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django_projects\code\optionstrader\webapp\utils\Output\"/>
    </mc:Choice>
  </mc:AlternateContent>
  <xr:revisionPtr revIDLastSave="0" documentId="13_ncr:1_{30AB03F7-7E88-46AC-B934-928710D06DFC}" xr6:coauthVersionLast="47" xr6:coauthVersionMax="47" xr10:uidLastSave="{00000000-0000-0000-0000-000000000000}"/>
  <bookViews>
    <workbookView xWindow="-120" yWindow="-120" windowWidth="29040" windowHeight="15840" activeTab="3" xr2:uid="{368536BB-0DCA-4628-95BF-F42AC643AD24}"/>
  </bookViews>
  <sheets>
    <sheet name="Sheet1" sheetId="27" r:id="rId1"/>
    <sheet name="TradingView_FinalDF" sheetId="26" r:id="rId2"/>
    <sheet name="DASHBOARD" sheetId="28" r:id="rId3"/>
    <sheet name="DF-Integrated_Final" sheetId="25" r:id="rId4"/>
    <sheet name="Current_DFs&gt;&gt;" sheetId="21" r:id="rId5"/>
    <sheet name="Final_DF" sheetId="24" r:id="rId6"/>
    <sheet name="Postmarket" sheetId="16" r:id="rId7"/>
    <sheet name="VSLRT" sheetId="19" r:id="rId8"/>
    <sheet name="Other&gt;&gt;&gt;" sheetId="22" r:id="rId9"/>
    <sheet name="Analysis Checklist" sheetId="8" r:id="rId10"/>
  </sheets>
  <externalReferences>
    <externalReference r:id="rId11"/>
    <externalReference r:id="rId12"/>
    <externalReference r:id="rId13"/>
  </externalReferences>
  <definedNames>
    <definedName name="_xlnm._FilterDatabase" localSheetId="3" hidden="1">'DF-Integrated_Final'!$A$1:$AV$386</definedName>
    <definedName name="_xlnm._FilterDatabase" localSheetId="5" hidden="1">Final_DF!$A$1:$DG$221</definedName>
    <definedName name="_xlnm._FilterDatabase" localSheetId="7" hidden="1">VSLRT!$A$1:$G$201</definedName>
    <definedName name="Slicer_donchPrevResult">#N/A</definedName>
    <definedName name="Slicer_donchPrevResult1">#N/A</definedName>
    <definedName name="Slicer_donchSignal">#N/A</definedName>
    <definedName name="Slicer_donchSignal1">#N/A</definedName>
    <definedName name="Slicer_HI_IVP1">#N/A</definedName>
    <definedName name="Slicer_Lorentz_New">#N/A</definedName>
    <definedName name="Slicer_Lorentz_New1">#N/A</definedName>
    <definedName name="Slicer_Lorentz_Signal11">#N/A</definedName>
    <definedName name="Slicer_Lorentz_Signal2">#N/A</definedName>
    <definedName name="Slicer_P1_BEAR">#N/A</definedName>
    <definedName name="Slicer_P1_BULL">#N/A</definedName>
    <definedName name="Slicer_P2_BEAR">#N/A</definedName>
    <definedName name="Slicer_P2_BULL">#N/A</definedName>
    <definedName name="Slicer_Pre_Top_Volume11">#N/A</definedName>
    <definedName name="Slicer_Pre_Top_Volume2">#N/A</definedName>
    <definedName name="Slicer_Significant_Buildup111">#N/A</definedName>
    <definedName name="Slicer_Significant_Buildup12">#N/A</definedName>
    <definedName name="Slicer_Steam_Left">#N/A</definedName>
    <definedName name="Slicer_Top_OI11">#N/A</definedName>
    <definedName name="Slicer_Top_OI2">#N/A</definedName>
    <definedName name="Slicer_Top_Price11">#N/A</definedName>
    <definedName name="Slicer_Top_Price2">#N/A</definedName>
    <definedName name="Slicer_Top_Volume11">#N/A</definedName>
    <definedName name="Slicer_Top_Volume2">#N/A</definedName>
  </definedNames>
  <calcPr calcId="191029"/>
  <pivotCaches>
    <pivotCache cacheId="2430"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230" i="25" l="1"/>
  <c r="AT230" i="25"/>
  <c r="AU229" i="25"/>
  <c r="AT229" i="25"/>
  <c r="AU228" i="25"/>
  <c r="AT228" i="25"/>
  <c r="AU227" i="25"/>
  <c r="AT227" i="25"/>
  <c r="AU226" i="25"/>
  <c r="AT226" i="25"/>
  <c r="AU225" i="25"/>
  <c r="AT225" i="25"/>
  <c r="AU224" i="25"/>
  <c r="AT224" i="25"/>
  <c r="AU223" i="25"/>
  <c r="AT223" i="25"/>
  <c r="AU222" i="25"/>
  <c r="AT222" i="25"/>
  <c r="AU221" i="25"/>
  <c r="AT221" i="25"/>
  <c r="AU220" i="25"/>
  <c r="AT220" i="25"/>
  <c r="AU219" i="25"/>
  <c r="AT219" i="25"/>
  <c r="AU218" i="25"/>
  <c r="AT218" i="25"/>
  <c r="AU217" i="25"/>
  <c r="AT217" i="25"/>
  <c r="AU216" i="25"/>
  <c r="AT216" i="25"/>
  <c r="AU215" i="25"/>
  <c r="AT215" i="25"/>
  <c r="AU214" i="25"/>
  <c r="AT214" i="25"/>
  <c r="AU213" i="25"/>
  <c r="AT213" i="25"/>
  <c r="AU212" i="25"/>
  <c r="AT212" i="25"/>
  <c r="AU211" i="25"/>
  <c r="AT211" i="25"/>
  <c r="AU210" i="25"/>
  <c r="AT210" i="25"/>
  <c r="AU209" i="25"/>
  <c r="AT209" i="25"/>
  <c r="AU208" i="25"/>
  <c r="AT208" i="25"/>
  <c r="AU207" i="25"/>
  <c r="AT207" i="25"/>
  <c r="AU206" i="25"/>
  <c r="AT206" i="25"/>
  <c r="AU205" i="25"/>
  <c r="AT205" i="25"/>
  <c r="AU204" i="25"/>
  <c r="AT204" i="25"/>
  <c r="AU203" i="25"/>
  <c r="AT203" i="25"/>
  <c r="AU202" i="25"/>
  <c r="AT202" i="25"/>
  <c r="AU201" i="25"/>
  <c r="AT201" i="25"/>
  <c r="AU200" i="25"/>
  <c r="AT200" i="25"/>
  <c r="AU199" i="25"/>
  <c r="AT199" i="25"/>
  <c r="AU198" i="25"/>
  <c r="AT198" i="25"/>
  <c r="AU197" i="25"/>
  <c r="AT197" i="25"/>
  <c r="AU196" i="25"/>
  <c r="AT196" i="25"/>
  <c r="AU195" i="25"/>
  <c r="AT195" i="25"/>
  <c r="AU194" i="25"/>
  <c r="AT194" i="25"/>
  <c r="AU193" i="25"/>
  <c r="AT193" i="25"/>
  <c r="AU192" i="25"/>
  <c r="AT192" i="25"/>
  <c r="AU191" i="25"/>
  <c r="AT191" i="25"/>
  <c r="AU190" i="25"/>
  <c r="AT190" i="25"/>
  <c r="AU189" i="25"/>
  <c r="AT189" i="25"/>
  <c r="AU188" i="25"/>
  <c r="AT188" i="25"/>
  <c r="AU187" i="25"/>
  <c r="AT187" i="25"/>
  <c r="AU186" i="25"/>
  <c r="AT186" i="25"/>
  <c r="AU185" i="25"/>
  <c r="AT185" i="25"/>
  <c r="AU184" i="25"/>
  <c r="AT184" i="25"/>
  <c r="AU183" i="25"/>
  <c r="AT183" i="25"/>
  <c r="AU182" i="25"/>
  <c r="AT182" i="25"/>
  <c r="AU181" i="25"/>
  <c r="AT181" i="25"/>
  <c r="AU180" i="25"/>
  <c r="AT180" i="25"/>
  <c r="AU179" i="25"/>
  <c r="AT179" i="25"/>
  <c r="AU178" i="25"/>
  <c r="AT178" i="25"/>
  <c r="AU177" i="25"/>
  <c r="AT177" i="25"/>
  <c r="AU176" i="25"/>
  <c r="AT176" i="25"/>
  <c r="AU175" i="25"/>
  <c r="AT175" i="25"/>
  <c r="AU174" i="25"/>
  <c r="AT174" i="25"/>
  <c r="AU173" i="25"/>
  <c r="AT173" i="25"/>
  <c r="AU172" i="25"/>
  <c r="AT172" i="25"/>
  <c r="AU171" i="25"/>
  <c r="AT171" i="25"/>
  <c r="AU170" i="25"/>
  <c r="AT170" i="25"/>
  <c r="AU169" i="25"/>
  <c r="AT169" i="25"/>
  <c r="AU168" i="25"/>
  <c r="AT168" i="25"/>
  <c r="AU167" i="25"/>
  <c r="AT167" i="25"/>
  <c r="AU166" i="25"/>
  <c r="AT166" i="25"/>
  <c r="AU165" i="25"/>
  <c r="AT165" i="25"/>
  <c r="AU164" i="25"/>
  <c r="AT164" i="25"/>
  <c r="AU163" i="25"/>
  <c r="AT163" i="25"/>
  <c r="AU162" i="25"/>
  <c r="AT162" i="25"/>
  <c r="AU161" i="25"/>
  <c r="AT161" i="25"/>
  <c r="AU160" i="25"/>
  <c r="AT160" i="25"/>
  <c r="AU159" i="25"/>
  <c r="AT159" i="25"/>
  <c r="AU158" i="25"/>
  <c r="AT158" i="25"/>
  <c r="AU157" i="25"/>
  <c r="AT157" i="25"/>
  <c r="AU156" i="25"/>
  <c r="AT156" i="25"/>
  <c r="AU155" i="25"/>
  <c r="AT155" i="25"/>
  <c r="AU154" i="25"/>
  <c r="AT154" i="25"/>
  <c r="AU153" i="25"/>
  <c r="AT153" i="25"/>
  <c r="AU152" i="25"/>
  <c r="AT152" i="25"/>
  <c r="AU151" i="25"/>
  <c r="AT151" i="25"/>
  <c r="AU150" i="25"/>
  <c r="AT150" i="25"/>
  <c r="AU149" i="25"/>
  <c r="AT149" i="25"/>
  <c r="AU148" i="25"/>
  <c r="AT148" i="25"/>
  <c r="AU147" i="25"/>
  <c r="AT147" i="25"/>
  <c r="AU146" i="25"/>
  <c r="AT146" i="25"/>
  <c r="AU145" i="25"/>
  <c r="AT145" i="25"/>
  <c r="AU144" i="25"/>
  <c r="AT144" i="25"/>
  <c r="AU143" i="25"/>
  <c r="AT143" i="25"/>
  <c r="AU142" i="25"/>
  <c r="AT142" i="25"/>
  <c r="AU141" i="25"/>
  <c r="AT141" i="25"/>
  <c r="AU140" i="25"/>
  <c r="AT140" i="25"/>
  <c r="AU139" i="25"/>
  <c r="AT139" i="25"/>
  <c r="AU138" i="25"/>
  <c r="AT138" i="25"/>
  <c r="AU137" i="25"/>
  <c r="AT137" i="25"/>
  <c r="AU136" i="25"/>
  <c r="AT136" i="25"/>
  <c r="AU135" i="25"/>
  <c r="AT135" i="25"/>
  <c r="AU134" i="25"/>
  <c r="AT134" i="25"/>
  <c r="AU133" i="25"/>
  <c r="AT133" i="25"/>
  <c r="AU132" i="25"/>
  <c r="AT132" i="25"/>
  <c r="AU131" i="25"/>
  <c r="AT131" i="25"/>
  <c r="AU130" i="25"/>
  <c r="AT130" i="25"/>
  <c r="AU129" i="25"/>
  <c r="AT129" i="25"/>
  <c r="AU128" i="25"/>
  <c r="AT128" i="25"/>
  <c r="AU127" i="25"/>
  <c r="AT127" i="25"/>
  <c r="AU126" i="25"/>
  <c r="AT126" i="25"/>
  <c r="AU125" i="25"/>
  <c r="AT125" i="25"/>
  <c r="AU124" i="25"/>
  <c r="AT124" i="25"/>
  <c r="AU123" i="25"/>
  <c r="AT123" i="25"/>
  <c r="AU122" i="25"/>
  <c r="AT122" i="25"/>
  <c r="AU121" i="25"/>
  <c r="AT121" i="25"/>
  <c r="AU120" i="25"/>
  <c r="AT120" i="25"/>
  <c r="AU119" i="25"/>
  <c r="AT119" i="25"/>
  <c r="AU118" i="25"/>
  <c r="AT118" i="25"/>
  <c r="AU117" i="25"/>
  <c r="AT117" i="25"/>
  <c r="AU116" i="25"/>
  <c r="AT116" i="25"/>
  <c r="AU115" i="25"/>
  <c r="AT115" i="25"/>
  <c r="AU114" i="25"/>
  <c r="AT114" i="25"/>
  <c r="AU113" i="25"/>
  <c r="AT113" i="25"/>
  <c r="AU112" i="25"/>
  <c r="AT112" i="25"/>
  <c r="AU111" i="25"/>
  <c r="AT111" i="25"/>
  <c r="AU110" i="25"/>
  <c r="AT110" i="25"/>
  <c r="AU109" i="25"/>
  <c r="AT109" i="25"/>
  <c r="AU108" i="25"/>
  <c r="AT108" i="25"/>
  <c r="AU107" i="25"/>
  <c r="AT107" i="25"/>
  <c r="AU106" i="25"/>
  <c r="AT106" i="25"/>
  <c r="AU105" i="25"/>
  <c r="AT105" i="25"/>
  <c r="AU104" i="25"/>
  <c r="AT104" i="25"/>
  <c r="AU103" i="25"/>
  <c r="AT103" i="25"/>
  <c r="AU102" i="25"/>
  <c r="AT102" i="25"/>
  <c r="AU101" i="25"/>
  <c r="AT101" i="25"/>
  <c r="AU100" i="25"/>
  <c r="AT100" i="25"/>
  <c r="AU99" i="25"/>
  <c r="AT99" i="25"/>
  <c r="AU98" i="25"/>
  <c r="AT98" i="25"/>
  <c r="AU97" i="25"/>
  <c r="AT97" i="25"/>
  <c r="AU96" i="25"/>
  <c r="AT96" i="25"/>
  <c r="AU95" i="25"/>
  <c r="AT95" i="25"/>
  <c r="AU94" i="25"/>
  <c r="AT94" i="25"/>
  <c r="AU93" i="25"/>
  <c r="AT93" i="25"/>
  <c r="AU92" i="25"/>
  <c r="AT92" i="25"/>
  <c r="AU91" i="25"/>
  <c r="AT91" i="25"/>
  <c r="AU90" i="25"/>
  <c r="AT90" i="25"/>
  <c r="AU89" i="25"/>
  <c r="AT89" i="25"/>
  <c r="AU88" i="25"/>
  <c r="AT88" i="25"/>
  <c r="AU87" i="25"/>
  <c r="AT87" i="25"/>
  <c r="AU86" i="25"/>
  <c r="AT86" i="25"/>
  <c r="AU85" i="25"/>
  <c r="AT85" i="25"/>
  <c r="AU84" i="25"/>
  <c r="AT84" i="25"/>
  <c r="AU83" i="25"/>
  <c r="AT83" i="25"/>
  <c r="AU82" i="25"/>
  <c r="AT82" i="25"/>
  <c r="AU81" i="25"/>
  <c r="AT81" i="25"/>
  <c r="AU80" i="25"/>
  <c r="AT80" i="25"/>
  <c r="AU79" i="25"/>
  <c r="AT79" i="25"/>
  <c r="AU78" i="25"/>
  <c r="AT78" i="25"/>
  <c r="AU77" i="25"/>
  <c r="AT77" i="25"/>
  <c r="AU76" i="25"/>
  <c r="AT76" i="25"/>
  <c r="AU75" i="25"/>
  <c r="AT75" i="25"/>
  <c r="AU74" i="25"/>
  <c r="AT74" i="25"/>
  <c r="AU73" i="25"/>
  <c r="AT73" i="25"/>
  <c r="AU72" i="25"/>
  <c r="AT72" i="25"/>
  <c r="AU71" i="25"/>
  <c r="AT71" i="25"/>
  <c r="AU70" i="25"/>
  <c r="AT70" i="25"/>
  <c r="AU69" i="25"/>
  <c r="AT69" i="25"/>
  <c r="AU68" i="25"/>
  <c r="AT68" i="25"/>
  <c r="AU67" i="25"/>
  <c r="AT67" i="25"/>
  <c r="AU66" i="25"/>
  <c r="AT66" i="25"/>
  <c r="AU65" i="25"/>
  <c r="AT65" i="25"/>
  <c r="AU64" i="25"/>
  <c r="AT64" i="25"/>
  <c r="AU63" i="25"/>
  <c r="AT63" i="25"/>
  <c r="AU62" i="25"/>
  <c r="AT62" i="25"/>
  <c r="AU61" i="25"/>
  <c r="AT61" i="25"/>
  <c r="AU60" i="25"/>
  <c r="AT60" i="25"/>
  <c r="AU59" i="25"/>
  <c r="AT59" i="25"/>
  <c r="AU58" i="25"/>
  <c r="AT58" i="25"/>
  <c r="AU57" i="25"/>
  <c r="AT57" i="25"/>
  <c r="AU56" i="25"/>
  <c r="AT56" i="25"/>
  <c r="AU55" i="25"/>
  <c r="AT55" i="25"/>
  <c r="AU54" i="25"/>
  <c r="AT54" i="25"/>
  <c r="AU53" i="25"/>
  <c r="AT53" i="25"/>
  <c r="AU52" i="25"/>
  <c r="AT52" i="25"/>
  <c r="AU51" i="25"/>
  <c r="AT51" i="25"/>
  <c r="AU50" i="25"/>
  <c r="AT50" i="25"/>
  <c r="AU49" i="25"/>
  <c r="AT49" i="25"/>
  <c r="AU48" i="25"/>
  <c r="AT48" i="25"/>
  <c r="AU47" i="25"/>
  <c r="AT47" i="25"/>
  <c r="AU46" i="25"/>
  <c r="AT46" i="25"/>
  <c r="AU45" i="25"/>
  <c r="AT45" i="25"/>
  <c r="AU44" i="25"/>
  <c r="AT44" i="25"/>
  <c r="AU43" i="25"/>
  <c r="AT43" i="25"/>
  <c r="AU42" i="25"/>
  <c r="AT42" i="25"/>
  <c r="AU41" i="25"/>
  <c r="AT41" i="25"/>
  <c r="AU40" i="25"/>
  <c r="AT40" i="25"/>
  <c r="AU39" i="25"/>
  <c r="AT39" i="25"/>
  <c r="AU38" i="25"/>
  <c r="AT38" i="25"/>
  <c r="AU37" i="25"/>
  <c r="AT37" i="25"/>
  <c r="AU36" i="25"/>
  <c r="AT36" i="25"/>
  <c r="AU35" i="25"/>
  <c r="AT35" i="25"/>
  <c r="AU34" i="25"/>
  <c r="AT34" i="25"/>
  <c r="AU33" i="25"/>
  <c r="AT33" i="25"/>
  <c r="AU32" i="25"/>
  <c r="AT32" i="25"/>
  <c r="AU31" i="25"/>
  <c r="AT31" i="25"/>
  <c r="AU30" i="25"/>
  <c r="AT30" i="25"/>
  <c r="AU29" i="25"/>
  <c r="AT29" i="25"/>
  <c r="AU28" i="25"/>
  <c r="AT28" i="25"/>
  <c r="AU27" i="25"/>
  <c r="AT27" i="25"/>
  <c r="AU26" i="25"/>
  <c r="AT26" i="25"/>
  <c r="AU25" i="25"/>
  <c r="AT25" i="25"/>
  <c r="AU24" i="25"/>
  <c r="AT24" i="25"/>
  <c r="AU23" i="25"/>
  <c r="AT23" i="25"/>
  <c r="AU22" i="25"/>
  <c r="AT22" i="25"/>
  <c r="AU21" i="25"/>
  <c r="AT21" i="25"/>
  <c r="AU20" i="25"/>
  <c r="AT20" i="25"/>
  <c r="AU19" i="25"/>
  <c r="AT19" i="25"/>
  <c r="AU18" i="25"/>
  <c r="AT18" i="25"/>
  <c r="AU17" i="25"/>
  <c r="AT17" i="25"/>
  <c r="AU16" i="25"/>
  <c r="AT16" i="25"/>
  <c r="AU15" i="25"/>
  <c r="AT15" i="25"/>
  <c r="AU14" i="25"/>
  <c r="AT14" i="25"/>
  <c r="AU13" i="25"/>
  <c r="AT13" i="25"/>
  <c r="AU12" i="25"/>
  <c r="AT12" i="25"/>
  <c r="AU11" i="25"/>
  <c r="AT11" i="25"/>
  <c r="AU10" i="25"/>
  <c r="AT10" i="25"/>
  <c r="AU9" i="25"/>
  <c r="AT9" i="25"/>
  <c r="AU8" i="25"/>
  <c r="AT8" i="25"/>
  <c r="AU7" i="25"/>
  <c r="AT7" i="25"/>
  <c r="AU6" i="25"/>
  <c r="AT6" i="25"/>
  <c r="AU5" i="25"/>
  <c r="AT5" i="25"/>
  <c r="AU4" i="25"/>
  <c r="AT4" i="25"/>
  <c r="AU3" i="25"/>
  <c r="AT3" i="25"/>
  <c r="AU2" i="25"/>
  <c r="AT2" i="25"/>
  <c r="DF220" i="24"/>
  <c r="DF219" i="24"/>
  <c r="DF218" i="24"/>
  <c r="DF217" i="24"/>
  <c r="DF216" i="24"/>
  <c r="DF215" i="24"/>
  <c r="DF214" i="24"/>
  <c r="DF213" i="24"/>
  <c r="DF212" i="24"/>
  <c r="DF211" i="24"/>
  <c r="DF210" i="24"/>
  <c r="DF209" i="24"/>
  <c r="DF208" i="24"/>
  <c r="DF207" i="24"/>
  <c r="DF206" i="24"/>
  <c r="DF205" i="24"/>
  <c r="DF204" i="24"/>
  <c r="DF203" i="24"/>
  <c r="DF202" i="24"/>
  <c r="DF201" i="24"/>
  <c r="DF200" i="24"/>
  <c r="DF199" i="24"/>
  <c r="DF198" i="24"/>
  <c r="DF197" i="24"/>
  <c r="DF196" i="24"/>
  <c r="DF195" i="24"/>
  <c r="DF194" i="24"/>
  <c r="DF193" i="24"/>
  <c r="DF192" i="24"/>
  <c r="DF191" i="24"/>
  <c r="DF190" i="24"/>
  <c r="DF189" i="24"/>
  <c r="DF188" i="24"/>
  <c r="DF187" i="24"/>
  <c r="DF186" i="24"/>
  <c r="DF185" i="24"/>
  <c r="DF184" i="24"/>
  <c r="DF183" i="24"/>
  <c r="DF182" i="24"/>
  <c r="DF181" i="24"/>
  <c r="DF180" i="24"/>
  <c r="DF179" i="24"/>
  <c r="DF178" i="24"/>
  <c r="DF177" i="24"/>
  <c r="DF176" i="24"/>
  <c r="DF175" i="24"/>
  <c r="DF174" i="24"/>
  <c r="DF173" i="24"/>
  <c r="DF172" i="24"/>
  <c r="DF171" i="24"/>
  <c r="DF170" i="24"/>
  <c r="DF169" i="24"/>
  <c r="DF168" i="24"/>
  <c r="DF167" i="24"/>
  <c r="DF166" i="24"/>
  <c r="DF165" i="24"/>
  <c r="DF164" i="24"/>
  <c r="DF163" i="24"/>
  <c r="DF162" i="24"/>
  <c r="DF161" i="24"/>
  <c r="DF160" i="24"/>
  <c r="DF159" i="24"/>
  <c r="DF158" i="24"/>
  <c r="DF157" i="24"/>
  <c r="DF156" i="24"/>
  <c r="DF155" i="24"/>
  <c r="DF154" i="24"/>
  <c r="DF153" i="24"/>
  <c r="DF152" i="24"/>
  <c r="DF151" i="24"/>
  <c r="DF150" i="24"/>
  <c r="DF149" i="24"/>
  <c r="DF148" i="24"/>
  <c r="DF147" i="24"/>
  <c r="DF146" i="24"/>
  <c r="DF145" i="24"/>
  <c r="DF144" i="24"/>
  <c r="DF143" i="24"/>
  <c r="DF142" i="24"/>
  <c r="DF141" i="24"/>
  <c r="DF140" i="24"/>
  <c r="DF139" i="24"/>
  <c r="DF138" i="24"/>
  <c r="DF137" i="24"/>
  <c r="DF136" i="24"/>
  <c r="DF135" i="24"/>
  <c r="DF134" i="24"/>
  <c r="DF133" i="24"/>
  <c r="DF132" i="24"/>
  <c r="DF131" i="24"/>
  <c r="DF130" i="24"/>
  <c r="DF129" i="24"/>
  <c r="DF128" i="24"/>
  <c r="DF127" i="24"/>
  <c r="DF126" i="24"/>
  <c r="DF125" i="24"/>
  <c r="DF124" i="24"/>
  <c r="DF123" i="24"/>
  <c r="DF122" i="24"/>
  <c r="DF121" i="24"/>
  <c r="DF120" i="24"/>
  <c r="DF119" i="24"/>
  <c r="DF118" i="24"/>
  <c r="DF117" i="24"/>
  <c r="DF116" i="24"/>
  <c r="DF115" i="24"/>
  <c r="DF114" i="24"/>
  <c r="DF113" i="24"/>
  <c r="DF112" i="24"/>
  <c r="DF111" i="24"/>
  <c r="DF110" i="24"/>
  <c r="DF109" i="24"/>
  <c r="DF108" i="24"/>
  <c r="DF107" i="24"/>
  <c r="DF106" i="24"/>
  <c r="DF105" i="24"/>
  <c r="DF104" i="24"/>
  <c r="DF103" i="24"/>
  <c r="DF102" i="24"/>
  <c r="DF101" i="24"/>
  <c r="DF100" i="24"/>
  <c r="DF99" i="24"/>
  <c r="DF98" i="24"/>
  <c r="DF97" i="24"/>
  <c r="DF96" i="24"/>
  <c r="DF95" i="24"/>
  <c r="DF94" i="24"/>
  <c r="DF93" i="24"/>
  <c r="DF92" i="24"/>
  <c r="DF91" i="24"/>
  <c r="DF90" i="24"/>
  <c r="DF89" i="24"/>
  <c r="DF88" i="24"/>
  <c r="DF87" i="24"/>
  <c r="DF86" i="24"/>
  <c r="DF85" i="24"/>
  <c r="DF84" i="24"/>
  <c r="DF83" i="24"/>
  <c r="DF82" i="24"/>
  <c r="DF81" i="24"/>
  <c r="DF80" i="24"/>
  <c r="DF79" i="24"/>
  <c r="DF78" i="24"/>
  <c r="DF77" i="24"/>
  <c r="DF76" i="24"/>
  <c r="DF75" i="24"/>
  <c r="DF74" i="24"/>
  <c r="DF73" i="24"/>
  <c r="DF72" i="24"/>
  <c r="DF71" i="24"/>
  <c r="DF70" i="24"/>
  <c r="DF69" i="24"/>
  <c r="DF68" i="24"/>
  <c r="DF67" i="24"/>
  <c r="DF66" i="24"/>
  <c r="DF65" i="24"/>
  <c r="DF64" i="24"/>
  <c r="DF63" i="24"/>
  <c r="DF62" i="24"/>
  <c r="DF61" i="24"/>
  <c r="DF60" i="24"/>
  <c r="DF59" i="24"/>
  <c r="DF58" i="24"/>
  <c r="DF57" i="24"/>
  <c r="DF56" i="24"/>
  <c r="DF55" i="24"/>
  <c r="DF54" i="24"/>
  <c r="DF53" i="24"/>
  <c r="DF52" i="24"/>
  <c r="DF51" i="24"/>
  <c r="DF50" i="24"/>
  <c r="DF49" i="24"/>
  <c r="DF48" i="24"/>
  <c r="DF47" i="24"/>
  <c r="DF46" i="24"/>
  <c r="DF45" i="24"/>
  <c r="DF44" i="24"/>
  <c r="DF43" i="24"/>
  <c r="DF42" i="24"/>
  <c r="DF41" i="24"/>
  <c r="DF40" i="24"/>
  <c r="DF39" i="24"/>
  <c r="DF38" i="24"/>
  <c r="DF37" i="24"/>
  <c r="DF36" i="24"/>
  <c r="DF35" i="24"/>
  <c r="DF34" i="24"/>
  <c r="DF33" i="24"/>
  <c r="DF32" i="24"/>
  <c r="DF31" i="24"/>
  <c r="DF30" i="24"/>
  <c r="DF29" i="24"/>
  <c r="DF28" i="24"/>
  <c r="DF27" i="24"/>
  <c r="DF26" i="24"/>
  <c r="DF25" i="24"/>
  <c r="DF24" i="24"/>
  <c r="DF23" i="24"/>
  <c r="DF22" i="24"/>
  <c r="DF21" i="24"/>
  <c r="DF20" i="24"/>
  <c r="DF19" i="24"/>
  <c r="DF18" i="24"/>
  <c r="DF17" i="24"/>
  <c r="DF16" i="24"/>
  <c r="DF15" i="24"/>
  <c r="DF14" i="24"/>
  <c r="DF13" i="24"/>
  <c r="DF12" i="24"/>
  <c r="DF11" i="24"/>
  <c r="DF10" i="24"/>
  <c r="DF9" i="24"/>
  <c r="DF8" i="24"/>
  <c r="DF7" i="24"/>
  <c r="DF6" i="24"/>
  <c r="DF5" i="24"/>
  <c r="DF4" i="24"/>
  <c r="DF3" i="24"/>
  <c r="DF2" i="24"/>
  <c r="DE220" i="24"/>
  <c r="DE219" i="24"/>
  <c r="DE218" i="24"/>
  <c r="DE217" i="24"/>
  <c r="DE216" i="24"/>
  <c r="DE215" i="24"/>
  <c r="DE214" i="24"/>
  <c r="DE213" i="24"/>
  <c r="DE212" i="24"/>
  <c r="DE211" i="24"/>
  <c r="DE210" i="24"/>
  <c r="DE209" i="24"/>
  <c r="DE208" i="24"/>
  <c r="DE207" i="24"/>
  <c r="DE206" i="24"/>
  <c r="DE205" i="24"/>
  <c r="DE204" i="24"/>
  <c r="DE203" i="24"/>
  <c r="DE202" i="24"/>
  <c r="DE201" i="24"/>
  <c r="DE200" i="24"/>
  <c r="DE199" i="24"/>
  <c r="DE198" i="24"/>
  <c r="DE197" i="24"/>
  <c r="DE196" i="24"/>
  <c r="DE195" i="24"/>
  <c r="DE194" i="24"/>
  <c r="DE193" i="24"/>
  <c r="DE192" i="24"/>
  <c r="DE191" i="24"/>
  <c r="DE190" i="24"/>
  <c r="DE189" i="24"/>
  <c r="DE188" i="24"/>
  <c r="DE187" i="24"/>
  <c r="DE186" i="24"/>
  <c r="DE185" i="24"/>
  <c r="DE184" i="24"/>
  <c r="DE183" i="24"/>
  <c r="DE182" i="24"/>
  <c r="DE181" i="24"/>
  <c r="DE180" i="24"/>
  <c r="DE179" i="24"/>
  <c r="DE178" i="24"/>
  <c r="DE177" i="24"/>
  <c r="DE176" i="24"/>
  <c r="DE175" i="24"/>
  <c r="DE174" i="24"/>
  <c r="DE173" i="24"/>
  <c r="DE172" i="24"/>
  <c r="DE171" i="24"/>
  <c r="DE170" i="24"/>
  <c r="DE169" i="24"/>
  <c r="DE168" i="24"/>
  <c r="DE167" i="24"/>
  <c r="DE166" i="24"/>
  <c r="DE165" i="24"/>
  <c r="DE164" i="24"/>
  <c r="DE163" i="24"/>
  <c r="DE162" i="24"/>
  <c r="DE161" i="24"/>
  <c r="DE160" i="24"/>
  <c r="DE159" i="24"/>
  <c r="DE158" i="24"/>
  <c r="DE157" i="24"/>
  <c r="DE156" i="24"/>
  <c r="DE155" i="24"/>
  <c r="DE154" i="24"/>
  <c r="DE153" i="24"/>
  <c r="DE152" i="24"/>
  <c r="DE151" i="24"/>
  <c r="DE150" i="24"/>
  <c r="DE149" i="24"/>
  <c r="DE148" i="24"/>
  <c r="DE147" i="24"/>
  <c r="DE146" i="24"/>
  <c r="DE145" i="24"/>
  <c r="DE144" i="24"/>
  <c r="DE143" i="24"/>
  <c r="DE142" i="24"/>
  <c r="DE141" i="24"/>
  <c r="DE140" i="24"/>
  <c r="DE139" i="24"/>
  <c r="DE138" i="24"/>
  <c r="DE137" i="24"/>
  <c r="DE136" i="24"/>
  <c r="DE135" i="24"/>
  <c r="DE134" i="24"/>
  <c r="DE133" i="24"/>
  <c r="DE132" i="24"/>
  <c r="DE131" i="24"/>
  <c r="DE130" i="24"/>
  <c r="DE129" i="24"/>
  <c r="DE128" i="24"/>
  <c r="DE127" i="24"/>
  <c r="DE126" i="24"/>
  <c r="DE125" i="24"/>
  <c r="DE124" i="24"/>
  <c r="DE123" i="24"/>
  <c r="DE122" i="24"/>
  <c r="DE121" i="24"/>
  <c r="DE120" i="24"/>
  <c r="DE119" i="24"/>
  <c r="DE118" i="24"/>
  <c r="DE117" i="24"/>
  <c r="DE116" i="24"/>
  <c r="DE115" i="24"/>
  <c r="DE114" i="24"/>
  <c r="DE113" i="24"/>
  <c r="DE112" i="24"/>
  <c r="DE111" i="24"/>
  <c r="DE110" i="24"/>
  <c r="DE109" i="24"/>
  <c r="DE108" i="24"/>
  <c r="DE107" i="24"/>
  <c r="DE106" i="24"/>
  <c r="DE105" i="24"/>
  <c r="DE104" i="24"/>
  <c r="DE103" i="24"/>
  <c r="DE102" i="24"/>
  <c r="DE101" i="24"/>
  <c r="DE100" i="24"/>
  <c r="DE99" i="24"/>
  <c r="DE98" i="24"/>
  <c r="DE97" i="24"/>
  <c r="DE96" i="24"/>
  <c r="DE95" i="24"/>
  <c r="DE94" i="24"/>
  <c r="DE93" i="24"/>
  <c r="DE92" i="24"/>
  <c r="DE91" i="24"/>
  <c r="DE90" i="24"/>
  <c r="DE89" i="24"/>
  <c r="DE88" i="24"/>
  <c r="DE87" i="24"/>
  <c r="DE86" i="24"/>
  <c r="DE85" i="24"/>
  <c r="DE84" i="24"/>
  <c r="DE83" i="24"/>
  <c r="DE82" i="24"/>
  <c r="DE81" i="24"/>
  <c r="DE80" i="24"/>
  <c r="DE79" i="24"/>
  <c r="DE78" i="24"/>
  <c r="DE77" i="24"/>
  <c r="DE76" i="24"/>
  <c r="DE75" i="24"/>
  <c r="DE74" i="24"/>
  <c r="DE73" i="24"/>
  <c r="DE72" i="24"/>
  <c r="DE71" i="24"/>
  <c r="DE70" i="24"/>
  <c r="DE69" i="24"/>
  <c r="DE68" i="24"/>
  <c r="DE67" i="24"/>
  <c r="DE66" i="24"/>
  <c r="DE65" i="24"/>
  <c r="DE64" i="24"/>
  <c r="DE63" i="24"/>
  <c r="DE62" i="24"/>
  <c r="DE61" i="24"/>
  <c r="DE60" i="24"/>
  <c r="DE59" i="24"/>
  <c r="DE58" i="24"/>
  <c r="DE57" i="24"/>
  <c r="DE56" i="24"/>
  <c r="DE55" i="24"/>
  <c r="DE54" i="24"/>
  <c r="DE53" i="24"/>
  <c r="DE52" i="24"/>
  <c r="DE51" i="24"/>
  <c r="DE50" i="24"/>
  <c r="DE49" i="24"/>
  <c r="DE48" i="24"/>
  <c r="DE47" i="24"/>
  <c r="DE46" i="24"/>
  <c r="DE45" i="24"/>
  <c r="DE44" i="24"/>
  <c r="DE43" i="24"/>
  <c r="DE42" i="24"/>
  <c r="DE41" i="24"/>
  <c r="DE40" i="24"/>
  <c r="DE39" i="24"/>
  <c r="DE38" i="24"/>
  <c r="DE37" i="24"/>
  <c r="DE36" i="24"/>
  <c r="DE35" i="24"/>
  <c r="DE34" i="24"/>
  <c r="DE33" i="24"/>
  <c r="DE32" i="24"/>
  <c r="DE31" i="24"/>
  <c r="DE30" i="24"/>
  <c r="DE29" i="24"/>
  <c r="DE28" i="24"/>
  <c r="DE27" i="24"/>
  <c r="DE26" i="24"/>
  <c r="DE25" i="24"/>
  <c r="DE24" i="24"/>
  <c r="DE23" i="24"/>
  <c r="DE22" i="24"/>
  <c r="DE21" i="24"/>
  <c r="DE20" i="24"/>
  <c r="DE19" i="24"/>
  <c r="DE18" i="24"/>
  <c r="DE17" i="24"/>
  <c r="DE16" i="24"/>
  <c r="DE15" i="24"/>
  <c r="DE14" i="24"/>
  <c r="DE13" i="24"/>
  <c r="DE12" i="24"/>
  <c r="DE11" i="24"/>
  <c r="DE10" i="24"/>
  <c r="DE9" i="24"/>
  <c r="DE8" i="24"/>
  <c r="DE7" i="24"/>
  <c r="DE6" i="24"/>
  <c r="DE5" i="24"/>
  <c r="DE4" i="24"/>
  <c r="DE3" i="24"/>
  <c r="DE2" i="24"/>
  <c r="AS230" i="25"/>
  <c r="AS229" i="25"/>
  <c r="AS228" i="25"/>
  <c r="AS227" i="25"/>
  <c r="AS226" i="25"/>
  <c r="AS225" i="25"/>
  <c r="AS224" i="25"/>
  <c r="AS223" i="25"/>
  <c r="AS222" i="25"/>
  <c r="AS221" i="25"/>
  <c r="AR230" i="25"/>
  <c r="AR229" i="25"/>
  <c r="AR228" i="25"/>
  <c r="AR227" i="25"/>
  <c r="AR226" i="25"/>
  <c r="AR225" i="25"/>
  <c r="AR224" i="25"/>
  <c r="AR223" i="25"/>
  <c r="AR222" i="25"/>
  <c r="AR221" i="25"/>
  <c r="AQ230" i="25"/>
  <c r="AP230" i="25"/>
  <c r="AO230" i="25"/>
  <c r="AJ230" i="25"/>
  <c r="AI230" i="25"/>
  <c r="AH230" i="25"/>
  <c r="AE230" i="25"/>
  <c r="AD230" i="25"/>
  <c r="AC230" i="25"/>
  <c r="AB230" i="25"/>
  <c r="AA230" i="25"/>
  <c r="Z230" i="25"/>
  <c r="Y230" i="25"/>
  <c r="X230" i="25"/>
  <c r="W230" i="25"/>
  <c r="S230" i="25"/>
  <c r="Q230" i="25"/>
  <c r="P230" i="25"/>
  <c r="R230" i="25" s="1"/>
  <c r="O230" i="25"/>
  <c r="N230" i="25"/>
  <c r="M230" i="25"/>
  <c r="L230" i="25"/>
  <c r="K230" i="25"/>
  <c r="J230" i="25"/>
  <c r="I230" i="25"/>
  <c r="H230" i="25"/>
  <c r="G230" i="25"/>
  <c r="F230" i="25"/>
  <c r="E230" i="25"/>
  <c r="D230" i="25"/>
  <c r="C230" i="25"/>
  <c r="B230" i="25"/>
  <c r="A230" i="25"/>
  <c r="AQ229" i="25"/>
  <c r="AP229" i="25"/>
  <c r="AO229" i="25"/>
  <c r="AJ229" i="25"/>
  <c r="AI229" i="25"/>
  <c r="AH229" i="25"/>
  <c r="AE229" i="25"/>
  <c r="AD229" i="25"/>
  <c r="AC229" i="25"/>
  <c r="AB229" i="25"/>
  <c r="AA229" i="25"/>
  <c r="Z229" i="25"/>
  <c r="Y229" i="25"/>
  <c r="X229" i="25"/>
  <c r="W229" i="25"/>
  <c r="S229" i="25"/>
  <c r="R229" i="25"/>
  <c r="Q229" i="25"/>
  <c r="P229" i="25"/>
  <c r="O229" i="25"/>
  <c r="N229" i="25"/>
  <c r="M229" i="25"/>
  <c r="L229" i="25"/>
  <c r="K229" i="25"/>
  <c r="J229" i="25"/>
  <c r="I229" i="25"/>
  <c r="H229" i="25"/>
  <c r="G229" i="25"/>
  <c r="F229" i="25"/>
  <c r="E229" i="25"/>
  <c r="D229" i="25"/>
  <c r="C229" i="25"/>
  <c r="B229" i="25"/>
  <c r="A229" i="25"/>
  <c r="AQ228" i="25"/>
  <c r="AP228" i="25"/>
  <c r="AO228" i="25"/>
  <c r="AJ228" i="25"/>
  <c r="AI228" i="25"/>
  <c r="AH228" i="25"/>
  <c r="AE228" i="25"/>
  <c r="AD228" i="25"/>
  <c r="AC228" i="25"/>
  <c r="AB228" i="25"/>
  <c r="AA228" i="25"/>
  <c r="Z228" i="25"/>
  <c r="Y228" i="25"/>
  <c r="X228" i="25"/>
  <c r="W228" i="25"/>
  <c r="S228" i="25"/>
  <c r="Q228" i="25"/>
  <c r="P228" i="25"/>
  <c r="R228" i="25" s="1"/>
  <c r="O228" i="25"/>
  <c r="N228" i="25"/>
  <c r="M228" i="25"/>
  <c r="L228" i="25"/>
  <c r="K228" i="25"/>
  <c r="J228" i="25"/>
  <c r="I228" i="25"/>
  <c r="H228" i="25"/>
  <c r="G228" i="25"/>
  <c r="F228" i="25"/>
  <c r="E228" i="25"/>
  <c r="D228" i="25"/>
  <c r="C228" i="25"/>
  <c r="B228" i="25"/>
  <c r="A228" i="25"/>
  <c r="AQ227" i="25"/>
  <c r="AP227" i="25"/>
  <c r="AO227" i="25"/>
  <c r="AJ227" i="25"/>
  <c r="AI227" i="25"/>
  <c r="AH227" i="25"/>
  <c r="AE227" i="25"/>
  <c r="AD227" i="25"/>
  <c r="AC227" i="25"/>
  <c r="AB227" i="25"/>
  <c r="AA227" i="25"/>
  <c r="Z227" i="25"/>
  <c r="Y227" i="25"/>
  <c r="X227" i="25"/>
  <c r="W227" i="25"/>
  <c r="S227" i="25"/>
  <c r="Q227" i="25"/>
  <c r="P227" i="25"/>
  <c r="R227" i="25" s="1"/>
  <c r="O227" i="25"/>
  <c r="N227" i="25"/>
  <c r="M227" i="25"/>
  <c r="L227" i="25"/>
  <c r="K227" i="25"/>
  <c r="J227" i="25"/>
  <c r="I227" i="25"/>
  <c r="H227" i="25"/>
  <c r="G227" i="25"/>
  <c r="F227" i="25"/>
  <c r="E227" i="25"/>
  <c r="D227" i="25"/>
  <c r="C227" i="25"/>
  <c r="B227" i="25"/>
  <c r="A227" i="25"/>
  <c r="AQ226" i="25"/>
  <c r="AP226" i="25"/>
  <c r="AO226" i="25"/>
  <c r="AJ226" i="25"/>
  <c r="AI226" i="25"/>
  <c r="AH226" i="25"/>
  <c r="AE226" i="25"/>
  <c r="AD226" i="25"/>
  <c r="AC226" i="25"/>
  <c r="AB226" i="25"/>
  <c r="AA226" i="25"/>
  <c r="Z226" i="25"/>
  <c r="Y226" i="25"/>
  <c r="X226" i="25"/>
  <c r="W226" i="25"/>
  <c r="S226" i="25"/>
  <c r="Q226" i="25"/>
  <c r="P226" i="25"/>
  <c r="R226" i="25" s="1"/>
  <c r="O226" i="25"/>
  <c r="N226" i="25"/>
  <c r="M226" i="25"/>
  <c r="L226" i="25"/>
  <c r="K226" i="25"/>
  <c r="J226" i="25"/>
  <c r="I226" i="25"/>
  <c r="H226" i="25"/>
  <c r="G226" i="25"/>
  <c r="F226" i="25"/>
  <c r="E226" i="25"/>
  <c r="D226" i="25"/>
  <c r="C226" i="25"/>
  <c r="B226" i="25"/>
  <c r="A226" i="25"/>
  <c r="AQ225" i="25"/>
  <c r="AP225" i="25"/>
  <c r="AO225" i="25"/>
  <c r="AJ225" i="25"/>
  <c r="AI225" i="25"/>
  <c r="AH225" i="25"/>
  <c r="AE225" i="25"/>
  <c r="AD225" i="25"/>
  <c r="AC225" i="25"/>
  <c r="AB225" i="25"/>
  <c r="AA225" i="25"/>
  <c r="Z225" i="25"/>
  <c r="Y225" i="25"/>
  <c r="X225" i="25"/>
  <c r="W225" i="25"/>
  <c r="S225" i="25"/>
  <c r="Q225" i="25"/>
  <c r="P225" i="25"/>
  <c r="R225" i="25" s="1"/>
  <c r="O225" i="25"/>
  <c r="N225" i="25"/>
  <c r="M225" i="25"/>
  <c r="L225" i="25"/>
  <c r="K225" i="25"/>
  <c r="J225" i="25"/>
  <c r="I225" i="25"/>
  <c r="H225" i="25"/>
  <c r="G225" i="25"/>
  <c r="F225" i="25"/>
  <c r="E225" i="25"/>
  <c r="D225" i="25"/>
  <c r="C225" i="25"/>
  <c r="B225" i="25"/>
  <c r="A225" i="25"/>
  <c r="AQ224" i="25"/>
  <c r="AP224" i="25"/>
  <c r="AO224" i="25"/>
  <c r="AJ224" i="25"/>
  <c r="AI224" i="25"/>
  <c r="AH224" i="25"/>
  <c r="AE224" i="25"/>
  <c r="AD224" i="25"/>
  <c r="AC224" i="25"/>
  <c r="AB224" i="25"/>
  <c r="AA224" i="25"/>
  <c r="Z224" i="25"/>
  <c r="Y224" i="25"/>
  <c r="X224" i="25"/>
  <c r="W224" i="25"/>
  <c r="S224" i="25"/>
  <c r="Q224" i="25"/>
  <c r="P224" i="25"/>
  <c r="R224" i="25" s="1"/>
  <c r="O224" i="25"/>
  <c r="N224" i="25"/>
  <c r="M224" i="25"/>
  <c r="L224" i="25"/>
  <c r="K224" i="25"/>
  <c r="J224" i="25"/>
  <c r="I224" i="25"/>
  <c r="H224" i="25"/>
  <c r="G224" i="25"/>
  <c r="F224" i="25"/>
  <c r="E224" i="25"/>
  <c r="D224" i="25"/>
  <c r="C224" i="25"/>
  <c r="B224" i="25"/>
  <c r="A224" i="25"/>
  <c r="AQ223" i="25"/>
  <c r="AP223" i="25"/>
  <c r="AO223" i="25"/>
  <c r="AJ223" i="25"/>
  <c r="AI223" i="25"/>
  <c r="AH223" i="25"/>
  <c r="AE223" i="25"/>
  <c r="AD223" i="25"/>
  <c r="AC223" i="25"/>
  <c r="AB223" i="25"/>
  <c r="AA223" i="25"/>
  <c r="Z223" i="25"/>
  <c r="Y223" i="25"/>
  <c r="X223" i="25"/>
  <c r="W223" i="25"/>
  <c r="S223" i="25"/>
  <c r="Q223" i="25"/>
  <c r="P223" i="25"/>
  <c r="R223" i="25" s="1"/>
  <c r="O223" i="25"/>
  <c r="N223" i="25"/>
  <c r="M223" i="25"/>
  <c r="L223" i="25"/>
  <c r="K223" i="25"/>
  <c r="J223" i="25"/>
  <c r="I223" i="25"/>
  <c r="H223" i="25"/>
  <c r="G223" i="25"/>
  <c r="F223" i="25"/>
  <c r="E223" i="25"/>
  <c r="D223" i="25"/>
  <c r="C223" i="25"/>
  <c r="B223" i="25"/>
  <c r="A223" i="25"/>
  <c r="AQ222" i="25"/>
  <c r="AP222" i="25"/>
  <c r="AO222" i="25"/>
  <c r="AJ222" i="25"/>
  <c r="AI222" i="25"/>
  <c r="AH222" i="25"/>
  <c r="AE222" i="25"/>
  <c r="AD222" i="25"/>
  <c r="AC222" i="25"/>
  <c r="AB222" i="25"/>
  <c r="AA222" i="25"/>
  <c r="Z222" i="25"/>
  <c r="Y222" i="25"/>
  <c r="X222" i="25"/>
  <c r="W222" i="25"/>
  <c r="S222" i="25"/>
  <c r="Q222" i="25"/>
  <c r="P222" i="25"/>
  <c r="R222" i="25" s="1"/>
  <c r="O222" i="25"/>
  <c r="N222" i="25"/>
  <c r="M222" i="25"/>
  <c r="L222" i="25"/>
  <c r="K222" i="25"/>
  <c r="J222" i="25"/>
  <c r="I222" i="25"/>
  <c r="H222" i="25"/>
  <c r="G222" i="25"/>
  <c r="F222" i="25"/>
  <c r="E222" i="25"/>
  <c r="D222" i="25"/>
  <c r="C222" i="25"/>
  <c r="B222" i="25"/>
  <c r="A222" i="25"/>
  <c r="DG221" i="24"/>
  <c r="DF221" i="24"/>
  <c r="DB221" i="24"/>
  <c r="AO221" i="25" s="1"/>
  <c r="DA221" i="24"/>
  <c r="AQ221" i="25" s="1"/>
  <c r="CZ221" i="24"/>
  <c r="AP221" i="25" s="1"/>
  <c r="CY221" i="24"/>
  <c r="O221" i="25" s="1"/>
  <c r="CX221" i="24"/>
  <c r="N221" i="25" s="1"/>
  <c r="CW221" i="24"/>
  <c r="M221" i="25" s="1"/>
  <c r="CV221" i="24"/>
  <c r="L221" i="25" s="1"/>
  <c r="CU221" i="24"/>
  <c r="I221" i="25" s="1"/>
  <c r="CT221" i="24"/>
  <c r="H221" i="25" s="1"/>
  <c r="CS221" i="24"/>
  <c r="G221" i="25" s="1"/>
  <c r="CR221" i="24"/>
  <c r="DG220" i="24"/>
  <c r="DB220" i="24"/>
  <c r="AO220" i="25" s="1"/>
  <c r="DA220" i="24"/>
  <c r="AQ220" i="25" s="1"/>
  <c r="CZ220" i="24"/>
  <c r="AP220" i="25" s="1"/>
  <c r="CY220" i="24"/>
  <c r="O220" i="25" s="1"/>
  <c r="CX220" i="24"/>
  <c r="N220" i="25" s="1"/>
  <c r="CW220" i="24"/>
  <c r="M220" i="25" s="1"/>
  <c r="CV220" i="24"/>
  <c r="L220" i="25" s="1"/>
  <c r="CU220" i="24"/>
  <c r="I220" i="25" s="1"/>
  <c r="CT220" i="24"/>
  <c r="H220" i="25" s="1"/>
  <c r="CS220" i="24"/>
  <c r="G220" i="25" s="1"/>
  <c r="CR220" i="24"/>
  <c r="DG219" i="24"/>
  <c r="DB219" i="24"/>
  <c r="AO219" i="25" s="1"/>
  <c r="DA219" i="24"/>
  <c r="AQ219" i="25" s="1"/>
  <c r="CZ219" i="24"/>
  <c r="AP219" i="25" s="1"/>
  <c r="CY219" i="24"/>
  <c r="O219" i="25" s="1"/>
  <c r="CX219" i="24"/>
  <c r="N219" i="25" s="1"/>
  <c r="CW219" i="24"/>
  <c r="M219" i="25" s="1"/>
  <c r="CV219" i="24"/>
  <c r="L219" i="25" s="1"/>
  <c r="CU219" i="24"/>
  <c r="I219" i="25" s="1"/>
  <c r="CT219" i="24"/>
  <c r="H219" i="25" s="1"/>
  <c r="CS219" i="24"/>
  <c r="G219" i="25" s="1"/>
  <c r="CR219" i="24"/>
  <c r="DG218" i="24"/>
  <c r="DB218" i="24"/>
  <c r="AO218" i="25" s="1"/>
  <c r="DA218" i="24"/>
  <c r="AQ218" i="25" s="1"/>
  <c r="CZ218" i="24"/>
  <c r="AP218" i="25" s="1"/>
  <c r="CY218" i="24"/>
  <c r="O218" i="25" s="1"/>
  <c r="CX218" i="24"/>
  <c r="N218" i="25" s="1"/>
  <c r="CW218" i="24"/>
  <c r="M218" i="25" s="1"/>
  <c r="CV218" i="24"/>
  <c r="L218" i="25" s="1"/>
  <c r="CU218" i="24"/>
  <c r="I218" i="25" s="1"/>
  <c r="CT218" i="24"/>
  <c r="H218" i="25" s="1"/>
  <c r="CS218" i="24"/>
  <c r="G218" i="25" s="1"/>
  <c r="CR218" i="24"/>
  <c r="DG217" i="24"/>
  <c r="DB217" i="24"/>
  <c r="AO217" i="25" s="1"/>
  <c r="DA217" i="24"/>
  <c r="AQ217" i="25" s="1"/>
  <c r="CZ217" i="24"/>
  <c r="AP217" i="25" s="1"/>
  <c r="CY217" i="24"/>
  <c r="O217" i="25" s="1"/>
  <c r="CX217" i="24"/>
  <c r="N217" i="25" s="1"/>
  <c r="CW217" i="24"/>
  <c r="M217" i="25" s="1"/>
  <c r="CV217" i="24"/>
  <c r="L217" i="25" s="1"/>
  <c r="CU217" i="24"/>
  <c r="I217" i="25" s="1"/>
  <c r="CT217" i="24"/>
  <c r="H217" i="25" s="1"/>
  <c r="CS217" i="24"/>
  <c r="G217" i="25" s="1"/>
  <c r="CR217" i="24"/>
  <c r="DG216" i="24"/>
  <c r="DB216" i="24"/>
  <c r="AO216" i="25" s="1"/>
  <c r="DA216" i="24"/>
  <c r="AQ216" i="25" s="1"/>
  <c r="CZ216" i="24"/>
  <c r="AP216" i="25" s="1"/>
  <c r="CY216" i="24"/>
  <c r="O216" i="25" s="1"/>
  <c r="CX216" i="24"/>
  <c r="N216" i="25" s="1"/>
  <c r="CW216" i="24"/>
  <c r="M216" i="25" s="1"/>
  <c r="CV216" i="24"/>
  <c r="L216" i="25" s="1"/>
  <c r="CU216" i="24"/>
  <c r="I216" i="25" s="1"/>
  <c r="CT216" i="24"/>
  <c r="H216" i="25" s="1"/>
  <c r="CS216" i="24"/>
  <c r="G216" i="25" s="1"/>
  <c r="CR216" i="24"/>
  <c r="DG215" i="24"/>
  <c r="DB215" i="24"/>
  <c r="AO215" i="25" s="1"/>
  <c r="DA215" i="24"/>
  <c r="AQ215" i="25" s="1"/>
  <c r="CZ215" i="24"/>
  <c r="AP215" i="25" s="1"/>
  <c r="CY215" i="24"/>
  <c r="O215" i="25" s="1"/>
  <c r="CX215" i="24"/>
  <c r="N215" i="25" s="1"/>
  <c r="CW215" i="24"/>
  <c r="M215" i="25" s="1"/>
  <c r="CV215" i="24"/>
  <c r="L215" i="25" s="1"/>
  <c r="CU215" i="24"/>
  <c r="I215" i="25" s="1"/>
  <c r="CT215" i="24"/>
  <c r="H215" i="25" s="1"/>
  <c r="CS215" i="24"/>
  <c r="G215" i="25" s="1"/>
  <c r="CR215" i="24"/>
  <c r="DG214" i="24"/>
  <c r="DB214" i="24"/>
  <c r="AO214" i="25" s="1"/>
  <c r="DA214" i="24"/>
  <c r="AQ214" i="25" s="1"/>
  <c r="CZ214" i="24"/>
  <c r="AP214" i="25" s="1"/>
  <c r="CY214" i="24"/>
  <c r="O214" i="25" s="1"/>
  <c r="CX214" i="24"/>
  <c r="N214" i="25" s="1"/>
  <c r="CW214" i="24"/>
  <c r="M214" i="25" s="1"/>
  <c r="CV214" i="24"/>
  <c r="L214" i="25" s="1"/>
  <c r="CU214" i="24"/>
  <c r="I214" i="25" s="1"/>
  <c r="CT214" i="24"/>
  <c r="H214" i="25" s="1"/>
  <c r="CS214" i="24"/>
  <c r="G214" i="25" s="1"/>
  <c r="CR214" i="24"/>
  <c r="DG213" i="24"/>
  <c r="DB213" i="24"/>
  <c r="AO213" i="25" s="1"/>
  <c r="DA213" i="24"/>
  <c r="AQ213" i="25" s="1"/>
  <c r="CZ213" i="24"/>
  <c r="AP213" i="25" s="1"/>
  <c r="CY213" i="24"/>
  <c r="O213" i="25" s="1"/>
  <c r="CX213" i="24"/>
  <c r="N213" i="25" s="1"/>
  <c r="CW213" i="24"/>
  <c r="M213" i="25" s="1"/>
  <c r="CV213" i="24"/>
  <c r="L213" i="25" s="1"/>
  <c r="CU213" i="24"/>
  <c r="I213" i="25" s="1"/>
  <c r="CT213" i="24"/>
  <c r="H213" i="25" s="1"/>
  <c r="CS213" i="24"/>
  <c r="G213" i="25" s="1"/>
  <c r="CR213" i="24"/>
  <c r="DG212" i="24"/>
  <c r="DB212" i="24"/>
  <c r="AO212" i="25" s="1"/>
  <c r="DA212" i="24"/>
  <c r="AQ212" i="25" s="1"/>
  <c r="CZ212" i="24"/>
  <c r="AP212" i="25" s="1"/>
  <c r="CY212" i="24"/>
  <c r="O212" i="25" s="1"/>
  <c r="CX212" i="24"/>
  <c r="N212" i="25" s="1"/>
  <c r="CW212" i="24"/>
  <c r="M212" i="25" s="1"/>
  <c r="CV212" i="24"/>
  <c r="L212" i="25" s="1"/>
  <c r="CU212" i="24"/>
  <c r="I212" i="25" s="1"/>
  <c r="CT212" i="24"/>
  <c r="H212" i="25" s="1"/>
  <c r="CS212" i="24"/>
  <c r="G212" i="25" s="1"/>
  <c r="CR212" i="24"/>
  <c r="DG211" i="24"/>
  <c r="DB211" i="24"/>
  <c r="AO211" i="25" s="1"/>
  <c r="DA211" i="24"/>
  <c r="AQ211" i="25" s="1"/>
  <c r="CZ211" i="24"/>
  <c r="AP211" i="25" s="1"/>
  <c r="CY211" i="24"/>
  <c r="O211" i="25" s="1"/>
  <c r="CX211" i="24"/>
  <c r="N211" i="25" s="1"/>
  <c r="CW211" i="24"/>
  <c r="M211" i="25" s="1"/>
  <c r="CV211" i="24"/>
  <c r="L211" i="25" s="1"/>
  <c r="CU211" i="24"/>
  <c r="I211" i="25" s="1"/>
  <c r="CT211" i="24"/>
  <c r="H211" i="25" s="1"/>
  <c r="CS211" i="24"/>
  <c r="G211" i="25" s="1"/>
  <c r="CR211" i="24"/>
  <c r="DG210" i="24"/>
  <c r="DB210" i="24"/>
  <c r="AO210" i="25" s="1"/>
  <c r="DA210" i="24"/>
  <c r="AQ210" i="25" s="1"/>
  <c r="CZ210" i="24"/>
  <c r="AP210" i="25" s="1"/>
  <c r="CY210" i="24"/>
  <c r="O210" i="25" s="1"/>
  <c r="CX210" i="24"/>
  <c r="N210" i="25" s="1"/>
  <c r="CW210" i="24"/>
  <c r="M210" i="25" s="1"/>
  <c r="CV210" i="24"/>
  <c r="L210" i="25" s="1"/>
  <c r="CU210" i="24"/>
  <c r="I210" i="25" s="1"/>
  <c r="CT210" i="24"/>
  <c r="H210" i="25" s="1"/>
  <c r="CS210" i="24"/>
  <c r="G210" i="25" s="1"/>
  <c r="CR210" i="24"/>
  <c r="DG209" i="24"/>
  <c r="DB209" i="24"/>
  <c r="AO209" i="25" s="1"/>
  <c r="DA209" i="24"/>
  <c r="AQ209" i="25" s="1"/>
  <c r="CZ209" i="24"/>
  <c r="AP209" i="25" s="1"/>
  <c r="CY209" i="24"/>
  <c r="O209" i="25" s="1"/>
  <c r="CX209" i="24"/>
  <c r="N209" i="25" s="1"/>
  <c r="CW209" i="24"/>
  <c r="M209" i="25" s="1"/>
  <c r="CV209" i="24"/>
  <c r="L209" i="25" s="1"/>
  <c r="CU209" i="24"/>
  <c r="I209" i="25" s="1"/>
  <c r="CT209" i="24"/>
  <c r="H209" i="25" s="1"/>
  <c r="CS209" i="24"/>
  <c r="G209" i="25" s="1"/>
  <c r="CR209" i="24"/>
  <c r="DG208" i="24"/>
  <c r="DB208" i="24"/>
  <c r="AO208" i="25" s="1"/>
  <c r="DA208" i="24"/>
  <c r="AQ208" i="25" s="1"/>
  <c r="CZ208" i="24"/>
  <c r="AP208" i="25" s="1"/>
  <c r="CY208" i="24"/>
  <c r="O208" i="25" s="1"/>
  <c r="CX208" i="24"/>
  <c r="N208" i="25" s="1"/>
  <c r="CW208" i="24"/>
  <c r="M208" i="25" s="1"/>
  <c r="CV208" i="24"/>
  <c r="L208" i="25" s="1"/>
  <c r="CU208" i="24"/>
  <c r="I208" i="25" s="1"/>
  <c r="CT208" i="24"/>
  <c r="H208" i="25" s="1"/>
  <c r="CS208" i="24"/>
  <c r="G208" i="25" s="1"/>
  <c r="CR208" i="24"/>
  <c r="DG207" i="24"/>
  <c r="DB207" i="24"/>
  <c r="AO207" i="25" s="1"/>
  <c r="DA207" i="24"/>
  <c r="AQ207" i="25" s="1"/>
  <c r="CZ207" i="24"/>
  <c r="AP207" i="25" s="1"/>
  <c r="CY207" i="24"/>
  <c r="O207" i="25" s="1"/>
  <c r="CX207" i="24"/>
  <c r="N207" i="25" s="1"/>
  <c r="CW207" i="24"/>
  <c r="M207" i="25" s="1"/>
  <c r="CV207" i="24"/>
  <c r="L207" i="25" s="1"/>
  <c r="CU207" i="24"/>
  <c r="I207" i="25" s="1"/>
  <c r="CT207" i="24"/>
  <c r="H207" i="25" s="1"/>
  <c r="CS207" i="24"/>
  <c r="G207" i="25" s="1"/>
  <c r="CR207" i="24"/>
  <c r="DG206" i="24"/>
  <c r="DB206" i="24"/>
  <c r="AO206" i="25" s="1"/>
  <c r="DA206" i="24"/>
  <c r="AQ206" i="25" s="1"/>
  <c r="CZ206" i="24"/>
  <c r="AP206" i="25" s="1"/>
  <c r="CY206" i="24"/>
  <c r="O206" i="25" s="1"/>
  <c r="CX206" i="24"/>
  <c r="N206" i="25" s="1"/>
  <c r="CW206" i="24"/>
  <c r="M206" i="25" s="1"/>
  <c r="CV206" i="24"/>
  <c r="L206" i="25" s="1"/>
  <c r="CU206" i="24"/>
  <c r="I206" i="25" s="1"/>
  <c r="CT206" i="24"/>
  <c r="H206" i="25" s="1"/>
  <c r="CS206" i="24"/>
  <c r="G206" i="25" s="1"/>
  <c r="CR206" i="24"/>
  <c r="DG205" i="24"/>
  <c r="DB205" i="24"/>
  <c r="AO205" i="25" s="1"/>
  <c r="DA205" i="24"/>
  <c r="AQ205" i="25" s="1"/>
  <c r="CZ205" i="24"/>
  <c r="AP205" i="25" s="1"/>
  <c r="CY205" i="24"/>
  <c r="O205" i="25" s="1"/>
  <c r="CX205" i="24"/>
  <c r="N205" i="25" s="1"/>
  <c r="CW205" i="24"/>
  <c r="M205" i="25" s="1"/>
  <c r="CV205" i="24"/>
  <c r="L205" i="25" s="1"/>
  <c r="CU205" i="24"/>
  <c r="I205" i="25" s="1"/>
  <c r="CT205" i="24"/>
  <c r="H205" i="25" s="1"/>
  <c r="CS205" i="24"/>
  <c r="G205" i="25" s="1"/>
  <c r="CR205" i="24"/>
  <c r="DG204" i="24"/>
  <c r="DB204" i="24"/>
  <c r="AO204" i="25" s="1"/>
  <c r="DA204" i="24"/>
  <c r="AQ204" i="25" s="1"/>
  <c r="CZ204" i="24"/>
  <c r="AP204" i="25" s="1"/>
  <c r="CY204" i="24"/>
  <c r="O204" i="25" s="1"/>
  <c r="CX204" i="24"/>
  <c r="N204" i="25" s="1"/>
  <c r="CW204" i="24"/>
  <c r="M204" i="25" s="1"/>
  <c r="CV204" i="24"/>
  <c r="L204" i="25" s="1"/>
  <c r="CU204" i="24"/>
  <c r="I204" i="25" s="1"/>
  <c r="CT204" i="24"/>
  <c r="H204" i="25" s="1"/>
  <c r="CS204" i="24"/>
  <c r="G204" i="25" s="1"/>
  <c r="CR204" i="24"/>
  <c r="DG203" i="24"/>
  <c r="DB203" i="24"/>
  <c r="AO203" i="25" s="1"/>
  <c r="DA203" i="24"/>
  <c r="AQ203" i="25" s="1"/>
  <c r="CZ203" i="24"/>
  <c r="AP203" i="25" s="1"/>
  <c r="CY203" i="24"/>
  <c r="O203" i="25" s="1"/>
  <c r="CX203" i="24"/>
  <c r="N203" i="25" s="1"/>
  <c r="CW203" i="24"/>
  <c r="M203" i="25" s="1"/>
  <c r="CV203" i="24"/>
  <c r="L203" i="25" s="1"/>
  <c r="CU203" i="24"/>
  <c r="I203" i="25" s="1"/>
  <c r="CT203" i="24"/>
  <c r="H203" i="25" s="1"/>
  <c r="CS203" i="24"/>
  <c r="G203" i="25" s="1"/>
  <c r="CR203" i="24"/>
  <c r="DG202" i="24"/>
  <c r="DB202" i="24"/>
  <c r="AO202" i="25" s="1"/>
  <c r="DA202" i="24"/>
  <c r="AQ202" i="25" s="1"/>
  <c r="CZ202" i="24"/>
  <c r="AP202" i="25" s="1"/>
  <c r="CY202" i="24"/>
  <c r="O202" i="25" s="1"/>
  <c r="CX202" i="24"/>
  <c r="N202" i="25" s="1"/>
  <c r="CW202" i="24"/>
  <c r="M202" i="25" s="1"/>
  <c r="CV202" i="24"/>
  <c r="L202" i="25" s="1"/>
  <c r="CU202" i="24"/>
  <c r="I202" i="25" s="1"/>
  <c r="CT202" i="24"/>
  <c r="H202" i="25" s="1"/>
  <c r="CS202" i="24"/>
  <c r="G202" i="25" s="1"/>
  <c r="CR202" i="24"/>
  <c r="DG201" i="24"/>
  <c r="DB201" i="24"/>
  <c r="AO201" i="25" s="1"/>
  <c r="DA201" i="24"/>
  <c r="AQ201" i="25" s="1"/>
  <c r="CZ201" i="24"/>
  <c r="AP201" i="25" s="1"/>
  <c r="CY201" i="24"/>
  <c r="O201" i="25" s="1"/>
  <c r="CX201" i="24"/>
  <c r="N201" i="25" s="1"/>
  <c r="CW201" i="24"/>
  <c r="M201" i="25" s="1"/>
  <c r="CV201" i="24"/>
  <c r="L201" i="25" s="1"/>
  <c r="CU201" i="24"/>
  <c r="I201" i="25" s="1"/>
  <c r="CT201" i="24"/>
  <c r="H201" i="25" s="1"/>
  <c r="CS201" i="24"/>
  <c r="G201" i="25" s="1"/>
  <c r="CR201" i="24"/>
  <c r="DG200" i="24"/>
  <c r="DB200" i="24"/>
  <c r="AO200" i="25" s="1"/>
  <c r="DA200" i="24"/>
  <c r="AQ200" i="25" s="1"/>
  <c r="CZ200" i="24"/>
  <c r="AP200" i="25" s="1"/>
  <c r="CY200" i="24"/>
  <c r="O200" i="25" s="1"/>
  <c r="CX200" i="24"/>
  <c r="N200" i="25" s="1"/>
  <c r="CW200" i="24"/>
  <c r="M200" i="25" s="1"/>
  <c r="CV200" i="24"/>
  <c r="L200" i="25" s="1"/>
  <c r="CU200" i="24"/>
  <c r="I200" i="25" s="1"/>
  <c r="CT200" i="24"/>
  <c r="H200" i="25" s="1"/>
  <c r="CS200" i="24"/>
  <c r="G200" i="25" s="1"/>
  <c r="CR200" i="24"/>
  <c r="DG199" i="24"/>
  <c r="DB199" i="24"/>
  <c r="AO199" i="25" s="1"/>
  <c r="DA199" i="24"/>
  <c r="AQ199" i="25" s="1"/>
  <c r="CZ199" i="24"/>
  <c r="AP199" i="25" s="1"/>
  <c r="CY199" i="24"/>
  <c r="O199" i="25" s="1"/>
  <c r="CX199" i="24"/>
  <c r="N199" i="25" s="1"/>
  <c r="CW199" i="24"/>
  <c r="M199" i="25" s="1"/>
  <c r="CV199" i="24"/>
  <c r="L199" i="25" s="1"/>
  <c r="CU199" i="24"/>
  <c r="I199" i="25" s="1"/>
  <c r="CT199" i="24"/>
  <c r="H199" i="25" s="1"/>
  <c r="CS199" i="24"/>
  <c r="G199" i="25" s="1"/>
  <c r="CR199" i="24"/>
  <c r="DG198" i="24"/>
  <c r="DB198" i="24"/>
  <c r="AO198" i="25" s="1"/>
  <c r="DA198" i="24"/>
  <c r="AQ198" i="25" s="1"/>
  <c r="CZ198" i="24"/>
  <c r="AP198" i="25" s="1"/>
  <c r="CY198" i="24"/>
  <c r="O198" i="25" s="1"/>
  <c r="CX198" i="24"/>
  <c r="N198" i="25" s="1"/>
  <c r="CW198" i="24"/>
  <c r="M198" i="25" s="1"/>
  <c r="CV198" i="24"/>
  <c r="L198" i="25" s="1"/>
  <c r="CU198" i="24"/>
  <c r="I198" i="25" s="1"/>
  <c r="CT198" i="24"/>
  <c r="H198" i="25" s="1"/>
  <c r="CS198" i="24"/>
  <c r="G198" i="25" s="1"/>
  <c r="CR198" i="24"/>
  <c r="DG197" i="24"/>
  <c r="DB197" i="24"/>
  <c r="AO197" i="25" s="1"/>
  <c r="DA197" i="24"/>
  <c r="AQ197" i="25" s="1"/>
  <c r="CZ197" i="24"/>
  <c r="AP197" i="25" s="1"/>
  <c r="CY197" i="24"/>
  <c r="O197" i="25" s="1"/>
  <c r="CX197" i="24"/>
  <c r="N197" i="25" s="1"/>
  <c r="CW197" i="24"/>
  <c r="M197" i="25" s="1"/>
  <c r="CV197" i="24"/>
  <c r="L197" i="25" s="1"/>
  <c r="CU197" i="24"/>
  <c r="I197" i="25" s="1"/>
  <c r="CT197" i="24"/>
  <c r="H197" i="25" s="1"/>
  <c r="CS197" i="24"/>
  <c r="G197" i="25" s="1"/>
  <c r="CR197" i="24"/>
  <c r="DG196" i="24"/>
  <c r="DB196" i="24"/>
  <c r="AO196" i="25" s="1"/>
  <c r="DA196" i="24"/>
  <c r="AQ196" i="25" s="1"/>
  <c r="CZ196" i="24"/>
  <c r="AP196" i="25" s="1"/>
  <c r="CY196" i="24"/>
  <c r="O196" i="25" s="1"/>
  <c r="CX196" i="24"/>
  <c r="N196" i="25" s="1"/>
  <c r="CW196" i="24"/>
  <c r="M196" i="25" s="1"/>
  <c r="CV196" i="24"/>
  <c r="L196" i="25" s="1"/>
  <c r="CU196" i="24"/>
  <c r="I196" i="25" s="1"/>
  <c r="CT196" i="24"/>
  <c r="H196" i="25" s="1"/>
  <c r="CS196" i="24"/>
  <c r="G196" i="25" s="1"/>
  <c r="CR196" i="24"/>
  <c r="DG195" i="24"/>
  <c r="DB195" i="24"/>
  <c r="AO195" i="25" s="1"/>
  <c r="DA195" i="24"/>
  <c r="AQ195" i="25" s="1"/>
  <c r="CZ195" i="24"/>
  <c r="AP195" i="25" s="1"/>
  <c r="CY195" i="24"/>
  <c r="O195" i="25" s="1"/>
  <c r="CX195" i="24"/>
  <c r="N195" i="25" s="1"/>
  <c r="CW195" i="24"/>
  <c r="M195" i="25" s="1"/>
  <c r="CV195" i="24"/>
  <c r="L195" i="25" s="1"/>
  <c r="CU195" i="24"/>
  <c r="I195" i="25" s="1"/>
  <c r="CT195" i="24"/>
  <c r="H195" i="25" s="1"/>
  <c r="CS195" i="24"/>
  <c r="G195" i="25" s="1"/>
  <c r="CR195" i="24"/>
  <c r="DG194" i="24"/>
  <c r="DB194" i="24"/>
  <c r="AO194" i="25" s="1"/>
  <c r="DA194" i="24"/>
  <c r="AQ194" i="25" s="1"/>
  <c r="CZ194" i="24"/>
  <c r="AP194" i="25" s="1"/>
  <c r="CY194" i="24"/>
  <c r="O194" i="25" s="1"/>
  <c r="CX194" i="24"/>
  <c r="N194" i="25" s="1"/>
  <c r="CW194" i="24"/>
  <c r="M194" i="25" s="1"/>
  <c r="CV194" i="24"/>
  <c r="L194" i="25" s="1"/>
  <c r="CU194" i="24"/>
  <c r="I194" i="25" s="1"/>
  <c r="CT194" i="24"/>
  <c r="H194" i="25" s="1"/>
  <c r="CS194" i="24"/>
  <c r="G194" i="25" s="1"/>
  <c r="CR194" i="24"/>
  <c r="DG193" i="24"/>
  <c r="DB193" i="24"/>
  <c r="AO193" i="25" s="1"/>
  <c r="DA193" i="24"/>
  <c r="AQ193" i="25" s="1"/>
  <c r="CZ193" i="24"/>
  <c r="AP193" i="25" s="1"/>
  <c r="CY193" i="24"/>
  <c r="O193" i="25" s="1"/>
  <c r="CX193" i="24"/>
  <c r="N193" i="25" s="1"/>
  <c r="CW193" i="24"/>
  <c r="M193" i="25" s="1"/>
  <c r="CV193" i="24"/>
  <c r="L193" i="25" s="1"/>
  <c r="CU193" i="24"/>
  <c r="I193" i="25" s="1"/>
  <c r="CT193" i="24"/>
  <c r="H193" i="25" s="1"/>
  <c r="CS193" i="24"/>
  <c r="G193" i="25" s="1"/>
  <c r="CR193" i="24"/>
  <c r="DG192" i="24"/>
  <c r="DB192" i="24"/>
  <c r="AO192" i="25" s="1"/>
  <c r="DA192" i="24"/>
  <c r="AQ192" i="25" s="1"/>
  <c r="CZ192" i="24"/>
  <c r="AP192" i="25" s="1"/>
  <c r="CY192" i="24"/>
  <c r="O192" i="25" s="1"/>
  <c r="CX192" i="24"/>
  <c r="N192" i="25" s="1"/>
  <c r="CW192" i="24"/>
  <c r="M192" i="25" s="1"/>
  <c r="CV192" i="24"/>
  <c r="L192" i="25" s="1"/>
  <c r="CU192" i="24"/>
  <c r="I192" i="25" s="1"/>
  <c r="CT192" i="24"/>
  <c r="H192" i="25" s="1"/>
  <c r="CS192" i="24"/>
  <c r="G192" i="25" s="1"/>
  <c r="CR192" i="24"/>
  <c r="DG191" i="24"/>
  <c r="DB191" i="24"/>
  <c r="AO191" i="25" s="1"/>
  <c r="DA191" i="24"/>
  <c r="AQ191" i="25" s="1"/>
  <c r="CZ191" i="24"/>
  <c r="AP191" i="25" s="1"/>
  <c r="CY191" i="24"/>
  <c r="O191" i="25" s="1"/>
  <c r="CX191" i="24"/>
  <c r="N191" i="25" s="1"/>
  <c r="CW191" i="24"/>
  <c r="M191" i="25" s="1"/>
  <c r="CV191" i="24"/>
  <c r="L191" i="25" s="1"/>
  <c r="CU191" i="24"/>
  <c r="I191" i="25" s="1"/>
  <c r="CT191" i="24"/>
  <c r="H191" i="25" s="1"/>
  <c r="CS191" i="24"/>
  <c r="G191" i="25" s="1"/>
  <c r="CR191" i="24"/>
  <c r="DG190" i="24"/>
  <c r="DB190" i="24"/>
  <c r="AO190" i="25" s="1"/>
  <c r="DA190" i="24"/>
  <c r="AQ190" i="25" s="1"/>
  <c r="CZ190" i="24"/>
  <c r="AP190" i="25" s="1"/>
  <c r="CY190" i="24"/>
  <c r="O190" i="25" s="1"/>
  <c r="CX190" i="24"/>
  <c r="N190" i="25" s="1"/>
  <c r="CW190" i="24"/>
  <c r="M190" i="25" s="1"/>
  <c r="CV190" i="24"/>
  <c r="L190" i="25" s="1"/>
  <c r="CU190" i="24"/>
  <c r="I190" i="25" s="1"/>
  <c r="CT190" i="24"/>
  <c r="H190" i="25" s="1"/>
  <c r="CS190" i="24"/>
  <c r="G190" i="25" s="1"/>
  <c r="CR190" i="24"/>
  <c r="DG189" i="24"/>
  <c r="DB189" i="24"/>
  <c r="AO189" i="25" s="1"/>
  <c r="DA189" i="24"/>
  <c r="AQ189" i="25" s="1"/>
  <c r="CZ189" i="24"/>
  <c r="AP189" i="25" s="1"/>
  <c r="CY189" i="24"/>
  <c r="O189" i="25" s="1"/>
  <c r="CX189" i="24"/>
  <c r="N189" i="25" s="1"/>
  <c r="CW189" i="24"/>
  <c r="M189" i="25" s="1"/>
  <c r="CV189" i="24"/>
  <c r="L189" i="25" s="1"/>
  <c r="CU189" i="24"/>
  <c r="I189" i="25" s="1"/>
  <c r="CT189" i="24"/>
  <c r="H189" i="25" s="1"/>
  <c r="CS189" i="24"/>
  <c r="G189" i="25" s="1"/>
  <c r="CR189" i="24"/>
  <c r="DG188" i="24"/>
  <c r="DB188" i="24"/>
  <c r="AO188" i="25" s="1"/>
  <c r="DA188" i="24"/>
  <c r="AQ188" i="25" s="1"/>
  <c r="CZ188" i="24"/>
  <c r="AP188" i="25" s="1"/>
  <c r="CY188" i="24"/>
  <c r="O188" i="25" s="1"/>
  <c r="CX188" i="24"/>
  <c r="N188" i="25" s="1"/>
  <c r="CW188" i="24"/>
  <c r="M188" i="25" s="1"/>
  <c r="CV188" i="24"/>
  <c r="L188" i="25" s="1"/>
  <c r="CU188" i="24"/>
  <c r="I188" i="25" s="1"/>
  <c r="CT188" i="24"/>
  <c r="H188" i="25" s="1"/>
  <c r="CS188" i="24"/>
  <c r="G188" i="25" s="1"/>
  <c r="CR188" i="24"/>
  <c r="DG187" i="24"/>
  <c r="DB187" i="24"/>
  <c r="AO187" i="25" s="1"/>
  <c r="DA187" i="24"/>
  <c r="AQ187" i="25" s="1"/>
  <c r="CZ187" i="24"/>
  <c r="AP187" i="25" s="1"/>
  <c r="CY187" i="24"/>
  <c r="O187" i="25" s="1"/>
  <c r="CX187" i="24"/>
  <c r="N187" i="25" s="1"/>
  <c r="CW187" i="24"/>
  <c r="M187" i="25" s="1"/>
  <c r="CV187" i="24"/>
  <c r="L187" i="25" s="1"/>
  <c r="CU187" i="24"/>
  <c r="I187" i="25" s="1"/>
  <c r="CT187" i="24"/>
  <c r="H187" i="25" s="1"/>
  <c r="CS187" i="24"/>
  <c r="G187" i="25" s="1"/>
  <c r="CR187" i="24"/>
  <c r="DG186" i="24"/>
  <c r="DB186" i="24"/>
  <c r="AO186" i="25" s="1"/>
  <c r="DA186" i="24"/>
  <c r="AQ186" i="25" s="1"/>
  <c r="CZ186" i="24"/>
  <c r="AP186" i="25" s="1"/>
  <c r="CY186" i="24"/>
  <c r="O186" i="25" s="1"/>
  <c r="CX186" i="24"/>
  <c r="N186" i="25" s="1"/>
  <c r="CW186" i="24"/>
  <c r="M186" i="25" s="1"/>
  <c r="CV186" i="24"/>
  <c r="L186" i="25" s="1"/>
  <c r="CU186" i="24"/>
  <c r="I186" i="25" s="1"/>
  <c r="CT186" i="24"/>
  <c r="H186" i="25" s="1"/>
  <c r="CS186" i="24"/>
  <c r="G186" i="25" s="1"/>
  <c r="CR186" i="24"/>
  <c r="DG185" i="24"/>
  <c r="DB185" i="24"/>
  <c r="AO185" i="25" s="1"/>
  <c r="DA185" i="24"/>
  <c r="AQ185" i="25" s="1"/>
  <c r="CZ185" i="24"/>
  <c r="AP185" i="25" s="1"/>
  <c r="CY185" i="24"/>
  <c r="O185" i="25" s="1"/>
  <c r="CX185" i="24"/>
  <c r="N185" i="25" s="1"/>
  <c r="CW185" i="24"/>
  <c r="M185" i="25" s="1"/>
  <c r="CV185" i="24"/>
  <c r="L185" i="25" s="1"/>
  <c r="CU185" i="24"/>
  <c r="I185" i="25" s="1"/>
  <c r="CT185" i="24"/>
  <c r="H185" i="25" s="1"/>
  <c r="CS185" i="24"/>
  <c r="G185" i="25" s="1"/>
  <c r="CR185" i="24"/>
  <c r="DG184" i="24"/>
  <c r="DB184" i="24"/>
  <c r="AO184" i="25" s="1"/>
  <c r="DA184" i="24"/>
  <c r="AQ184" i="25" s="1"/>
  <c r="CZ184" i="24"/>
  <c r="AP184" i="25" s="1"/>
  <c r="CY184" i="24"/>
  <c r="O184" i="25" s="1"/>
  <c r="CX184" i="24"/>
  <c r="N184" i="25" s="1"/>
  <c r="CW184" i="24"/>
  <c r="M184" i="25" s="1"/>
  <c r="CV184" i="24"/>
  <c r="L184" i="25" s="1"/>
  <c r="CU184" i="24"/>
  <c r="I184" i="25" s="1"/>
  <c r="CT184" i="24"/>
  <c r="H184" i="25" s="1"/>
  <c r="CS184" i="24"/>
  <c r="G184" i="25" s="1"/>
  <c r="CR184" i="24"/>
  <c r="DG183" i="24"/>
  <c r="DB183" i="24"/>
  <c r="AO183" i="25" s="1"/>
  <c r="DA183" i="24"/>
  <c r="AQ183" i="25" s="1"/>
  <c r="CZ183" i="24"/>
  <c r="AP183" i="25" s="1"/>
  <c r="CY183" i="24"/>
  <c r="O183" i="25" s="1"/>
  <c r="CX183" i="24"/>
  <c r="N183" i="25" s="1"/>
  <c r="CW183" i="24"/>
  <c r="M183" i="25" s="1"/>
  <c r="CV183" i="24"/>
  <c r="L183" i="25" s="1"/>
  <c r="CU183" i="24"/>
  <c r="I183" i="25" s="1"/>
  <c r="CT183" i="24"/>
  <c r="H183" i="25" s="1"/>
  <c r="CS183" i="24"/>
  <c r="G183" i="25" s="1"/>
  <c r="CR183" i="24"/>
  <c r="DG182" i="24"/>
  <c r="DB182" i="24"/>
  <c r="AO182" i="25" s="1"/>
  <c r="DA182" i="24"/>
  <c r="AQ182" i="25" s="1"/>
  <c r="CZ182" i="24"/>
  <c r="AP182" i="25" s="1"/>
  <c r="CY182" i="24"/>
  <c r="O182" i="25" s="1"/>
  <c r="CX182" i="24"/>
  <c r="N182" i="25" s="1"/>
  <c r="CW182" i="24"/>
  <c r="M182" i="25" s="1"/>
  <c r="CV182" i="24"/>
  <c r="L182" i="25" s="1"/>
  <c r="CU182" i="24"/>
  <c r="I182" i="25" s="1"/>
  <c r="CT182" i="24"/>
  <c r="H182" i="25" s="1"/>
  <c r="CS182" i="24"/>
  <c r="G182" i="25" s="1"/>
  <c r="CR182" i="24"/>
  <c r="DG181" i="24"/>
  <c r="DB181" i="24"/>
  <c r="AO181" i="25" s="1"/>
  <c r="DA181" i="24"/>
  <c r="AQ181" i="25" s="1"/>
  <c r="CZ181" i="24"/>
  <c r="AP181" i="25" s="1"/>
  <c r="CY181" i="24"/>
  <c r="O181" i="25" s="1"/>
  <c r="CX181" i="24"/>
  <c r="N181" i="25" s="1"/>
  <c r="CW181" i="24"/>
  <c r="M181" i="25" s="1"/>
  <c r="CV181" i="24"/>
  <c r="L181" i="25" s="1"/>
  <c r="CU181" i="24"/>
  <c r="I181" i="25" s="1"/>
  <c r="CT181" i="24"/>
  <c r="H181" i="25" s="1"/>
  <c r="CS181" i="24"/>
  <c r="G181" i="25" s="1"/>
  <c r="CR181" i="24"/>
  <c r="DG180" i="24"/>
  <c r="DB180" i="24"/>
  <c r="AO180" i="25" s="1"/>
  <c r="DA180" i="24"/>
  <c r="AQ180" i="25" s="1"/>
  <c r="CZ180" i="24"/>
  <c r="AP180" i="25" s="1"/>
  <c r="CY180" i="24"/>
  <c r="O180" i="25" s="1"/>
  <c r="CX180" i="24"/>
  <c r="N180" i="25" s="1"/>
  <c r="CW180" i="24"/>
  <c r="M180" i="25" s="1"/>
  <c r="CV180" i="24"/>
  <c r="L180" i="25" s="1"/>
  <c r="CU180" i="24"/>
  <c r="I180" i="25" s="1"/>
  <c r="CT180" i="24"/>
  <c r="H180" i="25" s="1"/>
  <c r="CS180" i="24"/>
  <c r="G180" i="25" s="1"/>
  <c r="CR180" i="24"/>
  <c r="DG179" i="24"/>
  <c r="DB179" i="24"/>
  <c r="AO179" i="25" s="1"/>
  <c r="DA179" i="24"/>
  <c r="AQ179" i="25" s="1"/>
  <c r="CZ179" i="24"/>
  <c r="AP179" i="25" s="1"/>
  <c r="CY179" i="24"/>
  <c r="O179" i="25" s="1"/>
  <c r="CX179" i="24"/>
  <c r="N179" i="25" s="1"/>
  <c r="CW179" i="24"/>
  <c r="M179" i="25" s="1"/>
  <c r="CV179" i="24"/>
  <c r="L179" i="25" s="1"/>
  <c r="CU179" i="24"/>
  <c r="I179" i="25" s="1"/>
  <c r="CT179" i="24"/>
  <c r="H179" i="25" s="1"/>
  <c r="CS179" i="24"/>
  <c r="G179" i="25" s="1"/>
  <c r="CR179" i="24"/>
  <c r="DG178" i="24"/>
  <c r="DB178" i="24"/>
  <c r="AO178" i="25" s="1"/>
  <c r="DA178" i="24"/>
  <c r="AQ178" i="25" s="1"/>
  <c r="CZ178" i="24"/>
  <c r="AP178" i="25" s="1"/>
  <c r="CY178" i="24"/>
  <c r="O178" i="25" s="1"/>
  <c r="CX178" i="24"/>
  <c r="N178" i="25" s="1"/>
  <c r="CW178" i="24"/>
  <c r="M178" i="25" s="1"/>
  <c r="CV178" i="24"/>
  <c r="L178" i="25" s="1"/>
  <c r="CU178" i="24"/>
  <c r="I178" i="25" s="1"/>
  <c r="CT178" i="24"/>
  <c r="H178" i="25" s="1"/>
  <c r="CS178" i="24"/>
  <c r="G178" i="25" s="1"/>
  <c r="CR178" i="24"/>
  <c r="DG177" i="24"/>
  <c r="DB177" i="24"/>
  <c r="AO177" i="25" s="1"/>
  <c r="DA177" i="24"/>
  <c r="AQ177" i="25" s="1"/>
  <c r="CZ177" i="24"/>
  <c r="AP177" i="25" s="1"/>
  <c r="CY177" i="24"/>
  <c r="O177" i="25" s="1"/>
  <c r="CX177" i="24"/>
  <c r="N177" i="25" s="1"/>
  <c r="CW177" i="24"/>
  <c r="M177" i="25" s="1"/>
  <c r="CV177" i="24"/>
  <c r="L177" i="25" s="1"/>
  <c r="CU177" i="24"/>
  <c r="I177" i="25" s="1"/>
  <c r="CT177" i="24"/>
  <c r="H177" i="25" s="1"/>
  <c r="CS177" i="24"/>
  <c r="G177" i="25" s="1"/>
  <c r="CR177" i="24"/>
  <c r="DG176" i="24"/>
  <c r="DB176" i="24"/>
  <c r="AO176" i="25" s="1"/>
  <c r="DA176" i="24"/>
  <c r="AQ176" i="25" s="1"/>
  <c r="CZ176" i="24"/>
  <c r="AP176" i="25" s="1"/>
  <c r="CY176" i="24"/>
  <c r="O176" i="25" s="1"/>
  <c r="CX176" i="24"/>
  <c r="N176" i="25" s="1"/>
  <c r="CW176" i="24"/>
  <c r="M176" i="25" s="1"/>
  <c r="CV176" i="24"/>
  <c r="L176" i="25" s="1"/>
  <c r="CU176" i="24"/>
  <c r="I176" i="25" s="1"/>
  <c r="CT176" i="24"/>
  <c r="H176" i="25" s="1"/>
  <c r="CS176" i="24"/>
  <c r="G176" i="25" s="1"/>
  <c r="CR176" i="24"/>
  <c r="DG175" i="24"/>
  <c r="DB175" i="24"/>
  <c r="AO175" i="25" s="1"/>
  <c r="DA175" i="24"/>
  <c r="AQ175" i="25" s="1"/>
  <c r="CZ175" i="24"/>
  <c r="AP175" i="25" s="1"/>
  <c r="CY175" i="24"/>
  <c r="O175" i="25" s="1"/>
  <c r="CX175" i="24"/>
  <c r="N175" i="25" s="1"/>
  <c r="CW175" i="24"/>
  <c r="M175" i="25" s="1"/>
  <c r="CV175" i="24"/>
  <c r="L175" i="25" s="1"/>
  <c r="CU175" i="24"/>
  <c r="I175" i="25" s="1"/>
  <c r="CT175" i="24"/>
  <c r="H175" i="25" s="1"/>
  <c r="CS175" i="24"/>
  <c r="G175" i="25" s="1"/>
  <c r="CR175" i="24"/>
  <c r="DG174" i="24"/>
  <c r="DB174" i="24"/>
  <c r="AO174" i="25" s="1"/>
  <c r="DA174" i="24"/>
  <c r="AQ174" i="25" s="1"/>
  <c r="CZ174" i="24"/>
  <c r="AP174" i="25" s="1"/>
  <c r="CY174" i="24"/>
  <c r="O174" i="25" s="1"/>
  <c r="CX174" i="24"/>
  <c r="N174" i="25" s="1"/>
  <c r="CW174" i="24"/>
  <c r="M174" i="25" s="1"/>
  <c r="CV174" i="24"/>
  <c r="L174" i="25" s="1"/>
  <c r="CU174" i="24"/>
  <c r="I174" i="25" s="1"/>
  <c r="CT174" i="24"/>
  <c r="H174" i="25" s="1"/>
  <c r="CS174" i="24"/>
  <c r="G174" i="25" s="1"/>
  <c r="CR174" i="24"/>
  <c r="DG173" i="24"/>
  <c r="DB173" i="24"/>
  <c r="AO173" i="25" s="1"/>
  <c r="DA173" i="24"/>
  <c r="AQ173" i="25" s="1"/>
  <c r="CZ173" i="24"/>
  <c r="AP173" i="25" s="1"/>
  <c r="CY173" i="24"/>
  <c r="O173" i="25" s="1"/>
  <c r="CX173" i="24"/>
  <c r="N173" i="25" s="1"/>
  <c r="CW173" i="24"/>
  <c r="M173" i="25" s="1"/>
  <c r="CV173" i="24"/>
  <c r="L173" i="25" s="1"/>
  <c r="CU173" i="24"/>
  <c r="I173" i="25" s="1"/>
  <c r="CT173" i="24"/>
  <c r="H173" i="25" s="1"/>
  <c r="CS173" i="24"/>
  <c r="G173" i="25" s="1"/>
  <c r="CR173" i="24"/>
  <c r="DG172" i="24"/>
  <c r="DB172" i="24"/>
  <c r="AO172" i="25" s="1"/>
  <c r="DA172" i="24"/>
  <c r="AQ172" i="25" s="1"/>
  <c r="CZ172" i="24"/>
  <c r="AP172" i="25" s="1"/>
  <c r="CY172" i="24"/>
  <c r="O172" i="25" s="1"/>
  <c r="CX172" i="24"/>
  <c r="N172" i="25" s="1"/>
  <c r="CW172" i="24"/>
  <c r="M172" i="25" s="1"/>
  <c r="CV172" i="24"/>
  <c r="L172" i="25" s="1"/>
  <c r="CU172" i="24"/>
  <c r="I172" i="25" s="1"/>
  <c r="CT172" i="24"/>
  <c r="H172" i="25" s="1"/>
  <c r="CS172" i="24"/>
  <c r="G172" i="25" s="1"/>
  <c r="CR172" i="24"/>
  <c r="DG171" i="24"/>
  <c r="DB171" i="24"/>
  <c r="AO171" i="25" s="1"/>
  <c r="DA171" i="24"/>
  <c r="AQ171" i="25" s="1"/>
  <c r="CZ171" i="24"/>
  <c r="AP171" i="25" s="1"/>
  <c r="CY171" i="24"/>
  <c r="O171" i="25" s="1"/>
  <c r="CX171" i="24"/>
  <c r="N171" i="25" s="1"/>
  <c r="CW171" i="24"/>
  <c r="M171" i="25" s="1"/>
  <c r="CV171" i="24"/>
  <c r="L171" i="25" s="1"/>
  <c r="CU171" i="24"/>
  <c r="I171" i="25" s="1"/>
  <c r="CT171" i="24"/>
  <c r="H171" i="25" s="1"/>
  <c r="CS171" i="24"/>
  <c r="G171" i="25" s="1"/>
  <c r="CR171" i="24"/>
  <c r="DG170" i="24"/>
  <c r="DB170" i="24"/>
  <c r="AO170" i="25" s="1"/>
  <c r="DA170" i="24"/>
  <c r="AQ170" i="25" s="1"/>
  <c r="CZ170" i="24"/>
  <c r="AP170" i="25" s="1"/>
  <c r="CY170" i="24"/>
  <c r="O170" i="25" s="1"/>
  <c r="CX170" i="24"/>
  <c r="N170" i="25" s="1"/>
  <c r="CW170" i="24"/>
  <c r="M170" i="25" s="1"/>
  <c r="CV170" i="24"/>
  <c r="L170" i="25" s="1"/>
  <c r="CU170" i="24"/>
  <c r="I170" i="25" s="1"/>
  <c r="CT170" i="24"/>
  <c r="H170" i="25" s="1"/>
  <c r="CS170" i="24"/>
  <c r="G170" i="25" s="1"/>
  <c r="CR170" i="24"/>
  <c r="DG169" i="24"/>
  <c r="DB169" i="24"/>
  <c r="AO169" i="25" s="1"/>
  <c r="DA169" i="24"/>
  <c r="AQ169" i="25" s="1"/>
  <c r="CZ169" i="24"/>
  <c r="AP169" i="25" s="1"/>
  <c r="CY169" i="24"/>
  <c r="O169" i="25" s="1"/>
  <c r="CX169" i="24"/>
  <c r="N169" i="25" s="1"/>
  <c r="CW169" i="24"/>
  <c r="M169" i="25" s="1"/>
  <c r="CV169" i="24"/>
  <c r="L169" i="25" s="1"/>
  <c r="CU169" i="24"/>
  <c r="I169" i="25" s="1"/>
  <c r="CT169" i="24"/>
  <c r="H169" i="25" s="1"/>
  <c r="CS169" i="24"/>
  <c r="G169" i="25" s="1"/>
  <c r="CR169" i="24"/>
  <c r="DG168" i="24"/>
  <c r="DB168" i="24"/>
  <c r="AO168" i="25" s="1"/>
  <c r="DA168" i="24"/>
  <c r="AQ168" i="25" s="1"/>
  <c r="CZ168" i="24"/>
  <c r="AP168" i="25" s="1"/>
  <c r="CY168" i="24"/>
  <c r="O168" i="25" s="1"/>
  <c r="CX168" i="24"/>
  <c r="N168" i="25" s="1"/>
  <c r="CW168" i="24"/>
  <c r="M168" i="25" s="1"/>
  <c r="CV168" i="24"/>
  <c r="L168" i="25" s="1"/>
  <c r="CU168" i="24"/>
  <c r="I168" i="25" s="1"/>
  <c r="CT168" i="24"/>
  <c r="H168" i="25" s="1"/>
  <c r="CS168" i="24"/>
  <c r="G168" i="25" s="1"/>
  <c r="CR168" i="24"/>
  <c r="DG167" i="24"/>
  <c r="DB167" i="24"/>
  <c r="AO167" i="25" s="1"/>
  <c r="DA167" i="24"/>
  <c r="AQ167" i="25" s="1"/>
  <c r="CZ167" i="24"/>
  <c r="AP167" i="25" s="1"/>
  <c r="CY167" i="24"/>
  <c r="O167" i="25" s="1"/>
  <c r="CX167" i="24"/>
  <c r="N167" i="25" s="1"/>
  <c r="CW167" i="24"/>
  <c r="M167" i="25" s="1"/>
  <c r="CV167" i="24"/>
  <c r="L167" i="25" s="1"/>
  <c r="CU167" i="24"/>
  <c r="I167" i="25" s="1"/>
  <c r="CT167" i="24"/>
  <c r="H167" i="25" s="1"/>
  <c r="CS167" i="24"/>
  <c r="G167" i="25" s="1"/>
  <c r="CR167" i="24"/>
  <c r="DG166" i="24"/>
  <c r="DB166" i="24"/>
  <c r="AO166" i="25" s="1"/>
  <c r="DA166" i="24"/>
  <c r="AQ166" i="25" s="1"/>
  <c r="CZ166" i="24"/>
  <c r="AP166" i="25" s="1"/>
  <c r="CY166" i="24"/>
  <c r="O166" i="25" s="1"/>
  <c r="CX166" i="24"/>
  <c r="N166" i="25" s="1"/>
  <c r="CW166" i="24"/>
  <c r="M166" i="25" s="1"/>
  <c r="CV166" i="24"/>
  <c r="L166" i="25" s="1"/>
  <c r="CU166" i="24"/>
  <c r="I166" i="25" s="1"/>
  <c r="CT166" i="24"/>
  <c r="H166" i="25" s="1"/>
  <c r="CS166" i="24"/>
  <c r="G166" i="25" s="1"/>
  <c r="CR166" i="24"/>
  <c r="DG165" i="24"/>
  <c r="DB165" i="24"/>
  <c r="AO165" i="25" s="1"/>
  <c r="DA165" i="24"/>
  <c r="AQ165" i="25" s="1"/>
  <c r="CZ165" i="24"/>
  <c r="AP165" i="25" s="1"/>
  <c r="CY165" i="24"/>
  <c r="O165" i="25" s="1"/>
  <c r="CX165" i="24"/>
  <c r="N165" i="25" s="1"/>
  <c r="CW165" i="24"/>
  <c r="M165" i="25" s="1"/>
  <c r="CV165" i="24"/>
  <c r="L165" i="25" s="1"/>
  <c r="CU165" i="24"/>
  <c r="I165" i="25" s="1"/>
  <c r="CT165" i="24"/>
  <c r="H165" i="25" s="1"/>
  <c r="CS165" i="24"/>
  <c r="G165" i="25" s="1"/>
  <c r="CR165" i="24"/>
  <c r="DG164" i="24"/>
  <c r="DB164" i="24"/>
  <c r="AO164" i="25" s="1"/>
  <c r="DA164" i="24"/>
  <c r="AQ164" i="25" s="1"/>
  <c r="CZ164" i="24"/>
  <c r="AP164" i="25" s="1"/>
  <c r="CY164" i="24"/>
  <c r="O164" i="25" s="1"/>
  <c r="CX164" i="24"/>
  <c r="N164" i="25" s="1"/>
  <c r="CW164" i="24"/>
  <c r="M164" i="25" s="1"/>
  <c r="CV164" i="24"/>
  <c r="L164" i="25" s="1"/>
  <c r="CU164" i="24"/>
  <c r="I164" i="25" s="1"/>
  <c r="CT164" i="24"/>
  <c r="H164" i="25" s="1"/>
  <c r="CS164" i="24"/>
  <c r="G164" i="25" s="1"/>
  <c r="CR164" i="24"/>
  <c r="DG163" i="24"/>
  <c r="DB163" i="24"/>
  <c r="AO163" i="25" s="1"/>
  <c r="DA163" i="24"/>
  <c r="AQ163" i="25" s="1"/>
  <c r="CZ163" i="24"/>
  <c r="AP163" i="25" s="1"/>
  <c r="CY163" i="24"/>
  <c r="O163" i="25" s="1"/>
  <c r="CX163" i="24"/>
  <c r="N163" i="25" s="1"/>
  <c r="CW163" i="24"/>
  <c r="M163" i="25" s="1"/>
  <c r="CV163" i="24"/>
  <c r="L163" i="25" s="1"/>
  <c r="CU163" i="24"/>
  <c r="I163" i="25" s="1"/>
  <c r="CT163" i="24"/>
  <c r="H163" i="25" s="1"/>
  <c r="CS163" i="24"/>
  <c r="G163" i="25" s="1"/>
  <c r="CR163" i="24"/>
  <c r="DG162" i="24"/>
  <c r="DB162" i="24"/>
  <c r="AO162" i="25" s="1"/>
  <c r="DA162" i="24"/>
  <c r="AQ162" i="25" s="1"/>
  <c r="CZ162" i="24"/>
  <c r="AP162" i="25" s="1"/>
  <c r="CY162" i="24"/>
  <c r="O162" i="25" s="1"/>
  <c r="CX162" i="24"/>
  <c r="N162" i="25" s="1"/>
  <c r="CW162" i="24"/>
  <c r="M162" i="25" s="1"/>
  <c r="CV162" i="24"/>
  <c r="L162" i="25" s="1"/>
  <c r="CU162" i="24"/>
  <c r="I162" i="25" s="1"/>
  <c r="CT162" i="24"/>
  <c r="H162" i="25" s="1"/>
  <c r="CS162" i="24"/>
  <c r="G162" i="25" s="1"/>
  <c r="CR162" i="24"/>
  <c r="DG161" i="24"/>
  <c r="DB161" i="24"/>
  <c r="AO161" i="25" s="1"/>
  <c r="DA161" i="24"/>
  <c r="AQ161" i="25" s="1"/>
  <c r="CZ161" i="24"/>
  <c r="AP161" i="25" s="1"/>
  <c r="CY161" i="24"/>
  <c r="O161" i="25" s="1"/>
  <c r="CX161" i="24"/>
  <c r="N161" i="25" s="1"/>
  <c r="CW161" i="24"/>
  <c r="M161" i="25" s="1"/>
  <c r="CV161" i="24"/>
  <c r="L161" i="25" s="1"/>
  <c r="CU161" i="24"/>
  <c r="I161" i="25" s="1"/>
  <c r="CT161" i="24"/>
  <c r="H161" i="25" s="1"/>
  <c r="CS161" i="24"/>
  <c r="G161" i="25" s="1"/>
  <c r="CR161" i="24"/>
  <c r="DG160" i="24"/>
  <c r="DB160" i="24"/>
  <c r="AO160" i="25" s="1"/>
  <c r="DA160" i="24"/>
  <c r="AQ160" i="25" s="1"/>
  <c r="CZ160" i="24"/>
  <c r="AP160" i="25" s="1"/>
  <c r="CY160" i="24"/>
  <c r="O160" i="25" s="1"/>
  <c r="CX160" i="24"/>
  <c r="N160" i="25" s="1"/>
  <c r="CW160" i="24"/>
  <c r="M160" i="25" s="1"/>
  <c r="CV160" i="24"/>
  <c r="L160" i="25" s="1"/>
  <c r="CU160" i="24"/>
  <c r="I160" i="25" s="1"/>
  <c r="CT160" i="24"/>
  <c r="H160" i="25" s="1"/>
  <c r="CS160" i="24"/>
  <c r="G160" i="25" s="1"/>
  <c r="CR160" i="24"/>
  <c r="DG159" i="24"/>
  <c r="DB159" i="24"/>
  <c r="AO159" i="25" s="1"/>
  <c r="DA159" i="24"/>
  <c r="AQ159" i="25" s="1"/>
  <c r="CZ159" i="24"/>
  <c r="AP159" i="25" s="1"/>
  <c r="CY159" i="24"/>
  <c r="O159" i="25" s="1"/>
  <c r="CX159" i="24"/>
  <c r="N159" i="25" s="1"/>
  <c r="CW159" i="24"/>
  <c r="M159" i="25" s="1"/>
  <c r="CV159" i="24"/>
  <c r="L159" i="25" s="1"/>
  <c r="CU159" i="24"/>
  <c r="I159" i="25" s="1"/>
  <c r="CT159" i="24"/>
  <c r="H159" i="25" s="1"/>
  <c r="CS159" i="24"/>
  <c r="G159" i="25" s="1"/>
  <c r="CR159" i="24"/>
  <c r="DG158" i="24"/>
  <c r="DB158" i="24"/>
  <c r="AO158" i="25" s="1"/>
  <c r="DA158" i="24"/>
  <c r="AQ158" i="25" s="1"/>
  <c r="CZ158" i="24"/>
  <c r="AP158" i="25" s="1"/>
  <c r="CY158" i="24"/>
  <c r="O158" i="25" s="1"/>
  <c r="CX158" i="24"/>
  <c r="N158" i="25" s="1"/>
  <c r="CW158" i="24"/>
  <c r="M158" i="25" s="1"/>
  <c r="CV158" i="24"/>
  <c r="L158" i="25" s="1"/>
  <c r="CU158" i="24"/>
  <c r="I158" i="25" s="1"/>
  <c r="CT158" i="24"/>
  <c r="H158" i="25" s="1"/>
  <c r="CS158" i="24"/>
  <c r="G158" i="25" s="1"/>
  <c r="CR158" i="24"/>
  <c r="DG157" i="24"/>
  <c r="DB157" i="24"/>
  <c r="AO157" i="25" s="1"/>
  <c r="DA157" i="24"/>
  <c r="AQ157" i="25" s="1"/>
  <c r="CZ157" i="24"/>
  <c r="AP157" i="25" s="1"/>
  <c r="CY157" i="24"/>
  <c r="O157" i="25" s="1"/>
  <c r="CX157" i="24"/>
  <c r="N157" i="25" s="1"/>
  <c r="CW157" i="24"/>
  <c r="M157" i="25" s="1"/>
  <c r="CV157" i="24"/>
  <c r="L157" i="25" s="1"/>
  <c r="CU157" i="24"/>
  <c r="I157" i="25" s="1"/>
  <c r="CT157" i="24"/>
  <c r="H157" i="25" s="1"/>
  <c r="CS157" i="24"/>
  <c r="G157" i="25" s="1"/>
  <c r="CR157" i="24"/>
  <c r="DG156" i="24"/>
  <c r="DB156" i="24"/>
  <c r="AO156" i="25" s="1"/>
  <c r="DA156" i="24"/>
  <c r="AQ156" i="25" s="1"/>
  <c r="CZ156" i="24"/>
  <c r="AP156" i="25" s="1"/>
  <c r="CY156" i="24"/>
  <c r="O156" i="25" s="1"/>
  <c r="CX156" i="24"/>
  <c r="N156" i="25" s="1"/>
  <c r="CW156" i="24"/>
  <c r="M156" i="25" s="1"/>
  <c r="CV156" i="24"/>
  <c r="L156" i="25" s="1"/>
  <c r="CU156" i="24"/>
  <c r="I156" i="25" s="1"/>
  <c r="CT156" i="24"/>
  <c r="H156" i="25" s="1"/>
  <c r="CS156" i="24"/>
  <c r="G156" i="25" s="1"/>
  <c r="CR156" i="24"/>
  <c r="DG155" i="24"/>
  <c r="DB155" i="24"/>
  <c r="AO155" i="25" s="1"/>
  <c r="DA155" i="24"/>
  <c r="AQ155" i="25" s="1"/>
  <c r="CZ155" i="24"/>
  <c r="AP155" i="25" s="1"/>
  <c r="CY155" i="24"/>
  <c r="O155" i="25" s="1"/>
  <c r="CX155" i="24"/>
  <c r="N155" i="25" s="1"/>
  <c r="CW155" i="24"/>
  <c r="M155" i="25" s="1"/>
  <c r="CV155" i="24"/>
  <c r="L155" i="25" s="1"/>
  <c r="CU155" i="24"/>
  <c r="I155" i="25" s="1"/>
  <c r="CT155" i="24"/>
  <c r="H155" i="25" s="1"/>
  <c r="CS155" i="24"/>
  <c r="G155" i="25" s="1"/>
  <c r="CR155" i="24"/>
  <c r="DG154" i="24"/>
  <c r="DB154" i="24"/>
  <c r="AO154" i="25" s="1"/>
  <c r="DA154" i="24"/>
  <c r="AQ154" i="25" s="1"/>
  <c r="CZ154" i="24"/>
  <c r="AP154" i="25" s="1"/>
  <c r="CY154" i="24"/>
  <c r="O154" i="25" s="1"/>
  <c r="CX154" i="24"/>
  <c r="N154" i="25" s="1"/>
  <c r="CW154" i="24"/>
  <c r="M154" i="25" s="1"/>
  <c r="CV154" i="24"/>
  <c r="L154" i="25" s="1"/>
  <c r="CU154" i="24"/>
  <c r="I154" i="25" s="1"/>
  <c r="CT154" i="24"/>
  <c r="H154" i="25" s="1"/>
  <c r="CS154" i="24"/>
  <c r="G154" i="25" s="1"/>
  <c r="CR154" i="24"/>
  <c r="DG153" i="24"/>
  <c r="DB153" i="24"/>
  <c r="AO153" i="25" s="1"/>
  <c r="DA153" i="24"/>
  <c r="AQ153" i="25" s="1"/>
  <c r="CZ153" i="24"/>
  <c r="AP153" i="25" s="1"/>
  <c r="CY153" i="24"/>
  <c r="O153" i="25" s="1"/>
  <c r="CX153" i="24"/>
  <c r="N153" i="25" s="1"/>
  <c r="CW153" i="24"/>
  <c r="M153" i="25" s="1"/>
  <c r="CV153" i="24"/>
  <c r="L153" i="25" s="1"/>
  <c r="CU153" i="24"/>
  <c r="I153" i="25" s="1"/>
  <c r="CT153" i="24"/>
  <c r="H153" i="25" s="1"/>
  <c r="CS153" i="24"/>
  <c r="G153" i="25" s="1"/>
  <c r="CR153" i="24"/>
  <c r="DG152" i="24"/>
  <c r="DB152" i="24"/>
  <c r="AO152" i="25" s="1"/>
  <c r="DA152" i="24"/>
  <c r="AQ152" i="25" s="1"/>
  <c r="CZ152" i="24"/>
  <c r="AP152" i="25" s="1"/>
  <c r="CY152" i="24"/>
  <c r="O152" i="25" s="1"/>
  <c r="CX152" i="24"/>
  <c r="N152" i="25" s="1"/>
  <c r="CW152" i="24"/>
  <c r="M152" i="25" s="1"/>
  <c r="CV152" i="24"/>
  <c r="L152" i="25" s="1"/>
  <c r="CU152" i="24"/>
  <c r="I152" i="25" s="1"/>
  <c r="CT152" i="24"/>
  <c r="H152" i="25" s="1"/>
  <c r="CS152" i="24"/>
  <c r="G152" i="25" s="1"/>
  <c r="CR152" i="24"/>
  <c r="DG151" i="24"/>
  <c r="DB151" i="24"/>
  <c r="AO151" i="25" s="1"/>
  <c r="DA151" i="24"/>
  <c r="AQ151" i="25" s="1"/>
  <c r="CZ151" i="24"/>
  <c r="AP151" i="25" s="1"/>
  <c r="CY151" i="24"/>
  <c r="O151" i="25" s="1"/>
  <c r="CX151" i="24"/>
  <c r="N151" i="25" s="1"/>
  <c r="CW151" i="24"/>
  <c r="M151" i="25" s="1"/>
  <c r="CV151" i="24"/>
  <c r="L151" i="25" s="1"/>
  <c r="CU151" i="24"/>
  <c r="I151" i="25" s="1"/>
  <c r="CT151" i="24"/>
  <c r="H151" i="25" s="1"/>
  <c r="CS151" i="24"/>
  <c r="G151" i="25" s="1"/>
  <c r="CR151" i="24"/>
  <c r="DG150" i="24"/>
  <c r="DB150" i="24"/>
  <c r="AO150" i="25" s="1"/>
  <c r="DA150" i="24"/>
  <c r="AQ150" i="25" s="1"/>
  <c r="CZ150" i="24"/>
  <c r="AP150" i="25" s="1"/>
  <c r="CY150" i="24"/>
  <c r="O150" i="25" s="1"/>
  <c r="CX150" i="24"/>
  <c r="N150" i="25" s="1"/>
  <c r="CW150" i="24"/>
  <c r="M150" i="25" s="1"/>
  <c r="CV150" i="24"/>
  <c r="L150" i="25" s="1"/>
  <c r="CU150" i="24"/>
  <c r="I150" i="25" s="1"/>
  <c r="CT150" i="24"/>
  <c r="H150" i="25" s="1"/>
  <c r="CS150" i="24"/>
  <c r="G150" i="25" s="1"/>
  <c r="CR150" i="24"/>
  <c r="DG149" i="24"/>
  <c r="DB149" i="24"/>
  <c r="AO149" i="25" s="1"/>
  <c r="DA149" i="24"/>
  <c r="AQ149" i="25" s="1"/>
  <c r="CZ149" i="24"/>
  <c r="AP149" i="25" s="1"/>
  <c r="CY149" i="24"/>
  <c r="O149" i="25" s="1"/>
  <c r="CX149" i="24"/>
  <c r="N149" i="25" s="1"/>
  <c r="CW149" i="24"/>
  <c r="M149" i="25" s="1"/>
  <c r="CV149" i="24"/>
  <c r="L149" i="25" s="1"/>
  <c r="CU149" i="24"/>
  <c r="I149" i="25" s="1"/>
  <c r="CT149" i="24"/>
  <c r="H149" i="25" s="1"/>
  <c r="CS149" i="24"/>
  <c r="G149" i="25" s="1"/>
  <c r="CR149" i="24"/>
  <c r="DG148" i="24"/>
  <c r="DB148" i="24"/>
  <c r="AO148" i="25" s="1"/>
  <c r="DA148" i="24"/>
  <c r="AQ148" i="25" s="1"/>
  <c r="CZ148" i="24"/>
  <c r="AP148" i="25" s="1"/>
  <c r="CY148" i="24"/>
  <c r="O148" i="25" s="1"/>
  <c r="CX148" i="24"/>
  <c r="N148" i="25" s="1"/>
  <c r="CW148" i="24"/>
  <c r="M148" i="25" s="1"/>
  <c r="CV148" i="24"/>
  <c r="L148" i="25" s="1"/>
  <c r="CU148" i="24"/>
  <c r="I148" i="25" s="1"/>
  <c r="CT148" i="24"/>
  <c r="H148" i="25" s="1"/>
  <c r="CS148" i="24"/>
  <c r="G148" i="25" s="1"/>
  <c r="CR148" i="24"/>
  <c r="DG147" i="24"/>
  <c r="DB147" i="24"/>
  <c r="AO147" i="25" s="1"/>
  <c r="DA147" i="24"/>
  <c r="AQ147" i="25" s="1"/>
  <c r="CZ147" i="24"/>
  <c r="AP147" i="25" s="1"/>
  <c r="CY147" i="24"/>
  <c r="O147" i="25" s="1"/>
  <c r="CX147" i="24"/>
  <c r="N147" i="25" s="1"/>
  <c r="CW147" i="24"/>
  <c r="M147" i="25" s="1"/>
  <c r="CV147" i="24"/>
  <c r="L147" i="25" s="1"/>
  <c r="CU147" i="24"/>
  <c r="I147" i="25" s="1"/>
  <c r="CT147" i="24"/>
  <c r="H147" i="25" s="1"/>
  <c r="CS147" i="24"/>
  <c r="G147" i="25" s="1"/>
  <c r="CR147" i="24"/>
  <c r="DG146" i="24"/>
  <c r="DB146" i="24"/>
  <c r="AO146" i="25" s="1"/>
  <c r="DA146" i="24"/>
  <c r="AQ146" i="25" s="1"/>
  <c r="CZ146" i="24"/>
  <c r="AP146" i="25" s="1"/>
  <c r="CY146" i="24"/>
  <c r="O146" i="25" s="1"/>
  <c r="CX146" i="24"/>
  <c r="N146" i="25" s="1"/>
  <c r="CW146" i="24"/>
  <c r="M146" i="25" s="1"/>
  <c r="CV146" i="24"/>
  <c r="L146" i="25" s="1"/>
  <c r="CU146" i="24"/>
  <c r="I146" i="25" s="1"/>
  <c r="CT146" i="24"/>
  <c r="H146" i="25" s="1"/>
  <c r="CS146" i="24"/>
  <c r="G146" i="25" s="1"/>
  <c r="CR146" i="24"/>
  <c r="DG145" i="24"/>
  <c r="DB145" i="24"/>
  <c r="AO145" i="25" s="1"/>
  <c r="DA145" i="24"/>
  <c r="AQ145" i="25" s="1"/>
  <c r="CZ145" i="24"/>
  <c r="AP145" i="25" s="1"/>
  <c r="CY145" i="24"/>
  <c r="O145" i="25" s="1"/>
  <c r="CX145" i="24"/>
  <c r="N145" i="25" s="1"/>
  <c r="CW145" i="24"/>
  <c r="M145" i="25" s="1"/>
  <c r="CV145" i="24"/>
  <c r="L145" i="25" s="1"/>
  <c r="CU145" i="24"/>
  <c r="I145" i="25" s="1"/>
  <c r="CT145" i="24"/>
  <c r="H145" i="25" s="1"/>
  <c r="CS145" i="24"/>
  <c r="G145" i="25" s="1"/>
  <c r="CR145" i="24"/>
  <c r="DG144" i="24"/>
  <c r="DB144" i="24"/>
  <c r="AO144" i="25" s="1"/>
  <c r="DA144" i="24"/>
  <c r="AQ144" i="25" s="1"/>
  <c r="CZ144" i="24"/>
  <c r="AP144" i="25" s="1"/>
  <c r="CY144" i="24"/>
  <c r="O144" i="25" s="1"/>
  <c r="CX144" i="24"/>
  <c r="N144" i="25" s="1"/>
  <c r="CW144" i="24"/>
  <c r="M144" i="25" s="1"/>
  <c r="CV144" i="24"/>
  <c r="L144" i="25" s="1"/>
  <c r="CU144" i="24"/>
  <c r="I144" i="25" s="1"/>
  <c r="CT144" i="24"/>
  <c r="H144" i="25" s="1"/>
  <c r="CS144" i="24"/>
  <c r="G144" i="25" s="1"/>
  <c r="CR144" i="24"/>
  <c r="DG143" i="24"/>
  <c r="DB143" i="24"/>
  <c r="AO143" i="25" s="1"/>
  <c r="DA143" i="24"/>
  <c r="AQ143" i="25" s="1"/>
  <c r="CZ143" i="24"/>
  <c r="AP143" i="25" s="1"/>
  <c r="CY143" i="24"/>
  <c r="O143" i="25" s="1"/>
  <c r="CX143" i="24"/>
  <c r="N143" i="25" s="1"/>
  <c r="CW143" i="24"/>
  <c r="M143" i="25" s="1"/>
  <c r="CV143" i="24"/>
  <c r="L143" i="25" s="1"/>
  <c r="CU143" i="24"/>
  <c r="I143" i="25" s="1"/>
  <c r="CT143" i="24"/>
  <c r="H143" i="25" s="1"/>
  <c r="CS143" i="24"/>
  <c r="G143" i="25" s="1"/>
  <c r="CR143" i="24"/>
  <c r="DG142" i="24"/>
  <c r="DB142" i="24"/>
  <c r="AO142" i="25" s="1"/>
  <c r="DA142" i="24"/>
  <c r="AQ142" i="25" s="1"/>
  <c r="CZ142" i="24"/>
  <c r="AP142" i="25" s="1"/>
  <c r="CY142" i="24"/>
  <c r="O142" i="25" s="1"/>
  <c r="CX142" i="24"/>
  <c r="N142" i="25" s="1"/>
  <c r="CW142" i="24"/>
  <c r="M142" i="25" s="1"/>
  <c r="CV142" i="24"/>
  <c r="L142" i="25" s="1"/>
  <c r="CU142" i="24"/>
  <c r="I142" i="25" s="1"/>
  <c r="CT142" i="24"/>
  <c r="H142" i="25" s="1"/>
  <c r="CS142" i="24"/>
  <c r="G142" i="25" s="1"/>
  <c r="CR142" i="24"/>
  <c r="DG141" i="24"/>
  <c r="DB141" i="24"/>
  <c r="AO141" i="25" s="1"/>
  <c r="DA141" i="24"/>
  <c r="AQ141" i="25" s="1"/>
  <c r="CZ141" i="24"/>
  <c r="AP141" i="25" s="1"/>
  <c r="CY141" i="24"/>
  <c r="O141" i="25" s="1"/>
  <c r="CX141" i="24"/>
  <c r="N141" i="25" s="1"/>
  <c r="CW141" i="24"/>
  <c r="M141" i="25" s="1"/>
  <c r="CV141" i="24"/>
  <c r="L141" i="25" s="1"/>
  <c r="CU141" i="24"/>
  <c r="I141" i="25" s="1"/>
  <c r="CT141" i="24"/>
  <c r="H141" i="25" s="1"/>
  <c r="CS141" i="24"/>
  <c r="G141" i="25" s="1"/>
  <c r="CR141" i="24"/>
  <c r="DG140" i="24"/>
  <c r="DB140" i="24"/>
  <c r="AO140" i="25" s="1"/>
  <c r="DA140" i="24"/>
  <c r="AQ140" i="25" s="1"/>
  <c r="CZ140" i="24"/>
  <c r="AP140" i="25" s="1"/>
  <c r="CY140" i="24"/>
  <c r="O140" i="25" s="1"/>
  <c r="CX140" i="24"/>
  <c r="N140" i="25" s="1"/>
  <c r="CW140" i="24"/>
  <c r="M140" i="25" s="1"/>
  <c r="CV140" i="24"/>
  <c r="L140" i="25" s="1"/>
  <c r="CU140" i="24"/>
  <c r="I140" i="25" s="1"/>
  <c r="CT140" i="24"/>
  <c r="H140" i="25" s="1"/>
  <c r="CS140" i="24"/>
  <c r="G140" i="25" s="1"/>
  <c r="CR140" i="24"/>
  <c r="DG139" i="24"/>
  <c r="DB139" i="24"/>
  <c r="AO139" i="25" s="1"/>
  <c r="DA139" i="24"/>
  <c r="AQ139" i="25" s="1"/>
  <c r="CZ139" i="24"/>
  <c r="AP139" i="25" s="1"/>
  <c r="CY139" i="24"/>
  <c r="O139" i="25" s="1"/>
  <c r="CX139" i="24"/>
  <c r="N139" i="25" s="1"/>
  <c r="CW139" i="24"/>
  <c r="M139" i="25" s="1"/>
  <c r="CV139" i="24"/>
  <c r="L139" i="25" s="1"/>
  <c r="CU139" i="24"/>
  <c r="I139" i="25" s="1"/>
  <c r="CT139" i="24"/>
  <c r="H139" i="25" s="1"/>
  <c r="CS139" i="24"/>
  <c r="G139" i="25" s="1"/>
  <c r="CR139" i="24"/>
  <c r="DG138" i="24"/>
  <c r="DB138" i="24"/>
  <c r="AO138" i="25" s="1"/>
  <c r="DA138" i="24"/>
  <c r="AQ138" i="25" s="1"/>
  <c r="CZ138" i="24"/>
  <c r="AP138" i="25" s="1"/>
  <c r="CY138" i="24"/>
  <c r="O138" i="25" s="1"/>
  <c r="CX138" i="24"/>
  <c r="N138" i="25" s="1"/>
  <c r="CW138" i="24"/>
  <c r="M138" i="25" s="1"/>
  <c r="CV138" i="24"/>
  <c r="L138" i="25" s="1"/>
  <c r="CU138" i="24"/>
  <c r="I138" i="25" s="1"/>
  <c r="CT138" i="24"/>
  <c r="H138" i="25" s="1"/>
  <c r="CS138" i="24"/>
  <c r="G138" i="25" s="1"/>
  <c r="CR138" i="24"/>
  <c r="DG137" i="24"/>
  <c r="DB137" i="24"/>
  <c r="AO137" i="25" s="1"/>
  <c r="DA137" i="24"/>
  <c r="AQ137" i="25" s="1"/>
  <c r="CZ137" i="24"/>
  <c r="AP137" i="25" s="1"/>
  <c r="CY137" i="24"/>
  <c r="O137" i="25" s="1"/>
  <c r="CX137" i="24"/>
  <c r="N137" i="25" s="1"/>
  <c r="CW137" i="24"/>
  <c r="M137" i="25" s="1"/>
  <c r="CV137" i="24"/>
  <c r="L137" i="25" s="1"/>
  <c r="CU137" i="24"/>
  <c r="I137" i="25" s="1"/>
  <c r="CT137" i="24"/>
  <c r="H137" i="25" s="1"/>
  <c r="CS137" i="24"/>
  <c r="G137" i="25" s="1"/>
  <c r="CR137" i="24"/>
  <c r="DG136" i="24"/>
  <c r="DB136" i="24"/>
  <c r="AO136" i="25" s="1"/>
  <c r="DA136" i="24"/>
  <c r="AQ136" i="25" s="1"/>
  <c r="CZ136" i="24"/>
  <c r="AP136" i="25" s="1"/>
  <c r="CY136" i="24"/>
  <c r="O136" i="25" s="1"/>
  <c r="CX136" i="24"/>
  <c r="N136" i="25" s="1"/>
  <c r="CW136" i="24"/>
  <c r="M136" i="25" s="1"/>
  <c r="CV136" i="24"/>
  <c r="L136" i="25" s="1"/>
  <c r="CU136" i="24"/>
  <c r="I136" i="25" s="1"/>
  <c r="CT136" i="24"/>
  <c r="H136" i="25" s="1"/>
  <c r="CS136" i="24"/>
  <c r="G136" i="25" s="1"/>
  <c r="CR136" i="24"/>
  <c r="DG135" i="24"/>
  <c r="DB135" i="24"/>
  <c r="AO135" i="25" s="1"/>
  <c r="DA135" i="24"/>
  <c r="AQ135" i="25" s="1"/>
  <c r="CZ135" i="24"/>
  <c r="AP135" i="25" s="1"/>
  <c r="CY135" i="24"/>
  <c r="O135" i="25" s="1"/>
  <c r="CX135" i="24"/>
  <c r="N135" i="25" s="1"/>
  <c r="CW135" i="24"/>
  <c r="M135" i="25" s="1"/>
  <c r="CV135" i="24"/>
  <c r="L135" i="25" s="1"/>
  <c r="CU135" i="24"/>
  <c r="I135" i="25" s="1"/>
  <c r="CT135" i="24"/>
  <c r="H135" i="25" s="1"/>
  <c r="CS135" i="24"/>
  <c r="G135" i="25" s="1"/>
  <c r="CR135" i="24"/>
  <c r="DG134" i="24"/>
  <c r="DB134" i="24"/>
  <c r="AO134" i="25" s="1"/>
  <c r="DA134" i="24"/>
  <c r="AQ134" i="25" s="1"/>
  <c r="CZ134" i="24"/>
  <c r="AP134" i="25" s="1"/>
  <c r="CY134" i="24"/>
  <c r="O134" i="25" s="1"/>
  <c r="CX134" i="24"/>
  <c r="N134" i="25" s="1"/>
  <c r="CW134" i="24"/>
  <c r="M134" i="25" s="1"/>
  <c r="CV134" i="24"/>
  <c r="L134" i="25" s="1"/>
  <c r="CU134" i="24"/>
  <c r="I134" i="25" s="1"/>
  <c r="CT134" i="24"/>
  <c r="H134" i="25" s="1"/>
  <c r="CS134" i="24"/>
  <c r="G134" i="25" s="1"/>
  <c r="CR134" i="24"/>
  <c r="DG133" i="24"/>
  <c r="DB133" i="24"/>
  <c r="AO133" i="25" s="1"/>
  <c r="DA133" i="24"/>
  <c r="AQ133" i="25" s="1"/>
  <c r="CZ133" i="24"/>
  <c r="AP133" i="25" s="1"/>
  <c r="CY133" i="24"/>
  <c r="O133" i="25" s="1"/>
  <c r="CX133" i="24"/>
  <c r="N133" i="25" s="1"/>
  <c r="CW133" i="24"/>
  <c r="M133" i="25" s="1"/>
  <c r="CV133" i="24"/>
  <c r="L133" i="25" s="1"/>
  <c r="CU133" i="24"/>
  <c r="I133" i="25" s="1"/>
  <c r="CT133" i="24"/>
  <c r="H133" i="25" s="1"/>
  <c r="CS133" i="24"/>
  <c r="G133" i="25" s="1"/>
  <c r="CR133" i="24"/>
  <c r="DG132" i="24"/>
  <c r="DB132" i="24"/>
  <c r="AO132" i="25" s="1"/>
  <c r="DA132" i="24"/>
  <c r="AQ132" i="25" s="1"/>
  <c r="CZ132" i="24"/>
  <c r="AP132" i="25" s="1"/>
  <c r="CY132" i="24"/>
  <c r="O132" i="25" s="1"/>
  <c r="CX132" i="24"/>
  <c r="N132" i="25" s="1"/>
  <c r="CW132" i="24"/>
  <c r="M132" i="25" s="1"/>
  <c r="CV132" i="24"/>
  <c r="L132" i="25" s="1"/>
  <c r="CU132" i="24"/>
  <c r="I132" i="25" s="1"/>
  <c r="CT132" i="24"/>
  <c r="H132" i="25" s="1"/>
  <c r="CS132" i="24"/>
  <c r="G132" i="25" s="1"/>
  <c r="CR132" i="24"/>
  <c r="DG131" i="24"/>
  <c r="DB131" i="24"/>
  <c r="AO131" i="25" s="1"/>
  <c r="DA131" i="24"/>
  <c r="AQ131" i="25" s="1"/>
  <c r="CZ131" i="24"/>
  <c r="AP131" i="25" s="1"/>
  <c r="CY131" i="24"/>
  <c r="O131" i="25" s="1"/>
  <c r="CX131" i="24"/>
  <c r="N131" i="25" s="1"/>
  <c r="CW131" i="24"/>
  <c r="M131" i="25" s="1"/>
  <c r="CV131" i="24"/>
  <c r="L131" i="25" s="1"/>
  <c r="CU131" i="24"/>
  <c r="I131" i="25" s="1"/>
  <c r="CT131" i="24"/>
  <c r="H131" i="25" s="1"/>
  <c r="CS131" i="24"/>
  <c r="G131" i="25" s="1"/>
  <c r="CR131" i="24"/>
  <c r="DG130" i="24"/>
  <c r="DB130" i="24"/>
  <c r="AO130" i="25" s="1"/>
  <c r="DA130" i="24"/>
  <c r="AQ130" i="25" s="1"/>
  <c r="CZ130" i="24"/>
  <c r="AP130" i="25" s="1"/>
  <c r="CY130" i="24"/>
  <c r="O130" i="25" s="1"/>
  <c r="CX130" i="24"/>
  <c r="N130" i="25" s="1"/>
  <c r="CW130" i="24"/>
  <c r="M130" i="25" s="1"/>
  <c r="CV130" i="24"/>
  <c r="L130" i="25" s="1"/>
  <c r="CU130" i="24"/>
  <c r="I130" i="25" s="1"/>
  <c r="CT130" i="24"/>
  <c r="H130" i="25" s="1"/>
  <c r="CS130" i="24"/>
  <c r="G130" i="25" s="1"/>
  <c r="CR130" i="24"/>
  <c r="DG129" i="24"/>
  <c r="DB129" i="24"/>
  <c r="AO129" i="25" s="1"/>
  <c r="DA129" i="24"/>
  <c r="AQ129" i="25" s="1"/>
  <c r="CZ129" i="24"/>
  <c r="AP129" i="25" s="1"/>
  <c r="CY129" i="24"/>
  <c r="O129" i="25" s="1"/>
  <c r="CX129" i="24"/>
  <c r="N129" i="25" s="1"/>
  <c r="CW129" i="24"/>
  <c r="M129" i="25" s="1"/>
  <c r="CV129" i="24"/>
  <c r="L129" i="25" s="1"/>
  <c r="CU129" i="24"/>
  <c r="I129" i="25" s="1"/>
  <c r="CT129" i="24"/>
  <c r="H129" i="25" s="1"/>
  <c r="CS129" i="24"/>
  <c r="G129" i="25" s="1"/>
  <c r="CR129" i="24"/>
  <c r="DG128" i="24"/>
  <c r="DB128" i="24"/>
  <c r="AO128" i="25" s="1"/>
  <c r="DA128" i="24"/>
  <c r="AQ128" i="25" s="1"/>
  <c r="CZ128" i="24"/>
  <c r="AP128" i="25" s="1"/>
  <c r="CY128" i="24"/>
  <c r="O128" i="25" s="1"/>
  <c r="CX128" i="24"/>
  <c r="N128" i="25" s="1"/>
  <c r="CW128" i="24"/>
  <c r="M128" i="25" s="1"/>
  <c r="CV128" i="24"/>
  <c r="L128" i="25" s="1"/>
  <c r="CU128" i="24"/>
  <c r="I128" i="25" s="1"/>
  <c r="CT128" i="24"/>
  <c r="H128" i="25" s="1"/>
  <c r="CS128" i="24"/>
  <c r="G128" i="25" s="1"/>
  <c r="CR128" i="24"/>
  <c r="DG127" i="24"/>
  <c r="DB127" i="24"/>
  <c r="AO127" i="25" s="1"/>
  <c r="DA127" i="24"/>
  <c r="AQ127" i="25" s="1"/>
  <c r="CZ127" i="24"/>
  <c r="AP127" i="25" s="1"/>
  <c r="CY127" i="24"/>
  <c r="O127" i="25" s="1"/>
  <c r="CX127" i="24"/>
  <c r="N127" i="25" s="1"/>
  <c r="CW127" i="24"/>
  <c r="M127" i="25" s="1"/>
  <c r="CV127" i="24"/>
  <c r="L127" i="25" s="1"/>
  <c r="CU127" i="24"/>
  <c r="I127" i="25" s="1"/>
  <c r="CT127" i="24"/>
  <c r="H127" i="25" s="1"/>
  <c r="CS127" i="24"/>
  <c r="G127" i="25" s="1"/>
  <c r="CR127" i="24"/>
  <c r="DG126" i="24"/>
  <c r="DB126" i="24"/>
  <c r="AO126" i="25" s="1"/>
  <c r="DA126" i="24"/>
  <c r="AQ126" i="25" s="1"/>
  <c r="CZ126" i="24"/>
  <c r="AP126" i="25" s="1"/>
  <c r="CY126" i="24"/>
  <c r="O126" i="25" s="1"/>
  <c r="CX126" i="24"/>
  <c r="N126" i="25" s="1"/>
  <c r="CW126" i="24"/>
  <c r="M126" i="25" s="1"/>
  <c r="CV126" i="24"/>
  <c r="L126" i="25" s="1"/>
  <c r="CU126" i="24"/>
  <c r="I126" i="25" s="1"/>
  <c r="CT126" i="24"/>
  <c r="H126" i="25" s="1"/>
  <c r="CS126" i="24"/>
  <c r="G126" i="25" s="1"/>
  <c r="CR126" i="24"/>
  <c r="DG125" i="24"/>
  <c r="DB125" i="24"/>
  <c r="AO125" i="25" s="1"/>
  <c r="DA125" i="24"/>
  <c r="AQ125" i="25" s="1"/>
  <c r="CZ125" i="24"/>
  <c r="AP125" i="25" s="1"/>
  <c r="CY125" i="24"/>
  <c r="O125" i="25" s="1"/>
  <c r="CX125" i="24"/>
  <c r="N125" i="25" s="1"/>
  <c r="CW125" i="24"/>
  <c r="M125" i="25" s="1"/>
  <c r="CV125" i="24"/>
  <c r="L125" i="25" s="1"/>
  <c r="CU125" i="24"/>
  <c r="I125" i="25" s="1"/>
  <c r="CT125" i="24"/>
  <c r="H125" i="25" s="1"/>
  <c r="CS125" i="24"/>
  <c r="G125" i="25" s="1"/>
  <c r="CR125" i="24"/>
  <c r="DG124" i="24"/>
  <c r="DB124" i="24"/>
  <c r="AO124" i="25" s="1"/>
  <c r="DA124" i="24"/>
  <c r="AQ124" i="25" s="1"/>
  <c r="CZ124" i="24"/>
  <c r="AP124" i="25" s="1"/>
  <c r="CY124" i="24"/>
  <c r="O124" i="25" s="1"/>
  <c r="CX124" i="24"/>
  <c r="N124" i="25" s="1"/>
  <c r="CW124" i="24"/>
  <c r="M124" i="25" s="1"/>
  <c r="CV124" i="24"/>
  <c r="L124" i="25" s="1"/>
  <c r="CU124" i="24"/>
  <c r="I124" i="25" s="1"/>
  <c r="CT124" i="24"/>
  <c r="H124" i="25" s="1"/>
  <c r="CS124" i="24"/>
  <c r="G124" i="25" s="1"/>
  <c r="CR124" i="24"/>
  <c r="DG123" i="24"/>
  <c r="DB123" i="24"/>
  <c r="AO123" i="25" s="1"/>
  <c r="DA123" i="24"/>
  <c r="AQ123" i="25" s="1"/>
  <c r="CZ123" i="24"/>
  <c r="AP123" i="25" s="1"/>
  <c r="CY123" i="24"/>
  <c r="O123" i="25" s="1"/>
  <c r="CX123" i="24"/>
  <c r="N123" i="25" s="1"/>
  <c r="CW123" i="24"/>
  <c r="M123" i="25" s="1"/>
  <c r="CV123" i="24"/>
  <c r="L123" i="25" s="1"/>
  <c r="CU123" i="24"/>
  <c r="I123" i="25" s="1"/>
  <c r="CT123" i="24"/>
  <c r="H123" i="25" s="1"/>
  <c r="CS123" i="24"/>
  <c r="G123" i="25" s="1"/>
  <c r="CR123" i="24"/>
  <c r="DG122" i="24"/>
  <c r="DB122" i="24"/>
  <c r="AO122" i="25" s="1"/>
  <c r="DA122" i="24"/>
  <c r="AQ122" i="25" s="1"/>
  <c r="CZ122" i="24"/>
  <c r="AP122" i="25" s="1"/>
  <c r="CY122" i="24"/>
  <c r="O122" i="25" s="1"/>
  <c r="CX122" i="24"/>
  <c r="N122" i="25" s="1"/>
  <c r="CW122" i="24"/>
  <c r="M122" i="25" s="1"/>
  <c r="CV122" i="24"/>
  <c r="L122" i="25" s="1"/>
  <c r="CU122" i="24"/>
  <c r="I122" i="25" s="1"/>
  <c r="CT122" i="24"/>
  <c r="H122" i="25" s="1"/>
  <c r="CS122" i="24"/>
  <c r="G122" i="25" s="1"/>
  <c r="CR122" i="24"/>
  <c r="DG121" i="24"/>
  <c r="DB121" i="24"/>
  <c r="AO121" i="25" s="1"/>
  <c r="DA121" i="24"/>
  <c r="AQ121" i="25" s="1"/>
  <c r="CZ121" i="24"/>
  <c r="AP121" i="25" s="1"/>
  <c r="CY121" i="24"/>
  <c r="O121" i="25" s="1"/>
  <c r="CX121" i="24"/>
  <c r="N121" i="25" s="1"/>
  <c r="CW121" i="24"/>
  <c r="M121" i="25" s="1"/>
  <c r="CV121" i="24"/>
  <c r="L121" i="25" s="1"/>
  <c r="CU121" i="24"/>
  <c r="I121" i="25" s="1"/>
  <c r="CT121" i="24"/>
  <c r="H121" i="25" s="1"/>
  <c r="CS121" i="24"/>
  <c r="G121" i="25" s="1"/>
  <c r="CR121" i="24"/>
  <c r="DG120" i="24"/>
  <c r="DB120" i="24"/>
  <c r="AO120" i="25" s="1"/>
  <c r="DA120" i="24"/>
  <c r="AQ120" i="25" s="1"/>
  <c r="CZ120" i="24"/>
  <c r="AP120" i="25" s="1"/>
  <c r="CY120" i="24"/>
  <c r="O120" i="25" s="1"/>
  <c r="CX120" i="24"/>
  <c r="N120" i="25" s="1"/>
  <c r="CW120" i="24"/>
  <c r="M120" i="25" s="1"/>
  <c r="CV120" i="24"/>
  <c r="L120" i="25" s="1"/>
  <c r="CU120" i="24"/>
  <c r="I120" i="25" s="1"/>
  <c r="CT120" i="24"/>
  <c r="H120" i="25" s="1"/>
  <c r="CS120" i="24"/>
  <c r="G120" i="25" s="1"/>
  <c r="CR120" i="24"/>
  <c r="DG119" i="24"/>
  <c r="DB119" i="24"/>
  <c r="AO119" i="25" s="1"/>
  <c r="DA119" i="24"/>
  <c r="AQ119" i="25" s="1"/>
  <c r="CZ119" i="24"/>
  <c r="AP119" i="25" s="1"/>
  <c r="CY119" i="24"/>
  <c r="O119" i="25" s="1"/>
  <c r="CX119" i="24"/>
  <c r="N119" i="25" s="1"/>
  <c r="CW119" i="24"/>
  <c r="M119" i="25" s="1"/>
  <c r="CV119" i="24"/>
  <c r="L119" i="25" s="1"/>
  <c r="CU119" i="24"/>
  <c r="I119" i="25" s="1"/>
  <c r="CT119" i="24"/>
  <c r="H119" i="25" s="1"/>
  <c r="CS119" i="24"/>
  <c r="G119" i="25" s="1"/>
  <c r="CR119" i="24"/>
  <c r="DG118" i="24"/>
  <c r="DB118" i="24"/>
  <c r="AO118" i="25" s="1"/>
  <c r="DA118" i="24"/>
  <c r="AQ118" i="25" s="1"/>
  <c r="CZ118" i="24"/>
  <c r="AP118" i="25" s="1"/>
  <c r="CY118" i="24"/>
  <c r="O118" i="25" s="1"/>
  <c r="CX118" i="24"/>
  <c r="N118" i="25" s="1"/>
  <c r="CW118" i="24"/>
  <c r="M118" i="25" s="1"/>
  <c r="CV118" i="24"/>
  <c r="L118" i="25" s="1"/>
  <c r="CU118" i="24"/>
  <c r="I118" i="25" s="1"/>
  <c r="CT118" i="24"/>
  <c r="H118" i="25" s="1"/>
  <c r="CS118" i="24"/>
  <c r="G118" i="25" s="1"/>
  <c r="CR118" i="24"/>
  <c r="DG117" i="24"/>
  <c r="DB117" i="24"/>
  <c r="AO117" i="25" s="1"/>
  <c r="DA117" i="24"/>
  <c r="AQ117" i="25" s="1"/>
  <c r="CZ117" i="24"/>
  <c r="AP117" i="25" s="1"/>
  <c r="CY117" i="24"/>
  <c r="O117" i="25" s="1"/>
  <c r="CX117" i="24"/>
  <c r="N117" i="25" s="1"/>
  <c r="CW117" i="24"/>
  <c r="M117" i="25" s="1"/>
  <c r="CV117" i="24"/>
  <c r="L117" i="25" s="1"/>
  <c r="CU117" i="24"/>
  <c r="I117" i="25" s="1"/>
  <c r="CT117" i="24"/>
  <c r="H117" i="25" s="1"/>
  <c r="CS117" i="24"/>
  <c r="G117" i="25" s="1"/>
  <c r="CR117" i="24"/>
  <c r="DG116" i="24"/>
  <c r="DB116" i="24"/>
  <c r="AO116" i="25" s="1"/>
  <c r="DA116" i="24"/>
  <c r="AQ116" i="25" s="1"/>
  <c r="CZ116" i="24"/>
  <c r="AP116" i="25" s="1"/>
  <c r="CY116" i="24"/>
  <c r="O116" i="25" s="1"/>
  <c r="CX116" i="24"/>
  <c r="N116" i="25" s="1"/>
  <c r="CW116" i="24"/>
  <c r="M116" i="25" s="1"/>
  <c r="CV116" i="24"/>
  <c r="L116" i="25" s="1"/>
  <c r="CU116" i="24"/>
  <c r="I116" i="25" s="1"/>
  <c r="CT116" i="24"/>
  <c r="H116" i="25" s="1"/>
  <c r="CS116" i="24"/>
  <c r="G116" i="25" s="1"/>
  <c r="CR116" i="24"/>
  <c r="DG115" i="24"/>
  <c r="DB115" i="24"/>
  <c r="AO115" i="25" s="1"/>
  <c r="DA115" i="24"/>
  <c r="AQ115" i="25" s="1"/>
  <c r="CZ115" i="24"/>
  <c r="AP115" i="25" s="1"/>
  <c r="CY115" i="24"/>
  <c r="O115" i="25" s="1"/>
  <c r="CX115" i="24"/>
  <c r="N115" i="25" s="1"/>
  <c r="CW115" i="24"/>
  <c r="M115" i="25" s="1"/>
  <c r="CV115" i="24"/>
  <c r="L115" i="25" s="1"/>
  <c r="CU115" i="24"/>
  <c r="I115" i="25" s="1"/>
  <c r="CT115" i="24"/>
  <c r="H115" i="25" s="1"/>
  <c r="CS115" i="24"/>
  <c r="G115" i="25" s="1"/>
  <c r="CR115" i="24"/>
  <c r="DG114" i="24"/>
  <c r="DB114" i="24"/>
  <c r="AO114" i="25" s="1"/>
  <c r="DA114" i="24"/>
  <c r="AQ114" i="25" s="1"/>
  <c r="CZ114" i="24"/>
  <c r="AP114" i="25" s="1"/>
  <c r="CY114" i="24"/>
  <c r="O114" i="25" s="1"/>
  <c r="CX114" i="24"/>
  <c r="N114" i="25" s="1"/>
  <c r="CW114" i="24"/>
  <c r="M114" i="25" s="1"/>
  <c r="CV114" i="24"/>
  <c r="L114" i="25" s="1"/>
  <c r="CU114" i="24"/>
  <c r="I114" i="25" s="1"/>
  <c r="CT114" i="24"/>
  <c r="H114" i="25" s="1"/>
  <c r="CS114" i="24"/>
  <c r="G114" i="25" s="1"/>
  <c r="CR114" i="24"/>
  <c r="DG113" i="24"/>
  <c r="DB113" i="24"/>
  <c r="AO113" i="25" s="1"/>
  <c r="DA113" i="24"/>
  <c r="AQ113" i="25" s="1"/>
  <c r="CZ113" i="24"/>
  <c r="AP113" i="25" s="1"/>
  <c r="CY113" i="24"/>
  <c r="O113" i="25" s="1"/>
  <c r="CX113" i="24"/>
  <c r="N113" i="25" s="1"/>
  <c r="CW113" i="24"/>
  <c r="M113" i="25" s="1"/>
  <c r="CV113" i="24"/>
  <c r="L113" i="25" s="1"/>
  <c r="CU113" i="24"/>
  <c r="I113" i="25" s="1"/>
  <c r="CT113" i="24"/>
  <c r="H113" i="25" s="1"/>
  <c r="CS113" i="24"/>
  <c r="G113" i="25" s="1"/>
  <c r="CR113" i="24"/>
  <c r="DG112" i="24"/>
  <c r="DB112" i="24"/>
  <c r="AO112" i="25" s="1"/>
  <c r="DA112" i="24"/>
  <c r="AQ112" i="25" s="1"/>
  <c r="CZ112" i="24"/>
  <c r="AP112" i="25" s="1"/>
  <c r="CY112" i="24"/>
  <c r="O112" i="25" s="1"/>
  <c r="CX112" i="24"/>
  <c r="N112" i="25" s="1"/>
  <c r="CW112" i="24"/>
  <c r="M112" i="25" s="1"/>
  <c r="CV112" i="24"/>
  <c r="L112" i="25" s="1"/>
  <c r="CU112" i="24"/>
  <c r="I112" i="25" s="1"/>
  <c r="CT112" i="24"/>
  <c r="H112" i="25" s="1"/>
  <c r="CS112" i="24"/>
  <c r="G112" i="25" s="1"/>
  <c r="CR112" i="24"/>
  <c r="DG111" i="24"/>
  <c r="DB111" i="24"/>
  <c r="AO111" i="25" s="1"/>
  <c r="DA111" i="24"/>
  <c r="AQ111" i="25" s="1"/>
  <c r="CZ111" i="24"/>
  <c r="AP111" i="25" s="1"/>
  <c r="CY111" i="24"/>
  <c r="O111" i="25" s="1"/>
  <c r="CX111" i="24"/>
  <c r="N111" i="25" s="1"/>
  <c r="CW111" i="24"/>
  <c r="M111" i="25" s="1"/>
  <c r="CV111" i="24"/>
  <c r="L111" i="25" s="1"/>
  <c r="CU111" i="24"/>
  <c r="I111" i="25" s="1"/>
  <c r="CT111" i="24"/>
  <c r="H111" i="25" s="1"/>
  <c r="CS111" i="24"/>
  <c r="G111" i="25" s="1"/>
  <c r="CR111" i="24"/>
  <c r="DG110" i="24"/>
  <c r="DB110" i="24"/>
  <c r="AO110" i="25" s="1"/>
  <c r="DA110" i="24"/>
  <c r="AQ110" i="25" s="1"/>
  <c r="CZ110" i="24"/>
  <c r="AP110" i="25" s="1"/>
  <c r="CY110" i="24"/>
  <c r="O110" i="25" s="1"/>
  <c r="CX110" i="24"/>
  <c r="N110" i="25" s="1"/>
  <c r="CW110" i="24"/>
  <c r="M110" i="25" s="1"/>
  <c r="CV110" i="24"/>
  <c r="L110" i="25" s="1"/>
  <c r="CU110" i="24"/>
  <c r="I110" i="25" s="1"/>
  <c r="CT110" i="24"/>
  <c r="H110" i="25" s="1"/>
  <c r="CS110" i="24"/>
  <c r="G110" i="25" s="1"/>
  <c r="CR110" i="24"/>
  <c r="DG109" i="24"/>
  <c r="DB109" i="24"/>
  <c r="AO109" i="25" s="1"/>
  <c r="DA109" i="24"/>
  <c r="AQ109" i="25" s="1"/>
  <c r="CZ109" i="24"/>
  <c r="AP109" i="25" s="1"/>
  <c r="CY109" i="24"/>
  <c r="O109" i="25" s="1"/>
  <c r="CX109" i="24"/>
  <c r="N109" i="25" s="1"/>
  <c r="CW109" i="24"/>
  <c r="M109" i="25" s="1"/>
  <c r="CV109" i="24"/>
  <c r="L109" i="25" s="1"/>
  <c r="CU109" i="24"/>
  <c r="I109" i="25" s="1"/>
  <c r="CT109" i="24"/>
  <c r="H109" i="25" s="1"/>
  <c r="CS109" i="24"/>
  <c r="G109" i="25" s="1"/>
  <c r="CR109" i="24"/>
  <c r="DG108" i="24"/>
  <c r="DB108" i="24"/>
  <c r="AO108" i="25" s="1"/>
  <c r="DA108" i="24"/>
  <c r="AQ108" i="25" s="1"/>
  <c r="CZ108" i="24"/>
  <c r="AP108" i="25" s="1"/>
  <c r="CY108" i="24"/>
  <c r="O108" i="25" s="1"/>
  <c r="CX108" i="24"/>
  <c r="N108" i="25" s="1"/>
  <c r="CW108" i="24"/>
  <c r="M108" i="25" s="1"/>
  <c r="CV108" i="24"/>
  <c r="L108" i="25" s="1"/>
  <c r="CU108" i="24"/>
  <c r="I108" i="25" s="1"/>
  <c r="CT108" i="24"/>
  <c r="H108" i="25" s="1"/>
  <c r="CS108" i="24"/>
  <c r="G108" i="25" s="1"/>
  <c r="CR108" i="24"/>
  <c r="DG107" i="24"/>
  <c r="DB107" i="24"/>
  <c r="AO107" i="25" s="1"/>
  <c r="DA107" i="24"/>
  <c r="AQ107" i="25" s="1"/>
  <c r="CZ107" i="24"/>
  <c r="AP107" i="25" s="1"/>
  <c r="CY107" i="24"/>
  <c r="O107" i="25" s="1"/>
  <c r="CX107" i="24"/>
  <c r="N107" i="25" s="1"/>
  <c r="CW107" i="24"/>
  <c r="M107" i="25" s="1"/>
  <c r="CV107" i="24"/>
  <c r="L107" i="25" s="1"/>
  <c r="CU107" i="24"/>
  <c r="I107" i="25" s="1"/>
  <c r="CT107" i="24"/>
  <c r="H107" i="25" s="1"/>
  <c r="CS107" i="24"/>
  <c r="G107" i="25" s="1"/>
  <c r="CR107" i="24"/>
  <c r="DG106" i="24"/>
  <c r="DB106" i="24"/>
  <c r="AO106" i="25" s="1"/>
  <c r="DA106" i="24"/>
  <c r="AQ106" i="25" s="1"/>
  <c r="CZ106" i="24"/>
  <c r="AP106" i="25" s="1"/>
  <c r="CY106" i="24"/>
  <c r="O106" i="25" s="1"/>
  <c r="CX106" i="24"/>
  <c r="N106" i="25" s="1"/>
  <c r="CW106" i="24"/>
  <c r="M106" i="25" s="1"/>
  <c r="CV106" i="24"/>
  <c r="L106" i="25" s="1"/>
  <c r="CU106" i="24"/>
  <c r="I106" i="25" s="1"/>
  <c r="CT106" i="24"/>
  <c r="H106" i="25" s="1"/>
  <c r="CS106" i="24"/>
  <c r="G106" i="25" s="1"/>
  <c r="CR106" i="24"/>
  <c r="DG105" i="24"/>
  <c r="DB105" i="24"/>
  <c r="AO105" i="25" s="1"/>
  <c r="DA105" i="24"/>
  <c r="AQ105" i="25" s="1"/>
  <c r="CZ105" i="24"/>
  <c r="AP105" i="25" s="1"/>
  <c r="CY105" i="24"/>
  <c r="O105" i="25" s="1"/>
  <c r="CX105" i="24"/>
  <c r="N105" i="25" s="1"/>
  <c r="CW105" i="24"/>
  <c r="M105" i="25" s="1"/>
  <c r="CV105" i="24"/>
  <c r="L105" i="25" s="1"/>
  <c r="CU105" i="24"/>
  <c r="I105" i="25" s="1"/>
  <c r="CT105" i="24"/>
  <c r="H105" i="25" s="1"/>
  <c r="CS105" i="24"/>
  <c r="G105" i="25" s="1"/>
  <c r="CR105" i="24"/>
  <c r="DG104" i="24"/>
  <c r="DB104" i="24"/>
  <c r="AO104" i="25" s="1"/>
  <c r="DA104" i="24"/>
  <c r="AQ104" i="25" s="1"/>
  <c r="CZ104" i="24"/>
  <c r="AP104" i="25" s="1"/>
  <c r="CY104" i="24"/>
  <c r="O104" i="25" s="1"/>
  <c r="CX104" i="24"/>
  <c r="N104" i="25" s="1"/>
  <c r="CW104" i="24"/>
  <c r="M104" i="25" s="1"/>
  <c r="CV104" i="24"/>
  <c r="L104" i="25" s="1"/>
  <c r="CU104" i="24"/>
  <c r="I104" i="25" s="1"/>
  <c r="CT104" i="24"/>
  <c r="H104" i="25" s="1"/>
  <c r="CS104" i="24"/>
  <c r="G104" i="25" s="1"/>
  <c r="CR104" i="24"/>
  <c r="DG103" i="24"/>
  <c r="DB103" i="24"/>
  <c r="AO103" i="25" s="1"/>
  <c r="DA103" i="24"/>
  <c r="AQ103" i="25" s="1"/>
  <c r="CZ103" i="24"/>
  <c r="AP103" i="25" s="1"/>
  <c r="CY103" i="24"/>
  <c r="O103" i="25" s="1"/>
  <c r="CX103" i="24"/>
  <c r="N103" i="25" s="1"/>
  <c r="CW103" i="24"/>
  <c r="M103" i="25" s="1"/>
  <c r="CV103" i="24"/>
  <c r="L103" i="25" s="1"/>
  <c r="CU103" i="24"/>
  <c r="I103" i="25" s="1"/>
  <c r="CT103" i="24"/>
  <c r="H103" i="25" s="1"/>
  <c r="CS103" i="24"/>
  <c r="G103" i="25" s="1"/>
  <c r="CR103" i="24"/>
  <c r="DG102" i="24"/>
  <c r="DB102" i="24"/>
  <c r="AO102" i="25" s="1"/>
  <c r="DA102" i="24"/>
  <c r="AQ102" i="25" s="1"/>
  <c r="CZ102" i="24"/>
  <c r="AP102" i="25" s="1"/>
  <c r="CY102" i="24"/>
  <c r="O102" i="25" s="1"/>
  <c r="CX102" i="24"/>
  <c r="N102" i="25" s="1"/>
  <c r="CW102" i="24"/>
  <c r="M102" i="25" s="1"/>
  <c r="CV102" i="24"/>
  <c r="L102" i="25" s="1"/>
  <c r="CU102" i="24"/>
  <c r="I102" i="25" s="1"/>
  <c r="CT102" i="24"/>
  <c r="H102" i="25" s="1"/>
  <c r="CS102" i="24"/>
  <c r="G102" i="25" s="1"/>
  <c r="CR102" i="24"/>
  <c r="DG101" i="24"/>
  <c r="DB101" i="24"/>
  <c r="AO101" i="25" s="1"/>
  <c r="DA101" i="24"/>
  <c r="AQ101" i="25" s="1"/>
  <c r="CZ101" i="24"/>
  <c r="AP101" i="25" s="1"/>
  <c r="CY101" i="24"/>
  <c r="O101" i="25" s="1"/>
  <c r="CX101" i="24"/>
  <c r="N101" i="25" s="1"/>
  <c r="CW101" i="24"/>
  <c r="M101" i="25" s="1"/>
  <c r="CV101" i="24"/>
  <c r="L101" i="25" s="1"/>
  <c r="CU101" i="24"/>
  <c r="I101" i="25" s="1"/>
  <c r="CT101" i="24"/>
  <c r="H101" i="25" s="1"/>
  <c r="CS101" i="24"/>
  <c r="G101" i="25" s="1"/>
  <c r="CR101" i="24"/>
  <c r="DG100" i="24"/>
  <c r="DB100" i="24"/>
  <c r="AO100" i="25" s="1"/>
  <c r="DA100" i="24"/>
  <c r="AQ100" i="25" s="1"/>
  <c r="CZ100" i="24"/>
  <c r="AP100" i="25" s="1"/>
  <c r="CY100" i="24"/>
  <c r="O100" i="25" s="1"/>
  <c r="CX100" i="24"/>
  <c r="N100" i="25" s="1"/>
  <c r="CW100" i="24"/>
  <c r="M100" i="25" s="1"/>
  <c r="CV100" i="24"/>
  <c r="L100" i="25" s="1"/>
  <c r="CU100" i="24"/>
  <c r="I100" i="25" s="1"/>
  <c r="CT100" i="24"/>
  <c r="H100" i="25" s="1"/>
  <c r="CS100" i="24"/>
  <c r="G100" i="25" s="1"/>
  <c r="CR100" i="24"/>
  <c r="DG99" i="24"/>
  <c r="DB99" i="24"/>
  <c r="AO99" i="25" s="1"/>
  <c r="DA99" i="24"/>
  <c r="AQ99" i="25" s="1"/>
  <c r="CZ99" i="24"/>
  <c r="AP99" i="25" s="1"/>
  <c r="CY99" i="24"/>
  <c r="O99" i="25" s="1"/>
  <c r="CX99" i="24"/>
  <c r="N99" i="25" s="1"/>
  <c r="CW99" i="24"/>
  <c r="M99" i="25" s="1"/>
  <c r="CV99" i="24"/>
  <c r="L99" i="25" s="1"/>
  <c r="CU99" i="24"/>
  <c r="I99" i="25" s="1"/>
  <c r="CT99" i="24"/>
  <c r="H99" i="25" s="1"/>
  <c r="CS99" i="24"/>
  <c r="G99" i="25" s="1"/>
  <c r="CR99" i="24"/>
  <c r="DG98" i="24"/>
  <c r="DB98" i="24"/>
  <c r="AO98" i="25" s="1"/>
  <c r="DA98" i="24"/>
  <c r="AQ98" i="25" s="1"/>
  <c r="CZ98" i="24"/>
  <c r="AP98" i="25" s="1"/>
  <c r="CY98" i="24"/>
  <c r="O98" i="25" s="1"/>
  <c r="CX98" i="24"/>
  <c r="N98" i="25" s="1"/>
  <c r="CW98" i="24"/>
  <c r="M98" i="25" s="1"/>
  <c r="CV98" i="24"/>
  <c r="L98" i="25" s="1"/>
  <c r="CU98" i="24"/>
  <c r="I98" i="25" s="1"/>
  <c r="CT98" i="24"/>
  <c r="H98" i="25" s="1"/>
  <c r="CS98" i="24"/>
  <c r="G98" i="25" s="1"/>
  <c r="CR98" i="24"/>
  <c r="DG97" i="24"/>
  <c r="DB97" i="24"/>
  <c r="AO97" i="25" s="1"/>
  <c r="DA97" i="24"/>
  <c r="AQ97" i="25" s="1"/>
  <c r="CZ97" i="24"/>
  <c r="AP97" i="25" s="1"/>
  <c r="CY97" i="24"/>
  <c r="O97" i="25" s="1"/>
  <c r="CX97" i="24"/>
  <c r="N97" i="25" s="1"/>
  <c r="CW97" i="24"/>
  <c r="M97" i="25" s="1"/>
  <c r="CV97" i="24"/>
  <c r="L97" i="25" s="1"/>
  <c r="CU97" i="24"/>
  <c r="I97" i="25" s="1"/>
  <c r="CT97" i="24"/>
  <c r="H97" i="25" s="1"/>
  <c r="CS97" i="24"/>
  <c r="G97" i="25" s="1"/>
  <c r="CR97" i="24"/>
  <c r="DG96" i="24"/>
  <c r="DB96" i="24"/>
  <c r="AO96" i="25" s="1"/>
  <c r="DA96" i="24"/>
  <c r="AQ96" i="25" s="1"/>
  <c r="CZ96" i="24"/>
  <c r="AP96" i="25" s="1"/>
  <c r="CY96" i="24"/>
  <c r="O96" i="25" s="1"/>
  <c r="CX96" i="24"/>
  <c r="N96" i="25" s="1"/>
  <c r="CW96" i="24"/>
  <c r="M96" i="25" s="1"/>
  <c r="CV96" i="24"/>
  <c r="L96" i="25" s="1"/>
  <c r="CU96" i="24"/>
  <c r="I96" i="25" s="1"/>
  <c r="CT96" i="24"/>
  <c r="H96" i="25" s="1"/>
  <c r="CS96" i="24"/>
  <c r="G96" i="25" s="1"/>
  <c r="CR96" i="24"/>
  <c r="DG95" i="24"/>
  <c r="DB95" i="24"/>
  <c r="AO95" i="25" s="1"/>
  <c r="DA95" i="24"/>
  <c r="AQ95" i="25" s="1"/>
  <c r="CZ95" i="24"/>
  <c r="AP95" i="25" s="1"/>
  <c r="CY95" i="24"/>
  <c r="O95" i="25" s="1"/>
  <c r="CX95" i="24"/>
  <c r="N95" i="25" s="1"/>
  <c r="CW95" i="24"/>
  <c r="M95" i="25" s="1"/>
  <c r="CV95" i="24"/>
  <c r="L95" i="25" s="1"/>
  <c r="CU95" i="24"/>
  <c r="I95" i="25" s="1"/>
  <c r="CT95" i="24"/>
  <c r="H95" i="25" s="1"/>
  <c r="CS95" i="24"/>
  <c r="G95" i="25" s="1"/>
  <c r="CR95" i="24"/>
  <c r="DG94" i="24"/>
  <c r="DB94" i="24"/>
  <c r="AO94" i="25" s="1"/>
  <c r="DA94" i="24"/>
  <c r="AQ94" i="25" s="1"/>
  <c r="CZ94" i="24"/>
  <c r="AP94" i="25" s="1"/>
  <c r="CY94" i="24"/>
  <c r="O94" i="25" s="1"/>
  <c r="CX94" i="24"/>
  <c r="N94" i="25" s="1"/>
  <c r="CW94" i="24"/>
  <c r="M94" i="25" s="1"/>
  <c r="CV94" i="24"/>
  <c r="L94" i="25" s="1"/>
  <c r="CU94" i="24"/>
  <c r="I94" i="25" s="1"/>
  <c r="CT94" i="24"/>
  <c r="H94" i="25" s="1"/>
  <c r="CS94" i="24"/>
  <c r="G94" i="25" s="1"/>
  <c r="CR94" i="24"/>
  <c r="DG93" i="24"/>
  <c r="DB93" i="24"/>
  <c r="AO93" i="25" s="1"/>
  <c r="DA93" i="24"/>
  <c r="AQ93" i="25" s="1"/>
  <c r="CZ93" i="24"/>
  <c r="AP93" i="25" s="1"/>
  <c r="CY93" i="24"/>
  <c r="O93" i="25" s="1"/>
  <c r="CX93" i="24"/>
  <c r="N93" i="25" s="1"/>
  <c r="CW93" i="24"/>
  <c r="M93" i="25" s="1"/>
  <c r="CV93" i="24"/>
  <c r="L93" i="25" s="1"/>
  <c r="CU93" i="24"/>
  <c r="I93" i="25" s="1"/>
  <c r="CT93" i="24"/>
  <c r="H93" i="25" s="1"/>
  <c r="CS93" i="24"/>
  <c r="G93" i="25" s="1"/>
  <c r="CR93" i="24"/>
  <c r="DG92" i="24"/>
  <c r="DB92" i="24"/>
  <c r="AO92" i="25" s="1"/>
  <c r="DA92" i="24"/>
  <c r="AQ92" i="25" s="1"/>
  <c r="CZ92" i="24"/>
  <c r="AP92" i="25" s="1"/>
  <c r="CY92" i="24"/>
  <c r="O92" i="25" s="1"/>
  <c r="CX92" i="24"/>
  <c r="N92" i="25" s="1"/>
  <c r="CW92" i="24"/>
  <c r="M92" i="25" s="1"/>
  <c r="CV92" i="24"/>
  <c r="L92" i="25" s="1"/>
  <c r="CU92" i="24"/>
  <c r="I92" i="25" s="1"/>
  <c r="CT92" i="24"/>
  <c r="H92" i="25" s="1"/>
  <c r="CS92" i="24"/>
  <c r="G92" i="25" s="1"/>
  <c r="CR92" i="24"/>
  <c r="DG91" i="24"/>
  <c r="DB91" i="24"/>
  <c r="AO91" i="25" s="1"/>
  <c r="DA91" i="24"/>
  <c r="AQ91" i="25" s="1"/>
  <c r="CZ91" i="24"/>
  <c r="AP91" i="25" s="1"/>
  <c r="CY91" i="24"/>
  <c r="O91" i="25" s="1"/>
  <c r="CX91" i="24"/>
  <c r="N91" i="25" s="1"/>
  <c r="CW91" i="24"/>
  <c r="M91" i="25" s="1"/>
  <c r="CV91" i="24"/>
  <c r="L91" i="25" s="1"/>
  <c r="CU91" i="24"/>
  <c r="I91" i="25" s="1"/>
  <c r="CT91" i="24"/>
  <c r="H91" i="25" s="1"/>
  <c r="CS91" i="24"/>
  <c r="G91" i="25" s="1"/>
  <c r="CR91" i="24"/>
  <c r="DG90" i="24"/>
  <c r="DB90" i="24"/>
  <c r="AO90" i="25" s="1"/>
  <c r="DA90" i="24"/>
  <c r="AQ90" i="25" s="1"/>
  <c r="CZ90" i="24"/>
  <c r="AP90" i="25" s="1"/>
  <c r="CY90" i="24"/>
  <c r="O90" i="25" s="1"/>
  <c r="CX90" i="24"/>
  <c r="N90" i="25" s="1"/>
  <c r="CW90" i="24"/>
  <c r="M90" i="25" s="1"/>
  <c r="CV90" i="24"/>
  <c r="L90" i="25" s="1"/>
  <c r="CU90" i="24"/>
  <c r="I90" i="25" s="1"/>
  <c r="CT90" i="24"/>
  <c r="H90" i="25" s="1"/>
  <c r="CS90" i="24"/>
  <c r="G90" i="25" s="1"/>
  <c r="CR90" i="24"/>
  <c r="DG89" i="24"/>
  <c r="DB89" i="24"/>
  <c r="AO89" i="25" s="1"/>
  <c r="DA89" i="24"/>
  <c r="AQ89" i="25" s="1"/>
  <c r="CZ89" i="24"/>
  <c r="AP89" i="25" s="1"/>
  <c r="CY89" i="24"/>
  <c r="O89" i="25" s="1"/>
  <c r="CX89" i="24"/>
  <c r="N89" i="25" s="1"/>
  <c r="CW89" i="24"/>
  <c r="M89" i="25" s="1"/>
  <c r="CV89" i="24"/>
  <c r="L89" i="25" s="1"/>
  <c r="CU89" i="24"/>
  <c r="I89" i="25" s="1"/>
  <c r="CT89" i="24"/>
  <c r="H89" i="25" s="1"/>
  <c r="CS89" i="24"/>
  <c r="G89" i="25" s="1"/>
  <c r="CR89" i="24"/>
  <c r="DG88" i="24"/>
  <c r="DB88" i="24"/>
  <c r="AO88" i="25" s="1"/>
  <c r="DA88" i="24"/>
  <c r="AQ88" i="25" s="1"/>
  <c r="CZ88" i="24"/>
  <c r="AP88" i="25" s="1"/>
  <c r="CY88" i="24"/>
  <c r="O88" i="25" s="1"/>
  <c r="CX88" i="24"/>
  <c r="N88" i="25" s="1"/>
  <c r="CW88" i="24"/>
  <c r="M88" i="25" s="1"/>
  <c r="CV88" i="24"/>
  <c r="L88" i="25" s="1"/>
  <c r="CU88" i="24"/>
  <c r="I88" i="25" s="1"/>
  <c r="CT88" i="24"/>
  <c r="H88" i="25" s="1"/>
  <c r="CS88" i="24"/>
  <c r="G88" i="25" s="1"/>
  <c r="CR88" i="24"/>
  <c r="DG87" i="24"/>
  <c r="DB87" i="24"/>
  <c r="AO87" i="25" s="1"/>
  <c r="DA87" i="24"/>
  <c r="AQ87" i="25" s="1"/>
  <c r="CZ87" i="24"/>
  <c r="AP87" i="25" s="1"/>
  <c r="CY87" i="24"/>
  <c r="O87" i="25" s="1"/>
  <c r="CX87" i="24"/>
  <c r="N87" i="25" s="1"/>
  <c r="CW87" i="24"/>
  <c r="M87" i="25" s="1"/>
  <c r="CV87" i="24"/>
  <c r="L87" i="25" s="1"/>
  <c r="CU87" i="24"/>
  <c r="I87" i="25" s="1"/>
  <c r="CT87" i="24"/>
  <c r="H87" i="25" s="1"/>
  <c r="CS87" i="24"/>
  <c r="G87" i="25" s="1"/>
  <c r="CR87" i="24"/>
  <c r="DG86" i="24"/>
  <c r="DB86" i="24"/>
  <c r="AO86" i="25" s="1"/>
  <c r="DA86" i="24"/>
  <c r="AQ86" i="25" s="1"/>
  <c r="CZ86" i="24"/>
  <c r="AP86" i="25" s="1"/>
  <c r="CY86" i="24"/>
  <c r="O86" i="25" s="1"/>
  <c r="CX86" i="24"/>
  <c r="N86" i="25" s="1"/>
  <c r="CW86" i="24"/>
  <c r="M86" i="25" s="1"/>
  <c r="CV86" i="24"/>
  <c r="L86" i="25" s="1"/>
  <c r="CU86" i="24"/>
  <c r="I86" i="25" s="1"/>
  <c r="CT86" i="24"/>
  <c r="H86" i="25" s="1"/>
  <c r="CS86" i="24"/>
  <c r="G86" i="25" s="1"/>
  <c r="CR86" i="24"/>
  <c r="DG85" i="24"/>
  <c r="DB85" i="24"/>
  <c r="AO85" i="25" s="1"/>
  <c r="DA85" i="24"/>
  <c r="AQ85" i="25" s="1"/>
  <c r="CZ85" i="24"/>
  <c r="AP85" i="25" s="1"/>
  <c r="CY85" i="24"/>
  <c r="O85" i="25" s="1"/>
  <c r="CX85" i="24"/>
  <c r="N85" i="25" s="1"/>
  <c r="CW85" i="24"/>
  <c r="M85" i="25" s="1"/>
  <c r="CV85" i="24"/>
  <c r="L85" i="25" s="1"/>
  <c r="CU85" i="24"/>
  <c r="I85" i="25" s="1"/>
  <c r="CT85" i="24"/>
  <c r="H85" i="25" s="1"/>
  <c r="CS85" i="24"/>
  <c r="G85" i="25" s="1"/>
  <c r="CR85" i="24"/>
  <c r="DG84" i="24"/>
  <c r="DB84" i="24"/>
  <c r="AO84" i="25" s="1"/>
  <c r="DA84" i="24"/>
  <c r="AQ84" i="25" s="1"/>
  <c r="CZ84" i="24"/>
  <c r="AP84" i="25" s="1"/>
  <c r="CY84" i="24"/>
  <c r="O84" i="25" s="1"/>
  <c r="CX84" i="24"/>
  <c r="N84" i="25" s="1"/>
  <c r="CW84" i="24"/>
  <c r="M84" i="25" s="1"/>
  <c r="CV84" i="24"/>
  <c r="L84" i="25" s="1"/>
  <c r="CU84" i="24"/>
  <c r="I84" i="25" s="1"/>
  <c r="CT84" i="24"/>
  <c r="H84" i="25" s="1"/>
  <c r="CS84" i="24"/>
  <c r="G84" i="25" s="1"/>
  <c r="CR84" i="24"/>
  <c r="DG83" i="24"/>
  <c r="DB83" i="24"/>
  <c r="AO83" i="25" s="1"/>
  <c r="DA83" i="24"/>
  <c r="AQ83" i="25" s="1"/>
  <c r="CZ83" i="24"/>
  <c r="AP83" i="25" s="1"/>
  <c r="CY83" i="24"/>
  <c r="O83" i="25" s="1"/>
  <c r="CX83" i="24"/>
  <c r="N83" i="25" s="1"/>
  <c r="CW83" i="24"/>
  <c r="M83" i="25" s="1"/>
  <c r="CV83" i="24"/>
  <c r="L83" i="25" s="1"/>
  <c r="CU83" i="24"/>
  <c r="I83" i="25" s="1"/>
  <c r="CT83" i="24"/>
  <c r="H83" i="25" s="1"/>
  <c r="CS83" i="24"/>
  <c r="G83" i="25" s="1"/>
  <c r="CR83" i="24"/>
  <c r="DG82" i="24"/>
  <c r="DB82" i="24"/>
  <c r="AO82" i="25" s="1"/>
  <c r="DA82" i="24"/>
  <c r="AQ82" i="25" s="1"/>
  <c r="CZ82" i="24"/>
  <c r="AP82" i="25" s="1"/>
  <c r="CY82" i="24"/>
  <c r="O82" i="25" s="1"/>
  <c r="CX82" i="24"/>
  <c r="N82" i="25" s="1"/>
  <c r="CW82" i="24"/>
  <c r="M82" i="25" s="1"/>
  <c r="CV82" i="24"/>
  <c r="L82" i="25" s="1"/>
  <c r="CU82" i="24"/>
  <c r="I82" i="25" s="1"/>
  <c r="CT82" i="24"/>
  <c r="H82" i="25" s="1"/>
  <c r="CS82" i="24"/>
  <c r="G82" i="25" s="1"/>
  <c r="CR82" i="24"/>
  <c r="DG81" i="24"/>
  <c r="DB81" i="24"/>
  <c r="AO81" i="25" s="1"/>
  <c r="DA81" i="24"/>
  <c r="AQ81" i="25" s="1"/>
  <c r="CZ81" i="24"/>
  <c r="AP81" i="25" s="1"/>
  <c r="CY81" i="24"/>
  <c r="O81" i="25" s="1"/>
  <c r="CX81" i="24"/>
  <c r="N81" i="25" s="1"/>
  <c r="CW81" i="24"/>
  <c r="M81" i="25" s="1"/>
  <c r="CV81" i="24"/>
  <c r="L81" i="25" s="1"/>
  <c r="CU81" i="24"/>
  <c r="I81" i="25" s="1"/>
  <c r="CT81" i="24"/>
  <c r="H81" i="25" s="1"/>
  <c r="CS81" i="24"/>
  <c r="G81" i="25" s="1"/>
  <c r="CR81" i="24"/>
  <c r="DG80" i="24"/>
  <c r="DB80" i="24"/>
  <c r="AO80" i="25" s="1"/>
  <c r="DA80" i="24"/>
  <c r="AQ80" i="25" s="1"/>
  <c r="CZ80" i="24"/>
  <c r="AP80" i="25" s="1"/>
  <c r="CY80" i="24"/>
  <c r="O80" i="25" s="1"/>
  <c r="CX80" i="24"/>
  <c r="N80" i="25" s="1"/>
  <c r="CW80" i="24"/>
  <c r="M80" i="25" s="1"/>
  <c r="CV80" i="24"/>
  <c r="L80" i="25" s="1"/>
  <c r="CU80" i="24"/>
  <c r="I80" i="25" s="1"/>
  <c r="CT80" i="24"/>
  <c r="H80" i="25" s="1"/>
  <c r="CS80" i="24"/>
  <c r="G80" i="25" s="1"/>
  <c r="CR80" i="24"/>
  <c r="DG79" i="24"/>
  <c r="DB79" i="24"/>
  <c r="AO79" i="25" s="1"/>
  <c r="DA79" i="24"/>
  <c r="AQ79" i="25" s="1"/>
  <c r="CZ79" i="24"/>
  <c r="AP79" i="25" s="1"/>
  <c r="CY79" i="24"/>
  <c r="O79" i="25" s="1"/>
  <c r="CX79" i="24"/>
  <c r="N79" i="25" s="1"/>
  <c r="CW79" i="24"/>
  <c r="M79" i="25" s="1"/>
  <c r="CV79" i="24"/>
  <c r="L79" i="25" s="1"/>
  <c r="CU79" i="24"/>
  <c r="I79" i="25" s="1"/>
  <c r="CT79" i="24"/>
  <c r="H79" i="25" s="1"/>
  <c r="CS79" i="24"/>
  <c r="G79" i="25" s="1"/>
  <c r="CR79" i="24"/>
  <c r="DG78" i="24"/>
  <c r="DB78" i="24"/>
  <c r="AO78" i="25" s="1"/>
  <c r="DA78" i="24"/>
  <c r="AQ78" i="25" s="1"/>
  <c r="CZ78" i="24"/>
  <c r="AP78" i="25" s="1"/>
  <c r="CY78" i="24"/>
  <c r="O78" i="25" s="1"/>
  <c r="CX78" i="24"/>
  <c r="N78" i="25" s="1"/>
  <c r="CW78" i="24"/>
  <c r="M78" i="25" s="1"/>
  <c r="CV78" i="24"/>
  <c r="L78" i="25" s="1"/>
  <c r="CU78" i="24"/>
  <c r="I78" i="25" s="1"/>
  <c r="CT78" i="24"/>
  <c r="H78" i="25" s="1"/>
  <c r="CS78" i="24"/>
  <c r="G78" i="25" s="1"/>
  <c r="CR78" i="24"/>
  <c r="DG77" i="24"/>
  <c r="DB77" i="24"/>
  <c r="AO77" i="25" s="1"/>
  <c r="DA77" i="24"/>
  <c r="AQ77" i="25" s="1"/>
  <c r="CZ77" i="24"/>
  <c r="AP77" i="25" s="1"/>
  <c r="CY77" i="24"/>
  <c r="O77" i="25" s="1"/>
  <c r="CX77" i="24"/>
  <c r="N77" i="25" s="1"/>
  <c r="CW77" i="24"/>
  <c r="M77" i="25" s="1"/>
  <c r="CV77" i="24"/>
  <c r="L77" i="25" s="1"/>
  <c r="CU77" i="24"/>
  <c r="I77" i="25" s="1"/>
  <c r="CT77" i="24"/>
  <c r="H77" i="25" s="1"/>
  <c r="CS77" i="24"/>
  <c r="G77" i="25" s="1"/>
  <c r="CR77" i="24"/>
  <c r="DG76" i="24"/>
  <c r="DB76" i="24"/>
  <c r="AO76" i="25" s="1"/>
  <c r="DA76" i="24"/>
  <c r="AQ76" i="25" s="1"/>
  <c r="CZ76" i="24"/>
  <c r="AP76" i="25" s="1"/>
  <c r="CY76" i="24"/>
  <c r="O76" i="25" s="1"/>
  <c r="CX76" i="24"/>
  <c r="N76" i="25" s="1"/>
  <c r="CW76" i="24"/>
  <c r="M76" i="25" s="1"/>
  <c r="CV76" i="24"/>
  <c r="L76" i="25" s="1"/>
  <c r="CU76" i="24"/>
  <c r="I76" i="25" s="1"/>
  <c r="CT76" i="24"/>
  <c r="H76" i="25" s="1"/>
  <c r="CS76" i="24"/>
  <c r="G76" i="25" s="1"/>
  <c r="CR76" i="24"/>
  <c r="DG75" i="24"/>
  <c r="DB75" i="24"/>
  <c r="AO75" i="25" s="1"/>
  <c r="DA75" i="24"/>
  <c r="AQ75" i="25" s="1"/>
  <c r="CZ75" i="24"/>
  <c r="AP75" i="25" s="1"/>
  <c r="CY75" i="24"/>
  <c r="O75" i="25" s="1"/>
  <c r="CX75" i="24"/>
  <c r="N75" i="25" s="1"/>
  <c r="CW75" i="24"/>
  <c r="M75" i="25" s="1"/>
  <c r="CV75" i="24"/>
  <c r="L75" i="25" s="1"/>
  <c r="CU75" i="24"/>
  <c r="I75" i="25" s="1"/>
  <c r="CT75" i="24"/>
  <c r="H75" i="25" s="1"/>
  <c r="CS75" i="24"/>
  <c r="G75" i="25" s="1"/>
  <c r="CR75" i="24"/>
  <c r="DG74" i="24"/>
  <c r="DB74" i="24"/>
  <c r="AO74" i="25" s="1"/>
  <c r="DA74" i="24"/>
  <c r="AQ74" i="25" s="1"/>
  <c r="CZ74" i="24"/>
  <c r="AP74" i="25" s="1"/>
  <c r="CY74" i="24"/>
  <c r="O74" i="25" s="1"/>
  <c r="CX74" i="24"/>
  <c r="N74" i="25" s="1"/>
  <c r="CW74" i="24"/>
  <c r="M74" i="25" s="1"/>
  <c r="CV74" i="24"/>
  <c r="L74" i="25" s="1"/>
  <c r="CU74" i="24"/>
  <c r="I74" i="25" s="1"/>
  <c r="CT74" i="24"/>
  <c r="H74" i="25" s="1"/>
  <c r="CS74" i="24"/>
  <c r="G74" i="25" s="1"/>
  <c r="CR74" i="24"/>
  <c r="DG73" i="24"/>
  <c r="DB73" i="24"/>
  <c r="AO73" i="25" s="1"/>
  <c r="DA73" i="24"/>
  <c r="AQ73" i="25" s="1"/>
  <c r="CZ73" i="24"/>
  <c r="AP73" i="25" s="1"/>
  <c r="CY73" i="24"/>
  <c r="O73" i="25" s="1"/>
  <c r="CX73" i="24"/>
  <c r="N73" i="25" s="1"/>
  <c r="CW73" i="24"/>
  <c r="M73" i="25" s="1"/>
  <c r="CV73" i="24"/>
  <c r="L73" i="25" s="1"/>
  <c r="CU73" i="24"/>
  <c r="I73" i="25" s="1"/>
  <c r="CT73" i="24"/>
  <c r="H73" i="25" s="1"/>
  <c r="CS73" i="24"/>
  <c r="G73" i="25" s="1"/>
  <c r="CR73" i="24"/>
  <c r="DG72" i="24"/>
  <c r="DB72" i="24"/>
  <c r="AO72" i="25" s="1"/>
  <c r="DA72" i="24"/>
  <c r="AQ72" i="25" s="1"/>
  <c r="CZ72" i="24"/>
  <c r="AP72" i="25" s="1"/>
  <c r="CY72" i="24"/>
  <c r="O72" i="25" s="1"/>
  <c r="CX72" i="24"/>
  <c r="N72" i="25" s="1"/>
  <c r="CW72" i="24"/>
  <c r="M72" i="25" s="1"/>
  <c r="CV72" i="24"/>
  <c r="L72" i="25" s="1"/>
  <c r="CU72" i="24"/>
  <c r="I72" i="25" s="1"/>
  <c r="CT72" i="24"/>
  <c r="H72" i="25" s="1"/>
  <c r="CS72" i="24"/>
  <c r="G72" i="25" s="1"/>
  <c r="CR72" i="24"/>
  <c r="DG71" i="24"/>
  <c r="DB71" i="24"/>
  <c r="AO71" i="25" s="1"/>
  <c r="DA71" i="24"/>
  <c r="AQ71" i="25" s="1"/>
  <c r="CZ71" i="24"/>
  <c r="AP71" i="25" s="1"/>
  <c r="CY71" i="24"/>
  <c r="O71" i="25" s="1"/>
  <c r="CX71" i="24"/>
  <c r="N71" i="25" s="1"/>
  <c r="CW71" i="24"/>
  <c r="M71" i="25" s="1"/>
  <c r="CV71" i="24"/>
  <c r="L71" i="25" s="1"/>
  <c r="CU71" i="24"/>
  <c r="I71" i="25" s="1"/>
  <c r="CT71" i="24"/>
  <c r="H71" i="25" s="1"/>
  <c r="CS71" i="24"/>
  <c r="G71" i="25" s="1"/>
  <c r="CR71" i="24"/>
  <c r="DG70" i="24"/>
  <c r="DB70" i="24"/>
  <c r="AO70" i="25" s="1"/>
  <c r="DA70" i="24"/>
  <c r="AQ70" i="25" s="1"/>
  <c r="CZ70" i="24"/>
  <c r="AP70" i="25" s="1"/>
  <c r="CY70" i="24"/>
  <c r="O70" i="25" s="1"/>
  <c r="CX70" i="24"/>
  <c r="N70" i="25" s="1"/>
  <c r="CW70" i="24"/>
  <c r="M70" i="25" s="1"/>
  <c r="CV70" i="24"/>
  <c r="L70" i="25" s="1"/>
  <c r="CU70" i="24"/>
  <c r="I70" i="25" s="1"/>
  <c r="CT70" i="24"/>
  <c r="H70" i="25" s="1"/>
  <c r="CS70" i="24"/>
  <c r="G70" i="25" s="1"/>
  <c r="CR70" i="24"/>
  <c r="DG69" i="24"/>
  <c r="DB69" i="24"/>
  <c r="AO69" i="25" s="1"/>
  <c r="DA69" i="24"/>
  <c r="AQ69" i="25" s="1"/>
  <c r="CZ69" i="24"/>
  <c r="AP69" i="25" s="1"/>
  <c r="CY69" i="24"/>
  <c r="O69" i="25" s="1"/>
  <c r="CX69" i="24"/>
  <c r="N69" i="25" s="1"/>
  <c r="CW69" i="24"/>
  <c r="M69" i="25" s="1"/>
  <c r="CV69" i="24"/>
  <c r="L69" i="25" s="1"/>
  <c r="CU69" i="24"/>
  <c r="I69" i="25" s="1"/>
  <c r="CT69" i="24"/>
  <c r="H69" i="25" s="1"/>
  <c r="CS69" i="24"/>
  <c r="G69" i="25" s="1"/>
  <c r="CR69" i="24"/>
  <c r="DG68" i="24"/>
  <c r="DB68" i="24"/>
  <c r="AO68" i="25" s="1"/>
  <c r="DA68" i="24"/>
  <c r="AQ68" i="25" s="1"/>
  <c r="CZ68" i="24"/>
  <c r="AP68" i="25" s="1"/>
  <c r="CY68" i="24"/>
  <c r="O68" i="25" s="1"/>
  <c r="CX68" i="24"/>
  <c r="N68" i="25" s="1"/>
  <c r="CW68" i="24"/>
  <c r="M68" i="25" s="1"/>
  <c r="CV68" i="24"/>
  <c r="L68" i="25" s="1"/>
  <c r="CU68" i="24"/>
  <c r="I68" i="25" s="1"/>
  <c r="CT68" i="24"/>
  <c r="H68" i="25" s="1"/>
  <c r="CS68" i="24"/>
  <c r="G68" i="25" s="1"/>
  <c r="CR68" i="24"/>
  <c r="DG67" i="24"/>
  <c r="DB67" i="24"/>
  <c r="AO67" i="25" s="1"/>
  <c r="DA67" i="24"/>
  <c r="AQ67" i="25" s="1"/>
  <c r="CZ67" i="24"/>
  <c r="AP67" i="25" s="1"/>
  <c r="CY67" i="24"/>
  <c r="O67" i="25" s="1"/>
  <c r="CX67" i="24"/>
  <c r="N67" i="25" s="1"/>
  <c r="CW67" i="24"/>
  <c r="M67" i="25" s="1"/>
  <c r="CV67" i="24"/>
  <c r="L67" i="25" s="1"/>
  <c r="CU67" i="24"/>
  <c r="I67" i="25" s="1"/>
  <c r="CT67" i="24"/>
  <c r="H67" i="25" s="1"/>
  <c r="CS67" i="24"/>
  <c r="G67" i="25" s="1"/>
  <c r="CR67" i="24"/>
  <c r="DG66" i="24"/>
  <c r="DB66" i="24"/>
  <c r="AO66" i="25" s="1"/>
  <c r="DA66" i="24"/>
  <c r="AQ66" i="25" s="1"/>
  <c r="CZ66" i="24"/>
  <c r="AP66" i="25" s="1"/>
  <c r="CY66" i="24"/>
  <c r="O66" i="25" s="1"/>
  <c r="CX66" i="24"/>
  <c r="N66" i="25" s="1"/>
  <c r="CW66" i="24"/>
  <c r="M66" i="25" s="1"/>
  <c r="CV66" i="24"/>
  <c r="L66" i="25" s="1"/>
  <c r="CU66" i="24"/>
  <c r="I66" i="25" s="1"/>
  <c r="CT66" i="24"/>
  <c r="H66" i="25" s="1"/>
  <c r="CS66" i="24"/>
  <c r="G66" i="25" s="1"/>
  <c r="CR66" i="24"/>
  <c r="DG65" i="24"/>
  <c r="DB65" i="24"/>
  <c r="AO65" i="25" s="1"/>
  <c r="DA65" i="24"/>
  <c r="AQ65" i="25" s="1"/>
  <c r="CZ65" i="24"/>
  <c r="AP65" i="25" s="1"/>
  <c r="CY65" i="24"/>
  <c r="O65" i="25" s="1"/>
  <c r="CX65" i="24"/>
  <c r="N65" i="25" s="1"/>
  <c r="CW65" i="24"/>
  <c r="M65" i="25" s="1"/>
  <c r="CV65" i="24"/>
  <c r="L65" i="25" s="1"/>
  <c r="CU65" i="24"/>
  <c r="I65" i="25" s="1"/>
  <c r="CT65" i="24"/>
  <c r="H65" i="25" s="1"/>
  <c r="CS65" i="24"/>
  <c r="G65" i="25" s="1"/>
  <c r="CR65" i="24"/>
  <c r="DG64" i="24"/>
  <c r="DB64" i="24"/>
  <c r="AO64" i="25" s="1"/>
  <c r="DA64" i="24"/>
  <c r="AQ64" i="25" s="1"/>
  <c r="CZ64" i="24"/>
  <c r="AP64" i="25" s="1"/>
  <c r="CY64" i="24"/>
  <c r="O64" i="25" s="1"/>
  <c r="CX64" i="24"/>
  <c r="N64" i="25" s="1"/>
  <c r="CW64" i="24"/>
  <c r="M64" i="25" s="1"/>
  <c r="CV64" i="24"/>
  <c r="L64" i="25" s="1"/>
  <c r="CU64" i="24"/>
  <c r="I64" i="25" s="1"/>
  <c r="CT64" i="24"/>
  <c r="H64" i="25" s="1"/>
  <c r="CS64" i="24"/>
  <c r="G64" i="25" s="1"/>
  <c r="CR64" i="24"/>
  <c r="DG63" i="24"/>
  <c r="DB63" i="24"/>
  <c r="AO63" i="25" s="1"/>
  <c r="DA63" i="24"/>
  <c r="AQ63" i="25" s="1"/>
  <c r="CZ63" i="24"/>
  <c r="AP63" i="25" s="1"/>
  <c r="CY63" i="24"/>
  <c r="O63" i="25" s="1"/>
  <c r="CX63" i="24"/>
  <c r="N63" i="25" s="1"/>
  <c r="CW63" i="24"/>
  <c r="M63" i="25" s="1"/>
  <c r="CV63" i="24"/>
  <c r="L63" i="25" s="1"/>
  <c r="CU63" i="24"/>
  <c r="I63" i="25" s="1"/>
  <c r="CT63" i="24"/>
  <c r="H63" i="25" s="1"/>
  <c r="CS63" i="24"/>
  <c r="G63" i="25" s="1"/>
  <c r="CR63" i="24"/>
  <c r="DG62" i="24"/>
  <c r="DB62" i="24"/>
  <c r="AO62" i="25" s="1"/>
  <c r="DA62" i="24"/>
  <c r="AQ62" i="25" s="1"/>
  <c r="CZ62" i="24"/>
  <c r="AP62" i="25" s="1"/>
  <c r="CY62" i="24"/>
  <c r="O62" i="25" s="1"/>
  <c r="CX62" i="24"/>
  <c r="N62" i="25" s="1"/>
  <c r="CW62" i="24"/>
  <c r="M62" i="25" s="1"/>
  <c r="CV62" i="24"/>
  <c r="L62" i="25" s="1"/>
  <c r="CU62" i="24"/>
  <c r="I62" i="25" s="1"/>
  <c r="CT62" i="24"/>
  <c r="H62" i="25" s="1"/>
  <c r="CS62" i="24"/>
  <c r="G62" i="25" s="1"/>
  <c r="CR62" i="24"/>
  <c r="DG61" i="24"/>
  <c r="DB61" i="24"/>
  <c r="AO61" i="25" s="1"/>
  <c r="DA61" i="24"/>
  <c r="AQ61" i="25" s="1"/>
  <c r="CZ61" i="24"/>
  <c r="AP61" i="25" s="1"/>
  <c r="CY61" i="24"/>
  <c r="O61" i="25" s="1"/>
  <c r="CX61" i="24"/>
  <c r="N61" i="25" s="1"/>
  <c r="CW61" i="24"/>
  <c r="M61" i="25" s="1"/>
  <c r="CV61" i="24"/>
  <c r="L61" i="25" s="1"/>
  <c r="CU61" i="24"/>
  <c r="I61" i="25" s="1"/>
  <c r="CT61" i="24"/>
  <c r="H61" i="25" s="1"/>
  <c r="CS61" i="24"/>
  <c r="G61" i="25" s="1"/>
  <c r="CR61" i="24"/>
  <c r="DG60" i="24"/>
  <c r="DB60" i="24"/>
  <c r="AO60" i="25" s="1"/>
  <c r="DA60" i="24"/>
  <c r="AQ60" i="25" s="1"/>
  <c r="CZ60" i="24"/>
  <c r="AP60" i="25" s="1"/>
  <c r="CY60" i="24"/>
  <c r="O60" i="25" s="1"/>
  <c r="CX60" i="24"/>
  <c r="N60" i="25" s="1"/>
  <c r="CW60" i="24"/>
  <c r="M60" i="25" s="1"/>
  <c r="CV60" i="24"/>
  <c r="L60" i="25" s="1"/>
  <c r="CU60" i="24"/>
  <c r="I60" i="25" s="1"/>
  <c r="CT60" i="24"/>
  <c r="H60" i="25" s="1"/>
  <c r="CS60" i="24"/>
  <c r="G60" i="25" s="1"/>
  <c r="CR60" i="24"/>
  <c r="DG59" i="24"/>
  <c r="DB59" i="24"/>
  <c r="AO59" i="25" s="1"/>
  <c r="DA59" i="24"/>
  <c r="AQ59" i="25" s="1"/>
  <c r="CZ59" i="24"/>
  <c r="AP59" i="25" s="1"/>
  <c r="CY59" i="24"/>
  <c r="O59" i="25" s="1"/>
  <c r="CX59" i="24"/>
  <c r="N59" i="25" s="1"/>
  <c r="CW59" i="24"/>
  <c r="M59" i="25" s="1"/>
  <c r="CV59" i="24"/>
  <c r="L59" i="25" s="1"/>
  <c r="CU59" i="24"/>
  <c r="I59" i="25" s="1"/>
  <c r="CT59" i="24"/>
  <c r="H59" i="25" s="1"/>
  <c r="CS59" i="24"/>
  <c r="G59" i="25" s="1"/>
  <c r="CR59" i="24"/>
  <c r="DG58" i="24"/>
  <c r="DB58" i="24"/>
  <c r="AO58" i="25" s="1"/>
  <c r="DA58" i="24"/>
  <c r="AQ58" i="25" s="1"/>
  <c r="CZ58" i="24"/>
  <c r="AP58" i="25" s="1"/>
  <c r="CY58" i="24"/>
  <c r="O58" i="25" s="1"/>
  <c r="CX58" i="24"/>
  <c r="N58" i="25" s="1"/>
  <c r="CW58" i="24"/>
  <c r="M58" i="25" s="1"/>
  <c r="CV58" i="24"/>
  <c r="L58" i="25" s="1"/>
  <c r="CU58" i="24"/>
  <c r="I58" i="25" s="1"/>
  <c r="CT58" i="24"/>
  <c r="H58" i="25" s="1"/>
  <c r="CS58" i="24"/>
  <c r="G58" i="25" s="1"/>
  <c r="CR58" i="24"/>
  <c r="DG57" i="24"/>
  <c r="DB57" i="24"/>
  <c r="AO57" i="25" s="1"/>
  <c r="DA57" i="24"/>
  <c r="AQ57" i="25" s="1"/>
  <c r="CZ57" i="24"/>
  <c r="AP57" i="25" s="1"/>
  <c r="CY57" i="24"/>
  <c r="O57" i="25" s="1"/>
  <c r="CX57" i="24"/>
  <c r="N57" i="25" s="1"/>
  <c r="CW57" i="24"/>
  <c r="M57" i="25" s="1"/>
  <c r="CV57" i="24"/>
  <c r="L57" i="25" s="1"/>
  <c r="CU57" i="24"/>
  <c r="I57" i="25" s="1"/>
  <c r="CT57" i="24"/>
  <c r="H57" i="25" s="1"/>
  <c r="CS57" i="24"/>
  <c r="G57" i="25" s="1"/>
  <c r="CR57" i="24"/>
  <c r="DG56" i="24"/>
  <c r="DB56" i="24"/>
  <c r="AO56" i="25" s="1"/>
  <c r="DA56" i="24"/>
  <c r="AQ56" i="25" s="1"/>
  <c r="CZ56" i="24"/>
  <c r="AP56" i="25" s="1"/>
  <c r="CY56" i="24"/>
  <c r="O56" i="25" s="1"/>
  <c r="CX56" i="24"/>
  <c r="N56" i="25" s="1"/>
  <c r="CW56" i="24"/>
  <c r="M56" i="25" s="1"/>
  <c r="CV56" i="24"/>
  <c r="L56" i="25" s="1"/>
  <c r="CU56" i="24"/>
  <c r="I56" i="25" s="1"/>
  <c r="CT56" i="24"/>
  <c r="H56" i="25" s="1"/>
  <c r="CS56" i="24"/>
  <c r="G56" i="25" s="1"/>
  <c r="CR56" i="24"/>
  <c r="DG55" i="24"/>
  <c r="DB55" i="24"/>
  <c r="AO55" i="25" s="1"/>
  <c r="DA55" i="24"/>
  <c r="AQ55" i="25" s="1"/>
  <c r="CZ55" i="24"/>
  <c r="AP55" i="25" s="1"/>
  <c r="CY55" i="24"/>
  <c r="O55" i="25" s="1"/>
  <c r="CX55" i="24"/>
  <c r="N55" i="25" s="1"/>
  <c r="CW55" i="24"/>
  <c r="M55" i="25" s="1"/>
  <c r="CV55" i="24"/>
  <c r="L55" i="25" s="1"/>
  <c r="CU55" i="24"/>
  <c r="I55" i="25" s="1"/>
  <c r="CT55" i="24"/>
  <c r="H55" i="25" s="1"/>
  <c r="CS55" i="24"/>
  <c r="G55" i="25" s="1"/>
  <c r="CR55" i="24"/>
  <c r="DG54" i="24"/>
  <c r="DB54" i="24"/>
  <c r="AO54" i="25" s="1"/>
  <c r="DA54" i="24"/>
  <c r="AQ54" i="25" s="1"/>
  <c r="CZ54" i="24"/>
  <c r="AP54" i="25" s="1"/>
  <c r="CY54" i="24"/>
  <c r="O54" i="25" s="1"/>
  <c r="CX54" i="24"/>
  <c r="N54" i="25" s="1"/>
  <c r="CW54" i="24"/>
  <c r="M54" i="25" s="1"/>
  <c r="CV54" i="24"/>
  <c r="L54" i="25" s="1"/>
  <c r="CU54" i="24"/>
  <c r="I54" i="25" s="1"/>
  <c r="CT54" i="24"/>
  <c r="H54" i="25" s="1"/>
  <c r="CS54" i="24"/>
  <c r="G54" i="25" s="1"/>
  <c r="CR54" i="24"/>
  <c r="DG53" i="24"/>
  <c r="DB53" i="24"/>
  <c r="AO53" i="25" s="1"/>
  <c r="DA53" i="24"/>
  <c r="AQ53" i="25" s="1"/>
  <c r="CZ53" i="24"/>
  <c r="AP53" i="25" s="1"/>
  <c r="CY53" i="24"/>
  <c r="O53" i="25" s="1"/>
  <c r="CX53" i="24"/>
  <c r="N53" i="25" s="1"/>
  <c r="CW53" i="24"/>
  <c r="M53" i="25" s="1"/>
  <c r="CV53" i="24"/>
  <c r="L53" i="25" s="1"/>
  <c r="CU53" i="24"/>
  <c r="I53" i="25" s="1"/>
  <c r="CT53" i="24"/>
  <c r="H53" i="25" s="1"/>
  <c r="CS53" i="24"/>
  <c r="G53" i="25" s="1"/>
  <c r="CR53" i="24"/>
  <c r="DG52" i="24"/>
  <c r="DB52" i="24"/>
  <c r="AO52" i="25" s="1"/>
  <c r="DA52" i="24"/>
  <c r="AQ52" i="25" s="1"/>
  <c r="CZ52" i="24"/>
  <c r="AP52" i="25" s="1"/>
  <c r="CY52" i="24"/>
  <c r="O52" i="25" s="1"/>
  <c r="CX52" i="24"/>
  <c r="N52" i="25" s="1"/>
  <c r="CW52" i="24"/>
  <c r="M52" i="25" s="1"/>
  <c r="CV52" i="24"/>
  <c r="L52" i="25" s="1"/>
  <c r="CU52" i="24"/>
  <c r="I52" i="25" s="1"/>
  <c r="CT52" i="24"/>
  <c r="H52" i="25" s="1"/>
  <c r="CS52" i="24"/>
  <c r="G52" i="25" s="1"/>
  <c r="CR52" i="24"/>
  <c r="DG51" i="24"/>
  <c r="DB51" i="24"/>
  <c r="AO51" i="25" s="1"/>
  <c r="DA51" i="24"/>
  <c r="AQ51" i="25" s="1"/>
  <c r="CZ51" i="24"/>
  <c r="AP51" i="25" s="1"/>
  <c r="CY51" i="24"/>
  <c r="O51" i="25" s="1"/>
  <c r="CX51" i="24"/>
  <c r="N51" i="25" s="1"/>
  <c r="CW51" i="24"/>
  <c r="M51" i="25" s="1"/>
  <c r="CV51" i="24"/>
  <c r="L51" i="25" s="1"/>
  <c r="CU51" i="24"/>
  <c r="I51" i="25" s="1"/>
  <c r="CT51" i="24"/>
  <c r="H51" i="25" s="1"/>
  <c r="CS51" i="24"/>
  <c r="G51" i="25" s="1"/>
  <c r="CR51" i="24"/>
  <c r="DG50" i="24"/>
  <c r="DB50" i="24"/>
  <c r="AO50" i="25" s="1"/>
  <c r="DA50" i="24"/>
  <c r="AQ50" i="25" s="1"/>
  <c r="CZ50" i="24"/>
  <c r="AP50" i="25" s="1"/>
  <c r="CY50" i="24"/>
  <c r="O50" i="25" s="1"/>
  <c r="CX50" i="24"/>
  <c r="N50" i="25" s="1"/>
  <c r="CW50" i="24"/>
  <c r="M50" i="25" s="1"/>
  <c r="CV50" i="24"/>
  <c r="L50" i="25" s="1"/>
  <c r="CU50" i="24"/>
  <c r="I50" i="25" s="1"/>
  <c r="CT50" i="24"/>
  <c r="H50" i="25" s="1"/>
  <c r="CS50" i="24"/>
  <c r="G50" i="25" s="1"/>
  <c r="CR50" i="24"/>
  <c r="DG49" i="24"/>
  <c r="DB49" i="24"/>
  <c r="AO49" i="25" s="1"/>
  <c r="DA49" i="24"/>
  <c r="AQ49" i="25" s="1"/>
  <c r="CZ49" i="24"/>
  <c r="AP49" i="25" s="1"/>
  <c r="CY49" i="24"/>
  <c r="O49" i="25" s="1"/>
  <c r="CX49" i="24"/>
  <c r="N49" i="25" s="1"/>
  <c r="CW49" i="24"/>
  <c r="M49" i="25" s="1"/>
  <c r="CV49" i="24"/>
  <c r="L49" i="25" s="1"/>
  <c r="CU49" i="24"/>
  <c r="I49" i="25" s="1"/>
  <c r="CT49" i="24"/>
  <c r="H49" i="25" s="1"/>
  <c r="CS49" i="24"/>
  <c r="G49" i="25" s="1"/>
  <c r="CR49" i="24"/>
  <c r="DG48" i="24"/>
  <c r="DB48" i="24"/>
  <c r="AO48" i="25" s="1"/>
  <c r="DA48" i="24"/>
  <c r="AQ48" i="25" s="1"/>
  <c r="CZ48" i="24"/>
  <c r="AP48" i="25" s="1"/>
  <c r="CY48" i="24"/>
  <c r="O48" i="25" s="1"/>
  <c r="CX48" i="24"/>
  <c r="N48" i="25" s="1"/>
  <c r="CW48" i="24"/>
  <c r="M48" i="25" s="1"/>
  <c r="CV48" i="24"/>
  <c r="L48" i="25" s="1"/>
  <c r="CU48" i="24"/>
  <c r="I48" i="25" s="1"/>
  <c r="CT48" i="24"/>
  <c r="H48" i="25" s="1"/>
  <c r="CS48" i="24"/>
  <c r="G48" i="25" s="1"/>
  <c r="CR48" i="24"/>
  <c r="DG47" i="24"/>
  <c r="DB47" i="24"/>
  <c r="AO47" i="25" s="1"/>
  <c r="DA47" i="24"/>
  <c r="AQ47" i="25" s="1"/>
  <c r="CZ47" i="24"/>
  <c r="AP47" i="25" s="1"/>
  <c r="CY47" i="24"/>
  <c r="O47" i="25" s="1"/>
  <c r="CX47" i="24"/>
  <c r="N47" i="25" s="1"/>
  <c r="CW47" i="24"/>
  <c r="M47" i="25" s="1"/>
  <c r="CV47" i="24"/>
  <c r="L47" i="25" s="1"/>
  <c r="CU47" i="24"/>
  <c r="I47" i="25" s="1"/>
  <c r="CT47" i="24"/>
  <c r="H47" i="25" s="1"/>
  <c r="CS47" i="24"/>
  <c r="G47" i="25" s="1"/>
  <c r="CR47" i="24"/>
  <c r="DG46" i="24"/>
  <c r="DB46" i="24"/>
  <c r="AO46" i="25" s="1"/>
  <c r="DA46" i="24"/>
  <c r="AQ46" i="25" s="1"/>
  <c r="CZ46" i="24"/>
  <c r="AP46" i="25" s="1"/>
  <c r="CY46" i="24"/>
  <c r="O46" i="25" s="1"/>
  <c r="CX46" i="24"/>
  <c r="N46" i="25" s="1"/>
  <c r="CW46" i="24"/>
  <c r="M46" i="25" s="1"/>
  <c r="CV46" i="24"/>
  <c r="L46" i="25" s="1"/>
  <c r="CU46" i="24"/>
  <c r="I46" i="25" s="1"/>
  <c r="CT46" i="24"/>
  <c r="H46" i="25" s="1"/>
  <c r="CS46" i="24"/>
  <c r="G46" i="25" s="1"/>
  <c r="CR46" i="24"/>
  <c r="DG45" i="24"/>
  <c r="DB45" i="24"/>
  <c r="AO45" i="25" s="1"/>
  <c r="DA45" i="24"/>
  <c r="AQ45" i="25" s="1"/>
  <c r="CZ45" i="24"/>
  <c r="AP45" i="25" s="1"/>
  <c r="CY45" i="24"/>
  <c r="O45" i="25" s="1"/>
  <c r="CX45" i="24"/>
  <c r="N45" i="25" s="1"/>
  <c r="CW45" i="24"/>
  <c r="M45" i="25" s="1"/>
  <c r="CV45" i="24"/>
  <c r="L45" i="25" s="1"/>
  <c r="CU45" i="24"/>
  <c r="I45" i="25" s="1"/>
  <c r="CT45" i="24"/>
  <c r="H45" i="25" s="1"/>
  <c r="CS45" i="24"/>
  <c r="G45" i="25" s="1"/>
  <c r="CR45" i="24"/>
  <c r="DG44" i="24"/>
  <c r="DB44" i="24"/>
  <c r="AO44" i="25" s="1"/>
  <c r="DA44" i="24"/>
  <c r="AQ44" i="25" s="1"/>
  <c r="CZ44" i="24"/>
  <c r="AP44" i="25" s="1"/>
  <c r="CY44" i="24"/>
  <c r="O44" i="25" s="1"/>
  <c r="CX44" i="24"/>
  <c r="N44" i="25" s="1"/>
  <c r="CW44" i="24"/>
  <c r="M44" i="25" s="1"/>
  <c r="CV44" i="24"/>
  <c r="L44" i="25" s="1"/>
  <c r="CU44" i="24"/>
  <c r="I44" i="25" s="1"/>
  <c r="CT44" i="24"/>
  <c r="H44" i="25" s="1"/>
  <c r="CS44" i="24"/>
  <c r="G44" i="25" s="1"/>
  <c r="CR44" i="24"/>
  <c r="DG43" i="24"/>
  <c r="DB43" i="24"/>
  <c r="AO43" i="25" s="1"/>
  <c r="DA43" i="24"/>
  <c r="AQ43" i="25" s="1"/>
  <c r="CZ43" i="24"/>
  <c r="AP43" i="25" s="1"/>
  <c r="CY43" i="24"/>
  <c r="O43" i="25" s="1"/>
  <c r="CX43" i="24"/>
  <c r="N43" i="25" s="1"/>
  <c r="CW43" i="24"/>
  <c r="M43" i="25" s="1"/>
  <c r="CV43" i="24"/>
  <c r="L43" i="25" s="1"/>
  <c r="CU43" i="24"/>
  <c r="I43" i="25" s="1"/>
  <c r="CT43" i="24"/>
  <c r="H43" i="25" s="1"/>
  <c r="CS43" i="24"/>
  <c r="G43" i="25" s="1"/>
  <c r="CR43" i="24"/>
  <c r="DG42" i="24"/>
  <c r="DB42" i="24"/>
  <c r="AO42" i="25" s="1"/>
  <c r="DA42" i="24"/>
  <c r="AQ42" i="25" s="1"/>
  <c r="CZ42" i="24"/>
  <c r="AP42" i="25" s="1"/>
  <c r="CY42" i="24"/>
  <c r="O42" i="25" s="1"/>
  <c r="CX42" i="24"/>
  <c r="N42" i="25" s="1"/>
  <c r="CW42" i="24"/>
  <c r="M42" i="25" s="1"/>
  <c r="CV42" i="24"/>
  <c r="L42" i="25" s="1"/>
  <c r="CU42" i="24"/>
  <c r="I42" i="25" s="1"/>
  <c r="CT42" i="24"/>
  <c r="H42" i="25" s="1"/>
  <c r="CS42" i="24"/>
  <c r="G42" i="25" s="1"/>
  <c r="CR42" i="24"/>
  <c r="DG41" i="24"/>
  <c r="DB41" i="24"/>
  <c r="AO41" i="25" s="1"/>
  <c r="DA41" i="24"/>
  <c r="AQ41" i="25" s="1"/>
  <c r="CZ41" i="24"/>
  <c r="AP41" i="25" s="1"/>
  <c r="CY41" i="24"/>
  <c r="O41" i="25" s="1"/>
  <c r="CX41" i="24"/>
  <c r="N41" i="25" s="1"/>
  <c r="CW41" i="24"/>
  <c r="M41" i="25" s="1"/>
  <c r="CV41" i="24"/>
  <c r="L41" i="25" s="1"/>
  <c r="CU41" i="24"/>
  <c r="I41" i="25" s="1"/>
  <c r="CT41" i="24"/>
  <c r="H41" i="25" s="1"/>
  <c r="CS41" i="24"/>
  <c r="G41" i="25" s="1"/>
  <c r="CR41" i="24"/>
  <c r="DG40" i="24"/>
  <c r="DB40" i="24"/>
  <c r="AO40" i="25" s="1"/>
  <c r="DA40" i="24"/>
  <c r="AQ40" i="25" s="1"/>
  <c r="CZ40" i="24"/>
  <c r="AP40" i="25" s="1"/>
  <c r="CY40" i="24"/>
  <c r="O40" i="25" s="1"/>
  <c r="CX40" i="24"/>
  <c r="N40" i="25" s="1"/>
  <c r="CW40" i="24"/>
  <c r="M40" i="25" s="1"/>
  <c r="CV40" i="24"/>
  <c r="L40" i="25" s="1"/>
  <c r="CU40" i="24"/>
  <c r="I40" i="25" s="1"/>
  <c r="CT40" i="24"/>
  <c r="H40" i="25" s="1"/>
  <c r="CS40" i="24"/>
  <c r="G40" i="25" s="1"/>
  <c r="CR40" i="24"/>
  <c r="DG39" i="24"/>
  <c r="DB39" i="24"/>
  <c r="AO39" i="25" s="1"/>
  <c r="DA39" i="24"/>
  <c r="AQ39" i="25" s="1"/>
  <c r="CZ39" i="24"/>
  <c r="AP39" i="25" s="1"/>
  <c r="CY39" i="24"/>
  <c r="O39" i="25" s="1"/>
  <c r="CX39" i="24"/>
  <c r="N39" i="25" s="1"/>
  <c r="CW39" i="24"/>
  <c r="M39" i="25" s="1"/>
  <c r="CV39" i="24"/>
  <c r="L39" i="25" s="1"/>
  <c r="CU39" i="24"/>
  <c r="I39" i="25" s="1"/>
  <c r="CT39" i="24"/>
  <c r="H39" i="25" s="1"/>
  <c r="CS39" i="24"/>
  <c r="G39" i="25" s="1"/>
  <c r="CR39" i="24"/>
  <c r="DG38" i="24"/>
  <c r="DB38" i="24"/>
  <c r="AO38" i="25" s="1"/>
  <c r="DA38" i="24"/>
  <c r="AQ38" i="25" s="1"/>
  <c r="CZ38" i="24"/>
  <c r="AP38" i="25" s="1"/>
  <c r="CY38" i="24"/>
  <c r="O38" i="25" s="1"/>
  <c r="CX38" i="24"/>
  <c r="N38" i="25" s="1"/>
  <c r="CW38" i="24"/>
  <c r="M38" i="25" s="1"/>
  <c r="CV38" i="24"/>
  <c r="L38" i="25" s="1"/>
  <c r="CU38" i="24"/>
  <c r="I38" i="25" s="1"/>
  <c r="CT38" i="24"/>
  <c r="H38" i="25" s="1"/>
  <c r="CS38" i="24"/>
  <c r="G38" i="25" s="1"/>
  <c r="CR38" i="24"/>
  <c r="DG37" i="24"/>
  <c r="DB37" i="24"/>
  <c r="AO37" i="25" s="1"/>
  <c r="DA37" i="24"/>
  <c r="AQ37" i="25" s="1"/>
  <c r="CZ37" i="24"/>
  <c r="AP37" i="25" s="1"/>
  <c r="CY37" i="24"/>
  <c r="O37" i="25" s="1"/>
  <c r="CX37" i="24"/>
  <c r="N37" i="25" s="1"/>
  <c r="CW37" i="24"/>
  <c r="M37" i="25" s="1"/>
  <c r="CV37" i="24"/>
  <c r="L37" i="25" s="1"/>
  <c r="CU37" i="24"/>
  <c r="I37" i="25" s="1"/>
  <c r="CT37" i="24"/>
  <c r="H37" i="25" s="1"/>
  <c r="CS37" i="24"/>
  <c r="G37" i="25" s="1"/>
  <c r="CR37" i="24"/>
  <c r="DG36" i="24"/>
  <c r="DB36" i="24"/>
  <c r="AO36" i="25" s="1"/>
  <c r="DA36" i="24"/>
  <c r="AQ36" i="25" s="1"/>
  <c r="CZ36" i="24"/>
  <c r="AP36" i="25" s="1"/>
  <c r="CY36" i="24"/>
  <c r="O36" i="25" s="1"/>
  <c r="CX36" i="24"/>
  <c r="N36" i="25" s="1"/>
  <c r="CW36" i="24"/>
  <c r="M36" i="25" s="1"/>
  <c r="CV36" i="24"/>
  <c r="L36" i="25" s="1"/>
  <c r="CU36" i="24"/>
  <c r="I36" i="25" s="1"/>
  <c r="CT36" i="24"/>
  <c r="H36" i="25" s="1"/>
  <c r="CS36" i="24"/>
  <c r="G36" i="25" s="1"/>
  <c r="CR36" i="24"/>
  <c r="DG35" i="24"/>
  <c r="DB35" i="24"/>
  <c r="AO35" i="25" s="1"/>
  <c r="DA35" i="24"/>
  <c r="AQ35" i="25" s="1"/>
  <c r="CZ35" i="24"/>
  <c r="AP35" i="25" s="1"/>
  <c r="CY35" i="24"/>
  <c r="O35" i="25" s="1"/>
  <c r="CX35" i="24"/>
  <c r="N35" i="25" s="1"/>
  <c r="CW35" i="24"/>
  <c r="M35" i="25" s="1"/>
  <c r="CV35" i="24"/>
  <c r="L35" i="25" s="1"/>
  <c r="CU35" i="24"/>
  <c r="I35" i="25" s="1"/>
  <c r="CT35" i="24"/>
  <c r="H35" i="25" s="1"/>
  <c r="CS35" i="24"/>
  <c r="G35" i="25" s="1"/>
  <c r="CR35" i="24"/>
  <c r="DG34" i="24"/>
  <c r="DB34" i="24"/>
  <c r="AO34" i="25" s="1"/>
  <c r="DA34" i="24"/>
  <c r="AQ34" i="25" s="1"/>
  <c r="CZ34" i="24"/>
  <c r="AP34" i="25" s="1"/>
  <c r="CY34" i="24"/>
  <c r="O34" i="25" s="1"/>
  <c r="CX34" i="24"/>
  <c r="N34" i="25" s="1"/>
  <c r="CW34" i="24"/>
  <c r="M34" i="25" s="1"/>
  <c r="CV34" i="24"/>
  <c r="L34" i="25" s="1"/>
  <c r="CU34" i="24"/>
  <c r="I34" i="25" s="1"/>
  <c r="CT34" i="24"/>
  <c r="H34" i="25" s="1"/>
  <c r="CS34" i="24"/>
  <c r="G34" i="25" s="1"/>
  <c r="CR34" i="24"/>
  <c r="DG33" i="24"/>
  <c r="DB33" i="24"/>
  <c r="AO33" i="25" s="1"/>
  <c r="DA33" i="24"/>
  <c r="AQ33" i="25" s="1"/>
  <c r="CZ33" i="24"/>
  <c r="AP33" i="25" s="1"/>
  <c r="CY33" i="24"/>
  <c r="O33" i="25" s="1"/>
  <c r="CX33" i="24"/>
  <c r="N33" i="25" s="1"/>
  <c r="CW33" i="24"/>
  <c r="M33" i="25" s="1"/>
  <c r="CV33" i="24"/>
  <c r="L33" i="25" s="1"/>
  <c r="CU33" i="24"/>
  <c r="I33" i="25" s="1"/>
  <c r="CT33" i="24"/>
  <c r="H33" i="25" s="1"/>
  <c r="CS33" i="24"/>
  <c r="G33" i="25" s="1"/>
  <c r="CR33" i="24"/>
  <c r="DG32" i="24"/>
  <c r="DB32" i="24"/>
  <c r="AO32" i="25" s="1"/>
  <c r="DA32" i="24"/>
  <c r="AQ32" i="25" s="1"/>
  <c r="CZ32" i="24"/>
  <c r="AP32" i="25" s="1"/>
  <c r="CY32" i="24"/>
  <c r="O32" i="25" s="1"/>
  <c r="CX32" i="24"/>
  <c r="N32" i="25" s="1"/>
  <c r="CW32" i="24"/>
  <c r="M32" i="25" s="1"/>
  <c r="CV32" i="24"/>
  <c r="L32" i="25" s="1"/>
  <c r="CU32" i="24"/>
  <c r="I32" i="25" s="1"/>
  <c r="CT32" i="24"/>
  <c r="H32" i="25" s="1"/>
  <c r="CS32" i="24"/>
  <c r="G32" i="25" s="1"/>
  <c r="CR32" i="24"/>
  <c r="DG31" i="24"/>
  <c r="DB31" i="24"/>
  <c r="AO31" i="25" s="1"/>
  <c r="DA31" i="24"/>
  <c r="AQ31" i="25" s="1"/>
  <c r="CZ31" i="24"/>
  <c r="AP31" i="25" s="1"/>
  <c r="CY31" i="24"/>
  <c r="O31" i="25" s="1"/>
  <c r="CX31" i="24"/>
  <c r="N31" i="25" s="1"/>
  <c r="CW31" i="24"/>
  <c r="M31" i="25" s="1"/>
  <c r="CV31" i="24"/>
  <c r="L31" i="25" s="1"/>
  <c r="CU31" i="24"/>
  <c r="I31" i="25" s="1"/>
  <c r="CT31" i="24"/>
  <c r="H31" i="25" s="1"/>
  <c r="CS31" i="24"/>
  <c r="G31" i="25" s="1"/>
  <c r="CR31" i="24"/>
  <c r="DG30" i="24"/>
  <c r="DB30" i="24"/>
  <c r="AO30" i="25" s="1"/>
  <c r="DA30" i="24"/>
  <c r="AQ30" i="25" s="1"/>
  <c r="CZ30" i="24"/>
  <c r="AP30" i="25" s="1"/>
  <c r="CY30" i="24"/>
  <c r="O30" i="25" s="1"/>
  <c r="CX30" i="24"/>
  <c r="N30" i="25" s="1"/>
  <c r="CW30" i="24"/>
  <c r="M30" i="25" s="1"/>
  <c r="CV30" i="24"/>
  <c r="L30" i="25" s="1"/>
  <c r="CU30" i="24"/>
  <c r="I30" i="25" s="1"/>
  <c r="CT30" i="24"/>
  <c r="H30" i="25" s="1"/>
  <c r="CS30" i="24"/>
  <c r="G30" i="25" s="1"/>
  <c r="CR30" i="24"/>
  <c r="DG29" i="24"/>
  <c r="DB29" i="24"/>
  <c r="AO29" i="25" s="1"/>
  <c r="DA29" i="24"/>
  <c r="AQ29" i="25" s="1"/>
  <c r="CZ29" i="24"/>
  <c r="AP29" i="25" s="1"/>
  <c r="CY29" i="24"/>
  <c r="O29" i="25" s="1"/>
  <c r="CX29" i="24"/>
  <c r="N29" i="25" s="1"/>
  <c r="CW29" i="24"/>
  <c r="M29" i="25" s="1"/>
  <c r="CV29" i="24"/>
  <c r="L29" i="25" s="1"/>
  <c r="CU29" i="24"/>
  <c r="I29" i="25" s="1"/>
  <c r="CT29" i="24"/>
  <c r="H29" i="25" s="1"/>
  <c r="CS29" i="24"/>
  <c r="G29" i="25" s="1"/>
  <c r="CR29" i="24"/>
  <c r="DG28" i="24"/>
  <c r="DB28" i="24"/>
  <c r="AO28" i="25" s="1"/>
  <c r="DA28" i="24"/>
  <c r="AQ28" i="25" s="1"/>
  <c r="CZ28" i="24"/>
  <c r="AP28" i="25" s="1"/>
  <c r="CY28" i="24"/>
  <c r="O28" i="25" s="1"/>
  <c r="CX28" i="24"/>
  <c r="N28" i="25" s="1"/>
  <c r="CW28" i="24"/>
  <c r="M28" i="25" s="1"/>
  <c r="CV28" i="24"/>
  <c r="L28" i="25" s="1"/>
  <c r="CU28" i="24"/>
  <c r="I28" i="25" s="1"/>
  <c r="CT28" i="24"/>
  <c r="H28" i="25" s="1"/>
  <c r="CS28" i="24"/>
  <c r="G28" i="25" s="1"/>
  <c r="CR28" i="24"/>
  <c r="DG27" i="24"/>
  <c r="DB27" i="24"/>
  <c r="AO27" i="25" s="1"/>
  <c r="DA27" i="24"/>
  <c r="AQ27" i="25" s="1"/>
  <c r="CZ27" i="24"/>
  <c r="AP27" i="25" s="1"/>
  <c r="CY27" i="24"/>
  <c r="O27" i="25" s="1"/>
  <c r="CX27" i="24"/>
  <c r="N27" i="25" s="1"/>
  <c r="CW27" i="24"/>
  <c r="M27" i="25" s="1"/>
  <c r="CV27" i="24"/>
  <c r="L27" i="25" s="1"/>
  <c r="CU27" i="24"/>
  <c r="I27" i="25" s="1"/>
  <c r="CT27" i="24"/>
  <c r="H27" i="25" s="1"/>
  <c r="CS27" i="24"/>
  <c r="G27" i="25" s="1"/>
  <c r="CR27" i="24"/>
  <c r="DG26" i="24"/>
  <c r="DB26" i="24"/>
  <c r="AO26" i="25" s="1"/>
  <c r="DA26" i="24"/>
  <c r="AQ26" i="25" s="1"/>
  <c r="CZ26" i="24"/>
  <c r="AP26" i="25" s="1"/>
  <c r="CY26" i="24"/>
  <c r="O26" i="25" s="1"/>
  <c r="CX26" i="24"/>
  <c r="N26" i="25" s="1"/>
  <c r="CW26" i="24"/>
  <c r="M26" i="25" s="1"/>
  <c r="CV26" i="24"/>
  <c r="L26" i="25" s="1"/>
  <c r="CU26" i="24"/>
  <c r="I26" i="25" s="1"/>
  <c r="CT26" i="24"/>
  <c r="H26" i="25" s="1"/>
  <c r="CS26" i="24"/>
  <c r="G26" i="25" s="1"/>
  <c r="CR26" i="24"/>
  <c r="DG25" i="24"/>
  <c r="DB25" i="24"/>
  <c r="AO25" i="25" s="1"/>
  <c r="DA25" i="24"/>
  <c r="AQ25" i="25" s="1"/>
  <c r="CZ25" i="24"/>
  <c r="AP25" i="25" s="1"/>
  <c r="CY25" i="24"/>
  <c r="O25" i="25" s="1"/>
  <c r="CX25" i="24"/>
  <c r="N25" i="25" s="1"/>
  <c r="CW25" i="24"/>
  <c r="M25" i="25" s="1"/>
  <c r="CV25" i="24"/>
  <c r="L25" i="25" s="1"/>
  <c r="CU25" i="24"/>
  <c r="I25" i="25" s="1"/>
  <c r="CT25" i="24"/>
  <c r="H25" i="25" s="1"/>
  <c r="CS25" i="24"/>
  <c r="G25" i="25" s="1"/>
  <c r="CR25" i="24"/>
  <c r="DG24" i="24"/>
  <c r="DB24" i="24"/>
  <c r="AO24" i="25" s="1"/>
  <c r="DA24" i="24"/>
  <c r="AQ24" i="25" s="1"/>
  <c r="CZ24" i="24"/>
  <c r="AP24" i="25" s="1"/>
  <c r="CY24" i="24"/>
  <c r="O24" i="25" s="1"/>
  <c r="CX24" i="24"/>
  <c r="N24" i="25" s="1"/>
  <c r="CW24" i="24"/>
  <c r="M24" i="25" s="1"/>
  <c r="CV24" i="24"/>
  <c r="L24" i="25" s="1"/>
  <c r="CU24" i="24"/>
  <c r="I24" i="25" s="1"/>
  <c r="CT24" i="24"/>
  <c r="H24" i="25" s="1"/>
  <c r="CS24" i="24"/>
  <c r="G24" i="25" s="1"/>
  <c r="CR24" i="24"/>
  <c r="DG23" i="24"/>
  <c r="DB23" i="24"/>
  <c r="AO23" i="25" s="1"/>
  <c r="DA23" i="24"/>
  <c r="AQ23" i="25" s="1"/>
  <c r="CZ23" i="24"/>
  <c r="AP23" i="25" s="1"/>
  <c r="CY23" i="24"/>
  <c r="O23" i="25" s="1"/>
  <c r="CX23" i="24"/>
  <c r="N23" i="25" s="1"/>
  <c r="CW23" i="24"/>
  <c r="M23" i="25" s="1"/>
  <c r="CV23" i="24"/>
  <c r="L23" i="25" s="1"/>
  <c r="CU23" i="24"/>
  <c r="I23" i="25" s="1"/>
  <c r="CT23" i="24"/>
  <c r="H23" i="25" s="1"/>
  <c r="CS23" i="24"/>
  <c r="G23" i="25" s="1"/>
  <c r="CR23" i="24"/>
  <c r="DG22" i="24"/>
  <c r="DB22" i="24"/>
  <c r="AO22" i="25" s="1"/>
  <c r="DA22" i="24"/>
  <c r="AQ22" i="25" s="1"/>
  <c r="CZ22" i="24"/>
  <c r="AP22" i="25" s="1"/>
  <c r="CY22" i="24"/>
  <c r="O22" i="25" s="1"/>
  <c r="CX22" i="24"/>
  <c r="N22" i="25" s="1"/>
  <c r="CW22" i="24"/>
  <c r="M22" i="25" s="1"/>
  <c r="CV22" i="24"/>
  <c r="L22" i="25" s="1"/>
  <c r="CU22" i="24"/>
  <c r="I22" i="25" s="1"/>
  <c r="CT22" i="24"/>
  <c r="H22" i="25" s="1"/>
  <c r="CS22" i="24"/>
  <c r="G22" i="25" s="1"/>
  <c r="CR22" i="24"/>
  <c r="DG21" i="24"/>
  <c r="DB21" i="24"/>
  <c r="AO21" i="25" s="1"/>
  <c r="DA21" i="24"/>
  <c r="AQ21" i="25" s="1"/>
  <c r="CZ21" i="24"/>
  <c r="AP21" i="25" s="1"/>
  <c r="CY21" i="24"/>
  <c r="O21" i="25" s="1"/>
  <c r="CX21" i="24"/>
  <c r="N21" i="25" s="1"/>
  <c r="CW21" i="24"/>
  <c r="M21" i="25" s="1"/>
  <c r="CV21" i="24"/>
  <c r="L21" i="25" s="1"/>
  <c r="CU21" i="24"/>
  <c r="I21" i="25" s="1"/>
  <c r="CT21" i="24"/>
  <c r="H21" i="25" s="1"/>
  <c r="CS21" i="24"/>
  <c r="G21" i="25" s="1"/>
  <c r="CR21" i="24"/>
  <c r="DG20" i="24"/>
  <c r="DB20" i="24"/>
  <c r="AO20" i="25" s="1"/>
  <c r="DA20" i="24"/>
  <c r="AQ20" i="25" s="1"/>
  <c r="CZ20" i="24"/>
  <c r="AP20" i="25" s="1"/>
  <c r="CY20" i="24"/>
  <c r="O20" i="25" s="1"/>
  <c r="CX20" i="24"/>
  <c r="N20" i="25" s="1"/>
  <c r="CW20" i="24"/>
  <c r="M20" i="25" s="1"/>
  <c r="CV20" i="24"/>
  <c r="L20" i="25" s="1"/>
  <c r="CU20" i="24"/>
  <c r="I20" i="25" s="1"/>
  <c r="CT20" i="24"/>
  <c r="H20" i="25" s="1"/>
  <c r="CS20" i="24"/>
  <c r="G20" i="25" s="1"/>
  <c r="CR20" i="24"/>
  <c r="DG19" i="24"/>
  <c r="DB19" i="24"/>
  <c r="AO19" i="25" s="1"/>
  <c r="DA19" i="24"/>
  <c r="AQ19" i="25" s="1"/>
  <c r="CZ19" i="24"/>
  <c r="AP19" i="25" s="1"/>
  <c r="CY19" i="24"/>
  <c r="O19" i="25" s="1"/>
  <c r="CX19" i="24"/>
  <c r="N19" i="25" s="1"/>
  <c r="CW19" i="24"/>
  <c r="M19" i="25" s="1"/>
  <c r="CV19" i="24"/>
  <c r="L19" i="25" s="1"/>
  <c r="CU19" i="24"/>
  <c r="I19" i="25" s="1"/>
  <c r="CT19" i="24"/>
  <c r="H19" i="25" s="1"/>
  <c r="CS19" i="24"/>
  <c r="G19" i="25" s="1"/>
  <c r="CR19" i="24"/>
  <c r="DG18" i="24"/>
  <c r="DB18" i="24"/>
  <c r="AO18" i="25" s="1"/>
  <c r="DA18" i="24"/>
  <c r="AQ18" i="25" s="1"/>
  <c r="CZ18" i="24"/>
  <c r="AP18" i="25" s="1"/>
  <c r="CY18" i="24"/>
  <c r="O18" i="25" s="1"/>
  <c r="CX18" i="24"/>
  <c r="N18" i="25" s="1"/>
  <c r="CW18" i="24"/>
  <c r="M18" i="25" s="1"/>
  <c r="CV18" i="24"/>
  <c r="L18" i="25" s="1"/>
  <c r="CU18" i="24"/>
  <c r="I18" i="25" s="1"/>
  <c r="CT18" i="24"/>
  <c r="H18" i="25" s="1"/>
  <c r="CS18" i="24"/>
  <c r="G18" i="25" s="1"/>
  <c r="CR18" i="24"/>
  <c r="DG17" i="24"/>
  <c r="DB17" i="24"/>
  <c r="AO17" i="25" s="1"/>
  <c r="DA17" i="24"/>
  <c r="AQ17" i="25" s="1"/>
  <c r="CZ17" i="24"/>
  <c r="AP17" i="25" s="1"/>
  <c r="CY17" i="24"/>
  <c r="O17" i="25" s="1"/>
  <c r="CX17" i="24"/>
  <c r="N17" i="25" s="1"/>
  <c r="CW17" i="24"/>
  <c r="M17" i="25" s="1"/>
  <c r="CV17" i="24"/>
  <c r="L17" i="25" s="1"/>
  <c r="CU17" i="24"/>
  <c r="I17" i="25" s="1"/>
  <c r="CT17" i="24"/>
  <c r="H17" i="25" s="1"/>
  <c r="CS17" i="24"/>
  <c r="G17" i="25" s="1"/>
  <c r="CR17" i="24"/>
  <c r="DG16" i="24"/>
  <c r="DB16" i="24"/>
  <c r="AO16" i="25" s="1"/>
  <c r="DA16" i="24"/>
  <c r="AQ16" i="25" s="1"/>
  <c r="CZ16" i="24"/>
  <c r="AP16" i="25" s="1"/>
  <c r="CY16" i="24"/>
  <c r="O16" i="25" s="1"/>
  <c r="CX16" i="24"/>
  <c r="N16" i="25" s="1"/>
  <c r="CW16" i="24"/>
  <c r="M16" i="25" s="1"/>
  <c r="CV16" i="24"/>
  <c r="L16" i="25" s="1"/>
  <c r="CU16" i="24"/>
  <c r="I16" i="25" s="1"/>
  <c r="CT16" i="24"/>
  <c r="H16" i="25" s="1"/>
  <c r="CS16" i="24"/>
  <c r="G16" i="25" s="1"/>
  <c r="CR16" i="24"/>
  <c r="DG15" i="24"/>
  <c r="DB15" i="24"/>
  <c r="AO15" i="25" s="1"/>
  <c r="DA15" i="24"/>
  <c r="AQ15" i="25" s="1"/>
  <c r="CZ15" i="24"/>
  <c r="AP15" i="25" s="1"/>
  <c r="CY15" i="24"/>
  <c r="O15" i="25" s="1"/>
  <c r="CX15" i="24"/>
  <c r="N15" i="25" s="1"/>
  <c r="CW15" i="24"/>
  <c r="M15" i="25" s="1"/>
  <c r="CV15" i="24"/>
  <c r="L15" i="25" s="1"/>
  <c r="CU15" i="24"/>
  <c r="I15" i="25" s="1"/>
  <c r="CT15" i="24"/>
  <c r="H15" i="25" s="1"/>
  <c r="CS15" i="24"/>
  <c r="G15" i="25" s="1"/>
  <c r="CR15" i="24"/>
  <c r="DG14" i="24"/>
  <c r="DB14" i="24"/>
  <c r="AO14" i="25" s="1"/>
  <c r="DA14" i="24"/>
  <c r="AQ14" i="25" s="1"/>
  <c r="CZ14" i="24"/>
  <c r="AP14" i="25" s="1"/>
  <c r="CY14" i="24"/>
  <c r="O14" i="25" s="1"/>
  <c r="CX14" i="24"/>
  <c r="N14" i="25" s="1"/>
  <c r="CW14" i="24"/>
  <c r="M14" i="25" s="1"/>
  <c r="CV14" i="24"/>
  <c r="L14" i="25" s="1"/>
  <c r="CU14" i="24"/>
  <c r="I14" i="25" s="1"/>
  <c r="CT14" i="24"/>
  <c r="H14" i="25" s="1"/>
  <c r="CS14" i="24"/>
  <c r="G14" i="25" s="1"/>
  <c r="CR14" i="24"/>
  <c r="DG13" i="24"/>
  <c r="DB13" i="24"/>
  <c r="AO13" i="25" s="1"/>
  <c r="DA13" i="24"/>
  <c r="AQ13" i="25" s="1"/>
  <c r="CZ13" i="24"/>
  <c r="AP13" i="25" s="1"/>
  <c r="CY13" i="24"/>
  <c r="O13" i="25" s="1"/>
  <c r="CX13" i="24"/>
  <c r="N13" i="25" s="1"/>
  <c r="CW13" i="24"/>
  <c r="M13" i="25" s="1"/>
  <c r="CV13" i="24"/>
  <c r="L13" i="25" s="1"/>
  <c r="CU13" i="24"/>
  <c r="I13" i="25" s="1"/>
  <c r="CT13" i="24"/>
  <c r="H13" i="25" s="1"/>
  <c r="CS13" i="24"/>
  <c r="G13" i="25" s="1"/>
  <c r="CR13" i="24"/>
  <c r="DG12" i="24"/>
  <c r="DB12" i="24"/>
  <c r="AO12" i="25" s="1"/>
  <c r="DA12" i="24"/>
  <c r="AQ12" i="25" s="1"/>
  <c r="CZ12" i="24"/>
  <c r="AP12" i="25" s="1"/>
  <c r="CY12" i="24"/>
  <c r="O12" i="25" s="1"/>
  <c r="CX12" i="24"/>
  <c r="N12" i="25" s="1"/>
  <c r="CW12" i="24"/>
  <c r="M12" i="25" s="1"/>
  <c r="CV12" i="24"/>
  <c r="L12" i="25" s="1"/>
  <c r="CU12" i="24"/>
  <c r="I12" i="25" s="1"/>
  <c r="CT12" i="24"/>
  <c r="H12" i="25" s="1"/>
  <c r="CS12" i="24"/>
  <c r="G12" i="25" s="1"/>
  <c r="CR12" i="24"/>
  <c r="DG11" i="24"/>
  <c r="DB11" i="24"/>
  <c r="AO11" i="25" s="1"/>
  <c r="DA11" i="24"/>
  <c r="AQ11" i="25" s="1"/>
  <c r="CZ11" i="24"/>
  <c r="AP11" i="25" s="1"/>
  <c r="CY11" i="24"/>
  <c r="O11" i="25" s="1"/>
  <c r="CX11" i="24"/>
  <c r="N11" i="25" s="1"/>
  <c r="CW11" i="24"/>
  <c r="M11" i="25" s="1"/>
  <c r="CV11" i="24"/>
  <c r="L11" i="25" s="1"/>
  <c r="CU11" i="24"/>
  <c r="I11" i="25" s="1"/>
  <c r="CT11" i="24"/>
  <c r="H11" i="25" s="1"/>
  <c r="CS11" i="24"/>
  <c r="G11" i="25" s="1"/>
  <c r="CR11" i="24"/>
  <c r="DG10" i="24"/>
  <c r="DB10" i="24"/>
  <c r="AO10" i="25" s="1"/>
  <c r="DA10" i="24"/>
  <c r="AQ10" i="25" s="1"/>
  <c r="CZ10" i="24"/>
  <c r="AP10" i="25" s="1"/>
  <c r="CY10" i="24"/>
  <c r="O10" i="25" s="1"/>
  <c r="CX10" i="24"/>
  <c r="N10" i="25" s="1"/>
  <c r="CW10" i="24"/>
  <c r="M10" i="25" s="1"/>
  <c r="CV10" i="24"/>
  <c r="L10" i="25" s="1"/>
  <c r="CU10" i="24"/>
  <c r="I10" i="25" s="1"/>
  <c r="CT10" i="24"/>
  <c r="H10" i="25" s="1"/>
  <c r="CS10" i="24"/>
  <c r="G10" i="25" s="1"/>
  <c r="CR10" i="24"/>
  <c r="DG9" i="24"/>
  <c r="DB9" i="24"/>
  <c r="AO9" i="25" s="1"/>
  <c r="DA9" i="24"/>
  <c r="AQ9" i="25" s="1"/>
  <c r="CZ9" i="24"/>
  <c r="AP9" i="25" s="1"/>
  <c r="CY9" i="24"/>
  <c r="O9" i="25" s="1"/>
  <c r="CX9" i="24"/>
  <c r="N9" i="25" s="1"/>
  <c r="CW9" i="24"/>
  <c r="M9" i="25" s="1"/>
  <c r="CV9" i="24"/>
  <c r="L9" i="25" s="1"/>
  <c r="CU9" i="24"/>
  <c r="I9" i="25" s="1"/>
  <c r="CT9" i="24"/>
  <c r="H9" i="25" s="1"/>
  <c r="CS9" i="24"/>
  <c r="G9" i="25" s="1"/>
  <c r="CR9" i="24"/>
  <c r="DG8" i="24"/>
  <c r="DB8" i="24"/>
  <c r="AO8" i="25" s="1"/>
  <c r="DA8" i="24"/>
  <c r="AQ8" i="25" s="1"/>
  <c r="CZ8" i="24"/>
  <c r="AP8" i="25" s="1"/>
  <c r="CY8" i="24"/>
  <c r="O8" i="25" s="1"/>
  <c r="CX8" i="24"/>
  <c r="N8" i="25" s="1"/>
  <c r="CW8" i="24"/>
  <c r="M8" i="25" s="1"/>
  <c r="CV8" i="24"/>
  <c r="L8" i="25" s="1"/>
  <c r="CU8" i="24"/>
  <c r="I8" i="25" s="1"/>
  <c r="CT8" i="24"/>
  <c r="H8" i="25" s="1"/>
  <c r="CS8" i="24"/>
  <c r="G8" i="25" s="1"/>
  <c r="CR8" i="24"/>
  <c r="DG7" i="24"/>
  <c r="DB7" i="24"/>
  <c r="AO7" i="25" s="1"/>
  <c r="DA7" i="24"/>
  <c r="AQ7" i="25" s="1"/>
  <c r="CZ7" i="24"/>
  <c r="AP7" i="25" s="1"/>
  <c r="CY7" i="24"/>
  <c r="O7" i="25" s="1"/>
  <c r="CX7" i="24"/>
  <c r="N7" i="25" s="1"/>
  <c r="CW7" i="24"/>
  <c r="M7" i="25" s="1"/>
  <c r="CV7" i="24"/>
  <c r="L7" i="25" s="1"/>
  <c r="CU7" i="24"/>
  <c r="I7" i="25" s="1"/>
  <c r="CT7" i="24"/>
  <c r="H7" i="25" s="1"/>
  <c r="CS7" i="24"/>
  <c r="G7" i="25" s="1"/>
  <c r="CR7" i="24"/>
  <c r="DG6" i="24"/>
  <c r="DB6" i="24"/>
  <c r="AO6" i="25" s="1"/>
  <c r="DA6" i="24"/>
  <c r="AQ6" i="25" s="1"/>
  <c r="CZ6" i="24"/>
  <c r="AP6" i="25" s="1"/>
  <c r="CY6" i="24"/>
  <c r="O6" i="25" s="1"/>
  <c r="CX6" i="24"/>
  <c r="N6" i="25" s="1"/>
  <c r="CW6" i="24"/>
  <c r="M6" i="25" s="1"/>
  <c r="CV6" i="24"/>
  <c r="L6" i="25" s="1"/>
  <c r="CU6" i="24"/>
  <c r="I6" i="25" s="1"/>
  <c r="CT6" i="24"/>
  <c r="H6" i="25" s="1"/>
  <c r="CS6" i="24"/>
  <c r="G6" i="25" s="1"/>
  <c r="CR6" i="24"/>
  <c r="DG5" i="24"/>
  <c r="DB5" i="24"/>
  <c r="AO5" i="25" s="1"/>
  <c r="DA5" i="24"/>
  <c r="AQ5" i="25" s="1"/>
  <c r="CZ5" i="24"/>
  <c r="AP5" i="25" s="1"/>
  <c r="CY5" i="24"/>
  <c r="O5" i="25" s="1"/>
  <c r="CX5" i="24"/>
  <c r="N5" i="25" s="1"/>
  <c r="CW5" i="24"/>
  <c r="M5" i="25" s="1"/>
  <c r="CV5" i="24"/>
  <c r="L5" i="25" s="1"/>
  <c r="CU5" i="24"/>
  <c r="I5" i="25" s="1"/>
  <c r="CT5" i="24"/>
  <c r="H5" i="25" s="1"/>
  <c r="CS5" i="24"/>
  <c r="G5" i="25" s="1"/>
  <c r="CR5" i="24"/>
  <c r="DG4" i="24"/>
  <c r="DB4" i="24"/>
  <c r="AO4" i="25" s="1"/>
  <c r="DA4" i="24"/>
  <c r="AQ4" i="25" s="1"/>
  <c r="CZ4" i="24"/>
  <c r="AP4" i="25" s="1"/>
  <c r="CY4" i="24"/>
  <c r="O4" i="25" s="1"/>
  <c r="CX4" i="24"/>
  <c r="N4" i="25" s="1"/>
  <c r="CW4" i="24"/>
  <c r="M4" i="25" s="1"/>
  <c r="CV4" i="24"/>
  <c r="L4" i="25" s="1"/>
  <c r="CU4" i="24"/>
  <c r="I4" i="25" s="1"/>
  <c r="CT4" i="24"/>
  <c r="H4" i="25" s="1"/>
  <c r="CS4" i="24"/>
  <c r="G4" i="25" s="1"/>
  <c r="CR4" i="24"/>
  <c r="DG3" i="24"/>
  <c r="DB3" i="24"/>
  <c r="AO3" i="25" s="1"/>
  <c r="DA3" i="24"/>
  <c r="AQ3" i="25" s="1"/>
  <c r="CZ3" i="24"/>
  <c r="AP3" i="25" s="1"/>
  <c r="CY3" i="24"/>
  <c r="O3" i="25" s="1"/>
  <c r="CX3" i="24"/>
  <c r="N3" i="25" s="1"/>
  <c r="CW3" i="24"/>
  <c r="M3" i="25" s="1"/>
  <c r="CV3" i="24"/>
  <c r="L3" i="25" s="1"/>
  <c r="CU3" i="24"/>
  <c r="I3" i="25" s="1"/>
  <c r="CT3" i="24"/>
  <c r="H3" i="25" s="1"/>
  <c r="CS3" i="24"/>
  <c r="G3" i="25" s="1"/>
  <c r="CR3" i="24"/>
  <c r="DG2" i="24"/>
  <c r="DB2" i="24"/>
  <c r="AO2" i="25" s="1"/>
  <c r="DA2" i="24"/>
  <c r="AQ2" i="25" s="1"/>
  <c r="CZ2" i="24"/>
  <c r="AP2" i="25" s="1"/>
  <c r="CY2" i="24"/>
  <c r="O2" i="25" s="1"/>
  <c r="CX2" i="24"/>
  <c r="N2" i="25" s="1"/>
  <c r="CW2" i="24"/>
  <c r="M2" i="25" s="1"/>
  <c r="CV2" i="24"/>
  <c r="L2" i="25" s="1"/>
  <c r="CU2" i="24"/>
  <c r="I2" i="25" s="1"/>
  <c r="CT2" i="24"/>
  <c r="H2" i="25" s="1"/>
  <c r="CS2" i="24"/>
  <c r="G2" i="25" s="1"/>
  <c r="CR2" i="24"/>
  <c r="DG1" i="24"/>
  <c r="DB1" i="24"/>
  <c r="DA1" i="24"/>
  <c r="CZ1" i="24"/>
  <c r="CY1" i="24"/>
  <c r="CX1" i="24"/>
  <c r="CW1" i="24"/>
  <c r="CV1" i="24"/>
  <c r="CU1" i="24"/>
  <c r="CT1" i="24"/>
  <c r="CS1" i="24"/>
  <c r="CR1" i="24"/>
  <c r="HZ46" i="25"/>
  <c r="HZ45" i="25"/>
  <c r="HZ44" i="25"/>
  <c r="HZ43" i="25"/>
  <c r="HZ42" i="25"/>
  <c r="HZ41" i="25"/>
  <c r="HZ40" i="25"/>
  <c r="HZ39" i="25"/>
  <c r="HZ38" i="25"/>
  <c r="HZ37" i="25"/>
  <c r="HZ36" i="25"/>
  <c r="HZ35" i="25"/>
  <c r="HZ34" i="25"/>
  <c r="HZ33" i="25"/>
  <c r="HZ32" i="25"/>
  <c r="HZ31" i="25"/>
  <c r="HZ30" i="25"/>
  <c r="HZ29" i="25"/>
  <c r="HZ28" i="25"/>
  <c r="HZ27" i="25"/>
  <c r="HZ26" i="25"/>
  <c r="HZ25" i="25"/>
  <c r="HZ24" i="25"/>
  <c r="HZ23" i="25"/>
  <c r="HZ22" i="25"/>
  <c r="HZ21" i="25"/>
  <c r="HZ20" i="25"/>
  <c r="HZ19" i="25"/>
  <c r="HZ18" i="25"/>
  <c r="HZ17" i="25"/>
  <c r="HZ16" i="25"/>
  <c r="HZ15" i="25"/>
  <c r="HZ14" i="25"/>
  <c r="HZ13" i="25"/>
  <c r="HZ12" i="25"/>
  <c r="HZ11" i="25"/>
  <c r="HZ10" i="25"/>
  <c r="HZ9" i="25"/>
  <c r="HZ8" i="25"/>
  <c r="HZ7" i="25"/>
  <c r="EB67" i="25"/>
  <c r="EB66" i="25"/>
  <c r="EB65" i="25"/>
  <c r="EB64" i="25"/>
  <c r="EB63" i="25"/>
  <c r="EB62" i="25"/>
  <c r="EB61" i="25"/>
  <c r="EB60" i="25"/>
  <c r="EB59" i="25"/>
  <c r="EB58" i="25"/>
  <c r="EB57" i="25"/>
  <c r="EB56" i="25"/>
  <c r="EA55" i="25"/>
  <c r="EB55" i="25" s="1"/>
  <c r="EA54" i="25"/>
  <c r="EB54" i="25" s="1"/>
  <c r="EA53" i="25"/>
  <c r="EB53" i="25" s="1"/>
  <c r="EA52" i="25"/>
  <c r="EB52" i="25" s="1"/>
  <c r="EA51" i="25"/>
  <c r="EB51" i="25" s="1"/>
  <c r="EA50" i="25"/>
  <c r="EB50" i="25" s="1"/>
  <c r="EA49" i="25"/>
  <c r="EB49" i="25" s="1"/>
  <c r="EA48" i="25"/>
  <c r="EB48" i="25" s="1"/>
  <c r="EA47" i="25"/>
  <c r="EB47" i="25" s="1"/>
  <c r="EA46" i="25"/>
  <c r="EB46" i="25" s="1"/>
  <c r="EA45" i="25"/>
  <c r="EB45" i="25" s="1"/>
  <c r="EA44" i="25"/>
  <c r="EB44" i="25" s="1"/>
  <c r="EA43" i="25"/>
  <c r="EB43" i="25" s="1"/>
  <c r="EA42" i="25"/>
  <c r="EB42" i="25" s="1"/>
  <c r="EA41" i="25"/>
  <c r="EB41" i="25" s="1"/>
  <c r="EA40" i="25"/>
  <c r="EB40" i="25" s="1"/>
  <c r="EA39" i="25"/>
  <c r="EB39" i="25" s="1"/>
  <c r="EA38" i="25"/>
  <c r="EB38" i="25" s="1"/>
  <c r="EA37" i="25"/>
  <c r="EB37" i="25" s="1"/>
  <c r="EA36" i="25"/>
  <c r="EB36" i="25" s="1"/>
  <c r="EA35" i="25"/>
  <c r="EB35" i="25" s="1"/>
  <c r="EA34" i="25"/>
  <c r="EB34" i="25" s="1"/>
  <c r="EA33" i="25"/>
  <c r="EB33" i="25" s="1"/>
  <c r="EA32" i="25"/>
  <c r="EB32" i="25" s="1"/>
  <c r="EA31" i="25"/>
  <c r="EB31" i="25" s="1"/>
  <c r="EA30" i="25"/>
  <c r="EB30" i="25" s="1"/>
  <c r="EA29" i="25"/>
  <c r="EB29" i="25" s="1"/>
  <c r="EA28" i="25"/>
  <c r="EB28" i="25" s="1"/>
  <c r="EA27" i="25"/>
  <c r="EB27" i="25" s="1"/>
  <c r="EA26" i="25"/>
  <c r="EB26" i="25" s="1"/>
  <c r="EA25" i="25"/>
  <c r="EB25" i="25" s="1"/>
  <c r="EA24" i="25"/>
  <c r="EB24" i="25" s="1"/>
  <c r="EA23" i="25"/>
  <c r="EB23" i="25" s="1"/>
  <c r="EA22" i="25"/>
  <c r="EB22" i="25" s="1"/>
  <c r="EA21" i="25"/>
  <c r="EB21" i="25" s="1"/>
  <c r="EA20" i="25"/>
  <c r="EB20" i="25" s="1"/>
  <c r="EA19" i="25"/>
  <c r="EB19" i="25" s="1"/>
  <c r="EA18" i="25"/>
  <c r="EB18" i="25" s="1"/>
  <c r="EA17" i="25"/>
  <c r="EB17" i="25" s="1"/>
  <c r="EA16" i="25"/>
  <c r="EB16" i="25" s="1"/>
  <c r="EA15" i="25"/>
  <c r="EB15" i="25" s="1"/>
  <c r="EA14" i="25"/>
  <c r="EB14" i="25" s="1"/>
  <c r="EA13" i="25"/>
  <c r="EB13" i="25" s="1"/>
  <c r="EA12" i="25"/>
  <c r="EB12" i="25" s="1"/>
  <c r="EA11" i="25"/>
  <c r="EB11" i="25" s="1"/>
  <c r="EA10" i="25"/>
  <c r="EB10" i="25" s="1"/>
  <c r="EA9" i="25"/>
  <c r="EB9" i="25" s="1"/>
  <c r="EA8" i="25"/>
  <c r="EB8" i="25" s="1"/>
  <c r="DU67" i="25"/>
  <c r="DU66" i="25"/>
  <c r="DU65" i="25"/>
  <c r="DU64" i="25"/>
  <c r="DU63" i="25"/>
  <c r="DU62" i="25"/>
  <c r="DU61" i="25"/>
  <c r="DU60" i="25"/>
  <c r="DU59" i="25"/>
  <c r="DU58" i="25"/>
  <c r="DU57" i="25"/>
  <c r="DU56" i="25"/>
  <c r="DT55" i="25"/>
  <c r="DU55" i="25" s="1"/>
  <c r="DT54" i="25"/>
  <c r="DU54" i="25" s="1"/>
  <c r="DT53" i="25"/>
  <c r="DU53" i="25" s="1"/>
  <c r="DT52" i="25"/>
  <c r="DU52" i="25" s="1"/>
  <c r="DT51" i="25"/>
  <c r="DU51" i="25" s="1"/>
  <c r="DT50" i="25"/>
  <c r="DU50" i="25" s="1"/>
  <c r="DT49" i="25"/>
  <c r="DU49" i="25" s="1"/>
  <c r="DT48" i="25"/>
  <c r="DU48" i="25" s="1"/>
  <c r="DT47" i="25"/>
  <c r="DU47" i="25" s="1"/>
  <c r="DT46" i="25"/>
  <c r="DU46" i="25" s="1"/>
  <c r="DT45" i="25"/>
  <c r="DU45" i="25" s="1"/>
  <c r="DT44" i="25"/>
  <c r="DU44" i="25" s="1"/>
  <c r="DT43" i="25"/>
  <c r="DU43" i="25" s="1"/>
  <c r="DT42" i="25"/>
  <c r="DU42" i="25" s="1"/>
  <c r="DT41" i="25"/>
  <c r="DU41" i="25" s="1"/>
  <c r="DT40" i="25"/>
  <c r="DU40" i="25" s="1"/>
  <c r="DT39" i="25"/>
  <c r="DU39" i="25" s="1"/>
  <c r="DT38" i="25"/>
  <c r="DU38" i="25" s="1"/>
  <c r="DT37" i="25"/>
  <c r="DU37" i="25" s="1"/>
  <c r="DT36" i="25"/>
  <c r="DU36" i="25" s="1"/>
  <c r="DT35" i="25"/>
  <c r="DU35" i="25" s="1"/>
  <c r="DT34" i="25"/>
  <c r="DU34" i="25" s="1"/>
  <c r="DT33" i="25"/>
  <c r="DU33" i="25" s="1"/>
  <c r="DT32" i="25"/>
  <c r="DU32" i="25" s="1"/>
  <c r="DT31" i="25"/>
  <c r="DU31" i="25" s="1"/>
  <c r="DT30" i="25"/>
  <c r="DU30" i="25" s="1"/>
  <c r="DT29" i="25"/>
  <c r="DU29" i="25" s="1"/>
  <c r="DT28" i="25"/>
  <c r="DU28" i="25" s="1"/>
  <c r="DT27" i="25"/>
  <c r="DU27" i="25" s="1"/>
  <c r="DT26" i="25"/>
  <c r="DU26" i="25" s="1"/>
  <c r="DT25" i="25"/>
  <c r="DU25" i="25" s="1"/>
  <c r="DT24" i="25"/>
  <c r="DU24" i="25" s="1"/>
  <c r="DT23" i="25"/>
  <c r="DU23" i="25" s="1"/>
  <c r="DT22" i="25"/>
  <c r="DU22" i="25" s="1"/>
  <c r="DT21" i="25"/>
  <c r="DU21" i="25" s="1"/>
  <c r="DT20" i="25"/>
  <c r="DU20" i="25" s="1"/>
  <c r="DT19" i="25"/>
  <c r="DU19" i="25" s="1"/>
  <c r="DT18" i="25"/>
  <c r="DU18" i="25" s="1"/>
  <c r="DT17" i="25"/>
  <c r="DU17" i="25" s="1"/>
  <c r="DT16" i="25"/>
  <c r="DU16" i="25" s="1"/>
  <c r="DT15" i="25"/>
  <c r="DU15" i="25" s="1"/>
  <c r="DT14" i="25"/>
  <c r="DU14" i="25" s="1"/>
  <c r="DT13" i="25"/>
  <c r="DU13" i="25" s="1"/>
  <c r="DT12" i="25"/>
  <c r="DU12" i="25" s="1"/>
  <c r="DT11" i="25"/>
  <c r="DU11" i="25" s="1"/>
  <c r="DT10" i="25"/>
  <c r="DU10" i="25" s="1"/>
  <c r="DT9" i="25"/>
  <c r="DU9" i="25" s="1"/>
  <c r="DT8" i="25"/>
  <c r="DU8" i="25" s="1"/>
  <c r="EU67" i="25"/>
  <c r="EU66" i="25"/>
  <c r="EU65" i="25"/>
  <c r="EU64" i="25"/>
  <c r="EU63" i="25"/>
  <c r="EU62" i="25"/>
  <c r="EU61" i="25"/>
  <c r="EU60" i="25"/>
  <c r="EU59" i="25"/>
  <c r="EU58" i="25"/>
  <c r="EU57" i="25"/>
  <c r="EU56" i="25"/>
  <c r="ET55" i="25"/>
  <c r="EU55" i="25" s="1"/>
  <c r="ET54" i="25"/>
  <c r="EU54" i="25" s="1"/>
  <c r="ET53" i="25"/>
  <c r="EU53" i="25" s="1"/>
  <c r="ET52" i="25"/>
  <c r="EU52" i="25" s="1"/>
  <c r="ET51" i="25"/>
  <c r="EU51" i="25" s="1"/>
  <c r="ET50" i="25"/>
  <c r="EU50" i="25" s="1"/>
  <c r="ET49" i="25"/>
  <c r="EU49" i="25" s="1"/>
  <c r="ET48" i="25"/>
  <c r="EU48" i="25" s="1"/>
  <c r="ET47" i="25"/>
  <c r="EU47" i="25" s="1"/>
  <c r="ET46" i="25"/>
  <c r="EU46" i="25" s="1"/>
  <c r="ET45" i="25"/>
  <c r="EU45" i="25" s="1"/>
  <c r="ET44" i="25"/>
  <c r="EU44" i="25" s="1"/>
  <c r="ET43" i="25"/>
  <c r="EU43" i="25" s="1"/>
  <c r="ET42" i="25"/>
  <c r="EU42" i="25" s="1"/>
  <c r="ET41" i="25"/>
  <c r="EU41" i="25" s="1"/>
  <c r="ET40" i="25"/>
  <c r="EU40" i="25" s="1"/>
  <c r="ET39" i="25"/>
  <c r="EU39" i="25" s="1"/>
  <c r="ET38" i="25"/>
  <c r="EU38" i="25" s="1"/>
  <c r="ET37" i="25"/>
  <c r="EU37" i="25" s="1"/>
  <c r="ET36" i="25"/>
  <c r="EU36" i="25" s="1"/>
  <c r="ET35" i="25"/>
  <c r="EU35" i="25" s="1"/>
  <c r="ET34" i="25"/>
  <c r="EU34" i="25" s="1"/>
  <c r="ET33" i="25"/>
  <c r="EU33" i="25" s="1"/>
  <c r="ET32" i="25"/>
  <c r="EU32" i="25" s="1"/>
  <c r="ET31" i="25"/>
  <c r="EU31" i="25" s="1"/>
  <c r="ET30" i="25"/>
  <c r="EU30" i="25" s="1"/>
  <c r="ET29" i="25"/>
  <c r="EU29" i="25" s="1"/>
  <c r="ET28" i="25"/>
  <c r="EU28" i="25" s="1"/>
  <c r="ET27" i="25"/>
  <c r="EU27" i="25" s="1"/>
  <c r="ET26" i="25"/>
  <c r="EU26" i="25" s="1"/>
  <c r="ET25" i="25"/>
  <c r="EU25" i="25" s="1"/>
  <c r="ET24" i="25"/>
  <c r="EU24" i="25" s="1"/>
  <c r="ET23" i="25"/>
  <c r="EU23" i="25" s="1"/>
  <c r="ET22" i="25"/>
  <c r="EU22" i="25" s="1"/>
  <c r="ET21" i="25"/>
  <c r="EU21" i="25" s="1"/>
  <c r="ET20" i="25"/>
  <c r="EU20" i="25" s="1"/>
  <c r="ET19" i="25"/>
  <c r="EU19" i="25" s="1"/>
  <c r="ET18" i="25"/>
  <c r="EU18" i="25" s="1"/>
  <c r="ET17" i="25"/>
  <c r="EU17" i="25" s="1"/>
  <c r="ET16" i="25"/>
  <c r="EU16" i="25" s="1"/>
  <c r="ET15" i="25"/>
  <c r="EU15" i="25" s="1"/>
  <c r="ET14" i="25"/>
  <c r="EU14" i="25" s="1"/>
  <c r="ET13" i="25"/>
  <c r="EU13" i="25" s="1"/>
  <c r="ET12" i="25"/>
  <c r="EU12" i="25" s="1"/>
  <c r="ET11" i="25"/>
  <c r="EU11" i="25" s="1"/>
  <c r="ET10" i="25"/>
  <c r="EU10" i="25" s="1"/>
  <c r="ET9" i="25"/>
  <c r="EU9" i="25" s="1"/>
  <c r="ET8" i="25"/>
  <c r="EU8" i="25" s="1"/>
  <c r="EK55" i="25"/>
  <c r="EL55" i="25" s="1"/>
  <c r="EK54" i="25"/>
  <c r="EL54" i="25" s="1"/>
  <c r="EK53" i="25"/>
  <c r="EL53" i="25" s="1"/>
  <c r="EK52" i="25"/>
  <c r="EL52" i="25" s="1"/>
  <c r="EK51" i="25"/>
  <c r="EL51" i="25" s="1"/>
  <c r="EK50" i="25"/>
  <c r="EL50" i="25" s="1"/>
  <c r="EK49" i="25"/>
  <c r="EL49" i="25" s="1"/>
  <c r="EK48" i="25"/>
  <c r="EL48" i="25" s="1"/>
  <c r="EK47" i="25"/>
  <c r="EL47" i="25" s="1"/>
  <c r="EK46" i="25"/>
  <c r="EL46" i="25" s="1"/>
  <c r="EK45" i="25"/>
  <c r="EL45" i="25" s="1"/>
  <c r="EK44" i="25"/>
  <c r="EL44" i="25" s="1"/>
  <c r="EK43" i="25"/>
  <c r="EL43" i="25" s="1"/>
  <c r="EK42" i="25"/>
  <c r="EL42" i="25" s="1"/>
  <c r="EK41" i="25"/>
  <c r="EL41" i="25" s="1"/>
  <c r="EK40" i="25"/>
  <c r="EL40" i="25" s="1"/>
  <c r="EK39" i="25"/>
  <c r="EL39" i="25" s="1"/>
  <c r="GT185" i="25"/>
  <c r="GS185" i="25"/>
  <c r="GT184" i="25"/>
  <c r="GS184" i="25"/>
  <c r="GT183" i="25"/>
  <c r="GS183" i="25"/>
  <c r="GT182" i="25"/>
  <c r="GS182" i="25"/>
  <c r="GT181" i="25"/>
  <c r="GS181" i="25"/>
  <c r="GT180" i="25"/>
  <c r="GS180" i="25"/>
  <c r="GT179" i="25"/>
  <c r="GS179" i="25"/>
  <c r="GT178" i="25"/>
  <c r="GS178" i="25"/>
  <c r="GT177" i="25"/>
  <c r="GS177" i="25"/>
  <c r="GT176" i="25"/>
  <c r="GS176" i="25"/>
  <c r="GT175" i="25"/>
  <c r="GS175" i="25"/>
  <c r="GT174" i="25"/>
  <c r="GS174" i="25"/>
  <c r="GT173" i="25"/>
  <c r="GS173" i="25"/>
  <c r="GT172" i="25"/>
  <c r="GS172" i="25"/>
  <c r="GT171" i="25"/>
  <c r="GS171" i="25"/>
  <c r="GT170" i="25"/>
  <c r="GS170" i="25"/>
  <c r="GT169" i="25"/>
  <c r="GS169" i="25"/>
  <c r="GT168" i="25"/>
  <c r="GS168" i="25"/>
  <c r="GT167" i="25"/>
  <c r="GS167" i="25"/>
  <c r="GT166" i="25"/>
  <c r="GS166" i="25"/>
  <c r="GT165" i="25"/>
  <c r="GS165" i="25"/>
  <c r="GF165" i="25"/>
  <c r="GE165" i="25"/>
  <c r="GT164" i="25"/>
  <c r="GS164" i="25"/>
  <c r="GF164" i="25"/>
  <c r="GE164" i="25"/>
  <c r="GT163" i="25"/>
  <c r="GS163" i="25"/>
  <c r="GF163" i="25"/>
  <c r="GE163" i="25"/>
  <c r="GT162" i="25"/>
  <c r="GS162" i="25"/>
  <c r="GF162" i="25"/>
  <c r="GE162" i="25"/>
  <c r="GT161" i="25"/>
  <c r="GS161" i="25"/>
  <c r="GF161" i="25"/>
  <c r="GE161" i="25"/>
  <c r="GT160" i="25"/>
  <c r="GS160" i="25"/>
  <c r="GF160" i="25"/>
  <c r="GE160" i="25"/>
  <c r="GT159" i="25"/>
  <c r="GS159" i="25"/>
  <c r="GF159" i="25"/>
  <c r="GE159" i="25"/>
  <c r="GT158" i="25"/>
  <c r="GS158" i="25"/>
  <c r="GF158" i="25"/>
  <c r="GE158" i="25"/>
  <c r="GT157" i="25"/>
  <c r="GS157" i="25"/>
  <c r="GF157" i="25"/>
  <c r="GE157" i="25"/>
  <c r="GT156" i="25"/>
  <c r="GS156" i="25"/>
  <c r="GF156" i="25"/>
  <c r="GE156" i="25"/>
  <c r="GT155" i="25"/>
  <c r="GS155" i="25"/>
  <c r="GF155" i="25"/>
  <c r="GE155" i="25"/>
  <c r="GT154" i="25"/>
  <c r="GS154" i="25"/>
  <c r="GF154" i="25"/>
  <c r="GE154" i="25"/>
  <c r="GT153" i="25"/>
  <c r="GS153" i="25"/>
  <c r="GF153" i="25"/>
  <c r="GE153" i="25"/>
  <c r="GT152" i="25"/>
  <c r="GS152" i="25"/>
  <c r="GF152" i="25"/>
  <c r="GE152" i="25"/>
  <c r="GT151" i="25"/>
  <c r="GS151" i="25"/>
  <c r="GF151" i="25"/>
  <c r="GE151" i="25"/>
  <c r="GT150" i="25"/>
  <c r="GS150" i="25"/>
  <c r="GF150" i="25"/>
  <c r="GE150" i="25"/>
  <c r="GT149" i="25"/>
  <c r="GS149" i="25"/>
  <c r="GF149" i="25"/>
  <c r="GE149" i="25"/>
  <c r="GT148" i="25"/>
  <c r="GS148" i="25"/>
  <c r="GF148" i="25"/>
  <c r="GE148" i="25"/>
  <c r="GT147" i="25"/>
  <c r="GS147" i="25"/>
  <c r="GF147" i="25"/>
  <c r="GE147" i="25"/>
  <c r="GT146" i="25"/>
  <c r="GS146" i="25"/>
  <c r="GF146" i="25"/>
  <c r="GE146" i="25"/>
  <c r="GT145" i="25"/>
  <c r="GS145" i="25"/>
  <c r="GF145" i="25"/>
  <c r="GE145" i="25"/>
  <c r="GT144" i="25"/>
  <c r="GS144" i="25"/>
  <c r="GF144" i="25"/>
  <c r="GE144" i="25"/>
  <c r="GT143" i="25"/>
  <c r="GS143" i="25"/>
  <c r="GF143" i="25"/>
  <c r="GE143" i="25"/>
  <c r="GT142" i="25"/>
  <c r="GS142" i="25"/>
  <c r="GF142" i="25"/>
  <c r="GE142" i="25"/>
  <c r="GT141" i="25"/>
  <c r="GS141" i="25"/>
  <c r="GF141" i="25"/>
  <c r="GE141" i="25"/>
  <c r="GT140" i="25"/>
  <c r="GS140" i="25"/>
  <c r="GF140" i="25"/>
  <c r="GE140" i="25"/>
  <c r="GT139" i="25"/>
  <c r="GS139" i="25"/>
  <c r="GF139" i="25"/>
  <c r="GE139" i="25"/>
  <c r="GT138" i="25"/>
  <c r="GS138" i="25"/>
  <c r="GF138" i="25"/>
  <c r="GE138" i="25"/>
  <c r="GT137" i="25"/>
  <c r="GS137" i="25"/>
  <c r="GF137" i="25"/>
  <c r="GE137" i="25"/>
  <c r="GT136" i="25"/>
  <c r="GS136" i="25"/>
  <c r="GF136" i="25"/>
  <c r="GE136" i="25"/>
  <c r="GT135" i="25"/>
  <c r="GS135" i="25"/>
  <c r="GF135" i="25"/>
  <c r="GE135" i="25"/>
  <c r="GT134" i="25"/>
  <c r="GS134" i="25"/>
  <c r="GF134" i="25"/>
  <c r="GE134" i="25"/>
  <c r="GT133" i="25"/>
  <c r="GS133" i="25"/>
  <c r="GF133" i="25"/>
  <c r="GE133" i="25"/>
  <c r="GT132" i="25"/>
  <c r="GS132" i="25"/>
  <c r="GF132" i="25"/>
  <c r="GE132" i="25"/>
  <c r="GT131" i="25"/>
  <c r="GS131" i="25"/>
  <c r="GF131" i="25"/>
  <c r="GE131" i="25"/>
  <c r="GT130" i="25"/>
  <c r="GS130" i="25"/>
  <c r="GF130" i="25"/>
  <c r="GE130" i="25"/>
  <c r="GT129" i="25"/>
  <c r="GS129" i="25"/>
  <c r="GF129" i="25"/>
  <c r="GE129" i="25"/>
  <c r="GT128" i="25"/>
  <c r="GS128" i="25"/>
  <c r="GF128" i="25"/>
  <c r="GE128" i="25"/>
  <c r="GT127" i="25"/>
  <c r="GS127" i="25"/>
  <c r="GF127" i="25"/>
  <c r="GE127" i="25"/>
  <c r="GT126" i="25"/>
  <c r="GS126" i="25"/>
  <c r="GF126" i="25"/>
  <c r="GE126" i="25"/>
  <c r="GT125" i="25"/>
  <c r="GS125" i="25"/>
  <c r="GF125" i="25"/>
  <c r="GE125" i="25"/>
  <c r="GT124" i="25"/>
  <c r="GS124" i="25"/>
  <c r="GF124" i="25"/>
  <c r="GE124" i="25"/>
  <c r="GT123" i="25"/>
  <c r="GS123" i="25"/>
  <c r="GF123" i="25"/>
  <c r="GE123" i="25"/>
  <c r="GT122" i="25"/>
  <c r="GS122" i="25"/>
  <c r="GF122" i="25"/>
  <c r="GE122" i="25"/>
  <c r="GT121" i="25"/>
  <c r="GS121" i="25"/>
  <c r="GF121" i="25"/>
  <c r="GE121" i="25"/>
  <c r="GT120" i="25"/>
  <c r="GS120" i="25"/>
  <c r="GF120" i="25"/>
  <c r="GE120" i="25"/>
  <c r="GT119" i="25"/>
  <c r="GS119" i="25"/>
  <c r="GF119" i="25"/>
  <c r="GE119" i="25"/>
  <c r="GT118" i="25"/>
  <c r="GS118" i="25"/>
  <c r="GF118" i="25"/>
  <c r="GE118" i="25"/>
  <c r="GT117" i="25"/>
  <c r="GS117" i="25"/>
  <c r="GF117" i="25"/>
  <c r="GE117" i="25"/>
  <c r="GT116" i="25"/>
  <c r="GS116" i="25"/>
  <c r="GF116" i="25"/>
  <c r="GE116" i="25"/>
  <c r="GT115" i="25"/>
  <c r="GS115" i="25"/>
  <c r="GF115" i="25"/>
  <c r="GE115" i="25"/>
  <c r="GT114" i="25"/>
  <c r="GS114" i="25"/>
  <c r="GF114" i="25"/>
  <c r="GE114" i="25"/>
  <c r="GT113" i="25"/>
  <c r="GS113" i="25"/>
  <c r="GF113" i="25"/>
  <c r="GE113" i="25"/>
  <c r="GT112" i="25"/>
  <c r="GS112" i="25"/>
  <c r="GF112" i="25"/>
  <c r="GE112" i="25"/>
  <c r="GT111" i="25"/>
  <c r="GS111" i="25"/>
  <c r="GF111" i="25"/>
  <c r="GE111" i="25"/>
  <c r="GT110" i="25"/>
  <c r="GS110" i="25"/>
  <c r="GF110" i="25"/>
  <c r="GE110" i="25"/>
  <c r="GT109" i="25"/>
  <c r="GS109" i="25"/>
  <c r="GF109" i="25"/>
  <c r="GE109" i="25"/>
  <c r="GT108" i="25"/>
  <c r="GS108" i="25"/>
  <c r="GF108" i="25"/>
  <c r="GE108" i="25"/>
  <c r="GT107" i="25"/>
  <c r="GS107" i="25"/>
  <c r="GF107" i="25"/>
  <c r="GE107" i="25"/>
  <c r="GT106" i="25"/>
  <c r="GS106" i="25"/>
  <c r="GF106" i="25"/>
  <c r="GE106" i="25"/>
  <c r="GT105" i="25"/>
  <c r="GS105" i="25"/>
  <c r="GF105" i="25"/>
  <c r="GE105" i="25"/>
  <c r="GT104" i="25"/>
  <c r="GS104" i="25"/>
  <c r="GF104" i="25"/>
  <c r="GE104" i="25"/>
  <c r="GT103" i="25"/>
  <c r="GS103" i="25"/>
  <c r="GF103" i="25"/>
  <c r="GE103" i="25"/>
  <c r="GT102" i="25"/>
  <c r="GS102" i="25"/>
  <c r="GF102" i="25"/>
  <c r="GE102" i="25"/>
  <c r="GT101" i="25"/>
  <c r="GS101" i="25"/>
  <c r="GF101" i="25"/>
  <c r="GE101" i="25"/>
  <c r="GT100" i="25"/>
  <c r="GS100" i="25"/>
  <c r="GF100" i="25"/>
  <c r="GE100" i="25"/>
  <c r="GT99" i="25"/>
  <c r="GS99" i="25"/>
  <c r="GF99" i="25"/>
  <c r="GE99" i="25"/>
  <c r="GT98" i="25"/>
  <c r="GS98" i="25"/>
  <c r="GF98" i="25"/>
  <c r="GE98" i="25"/>
  <c r="GT97" i="25"/>
  <c r="GS97" i="25"/>
  <c r="GF97" i="25"/>
  <c r="GE97" i="25"/>
  <c r="GT96" i="25"/>
  <c r="GS96" i="25"/>
  <c r="GF96" i="25"/>
  <c r="GE96" i="25"/>
  <c r="GT95" i="25"/>
  <c r="GS95" i="25"/>
  <c r="GF95" i="25"/>
  <c r="GE95" i="25"/>
  <c r="GT94" i="25"/>
  <c r="GS94" i="25"/>
  <c r="GF94" i="25"/>
  <c r="GE94" i="25"/>
  <c r="GT93" i="25"/>
  <c r="GS93" i="25"/>
  <c r="GF93" i="25"/>
  <c r="GE93" i="25"/>
  <c r="GT92" i="25"/>
  <c r="GS92" i="25"/>
  <c r="GF92" i="25"/>
  <c r="GE92" i="25"/>
  <c r="GT91" i="25"/>
  <c r="GS91" i="25"/>
  <c r="GF91" i="25"/>
  <c r="GE91" i="25"/>
  <c r="GT90" i="25"/>
  <c r="GS90" i="25"/>
  <c r="GF90" i="25"/>
  <c r="GE90" i="25"/>
  <c r="GT89" i="25"/>
  <c r="GS89" i="25"/>
  <c r="GF89" i="25"/>
  <c r="GE89" i="25"/>
  <c r="GT88" i="25"/>
  <c r="GS88" i="25"/>
  <c r="GF88" i="25"/>
  <c r="GE88" i="25"/>
  <c r="GT87" i="25"/>
  <c r="GS87" i="25"/>
  <c r="GF87" i="25"/>
  <c r="GE87" i="25"/>
  <c r="GT86" i="25"/>
  <c r="GS86" i="25"/>
  <c r="GF86" i="25"/>
  <c r="GE86" i="25"/>
  <c r="GT85" i="25"/>
  <c r="GS85" i="25"/>
  <c r="GF85" i="25"/>
  <c r="GE85" i="25"/>
  <c r="GT84" i="25"/>
  <c r="GS84" i="25"/>
  <c r="GF84" i="25"/>
  <c r="GE84" i="25"/>
  <c r="GT83" i="25"/>
  <c r="GS83" i="25"/>
  <c r="GF83" i="25"/>
  <c r="GE83" i="25"/>
  <c r="GT82" i="25"/>
  <c r="GS82" i="25"/>
  <c r="GF82" i="25"/>
  <c r="GE82" i="25"/>
  <c r="GT81" i="25"/>
  <c r="GS81" i="25"/>
  <c r="GF81" i="25"/>
  <c r="GE81" i="25"/>
  <c r="GT80" i="25"/>
  <c r="GS80" i="25"/>
  <c r="GF80" i="25"/>
  <c r="GE80" i="25"/>
  <c r="GT79" i="25"/>
  <c r="GS79" i="25"/>
  <c r="GF79" i="25"/>
  <c r="GE79" i="25"/>
  <c r="GT78" i="25"/>
  <c r="GS78" i="25"/>
  <c r="GF78" i="25"/>
  <c r="GE78" i="25"/>
  <c r="GT77" i="25"/>
  <c r="GS77" i="25"/>
  <c r="GF77" i="25"/>
  <c r="GE77" i="25"/>
  <c r="GT76" i="25"/>
  <c r="GS76" i="25"/>
  <c r="GF76" i="25"/>
  <c r="GE76" i="25"/>
  <c r="GT75" i="25"/>
  <c r="GS75" i="25"/>
  <c r="GF75" i="25"/>
  <c r="GE75" i="25"/>
  <c r="GT74" i="25"/>
  <c r="GS74" i="25"/>
  <c r="GF74" i="25"/>
  <c r="GE74" i="25"/>
  <c r="GT73" i="25"/>
  <c r="GS73" i="25"/>
  <c r="GF73" i="25"/>
  <c r="GE73" i="25"/>
  <c r="GT72" i="25"/>
  <c r="GS72" i="25"/>
  <c r="GF72" i="25"/>
  <c r="GE72" i="25"/>
  <c r="GT71" i="25"/>
  <c r="GS71" i="25"/>
  <c r="GF71" i="25"/>
  <c r="GE71" i="25"/>
  <c r="GT70" i="25"/>
  <c r="GS70" i="25"/>
  <c r="GF70" i="25"/>
  <c r="GE70" i="25"/>
  <c r="GT69" i="25"/>
  <c r="GS69" i="25"/>
  <c r="GF69" i="25"/>
  <c r="GE69" i="25"/>
  <c r="GT68" i="25"/>
  <c r="GS68" i="25"/>
  <c r="GF68" i="25"/>
  <c r="GE68" i="25"/>
  <c r="GT67" i="25"/>
  <c r="GS67" i="25"/>
  <c r="GF67" i="25"/>
  <c r="GE67" i="25"/>
  <c r="FO67" i="25"/>
  <c r="EL67" i="25"/>
  <c r="GT66" i="25"/>
  <c r="GS66" i="25"/>
  <c r="GF66" i="25"/>
  <c r="GE66" i="25"/>
  <c r="FO66" i="25"/>
  <c r="EL66" i="25"/>
  <c r="GT65" i="25"/>
  <c r="GS65" i="25"/>
  <c r="GF65" i="25"/>
  <c r="GE65" i="25"/>
  <c r="FO65" i="25"/>
  <c r="EL65" i="25"/>
  <c r="GT64" i="25"/>
  <c r="GS64" i="25"/>
  <c r="GF64" i="25"/>
  <c r="GE64" i="25"/>
  <c r="FO64" i="25"/>
  <c r="EL64" i="25"/>
  <c r="GT63" i="25"/>
  <c r="GS63" i="25"/>
  <c r="GF63" i="25"/>
  <c r="GE63" i="25"/>
  <c r="FO63" i="25"/>
  <c r="EL63" i="25"/>
  <c r="GT62" i="25"/>
  <c r="GS62" i="25"/>
  <c r="GF62" i="25"/>
  <c r="GE62" i="25"/>
  <c r="FO62" i="25"/>
  <c r="EL62" i="25"/>
  <c r="GT61" i="25"/>
  <c r="GS61" i="25"/>
  <c r="GF61" i="25"/>
  <c r="GE61" i="25"/>
  <c r="FO61" i="25"/>
  <c r="EL61" i="25"/>
  <c r="GT60" i="25"/>
  <c r="GS60" i="25"/>
  <c r="GF60" i="25"/>
  <c r="GE60" i="25"/>
  <c r="FO60" i="25"/>
  <c r="EL60" i="25"/>
  <c r="GT59" i="25"/>
  <c r="GS59" i="25"/>
  <c r="GF59" i="25"/>
  <c r="GE59" i="25"/>
  <c r="FO59" i="25"/>
  <c r="EL59" i="25"/>
  <c r="DL59" i="25"/>
  <c r="CB59" i="25"/>
  <c r="GT58" i="25"/>
  <c r="GS58" i="25"/>
  <c r="GF58" i="25"/>
  <c r="GE58" i="25"/>
  <c r="FO58" i="25"/>
  <c r="EL58" i="25"/>
  <c r="DL58" i="25"/>
  <c r="CB58" i="25"/>
  <c r="GT57" i="25"/>
  <c r="GS57" i="25"/>
  <c r="GF57" i="25"/>
  <c r="GE57" i="25"/>
  <c r="FO57" i="25"/>
  <c r="EL57" i="25"/>
  <c r="DL57" i="25"/>
  <c r="CB57" i="25"/>
  <c r="GT56" i="25"/>
  <c r="GS56" i="25"/>
  <c r="GF56" i="25"/>
  <c r="GE56" i="25"/>
  <c r="FO56" i="25"/>
  <c r="EL56" i="25"/>
  <c r="DL56" i="25"/>
  <c r="CB56" i="25"/>
  <c r="GT55" i="25"/>
  <c r="GS55" i="25"/>
  <c r="GF55" i="25"/>
  <c r="GE55" i="25"/>
  <c r="FO55" i="25"/>
  <c r="DN55" i="25"/>
  <c r="DL55" i="25"/>
  <c r="CD55" i="25"/>
  <c r="CB55" i="25"/>
  <c r="GT54" i="25"/>
  <c r="GS54" i="25"/>
  <c r="GF54" i="25"/>
  <c r="GE54" i="25"/>
  <c r="FO54" i="25"/>
  <c r="DM54" i="25"/>
  <c r="DN54" i="25" s="1"/>
  <c r="DL54" i="25"/>
  <c r="CC54" i="25"/>
  <c r="CD54" i="25" s="1"/>
  <c r="CB54" i="25"/>
  <c r="GT53" i="25"/>
  <c r="GS53" i="25"/>
  <c r="GF53" i="25"/>
  <c r="GE53" i="25"/>
  <c r="FO53" i="25"/>
  <c r="DM53" i="25"/>
  <c r="DN53" i="25" s="1"/>
  <c r="DL53" i="25"/>
  <c r="CC53" i="25"/>
  <c r="CD53" i="25" s="1"/>
  <c r="CB53" i="25"/>
  <c r="GT52" i="25"/>
  <c r="GS52" i="25"/>
  <c r="GF52" i="25"/>
  <c r="GE52" i="25"/>
  <c r="FO52" i="25"/>
  <c r="DM52" i="25"/>
  <c r="DN52" i="25" s="1"/>
  <c r="DL52" i="25"/>
  <c r="CC52" i="25"/>
  <c r="CD52" i="25" s="1"/>
  <c r="CB52" i="25"/>
  <c r="GT51" i="25"/>
  <c r="GS51" i="25"/>
  <c r="GF51" i="25"/>
  <c r="GE51" i="25"/>
  <c r="FO51" i="25"/>
  <c r="DM51" i="25"/>
  <c r="DN51" i="25" s="1"/>
  <c r="DL51" i="25"/>
  <c r="CC51" i="25"/>
  <c r="CD51" i="25" s="1"/>
  <c r="CB51" i="25"/>
  <c r="GT50" i="25"/>
  <c r="GS50" i="25"/>
  <c r="GF50" i="25"/>
  <c r="GE50" i="25"/>
  <c r="FO50" i="25"/>
  <c r="DM50" i="25"/>
  <c r="DN50" i="25" s="1"/>
  <c r="DL50" i="25"/>
  <c r="CC50" i="25"/>
  <c r="CD50" i="25" s="1"/>
  <c r="CB50" i="25"/>
  <c r="GT49" i="25"/>
  <c r="GS49" i="25"/>
  <c r="GF49" i="25"/>
  <c r="GE49" i="25"/>
  <c r="FO49" i="25"/>
  <c r="DM49" i="25"/>
  <c r="DN49" i="25" s="1"/>
  <c r="DL49" i="25"/>
  <c r="CC49" i="25"/>
  <c r="CD49" i="25" s="1"/>
  <c r="CB49" i="25"/>
  <c r="GT48" i="25"/>
  <c r="GS48" i="25"/>
  <c r="GF48" i="25"/>
  <c r="GE48" i="25"/>
  <c r="FO48" i="25"/>
  <c r="DM48" i="25"/>
  <c r="DN48" i="25" s="1"/>
  <c r="DL48" i="25"/>
  <c r="CC48" i="25"/>
  <c r="CD48" i="25" s="1"/>
  <c r="CB48" i="25"/>
  <c r="GT47" i="25"/>
  <c r="GS47" i="25"/>
  <c r="GF47" i="25"/>
  <c r="GE47" i="25"/>
  <c r="FO47" i="25"/>
  <c r="DM47" i="25"/>
  <c r="DN47" i="25" s="1"/>
  <c r="DL47" i="25"/>
  <c r="CC47" i="25"/>
  <c r="CD47" i="25" s="1"/>
  <c r="CB47" i="25"/>
  <c r="IC46" i="25"/>
  <c r="IB46" i="25"/>
  <c r="HY46" i="25"/>
  <c r="GT46" i="25"/>
  <c r="GS46" i="25"/>
  <c r="GF46" i="25"/>
  <c r="GE46" i="25"/>
  <c r="FO46" i="25"/>
  <c r="DM46" i="25"/>
  <c r="DN46" i="25" s="1"/>
  <c r="DL46" i="25"/>
  <c r="CC46" i="25"/>
  <c r="CD46" i="25" s="1"/>
  <c r="CB46" i="25"/>
  <c r="IC45" i="25"/>
  <c r="IB45" i="25"/>
  <c r="HY45" i="25"/>
  <c r="GT45" i="25"/>
  <c r="GS45" i="25"/>
  <c r="GF45" i="25"/>
  <c r="GE45" i="25"/>
  <c r="FO45" i="25"/>
  <c r="DM45" i="25"/>
  <c r="DN45" i="25" s="1"/>
  <c r="DL45" i="25"/>
  <c r="CC45" i="25"/>
  <c r="CD45" i="25" s="1"/>
  <c r="CB45" i="25"/>
  <c r="IC44" i="25"/>
  <c r="IB44" i="25"/>
  <c r="HY44" i="25"/>
  <c r="GT44" i="25"/>
  <c r="GS44" i="25"/>
  <c r="GF44" i="25"/>
  <c r="GE44" i="25"/>
  <c r="FO44" i="25"/>
  <c r="DM44" i="25"/>
  <c r="DN44" i="25" s="1"/>
  <c r="DL44" i="25"/>
  <c r="CC44" i="25"/>
  <c r="CD44" i="25" s="1"/>
  <c r="CB44" i="25"/>
  <c r="IC43" i="25"/>
  <c r="IB43" i="25"/>
  <c r="HY43" i="25"/>
  <c r="GT43" i="25"/>
  <c r="GS43" i="25"/>
  <c r="GF43" i="25"/>
  <c r="GE43" i="25"/>
  <c r="FO43" i="25"/>
  <c r="DM43" i="25"/>
  <c r="DN43" i="25" s="1"/>
  <c r="DL43" i="25"/>
  <c r="CC43" i="25"/>
  <c r="CD43" i="25" s="1"/>
  <c r="CB43" i="25"/>
  <c r="IC42" i="25"/>
  <c r="IB42" i="25"/>
  <c r="HY42" i="25"/>
  <c r="GT42" i="25"/>
  <c r="GS42" i="25"/>
  <c r="GF42" i="25"/>
  <c r="GE42" i="25"/>
  <c r="FO42" i="25"/>
  <c r="DM42" i="25"/>
  <c r="DN42" i="25" s="1"/>
  <c r="DL42" i="25"/>
  <c r="CC42" i="25"/>
  <c r="CD42" i="25" s="1"/>
  <c r="CB42" i="25"/>
  <c r="IC41" i="25"/>
  <c r="IB41" i="25"/>
  <c r="HY41" i="25"/>
  <c r="GT41" i="25"/>
  <c r="GS41" i="25"/>
  <c r="GF41" i="25"/>
  <c r="GE41" i="25"/>
  <c r="FO41" i="25"/>
  <c r="DM41" i="25"/>
  <c r="DN41" i="25" s="1"/>
  <c r="DL41" i="25"/>
  <c r="CC41" i="25"/>
  <c r="CD41" i="25" s="1"/>
  <c r="CB41" i="25"/>
  <c r="IC40" i="25"/>
  <c r="IB40" i="25"/>
  <c r="HY40" i="25"/>
  <c r="GT40" i="25"/>
  <c r="GS40" i="25"/>
  <c r="GF40" i="25"/>
  <c r="GE40" i="25"/>
  <c r="FO40" i="25"/>
  <c r="DM40" i="25"/>
  <c r="DN40" i="25" s="1"/>
  <c r="DL40" i="25"/>
  <c r="CC40" i="25"/>
  <c r="CD40" i="25" s="1"/>
  <c r="CB40" i="25"/>
  <c r="IC39" i="25"/>
  <c r="IB39" i="25"/>
  <c r="HY39" i="25"/>
  <c r="GT39" i="25"/>
  <c r="GS39" i="25"/>
  <c r="GF39" i="25"/>
  <c r="GE39" i="25"/>
  <c r="FO39" i="25"/>
  <c r="DM39" i="25"/>
  <c r="DN39" i="25" s="1"/>
  <c r="DL39" i="25"/>
  <c r="CC39" i="25"/>
  <c r="CD39" i="25" s="1"/>
  <c r="CB39" i="25"/>
  <c r="IC38" i="25"/>
  <c r="IB38" i="25"/>
  <c r="HY38" i="25"/>
  <c r="GT38" i="25"/>
  <c r="GS38" i="25"/>
  <c r="GF38" i="25"/>
  <c r="GE38" i="25"/>
  <c r="FN38" i="25"/>
  <c r="FO38" i="25" s="1"/>
  <c r="EK38" i="25"/>
  <c r="EL38" i="25" s="1"/>
  <c r="DM38" i="25"/>
  <c r="DN38" i="25" s="1"/>
  <c r="DL38" i="25"/>
  <c r="CC38" i="25"/>
  <c r="CD38" i="25" s="1"/>
  <c r="CB38" i="25"/>
  <c r="IC37" i="25"/>
  <c r="IB37" i="25"/>
  <c r="HY37" i="25"/>
  <c r="GT37" i="25"/>
  <c r="GS37" i="25"/>
  <c r="GF37" i="25"/>
  <c r="GE37" i="25"/>
  <c r="FN37" i="25"/>
  <c r="FO37" i="25" s="1"/>
  <c r="EK37" i="25"/>
  <c r="EL37" i="25" s="1"/>
  <c r="DM37" i="25"/>
  <c r="DN37" i="25" s="1"/>
  <c r="DL37" i="25"/>
  <c r="CC37" i="25"/>
  <c r="CD37" i="25" s="1"/>
  <c r="CB37" i="25"/>
  <c r="IC36" i="25"/>
  <c r="IB36" i="25"/>
  <c r="HY36" i="25"/>
  <c r="GT36" i="25"/>
  <c r="GS36" i="25"/>
  <c r="GF36" i="25"/>
  <c r="GE36" i="25"/>
  <c r="FN36" i="25"/>
  <c r="FO36" i="25" s="1"/>
  <c r="EK36" i="25"/>
  <c r="EL36" i="25" s="1"/>
  <c r="DM36" i="25"/>
  <c r="DN36" i="25" s="1"/>
  <c r="DL36" i="25"/>
  <c r="CC36" i="25"/>
  <c r="CD36" i="25" s="1"/>
  <c r="CB36" i="25"/>
  <c r="IC35" i="25"/>
  <c r="IB35" i="25"/>
  <c r="HY35" i="25"/>
  <c r="GT35" i="25"/>
  <c r="GS35" i="25"/>
  <c r="GF35" i="25"/>
  <c r="GE35" i="25"/>
  <c r="FN35" i="25"/>
  <c r="FO35" i="25" s="1"/>
  <c r="EK35" i="25"/>
  <c r="EL35" i="25" s="1"/>
  <c r="DM35" i="25"/>
  <c r="DN35" i="25" s="1"/>
  <c r="DL35" i="25"/>
  <c r="CC35" i="25"/>
  <c r="CD35" i="25" s="1"/>
  <c r="CB35" i="25"/>
  <c r="IC34" i="25"/>
  <c r="IB34" i="25"/>
  <c r="HY34" i="25"/>
  <c r="GT34" i="25"/>
  <c r="GS34" i="25"/>
  <c r="GF34" i="25"/>
  <c r="GE34" i="25"/>
  <c r="FN34" i="25"/>
  <c r="FO34" i="25" s="1"/>
  <c r="EK34" i="25"/>
  <c r="EL34" i="25" s="1"/>
  <c r="DM34" i="25"/>
  <c r="DN34" i="25" s="1"/>
  <c r="DL34" i="25"/>
  <c r="CC34" i="25"/>
  <c r="CD34" i="25" s="1"/>
  <c r="CB34" i="25"/>
  <c r="IC33" i="25"/>
  <c r="IB33" i="25"/>
  <c r="HY33" i="25"/>
  <c r="GT33" i="25"/>
  <c r="GS33" i="25"/>
  <c r="GF33" i="25"/>
  <c r="GE33" i="25"/>
  <c r="FN33" i="25"/>
  <c r="FO33" i="25" s="1"/>
  <c r="EK33" i="25"/>
  <c r="EL33" i="25" s="1"/>
  <c r="DM33" i="25"/>
  <c r="DN33" i="25" s="1"/>
  <c r="DL33" i="25"/>
  <c r="CC33" i="25"/>
  <c r="CD33" i="25" s="1"/>
  <c r="CB33" i="25"/>
  <c r="IC32" i="25"/>
  <c r="IB32" i="25"/>
  <c r="HY32" i="25"/>
  <c r="GT32" i="25"/>
  <c r="GS32" i="25"/>
  <c r="GF32" i="25"/>
  <c r="GE32" i="25"/>
  <c r="FN32" i="25"/>
  <c r="FO32" i="25" s="1"/>
  <c r="EK32" i="25"/>
  <c r="EL32" i="25" s="1"/>
  <c r="DM32" i="25"/>
  <c r="DN32" i="25" s="1"/>
  <c r="DL32" i="25"/>
  <c r="CC32" i="25"/>
  <c r="CD32" i="25" s="1"/>
  <c r="CB32" i="25"/>
  <c r="IC31" i="25"/>
  <c r="IB31" i="25"/>
  <c r="HY31" i="25"/>
  <c r="GT31" i="25"/>
  <c r="GS31" i="25"/>
  <c r="GF31" i="25"/>
  <c r="GE31" i="25"/>
  <c r="FN31" i="25"/>
  <c r="FO31" i="25" s="1"/>
  <c r="EK31" i="25"/>
  <c r="EL31" i="25" s="1"/>
  <c r="DM31" i="25"/>
  <c r="DN31" i="25" s="1"/>
  <c r="DL31" i="25"/>
  <c r="CC31" i="25"/>
  <c r="CD31" i="25" s="1"/>
  <c r="CB31" i="25"/>
  <c r="IC30" i="25"/>
  <c r="IB30" i="25"/>
  <c r="HY30" i="25"/>
  <c r="GT30" i="25"/>
  <c r="GS30" i="25"/>
  <c r="GF30" i="25"/>
  <c r="GE30" i="25"/>
  <c r="FN30" i="25"/>
  <c r="FO30" i="25" s="1"/>
  <c r="EK30" i="25"/>
  <c r="EL30" i="25" s="1"/>
  <c r="DM30" i="25"/>
  <c r="DN30" i="25" s="1"/>
  <c r="DL30" i="25"/>
  <c r="CC30" i="25"/>
  <c r="CD30" i="25" s="1"/>
  <c r="CB30" i="25"/>
  <c r="IC29" i="25"/>
  <c r="IB29" i="25"/>
  <c r="HY29" i="25"/>
  <c r="GT29" i="25"/>
  <c r="GS29" i="25"/>
  <c r="GF29" i="25"/>
  <c r="GE29" i="25"/>
  <c r="FN29" i="25"/>
  <c r="FO29" i="25" s="1"/>
  <c r="EK29" i="25"/>
  <c r="EL29" i="25" s="1"/>
  <c r="DM29" i="25"/>
  <c r="DN29" i="25" s="1"/>
  <c r="DL29" i="25"/>
  <c r="CC29" i="25"/>
  <c r="CD29" i="25" s="1"/>
  <c r="CB29" i="25"/>
  <c r="IC28" i="25"/>
  <c r="IB28" i="25"/>
  <c r="HY28" i="25"/>
  <c r="GT28" i="25"/>
  <c r="GS28" i="25"/>
  <c r="GF28" i="25"/>
  <c r="GE28" i="25"/>
  <c r="FN28" i="25"/>
  <c r="FO28" i="25" s="1"/>
  <c r="EK28" i="25"/>
  <c r="EL28" i="25" s="1"/>
  <c r="DM28" i="25"/>
  <c r="DN28" i="25" s="1"/>
  <c r="DL28" i="25"/>
  <c r="CC28" i="25"/>
  <c r="CD28" i="25" s="1"/>
  <c r="CB28" i="25"/>
  <c r="IC27" i="25"/>
  <c r="IB27" i="25"/>
  <c r="HY27" i="25"/>
  <c r="GT27" i="25"/>
  <c r="GS27" i="25"/>
  <c r="GF27" i="25"/>
  <c r="GE27" i="25"/>
  <c r="FN27" i="25"/>
  <c r="FO27" i="25" s="1"/>
  <c r="EK27" i="25"/>
  <c r="EL27" i="25" s="1"/>
  <c r="DM27" i="25"/>
  <c r="DN27" i="25" s="1"/>
  <c r="DL27" i="25"/>
  <c r="CC27" i="25"/>
  <c r="CD27" i="25" s="1"/>
  <c r="CB27" i="25"/>
  <c r="IC26" i="25"/>
  <c r="IB26" i="25"/>
  <c r="HY26" i="25"/>
  <c r="GT26" i="25"/>
  <c r="GS26" i="25"/>
  <c r="GF26" i="25"/>
  <c r="GE26" i="25"/>
  <c r="FN26" i="25"/>
  <c r="FO26" i="25" s="1"/>
  <c r="EK26" i="25"/>
  <c r="EL26" i="25" s="1"/>
  <c r="DM26" i="25"/>
  <c r="DN26" i="25" s="1"/>
  <c r="DL26" i="25"/>
  <c r="CC26" i="25"/>
  <c r="CD26" i="25" s="1"/>
  <c r="CB26" i="25"/>
  <c r="IC25" i="25"/>
  <c r="IB25" i="25"/>
  <c r="HY25" i="25"/>
  <c r="GT25" i="25"/>
  <c r="GS25" i="25"/>
  <c r="GF25" i="25"/>
  <c r="GE25" i="25"/>
  <c r="FN25" i="25"/>
  <c r="FO25" i="25" s="1"/>
  <c r="EK25" i="25"/>
  <c r="EL25" i="25" s="1"/>
  <c r="DM25" i="25"/>
  <c r="DN25" i="25" s="1"/>
  <c r="DL25" i="25"/>
  <c r="CC25" i="25"/>
  <c r="CD25" i="25" s="1"/>
  <c r="CB25" i="25"/>
  <c r="IC24" i="25"/>
  <c r="IB24" i="25"/>
  <c r="HY24" i="25"/>
  <c r="GT24" i="25"/>
  <c r="GS24" i="25"/>
  <c r="GF24" i="25"/>
  <c r="GE24" i="25"/>
  <c r="FN24" i="25"/>
  <c r="FO24" i="25" s="1"/>
  <c r="EK24" i="25"/>
  <c r="EL24" i="25" s="1"/>
  <c r="DM24" i="25"/>
  <c r="DN24" i="25" s="1"/>
  <c r="DL24" i="25"/>
  <c r="CC24" i="25"/>
  <c r="CD24" i="25" s="1"/>
  <c r="CB24" i="25"/>
  <c r="IC23" i="25"/>
  <c r="IB23" i="25"/>
  <c r="HY23" i="25"/>
  <c r="GT23" i="25"/>
  <c r="GS23" i="25"/>
  <c r="GF23" i="25"/>
  <c r="GE23" i="25"/>
  <c r="FN23" i="25"/>
  <c r="FO23" i="25" s="1"/>
  <c r="EK23" i="25"/>
  <c r="EL23" i="25" s="1"/>
  <c r="DM23" i="25"/>
  <c r="DN23" i="25" s="1"/>
  <c r="DL23" i="25"/>
  <c r="CC23" i="25"/>
  <c r="CD23" i="25" s="1"/>
  <c r="CB23" i="25"/>
  <c r="IC22" i="25"/>
  <c r="IB22" i="25"/>
  <c r="HY22" i="25"/>
  <c r="GT22" i="25"/>
  <c r="GS22" i="25"/>
  <c r="GF22" i="25"/>
  <c r="GE22" i="25"/>
  <c r="FN22" i="25"/>
  <c r="FO22" i="25" s="1"/>
  <c r="EK22" i="25"/>
  <c r="EL22" i="25" s="1"/>
  <c r="DM22" i="25"/>
  <c r="DN22" i="25" s="1"/>
  <c r="DL22" i="25"/>
  <c r="CC22" i="25"/>
  <c r="CD22" i="25" s="1"/>
  <c r="CB22" i="25"/>
  <c r="IC21" i="25"/>
  <c r="IB21" i="25"/>
  <c r="HY21" i="25"/>
  <c r="GT21" i="25"/>
  <c r="GS21" i="25"/>
  <c r="GF21" i="25"/>
  <c r="GE21" i="25"/>
  <c r="FN21" i="25"/>
  <c r="FO21" i="25" s="1"/>
  <c r="EK21" i="25"/>
  <c r="EL21" i="25" s="1"/>
  <c r="DM21" i="25"/>
  <c r="DN21" i="25" s="1"/>
  <c r="DL21" i="25"/>
  <c r="CC21" i="25"/>
  <c r="CD21" i="25" s="1"/>
  <c r="CB21" i="25"/>
  <c r="IC20" i="25"/>
  <c r="IB20" i="25"/>
  <c r="HY20" i="25"/>
  <c r="GT20" i="25"/>
  <c r="GS20" i="25"/>
  <c r="GF20" i="25"/>
  <c r="GE20" i="25"/>
  <c r="FN20" i="25"/>
  <c r="FO20" i="25" s="1"/>
  <c r="EK20" i="25"/>
  <c r="EL20" i="25" s="1"/>
  <c r="DM20" i="25"/>
  <c r="DN20" i="25" s="1"/>
  <c r="DL20" i="25"/>
  <c r="CC20" i="25"/>
  <c r="CD20" i="25" s="1"/>
  <c r="CB20" i="25"/>
  <c r="IC19" i="25"/>
  <c r="IB19" i="25"/>
  <c r="HY19" i="25"/>
  <c r="GT19" i="25"/>
  <c r="GS19" i="25"/>
  <c r="GF19" i="25"/>
  <c r="GE19" i="25"/>
  <c r="FN19" i="25"/>
  <c r="FO19" i="25" s="1"/>
  <c r="EK19" i="25"/>
  <c r="EL19" i="25" s="1"/>
  <c r="DM19" i="25"/>
  <c r="DN19" i="25" s="1"/>
  <c r="DL19" i="25"/>
  <c r="CC19" i="25"/>
  <c r="CD19" i="25" s="1"/>
  <c r="CB19" i="25"/>
  <c r="IC18" i="25"/>
  <c r="IB18" i="25"/>
  <c r="HY18" i="25"/>
  <c r="GT18" i="25"/>
  <c r="GS18" i="25"/>
  <c r="GF18" i="25"/>
  <c r="GE18" i="25"/>
  <c r="FN18" i="25"/>
  <c r="FO18" i="25" s="1"/>
  <c r="EK18" i="25"/>
  <c r="EL18" i="25" s="1"/>
  <c r="DM18" i="25"/>
  <c r="DN18" i="25" s="1"/>
  <c r="DL18" i="25"/>
  <c r="CC18" i="25"/>
  <c r="CD18" i="25" s="1"/>
  <c r="CB18" i="25"/>
  <c r="IC17" i="25"/>
  <c r="IB17" i="25"/>
  <c r="HY17" i="25"/>
  <c r="GT17" i="25"/>
  <c r="GS17" i="25"/>
  <c r="GF17" i="25"/>
  <c r="GE17" i="25"/>
  <c r="FN17" i="25"/>
  <c r="FO17" i="25" s="1"/>
  <c r="EK17" i="25"/>
  <c r="EL17" i="25" s="1"/>
  <c r="DM17" i="25"/>
  <c r="DN17" i="25" s="1"/>
  <c r="DL17" i="25"/>
  <c r="CC17" i="25"/>
  <c r="CD17" i="25" s="1"/>
  <c r="CB17" i="25"/>
  <c r="IC16" i="25"/>
  <c r="IB16" i="25"/>
  <c r="HY16" i="25"/>
  <c r="GT16" i="25"/>
  <c r="GS16" i="25"/>
  <c r="GF16" i="25"/>
  <c r="GE16" i="25"/>
  <c r="FN16" i="25"/>
  <c r="FO16" i="25" s="1"/>
  <c r="EK16" i="25"/>
  <c r="EL16" i="25" s="1"/>
  <c r="DM16" i="25"/>
  <c r="DN16" i="25" s="1"/>
  <c r="DL16" i="25"/>
  <c r="CC16" i="25"/>
  <c r="CD16" i="25" s="1"/>
  <c r="CB16" i="25"/>
  <c r="IC15" i="25"/>
  <c r="IB15" i="25"/>
  <c r="HY15" i="25"/>
  <c r="GT15" i="25"/>
  <c r="GS15" i="25"/>
  <c r="GF15" i="25"/>
  <c r="GE15" i="25"/>
  <c r="FN15" i="25"/>
  <c r="FO15" i="25" s="1"/>
  <c r="EK15" i="25"/>
  <c r="EL15" i="25" s="1"/>
  <c r="DM15" i="25"/>
  <c r="DN15" i="25" s="1"/>
  <c r="DL15" i="25"/>
  <c r="CC15" i="25"/>
  <c r="CD15" i="25" s="1"/>
  <c r="CB15" i="25"/>
  <c r="IC14" i="25"/>
  <c r="IB14" i="25"/>
  <c r="HY14" i="25"/>
  <c r="GT14" i="25"/>
  <c r="GS14" i="25"/>
  <c r="GF14" i="25"/>
  <c r="GE14" i="25"/>
  <c r="FN14" i="25"/>
  <c r="FO14" i="25" s="1"/>
  <c r="EK14" i="25"/>
  <c r="EL14" i="25" s="1"/>
  <c r="DM14" i="25"/>
  <c r="DN14" i="25" s="1"/>
  <c r="DL14" i="25"/>
  <c r="CC14" i="25"/>
  <c r="CD14" i="25" s="1"/>
  <c r="CB14" i="25"/>
  <c r="IC13" i="25"/>
  <c r="IB13" i="25"/>
  <c r="HY13" i="25"/>
  <c r="GT13" i="25"/>
  <c r="GS13" i="25"/>
  <c r="GF13" i="25"/>
  <c r="GE13" i="25"/>
  <c r="FN13" i="25"/>
  <c r="FO13" i="25" s="1"/>
  <c r="EK13" i="25"/>
  <c r="EL13" i="25" s="1"/>
  <c r="DM13" i="25"/>
  <c r="DN13" i="25" s="1"/>
  <c r="DL13" i="25"/>
  <c r="CC13" i="25"/>
  <c r="CD13" i="25" s="1"/>
  <c r="CB13" i="25"/>
  <c r="IC12" i="25"/>
  <c r="IB12" i="25"/>
  <c r="HY12" i="25"/>
  <c r="GT12" i="25"/>
  <c r="GS12" i="25"/>
  <c r="GF12" i="25"/>
  <c r="GE12" i="25"/>
  <c r="FN12" i="25"/>
  <c r="FO12" i="25" s="1"/>
  <c r="EK12" i="25"/>
  <c r="EL12" i="25" s="1"/>
  <c r="DM12" i="25"/>
  <c r="DN12" i="25" s="1"/>
  <c r="DL12" i="25"/>
  <c r="CC12" i="25"/>
  <c r="CD12" i="25" s="1"/>
  <c r="CB12" i="25"/>
  <c r="IC11" i="25"/>
  <c r="IB11" i="25"/>
  <c r="HY11" i="25"/>
  <c r="GT11" i="25"/>
  <c r="GS11" i="25"/>
  <c r="GF11" i="25"/>
  <c r="GE11" i="25"/>
  <c r="FN11" i="25"/>
  <c r="FO11" i="25" s="1"/>
  <c r="EK11" i="25"/>
  <c r="EL11" i="25" s="1"/>
  <c r="DM11" i="25"/>
  <c r="DN11" i="25" s="1"/>
  <c r="DL11" i="25"/>
  <c r="CC11" i="25"/>
  <c r="CD11" i="25" s="1"/>
  <c r="CB11" i="25"/>
  <c r="IC10" i="25"/>
  <c r="IB10" i="25"/>
  <c r="HY10" i="25"/>
  <c r="GT10" i="25"/>
  <c r="GS10" i="25"/>
  <c r="GF10" i="25"/>
  <c r="GE10" i="25"/>
  <c r="FN10" i="25"/>
  <c r="FO10" i="25" s="1"/>
  <c r="EK10" i="25"/>
  <c r="EL10" i="25" s="1"/>
  <c r="DM10" i="25"/>
  <c r="DN10" i="25" s="1"/>
  <c r="DL10" i="25"/>
  <c r="CC10" i="25"/>
  <c r="CD10" i="25" s="1"/>
  <c r="CB10" i="25"/>
  <c r="IC9" i="25"/>
  <c r="IB9" i="25"/>
  <c r="HY9" i="25"/>
  <c r="GT9" i="25"/>
  <c r="GS9" i="25"/>
  <c r="GF9" i="25"/>
  <c r="GE9" i="25"/>
  <c r="FN9" i="25"/>
  <c r="FO9" i="25" s="1"/>
  <c r="EK9" i="25"/>
  <c r="EL9" i="25" s="1"/>
  <c r="DM9" i="25"/>
  <c r="DN9" i="25" s="1"/>
  <c r="DL9" i="25"/>
  <c r="CC9" i="25"/>
  <c r="CD9" i="25" s="1"/>
  <c r="CB9" i="25"/>
  <c r="IC8" i="25"/>
  <c r="IB8" i="25"/>
  <c r="HY8" i="25"/>
  <c r="GT8" i="25"/>
  <c r="GS8" i="25"/>
  <c r="GF8" i="25"/>
  <c r="GE8" i="25"/>
  <c r="FN8" i="25"/>
  <c r="FO8" i="25" s="1"/>
  <c r="EK8" i="25"/>
  <c r="EL8" i="25" s="1"/>
  <c r="DM8" i="25"/>
  <c r="DN8" i="25" s="1"/>
  <c r="DL8" i="25"/>
  <c r="CC8" i="25"/>
  <c r="CD8" i="25" s="1"/>
  <c r="CB8" i="25"/>
  <c r="IC7" i="25"/>
  <c r="IB7" i="25"/>
  <c r="HY7" i="25"/>
  <c r="GT7" i="25"/>
  <c r="GS7" i="25"/>
  <c r="GF7" i="25"/>
  <c r="GE7" i="25"/>
  <c r="DM7" i="25"/>
  <c r="DN7" i="25" s="1"/>
  <c r="DL7" i="25"/>
  <c r="CC7" i="25"/>
  <c r="CD7" i="25" s="1"/>
  <c r="CB7" i="25"/>
  <c r="GT6" i="25"/>
  <c r="GS6" i="25"/>
  <c r="GF6" i="25"/>
  <c r="GE6" i="25"/>
  <c r="DN6" i="25"/>
  <c r="CD6" i="25"/>
  <c r="CQ221" i="24"/>
  <c r="J221" i="25" s="1"/>
  <c r="CP221" i="24"/>
  <c r="S221" i="25" s="1"/>
  <c r="CO221" i="24"/>
  <c r="CN221" i="24"/>
  <c r="Q221" i="25" s="1"/>
  <c r="CM221" i="24"/>
  <c r="P221" i="25" s="1"/>
  <c r="R221" i="25" s="1"/>
  <c r="CL221" i="24"/>
  <c r="CK221" i="24"/>
  <c r="CJ221" i="24"/>
  <c r="CI221" i="24"/>
  <c r="CH221" i="24"/>
  <c r="CG221" i="24"/>
  <c r="CF221" i="24"/>
  <c r="CE221" i="24"/>
  <c r="CD221" i="24"/>
  <c r="CC221" i="24"/>
  <c r="CB221" i="24"/>
  <c r="K221" i="25" s="1"/>
  <c r="CA221" i="24"/>
  <c r="BZ221" i="24"/>
  <c r="BY221" i="24"/>
  <c r="BX221" i="24"/>
  <c r="BW221" i="24"/>
  <c r="BV221" i="24"/>
  <c r="BU221" i="24"/>
  <c r="BT221" i="24"/>
  <c r="E221" i="25" s="1"/>
  <c r="BS221" i="24"/>
  <c r="BR221" i="24"/>
  <c r="BQ221" i="24"/>
  <c r="BP221" i="24"/>
  <c r="BO221" i="24"/>
  <c r="BN221" i="24"/>
  <c r="BM221" i="24"/>
  <c r="BL221" i="24"/>
  <c r="BK221" i="24"/>
  <c r="BJ221" i="24"/>
  <c r="F221" i="25" s="1"/>
  <c r="BI221" i="24"/>
  <c r="BH221" i="24"/>
  <c r="BG221" i="24"/>
  <c r="BF221" i="24"/>
  <c r="BE221" i="24"/>
  <c r="BD221" i="24"/>
  <c r="BC221" i="24"/>
  <c r="Y221" i="25" s="1"/>
  <c r="BB221" i="24"/>
  <c r="X221" i="25" s="1"/>
  <c r="BA221" i="24"/>
  <c r="W221" i="25" s="1"/>
  <c r="AZ221" i="24"/>
  <c r="AE221" i="25" s="1"/>
  <c r="AY221" i="24"/>
  <c r="AB221" i="25" s="1"/>
  <c r="AX221" i="24"/>
  <c r="AA221" i="25" s="1"/>
  <c r="AW221" i="24"/>
  <c r="Z221" i="25" s="1"/>
  <c r="AV221" i="24"/>
  <c r="AU221" i="24"/>
  <c r="AT221" i="24"/>
  <c r="AS221" i="24"/>
  <c r="AR221" i="24"/>
  <c r="AQ221" i="24"/>
  <c r="AP221" i="24"/>
  <c r="AI221" i="25" s="1"/>
  <c r="AO221" i="24"/>
  <c r="AH221" i="25" s="1"/>
  <c r="AN221" i="24"/>
  <c r="AM221" i="24"/>
  <c r="AL221" i="24"/>
  <c r="AK221" i="24"/>
  <c r="AJ221" i="24"/>
  <c r="AI221" i="24"/>
  <c r="AH221" i="24"/>
  <c r="AJ221" i="25" s="1"/>
  <c r="AG221" i="24"/>
  <c r="AF221" i="24"/>
  <c r="AE221" i="24"/>
  <c r="AD221" i="24"/>
  <c r="AC221" i="24"/>
  <c r="AB221" i="24"/>
  <c r="AA221" i="24"/>
  <c r="Z221" i="24"/>
  <c r="Y221" i="24"/>
  <c r="X221" i="24"/>
  <c r="W221" i="24"/>
  <c r="V221" i="24"/>
  <c r="U221" i="24"/>
  <c r="T221" i="24"/>
  <c r="S221" i="24"/>
  <c r="R221" i="24"/>
  <c r="Q221" i="24"/>
  <c r="P221" i="24"/>
  <c r="O221" i="24"/>
  <c r="N221" i="24"/>
  <c r="M221" i="24"/>
  <c r="AC221" i="25" s="1"/>
  <c r="L221" i="24"/>
  <c r="AD221" i="25" s="1"/>
  <c r="K221" i="24"/>
  <c r="J221" i="24"/>
  <c r="I221" i="24"/>
  <c r="H221" i="24"/>
  <c r="G221" i="24"/>
  <c r="B221" i="25" s="1"/>
  <c r="F221" i="24"/>
  <c r="D221" i="25" s="1"/>
  <c r="E221" i="24"/>
  <c r="C221" i="25" s="1"/>
  <c r="D221" i="24"/>
  <c r="C221" i="24"/>
  <c r="B221" i="24"/>
  <c r="A221" i="24"/>
  <c r="A221" i="25" s="1"/>
  <c r="CQ220" i="24"/>
  <c r="J220" i="25" s="1"/>
  <c r="CP220" i="24"/>
  <c r="S220" i="25" s="1"/>
  <c r="CO220" i="24"/>
  <c r="CN220" i="24"/>
  <c r="Q220" i="25" s="1"/>
  <c r="CM220" i="24"/>
  <c r="P220" i="25" s="1"/>
  <c r="R220" i="25" s="1"/>
  <c r="CL220" i="24"/>
  <c r="CK220" i="24"/>
  <c r="CJ220" i="24"/>
  <c r="CI220" i="24"/>
  <c r="CH220" i="24"/>
  <c r="CG220" i="24"/>
  <c r="CF220" i="24"/>
  <c r="CE220" i="24"/>
  <c r="CD220" i="24"/>
  <c r="CC220" i="24"/>
  <c r="CB220" i="24"/>
  <c r="K220" i="25" s="1"/>
  <c r="CA220" i="24"/>
  <c r="BZ220" i="24"/>
  <c r="BY220" i="24"/>
  <c r="BX220" i="24"/>
  <c r="BW220" i="24"/>
  <c r="BV220" i="24"/>
  <c r="BU220" i="24"/>
  <c r="BT220" i="24"/>
  <c r="E220" i="25" s="1"/>
  <c r="BS220" i="24"/>
  <c r="BR220" i="24"/>
  <c r="BQ220" i="24"/>
  <c r="BP220" i="24"/>
  <c r="BO220" i="24"/>
  <c r="BN220" i="24"/>
  <c r="BM220" i="24"/>
  <c r="BL220" i="24"/>
  <c r="BK220" i="24"/>
  <c r="BJ220" i="24"/>
  <c r="F220" i="25" s="1"/>
  <c r="BI220" i="24"/>
  <c r="BH220" i="24"/>
  <c r="BG220" i="24"/>
  <c r="BF220" i="24"/>
  <c r="BE220" i="24"/>
  <c r="BD220" i="24"/>
  <c r="BC220" i="24"/>
  <c r="Y220" i="25" s="1"/>
  <c r="BB220" i="24"/>
  <c r="X220" i="25" s="1"/>
  <c r="BA220" i="24"/>
  <c r="W220" i="25" s="1"/>
  <c r="AZ220" i="24"/>
  <c r="AE220" i="25" s="1"/>
  <c r="AY220" i="24"/>
  <c r="AB220" i="25" s="1"/>
  <c r="AX220" i="24"/>
  <c r="AA220" i="25" s="1"/>
  <c r="AW220" i="24"/>
  <c r="Z220" i="25" s="1"/>
  <c r="AV220" i="24"/>
  <c r="AU220" i="24"/>
  <c r="AT220" i="24"/>
  <c r="AS220" i="24"/>
  <c r="AR220" i="24"/>
  <c r="AQ220" i="24"/>
  <c r="AP220" i="24"/>
  <c r="AI220" i="25" s="1"/>
  <c r="AO220" i="24"/>
  <c r="AH220" i="25" s="1"/>
  <c r="AN220" i="24"/>
  <c r="AM220" i="24"/>
  <c r="AL220" i="24"/>
  <c r="AK220" i="24"/>
  <c r="AJ220" i="24"/>
  <c r="AI220" i="24"/>
  <c r="AH220" i="24"/>
  <c r="AJ220" i="25" s="1"/>
  <c r="AG220" i="24"/>
  <c r="AF220" i="24"/>
  <c r="AE220" i="24"/>
  <c r="AD220" i="24"/>
  <c r="AC220" i="24"/>
  <c r="AB220" i="24"/>
  <c r="AA220" i="24"/>
  <c r="Z220" i="24"/>
  <c r="Y220" i="24"/>
  <c r="X220" i="24"/>
  <c r="W220" i="24"/>
  <c r="V220" i="24"/>
  <c r="U220" i="24"/>
  <c r="T220" i="24"/>
  <c r="S220" i="24"/>
  <c r="R220" i="24"/>
  <c r="Q220" i="24"/>
  <c r="P220" i="24"/>
  <c r="O220" i="24"/>
  <c r="N220" i="24"/>
  <c r="M220" i="24"/>
  <c r="AC220" i="25" s="1"/>
  <c r="L220" i="24"/>
  <c r="AD220" i="25" s="1"/>
  <c r="K220" i="24"/>
  <c r="J220" i="24"/>
  <c r="I220" i="24"/>
  <c r="H220" i="24"/>
  <c r="G220" i="24"/>
  <c r="B220" i="25" s="1"/>
  <c r="F220" i="24"/>
  <c r="D220" i="25" s="1"/>
  <c r="E220" i="24"/>
  <c r="C220" i="25" s="1"/>
  <c r="D220" i="24"/>
  <c r="C220" i="24"/>
  <c r="B220" i="24"/>
  <c r="A220" i="24"/>
  <c r="CQ219" i="24"/>
  <c r="J219" i="25" s="1"/>
  <c r="CP219" i="24"/>
  <c r="S219" i="25" s="1"/>
  <c r="CO219" i="24"/>
  <c r="CN219" i="24"/>
  <c r="Q219" i="25" s="1"/>
  <c r="CM219" i="24"/>
  <c r="P219" i="25" s="1"/>
  <c r="R219" i="25" s="1"/>
  <c r="CL219" i="24"/>
  <c r="CK219" i="24"/>
  <c r="CJ219" i="24"/>
  <c r="CI219" i="24"/>
  <c r="CH219" i="24"/>
  <c r="CG219" i="24"/>
  <c r="CF219" i="24"/>
  <c r="CE219" i="24"/>
  <c r="CD219" i="24"/>
  <c r="CC219" i="24"/>
  <c r="CB219" i="24"/>
  <c r="K219" i="25" s="1"/>
  <c r="CA219" i="24"/>
  <c r="BZ219" i="24"/>
  <c r="BY219" i="24"/>
  <c r="BX219" i="24"/>
  <c r="BW219" i="24"/>
  <c r="BV219" i="24"/>
  <c r="BU219" i="24"/>
  <c r="BT219" i="24"/>
  <c r="E219" i="25" s="1"/>
  <c r="BS219" i="24"/>
  <c r="BR219" i="24"/>
  <c r="BQ219" i="24"/>
  <c r="BP219" i="24"/>
  <c r="BO219" i="24"/>
  <c r="BN219" i="24"/>
  <c r="BM219" i="24"/>
  <c r="BL219" i="24"/>
  <c r="BK219" i="24"/>
  <c r="BJ219" i="24"/>
  <c r="F219" i="25" s="1"/>
  <c r="BI219" i="24"/>
  <c r="BH219" i="24"/>
  <c r="BG219" i="24"/>
  <c r="BF219" i="24"/>
  <c r="BE219" i="24"/>
  <c r="BD219" i="24"/>
  <c r="BC219" i="24"/>
  <c r="Y219" i="25" s="1"/>
  <c r="BB219" i="24"/>
  <c r="X219" i="25" s="1"/>
  <c r="BA219" i="24"/>
  <c r="W219" i="25" s="1"/>
  <c r="AZ219" i="24"/>
  <c r="AE219" i="25" s="1"/>
  <c r="AY219" i="24"/>
  <c r="AB219" i="25" s="1"/>
  <c r="AX219" i="24"/>
  <c r="AA219" i="25" s="1"/>
  <c r="AW219" i="24"/>
  <c r="Z219" i="25" s="1"/>
  <c r="AV219" i="24"/>
  <c r="AU219" i="24"/>
  <c r="AT219" i="24"/>
  <c r="AS219" i="24"/>
  <c r="AR219" i="24"/>
  <c r="AQ219" i="24"/>
  <c r="AP219" i="24"/>
  <c r="AI219" i="25" s="1"/>
  <c r="AO219" i="24"/>
  <c r="AH219" i="25" s="1"/>
  <c r="AN219" i="24"/>
  <c r="AM219" i="24"/>
  <c r="AL219" i="24"/>
  <c r="AK219" i="24"/>
  <c r="AJ219" i="24"/>
  <c r="AI219" i="24"/>
  <c r="AH219" i="24"/>
  <c r="AJ219" i="25" s="1"/>
  <c r="AG219" i="24"/>
  <c r="AF219" i="24"/>
  <c r="AE219" i="24"/>
  <c r="AD219" i="24"/>
  <c r="AC219" i="24"/>
  <c r="AB219" i="24"/>
  <c r="AA219" i="24"/>
  <c r="Z219" i="24"/>
  <c r="Y219" i="24"/>
  <c r="X219" i="24"/>
  <c r="W219" i="24"/>
  <c r="V219" i="24"/>
  <c r="U219" i="24"/>
  <c r="T219" i="24"/>
  <c r="S219" i="24"/>
  <c r="R219" i="24"/>
  <c r="Q219" i="24"/>
  <c r="P219" i="24"/>
  <c r="O219" i="24"/>
  <c r="N219" i="24"/>
  <c r="M219" i="24"/>
  <c r="AC219" i="25" s="1"/>
  <c r="L219" i="24"/>
  <c r="AD219" i="25" s="1"/>
  <c r="K219" i="24"/>
  <c r="J219" i="24"/>
  <c r="I219" i="24"/>
  <c r="H219" i="24"/>
  <c r="G219" i="24"/>
  <c r="B219" i="25" s="1"/>
  <c r="F219" i="24"/>
  <c r="D219" i="25" s="1"/>
  <c r="E219" i="24"/>
  <c r="C219" i="25" s="1"/>
  <c r="D219" i="24"/>
  <c r="C219" i="24"/>
  <c r="B219" i="24"/>
  <c r="A219" i="24"/>
  <c r="A219" i="25" s="1"/>
  <c r="CQ218" i="24"/>
  <c r="J218" i="25" s="1"/>
  <c r="CP218" i="24"/>
  <c r="S218" i="25" s="1"/>
  <c r="CO218" i="24"/>
  <c r="CN218" i="24"/>
  <c r="Q218" i="25" s="1"/>
  <c r="CM218" i="24"/>
  <c r="P218" i="25" s="1"/>
  <c r="R218" i="25" s="1"/>
  <c r="CL218" i="24"/>
  <c r="CK218" i="24"/>
  <c r="CJ218" i="24"/>
  <c r="CI218" i="24"/>
  <c r="CH218" i="24"/>
  <c r="CG218" i="24"/>
  <c r="CF218" i="24"/>
  <c r="CE218" i="24"/>
  <c r="CD218" i="24"/>
  <c r="CC218" i="24"/>
  <c r="CB218" i="24"/>
  <c r="K218" i="25" s="1"/>
  <c r="CA218" i="24"/>
  <c r="BZ218" i="24"/>
  <c r="BY218" i="24"/>
  <c r="BX218" i="24"/>
  <c r="BW218" i="24"/>
  <c r="BV218" i="24"/>
  <c r="BU218" i="24"/>
  <c r="BT218" i="24"/>
  <c r="E218" i="25" s="1"/>
  <c r="BS218" i="24"/>
  <c r="BR218" i="24"/>
  <c r="BQ218" i="24"/>
  <c r="BP218" i="24"/>
  <c r="BO218" i="24"/>
  <c r="BN218" i="24"/>
  <c r="BM218" i="24"/>
  <c r="BL218" i="24"/>
  <c r="BK218" i="24"/>
  <c r="BJ218" i="24"/>
  <c r="F218" i="25" s="1"/>
  <c r="BI218" i="24"/>
  <c r="BH218" i="24"/>
  <c r="BG218" i="24"/>
  <c r="BF218" i="24"/>
  <c r="BE218" i="24"/>
  <c r="BD218" i="24"/>
  <c r="BC218" i="24"/>
  <c r="Y218" i="25" s="1"/>
  <c r="BB218" i="24"/>
  <c r="X218" i="25" s="1"/>
  <c r="BA218" i="24"/>
  <c r="W218" i="25" s="1"/>
  <c r="AZ218" i="24"/>
  <c r="AE218" i="25" s="1"/>
  <c r="AY218" i="24"/>
  <c r="AB218" i="25" s="1"/>
  <c r="AX218" i="24"/>
  <c r="AA218" i="25" s="1"/>
  <c r="AW218" i="24"/>
  <c r="Z218" i="25" s="1"/>
  <c r="AV218" i="24"/>
  <c r="AU218" i="24"/>
  <c r="AT218" i="24"/>
  <c r="AS218" i="24"/>
  <c r="AR218" i="24"/>
  <c r="AQ218" i="24"/>
  <c r="AP218" i="24"/>
  <c r="AI218" i="25" s="1"/>
  <c r="AO218" i="24"/>
  <c r="AH218" i="25" s="1"/>
  <c r="AN218" i="24"/>
  <c r="AM218" i="24"/>
  <c r="AL218" i="24"/>
  <c r="AK218" i="24"/>
  <c r="AJ218" i="24"/>
  <c r="AI218" i="24"/>
  <c r="AH218" i="24"/>
  <c r="AJ218" i="25" s="1"/>
  <c r="AG218" i="24"/>
  <c r="AF218" i="24"/>
  <c r="AE218" i="24"/>
  <c r="AD218" i="24"/>
  <c r="AC218" i="24"/>
  <c r="AB218" i="24"/>
  <c r="AA218" i="24"/>
  <c r="Z218" i="24"/>
  <c r="Y218" i="24"/>
  <c r="X218" i="24"/>
  <c r="W218" i="24"/>
  <c r="V218" i="24"/>
  <c r="U218" i="24"/>
  <c r="T218" i="24"/>
  <c r="S218" i="24"/>
  <c r="R218" i="24"/>
  <c r="Q218" i="24"/>
  <c r="P218" i="24"/>
  <c r="O218" i="24"/>
  <c r="N218" i="24"/>
  <c r="M218" i="24"/>
  <c r="AC218" i="25" s="1"/>
  <c r="L218" i="24"/>
  <c r="AD218" i="25" s="1"/>
  <c r="K218" i="24"/>
  <c r="J218" i="24"/>
  <c r="I218" i="24"/>
  <c r="H218" i="24"/>
  <c r="G218" i="24"/>
  <c r="B218" i="25" s="1"/>
  <c r="F218" i="24"/>
  <c r="D218" i="25" s="1"/>
  <c r="E218" i="24"/>
  <c r="C218" i="25" s="1"/>
  <c r="D218" i="24"/>
  <c r="C218" i="24"/>
  <c r="B218" i="24"/>
  <c r="A218" i="24"/>
  <c r="CQ217" i="24"/>
  <c r="J217" i="25" s="1"/>
  <c r="CP217" i="24"/>
  <c r="S217" i="25" s="1"/>
  <c r="CO217" i="24"/>
  <c r="CN217" i="24"/>
  <c r="Q217" i="25" s="1"/>
  <c r="CM217" i="24"/>
  <c r="P217" i="25" s="1"/>
  <c r="R217" i="25" s="1"/>
  <c r="CL217" i="24"/>
  <c r="CK217" i="24"/>
  <c r="CJ217" i="24"/>
  <c r="CI217" i="24"/>
  <c r="CH217" i="24"/>
  <c r="CG217" i="24"/>
  <c r="CF217" i="24"/>
  <c r="CE217" i="24"/>
  <c r="CD217" i="24"/>
  <c r="CC217" i="24"/>
  <c r="CB217" i="24"/>
  <c r="K217" i="25" s="1"/>
  <c r="CA217" i="24"/>
  <c r="BZ217" i="24"/>
  <c r="BY217" i="24"/>
  <c r="BX217" i="24"/>
  <c r="BW217" i="24"/>
  <c r="BV217" i="24"/>
  <c r="BU217" i="24"/>
  <c r="BT217" i="24"/>
  <c r="E217" i="25" s="1"/>
  <c r="BS217" i="24"/>
  <c r="BR217" i="24"/>
  <c r="BQ217" i="24"/>
  <c r="BP217" i="24"/>
  <c r="BO217" i="24"/>
  <c r="BN217" i="24"/>
  <c r="BM217" i="24"/>
  <c r="BL217" i="24"/>
  <c r="BK217" i="24"/>
  <c r="BJ217" i="24"/>
  <c r="F217" i="25" s="1"/>
  <c r="BI217" i="24"/>
  <c r="BH217" i="24"/>
  <c r="BG217" i="24"/>
  <c r="BF217" i="24"/>
  <c r="BE217" i="24"/>
  <c r="BD217" i="24"/>
  <c r="BC217" i="24"/>
  <c r="Y217" i="25" s="1"/>
  <c r="BB217" i="24"/>
  <c r="X217" i="25" s="1"/>
  <c r="BA217" i="24"/>
  <c r="W217" i="25" s="1"/>
  <c r="AZ217" i="24"/>
  <c r="AE217" i="25" s="1"/>
  <c r="AY217" i="24"/>
  <c r="AB217" i="25" s="1"/>
  <c r="AX217" i="24"/>
  <c r="AA217" i="25" s="1"/>
  <c r="AW217" i="24"/>
  <c r="Z217" i="25" s="1"/>
  <c r="AV217" i="24"/>
  <c r="AU217" i="24"/>
  <c r="AT217" i="24"/>
  <c r="AS217" i="24"/>
  <c r="AR217" i="24"/>
  <c r="AQ217" i="24"/>
  <c r="AP217" i="24"/>
  <c r="AI217" i="25" s="1"/>
  <c r="AO217" i="24"/>
  <c r="AH217" i="25" s="1"/>
  <c r="AN217" i="24"/>
  <c r="AM217" i="24"/>
  <c r="AL217" i="24"/>
  <c r="AK217" i="24"/>
  <c r="AJ217" i="24"/>
  <c r="AI217" i="24"/>
  <c r="AH217" i="24"/>
  <c r="AJ217" i="25" s="1"/>
  <c r="AG217" i="24"/>
  <c r="AF217" i="24"/>
  <c r="AE217" i="24"/>
  <c r="AD217" i="24"/>
  <c r="AC217" i="24"/>
  <c r="AB217" i="24"/>
  <c r="AA217" i="24"/>
  <c r="Z217" i="24"/>
  <c r="Y217" i="24"/>
  <c r="X217" i="24"/>
  <c r="W217" i="24"/>
  <c r="V217" i="24"/>
  <c r="U217" i="24"/>
  <c r="T217" i="24"/>
  <c r="S217" i="24"/>
  <c r="R217" i="24"/>
  <c r="Q217" i="24"/>
  <c r="P217" i="24"/>
  <c r="O217" i="24"/>
  <c r="N217" i="24"/>
  <c r="M217" i="24"/>
  <c r="AC217" i="25" s="1"/>
  <c r="L217" i="24"/>
  <c r="AD217" i="25" s="1"/>
  <c r="K217" i="24"/>
  <c r="J217" i="24"/>
  <c r="I217" i="24"/>
  <c r="H217" i="24"/>
  <c r="G217" i="24"/>
  <c r="B217" i="25" s="1"/>
  <c r="F217" i="24"/>
  <c r="D217" i="25" s="1"/>
  <c r="E217" i="24"/>
  <c r="C217" i="25" s="1"/>
  <c r="D217" i="24"/>
  <c r="C217" i="24"/>
  <c r="B217" i="24"/>
  <c r="A217" i="24"/>
  <c r="CQ216" i="24"/>
  <c r="J216" i="25" s="1"/>
  <c r="CP216" i="24"/>
  <c r="S216" i="25" s="1"/>
  <c r="CO216" i="24"/>
  <c r="CN216" i="24"/>
  <c r="Q216" i="25" s="1"/>
  <c r="CM216" i="24"/>
  <c r="P216" i="25" s="1"/>
  <c r="R216" i="25" s="1"/>
  <c r="CL216" i="24"/>
  <c r="CK216" i="24"/>
  <c r="CJ216" i="24"/>
  <c r="CI216" i="24"/>
  <c r="CH216" i="24"/>
  <c r="CG216" i="24"/>
  <c r="CF216" i="24"/>
  <c r="CE216" i="24"/>
  <c r="CD216" i="24"/>
  <c r="CC216" i="24"/>
  <c r="CB216" i="24"/>
  <c r="K216" i="25" s="1"/>
  <c r="CA216" i="24"/>
  <c r="BZ216" i="24"/>
  <c r="BY216" i="24"/>
  <c r="BX216" i="24"/>
  <c r="BW216" i="24"/>
  <c r="BV216" i="24"/>
  <c r="BU216" i="24"/>
  <c r="BT216" i="24"/>
  <c r="E216" i="25" s="1"/>
  <c r="BS216" i="24"/>
  <c r="BR216" i="24"/>
  <c r="BQ216" i="24"/>
  <c r="BP216" i="24"/>
  <c r="BO216" i="24"/>
  <c r="BN216" i="24"/>
  <c r="BM216" i="24"/>
  <c r="BL216" i="24"/>
  <c r="BK216" i="24"/>
  <c r="BJ216" i="24"/>
  <c r="F216" i="25" s="1"/>
  <c r="BI216" i="24"/>
  <c r="BH216" i="24"/>
  <c r="BG216" i="24"/>
  <c r="BF216" i="24"/>
  <c r="BE216" i="24"/>
  <c r="BD216" i="24"/>
  <c r="BC216" i="24"/>
  <c r="Y216" i="25" s="1"/>
  <c r="BB216" i="24"/>
  <c r="X216" i="25" s="1"/>
  <c r="BA216" i="24"/>
  <c r="W216" i="25" s="1"/>
  <c r="AZ216" i="24"/>
  <c r="AE216" i="25" s="1"/>
  <c r="AY216" i="24"/>
  <c r="AB216" i="25" s="1"/>
  <c r="AX216" i="24"/>
  <c r="AA216" i="25" s="1"/>
  <c r="AW216" i="24"/>
  <c r="Z216" i="25" s="1"/>
  <c r="AV216" i="24"/>
  <c r="AU216" i="24"/>
  <c r="AT216" i="24"/>
  <c r="AS216" i="24"/>
  <c r="AR216" i="24"/>
  <c r="AQ216" i="24"/>
  <c r="AP216" i="24"/>
  <c r="AI216" i="25" s="1"/>
  <c r="AO216" i="24"/>
  <c r="AH216" i="25" s="1"/>
  <c r="AN216" i="24"/>
  <c r="AM216" i="24"/>
  <c r="AL216" i="24"/>
  <c r="AK216" i="24"/>
  <c r="AJ216" i="24"/>
  <c r="AI216" i="24"/>
  <c r="AH216" i="24"/>
  <c r="AJ216" i="25" s="1"/>
  <c r="AG216" i="24"/>
  <c r="AF216" i="24"/>
  <c r="AE216" i="24"/>
  <c r="AD216" i="24"/>
  <c r="AC216" i="24"/>
  <c r="AB216" i="24"/>
  <c r="AA216" i="24"/>
  <c r="Z216" i="24"/>
  <c r="Y216" i="24"/>
  <c r="X216" i="24"/>
  <c r="W216" i="24"/>
  <c r="V216" i="24"/>
  <c r="U216" i="24"/>
  <c r="T216" i="24"/>
  <c r="S216" i="24"/>
  <c r="R216" i="24"/>
  <c r="Q216" i="24"/>
  <c r="P216" i="24"/>
  <c r="O216" i="24"/>
  <c r="N216" i="24"/>
  <c r="M216" i="24"/>
  <c r="AC216" i="25" s="1"/>
  <c r="L216" i="24"/>
  <c r="AD216" i="25" s="1"/>
  <c r="K216" i="24"/>
  <c r="J216" i="24"/>
  <c r="I216" i="24"/>
  <c r="H216" i="24"/>
  <c r="G216" i="24"/>
  <c r="B216" i="25" s="1"/>
  <c r="F216" i="24"/>
  <c r="D216" i="25" s="1"/>
  <c r="E216" i="24"/>
  <c r="C216" i="25" s="1"/>
  <c r="D216" i="24"/>
  <c r="C216" i="24"/>
  <c r="B216" i="24"/>
  <c r="A216" i="24"/>
  <c r="CQ215" i="24"/>
  <c r="J215" i="25" s="1"/>
  <c r="CP215" i="24"/>
  <c r="S215" i="25" s="1"/>
  <c r="CO215" i="24"/>
  <c r="CN215" i="24"/>
  <c r="Q215" i="25" s="1"/>
  <c r="CM215" i="24"/>
  <c r="P215" i="25" s="1"/>
  <c r="R215" i="25" s="1"/>
  <c r="CL215" i="24"/>
  <c r="CK215" i="24"/>
  <c r="CJ215" i="24"/>
  <c r="CI215" i="24"/>
  <c r="CH215" i="24"/>
  <c r="CG215" i="24"/>
  <c r="CF215" i="24"/>
  <c r="CE215" i="24"/>
  <c r="CD215" i="24"/>
  <c r="CC215" i="24"/>
  <c r="CB215" i="24"/>
  <c r="K215" i="25" s="1"/>
  <c r="CA215" i="24"/>
  <c r="BZ215" i="24"/>
  <c r="BY215" i="24"/>
  <c r="BX215" i="24"/>
  <c r="BW215" i="24"/>
  <c r="BV215" i="24"/>
  <c r="BU215" i="24"/>
  <c r="BT215" i="24"/>
  <c r="E215" i="25" s="1"/>
  <c r="BS215" i="24"/>
  <c r="BR215" i="24"/>
  <c r="BQ215" i="24"/>
  <c r="BP215" i="24"/>
  <c r="BO215" i="24"/>
  <c r="BN215" i="24"/>
  <c r="BM215" i="24"/>
  <c r="BL215" i="24"/>
  <c r="BK215" i="24"/>
  <c r="BJ215" i="24"/>
  <c r="F215" i="25" s="1"/>
  <c r="BI215" i="24"/>
  <c r="BH215" i="24"/>
  <c r="BG215" i="24"/>
  <c r="BF215" i="24"/>
  <c r="BE215" i="24"/>
  <c r="BD215" i="24"/>
  <c r="BC215" i="24"/>
  <c r="Y215" i="25" s="1"/>
  <c r="BB215" i="24"/>
  <c r="X215" i="25" s="1"/>
  <c r="BA215" i="24"/>
  <c r="W215" i="25" s="1"/>
  <c r="AZ215" i="24"/>
  <c r="AE215" i="25" s="1"/>
  <c r="AY215" i="24"/>
  <c r="AB215" i="25" s="1"/>
  <c r="AX215" i="24"/>
  <c r="AA215" i="25" s="1"/>
  <c r="AW215" i="24"/>
  <c r="Z215" i="25" s="1"/>
  <c r="AV215" i="24"/>
  <c r="AU215" i="24"/>
  <c r="AT215" i="24"/>
  <c r="AS215" i="24"/>
  <c r="AR215" i="24"/>
  <c r="AQ215" i="24"/>
  <c r="AP215" i="24"/>
  <c r="AI215" i="25" s="1"/>
  <c r="AO215" i="24"/>
  <c r="AH215" i="25" s="1"/>
  <c r="AN215" i="24"/>
  <c r="AM215" i="24"/>
  <c r="AL215" i="24"/>
  <c r="AK215" i="24"/>
  <c r="AJ215" i="24"/>
  <c r="AI215" i="24"/>
  <c r="AH215" i="24"/>
  <c r="AJ215" i="25" s="1"/>
  <c r="AG215" i="24"/>
  <c r="AF215" i="24"/>
  <c r="AE215" i="24"/>
  <c r="AD215" i="24"/>
  <c r="AC215" i="24"/>
  <c r="AB215" i="24"/>
  <c r="AA215" i="24"/>
  <c r="Z215" i="24"/>
  <c r="Y215" i="24"/>
  <c r="X215" i="24"/>
  <c r="W215" i="24"/>
  <c r="V215" i="24"/>
  <c r="U215" i="24"/>
  <c r="T215" i="24"/>
  <c r="S215" i="24"/>
  <c r="R215" i="24"/>
  <c r="Q215" i="24"/>
  <c r="P215" i="24"/>
  <c r="O215" i="24"/>
  <c r="N215" i="24"/>
  <c r="M215" i="24"/>
  <c r="AC215" i="25" s="1"/>
  <c r="L215" i="24"/>
  <c r="AD215" i="25" s="1"/>
  <c r="K215" i="24"/>
  <c r="J215" i="24"/>
  <c r="I215" i="24"/>
  <c r="H215" i="24"/>
  <c r="G215" i="24"/>
  <c r="B215" i="25" s="1"/>
  <c r="F215" i="24"/>
  <c r="D215" i="25" s="1"/>
  <c r="E215" i="24"/>
  <c r="C215" i="25" s="1"/>
  <c r="D215" i="24"/>
  <c r="C215" i="24"/>
  <c r="B215" i="24"/>
  <c r="A215" i="24"/>
  <c r="CQ214" i="24"/>
  <c r="J214" i="25" s="1"/>
  <c r="CP214" i="24"/>
  <c r="S214" i="25" s="1"/>
  <c r="CO214" i="24"/>
  <c r="CN214" i="24"/>
  <c r="Q214" i="25" s="1"/>
  <c r="CM214" i="24"/>
  <c r="P214" i="25" s="1"/>
  <c r="R214" i="25" s="1"/>
  <c r="CL214" i="24"/>
  <c r="CK214" i="24"/>
  <c r="CJ214" i="24"/>
  <c r="CI214" i="24"/>
  <c r="CH214" i="24"/>
  <c r="CG214" i="24"/>
  <c r="CF214" i="24"/>
  <c r="CE214" i="24"/>
  <c r="CD214" i="24"/>
  <c r="CC214" i="24"/>
  <c r="CB214" i="24"/>
  <c r="K214" i="25" s="1"/>
  <c r="CA214" i="24"/>
  <c r="BZ214" i="24"/>
  <c r="BY214" i="24"/>
  <c r="BX214" i="24"/>
  <c r="BW214" i="24"/>
  <c r="BV214" i="24"/>
  <c r="BU214" i="24"/>
  <c r="BT214" i="24"/>
  <c r="E214" i="25" s="1"/>
  <c r="BS214" i="24"/>
  <c r="BR214" i="24"/>
  <c r="BQ214" i="24"/>
  <c r="BP214" i="24"/>
  <c r="BO214" i="24"/>
  <c r="BN214" i="24"/>
  <c r="BM214" i="24"/>
  <c r="BL214" i="24"/>
  <c r="BK214" i="24"/>
  <c r="BJ214" i="24"/>
  <c r="F214" i="25" s="1"/>
  <c r="BI214" i="24"/>
  <c r="BH214" i="24"/>
  <c r="BG214" i="24"/>
  <c r="BF214" i="24"/>
  <c r="BE214" i="24"/>
  <c r="BD214" i="24"/>
  <c r="BC214" i="24"/>
  <c r="Y214" i="25" s="1"/>
  <c r="BB214" i="24"/>
  <c r="X214" i="25" s="1"/>
  <c r="BA214" i="24"/>
  <c r="W214" i="25" s="1"/>
  <c r="AZ214" i="24"/>
  <c r="AE214" i="25" s="1"/>
  <c r="AY214" i="24"/>
  <c r="AB214" i="25" s="1"/>
  <c r="AX214" i="24"/>
  <c r="AA214" i="25" s="1"/>
  <c r="AW214" i="24"/>
  <c r="Z214" i="25" s="1"/>
  <c r="AV214" i="24"/>
  <c r="AU214" i="24"/>
  <c r="AT214" i="24"/>
  <c r="AS214" i="24"/>
  <c r="AR214" i="24"/>
  <c r="AQ214" i="24"/>
  <c r="AP214" i="24"/>
  <c r="AI214" i="25" s="1"/>
  <c r="AO214" i="24"/>
  <c r="AH214" i="25" s="1"/>
  <c r="AN214" i="24"/>
  <c r="AM214" i="24"/>
  <c r="AL214" i="24"/>
  <c r="AK214" i="24"/>
  <c r="AJ214" i="24"/>
  <c r="AI214" i="24"/>
  <c r="AH214" i="24"/>
  <c r="AJ214" i="25" s="1"/>
  <c r="AG214" i="24"/>
  <c r="AF214" i="24"/>
  <c r="AE214" i="24"/>
  <c r="AD214" i="24"/>
  <c r="AC214" i="24"/>
  <c r="AB214" i="24"/>
  <c r="AA214" i="24"/>
  <c r="Z214" i="24"/>
  <c r="Y214" i="24"/>
  <c r="X214" i="24"/>
  <c r="W214" i="24"/>
  <c r="V214" i="24"/>
  <c r="U214" i="24"/>
  <c r="T214" i="24"/>
  <c r="S214" i="24"/>
  <c r="R214" i="24"/>
  <c r="Q214" i="24"/>
  <c r="P214" i="24"/>
  <c r="O214" i="24"/>
  <c r="N214" i="24"/>
  <c r="M214" i="24"/>
  <c r="AC214" i="25" s="1"/>
  <c r="L214" i="24"/>
  <c r="AD214" i="25" s="1"/>
  <c r="K214" i="24"/>
  <c r="J214" i="24"/>
  <c r="I214" i="24"/>
  <c r="H214" i="24"/>
  <c r="G214" i="24"/>
  <c r="B214" i="25" s="1"/>
  <c r="F214" i="24"/>
  <c r="D214" i="25" s="1"/>
  <c r="E214" i="24"/>
  <c r="C214" i="25" s="1"/>
  <c r="D214" i="24"/>
  <c r="C214" i="24"/>
  <c r="B214" i="24"/>
  <c r="A214" i="24"/>
  <c r="DC214" i="24" s="1"/>
  <c r="AR214" i="25" s="1"/>
  <c r="CQ213" i="24"/>
  <c r="J213" i="25" s="1"/>
  <c r="CP213" i="24"/>
  <c r="S213" i="25" s="1"/>
  <c r="CO213" i="24"/>
  <c r="CN213" i="24"/>
  <c r="Q213" i="25" s="1"/>
  <c r="CM213" i="24"/>
  <c r="P213" i="25" s="1"/>
  <c r="R213" i="25" s="1"/>
  <c r="CL213" i="24"/>
  <c r="CK213" i="24"/>
  <c r="CJ213" i="24"/>
  <c r="CI213" i="24"/>
  <c r="CH213" i="24"/>
  <c r="CG213" i="24"/>
  <c r="CF213" i="24"/>
  <c r="CE213" i="24"/>
  <c r="CD213" i="24"/>
  <c r="CC213" i="24"/>
  <c r="CB213" i="24"/>
  <c r="K213" i="25" s="1"/>
  <c r="CA213" i="24"/>
  <c r="BZ213" i="24"/>
  <c r="BY213" i="24"/>
  <c r="BX213" i="24"/>
  <c r="BW213" i="24"/>
  <c r="BV213" i="24"/>
  <c r="BU213" i="24"/>
  <c r="BT213" i="24"/>
  <c r="E213" i="25" s="1"/>
  <c r="BS213" i="24"/>
  <c r="BR213" i="24"/>
  <c r="BQ213" i="24"/>
  <c r="BP213" i="24"/>
  <c r="BO213" i="24"/>
  <c r="BN213" i="24"/>
  <c r="BM213" i="24"/>
  <c r="BL213" i="24"/>
  <c r="BK213" i="24"/>
  <c r="BJ213" i="24"/>
  <c r="F213" i="25" s="1"/>
  <c r="BI213" i="24"/>
  <c r="BH213" i="24"/>
  <c r="BG213" i="24"/>
  <c r="BF213" i="24"/>
  <c r="BE213" i="24"/>
  <c r="BD213" i="24"/>
  <c r="BC213" i="24"/>
  <c r="Y213" i="25" s="1"/>
  <c r="BB213" i="24"/>
  <c r="X213" i="25" s="1"/>
  <c r="BA213" i="24"/>
  <c r="W213" i="25" s="1"/>
  <c r="AZ213" i="24"/>
  <c r="AE213" i="25" s="1"/>
  <c r="AY213" i="24"/>
  <c r="AB213" i="25" s="1"/>
  <c r="AX213" i="24"/>
  <c r="AA213" i="25" s="1"/>
  <c r="AW213" i="24"/>
  <c r="Z213" i="25" s="1"/>
  <c r="AV213" i="24"/>
  <c r="AU213" i="24"/>
  <c r="AT213" i="24"/>
  <c r="AS213" i="24"/>
  <c r="AR213" i="24"/>
  <c r="AQ213" i="24"/>
  <c r="AP213" i="24"/>
  <c r="AI213" i="25" s="1"/>
  <c r="AO213" i="24"/>
  <c r="AH213" i="25" s="1"/>
  <c r="AN213" i="24"/>
  <c r="AM213" i="24"/>
  <c r="AL213" i="24"/>
  <c r="AK213" i="24"/>
  <c r="AJ213" i="24"/>
  <c r="AI213" i="24"/>
  <c r="AH213" i="24"/>
  <c r="AJ213" i="25" s="1"/>
  <c r="AG213" i="24"/>
  <c r="AF213" i="24"/>
  <c r="AE213" i="24"/>
  <c r="AD213" i="24"/>
  <c r="AC213" i="24"/>
  <c r="AB213" i="24"/>
  <c r="AA213" i="24"/>
  <c r="Z213" i="24"/>
  <c r="Y213" i="24"/>
  <c r="X213" i="24"/>
  <c r="W213" i="24"/>
  <c r="V213" i="24"/>
  <c r="U213" i="24"/>
  <c r="T213" i="24"/>
  <c r="S213" i="24"/>
  <c r="R213" i="24"/>
  <c r="Q213" i="24"/>
  <c r="P213" i="24"/>
  <c r="O213" i="24"/>
  <c r="N213" i="24"/>
  <c r="M213" i="24"/>
  <c r="AC213" i="25" s="1"/>
  <c r="L213" i="24"/>
  <c r="AD213" i="25" s="1"/>
  <c r="K213" i="24"/>
  <c r="J213" i="24"/>
  <c r="I213" i="24"/>
  <c r="H213" i="24"/>
  <c r="G213" i="24"/>
  <c r="B213" i="25" s="1"/>
  <c r="F213" i="24"/>
  <c r="D213" i="25" s="1"/>
  <c r="E213" i="24"/>
  <c r="C213" i="25" s="1"/>
  <c r="D213" i="24"/>
  <c r="C213" i="24"/>
  <c r="B213" i="24"/>
  <c r="A213" i="24"/>
  <c r="CQ212" i="24"/>
  <c r="J212" i="25" s="1"/>
  <c r="CP212" i="24"/>
  <c r="S212" i="25" s="1"/>
  <c r="CO212" i="24"/>
  <c r="CN212" i="24"/>
  <c r="Q212" i="25" s="1"/>
  <c r="CM212" i="24"/>
  <c r="P212" i="25" s="1"/>
  <c r="R212" i="25" s="1"/>
  <c r="CL212" i="24"/>
  <c r="CK212" i="24"/>
  <c r="CJ212" i="24"/>
  <c r="CI212" i="24"/>
  <c r="CH212" i="24"/>
  <c r="CG212" i="24"/>
  <c r="CF212" i="24"/>
  <c r="CE212" i="24"/>
  <c r="CD212" i="24"/>
  <c r="CC212" i="24"/>
  <c r="CB212" i="24"/>
  <c r="K212" i="25" s="1"/>
  <c r="CA212" i="24"/>
  <c r="BZ212" i="24"/>
  <c r="BY212" i="24"/>
  <c r="BX212" i="24"/>
  <c r="BW212" i="24"/>
  <c r="BV212" i="24"/>
  <c r="BU212" i="24"/>
  <c r="BT212" i="24"/>
  <c r="E212" i="25" s="1"/>
  <c r="BS212" i="24"/>
  <c r="BR212" i="24"/>
  <c r="BQ212" i="24"/>
  <c r="BP212" i="24"/>
  <c r="BO212" i="24"/>
  <c r="BN212" i="24"/>
  <c r="BM212" i="24"/>
  <c r="BL212" i="24"/>
  <c r="BK212" i="24"/>
  <c r="BJ212" i="24"/>
  <c r="F212" i="25" s="1"/>
  <c r="BI212" i="24"/>
  <c r="BH212" i="24"/>
  <c r="BG212" i="24"/>
  <c r="BF212" i="24"/>
  <c r="BE212" i="24"/>
  <c r="BD212" i="24"/>
  <c r="BC212" i="24"/>
  <c r="Y212" i="25" s="1"/>
  <c r="BB212" i="24"/>
  <c r="X212" i="25" s="1"/>
  <c r="BA212" i="24"/>
  <c r="W212" i="25" s="1"/>
  <c r="AZ212" i="24"/>
  <c r="AE212" i="25" s="1"/>
  <c r="AY212" i="24"/>
  <c r="AB212" i="25" s="1"/>
  <c r="AX212" i="24"/>
  <c r="AA212" i="25" s="1"/>
  <c r="AW212" i="24"/>
  <c r="Z212" i="25" s="1"/>
  <c r="AV212" i="24"/>
  <c r="AU212" i="24"/>
  <c r="AT212" i="24"/>
  <c r="AS212" i="24"/>
  <c r="AR212" i="24"/>
  <c r="AQ212" i="24"/>
  <c r="AP212" i="24"/>
  <c r="AI212" i="25" s="1"/>
  <c r="AO212" i="24"/>
  <c r="AH212" i="25" s="1"/>
  <c r="AN212" i="24"/>
  <c r="AM212" i="24"/>
  <c r="AL212" i="24"/>
  <c r="AK212" i="24"/>
  <c r="AJ212" i="24"/>
  <c r="AI212" i="24"/>
  <c r="AH212" i="24"/>
  <c r="AJ212" i="25" s="1"/>
  <c r="AG212" i="24"/>
  <c r="AF212" i="24"/>
  <c r="AE212" i="24"/>
  <c r="AD212" i="24"/>
  <c r="AC212" i="24"/>
  <c r="AB212" i="24"/>
  <c r="AA212" i="24"/>
  <c r="Z212" i="24"/>
  <c r="Y212" i="24"/>
  <c r="X212" i="24"/>
  <c r="W212" i="24"/>
  <c r="V212" i="24"/>
  <c r="U212" i="24"/>
  <c r="T212" i="24"/>
  <c r="S212" i="24"/>
  <c r="R212" i="24"/>
  <c r="Q212" i="24"/>
  <c r="P212" i="24"/>
  <c r="O212" i="24"/>
  <c r="N212" i="24"/>
  <c r="M212" i="24"/>
  <c r="AC212" i="25" s="1"/>
  <c r="L212" i="24"/>
  <c r="AD212" i="25" s="1"/>
  <c r="K212" i="24"/>
  <c r="J212" i="24"/>
  <c r="I212" i="24"/>
  <c r="H212" i="24"/>
  <c r="G212" i="24"/>
  <c r="B212" i="25" s="1"/>
  <c r="F212" i="24"/>
  <c r="D212" i="25" s="1"/>
  <c r="E212" i="24"/>
  <c r="C212" i="25" s="1"/>
  <c r="D212" i="24"/>
  <c r="C212" i="24"/>
  <c r="B212" i="24"/>
  <c r="A212" i="24"/>
  <c r="CQ211" i="24"/>
  <c r="J211" i="25" s="1"/>
  <c r="CP211" i="24"/>
  <c r="S211" i="25" s="1"/>
  <c r="CO211" i="24"/>
  <c r="CN211" i="24"/>
  <c r="Q211" i="25" s="1"/>
  <c r="CM211" i="24"/>
  <c r="P211" i="25" s="1"/>
  <c r="R211" i="25" s="1"/>
  <c r="CL211" i="24"/>
  <c r="CK211" i="24"/>
  <c r="CJ211" i="24"/>
  <c r="CI211" i="24"/>
  <c r="CH211" i="24"/>
  <c r="CG211" i="24"/>
  <c r="CF211" i="24"/>
  <c r="CE211" i="24"/>
  <c r="CD211" i="24"/>
  <c r="CC211" i="24"/>
  <c r="CB211" i="24"/>
  <c r="K211" i="25" s="1"/>
  <c r="CA211" i="24"/>
  <c r="BZ211" i="24"/>
  <c r="BY211" i="24"/>
  <c r="BX211" i="24"/>
  <c r="BW211" i="24"/>
  <c r="BV211" i="24"/>
  <c r="BU211" i="24"/>
  <c r="BT211" i="24"/>
  <c r="E211" i="25" s="1"/>
  <c r="BS211" i="24"/>
  <c r="BR211" i="24"/>
  <c r="BQ211" i="24"/>
  <c r="BP211" i="24"/>
  <c r="BO211" i="24"/>
  <c r="BN211" i="24"/>
  <c r="BM211" i="24"/>
  <c r="BL211" i="24"/>
  <c r="BK211" i="24"/>
  <c r="BJ211" i="24"/>
  <c r="F211" i="25" s="1"/>
  <c r="BI211" i="24"/>
  <c r="BH211" i="24"/>
  <c r="BG211" i="24"/>
  <c r="BF211" i="24"/>
  <c r="BE211" i="24"/>
  <c r="BD211" i="24"/>
  <c r="BC211" i="24"/>
  <c r="Y211" i="25" s="1"/>
  <c r="BB211" i="24"/>
  <c r="X211" i="25" s="1"/>
  <c r="BA211" i="24"/>
  <c r="W211" i="25" s="1"/>
  <c r="AZ211" i="24"/>
  <c r="AE211" i="25" s="1"/>
  <c r="AY211" i="24"/>
  <c r="AB211" i="25" s="1"/>
  <c r="AX211" i="24"/>
  <c r="AA211" i="25" s="1"/>
  <c r="AW211" i="24"/>
  <c r="Z211" i="25" s="1"/>
  <c r="AV211" i="24"/>
  <c r="AU211" i="24"/>
  <c r="AT211" i="24"/>
  <c r="AS211" i="24"/>
  <c r="AR211" i="24"/>
  <c r="AQ211" i="24"/>
  <c r="AP211" i="24"/>
  <c r="AI211" i="25" s="1"/>
  <c r="AO211" i="24"/>
  <c r="AH211" i="25" s="1"/>
  <c r="AN211" i="24"/>
  <c r="AM211" i="24"/>
  <c r="AL211" i="24"/>
  <c r="AK211" i="24"/>
  <c r="AJ211" i="24"/>
  <c r="AI211" i="24"/>
  <c r="AH211" i="24"/>
  <c r="AJ211" i="25" s="1"/>
  <c r="AG211" i="24"/>
  <c r="AF211" i="24"/>
  <c r="AE211" i="24"/>
  <c r="AD211" i="24"/>
  <c r="AC211" i="24"/>
  <c r="AB211" i="24"/>
  <c r="AA211" i="24"/>
  <c r="Z211" i="24"/>
  <c r="Y211" i="24"/>
  <c r="X211" i="24"/>
  <c r="W211" i="24"/>
  <c r="V211" i="24"/>
  <c r="U211" i="24"/>
  <c r="T211" i="24"/>
  <c r="S211" i="24"/>
  <c r="R211" i="24"/>
  <c r="Q211" i="24"/>
  <c r="P211" i="24"/>
  <c r="O211" i="24"/>
  <c r="N211" i="24"/>
  <c r="M211" i="24"/>
  <c r="AC211" i="25" s="1"/>
  <c r="L211" i="24"/>
  <c r="AD211" i="25" s="1"/>
  <c r="K211" i="24"/>
  <c r="J211" i="24"/>
  <c r="I211" i="24"/>
  <c r="H211" i="24"/>
  <c r="G211" i="24"/>
  <c r="B211" i="25" s="1"/>
  <c r="F211" i="24"/>
  <c r="D211" i="25" s="1"/>
  <c r="E211" i="24"/>
  <c r="C211" i="25" s="1"/>
  <c r="D211" i="24"/>
  <c r="C211" i="24"/>
  <c r="B211" i="24"/>
  <c r="A211" i="24"/>
  <c r="A211" i="25" s="1"/>
  <c r="CQ210" i="24"/>
  <c r="J210" i="25" s="1"/>
  <c r="CP210" i="24"/>
  <c r="S210" i="25" s="1"/>
  <c r="CO210" i="24"/>
  <c r="CN210" i="24"/>
  <c r="Q210" i="25" s="1"/>
  <c r="CM210" i="24"/>
  <c r="P210" i="25" s="1"/>
  <c r="R210" i="25" s="1"/>
  <c r="CL210" i="24"/>
  <c r="CK210" i="24"/>
  <c r="CJ210" i="24"/>
  <c r="CI210" i="24"/>
  <c r="CH210" i="24"/>
  <c r="CG210" i="24"/>
  <c r="CF210" i="24"/>
  <c r="CE210" i="24"/>
  <c r="CD210" i="24"/>
  <c r="CC210" i="24"/>
  <c r="CB210" i="24"/>
  <c r="K210" i="25" s="1"/>
  <c r="CA210" i="24"/>
  <c r="BZ210" i="24"/>
  <c r="BY210" i="24"/>
  <c r="BX210" i="24"/>
  <c r="BW210" i="24"/>
  <c r="BV210" i="24"/>
  <c r="BU210" i="24"/>
  <c r="BT210" i="24"/>
  <c r="E210" i="25" s="1"/>
  <c r="BS210" i="24"/>
  <c r="BR210" i="24"/>
  <c r="BQ210" i="24"/>
  <c r="BP210" i="24"/>
  <c r="BO210" i="24"/>
  <c r="BN210" i="24"/>
  <c r="BM210" i="24"/>
  <c r="BL210" i="24"/>
  <c r="BK210" i="24"/>
  <c r="BJ210" i="24"/>
  <c r="F210" i="25" s="1"/>
  <c r="BI210" i="24"/>
  <c r="BH210" i="24"/>
  <c r="BG210" i="24"/>
  <c r="BF210" i="24"/>
  <c r="BE210" i="24"/>
  <c r="BD210" i="24"/>
  <c r="BC210" i="24"/>
  <c r="Y210" i="25" s="1"/>
  <c r="BB210" i="24"/>
  <c r="X210" i="25" s="1"/>
  <c r="BA210" i="24"/>
  <c r="W210" i="25" s="1"/>
  <c r="AZ210" i="24"/>
  <c r="AE210" i="25" s="1"/>
  <c r="AY210" i="24"/>
  <c r="AB210" i="25" s="1"/>
  <c r="AX210" i="24"/>
  <c r="AA210" i="25" s="1"/>
  <c r="AW210" i="24"/>
  <c r="Z210" i="25" s="1"/>
  <c r="AV210" i="24"/>
  <c r="AU210" i="24"/>
  <c r="AT210" i="24"/>
  <c r="AS210" i="24"/>
  <c r="AR210" i="24"/>
  <c r="AQ210" i="24"/>
  <c r="AP210" i="24"/>
  <c r="AI210" i="25" s="1"/>
  <c r="AO210" i="24"/>
  <c r="AH210" i="25" s="1"/>
  <c r="AN210" i="24"/>
  <c r="AM210" i="24"/>
  <c r="AL210" i="24"/>
  <c r="AK210" i="24"/>
  <c r="AJ210" i="24"/>
  <c r="AI210" i="24"/>
  <c r="AH210" i="24"/>
  <c r="AJ210" i="25" s="1"/>
  <c r="AG210" i="24"/>
  <c r="AF210" i="24"/>
  <c r="AE210" i="24"/>
  <c r="AD210" i="24"/>
  <c r="AC210" i="24"/>
  <c r="AB210" i="24"/>
  <c r="AA210" i="24"/>
  <c r="Z210" i="24"/>
  <c r="Y210" i="24"/>
  <c r="X210" i="24"/>
  <c r="W210" i="24"/>
  <c r="V210" i="24"/>
  <c r="U210" i="24"/>
  <c r="T210" i="24"/>
  <c r="S210" i="24"/>
  <c r="R210" i="24"/>
  <c r="Q210" i="24"/>
  <c r="P210" i="24"/>
  <c r="O210" i="24"/>
  <c r="N210" i="24"/>
  <c r="M210" i="24"/>
  <c r="AC210" i="25" s="1"/>
  <c r="L210" i="24"/>
  <c r="AD210" i="25" s="1"/>
  <c r="K210" i="24"/>
  <c r="J210" i="24"/>
  <c r="I210" i="24"/>
  <c r="H210" i="24"/>
  <c r="G210" i="24"/>
  <c r="B210" i="25" s="1"/>
  <c r="F210" i="24"/>
  <c r="D210" i="25" s="1"/>
  <c r="E210" i="24"/>
  <c r="C210" i="25" s="1"/>
  <c r="D210" i="24"/>
  <c r="C210" i="24"/>
  <c r="B210" i="24"/>
  <c r="A210" i="24"/>
  <c r="DC210" i="24" s="1"/>
  <c r="AR210" i="25" s="1"/>
  <c r="CQ209" i="24"/>
  <c r="J209" i="25" s="1"/>
  <c r="CP209" i="24"/>
  <c r="S209" i="25" s="1"/>
  <c r="CO209" i="24"/>
  <c r="CN209" i="24"/>
  <c r="Q209" i="25" s="1"/>
  <c r="CM209" i="24"/>
  <c r="P209" i="25" s="1"/>
  <c r="R209" i="25" s="1"/>
  <c r="CL209" i="24"/>
  <c r="CK209" i="24"/>
  <c r="CJ209" i="24"/>
  <c r="CI209" i="24"/>
  <c r="CH209" i="24"/>
  <c r="CG209" i="24"/>
  <c r="CF209" i="24"/>
  <c r="CE209" i="24"/>
  <c r="CD209" i="24"/>
  <c r="CC209" i="24"/>
  <c r="CB209" i="24"/>
  <c r="K209" i="25" s="1"/>
  <c r="CA209" i="24"/>
  <c r="BZ209" i="24"/>
  <c r="BY209" i="24"/>
  <c r="BX209" i="24"/>
  <c r="BW209" i="24"/>
  <c r="BV209" i="24"/>
  <c r="BU209" i="24"/>
  <c r="BT209" i="24"/>
  <c r="E209" i="25" s="1"/>
  <c r="BS209" i="24"/>
  <c r="BR209" i="24"/>
  <c r="BQ209" i="24"/>
  <c r="BP209" i="24"/>
  <c r="BO209" i="24"/>
  <c r="BN209" i="24"/>
  <c r="BM209" i="24"/>
  <c r="BL209" i="24"/>
  <c r="BK209" i="24"/>
  <c r="BJ209" i="24"/>
  <c r="F209" i="25" s="1"/>
  <c r="BI209" i="24"/>
  <c r="BH209" i="24"/>
  <c r="BG209" i="24"/>
  <c r="BF209" i="24"/>
  <c r="BE209" i="24"/>
  <c r="BD209" i="24"/>
  <c r="BC209" i="24"/>
  <c r="Y209" i="25" s="1"/>
  <c r="BB209" i="24"/>
  <c r="X209" i="25" s="1"/>
  <c r="BA209" i="24"/>
  <c r="W209" i="25" s="1"/>
  <c r="AZ209" i="24"/>
  <c r="AE209" i="25" s="1"/>
  <c r="AY209" i="24"/>
  <c r="AB209" i="25" s="1"/>
  <c r="AX209" i="24"/>
  <c r="AA209" i="25" s="1"/>
  <c r="AW209" i="24"/>
  <c r="Z209" i="25" s="1"/>
  <c r="AV209" i="24"/>
  <c r="AU209" i="24"/>
  <c r="AT209" i="24"/>
  <c r="AS209" i="24"/>
  <c r="AR209" i="24"/>
  <c r="AQ209" i="24"/>
  <c r="AP209" i="24"/>
  <c r="AI209" i="25" s="1"/>
  <c r="AO209" i="24"/>
  <c r="AH209" i="25" s="1"/>
  <c r="AN209" i="24"/>
  <c r="AM209" i="24"/>
  <c r="AL209" i="24"/>
  <c r="AK209" i="24"/>
  <c r="AJ209" i="24"/>
  <c r="AI209" i="24"/>
  <c r="AH209" i="24"/>
  <c r="AJ209" i="25" s="1"/>
  <c r="AG209" i="24"/>
  <c r="AF209" i="24"/>
  <c r="AE209" i="24"/>
  <c r="AD209" i="24"/>
  <c r="AC209" i="24"/>
  <c r="AB209" i="24"/>
  <c r="AA209" i="24"/>
  <c r="Z209" i="24"/>
  <c r="Y209" i="24"/>
  <c r="X209" i="24"/>
  <c r="W209" i="24"/>
  <c r="V209" i="24"/>
  <c r="U209" i="24"/>
  <c r="T209" i="24"/>
  <c r="S209" i="24"/>
  <c r="R209" i="24"/>
  <c r="Q209" i="24"/>
  <c r="P209" i="24"/>
  <c r="O209" i="24"/>
  <c r="N209" i="24"/>
  <c r="M209" i="24"/>
  <c r="AC209" i="25" s="1"/>
  <c r="L209" i="24"/>
  <c r="AD209" i="25" s="1"/>
  <c r="K209" i="24"/>
  <c r="J209" i="24"/>
  <c r="I209" i="24"/>
  <c r="H209" i="24"/>
  <c r="G209" i="24"/>
  <c r="B209" i="25" s="1"/>
  <c r="F209" i="24"/>
  <c r="D209" i="25" s="1"/>
  <c r="E209" i="24"/>
  <c r="C209" i="25" s="1"/>
  <c r="D209" i="24"/>
  <c r="C209" i="24"/>
  <c r="B209" i="24"/>
  <c r="A209" i="24"/>
  <c r="DC209" i="24" s="1"/>
  <c r="AR209" i="25" s="1"/>
  <c r="CQ208" i="24"/>
  <c r="J208" i="25" s="1"/>
  <c r="CP208" i="24"/>
  <c r="S208" i="25" s="1"/>
  <c r="CO208" i="24"/>
  <c r="CN208" i="24"/>
  <c r="Q208" i="25" s="1"/>
  <c r="CM208" i="24"/>
  <c r="P208" i="25" s="1"/>
  <c r="R208" i="25" s="1"/>
  <c r="CL208" i="24"/>
  <c r="CK208" i="24"/>
  <c r="CJ208" i="24"/>
  <c r="CI208" i="24"/>
  <c r="CH208" i="24"/>
  <c r="CG208" i="24"/>
  <c r="CF208" i="24"/>
  <c r="CE208" i="24"/>
  <c r="CD208" i="24"/>
  <c r="CC208" i="24"/>
  <c r="CB208" i="24"/>
  <c r="K208" i="25" s="1"/>
  <c r="CA208" i="24"/>
  <c r="BZ208" i="24"/>
  <c r="BY208" i="24"/>
  <c r="BX208" i="24"/>
  <c r="BW208" i="24"/>
  <c r="BV208" i="24"/>
  <c r="BU208" i="24"/>
  <c r="BT208" i="24"/>
  <c r="E208" i="25" s="1"/>
  <c r="BS208" i="24"/>
  <c r="BR208" i="24"/>
  <c r="BQ208" i="24"/>
  <c r="BP208" i="24"/>
  <c r="BO208" i="24"/>
  <c r="BN208" i="24"/>
  <c r="BM208" i="24"/>
  <c r="BL208" i="24"/>
  <c r="BK208" i="24"/>
  <c r="BJ208" i="24"/>
  <c r="F208" i="25" s="1"/>
  <c r="BI208" i="24"/>
  <c r="BH208" i="24"/>
  <c r="BG208" i="24"/>
  <c r="BF208" i="24"/>
  <c r="BE208" i="24"/>
  <c r="BD208" i="24"/>
  <c r="BC208" i="24"/>
  <c r="Y208" i="25" s="1"/>
  <c r="BB208" i="24"/>
  <c r="X208" i="25" s="1"/>
  <c r="BA208" i="24"/>
  <c r="W208" i="25" s="1"/>
  <c r="AZ208" i="24"/>
  <c r="AE208" i="25" s="1"/>
  <c r="AY208" i="24"/>
  <c r="AB208" i="25" s="1"/>
  <c r="AX208" i="24"/>
  <c r="AA208" i="25" s="1"/>
  <c r="AW208" i="24"/>
  <c r="Z208" i="25" s="1"/>
  <c r="AV208" i="24"/>
  <c r="AU208" i="24"/>
  <c r="AT208" i="24"/>
  <c r="AS208" i="24"/>
  <c r="AR208" i="24"/>
  <c r="AQ208" i="24"/>
  <c r="AP208" i="24"/>
  <c r="AI208" i="25" s="1"/>
  <c r="AO208" i="24"/>
  <c r="AH208" i="25" s="1"/>
  <c r="AN208" i="24"/>
  <c r="AM208" i="24"/>
  <c r="AL208" i="24"/>
  <c r="AK208" i="24"/>
  <c r="AJ208" i="24"/>
  <c r="AI208" i="24"/>
  <c r="AH208" i="24"/>
  <c r="AJ208" i="25" s="1"/>
  <c r="AG208" i="24"/>
  <c r="AF208" i="24"/>
  <c r="AE208" i="24"/>
  <c r="AD208" i="24"/>
  <c r="AC208" i="24"/>
  <c r="AB208" i="24"/>
  <c r="AA208" i="24"/>
  <c r="Z208" i="24"/>
  <c r="Y208" i="24"/>
  <c r="X208" i="24"/>
  <c r="W208" i="24"/>
  <c r="V208" i="24"/>
  <c r="U208" i="24"/>
  <c r="T208" i="24"/>
  <c r="S208" i="24"/>
  <c r="R208" i="24"/>
  <c r="Q208" i="24"/>
  <c r="P208" i="24"/>
  <c r="O208" i="24"/>
  <c r="N208" i="24"/>
  <c r="M208" i="24"/>
  <c r="AC208" i="25" s="1"/>
  <c r="L208" i="24"/>
  <c r="AD208" i="25" s="1"/>
  <c r="K208" i="24"/>
  <c r="J208" i="24"/>
  <c r="I208" i="24"/>
  <c r="H208" i="24"/>
  <c r="G208" i="24"/>
  <c r="B208" i="25" s="1"/>
  <c r="F208" i="24"/>
  <c r="D208" i="25" s="1"/>
  <c r="E208" i="24"/>
  <c r="C208" i="25" s="1"/>
  <c r="D208" i="24"/>
  <c r="C208" i="24"/>
  <c r="B208" i="24"/>
  <c r="A208" i="24"/>
  <c r="CQ207" i="24"/>
  <c r="J207" i="25" s="1"/>
  <c r="CP207" i="24"/>
  <c r="S207" i="25" s="1"/>
  <c r="CO207" i="24"/>
  <c r="CN207" i="24"/>
  <c r="Q207" i="25" s="1"/>
  <c r="CM207" i="24"/>
  <c r="P207" i="25" s="1"/>
  <c r="R207" i="25" s="1"/>
  <c r="CL207" i="24"/>
  <c r="CK207" i="24"/>
  <c r="CJ207" i="24"/>
  <c r="CI207" i="24"/>
  <c r="CH207" i="24"/>
  <c r="CG207" i="24"/>
  <c r="CF207" i="24"/>
  <c r="CE207" i="24"/>
  <c r="CD207" i="24"/>
  <c r="CC207" i="24"/>
  <c r="CB207" i="24"/>
  <c r="K207" i="25" s="1"/>
  <c r="CA207" i="24"/>
  <c r="BZ207" i="24"/>
  <c r="BY207" i="24"/>
  <c r="BX207" i="24"/>
  <c r="BW207" i="24"/>
  <c r="BV207" i="24"/>
  <c r="BU207" i="24"/>
  <c r="BT207" i="24"/>
  <c r="E207" i="25" s="1"/>
  <c r="BS207" i="24"/>
  <c r="BR207" i="24"/>
  <c r="BQ207" i="24"/>
  <c r="BP207" i="24"/>
  <c r="BO207" i="24"/>
  <c r="BN207" i="24"/>
  <c r="BM207" i="24"/>
  <c r="BL207" i="24"/>
  <c r="BK207" i="24"/>
  <c r="BJ207" i="24"/>
  <c r="F207" i="25" s="1"/>
  <c r="BI207" i="24"/>
  <c r="BH207" i="24"/>
  <c r="BG207" i="24"/>
  <c r="BF207" i="24"/>
  <c r="BE207" i="24"/>
  <c r="BD207" i="24"/>
  <c r="BC207" i="24"/>
  <c r="Y207" i="25" s="1"/>
  <c r="BB207" i="24"/>
  <c r="X207" i="25" s="1"/>
  <c r="BA207" i="24"/>
  <c r="W207" i="25" s="1"/>
  <c r="AZ207" i="24"/>
  <c r="AE207" i="25" s="1"/>
  <c r="AY207" i="24"/>
  <c r="AB207" i="25" s="1"/>
  <c r="AX207" i="24"/>
  <c r="AA207" i="25" s="1"/>
  <c r="AW207" i="24"/>
  <c r="Z207" i="25" s="1"/>
  <c r="AV207" i="24"/>
  <c r="AU207" i="24"/>
  <c r="AT207" i="24"/>
  <c r="AS207" i="24"/>
  <c r="AR207" i="24"/>
  <c r="AQ207" i="24"/>
  <c r="AP207" i="24"/>
  <c r="AI207" i="25" s="1"/>
  <c r="AO207" i="24"/>
  <c r="AH207" i="25" s="1"/>
  <c r="AN207" i="24"/>
  <c r="AM207" i="24"/>
  <c r="AL207" i="24"/>
  <c r="AK207" i="24"/>
  <c r="AJ207" i="24"/>
  <c r="AI207" i="24"/>
  <c r="AH207" i="24"/>
  <c r="AJ207" i="25" s="1"/>
  <c r="AG207" i="24"/>
  <c r="AF207" i="24"/>
  <c r="AE207" i="24"/>
  <c r="AD207" i="24"/>
  <c r="AC207" i="24"/>
  <c r="AB207" i="24"/>
  <c r="AA207" i="24"/>
  <c r="Z207" i="24"/>
  <c r="Y207" i="24"/>
  <c r="X207" i="24"/>
  <c r="W207" i="24"/>
  <c r="V207" i="24"/>
  <c r="U207" i="24"/>
  <c r="T207" i="24"/>
  <c r="S207" i="24"/>
  <c r="R207" i="24"/>
  <c r="Q207" i="24"/>
  <c r="P207" i="24"/>
  <c r="O207" i="24"/>
  <c r="N207" i="24"/>
  <c r="M207" i="24"/>
  <c r="AC207" i="25" s="1"/>
  <c r="L207" i="24"/>
  <c r="AD207" i="25" s="1"/>
  <c r="K207" i="24"/>
  <c r="J207" i="24"/>
  <c r="I207" i="24"/>
  <c r="H207" i="24"/>
  <c r="G207" i="24"/>
  <c r="B207" i="25" s="1"/>
  <c r="F207" i="24"/>
  <c r="D207" i="25" s="1"/>
  <c r="E207" i="24"/>
  <c r="C207" i="25" s="1"/>
  <c r="D207" i="24"/>
  <c r="C207" i="24"/>
  <c r="B207" i="24"/>
  <c r="A207" i="24"/>
  <c r="CQ206" i="24"/>
  <c r="J206" i="25" s="1"/>
  <c r="CP206" i="24"/>
  <c r="S206" i="25" s="1"/>
  <c r="CO206" i="24"/>
  <c r="CN206" i="24"/>
  <c r="Q206" i="25" s="1"/>
  <c r="CM206" i="24"/>
  <c r="P206" i="25" s="1"/>
  <c r="R206" i="25" s="1"/>
  <c r="CL206" i="24"/>
  <c r="CK206" i="24"/>
  <c r="CJ206" i="24"/>
  <c r="CI206" i="24"/>
  <c r="CH206" i="24"/>
  <c r="CG206" i="24"/>
  <c r="CF206" i="24"/>
  <c r="CE206" i="24"/>
  <c r="CD206" i="24"/>
  <c r="CC206" i="24"/>
  <c r="CB206" i="24"/>
  <c r="K206" i="25" s="1"/>
  <c r="CA206" i="24"/>
  <c r="BZ206" i="24"/>
  <c r="BY206" i="24"/>
  <c r="BX206" i="24"/>
  <c r="BW206" i="24"/>
  <c r="BV206" i="24"/>
  <c r="BU206" i="24"/>
  <c r="BT206" i="24"/>
  <c r="E206" i="25" s="1"/>
  <c r="BS206" i="24"/>
  <c r="BR206" i="24"/>
  <c r="BQ206" i="24"/>
  <c r="BP206" i="24"/>
  <c r="BO206" i="24"/>
  <c r="BN206" i="24"/>
  <c r="BM206" i="24"/>
  <c r="BL206" i="24"/>
  <c r="BK206" i="24"/>
  <c r="BJ206" i="24"/>
  <c r="F206" i="25" s="1"/>
  <c r="BI206" i="24"/>
  <c r="BH206" i="24"/>
  <c r="BG206" i="24"/>
  <c r="BF206" i="24"/>
  <c r="BE206" i="24"/>
  <c r="BD206" i="24"/>
  <c r="BC206" i="24"/>
  <c r="Y206" i="25" s="1"/>
  <c r="BB206" i="24"/>
  <c r="X206" i="25" s="1"/>
  <c r="BA206" i="24"/>
  <c r="W206" i="25" s="1"/>
  <c r="AZ206" i="24"/>
  <c r="AE206" i="25" s="1"/>
  <c r="AY206" i="24"/>
  <c r="AB206" i="25" s="1"/>
  <c r="AX206" i="24"/>
  <c r="AA206" i="25" s="1"/>
  <c r="AW206" i="24"/>
  <c r="Z206" i="25" s="1"/>
  <c r="AV206" i="24"/>
  <c r="AU206" i="24"/>
  <c r="AT206" i="24"/>
  <c r="AS206" i="24"/>
  <c r="AR206" i="24"/>
  <c r="AQ206" i="24"/>
  <c r="AP206" i="24"/>
  <c r="AI206" i="25" s="1"/>
  <c r="AO206" i="24"/>
  <c r="AH206" i="25" s="1"/>
  <c r="AN206" i="24"/>
  <c r="AM206" i="24"/>
  <c r="AL206" i="24"/>
  <c r="AK206" i="24"/>
  <c r="AJ206" i="24"/>
  <c r="AI206" i="24"/>
  <c r="AH206" i="24"/>
  <c r="AJ206" i="25" s="1"/>
  <c r="AG206" i="24"/>
  <c r="AF206" i="24"/>
  <c r="AE206" i="24"/>
  <c r="AD206" i="24"/>
  <c r="AC206" i="24"/>
  <c r="AB206" i="24"/>
  <c r="AA206" i="24"/>
  <c r="Z206" i="24"/>
  <c r="Y206" i="24"/>
  <c r="X206" i="24"/>
  <c r="W206" i="24"/>
  <c r="V206" i="24"/>
  <c r="U206" i="24"/>
  <c r="T206" i="24"/>
  <c r="S206" i="24"/>
  <c r="R206" i="24"/>
  <c r="Q206" i="24"/>
  <c r="P206" i="24"/>
  <c r="O206" i="24"/>
  <c r="N206" i="24"/>
  <c r="M206" i="24"/>
  <c r="AC206" i="25" s="1"/>
  <c r="L206" i="24"/>
  <c r="AD206" i="25" s="1"/>
  <c r="K206" i="24"/>
  <c r="J206" i="24"/>
  <c r="I206" i="24"/>
  <c r="H206" i="24"/>
  <c r="G206" i="24"/>
  <c r="B206" i="25" s="1"/>
  <c r="F206" i="24"/>
  <c r="D206" i="25" s="1"/>
  <c r="E206" i="24"/>
  <c r="C206" i="25" s="1"/>
  <c r="D206" i="24"/>
  <c r="C206" i="24"/>
  <c r="B206" i="24"/>
  <c r="A206" i="24"/>
  <c r="DC206" i="24" s="1"/>
  <c r="AR206" i="25" s="1"/>
  <c r="CQ205" i="24"/>
  <c r="J205" i="25" s="1"/>
  <c r="CP205" i="24"/>
  <c r="S205" i="25" s="1"/>
  <c r="CO205" i="24"/>
  <c r="CN205" i="24"/>
  <c r="Q205" i="25" s="1"/>
  <c r="CM205" i="24"/>
  <c r="P205" i="25" s="1"/>
  <c r="R205" i="25" s="1"/>
  <c r="CL205" i="24"/>
  <c r="CK205" i="24"/>
  <c r="CJ205" i="24"/>
  <c r="CI205" i="24"/>
  <c r="CH205" i="24"/>
  <c r="CG205" i="24"/>
  <c r="CF205" i="24"/>
  <c r="CE205" i="24"/>
  <c r="CD205" i="24"/>
  <c r="CC205" i="24"/>
  <c r="CB205" i="24"/>
  <c r="K205" i="25" s="1"/>
  <c r="CA205" i="24"/>
  <c r="BZ205" i="24"/>
  <c r="BY205" i="24"/>
  <c r="BX205" i="24"/>
  <c r="BW205" i="24"/>
  <c r="BV205" i="24"/>
  <c r="BU205" i="24"/>
  <c r="BT205" i="24"/>
  <c r="E205" i="25" s="1"/>
  <c r="BS205" i="24"/>
  <c r="BR205" i="24"/>
  <c r="BQ205" i="24"/>
  <c r="BP205" i="24"/>
  <c r="BO205" i="24"/>
  <c r="BN205" i="24"/>
  <c r="BM205" i="24"/>
  <c r="BL205" i="24"/>
  <c r="BK205" i="24"/>
  <c r="BJ205" i="24"/>
  <c r="F205" i="25" s="1"/>
  <c r="BI205" i="24"/>
  <c r="BH205" i="24"/>
  <c r="BG205" i="24"/>
  <c r="BF205" i="24"/>
  <c r="BE205" i="24"/>
  <c r="BD205" i="24"/>
  <c r="BC205" i="24"/>
  <c r="Y205" i="25" s="1"/>
  <c r="BB205" i="24"/>
  <c r="X205" i="25" s="1"/>
  <c r="BA205" i="24"/>
  <c r="W205" i="25" s="1"/>
  <c r="AZ205" i="24"/>
  <c r="AE205" i="25" s="1"/>
  <c r="AY205" i="24"/>
  <c r="AB205" i="25" s="1"/>
  <c r="AX205" i="24"/>
  <c r="AA205" i="25" s="1"/>
  <c r="AW205" i="24"/>
  <c r="Z205" i="25" s="1"/>
  <c r="AV205" i="24"/>
  <c r="AU205" i="24"/>
  <c r="AT205" i="24"/>
  <c r="AS205" i="24"/>
  <c r="AR205" i="24"/>
  <c r="AQ205" i="24"/>
  <c r="AP205" i="24"/>
  <c r="AI205" i="25" s="1"/>
  <c r="AO205" i="24"/>
  <c r="AH205" i="25" s="1"/>
  <c r="AN205" i="24"/>
  <c r="AM205" i="24"/>
  <c r="AL205" i="24"/>
  <c r="AK205" i="24"/>
  <c r="AJ205" i="24"/>
  <c r="AI205" i="24"/>
  <c r="AH205" i="24"/>
  <c r="AJ205" i="25" s="1"/>
  <c r="AG205" i="24"/>
  <c r="AF205" i="24"/>
  <c r="AE205" i="24"/>
  <c r="AD205" i="24"/>
  <c r="AC205" i="24"/>
  <c r="AB205" i="24"/>
  <c r="AA205" i="24"/>
  <c r="Z205" i="24"/>
  <c r="Y205" i="24"/>
  <c r="X205" i="24"/>
  <c r="W205" i="24"/>
  <c r="V205" i="24"/>
  <c r="U205" i="24"/>
  <c r="T205" i="24"/>
  <c r="S205" i="24"/>
  <c r="R205" i="24"/>
  <c r="Q205" i="24"/>
  <c r="P205" i="24"/>
  <c r="O205" i="24"/>
  <c r="N205" i="24"/>
  <c r="M205" i="24"/>
  <c r="AC205" i="25" s="1"/>
  <c r="L205" i="24"/>
  <c r="AD205" i="25" s="1"/>
  <c r="K205" i="24"/>
  <c r="J205" i="24"/>
  <c r="I205" i="24"/>
  <c r="H205" i="24"/>
  <c r="G205" i="24"/>
  <c r="B205" i="25" s="1"/>
  <c r="F205" i="24"/>
  <c r="D205" i="25" s="1"/>
  <c r="E205" i="24"/>
  <c r="C205" i="25" s="1"/>
  <c r="D205" i="24"/>
  <c r="C205" i="24"/>
  <c r="B205" i="24"/>
  <c r="A205" i="24"/>
  <c r="CQ204" i="24"/>
  <c r="J204" i="25" s="1"/>
  <c r="CP204" i="24"/>
  <c r="S204" i="25" s="1"/>
  <c r="CO204" i="24"/>
  <c r="CN204" i="24"/>
  <c r="Q204" i="25" s="1"/>
  <c r="CM204" i="24"/>
  <c r="P204" i="25" s="1"/>
  <c r="R204" i="25" s="1"/>
  <c r="CL204" i="24"/>
  <c r="CK204" i="24"/>
  <c r="CJ204" i="24"/>
  <c r="CI204" i="24"/>
  <c r="CH204" i="24"/>
  <c r="CG204" i="24"/>
  <c r="CF204" i="24"/>
  <c r="CE204" i="24"/>
  <c r="CD204" i="24"/>
  <c r="CC204" i="24"/>
  <c r="CB204" i="24"/>
  <c r="K204" i="25" s="1"/>
  <c r="CA204" i="24"/>
  <c r="BZ204" i="24"/>
  <c r="BY204" i="24"/>
  <c r="BX204" i="24"/>
  <c r="BW204" i="24"/>
  <c r="BV204" i="24"/>
  <c r="BU204" i="24"/>
  <c r="BT204" i="24"/>
  <c r="E204" i="25" s="1"/>
  <c r="BS204" i="24"/>
  <c r="BR204" i="24"/>
  <c r="BQ204" i="24"/>
  <c r="BP204" i="24"/>
  <c r="BO204" i="24"/>
  <c r="BN204" i="24"/>
  <c r="BM204" i="24"/>
  <c r="BL204" i="24"/>
  <c r="BK204" i="24"/>
  <c r="BJ204" i="24"/>
  <c r="F204" i="25" s="1"/>
  <c r="BI204" i="24"/>
  <c r="BH204" i="24"/>
  <c r="BG204" i="24"/>
  <c r="BF204" i="24"/>
  <c r="BE204" i="24"/>
  <c r="BD204" i="24"/>
  <c r="BC204" i="24"/>
  <c r="Y204" i="25" s="1"/>
  <c r="BB204" i="24"/>
  <c r="X204" i="25" s="1"/>
  <c r="BA204" i="24"/>
  <c r="W204" i="25" s="1"/>
  <c r="AZ204" i="24"/>
  <c r="AE204" i="25" s="1"/>
  <c r="AY204" i="24"/>
  <c r="AB204" i="25" s="1"/>
  <c r="AX204" i="24"/>
  <c r="AA204" i="25" s="1"/>
  <c r="AW204" i="24"/>
  <c r="Z204" i="25" s="1"/>
  <c r="AV204" i="24"/>
  <c r="AU204" i="24"/>
  <c r="AT204" i="24"/>
  <c r="AS204" i="24"/>
  <c r="AR204" i="24"/>
  <c r="AQ204" i="24"/>
  <c r="AP204" i="24"/>
  <c r="AI204" i="25" s="1"/>
  <c r="AO204" i="24"/>
  <c r="AH204" i="25" s="1"/>
  <c r="AN204" i="24"/>
  <c r="AM204" i="24"/>
  <c r="AL204" i="24"/>
  <c r="AK204" i="24"/>
  <c r="AJ204" i="24"/>
  <c r="AI204" i="24"/>
  <c r="AH204" i="24"/>
  <c r="AJ204" i="25" s="1"/>
  <c r="AG204" i="24"/>
  <c r="AF204" i="24"/>
  <c r="AE204" i="24"/>
  <c r="AD204" i="24"/>
  <c r="AC204" i="24"/>
  <c r="AB204" i="24"/>
  <c r="AA204" i="24"/>
  <c r="Z204" i="24"/>
  <c r="Y204" i="24"/>
  <c r="X204" i="24"/>
  <c r="W204" i="24"/>
  <c r="V204" i="24"/>
  <c r="U204" i="24"/>
  <c r="T204" i="24"/>
  <c r="S204" i="24"/>
  <c r="R204" i="24"/>
  <c r="Q204" i="24"/>
  <c r="P204" i="24"/>
  <c r="O204" i="24"/>
  <c r="N204" i="24"/>
  <c r="M204" i="24"/>
  <c r="AC204" i="25" s="1"/>
  <c r="L204" i="24"/>
  <c r="AD204" i="25" s="1"/>
  <c r="K204" i="24"/>
  <c r="J204" i="24"/>
  <c r="I204" i="24"/>
  <c r="H204" i="24"/>
  <c r="G204" i="24"/>
  <c r="B204" i="25" s="1"/>
  <c r="F204" i="24"/>
  <c r="D204" i="25" s="1"/>
  <c r="E204" i="24"/>
  <c r="C204" i="25" s="1"/>
  <c r="D204" i="24"/>
  <c r="C204" i="24"/>
  <c r="B204" i="24"/>
  <c r="A204" i="24"/>
  <c r="CQ203" i="24"/>
  <c r="J203" i="25" s="1"/>
  <c r="CP203" i="24"/>
  <c r="S203" i="25" s="1"/>
  <c r="CO203" i="24"/>
  <c r="CN203" i="24"/>
  <c r="Q203" i="25" s="1"/>
  <c r="CM203" i="24"/>
  <c r="P203" i="25" s="1"/>
  <c r="R203" i="25" s="1"/>
  <c r="CL203" i="24"/>
  <c r="CK203" i="24"/>
  <c r="CJ203" i="24"/>
  <c r="CI203" i="24"/>
  <c r="CH203" i="24"/>
  <c r="CG203" i="24"/>
  <c r="CF203" i="24"/>
  <c r="CE203" i="24"/>
  <c r="CD203" i="24"/>
  <c r="CC203" i="24"/>
  <c r="CB203" i="24"/>
  <c r="K203" i="25" s="1"/>
  <c r="CA203" i="24"/>
  <c r="BZ203" i="24"/>
  <c r="BY203" i="24"/>
  <c r="BX203" i="24"/>
  <c r="BW203" i="24"/>
  <c r="BV203" i="24"/>
  <c r="BU203" i="24"/>
  <c r="BT203" i="24"/>
  <c r="E203" i="25" s="1"/>
  <c r="BS203" i="24"/>
  <c r="BR203" i="24"/>
  <c r="BQ203" i="24"/>
  <c r="BP203" i="24"/>
  <c r="BO203" i="24"/>
  <c r="BN203" i="24"/>
  <c r="BM203" i="24"/>
  <c r="BL203" i="24"/>
  <c r="BK203" i="24"/>
  <c r="BJ203" i="24"/>
  <c r="F203" i="25" s="1"/>
  <c r="BI203" i="24"/>
  <c r="BH203" i="24"/>
  <c r="BG203" i="24"/>
  <c r="BF203" i="24"/>
  <c r="BE203" i="24"/>
  <c r="BD203" i="24"/>
  <c r="BC203" i="24"/>
  <c r="Y203" i="25" s="1"/>
  <c r="BB203" i="24"/>
  <c r="X203" i="25" s="1"/>
  <c r="BA203" i="24"/>
  <c r="W203" i="25" s="1"/>
  <c r="AZ203" i="24"/>
  <c r="AE203" i="25" s="1"/>
  <c r="AY203" i="24"/>
  <c r="AB203" i="25" s="1"/>
  <c r="AX203" i="24"/>
  <c r="AA203" i="25" s="1"/>
  <c r="AW203" i="24"/>
  <c r="Z203" i="25" s="1"/>
  <c r="AV203" i="24"/>
  <c r="AU203" i="24"/>
  <c r="AT203" i="24"/>
  <c r="AS203" i="24"/>
  <c r="AR203" i="24"/>
  <c r="AQ203" i="24"/>
  <c r="AP203" i="24"/>
  <c r="AI203" i="25" s="1"/>
  <c r="AO203" i="24"/>
  <c r="AH203" i="25" s="1"/>
  <c r="AN203" i="24"/>
  <c r="AM203" i="24"/>
  <c r="AL203" i="24"/>
  <c r="AK203" i="24"/>
  <c r="AJ203" i="24"/>
  <c r="AI203" i="24"/>
  <c r="AH203" i="24"/>
  <c r="AJ203" i="25" s="1"/>
  <c r="AG203" i="24"/>
  <c r="AF203" i="24"/>
  <c r="AE203" i="24"/>
  <c r="AD203" i="24"/>
  <c r="AC203" i="24"/>
  <c r="AB203" i="24"/>
  <c r="AA203" i="24"/>
  <c r="Z203" i="24"/>
  <c r="Y203" i="24"/>
  <c r="X203" i="24"/>
  <c r="W203" i="24"/>
  <c r="V203" i="24"/>
  <c r="U203" i="24"/>
  <c r="T203" i="24"/>
  <c r="S203" i="24"/>
  <c r="R203" i="24"/>
  <c r="Q203" i="24"/>
  <c r="P203" i="24"/>
  <c r="O203" i="24"/>
  <c r="N203" i="24"/>
  <c r="M203" i="24"/>
  <c r="AC203" i="25" s="1"/>
  <c r="L203" i="24"/>
  <c r="AD203" i="25" s="1"/>
  <c r="K203" i="24"/>
  <c r="J203" i="24"/>
  <c r="I203" i="24"/>
  <c r="H203" i="24"/>
  <c r="G203" i="24"/>
  <c r="B203" i="25" s="1"/>
  <c r="F203" i="24"/>
  <c r="D203" i="25" s="1"/>
  <c r="E203" i="24"/>
  <c r="C203" i="25" s="1"/>
  <c r="D203" i="24"/>
  <c r="C203" i="24"/>
  <c r="B203" i="24"/>
  <c r="A203" i="24"/>
  <c r="A203" i="25" s="1"/>
  <c r="CQ202" i="24"/>
  <c r="J202" i="25" s="1"/>
  <c r="CP202" i="24"/>
  <c r="S202" i="25" s="1"/>
  <c r="CO202" i="24"/>
  <c r="CN202" i="24"/>
  <c r="Q202" i="25" s="1"/>
  <c r="CM202" i="24"/>
  <c r="P202" i="25" s="1"/>
  <c r="R202" i="25" s="1"/>
  <c r="CL202" i="24"/>
  <c r="CK202" i="24"/>
  <c r="CJ202" i="24"/>
  <c r="CI202" i="24"/>
  <c r="CH202" i="24"/>
  <c r="CG202" i="24"/>
  <c r="CF202" i="24"/>
  <c r="CE202" i="24"/>
  <c r="CD202" i="24"/>
  <c r="CC202" i="24"/>
  <c r="CB202" i="24"/>
  <c r="K202" i="25" s="1"/>
  <c r="CA202" i="24"/>
  <c r="BZ202" i="24"/>
  <c r="BY202" i="24"/>
  <c r="BX202" i="24"/>
  <c r="BW202" i="24"/>
  <c r="BV202" i="24"/>
  <c r="BU202" i="24"/>
  <c r="BT202" i="24"/>
  <c r="E202" i="25" s="1"/>
  <c r="BS202" i="24"/>
  <c r="BR202" i="24"/>
  <c r="BQ202" i="24"/>
  <c r="BP202" i="24"/>
  <c r="BO202" i="24"/>
  <c r="BN202" i="24"/>
  <c r="BM202" i="24"/>
  <c r="BL202" i="24"/>
  <c r="BK202" i="24"/>
  <c r="BJ202" i="24"/>
  <c r="F202" i="25" s="1"/>
  <c r="BI202" i="24"/>
  <c r="BH202" i="24"/>
  <c r="BG202" i="24"/>
  <c r="BF202" i="24"/>
  <c r="BE202" i="24"/>
  <c r="BD202" i="24"/>
  <c r="BC202" i="24"/>
  <c r="Y202" i="25" s="1"/>
  <c r="BB202" i="24"/>
  <c r="X202" i="25" s="1"/>
  <c r="BA202" i="24"/>
  <c r="W202" i="25" s="1"/>
  <c r="AZ202" i="24"/>
  <c r="AE202" i="25" s="1"/>
  <c r="AY202" i="24"/>
  <c r="AB202" i="25" s="1"/>
  <c r="AX202" i="24"/>
  <c r="AA202" i="25" s="1"/>
  <c r="AW202" i="24"/>
  <c r="Z202" i="25" s="1"/>
  <c r="AV202" i="24"/>
  <c r="AU202" i="24"/>
  <c r="AT202" i="24"/>
  <c r="AS202" i="24"/>
  <c r="AR202" i="24"/>
  <c r="AQ202" i="24"/>
  <c r="AP202" i="24"/>
  <c r="AI202" i="25" s="1"/>
  <c r="AO202" i="24"/>
  <c r="AH202" i="25" s="1"/>
  <c r="AN202" i="24"/>
  <c r="AM202" i="24"/>
  <c r="AL202" i="24"/>
  <c r="AK202" i="24"/>
  <c r="AJ202" i="24"/>
  <c r="AI202" i="24"/>
  <c r="AH202" i="24"/>
  <c r="AJ202" i="25" s="1"/>
  <c r="AG202" i="24"/>
  <c r="AF202" i="24"/>
  <c r="AE202" i="24"/>
  <c r="AD202" i="24"/>
  <c r="AC202" i="24"/>
  <c r="AB202" i="24"/>
  <c r="AA202" i="24"/>
  <c r="Z202" i="24"/>
  <c r="Y202" i="24"/>
  <c r="X202" i="24"/>
  <c r="W202" i="24"/>
  <c r="V202" i="24"/>
  <c r="U202" i="24"/>
  <c r="T202" i="24"/>
  <c r="S202" i="24"/>
  <c r="R202" i="24"/>
  <c r="Q202" i="24"/>
  <c r="P202" i="24"/>
  <c r="O202" i="24"/>
  <c r="N202" i="24"/>
  <c r="M202" i="24"/>
  <c r="AC202" i="25" s="1"/>
  <c r="L202" i="24"/>
  <c r="AD202" i="25" s="1"/>
  <c r="K202" i="24"/>
  <c r="J202" i="24"/>
  <c r="I202" i="24"/>
  <c r="H202" i="24"/>
  <c r="G202" i="24"/>
  <c r="B202" i="25" s="1"/>
  <c r="F202" i="24"/>
  <c r="D202" i="25" s="1"/>
  <c r="E202" i="24"/>
  <c r="C202" i="25" s="1"/>
  <c r="D202" i="24"/>
  <c r="C202" i="24"/>
  <c r="B202" i="24"/>
  <c r="A202" i="24"/>
  <c r="CQ201" i="24"/>
  <c r="J201" i="25" s="1"/>
  <c r="CP201" i="24"/>
  <c r="S201" i="25" s="1"/>
  <c r="CO201" i="24"/>
  <c r="CN201" i="24"/>
  <c r="Q201" i="25" s="1"/>
  <c r="CM201" i="24"/>
  <c r="P201" i="25" s="1"/>
  <c r="R201" i="25" s="1"/>
  <c r="CL201" i="24"/>
  <c r="CK201" i="24"/>
  <c r="CJ201" i="24"/>
  <c r="CI201" i="24"/>
  <c r="CH201" i="24"/>
  <c r="CG201" i="24"/>
  <c r="CF201" i="24"/>
  <c r="CE201" i="24"/>
  <c r="CD201" i="24"/>
  <c r="CC201" i="24"/>
  <c r="CB201" i="24"/>
  <c r="K201" i="25" s="1"/>
  <c r="CA201" i="24"/>
  <c r="BZ201" i="24"/>
  <c r="BY201" i="24"/>
  <c r="BX201" i="24"/>
  <c r="BW201" i="24"/>
  <c r="BV201" i="24"/>
  <c r="BU201" i="24"/>
  <c r="BT201" i="24"/>
  <c r="E201" i="25" s="1"/>
  <c r="BS201" i="24"/>
  <c r="BR201" i="24"/>
  <c r="BQ201" i="24"/>
  <c r="BP201" i="24"/>
  <c r="BO201" i="24"/>
  <c r="BN201" i="24"/>
  <c r="BM201" i="24"/>
  <c r="BL201" i="24"/>
  <c r="BK201" i="24"/>
  <c r="BJ201" i="24"/>
  <c r="F201" i="25" s="1"/>
  <c r="BI201" i="24"/>
  <c r="BH201" i="24"/>
  <c r="BG201" i="24"/>
  <c r="BF201" i="24"/>
  <c r="BE201" i="24"/>
  <c r="BD201" i="24"/>
  <c r="BC201" i="24"/>
  <c r="Y201" i="25" s="1"/>
  <c r="BB201" i="24"/>
  <c r="X201" i="25" s="1"/>
  <c r="BA201" i="24"/>
  <c r="W201" i="25" s="1"/>
  <c r="AZ201" i="24"/>
  <c r="AE201" i="25" s="1"/>
  <c r="AY201" i="24"/>
  <c r="AB201" i="25" s="1"/>
  <c r="AX201" i="24"/>
  <c r="AA201" i="25" s="1"/>
  <c r="AW201" i="24"/>
  <c r="Z201" i="25" s="1"/>
  <c r="AV201" i="24"/>
  <c r="AU201" i="24"/>
  <c r="AT201" i="24"/>
  <c r="AS201" i="24"/>
  <c r="AR201" i="24"/>
  <c r="AQ201" i="24"/>
  <c r="AP201" i="24"/>
  <c r="AI201" i="25" s="1"/>
  <c r="AO201" i="24"/>
  <c r="AH201" i="25" s="1"/>
  <c r="AN201" i="24"/>
  <c r="AM201" i="24"/>
  <c r="AL201" i="24"/>
  <c r="AK201" i="24"/>
  <c r="AJ201" i="24"/>
  <c r="AI201" i="24"/>
  <c r="AH201" i="24"/>
  <c r="AJ201" i="25" s="1"/>
  <c r="AG201" i="24"/>
  <c r="AF201" i="24"/>
  <c r="AE201" i="24"/>
  <c r="AD201" i="24"/>
  <c r="AC201" i="24"/>
  <c r="AB201" i="24"/>
  <c r="AA201" i="24"/>
  <c r="Z201" i="24"/>
  <c r="Y201" i="24"/>
  <c r="X201" i="24"/>
  <c r="W201" i="24"/>
  <c r="V201" i="24"/>
  <c r="U201" i="24"/>
  <c r="T201" i="24"/>
  <c r="S201" i="24"/>
  <c r="R201" i="24"/>
  <c r="Q201" i="24"/>
  <c r="P201" i="24"/>
  <c r="O201" i="24"/>
  <c r="N201" i="24"/>
  <c r="M201" i="24"/>
  <c r="AC201" i="25" s="1"/>
  <c r="L201" i="24"/>
  <c r="AD201" i="25" s="1"/>
  <c r="K201" i="24"/>
  <c r="J201" i="24"/>
  <c r="I201" i="24"/>
  <c r="H201" i="24"/>
  <c r="G201" i="24"/>
  <c r="B201" i="25" s="1"/>
  <c r="F201" i="24"/>
  <c r="D201" i="25" s="1"/>
  <c r="E201" i="24"/>
  <c r="C201" i="25" s="1"/>
  <c r="D201" i="24"/>
  <c r="C201" i="24"/>
  <c r="B201" i="24"/>
  <c r="A201" i="24"/>
  <c r="DC201" i="24" s="1"/>
  <c r="AR201" i="25" s="1"/>
  <c r="CQ200" i="24"/>
  <c r="J200" i="25" s="1"/>
  <c r="CP200" i="24"/>
  <c r="S200" i="25" s="1"/>
  <c r="CO200" i="24"/>
  <c r="CN200" i="24"/>
  <c r="Q200" i="25" s="1"/>
  <c r="CM200" i="24"/>
  <c r="P200" i="25" s="1"/>
  <c r="R200" i="25" s="1"/>
  <c r="CL200" i="24"/>
  <c r="CK200" i="24"/>
  <c r="CJ200" i="24"/>
  <c r="CI200" i="24"/>
  <c r="CH200" i="24"/>
  <c r="CG200" i="24"/>
  <c r="CF200" i="24"/>
  <c r="CE200" i="24"/>
  <c r="CD200" i="24"/>
  <c r="CC200" i="24"/>
  <c r="CB200" i="24"/>
  <c r="K200" i="25" s="1"/>
  <c r="CA200" i="24"/>
  <c r="BZ200" i="24"/>
  <c r="BY200" i="24"/>
  <c r="BX200" i="24"/>
  <c r="BW200" i="24"/>
  <c r="BV200" i="24"/>
  <c r="BU200" i="24"/>
  <c r="BT200" i="24"/>
  <c r="E200" i="25" s="1"/>
  <c r="BS200" i="24"/>
  <c r="BR200" i="24"/>
  <c r="BQ200" i="24"/>
  <c r="BP200" i="24"/>
  <c r="BO200" i="24"/>
  <c r="BN200" i="24"/>
  <c r="BM200" i="24"/>
  <c r="BL200" i="24"/>
  <c r="BK200" i="24"/>
  <c r="BJ200" i="24"/>
  <c r="F200" i="25" s="1"/>
  <c r="BI200" i="24"/>
  <c r="BH200" i="24"/>
  <c r="BG200" i="24"/>
  <c r="BF200" i="24"/>
  <c r="BE200" i="24"/>
  <c r="BD200" i="24"/>
  <c r="BC200" i="24"/>
  <c r="Y200" i="25" s="1"/>
  <c r="BB200" i="24"/>
  <c r="X200" i="25" s="1"/>
  <c r="BA200" i="24"/>
  <c r="W200" i="25" s="1"/>
  <c r="AZ200" i="24"/>
  <c r="AE200" i="25" s="1"/>
  <c r="AY200" i="24"/>
  <c r="AB200" i="25" s="1"/>
  <c r="AX200" i="24"/>
  <c r="AA200" i="25" s="1"/>
  <c r="AW200" i="24"/>
  <c r="Z200" i="25" s="1"/>
  <c r="AV200" i="24"/>
  <c r="AU200" i="24"/>
  <c r="AT200" i="24"/>
  <c r="AS200" i="24"/>
  <c r="AR200" i="24"/>
  <c r="AQ200" i="24"/>
  <c r="AP200" i="24"/>
  <c r="AI200" i="25" s="1"/>
  <c r="AO200" i="24"/>
  <c r="AH200" i="25" s="1"/>
  <c r="AN200" i="24"/>
  <c r="AM200" i="24"/>
  <c r="AL200" i="24"/>
  <c r="AK200" i="24"/>
  <c r="AJ200" i="24"/>
  <c r="AI200" i="24"/>
  <c r="AH200" i="24"/>
  <c r="AJ200" i="25" s="1"/>
  <c r="AG200" i="24"/>
  <c r="AF200" i="24"/>
  <c r="AE200" i="24"/>
  <c r="AD200" i="24"/>
  <c r="AC200" i="24"/>
  <c r="AB200" i="24"/>
  <c r="AA200" i="24"/>
  <c r="Z200" i="24"/>
  <c r="Y200" i="24"/>
  <c r="X200" i="24"/>
  <c r="W200" i="24"/>
  <c r="V200" i="24"/>
  <c r="U200" i="24"/>
  <c r="T200" i="24"/>
  <c r="S200" i="24"/>
  <c r="R200" i="24"/>
  <c r="Q200" i="24"/>
  <c r="P200" i="24"/>
  <c r="O200" i="24"/>
  <c r="N200" i="24"/>
  <c r="M200" i="24"/>
  <c r="AC200" i="25" s="1"/>
  <c r="L200" i="24"/>
  <c r="AD200" i="25" s="1"/>
  <c r="K200" i="24"/>
  <c r="J200" i="24"/>
  <c r="I200" i="24"/>
  <c r="H200" i="24"/>
  <c r="G200" i="24"/>
  <c r="B200" i="25" s="1"/>
  <c r="F200" i="24"/>
  <c r="D200" i="25" s="1"/>
  <c r="E200" i="24"/>
  <c r="C200" i="25" s="1"/>
  <c r="D200" i="24"/>
  <c r="C200" i="24"/>
  <c r="B200" i="24"/>
  <c r="A200" i="24"/>
  <c r="DC200" i="24" s="1"/>
  <c r="AR200" i="25" s="1"/>
  <c r="CQ199" i="24"/>
  <c r="J199" i="25" s="1"/>
  <c r="CP199" i="24"/>
  <c r="S199" i="25" s="1"/>
  <c r="CO199" i="24"/>
  <c r="CN199" i="24"/>
  <c r="Q199" i="25" s="1"/>
  <c r="CM199" i="24"/>
  <c r="P199" i="25" s="1"/>
  <c r="R199" i="25" s="1"/>
  <c r="CL199" i="24"/>
  <c r="CK199" i="24"/>
  <c r="CJ199" i="24"/>
  <c r="CI199" i="24"/>
  <c r="CH199" i="24"/>
  <c r="CG199" i="24"/>
  <c r="CF199" i="24"/>
  <c r="CE199" i="24"/>
  <c r="CD199" i="24"/>
  <c r="CC199" i="24"/>
  <c r="CB199" i="24"/>
  <c r="K199" i="25" s="1"/>
  <c r="CA199" i="24"/>
  <c r="BZ199" i="24"/>
  <c r="BY199" i="24"/>
  <c r="BX199" i="24"/>
  <c r="BW199" i="24"/>
  <c r="BV199" i="24"/>
  <c r="BU199" i="24"/>
  <c r="BT199" i="24"/>
  <c r="E199" i="25" s="1"/>
  <c r="BS199" i="24"/>
  <c r="BR199" i="24"/>
  <c r="BQ199" i="24"/>
  <c r="BP199" i="24"/>
  <c r="BO199" i="24"/>
  <c r="BN199" i="24"/>
  <c r="BM199" i="24"/>
  <c r="BL199" i="24"/>
  <c r="BK199" i="24"/>
  <c r="BJ199" i="24"/>
  <c r="F199" i="25" s="1"/>
  <c r="BI199" i="24"/>
  <c r="BH199" i="24"/>
  <c r="BG199" i="24"/>
  <c r="BF199" i="24"/>
  <c r="BE199" i="24"/>
  <c r="BD199" i="24"/>
  <c r="BC199" i="24"/>
  <c r="Y199" i="25" s="1"/>
  <c r="BB199" i="24"/>
  <c r="X199" i="25" s="1"/>
  <c r="BA199" i="24"/>
  <c r="W199" i="25" s="1"/>
  <c r="AZ199" i="24"/>
  <c r="AE199" i="25" s="1"/>
  <c r="AY199" i="24"/>
  <c r="AB199" i="25" s="1"/>
  <c r="AX199" i="24"/>
  <c r="AA199" i="25" s="1"/>
  <c r="AW199" i="24"/>
  <c r="Z199" i="25" s="1"/>
  <c r="AV199" i="24"/>
  <c r="AU199" i="24"/>
  <c r="AT199" i="24"/>
  <c r="AS199" i="24"/>
  <c r="AR199" i="24"/>
  <c r="AQ199" i="24"/>
  <c r="AP199" i="24"/>
  <c r="AI199" i="25" s="1"/>
  <c r="AO199" i="24"/>
  <c r="AH199" i="25" s="1"/>
  <c r="AN199" i="24"/>
  <c r="AM199" i="24"/>
  <c r="AL199" i="24"/>
  <c r="AK199" i="24"/>
  <c r="AJ199" i="24"/>
  <c r="AI199" i="24"/>
  <c r="AH199" i="24"/>
  <c r="AJ199" i="25" s="1"/>
  <c r="AG199" i="24"/>
  <c r="AF199" i="24"/>
  <c r="AE199" i="24"/>
  <c r="AD199" i="24"/>
  <c r="AC199" i="24"/>
  <c r="AB199" i="24"/>
  <c r="AA199" i="24"/>
  <c r="Z199" i="24"/>
  <c r="Y199" i="24"/>
  <c r="X199" i="24"/>
  <c r="W199" i="24"/>
  <c r="V199" i="24"/>
  <c r="U199" i="24"/>
  <c r="T199" i="24"/>
  <c r="S199" i="24"/>
  <c r="R199" i="24"/>
  <c r="Q199" i="24"/>
  <c r="P199" i="24"/>
  <c r="O199" i="24"/>
  <c r="N199" i="24"/>
  <c r="M199" i="24"/>
  <c r="AC199" i="25" s="1"/>
  <c r="L199" i="24"/>
  <c r="AD199" i="25" s="1"/>
  <c r="K199" i="24"/>
  <c r="J199" i="24"/>
  <c r="I199" i="24"/>
  <c r="H199" i="24"/>
  <c r="G199" i="24"/>
  <c r="B199" i="25" s="1"/>
  <c r="F199" i="24"/>
  <c r="D199" i="25" s="1"/>
  <c r="E199" i="24"/>
  <c r="C199" i="25" s="1"/>
  <c r="D199" i="24"/>
  <c r="C199" i="24"/>
  <c r="B199" i="24"/>
  <c r="A199" i="24"/>
  <c r="CQ198" i="24"/>
  <c r="J198" i="25" s="1"/>
  <c r="CP198" i="24"/>
  <c r="S198" i="25" s="1"/>
  <c r="CO198" i="24"/>
  <c r="CN198" i="24"/>
  <c r="Q198" i="25" s="1"/>
  <c r="CM198" i="24"/>
  <c r="P198" i="25" s="1"/>
  <c r="R198" i="25" s="1"/>
  <c r="CL198" i="24"/>
  <c r="CK198" i="24"/>
  <c r="CJ198" i="24"/>
  <c r="CI198" i="24"/>
  <c r="CH198" i="24"/>
  <c r="CG198" i="24"/>
  <c r="CF198" i="24"/>
  <c r="CE198" i="24"/>
  <c r="CD198" i="24"/>
  <c r="CC198" i="24"/>
  <c r="CB198" i="24"/>
  <c r="K198" i="25" s="1"/>
  <c r="CA198" i="24"/>
  <c r="BZ198" i="24"/>
  <c r="BY198" i="24"/>
  <c r="BX198" i="24"/>
  <c r="BW198" i="24"/>
  <c r="BV198" i="24"/>
  <c r="BU198" i="24"/>
  <c r="BT198" i="24"/>
  <c r="E198" i="25" s="1"/>
  <c r="BS198" i="24"/>
  <c r="BR198" i="24"/>
  <c r="BQ198" i="24"/>
  <c r="BP198" i="24"/>
  <c r="BO198" i="24"/>
  <c r="BN198" i="24"/>
  <c r="BM198" i="24"/>
  <c r="BL198" i="24"/>
  <c r="BK198" i="24"/>
  <c r="BJ198" i="24"/>
  <c r="F198" i="25" s="1"/>
  <c r="BI198" i="24"/>
  <c r="BH198" i="24"/>
  <c r="BG198" i="24"/>
  <c r="BF198" i="24"/>
  <c r="BE198" i="24"/>
  <c r="BD198" i="24"/>
  <c r="BC198" i="24"/>
  <c r="Y198" i="25" s="1"/>
  <c r="BB198" i="24"/>
  <c r="X198" i="25" s="1"/>
  <c r="BA198" i="24"/>
  <c r="W198" i="25" s="1"/>
  <c r="AZ198" i="24"/>
  <c r="AE198" i="25" s="1"/>
  <c r="AY198" i="24"/>
  <c r="AB198" i="25" s="1"/>
  <c r="AX198" i="24"/>
  <c r="AA198" i="25" s="1"/>
  <c r="AW198" i="24"/>
  <c r="Z198" i="25" s="1"/>
  <c r="AV198" i="24"/>
  <c r="AU198" i="24"/>
  <c r="AT198" i="24"/>
  <c r="AS198" i="24"/>
  <c r="AR198" i="24"/>
  <c r="AQ198" i="24"/>
  <c r="AP198" i="24"/>
  <c r="AI198" i="25" s="1"/>
  <c r="AO198" i="24"/>
  <c r="AH198" i="25" s="1"/>
  <c r="AN198" i="24"/>
  <c r="AM198" i="24"/>
  <c r="AL198" i="24"/>
  <c r="AK198" i="24"/>
  <c r="AJ198" i="24"/>
  <c r="AI198" i="24"/>
  <c r="AH198" i="24"/>
  <c r="AJ198" i="25" s="1"/>
  <c r="AG198" i="24"/>
  <c r="AF198" i="24"/>
  <c r="AE198" i="24"/>
  <c r="AD198" i="24"/>
  <c r="AC198" i="24"/>
  <c r="AB198" i="24"/>
  <c r="AA198" i="24"/>
  <c r="Z198" i="24"/>
  <c r="Y198" i="24"/>
  <c r="X198" i="24"/>
  <c r="W198" i="24"/>
  <c r="V198" i="24"/>
  <c r="U198" i="24"/>
  <c r="T198" i="24"/>
  <c r="S198" i="24"/>
  <c r="R198" i="24"/>
  <c r="Q198" i="24"/>
  <c r="P198" i="24"/>
  <c r="O198" i="24"/>
  <c r="N198" i="24"/>
  <c r="M198" i="24"/>
  <c r="AC198" i="25" s="1"/>
  <c r="L198" i="24"/>
  <c r="AD198" i="25" s="1"/>
  <c r="K198" i="24"/>
  <c r="J198" i="24"/>
  <c r="I198" i="24"/>
  <c r="H198" i="24"/>
  <c r="G198" i="24"/>
  <c r="B198" i="25" s="1"/>
  <c r="F198" i="24"/>
  <c r="D198" i="25" s="1"/>
  <c r="E198" i="24"/>
  <c r="C198" i="25" s="1"/>
  <c r="D198" i="24"/>
  <c r="C198" i="24"/>
  <c r="B198" i="24"/>
  <c r="A198" i="24"/>
  <c r="CQ197" i="24"/>
  <c r="J197" i="25" s="1"/>
  <c r="CP197" i="24"/>
  <c r="S197" i="25" s="1"/>
  <c r="CO197" i="24"/>
  <c r="CN197" i="24"/>
  <c r="Q197" i="25" s="1"/>
  <c r="CM197" i="24"/>
  <c r="P197" i="25" s="1"/>
  <c r="R197" i="25" s="1"/>
  <c r="CL197" i="24"/>
  <c r="CK197" i="24"/>
  <c r="CJ197" i="24"/>
  <c r="CI197" i="24"/>
  <c r="CH197" i="24"/>
  <c r="CG197" i="24"/>
  <c r="CF197" i="24"/>
  <c r="CE197" i="24"/>
  <c r="CD197" i="24"/>
  <c r="CC197" i="24"/>
  <c r="CB197" i="24"/>
  <c r="K197" i="25" s="1"/>
  <c r="CA197" i="24"/>
  <c r="BZ197" i="24"/>
  <c r="BY197" i="24"/>
  <c r="BX197" i="24"/>
  <c r="BW197" i="24"/>
  <c r="BV197" i="24"/>
  <c r="BU197" i="24"/>
  <c r="BT197" i="24"/>
  <c r="E197" i="25" s="1"/>
  <c r="BS197" i="24"/>
  <c r="BR197" i="24"/>
  <c r="BQ197" i="24"/>
  <c r="BP197" i="24"/>
  <c r="BO197" i="24"/>
  <c r="BN197" i="24"/>
  <c r="BM197" i="24"/>
  <c r="BL197" i="24"/>
  <c r="BK197" i="24"/>
  <c r="BJ197" i="24"/>
  <c r="F197" i="25" s="1"/>
  <c r="BI197" i="24"/>
  <c r="BH197" i="24"/>
  <c r="BG197" i="24"/>
  <c r="BF197" i="24"/>
  <c r="BE197" i="24"/>
  <c r="BD197" i="24"/>
  <c r="BC197" i="24"/>
  <c r="Y197" i="25" s="1"/>
  <c r="BB197" i="24"/>
  <c r="X197" i="25" s="1"/>
  <c r="BA197" i="24"/>
  <c r="W197" i="25" s="1"/>
  <c r="AZ197" i="24"/>
  <c r="AE197" i="25" s="1"/>
  <c r="AY197" i="24"/>
  <c r="AB197" i="25" s="1"/>
  <c r="AX197" i="24"/>
  <c r="AA197" i="25" s="1"/>
  <c r="AW197" i="24"/>
  <c r="Z197" i="25" s="1"/>
  <c r="AV197" i="24"/>
  <c r="AU197" i="24"/>
  <c r="AT197" i="24"/>
  <c r="AS197" i="24"/>
  <c r="AR197" i="24"/>
  <c r="AQ197" i="24"/>
  <c r="AP197" i="24"/>
  <c r="AI197" i="25" s="1"/>
  <c r="AO197" i="24"/>
  <c r="AH197" i="25" s="1"/>
  <c r="AN197" i="24"/>
  <c r="AM197" i="24"/>
  <c r="AL197" i="24"/>
  <c r="AK197" i="24"/>
  <c r="AJ197" i="24"/>
  <c r="AI197" i="24"/>
  <c r="AH197" i="24"/>
  <c r="AJ197" i="25" s="1"/>
  <c r="AG197" i="24"/>
  <c r="AF197" i="24"/>
  <c r="AE197" i="24"/>
  <c r="AD197" i="24"/>
  <c r="AC197" i="24"/>
  <c r="AB197" i="24"/>
  <c r="AA197" i="24"/>
  <c r="Z197" i="24"/>
  <c r="Y197" i="24"/>
  <c r="X197" i="24"/>
  <c r="W197" i="24"/>
  <c r="V197" i="24"/>
  <c r="U197" i="24"/>
  <c r="T197" i="24"/>
  <c r="S197" i="24"/>
  <c r="R197" i="24"/>
  <c r="Q197" i="24"/>
  <c r="P197" i="24"/>
  <c r="O197" i="24"/>
  <c r="N197" i="24"/>
  <c r="M197" i="24"/>
  <c r="AC197" i="25" s="1"/>
  <c r="L197" i="24"/>
  <c r="AD197" i="25" s="1"/>
  <c r="K197" i="24"/>
  <c r="J197" i="24"/>
  <c r="I197" i="24"/>
  <c r="H197" i="24"/>
  <c r="G197" i="24"/>
  <c r="B197" i="25" s="1"/>
  <c r="F197" i="24"/>
  <c r="D197" i="25" s="1"/>
  <c r="E197" i="24"/>
  <c r="C197" i="25" s="1"/>
  <c r="D197" i="24"/>
  <c r="C197" i="24"/>
  <c r="B197" i="24"/>
  <c r="A197" i="24"/>
  <c r="DC197" i="24" s="1"/>
  <c r="AR197" i="25" s="1"/>
  <c r="CQ196" i="24"/>
  <c r="J196" i="25" s="1"/>
  <c r="CP196" i="24"/>
  <c r="S196" i="25" s="1"/>
  <c r="CO196" i="24"/>
  <c r="CN196" i="24"/>
  <c r="Q196" i="25" s="1"/>
  <c r="CM196" i="24"/>
  <c r="P196" i="25" s="1"/>
  <c r="R196" i="25" s="1"/>
  <c r="CL196" i="24"/>
  <c r="CK196" i="24"/>
  <c r="CJ196" i="24"/>
  <c r="CI196" i="24"/>
  <c r="CH196" i="24"/>
  <c r="CG196" i="24"/>
  <c r="CF196" i="24"/>
  <c r="CE196" i="24"/>
  <c r="CD196" i="24"/>
  <c r="CC196" i="24"/>
  <c r="CB196" i="24"/>
  <c r="K196" i="25" s="1"/>
  <c r="CA196" i="24"/>
  <c r="BZ196" i="24"/>
  <c r="BY196" i="24"/>
  <c r="BX196" i="24"/>
  <c r="BW196" i="24"/>
  <c r="BV196" i="24"/>
  <c r="BU196" i="24"/>
  <c r="BT196" i="24"/>
  <c r="E196" i="25" s="1"/>
  <c r="BS196" i="24"/>
  <c r="BR196" i="24"/>
  <c r="BQ196" i="24"/>
  <c r="BP196" i="24"/>
  <c r="BO196" i="24"/>
  <c r="BN196" i="24"/>
  <c r="BM196" i="24"/>
  <c r="BL196" i="24"/>
  <c r="BK196" i="24"/>
  <c r="BJ196" i="24"/>
  <c r="F196" i="25" s="1"/>
  <c r="BI196" i="24"/>
  <c r="BH196" i="24"/>
  <c r="BG196" i="24"/>
  <c r="BF196" i="24"/>
  <c r="BE196" i="24"/>
  <c r="BD196" i="24"/>
  <c r="BC196" i="24"/>
  <c r="Y196" i="25" s="1"/>
  <c r="BB196" i="24"/>
  <c r="X196" i="25" s="1"/>
  <c r="BA196" i="24"/>
  <c r="W196" i="25" s="1"/>
  <c r="AZ196" i="24"/>
  <c r="AE196" i="25" s="1"/>
  <c r="AY196" i="24"/>
  <c r="AB196" i="25" s="1"/>
  <c r="AX196" i="24"/>
  <c r="AA196" i="25" s="1"/>
  <c r="AW196" i="24"/>
  <c r="Z196" i="25" s="1"/>
  <c r="AV196" i="24"/>
  <c r="AU196" i="24"/>
  <c r="AT196" i="24"/>
  <c r="AS196" i="24"/>
  <c r="AR196" i="24"/>
  <c r="AQ196" i="24"/>
  <c r="AP196" i="24"/>
  <c r="AI196" i="25" s="1"/>
  <c r="AO196" i="24"/>
  <c r="AH196" i="25" s="1"/>
  <c r="AN196" i="24"/>
  <c r="AM196" i="24"/>
  <c r="AL196" i="24"/>
  <c r="AK196" i="24"/>
  <c r="AJ196" i="24"/>
  <c r="AI196" i="24"/>
  <c r="AH196" i="24"/>
  <c r="AJ196" i="25" s="1"/>
  <c r="AG196" i="24"/>
  <c r="AF196" i="24"/>
  <c r="AE196" i="24"/>
  <c r="AD196" i="24"/>
  <c r="AC196" i="24"/>
  <c r="AB196" i="24"/>
  <c r="AA196" i="24"/>
  <c r="Z196" i="24"/>
  <c r="Y196" i="24"/>
  <c r="X196" i="24"/>
  <c r="W196" i="24"/>
  <c r="V196" i="24"/>
  <c r="U196" i="24"/>
  <c r="T196" i="24"/>
  <c r="S196" i="24"/>
  <c r="R196" i="24"/>
  <c r="Q196" i="24"/>
  <c r="P196" i="24"/>
  <c r="O196" i="24"/>
  <c r="N196" i="24"/>
  <c r="M196" i="24"/>
  <c r="AC196" i="25" s="1"/>
  <c r="L196" i="24"/>
  <c r="AD196" i="25" s="1"/>
  <c r="K196" i="24"/>
  <c r="J196" i="24"/>
  <c r="I196" i="24"/>
  <c r="H196" i="24"/>
  <c r="G196" i="24"/>
  <c r="B196" i="25" s="1"/>
  <c r="F196" i="24"/>
  <c r="D196" i="25" s="1"/>
  <c r="E196" i="24"/>
  <c r="C196" i="25" s="1"/>
  <c r="D196" i="24"/>
  <c r="C196" i="24"/>
  <c r="B196" i="24"/>
  <c r="A196" i="24"/>
  <c r="CQ195" i="24"/>
  <c r="J195" i="25" s="1"/>
  <c r="CP195" i="24"/>
  <c r="S195" i="25" s="1"/>
  <c r="CO195" i="24"/>
  <c r="CN195" i="24"/>
  <c r="Q195" i="25" s="1"/>
  <c r="CM195" i="24"/>
  <c r="P195" i="25" s="1"/>
  <c r="CL195" i="24"/>
  <c r="CK195" i="24"/>
  <c r="CJ195" i="24"/>
  <c r="CI195" i="24"/>
  <c r="CH195" i="24"/>
  <c r="CG195" i="24"/>
  <c r="CF195" i="24"/>
  <c r="CE195" i="24"/>
  <c r="CD195" i="24"/>
  <c r="CC195" i="24"/>
  <c r="CB195" i="24"/>
  <c r="K195" i="25" s="1"/>
  <c r="CA195" i="24"/>
  <c r="BZ195" i="24"/>
  <c r="BY195" i="24"/>
  <c r="BX195" i="24"/>
  <c r="BW195" i="24"/>
  <c r="BV195" i="24"/>
  <c r="BU195" i="24"/>
  <c r="BT195" i="24"/>
  <c r="E195" i="25" s="1"/>
  <c r="BS195" i="24"/>
  <c r="BR195" i="24"/>
  <c r="BQ195" i="24"/>
  <c r="BP195" i="24"/>
  <c r="BO195" i="24"/>
  <c r="BN195" i="24"/>
  <c r="BM195" i="24"/>
  <c r="BL195" i="24"/>
  <c r="BK195" i="24"/>
  <c r="BJ195" i="24"/>
  <c r="F195" i="25" s="1"/>
  <c r="BI195" i="24"/>
  <c r="BH195" i="24"/>
  <c r="BG195" i="24"/>
  <c r="BF195" i="24"/>
  <c r="BE195" i="24"/>
  <c r="BD195" i="24"/>
  <c r="BC195" i="24"/>
  <c r="Y195" i="25" s="1"/>
  <c r="BB195" i="24"/>
  <c r="X195" i="25" s="1"/>
  <c r="BA195" i="24"/>
  <c r="W195" i="25" s="1"/>
  <c r="AZ195" i="24"/>
  <c r="AE195" i="25" s="1"/>
  <c r="AY195" i="24"/>
  <c r="AB195" i="25" s="1"/>
  <c r="AX195" i="24"/>
  <c r="AA195" i="25" s="1"/>
  <c r="AW195" i="24"/>
  <c r="Z195" i="25" s="1"/>
  <c r="AV195" i="24"/>
  <c r="AU195" i="24"/>
  <c r="AT195" i="24"/>
  <c r="AS195" i="24"/>
  <c r="AR195" i="24"/>
  <c r="AQ195" i="24"/>
  <c r="AP195" i="24"/>
  <c r="AI195" i="25" s="1"/>
  <c r="AO195" i="24"/>
  <c r="AH195" i="25" s="1"/>
  <c r="AN195" i="24"/>
  <c r="AM195" i="24"/>
  <c r="AL195" i="24"/>
  <c r="AK195" i="24"/>
  <c r="AJ195" i="24"/>
  <c r="AI195" i="24"/>
  <c r="AH195" i="24"/>
  <c r="AJ195" i="25" s="1"/>
  <c r="AG195" i="24"/>
  <c r="AF195" i="24"/>
  <c r="AE195" i="24"/>
  <c r="AD195" i="24"/>
  <c r="AC195" i="24"/>
  <c r="AB195" i="24"/>
  <c r="AA195" i="24"/>
  <c r="Z195" i="24"/>
  <c r="Y195" i="24"/>
  <c r="X195" i="24"/>
  <c r="W195" i="24"/>
  <c r="V195" i="24"/>
  <c r="U195" i="24"/>
  <c r="T195" i="24"/>
  <c r="S195" i="24"/>
  <c r="R195" i="24"/>
  <c r="Q195" i="24"/>
  <c r="P195" i="24"/>
  <c r="O195" i="24"/>
  <c r="N195" i="24"/>
  <c r="M195" i="24"/>
  <c r="AC195" i="25" s="1"/>
  <c r="L195" i="24"/>
  <c r="AD195" i="25" s="1"/>
  <c r="K195" i="24"/>
  <c r="J195" i="24"/>
  <c r="I195" i="24"/>
  <c r="H195" i="24"/>
  <c r="G195" i="24"/>
  <c r="B195" i="25" s="1"/>
  <c r="F195" i="24"/>
  <c r="D195" i="25" s="1"/>
  <c r="E195" i="24"/>
  <c r="C195" i="25" s="1"/>
  <c r="D195" i="24"/>
  <c r="C195" i="24"/>
  <c r="B195" i="24"/>
  <c r="A195" i="24"/>
  <c r="A195" i="25" s="1"/>
  <c r="CQ194" i="24"/>
  <c r="J194" i="25" s="1"/>
  <c r="CP194" i="24"/>
  <c r="S194" i="25" s="1"/>
  <c r="CO194" i="24"/>
  <c r="CN194" i="24"/>
  <c r="Q194" i="25" s="1"/>
  <c r="CM194" i="24"/>
  <c r="P194" i="25" s="1"/>
  <c r="R194" i="25" s="1"/>
  <c r="CL194" i="24"/>
  <c r="CK194" i="24"/>
  <c r="CJ194" i="24"/>
  <c r="CI194" i="24"/>
  <c r="CH194" i="24"/>
  <c r="CG194" i="24"/>
  <c r="CF194" i="24"/>
  <c r="CE194" i="24"/>
  <c r="CD194" i="24"/>
  <c r="CC194" i="24"/>
  <c r="CB194" i="24"/>
  <c r="K194" i="25" s="1"/>
  <c r="CA194" i="24"/>
  <c r="BZ194" i="24"/>
  <c r="BY194" i="24"/>
  <c r="BX194" i="24"/>
  <c r="BW194" i="24"/>
  <c r="BV194" i="24"/>
  <c r="BU194" i="24"/>
  <c r="BT194" i="24"/>
  <c r="E194" i="25" s="1"/>
  <c r="BS194" i="24"/>
  <c r="BR194" i="24"/>
  <c r="BQ194" i="24"/>
  <c r="BP194" i="24"/>
  <c r="BO194" i="24"/>
  <c r="BN194" i="24"/>
  <c r="BM194" i="24"/>
  <c r="BL194" i="24"/>
  <c r="BK194" i="24"/>
  <c r="BJ194" i="24"/>
  <c r="F194" i="25" s="1"/>
  <c r="BI194" i="24"/>
  <c r="BH194" i="24"/>
  <c r="BG194" i="24"/>
  <c r="BF194" i="24"/>
  <c r="BE194" i="24"/>
  <c r="BD194" i="24"/>
  <c r="BC194" i="24"/>
  <c r="Y194" i="25" s="1"/>
  <c r="BB194" i="24"/>
  <c r="X194" i="25" s="1"/>
  <c r="BA194" i="24"/>
  <c r="W194" i="25" s="1"/>
  <c r="AZ194" i="24"/>
  <c r="AE194" i="25" s="1"/>
  <c r="AY194" i="24"/>
  <c r="AB194" i="25" s="1"/>
  <c r="AX194" i="24"/>
  <c r="AA194" i="25" s="1"/>
  <c r="AW194" i="24"/>
  <c r="Z194" i="25" s="1"/>
  <c r="AV194" i="24"/>
  <c r="AU194" i="24"/>
  <c r="AT194" i="24"/>
  <c r="AS194" i="24"/>
  <c r="AR194" i="24"/>
  <c r="AQ194" i="24"/>
  <c r="AP194" i="24"/>
  <c r="AI194" i="25" s="1"/>
  <c r="AO194" i="24"/>
  <c r="AH194" i="25" s="1"/>
  <c r="AN194" i="24"/>
  <c r="AM194" i="24"/>
  <c r="AL194" i="24"/>
  <c r="AK194" i="24"/>
  <c r="AJ194" i="24"/>
  <c r="AI194" i="24"/>
  <c r="AH194" i="24"/>
  <c r="AJ194" i="25" s="1"/>
  <c r="AG194" i="24"/>
  <c r="AF194" i="24"/>
  <c r="AE194" i="24"/>
  <c r="AD194" i="24"/>
  <c r="AC194" i="24"/>
  <c r="AB194" i="24"/>
  <c r="AA194" i="24"/>
  <c r="Z194" i="24"/>
  <c r="Y194" i="24"/>
  <c r="X194" i="24"/>
  <c r="W194" i="24"/>
  <c r="V194" i="24"/>
  <c r="U194" i="24"/>
  <c r="T194" i="24"/>
  <c r="S194" i="24"/>
  <c r="R194" i="24"/>
  <c r="Q194" i="24"/>
  <c r="P194" i="24"/>
  <c r="O194" i="24"/>
  <c r="N194" i="24"/>
  <c r="M194" i="24"/>
  <c r="AC194" i="25" s="1"/>
  <c r="L194" i="24"/>
  <c r="AD194" i="25" s="1"/>
  <c r="K194" i="24"/>
  <c r="J194" i="24"/>
  <c r="I194" i="24"/>
  <c r="H194" i="24"/>
  <c r="G194" i="24"/>
  <c r="B194" i="25" s="1"/>
  <c r="F194" i="24"/>
  <c r="D194" i="25" s="1"/>
  <c r="E194" i="24"/>
  <c r="C194" i="25" s="1"/>
  <c r="D194" i="24"/>
  <c r="C194" i="24"/>
  <c r="B194" i="24"/>
  <c r="A194" i="24"/>
  <c r="CQ193" i="24"/>
  <c r="J193" i="25" s="1"/>
  <c r="CP193" i="24"/>
  <c r="S193" i="25" s="1"/>
  <c r="CO193" i="24"/>
  <c r="CN193" i="24"/>
  <c r="Q193" i="25" s="1"/>
  <c r="CM193" i="24"/>
  <c r="P193" i="25" s="1"/>
  <c r="CL193" i="24"/>
  <c r="CK193" i="24"/>
  <c r="CJ193" i="24"/>
  <c r="CI193" i="24"/>
  <c r="CH193" i="24"/>
  <c r="CG193" i="24"/>
  <c r="CF193" i="24"/>
  <c r="CE193" i="24"/>
  <c r="CD193" i="24"/>
  <c r="CC193" i="24"/>
  <c r="CB193" i="24"/>
  <c r="K193" i="25" s="1"/>
  <c r="CA193" i="24"/>
  <c r="BZ193" i="24"/>
  <c r="BY193" i="24"/>
  <c r="BX193" i="24"/>
  <c r="BW193" i="24"/>
  <c r="BV193" i="24"/>
  <c r="BU193" i="24"/>
  <c r="BT193" i="24"/>
  <c r="E193" i="25" s="1"/>
  <c r="BS193" i="24"/>
  <c r="BR193" i="24"/>
  <c r="BQ193" i="24"/>
  <c r="BP193" i="24"/>
  <c r="BO193" i="24"/>
  <c r="BN193" i="24"/>
  <c r="BM193" i="24"/>
  <c r="BL193" i="24"/>
  <c r="BK193" i="24"/>
  <c r="BJ193" i="24"/>
  <c r="F193" i="25" s="1"/>
  <c r="BI193" i="24"/>
  <c r="BH193" i="24"/>
  <c r="BG193" i="24"/>
  <c r="BF193" i="24"/>
  <c r="BE193" i="24"/>
  <c r="BD193" i="24"/>
  <c r="BC193" i="24"/>
  <c r="Y193" i="25" s="1"/>
  <c r="BB193" i="24"/>
  <c r="X193" i="25" s="1"/>
  <c r="BA193" i="24"/>
  <c r="W193" i="25" s="1"/>
  <c r="AZ193" i="24"/>
  <c r="AE193" i="25" s="1"/>
  <c r="AY193" i="24"/>
  <c r="AB193" i="25" s="1"/>
  <c r="AX193" i="24"/>
  <c r="AA193" i="25" s="1"/>
  <c r="AW193" i="24"/>
  <c r="Z193" i="25" s="1"/>
  <c r="AV193" i="24"/>
  <c r="AU193" i="24"/>
  <c r="AT193" i="24"/>
  <c r="AS193" i="24"/>
  <c r="AR193" i="24"/>
  <c r="AQ193" i="24"/>
  <c r="AP193" i="24"/>
  <c r="AI193" i="25" s="1"/>
  <c r="AO193" i="24"/>
  <c r="AH193" i="25" s="1"/>
  <c r="AN193" i="24"/>
  <c r="AM193" i="24"/>
  <c r="AL193" i="24"/>
  <c r="AK193" i="24"/>
  <c r="AJ193" i="24"/>
  <c r="AI193" i="24"/>
  <c r="AH193" i="24"/>
  <c r="AJ193" i="25" s="1"/>
  <c r="AG193" i="24"/>
  <c r="AF193" i="24"/>
  <c r="AE193" i="24"/>
  <c r="AD193" i="24"/>
  <c r="AC193" i="24"/>
  <c r="AB193" i="24"/>
  <c r="AA193" i="24"/>
  <c r="Z193" i="24"/>
  <c r="Y193" i="24"/>
  <c r="X193" i="24"/>
  <c r="W193" i="24"/>
  <c r="V193" i="24"/>
  <c r="U193" i="24"/>
  <c r="T193" i="24"/>
  <c r="S193" i="24"/>
  <c r="R193" i="24"/>
  <c r="Q193" i="24"/>
  <c r="P193" i="24"/>
  <c r="O193" i="24"/>
  <c r="N193" i="24"/>
  <c r="M193" i="24"/>
  <c r="AC193" i="25" s="1"/>
  <c r="L193" i="24"/>
  <c r="AD193" i="25" s="1"/>
  <c r="K193" i="24"/>
  <c r="J193" i="24"/>
  <c r="I193" i="24"/>
  <c r="H193" i="24"/>
  <c r="G193" i="24"/>
  <c r="B193" i="25" s="1"/>
  <c r="F193" i="24"/>
  <c r="D193" i="25" s="1"/>
  <c r="E193" i="24"/>
  <c r="C193" i="25" s="1"/>
  <c r="D193" i="24"/>
  <c r="C193" i="24"/>
  <c r="B193" i="24"/>
  <c r="A193" i="24"/>
  <c r="DC193" i="24" s="1"/>
  <c r="AR193" i="25" s="1"/>
  <c r="CQ192" i="24"/>
  <c r="J192" i="25" s="1"/>
  <c r="CP192" i="24"/>
  <c r="S192" i="25" s="1"/>
  <c r="CO192" i="24"/>
  <c r="CN192" i="24"/>
  <c r="Q192" i="25" s="1"/>
  <c r="CM192" i="24"/>
  <c r="P192" i="25" s="1"/>
  <c r="CL192" i="24"/>
  <c r="CK192" i="24"/>
  <c r="CJ192" i="24"/>
  <c r="CI192" i="24"/>
  <c r="CH192" i="24"/>
  <c r="CG192" i="24"/>
  <c r="CF192" i="24"/>
  <c r="CE192" i="24"/>
  <c r="CD192" i="24"/>
  <c r="CC192" i="24"/>
  <c r="CB192" i="24"/>
  <c r="K192" i="25" s="1"/>
  <c r="CA192" i="24"/>
  <c r="BZ192" i="24"/>
  <c r="BY192" i="24"/>
  <c r="BX192" i="24"/>
  <c r="BW192" i="24"/>
  <c r="BV192" i="24"/>
  <c r="BU192" i="24"/>
  <c r="BT192" i="24"/>
  <c r="E192" i="25" s="1"/>
  <c r="BS192" i="24"/>
  <c r="BR192" i="24"/>
  <c r="BQ192" i="24"/>
  <c r="BP192" i="24"/>
  <c r="BO192" i="24"/>
  <c r="BN192" i="24"/>
  <c r="BM192" i="24"/>
  <c r="BL192" i="24"/>
  <c r="BK192" i="24"/>
  <c r="BJ192" i="24"/>
  <c r="F192" i="25" s="1"/>
  <c r="BI192" i="24"/>
  <c r="BH192" i="24"/>
  <c r="BG192" i="24"/>
  <c r="BF192" i="24"/>
  <c r="BE192" i="24"/>
  <c r="BD192" i="24"/>
  <c r="BC192" i="24"/>
  <c r="Y192" i="25" s="1"/>
  <c r="BB192" i="24"/>
  <c r="X192" i="25" s="1"/>
  <c r="BA192" i="24"/>
  <c r="W192" i="25" s="1"/>
  <c r="AZ192" i="24"/>
  <c r="AE192" i="25" s="1"/>
  <c r="AY192" i="24"/>
  <c r="AB192" i="25" s="1"/>
  <c r="AX192" i="24"/>
  <c r="AA192" i="25" s="1"/>
  <c r="AW192" i="24"/>
  <c r="Z192" i="25" s="1"/>
  <c r="AV192" i="24"/>
  <c r="AU192" i="24"/>
  <c r="AT192" i="24"/>
  <c r="AS192" i="24"/>
  <c r="AR192" i="24"/>
  <c r="AQ192" i="24"/>
  <c r="AP192" i="24"/>
  <c r="AI192" i="25" s="1"/>
  <c r="AO192" i="24"/>
  <c r="AH192" i="25" s="1"/>
  <c r="AN192" i="24"/>
  <c r="AM192" i="24"/>
  <c r="AL192" i="24"/>
  <c r="AK192" i="24"/>
  <c r="AJ192" i="24"/>
  <c r="AI192" i="24"/>
  <c r="AH192" i="24"/>
  <c r="AJ192" i="25" s="1"/>
  <c r="AG192" i="24"/>
  <c r="AF192" i="24"/>
  <c r="AE192" i="24"/>
  <c r="AD192" i="24"/>
  <c r="AC192" i="24"/>
  <c r="AB192" i="24"/>
  <c r="AA192" i="24"/>
  <c r="Z192" i="24"/>
  <c r="Y192" i="24"/>
  <c r="X192" i="24"/>
  <c r="W192" i="24"/>
  <c r="V192" i="24"/>
  <c r="U192" i="24"/>
  <c r="T192" i="24"/>
  <c r="S192" i="24"/>
  <c r="R192" i="24"/>
  <c r="Q192" i="24"/>
  <c r="P192" i="24"/>
  <c r="O192" i="24"/>
  <c r="N192" i="24"/>
  <c r="M192" i="24"/>
  <c r="AC192" i="25" s="1"/>
  <c r="L192" i="24"/>
  <c r="AD192" i="25" s="1"/>
  <c r="K192" i="24"/>
  <c r="J192" i="24"/>
  <c r="I192" i="24"/>
  <c r="H192" i="24"/>
  <c r="G192" i="24"/>
  <c r="B192" i="25" s="1"/>
  <c r="F192" i="24"/>
  <c r="D192" i="25" s="1"/>
  <c r="E192" i="24"/>
  <c r="C192" i="25" s="1"/>
  <c r="D192" i="24"/>
  <c r="C192" i="24"/>
  <c r="B192" i="24"/>
  <c r="A192" i="24"/>
  <c r="DC192" i="24" s="1"/>
  <c r="AR192" i="25" s="1"/>
  <c r="CQ191" i="24"/>
  <c r="J191" i="25" s="1"/>
  <c r="CP191" i="24"/>
  <c r="S191" i="25" s="1"/>
  <c r="CO191" i="24"/>
  <c r="CN191" i="24"/>
  <c r="Q191" i="25" s="1"/>
  <c r="CM191" i="24"/>
  <c r="P191" i="25" s="1"/>
  <c r="CL191" i="24"/>
  <c r="CK191" i="24"/>
  <c r="CJ191" i="24"/>
  <c r="CI191" i="24"/>
  <c r="CH191" i="24"/>
  <c r="CG191" i="24"/>
  <c r="CF191" i="24"/>
  <c r="CE191" i="24"/>
  <c r="CD191" i="24"/>
  <c r="CC191" i="24"/>
  <c r="CB191" i="24"/>
  <c r="K191" i="25" s="1"/>
  <c r="CA191" i="24"/>
  <c r="BZ191" i="24"/>
  <c r="BY191" i="24"/>
  <c r="BX191" i="24"/>
  <c r="BW191" i="24"/>
  <c r="BV191" i="24"/>
  <c r="BU191" i="24"/>
  <c r="BT191" i="24"/>
  <c r="E191" i="25" s="1"/>
  <c r="BS191" i="24"/>
  <c r="BR191" i="24"/>
  <c r="BQ191" i="24"/>
  <c r="BP191" i="24"/>
  <c r="BO191" i="24"/>
  <c r="BN191" i="24"/>
  <c r="BM191" i="24"/>
  <c r="BL191" i="24"/>
  <c r="BK191" i="24"/>
  <c r="BJ191" i="24"/>
  <c r="F191" i="25" s="1"/>
  <c r="BI191" i="24"/>
  <c r="BH191" i="24"/>
  <c r="BG191" i="24"/>
  <c r="BF191" i="24"/>
  <c r="BE191" i="24"/>
  <c r="BD191" i="24"/>
  <c r="BC191" i="24"/>
  <c r="Y191" i="25" s="1"/>
  <c r="BB191" i="24"/>
  <c r="X191" i="25" s="1"/>
  <c r="BA191" i="24"/>
  <c r="W191" i="25" s="1"/>
  <c r="AZ191" i="24"/>
  <c r="AE191" i="25" s="1"/>
  <c r="AY191" i="24"/>
  <c r="AB191" i="25" s="1"/>
  <c r="AX191" i="24"/>
  <c r="AA191" i="25" s="1"/>
  <c r="AW191" i="24"/>
  <c r="Z191" i="25" s="1"/>
  <c r="AV191" i="24"/>
  <c r="AU191" i="24"/>
  <c r="AT191" i="24"/>
  <c r="AS191" i="24"/>
  <c r="AR191" i="24"/>
  <c r="AQ191" i="24"/>
  <c r="AP191" i="24"/>
  <c r="AI191" i="25" s="1"/>
  <c r="AO191" i="24"/>
  <c r="AH191" i="25" s="1"/>
  <c r="AN191" i="24"/>
  <c r="AM191" i="24"/>
  <c r="AL191" i="24"/>
  <c r="AK191" i="24"/>
  <c r="AJ191" i="24"/>
  <c r="AI191" i="24"/>
  <c r="AH191" i="24"/>
  <c r="AJ191" i="25" s="1"/>
  <c r="AG191" i="24"/>
  <c r="AF191" i="24"/>
  <c r="AE191" i="24"/>
  <c r="AD191" i="24"/>
  <c r="AC191" i="24"/>
  <c r="AB191" i="24"/>
  <c r="AA191" i="24"/>
  <c r="Z191" i="24"/>
  <c r="Y191" i="24"/>
  <c r="X191" i="24"/>
  <c r="W191" i="24"/>
  <c r="V191" i="24"/>
  <c r="U191" i="24"/>
  <c r="T191" i="24"/>
  <c r="S191" i="24"/>
  <c r="R191" i="24"/>
  <c r="Q191" i="24"/>
  <c r="P191" i="24"/>
  <c r="O191" i="24"/>
  <c r="N191" i="24"/>
  <c r="M191" i="24"/>
  <c r="AC191" i="25" s="1"/>
  <c r="L191" i="24"/>
  <c r="AD191" i="25" s="1"/>
  <c r="K191" i="24"/>
  <c r="J191" i="24"/>
  <c r="I191" i="24"/>
  <c r="H191" i="24"/>
  <c r="G191" i="24"/>
  <c r="B191" i="25" s="1"/>
  <c r="F191" i="24"/>
  <c r="D191" i="25" s="1"/>
  <c r="E191" i="24"/>
  <c r="C191" i="25" s="1"/>
  <c r="D191" i="24"/>
  <c r="C191" i="24"/>
  <c r="B191" i="24"/>
  <c r="A191" i="24"/>
  <c r="CQ190" i="24"/>
  <c r="J190" i="25" s="1"/>
  <c r="CP190" i="24"/>
  <c r="S190" i="25" s="1"/>
  <c r="CO190" i="24"/>
  <c r="CN190" i="24"/>
  <c r="Q190" i="25" s="1"/>
  <c r="CM190" i="24"/>
  <c r="P190" i="25" s="1"/>
  <c r="CL190" i="24"/>
  <c r="CK190" i="24"/>
  <c r="CJ190" i="24"/>
  <c r="CI190" i="24"/>
  <c r="CH190" i="24"/>
  <c r="CG190" i="24"/>
  <c r="CF190" i="24"/>
  <c r="CE190" i="24"/>
  <c r="CD190" i="24"/>
  <c r="CC190" i="24"/>
  <c r="CB190" i="24"/>
  <c r="K190" i="25" s="1"/>
  <c r="CA190" i="24"/>
  <c r="BZ190" i="24"/>
  <c r="BY190" i="24"/>
  <c r="BX190" i="24"/>
  <c r="BW190" i="24"/>
  <c r="BV190" i="24"/>
  <c r="BU190" i="24"/>
  <c r="BT190" i="24"/>
  <c r="E190" i="25" s="1"/>
  <c r="BS190" i="24"/>
  <c r="BR190" i="24"/>
  <c r="BQ190" i="24"/>
  <c r="BP190" i="24"/>
  <c r="BO190" i="24"/>
  <c r="BN190" i="24"/>
  <c r="BM190" i="24"/>
  <c r="BL190" i="24"/>
  <c r="BK190" i="24"/>
  <c r="BJ190" i="24"/>
  <c r="F190" i="25" s="1"/>
  <c r="BI190" i="24"/>
  <c r="BH190" i="24"/>
  <c r="BG190" i="24"/>
  <c r="BF190" i="24"/>
  <c r="BE190" i="24"/>
  <c r="BD190" i="24"/>
  <c r="BC190" i="24"/>
  <c r="Y190" i="25" s="1"/>
  <c r="BB190" i="24"/>
  <c r="X190" i="25" s="1"/>
  <c r="BA190" i="24"/>
  <c r="W190" i="25" s="1"/>
  <c r="AZ190" i="24"/>
  <c r="AE190" i="25" s="1"/>
  <c r="AY190" i="24"/>
  <c r="AB190" i="25" s="1"/>
  <c r="AX190" i="24"/>
  <c r="AA190" i="25" s="1"/>
  <c r="AW190" i="24"/>
  <c r="Z190" i="25" s="1"/>
  <c r="AV190" i="24"/>
  <c r="AU190" i="24"/>
  <c r="AT190" i="24"/>
  <c r="AS190" i="24"/>
  <c r="AR190" i="24"/>
  <c r="AQ190" i="24"/>
  <c r="AP190" i="24"/>
  <c r="AI190" i="25" s="1"/>
  <c r="AO190" i="24"/>
  <c r="AH190" i="25" s="1"/>
  <c r="AN190" i="24"/>
  <c r="AM190" i="24"/>
  <c r="AL190" i="24"/>
  <c r="AK190" i="24"/>
  <c r="AJ190" i="24"/>
  <c r="AI190" i="24"/>
  <c r="AH190" i="24"/>
  <c r="AJ190" i="25" s="1"/>
  <c r="AG190" i="24"/>
  <c r="AF190" i="24"/>
  <c r="AE190" i="24"/>
  <c r="AD190" i="24"/>
  <c r="AC190" i="24"/>
  <c r="AB190" i="24"/>
  <c r="AA190" i="24"/>
  <c r="Z190" i="24"/>
  <c r="Y190" i="24"/>
  <c r="X190" i="24"/>
  <c r="W190" i="24"/>
  <c r="V190" i="24"/>
  <c r="U190" i="24"/>
  <c r="T190" i="24"/>
  <c r="S190" i="24"/>
  <c r="R190" i="24"/>
  <c r="Q190" i="24"/>
  <c r="P190" i="24"/>
  <c r="O190" i="24"/>
  <c r="N190" i="24"/>
  <c r="M190" i="24"/>
  <c r="AC190" i="25" s="1"/>
  <c r="L190" i="24"/>
  <c r="AD190" i="25" s="1"/>
  <c r="K190" i="24"/>
  <c r="J190" i="24"/>
  <c r="I190" i="24"/>
  <c r="H190" i="24"/>
  <c r="G190" i="24"/>
  <c r="B190" i="25" s="1"/>
  <c r="F190" i="24"/>
  <c r="D190" i="25" s="1"/>
  <c r="E190" i="24"/>
  <c r="C190" i="25" s="1"/>
  <c r="D190" i="24"/>
  <c r="C190" i="24"/>
  <c r="B190" i="24"/>
  <c r="A190" i="24"/>
  <c r="CQ189" i="24"/>
  <c r="J189" i="25" s="1"/>
  <c r="CP189" i="24"/>
  <c r="S189" i="25" s="1"/>
  <c r="CO189" i="24"/>
  <c r="CN189" i="24"/>
  <c r="Q189" i="25" s="1"/>
  <c r="CM189" i="24"/>
  <c r="P189" i="25" s="1"/>
  <c r="CL189" i="24"/>
  <c r="CK189" i="24"/>
  <c r="CJ189" i="24"/>
  <c r="CI189" i="24"/>
  <c r="CH189" i="24"/>
  <c r="CG189" i="24"/>
  <c r="CF189" i="24"/>
  <c r="CE189" i="24"/>
  <c r="CD189" i="24"/>
  <c r="CC189" i="24"/>
  <c r="CB189" i="24"/>
  <c r="K189" i="25" s="1"/>
  <c r="CA189" i="24"/>
  <c r="BZ189" i="24"/>
  <c r="BY189" i="24"/>
  <c r="BX189" i="24"/>
  <c r="BW189" i="24"/>
  <c r="BV189" i="24"/>
  <c r="BU189" i="24"/>
  <c r="BT189" i="24"/>
  <c r="E189" i="25" s="1"/>
  <c r="BS189" i="24"/>
  <c r="BR189" i="24"/>
  <c r="BQ189" i="24"/>
  <c r="BP189" i="24"/>
  <c r="BO189" i="24"/>
  <c r="BN189" i="24"/>
  <c r="BM189" i="24"/>
  <c r="BL189" i="24"/>
  <c r="BK189" i="24"/>
  <c r="BJ189" i="24"/>
  <c r="F189" i="25" s="1"/>
  <c r="BI189" i="24"/>
  <c r="BH189" i="24"/>
  <c r="BG189" i="24"/>
  <c r="BF189" i="24"/>
  <c r="BE189" i="24"/>
  <c r="BD189" i="24"/>
  <c r="BC189" i="24"/>
  <c r="Y189" i="25" s="1"/>
  <c r="BB189" i="24"/>
  <c r="X189" i="25" s="1"/>
  <c r="BA189" i="24"/>
  <c r="W189" i="25" s="1"/>
  <c r="AZ189" i="24"/>
  <c r="AE189" i="25" s="1"/>
  <c r="AY189" i="24"/>
  <c r="AB189" i="25" s="1"/>
  <c r="AX189" i="24"/>
  <c r="AA189" i="25" s="1"/>
  <c r="AW189" i="24"/>
  <c r="Z189" i="25" s="1"/>
  <c r="AV189" i="24"/>
  <c r="AU189" i="24"/>
  <c r="AT189" i="24"/>
  <c r="AS189" i="24"/>
  <c r="AR189" i="24"/>
  <c r="AQ189" i="24"/>
  <c r="AP189" i="24"/>
  <c r="AI189" i="25" s="1"/>
  <c r="AO189" i="24"/>
  <c r="AH189" i="25" s="1"/>
  <c r="AN189" i="24"/>
  <c r="AM189" i="24"/>
  <c r="AL189" i="24"/>
  <c r="AK189" i="24"/>
  <c r="AJ189" i="24"/>
  <c r="AI189" i="24"/>
  <c r="AH189" i="24"/>
  <c r="AJ189" i="25" s="1"/>
  <c r="AG189" i="24"/>
  <c r="AF189" i="24"/>
  <c r="AE189" i="24"/>
  <c r="AD189" i="24"/>
  <c r="AC189" i="24"/>
  <c r="AB189" i="24"/>
  <c r="AA189" i="24"/>
  <c r="Z189" i="24"/>
  <c r="Y189" i="24"/>
  <c r="X189" i="24"/>
  <c r="W189" i="24"/>
  <c r="V189" i="24"/>
  <c r="U189" i="24"/>
  <c r="T189" i="24"/>
  <c r="S189" i="24"/>
  <c r="R189" i="24"/>
  <c r="Q189" i="24"/>
  <c r="P189" i="24"/>
  <c r="O189" i="24"/>
  <c r="N189" i="24"/>
  <c r="M189" i="24"/>
  <c r="AC189" i="25" s="1"/>
  <c r="L189" i="24"/>
  <c r="AD189" i="25" s="1"/>
  <c r="K189" i="24"/>
  <c r="J189" i="24"/>
  <c r="I189" i="24"/>
  <c r="H189" i="24"/>
  <c r="G189" i="24"/>
  <c r="B189" i="25" s="1"/>
  <c r="F189" i="24"/>
  <c r="D189" i="25" s="1"/>
  <c r="E189" i="24"/>
  <c r="C189" i="25" s="1"/>
  <c r="D189" i="24"/>
  <c r="C189" i="24"/>
  <c r="B189" i="24"/>
  <c r="A189" i="24"/>
  <c r="DC189" i="24" s="1"/>
  <c r="AR189" i="25" s="1"/>
  <c r="CQ188" i="24"/>
  <c r="J188" i="25" s="1"/>
  <c r="CP188" i="24"/>
  <c r="S188" i="25" s="1"/>
  <c r="CO188" i="24"/>
  <c r="CN188" i="24"/>
  <c r="Q188" i="25" s="1"/>
  <c r="CM188" i="24"/>
  <c r="P188" i="25" s="1"/>
  <c r="CL188" i="24"/>
  <c r="CK188" i="24"/>
  <c r="CJ188" i="24"/>
  <c r="CI188" i="24"/>
  <c r="CH188" i="24"/>
  <c r="CG188" i="24"/>
  <c r="CF188" i="24"/>
  <c r="CE188" i="24"/>
  <c r="CD188" i="24"/>
  <c r="CC188" i="24"/>
  <c r="CB188" i="24"/>
  <c r="K188" i="25" s="1"/>
  <c r="CA188" i="24"/>
  <c r="BZ188" i="24"/>
  <c r="BY188" i="24"/>
  <c r="BX188" i="24"/>
  <c r="BW188" i="24"/>
  <c r="BV188" i="24"/>
  <c r="BU188" i="24"/>
  <c r="BT188" i="24"/>
  <c r="E188" i="25" s="1"/>
  <c r="BS188" i="24"/>
  <c r="BR188" i="24"/>
  <c r="BQ188" i="24"/>
  <c r="BP188" i="24"/>
  <c r="BO188" i="24"/>
  <c r="BN188" i="24"/>
  <c r="BM188" i="24"/>
  <c r="BL188" i="24"/>
  <c r="BK188" i="24"/>
  <c r="BJ188" i="24"/>
  <c r="F188" i="25" s="1"/>
  <c r="BI188" i="24"/>
  <c r="BH188" i="24"/>
  <c r="BG188" i="24"/>
  <c r="BF188" i="24"/>
  <c r="BE188" i="24"/>
  <c r="BD188" i="24"/>
  <c r="BC188" i="24"/>
  <c r="Y188" i="25" s="1"/>
  <c r="BB188" i="24"/>
  <c r="X188" i="25" s="1"/>
  <c r="BA188" i="24"/>
  <c r="W188" i="25" s="1"/>
  <c r="AZ188" i="24"/>
  <c r="AE188" i="25" s="1"/>
  <c r="AY188" i="24"/>
  <c r="AB188" i="25" s="1"/>
  <c r="AX188" i="24"/>
  <c r="AA188" i="25" s="1"/>
  <c r="AW188" i="24"/>
  <c r="Z188" i="25" s="1"/>
  <c r="AV188" i="24"/>
  <c r="AU188" i="24"/>
  <c r="AT188" i="24"/>
  <c r="AS188" i="24"/>
  <c r="AR188" i="24"/>
  <c r="AQ188" i="24"/>
  <c r="AP188" i="24"/>
  <c r="AI188" i="25" s="1"/>
  <c r="AO188" i="24"/>
  <c r="AH188" i="25" s="1"/>
  <c r="AN188" i="24"/>
  <c r="AM188" i="24"/>
  <c r="AL188" i="24"/>
  <c r="AK188" i="24"/>
  <c r="AJ188" i="24"/>
  <c r="AI188" i="24"/>
  <c r="AH188" i="24"/>
  <c r="AJ188" i="25" s="1"/>
  <c r="AG188" i="24"/>
  <c r="AF188" i="24"/>
  <c r="AE188" i="24"/>
  <c r="AD188" i="24"/>
  <c r="AC188" i="24"/>
  <c r="AB188" i="24"/>
  <c r="AA188" i="24"/>
  <c r="Z188" i="24"/>
  <c r="Y188" i="24"/>
  <c r="X188" i="24"/>
  <c r="W188" i="24"/>
  <c r="V188" i="24"/>
  <c r="U188" i="24"/>
  <c r="T188" i="24"/>
  <c r="S188" i="24"/>
  <c r="R188" i="24"/>
  <c r="Q188" i="24"/>
  <c r="P188" i="24"/>
  <c r="O188" i="24"/>
  <c r="N188" i="24"/>
  <c r="M188" i="24"/>
  <c r="AC188" i="25" s="1"/>
  <c r="L188" i="24"/>
  <c r="AD188" i="25" s="1"/>
  <c r="K188" i="24"/>
  <c r="J188" i="24"/>
  <c r="I188" i="24"/>
  <c r="H188" i="24"/>
  <c r="G188" i="24"/>
  <c r="B188" i="25" s="1"/>
  <c r="F188" i="24"/>
  <c r="D188" i="25" s="1"/>
  <c r="E188" i="24"/>
  <c r="C188" i="25" s="1"/>
  <c r="D188" i="24"/>
  <c r="C188" i="24"/>
  <c r="B188" i="24"/>
  <c r="A188" i="24"/>
  <c r="CQ187" i="24"/>
  <c r="J187" i="25" s="1"/>
  <c r="CP187" i="24"/>
  <c r="S187" i="25" s="1"/>
  <c r="CO187" i="24"/>
  <c r="CN187" i="24"/>
  <c r="Q187" i="25" s="1"/>
  <c r="CM187" i="24"/>
  <c r="P187" i="25" s="1"/>
  <c r="CL187" i="24"/>
  <c r="CK187" i="24"/>
  <c r="CJ187" i="24"/>
  <c r="CI187" i="24"/>
  <c r="CH187" i="24"/>
  <c r="CG187" i="24"/>
  <c r="CF187" i="24"/>
  <c r="CE187" i="24"/>
  <c r="CD187" i="24"/>
  <c r="CC187" i="24"/>
  <c r="CB187" i="24"/>
  <c r="K187" i="25" s="1"/>
  <c r="CA187" i="24"/>
  <c r="BZ187" i="24"/>
  <c r="BY187" i="24"/>
  <c r="BX187" i="24"/>
  <c r="BW187" i="24"/>
  <c r="BV187" i="24"/>
  <c r="BU187" i="24"/>
  <c r="BT187" i="24"/>
  <c r="E187" i="25" s="1"/>
  <c r="BS187" i="24"/>
  <c r="BR187" i="24"/>
  <c r="BQ187" i="24"/>
  <c r="BP187" i="24"/>
  <c r="BO187" i="24"/>
  <c r="BN187" i="24"/>
  <c r="BM187" i="24"/>
  <c r="BL187" i="24"/>
  <c r="BK187" i="24"/>
  <c r="BJ187" i="24"/>
  <c r="F187" i="25" s="1"/>
  <c r="BI187" i="24"/>
  <c r="BH187" i="24"/>
  <c r="BG187" i="24"/>
  <c r="BF187" i="24"/>
  <c r="BE187" i="24"/>
  <c r="BD187" i="24"/>
  <c r="BC187" i="24"/>
  <c r="Y187" i="25" s="1"/>
  <c r="BB187" i="24"/>
  <c r="X187" i="25" s="1"/>
  <c r="BA187" i="24"/>
  <c r="W187" i="25" s="1"/>
  <c r="AZ187" i="24"/>
  <c r="AE187" i="25" s="1"/>
  <c r="AY187" i="24"/>
  <c r="AB187" i="25" s="1"/>
  <c r="AX187" i="24"/>
  <c r="AA187" i="25" s="1"/>
  <c r="AW187" i="24"/>
  <c r="Z187" i="25" s="1"/>
  <c r="AV187" i="24"/>
  <c r="AU187" i="24"/>
  <c r="AT187" i="24"/>
  <c r="AS187" i="24"/>
  <c r="AR187" i="24"/>
  <c r="AQ187" i="24"/>
  <c r="AP187" i="24"/>
  <c r="AI187" i="25" s="1"/>
  <c r="AO187" i="24"/>
  <c r="AH187" i="25" s="1"/>
  <c r="AN187" i="24"/>
  <c r="AM187" i="24"/>
  <c r="AL187" i="24"/>
  <c r="AK187" i="24"/>
  <c r="AJ187" i="24"/>
  <c r="AI187" i="24"/>
  <c r="AH187" i="24"/>
  <c r="AJ187" i="25" s="1"/>
  <c r="AG187" i="24"/>
  <c r="AF187" i="24"/>
  <c r="AE187" i="24"/>
  <c r="AD187" i="24"/>
  <c r="AC187" i="24"/>
  <c r="AB187" i="24"/>
  <c r="AA187" i="24"/>
  <c r="Z187" i="24"/>
  <c r="Y187" i="24"/>
  <c r="X187" i="24"/>
  <c r="W187" i="24"/>
  <c r="V187" i="24"/>
  <c r="U187" i="24"/>
  <c r="T187" i="24"/>
  <c r="S187" i="24"/>
  <c r="R187" i="24"/>
  <c r="Q187" i="24"/>
  <c r="P187" i="24"/>
  <c r="O187" i="24"/>
  <c r="N187" i="24"/>
  <c r="M187" i="24"/>
  <c r="AC187" i="25" s="1"/>
  <c r="L187" i="24"/>
  <c r="AD187" i="25" s="1"/>
  <c r="K187" i="24"/>
  <c r="J187" i="24"/>
  <c r="I187" i="24"/>
  <c r="H187" i="24"/>
  <c r="G187" i="24"/>
  <c r="B187" i="25" s="1"/>
  <c r="F187" i="24"/>
  <c r="D187" i="25" s="1"/>
  <c r="E187" i="24"/>
  <c r="C187" i="25" s="1"/>
  <c r="D187" i="24"/>
  <c r="C187" i="24"/>
  <c r="B187" i="24"/>
  <c r="A187" i="24"/>
  <c r="A187" i="25" s="1"/>
  <c r="CQ186" i="24"/>
  <c r="J186" i="25" s="1"/>
  <c r="CP186" i="24"/>
  <c r="S186" i="25" s="1"/>
  <c r="CO186" i="24"/>
  <c r="CN186" i="24"/>
  <c r="Q186" i="25" s="1"/>
  <c r="CM186" i="24"/>
  <c r="P186" i="25" s="1"/>
  <c r="CL186" i="24"/>
  <c r="CK186" i="24"/>
  <c r="CJ186" i="24"/>
  <c r="CI186" i="24"/>
  <c r="CH186" i="24"/>
  <c r="CG186" i="24"/>
  <c r="CF186" i="24"/>
  <c r="CE186" i="24"/>
  <c r="CD186" i="24"/>
  <c r="CC186" i="24"/>
  <c r="CB186" i="24"/>
  <c r="K186" i="25" s="1"/>
  <c r="CA186" i="24"/>
  <c r="BZ186" i="24"/>
  <c r="BY186" i="24"/>
  <c r="BX186" i="24"/>
  <c r="BW186" i="24"/>
  <c r="BV186" i="24"/>
  <c r="BU186" i="24"/>
  <c r="BT186" i="24"/>
  <c r="E186" i="25" s="1"/>
  <c r="BS186" i="24"/>
  <c r="BR186" i="24"/>
  <c r="BQ186" i="24"/>
  <c r="BP186" i="24"/>
  <c r="BO186" i="24"/>
  <c r="BN186" i="24"/>
  <c r="BM186" i="24"/>
  <c r="BL186" i="24"/>
  <c r="BK186" i="24"/>
  <c r="BJ186" i="24"/>
  <c r="F186" i="25" s="1"/>
  <c r="BI186" i="24"/>
  <c r="BH186" i="24"/>
  <c r="BG186" i="24"/>
  <c r="BF186" i="24"/>
  <c r="BE186" i="24"/>
  <c r="BD186" i="24"/>
  <c r="BC186" i="24"/>
  <c r="Y186" i="25" s="1"/>
  <c r="BB186" i="24"/>
  <c r="X186" i="25" s="1"/>
  <c r="BA186" i="24"/>
  <c r="W186" i="25" s="1"/>
  <c r="AZ186" i="24"/>
  <c r="AE186" i="25" s="1"/>
  <c r="AY186" i="24"/>
  <c r="AB186" i="25" s="1"/>
  <c r="AX186" i="24"/>
  <c r="AA186" i="25" s="1"/>
  <c r="AW186" i="24"/>
  <c r="Z186" i="25" s="1"/>
  <c r="AV186" i="24"/>
  <c r="AU186" i="24"/>
  <c r="AT186" i="24"/>
  <c r="AS186" i="24"/>
  <c r="AR186" i="24"/>
  <c r="AQ186" i="24"/>
  <c r="AP186" i="24"/>
  <c r="AI186" i="25" s="1"/>
  <c r="AO186" i="24"/>
  <c r="AH186" i="25" s="1"/>
  <c r="AN186" i="24"/>
  <c r="AM186" i="24"/>
  <c r="AL186" i="24"/>
  <c r="AK186" i="24"/>
  <c r="AJ186" i="24"/>
  <c r="AI186" i="24"/>
  <c r="AH186" i="24"/>
  <c r="AJ186" i="25" s="1"/>
  <c r="AG186" i="24"/>
  <c r="AF186" i="24"/>
  <c r="AE186" i="24"/>
  <c r="AD186" i="24"/>
  <c r="AC186" i="24"/>
  <c r="AB186" i="24"/>
  <c r="AA186" i="24"/>
  <c r="Z186" i="24"/>
  <c r="Y186" i="24"/>
  <c r="X186" i="24"/>
  <c r="W186" i="24"/>
  <c r="V186" i="24"/>
  <c r="U186" i="24"/>
  <c r="T186" i="24"/>
  <c r="S186" i="24"/>
  <c r="R186" i="24"/>
  <c r="Q186" i="24"/>
  <c r="P186" i="24"/>
  <c r="O186" i="24"/>
  <c r="N186" i="24"/>
  <c r="M186" i="24"/>
  <c r="AC186" i="25" s="1"/>
  <c r="L186" i="24"/>
  <c r="AD186" i="25" s="1"/>
  <c r="K186" i="24"/>
  <c r="J186" i="24"/>
  <c r="I186" i="24"/>
  <c r="H186" i="24"/>
  <c r="G186" i="24"/>
  <c r="B186" i="25" s="1"/>
  <c r="F186" i="24"/>
  <c r="D186" i="25" s="1"/>
  <c r="E186" i="24"/>
  <c r="C186" i="25" s="1"/>
  <c r="D186" i="24"/>
  <c r="C186" i="24"/>
  <c r="B186" i="24"/>
  <c r="A186" i="24"/>
  <c r="CQ185" i="24"/>
  <c r="J185" i="25" s="1"/>
  <c r="CP185" i="24"/>
  <c r="S185" i="25" s="1"/>
  <c r="CO185" i="24"/>
  <c r="CN185" i="24"/>
  <c r="Q185" i="25" s="1"/>
  <c r="CM185" i="24"/>
  <c r="P185" i="25" s="1"/>
  <c r="CL185" i="24"/>
  <c r="CK185" i="24"/>
  <c r="CJ185" i="24"/>
  <c r="CI185" i="24"/>
  <c r="CH185" i="24"/>
  <c r="CG185" i="24"/>
  <c r="CF185" i="24"/>
  <c r="CE185" i="24"/>
  <c r="CD185" i="24"/>
  <c r="CC185" i="24"/>
  <c r="CB185" i="24"/>
  <c r="K185" i="25" s="1"/>
  <c r="CA185" i="24"/>
  <c r="BZ185" i="24"/>
  <c r="BY185" i="24"/>
  <c r="BX185" i="24"/>
  <c r="BW185" i="24"/>
  <c r="BV185" i="24"/>
  <c r="BU185" i="24"/>
  <c r="BT185" i="24"/>
  <c r="E185" i="25" s="1"/>
  <c r="BS185" i="24"/>
  <c r="BR185" i="24"/>
  <c r="BQ185" i="24"/>
  <c r="BP185" i="24"/>
  <c r="BO185" i="24"/>
  <c r="BN185" i="24"/>
  <c r="BM185" i="24"/>
  <c r="BL185" i="24"/>
  <c r="BK185" i="24"/>
  <c r="BJ185" i="24"/>
  <c r="F185" i="25" s="1"/>
  <c r="BI185" i="24"/>
  <c r="BH185" i="24"/>
  <c r="BG185" i="24"/>
  <c r="BF185" i="24"/>
  <c r="BE185" i="24"/>
  <c r="BD185" i="24"/>
  <c r="BC185" i="24"/>
  <c r="Y185" i="25" s="1"/>
  <c r="BB185" i="24"/>
  <c r="X185" i="25" s="1"/>
  <c r="BA185" i="24"/>
  <c r="W185" i="25" s="1"/>
  <c r="AZ185" i="24"/>
  <c r="AE185" i="25" s="1"/>
  <c r="AY185" i="24"/>
  <c r="AB185" i="25" s="1"/>
  <c r="AX185" i="24"/>
  <c r="AA185" i="25" s="1"/>
  <c r="AW185" i="24"/>
  <c r="Z185" i="25" s="1"/>
  <c r="AV185" i="24"/>
  <c r="AU185" i="24"/>
  <c r="AT185" i="24"/>
  <c r="AS185" i="24"/>
  <c r="AR185" i="24"/>
  <c r="AQ185" i="24"/>
  <c r="AP185" i="24"/>
  <c r="AI185" i="25" s="1"/>
  <c r="AO185" i="24"/>
  <c r="AH185" i="25" s="1"/>
  <c r="AN185" i="24"/>
  <c r="AM185" i="24"/>
  <c r="AL185" i="24"/>
  <c r="AK185" i="24"/>
  <c r="AJ185" i="24"/>
  <c r="AI185" i="24"/>
  <c r="AH185" i="24"/>
  <c r="AJ185" i="25" s="1"/>
  <c r="AG185" i="24"/>
  <c r="AF185" i="24"/>
  <c r="AE185" i="24"/>
  <c r="AD185" i="24"/>
  <c r="AC185" i="24"/>
  <c r="AB185" i="24"/>
  <c r="AA185" i="24"/>
  <c r="Z185" i="24"/>
  <c r="Y185" i="24"/>
  <c r="X185" i="24"/>
  <c r="W185" i="24"/>
  <c r="V185" i="24"/>
  <c r="U185" i="24"/>
  <c r="T185" i="24"/>
  <c r="S185" i="24"/>
  <c r="R185" i="24"/>
  <c r="Q185" i="24"/>
  <c r="P185" i="24"/>
  <c r="O185" i="24"/>
  <c r="N185" i="24"/>
  <c r="M185" i="24"/>
  <c r="AC185" i="25" s="1"/>
  <c r="L185" i="24"/>
  <c r="AD185" i="25" s="1"/>
  <c r="K185" i="24"/>
  <c r="J185" i="24"/>
  <c r="I185" i="24"/>
  <c r="H185" i="24"/>
  <c r="G185" i="24"/>
  <c r="B185" i="25" s="1"/>
  <c r="F185" i="24"/>
  <c r="D185" i="25" s="1"/>
  <c r="E185" i="24"/>
  <c r="C185" i="25" s="1"/>
  <c r="D185" i="24"/>
  <c r="C185" i="24"/>
  <c r="B185" i="24"/>
  <c r="A185" i="24"/>
  <c r="DC185" i="24" s="1"/>
  <c r="AR185" i="25" s="1"/>
  <c r="CQ184" i="24"/>
  <c r="J184" i="25" s="1"/>
  <c r="CP184" i="24"/>
  <c r="S184" i="25" s="1"/>
  <c r="CO184" i="24"/>
  <c r="CN184" i="24"/>
  <c r="Q184" i="25" s="1"/>
  <c r="CM184" i="24"/>
  <c r="P184" i="25" s="1"/>
  <c r="CL184" i="24"/>
  <c r="CK184" i="24"/>
  <c r="CJ184" i="24"/>
  <c r="CI184" i="24"/>
  <c r="CH184" i="24"/>
  <c r="CG184" i="24"/>
  <c r="CF184" i="24"/>
  <c r="CE184" i="24"/>
  <c r="CD184" i="24"/>
  <c r="CC184" i="24"/>
  <c r="CB184" i="24"/>
  <c r="K184" i="25" s="1"/>
  <c r="CA184" i="24"/>
  <c r="BZ184" i="24"/>
  <c r="BY184" i="24"/>
  <c r="BX184" i="24"/>
  <c r="BW184" i="24"/>
  <c r="BV184" i="24"/>
  <c r="BU184" i="24"/>
  <c r="BT184" i="24"/>
  <c r="E184" i="25" s="1"/>
  <c r="BS184" i="24"/>
  <c r="BR184" i="24"/>
  <c r="BQ184" i="24"/>
  <c r="BP184" i="24"/>
  <c r="BO184" i="24"/>
  <c r="BN184" i="24"/>
  <c r="BM184" i="24"/>
  <c r="BL184" i="24"/>
  <c r="BK184" i="24"/>
  <c r="BJ184" i="24"/>
  <c r="F184" i="25" s="1"/>
  <c r="BI184" i="24"/>
  <c r="BH184" i="24"/>
  <c r="BG184" i="24"/>
  <c r="BF184" i="24"/>
  <c r="BE184" i="24"/>
  <c r="BD184" i="24"/>
  <c r="BC184" i="24"/>
  <c r="Y184" i="25" s="1"/>
  <c r="BB184" i="24"/>
  <c r="X184" i="25" s="1"/>
  <c r="BA184" i="24"/>
  <c r="W184" i="25" s="1"/>
  <c r="AZ184" i="24"/>
  <c r="AE184" i="25" s="1"/>
  <c r="AY184" i="24"/>
  <c r="AB184" i="25" s="1"/>
  <c r="AX184" i="24"/>
  <c r="AA184" i="25" s="1"/>
  <c r="AW184" i="24"/>
  <c r="Z184" i="25" s="1"/>
  <c r="AV184" i="24"/>
  <c r="AU184" i="24"/>
  <c r="AT184" i="24"/>
  <c r="AS184" i="24"/>
  <c r="AR184" i="24"/>
  <c r="AQ184" i="24"/>
  <c r="AP184" i="24"/>
  <c r="AI184" i="25" s="1"/>
  <c r="AO184" i="24"/>
  <c r="AH184" i="25" s="1"/>
  <c r="AN184" i="24"/>
  <c r="AM184" i="24"/>
  <c r="AL184" i="24"/>
  <c r="AK184" i="24"/>
  <c r="AJ184" i="24"/>
  <c r="AI184" i="24"/>
  <c r="AH184" i="24"/>
  <c r="AJ184" i="25" s="1"/>
  <c r="AG184" i="24"/>
  <c r="AF184" i="24"/>
  <c r="AE184" i="24"/>
  <c r="AD184" i="24"/>
  <c r="AC184" i="24"/>
  <c r="AB184" i="24"/>
  <c r="AA184" i="24"/>
  <c r="Z184" i="24"/>
  <c r="Y184" i="24"/>
  <c r="X184" i="24"/>
  <c r="W184" i="24"/>
  <c r="V184" i="24"/>
  <c r="U184" i="24"/>
  <c r="T184" i="24"/>
  <c r="S184" i="24"/>
  <c r="R184" i="24"/>
  <c r="Q184" i="24"/>
  <c r="P184" i="24"/>
  <c r="O184" i="24"/>
  <c r="N184" i="24"/>
  <c r="M184" i="24"/>
  <c r="AC184" i="25" s="1"/>
  <c r="L184" i="24"/>
  <c r="AD184" i="25" s="1"/>
  <c r="K184" i="24"/>
  <c r="J184" i="24"/>
  <c r="I184" i="24"/>
  <c r="H184" i="24"/>
  <c r="G184" i="24"/>
  <c r="B184" i="25" s="1"/>
  <c r="F184" i="24"/>
  <c r="D184" i="25" s="1"/>
  <c r="E184" i="24"/>
  <c r="C184" i="25" s="1"/>
  <c r="D184" i="24"/>
  <c r="C184" i="24"/>
  <c r="B184" i="24"/>
  <c r="A184" i="24"/>
  <c r="DC184" i="24" s="1"/>
  <c r="AR184" i="25" s="1"/>
  <c r="CQ183" i="24"/>
  <c r="J183" i="25" s="1"/>
  <c r="CP183" i="24"/>
  <c r="S183" i="25" s="1"/>
  <c r="CO183" i="24"/>
  <c r="CN183" i="24"/>
  <c r="Q183" i="25" s="1"/>
  <c r="CM183" i="24"/>
  <c r="P183" i="25" s="1"/>
  <c r="CL183" i="24"/>
  <c r="CK183" i="24"/>
  <c r="CJ183" i="24"/>
  <c r="CI183" i="24"/>
  <c r="CH183" i="24"/>
  <c r="CG183" i="24"/>
  <c r="CF183" i="24"/>
  <c r="CE183" i="24"/>
  <c r="CD183" i="24"/>
  <c r="CC183" i="24"/>
  <c r="CB183" i="24"/>
  <c r="K183" i="25" s="1"/>
  <c r="CA183" i="24"/>
  <c r="BZ183" i="24"/>
  <c r="BY183" i="24"/>
  <c r="BX183" i="24"/>
  <c r="BW183" i="24"/>
  <c r="BV183" i="24"/>
  <c r="BU183" i="24"/>
  <c r="BT183" i="24"/>
  <c r="E183" i="25" s="1"/>
  <c r="BS183" i="24"/>
  <c r="BR183" i="24"/>
  <c r="BQ183" i="24"/>
  <c r="BP183" i="24"/>
  <c r="BO183" i="24"/>
  <c r="BN183" i="24"/>
  <c r="BM183" i="24"/>
  <c r="BL183" i="24"/>
  <c r="BK183" i="24"/>
  <c r="BJ183" i="24"/>
  <c r="F183" i="25" s="1"/>
  <c r="BI183" i="24"/>
  <c r="BH183" i="24"/>
  <c r="BG183" i="24"/>
  <c r="BF183" i="24"/>
  <c r="BE183" i="24"/>
  <c r="BD183" i="24"/>
  <c r="BC183" i="24"/>
  <c r="Y183" i="25" s="1"/>
  <c r="BB183" i="24"/>
  <c r="X183" i="25" s="1"/>
  <c r="BA183" i="24"/>
  <c r="W183" i="25" s="1"/>
  <c r="AZ183" i="24"/>
  <c r="AE183" i="25" s="1"/>
  <c r="AY183" i="24"/>
  <c r="AB183" i="25" s="1"/>
  <c r="AX183" i="24"/>
  <c r="AA183" i="25" s="1"/>
  <c r="AW183" i="24"/>
  <c r="Z183" i="25" s="1"/>
  <c r="AV183" i="24"/>
  <c r="AU183" i="24"/>
  <c r="AT183" i="24"/>
  <c r="AS183" i="24"/>
  <c r="AR183" i="24"/>
  <c r="AQ183" i="24"/>
  <c r="AP183" i="24"/>
  <c r="AI183" i="25" s="1"/>
  <c r="AO183" i="24"/>
  <c r="AH183" i="25" s="1"/>
  <c r="AN183" i="24"/>
  <c r="AM183" i="24"/>
  <c r="AL183" i="24"/>
  <c r="AK183" i="24"/>
  <c r="AJ183" i="24"/>
  <c r="AI183" i="24"/>
  <c r="AH183" i="24"/>
  <c r="AJ183" i="25" s="1"/>
  <c r="AG183" i="24"/>
  <c r="AF183" i="24"/>
  <c r="AE183" i="24"/>
  <c r="AD183" i="24"/>
  <c r="AC183" i="24"/>
  <c r="AB183" i="24"/>
  <c r="AA183" i="24"/>
  <c r="Z183" i="24"/>
  <c r="Y183" i="24"/>
  <c r="X183" i="24"/>
  <c r="W183" i="24"/>
  <c r="V183" i="24"/>
  <c r="U183" i="24"/>
  <c r="T183" i="24"/>
  <c r="S183" i="24"/>
  <c r="R183" i="24"/>
  <c r="Q183" i="24"/>
  <c r="P183" i="24"/>
  <c r="O183" i="24"/>
  <c r="N183" i="24"/>
  <c r="M183" i="24"/>
  <c r="AC183" i="25" s="1"/>
  <c r="L183" i="24"/>
  <c r="AD183" i="25" s="1"/>
  <c r="K183" i="24"/>
  <c r="J183" i="24"/>
  <c r="I183" i="24"/>
  <c r="H183" i="24"/>
  <c r="G183" i="24"/>
  <c r="B183" i="25" s="1"/>
  <c r="F183" i="24"/>
  <c r="D183" i="25" s="1"/>
  <c r="E183" i="24"/>
  <c r="C183" i="25" s="1"/>
  <c r="D183" i="24"/>
  <c r="C183" i="24"/>
  <c r="B183" i="24"/>
  <c r="A183" i="24"/>
  <c r="CQ182" i="24"/>
  <c r="J182" i="25" s="1"/>
  <c r="CP182" i="24"/>
  <c r="S182" i="25" s="1"/>
  <c r="CO182" i="24"/>
  <c r="CN182" i="24"/>
  <c r="Q182" i="25" s="1"/>
  <c r="CM182" i="24"/>
  <c r="P182" i="25" s="1"/>
  <c r="CL182" i="24"/>
  <c r="CK182" i="24"/>
  <c r="CJ182" i="24"/>
  <c r="CI182" i="24"/>
  <c r="CH182" i="24"/>
  <c r="CG182" i="24"/>
  <c r="CF182" i="24"/>
  <c r="CE182" i="24"/>
  <c r="CD182" i="24"/>
  <c r="CC182" i="24"/>
  <c r="CB182" i="24"/>
  <c r="K182" i="25" s="1"/>
  <c r="CA182" i="24"/>
  <c r="BZ182" i="24"/>
  <c r="BY182" i="24"/>
  <c r="BX182" i="24"/>
  <c r="BW182" i="24"/>
  <c r="BV182" i="24"/>
  <c r="BU182" i="24"/>
  <c r="BT182" i="24"/>
  <c r="E182" i="25" s="1"/>
  <c r="BS182" i="24"/>
  <c r="BR182" i="24"/>
  <c r="BQ182" i="24"/>
  <c r="BP182" i="24"/>
  <c r="BO182" i="24"/>
  <c r="BN182" i="24"/>
  <c r="BM182" i="24"/>
  <c r="BL182" i="24"/>
  <c r="BK182" i="24"/>
  <c r="BJ182" i="24"/>
  <c r="F182" i="25" s="1"/>
  <c r="BI182" i="24"/>
  <c r="BH182" i="24"/>
  <c r="BG182" i="24"/>
  <c r="BF182" i="24"/>
  <c r="BE182" i="24"/>
  <c r="BD182" i="24"/>
  <c r="BC182" i="24"/>
  <c r="Y182" i="25" s="1"/>
  <c r="BB182" i="24"/>
  <c r="X182" i="25" s="1"/>
  <c r="BA182" i="24"/>
  <c r="W182" i="25" s="1"/>
  <c r="AZ182" i="24"/>
  <c r="AE182" i="25" s="1"/>
  <c r="AY182" i="24"/>
  <c r="AB182" i="25" s="1"/>
  <c r="AX182" i="24"/>
  <c r="AA182" i="25" s="1"/>
  <c r="AW182" i="24"/>
  <c r="Z182" i="25" s="1"/>
  <c r="AV182" i="24"/>
  <c r="AU182" i="24"/>
  <c r="AT182" i="24"/>
  <c r="AS182" i="24"/>
  <c r="AR182" i="24"/>
  <c r="AQ182" i="24"/>
  <c r="AP182" i="24"/>
  <c r="AI182" i="25" s="1"/>
  <c r="AO182" i="24"/>
  <c r="AH182" i="25" s="1"/>
  <c r="AN182" i="24"/>
  <c r="AM182" i="24"/>
  <c r="AL182" i="24"/>
  <c r="AK182" i="24"/>
  <c r="AJ182" i="24"/>
  <c r="AI182" i="24"/>
  <c r="AH182" i="24"/>
  <c r="AJ182" i="25" s="1"/>
  <c r="AG182" i="24"/>
  <c r="AF182" i="24"/>
  <c r="AE182" i="24"/>
  <c r="AD182" i="24"/>
  <c r="AC182" i="24"/>
  <c r="AB182" i="24"/>
  <c r="AA182" i="24"/>
  <c r="Z182" i="24"/>
  <c r="Y182" i="24"/>
  <c r="X182" i="24"/>
  <c r="W182" i="24"/>
  <c r="V182" i="24"/>
  <c r="U182" i="24"/>
  <c r="T182" i="24"/>
  <c r="S182" i="24"/>
  <c r="R182" i="24"/>
  <c r="Q182" i="24"/>
  <c r="P182" i="24"/>
  <c r="O182" i="24"/>
  <c r="N182" i="24"/>
  <c r="M182" i="24"/>
  <c r="AC182" i="25" s="1"/>
  <c r="L182" i="24"/>
  <c r="AD182" i="25" s="1"/>
  <c r="K182" i="24"/>
  <c r="J182" i="24"/>
  <c r="I182" i="24"/>
  <c r="H182" i="24"/>
  <c r="G182" i="24"/>
  <c r="B182" i="25" s="1"/>
  <c r="F182" i="24"/>
  <c r="D182" i="25" s="1"/>
  <c r="E182" i="24"/>
  <c r="C182" i="25" s="1"/>
  <c r="D182" i="24"/>
  <c r="C182" i="24"/>
  <c r="B182" i="24"/>
  <c r="A182" i="24"/>
  <c r="CQ181" i="24"/>
  <c r="J181" i="25" s="1"/>
  <c r="CP181" i="24"/>
  <c r="S181" i="25" s="1"/>
  <c r="CO181" i="24"/>
  <c r="CN181" i="24"/>
  <c r="Q181" i="25" s="1"/>
  <c r="CM181" i="24"/>
  <c r="P181" i="25" s="1"/>
  <c r="CL181" i="24"/>
  <c r="CK181" i="24"/>
  <c r="CJ181" i="24"/>
  <c r="CI181" i="24"/>
  <c r="CH181" i="24"/>
  <c r="CG181" i="24"/>
  <c r="CF181" i="24"/>
  <c r="CE181" i="24"/>
  <c r="CD181" i="24"/>
  <c r="CC181" i="24"/>
  <c r="CB181" i="24"/>
  <c r="K181" i="25" s="1"/>
  <c r="CA181" i="24"/>
  <c r="BZ181" i="24"/>
  <c r="BY181" i="24"/>
  <c r="BX181" i="24"/>
  <c r="BW181" i="24"/>
  <c r="BV181" i="24"/>
  <c r="BU181" i="24"/>
  <c r="BT181" i="24"/>
  <c r="E181" i="25" s="1"/>
  <c r="BS181" i="24"/>
  <c r="BR181" i="24"/>
  <c r="BQ181" i="24"/>
  <c r="BP181" i="24"/>
  <c r="BO181" i="24"/>
  <c r="BN181" i="24"/>
  <c r="BM181" i="24"/>
  <c r="BL181" i="24"/>
  <c r="BK181" i="24"/>
  <c r="BJ181" i="24"/>
  <c r="F181" i="25" s="1"/>
  <c r="BI181" i="24"/>
  <c r="BH181" i="24"/>
  <c r="BG181" i="24"/>
  <c r="BF181" i="24"/>
  <c r="BE181" i="24"/>
  <c r="BD181" i="24"/>
  <c r="BC181" i="24"/>
  <c r="Y181" i="25" s="1"/>
  <c r="BB181" i="24"/>
  <c r="X181" i="25" s="1"/>
  <c r="BA181" i="24"/>
  <c r="W181" i="25" s="1"/>
  <c r="AZ181" i="24"/>
  <c r="AE181" i="25" s="1"/>
  <c r="AY181" i="24"/>
  <c r="AB181" i="25" s="1"/>
  <c r="AX181" i="24"/>
  <c r="AA181" i="25" s="1"/>
  <c r="AW181" i="24"/>
  <c r="Z181" i="25" s="1"/>
  <c r="AV181" i="24"/>
  <c r="AU181" i="24"/>
  <c r="AT181" i="24"/>
  <c r="AS181" i="24"/>
  <c r="AR181" i="24"/>
  <c r="AQ181" i="24"/>
  <c r="AP181" i="24"/>
  <c r="AI181" i="25" s="1"/>
  <c r="AO181" i="24"/>
  <c r="AH181" i="25" s="1"/>
  <c r="AN181" i="24"/>
  <c r="AM181" i="24"/>
  <c r="AL181" i="24"/>
  <c r="AK181" i="24"/>
  <c r="AJ181" i="24"/>
  <c r="AI181" i="24"/>
  <c r="AH181" i="24"/>
  <c r="AJ181" i="25" s="1"/>
  <c r="AG181" i="24"/>
  <c r="AF181" i="24"/>
  <c r="AE181" i="24"/>
  <c r="AD181" i="24"/>
  <c r="AC181" i="24"/>
  <c r="AB181" i="24"/>
  <c r="AA181" i="24"/>
  <c r="Z181" i="24"/>
  <c r="Y181" i="24"/>
  <c r="X181" i="24"/>
  <c r="W181" i="24"/>
  <c r="V181" i="24"/>
  <c r="U181" i="24"/>
  <c r="T181" i="24"/>
  <c r="S181" i="24"/>
  <c r="R181" i="24"/>
  <c r="Q181" i="24"/>
  <c r="P181" i="24"/>
  <c r="O181" i="24"/>
  <c r="N181" i="24"/>
  <c r="M181" i="24"/>
  <c r="AC181" i="25" s="1"/>
  <c r="L181" i="24"/>
  <c r="AD181" i="25" s="1"/>
  <c r="K181" i="24"/>
  <c r="J181" i="24"/>
  <c r="I181" i="24"/>
  <c r="H181" i="24"/>
  <c r="G181" i="24"/>
  <c r="B181" i="25" s="1"/>
  <c r="F181" i="24"/>
  <c r="D181" i="25" s="1"/>
  <c r="E181" i="24"/>
  <c r="C181" i="25" s="1"/>
  <c r="D181" i="24"/>
  <c r="C181" i="24"/>
  <c r="B181" i="24"/>
  <c r="A181" i="24"/>
  <c r="DC181" i="24" s="1"/>
  <c r="AR181" i="25" s="1"/>
  <c r="CQ180" i="24"/>
  <c r="J180" i="25" s="1"/>
  <c r="CP180" i="24"/>
  <c r="S180" i="25" s="1"/>
  <c r="CO180" i="24"/>
  <c r="CN180" i="24"/>
  <c r="Q180" i="25" s="1"/>
  <c r="CM180" i="24"/>
  <c r="P180" i="25" s="1"/>
  <c r="CL180" i="24"/>
  <c r="CK180" i="24"/>
  <c r="CJ180" i="24"/>
  <c r="CI180" i="24"/>
  <c r="CH180" i="24"/>
  <c r="CG180" i="24"/>
  <c r="CF180" i="24"/>
  <c r="CE180" i="24"/>
  <c r="CD180" i="24"/>
  <c r="CC180" i="24"/>
  <c r="CB180" i="24"/>
  <c r="K180" i="25" s="1"/>
  <c r="CA180" i="24"/>
  <c r="BZ180" i="24"/>
  <c r="BY180" i="24"/>
  <c r="BX180" i="24"/>
  <c r="BW180" i="24"/>
  <c r="BV180" i="24"/>
  <c r="BU180" i="24"/>
  <c r="BT180" i="24"/>
  <c r="E180" i="25" s="1"/>
  <c r="BS180" i="24"/>
  <c r="BR180" i="24"/>
  <c r="BQ180" i="24"/>
  <c r="BP180" i="24"/>
  <c r="BO180" i="24"/>
  <c r="BN180" i="24"/>
  <c r="BM180" i="24"/>
  <c r="BL180" i="24"/>
  <c r="BK180" i="24"/>
  <c r="BJ180" i="24"/>
  <c r="F180" i="25" s="1"/>
  <c r="BI180" i="24"/>
  <c r="BH180" i="24"/>
  <c r="BG180" i="24"/>
  <c r="BF180" i="24"/>
  <c r="BE180" i="24"/>
  <c r="BD180" i="24"/>
  <c r="BC180" i="24"/>
  <c r="Y180" i="25" s="1"/>
  <c r="BB180" i="24"/>
  <c r="X180" i="25" s="1"/>
  <c r="BA180" i="24"/>
  <c r="W180" i="25" s="1"/>
  <c r="AZ180" i="24"/>
  <c r="AE180" i="25" s="1"/>
  <c r="AY180" i="24"/>
  <c r="AB180" i="25" s="1"/>
  <c r="AX180" i="24"/>
  <c r="AA180" i="25" s="1"/>
  <c r="AW180" i="24"/>
  <c r="Z180" i="25" s="1"/>
  <c r="AV180" i="24"/>
  <c r="AU180" i="24"/>
  <c r="AT180" i="24"/>
  <c r="AS180" i="24"/>
  <c r="AR180" i="24"/>
  <c r="AQ180" i="24"/>
  <c r="AP180" i="24"/>
  <c r="AI180" i="25" s="1"/>
  <c r="AO180" i="24"/>
  <c r="AH180" i="25" s="1"/>
  <c r="AN180" i="24"/>
  <c r="AM180" i="24"/>
  <c r="AL180" i="24"/>
  <c r="AK180" i="24"/>
  <c r="AJ180" i="24"/>
  <c r="AI180" i="24"/>
  <c r="AH180" i="24"/>
  <c r="AJ180" i="25" s="1"/>
  <c r="AG180" i="24"/>
  <c r="AF180" i="24"/>
  <c r="AE180" i="24"/>
  <c r="AD180" i="24"/>
  <c r="AC180" i="24"/>
  <c r="AB180" i="24"/>
  <c r="AA180" i="24"/>
  <c r="Z180" i="24"/>
  <c r="Y180" i="24"/>
  <c r="X180" i="24"/>
  <c r="W180" i="24"/>
  <c r="V180" i="24"/>
  <c r="U180" i="24"/>
  <c r="T180" i="24"/>
  <c r="S180" i="24"/>
  <c r="R180" i="24"/>
  <c r="Q180" i="24"/>
  <c r="P180" i="24"/>
  <c r="O180" i="24"/>
  <c r="N180" i="24"/>
  <c r="M180" i="24"/>
  <c r="AC180" i="25" s="1"/>
  <c r="L180" i="24"/>
  <c r="AD180" i="25" s="1"/>
  <c r="K180" i="24"/>
  <c r="J180" i="24"/>
  <c r="I180" i="24"/>
  <c r="H180" i="24"/>
  <c r="G180" i="24"/>
  <c r="B180" i="25" s="1"/>
  <c r="F180" i="24"/>
  <c r="D180" i="25" s="1"/>
  <c r="E180" i="24"/>
  <c r="C180" i="25" s="1"/>
  <c r="D180" i="24"/>
  <c r="C180" i="24"/>
  <c r="B180" i="24"/>
  <c r="A180" i="24"/>
  <c r="CQ179" i="24"/>
  <c r="J179" i="25" s="1"/>
  <c r="CP179" i="24"/>
  <c r="S179" i="25" s="1"/>
  <c r="CO179" i="24"/>
  <c r="CN179" i="24"/>
  <c r="Q179" i="25" s="1"/>
  <c r="CM179" i="24"/>
  <c r="P179" i="25" s="1"/>
  <c r="CL179" i="24"/>
  <c r="CK179" i="24"/>
  <c r="CJ179" i="24"/>
  <c r="CI179" i="24"/>
  <c r="CH179" i="24"/>
  <c r="CG179" i="24"/>
  <c r="CF179" i="24"/>
  <c r="CE179" i="24"/>
  <c r="CD179" i="24"/>
  <c r="CC179" i="24"/>
  <c r="CB179" i="24"/>
  <c r="K179" i="25" s="1"/>
  <c r="CA179" i="24"/>
  <c r="BZ179" i="24"/>
  <c r="BY179" i="24"/>
  <c r="BX179" i="24"/>
  <c r="BW179" i="24"/>
  <c r="BV179" i="24"/>
  <c r="BU179" i="24"/>
  <c r="BT179" i="24"/>
  <c r="E179" i="25" s="1"/>
  <c r="BS179" i="24"/>
  <c r="BR179" i="24"/>
  <c r="BQ179" i="24"/>
  <c r="BP179" i="24"/>
  <c r="BO179" i="24"/>
  <c r="BN179" i="24"/>
  <c r="BM179" i="24"/>
  <c r="BL179" i="24"/>
  <c r="BK179" i="24"/>
  <c r="BJ179" i="24"/>
  <c r="F179" i="25" s="1"/>
  <c r="BI179" i="24"/>
  <c r="BH179" i="24"/>
  <c r="BG179" i="24"/>
  <c r="BF179" i="24"/>
  <c r="BE179" i="24"/>
  <c r="BD179" i="24"/>
  <c r="BC179" i="24"/>
  <c r="Y179" i="25" s="1"/>
  <c r="BB179" i="24"/>
  <c r="X179" i="25" s="1"/>
  <c r="BA179" i="24"/>
  <c r="W179" i="25" s="1"/>
  <c r="AZ179" i="24"/>
  <c r="AE179" i="25" s="1"/>
  <c r="AY179" i="24"/>
  <c r="AB179" i="25" s="1"/>
  <c r="AX179" i="24"/>
  <c r="AA179" i="25" s="1"/>
  <c r="AW179" i="24"/>
  <c r="Z179" i="25" s="1"/>
  <c r="AV179" i="24"/>
  <c r="AU179" i="24"/>
  <c r="AT179" i="24"/>
  <c r="AS179" i="24"/>
  <c r="AR179" i="24"/>
  <c r="AQ179" i="24"/>
  <c r="AP179" i="24"/>
  <c r="AI179" i="25" s="1"/>
  <c r="AO179" i="24"/>
  <c r="AH179" i="25" s="1"/>
  <c r="AN179" i="24"/>
  <c r="AM179" i="24"/>
  <c r="AL179" i="24"/>
  <c r="AK179" i="24"/>
  <c r="AJ179" i="24"/>
  <c r="AI179" i="24"/>
  <c r="AH179" i="24"/>
  <c r="AJ179" i="25" s="1"/>
  <c r="AG179" i="24"/>
  <c r="AF179" i="24"/>
  <c r="AE179" i="24"/>
  <c r="AD179" i="24"/>
  <c r="AC179" i="24"/>
  <c r="AB179" i="24"/>
  <c r="AA179" i="24"/>
  <c r="Z179" i="24"/>
  <c r="Y179" i="24"/>
  <c r="X179" i="24"/>
  <c r="W179" i="24"/>
  <c r="V179" i="24"/>
  <c r="U179" i="24"/>
  <c r="T179" i="24"/>
  <c r="S179" i="24"/>
  <c r="R179" i="24"/>
  <c r="Q179" i="24"/>
  <c r="P179" i="24"/>
  <c r="O179" i="24"/>
  <c r="N179" i="24"/>
  <c r="M179" i="24"/>
  <c r="AC179" i="25" s="1"/>
  <c r="L179" i="24"/>
  <c r="AD179" i="25" s="1"/>
  <c r="K179" i="24"/>
  <c r="J179" i="24"/>
  <c r="I179" i="24"/>
  <c r="H179" i="24"/>
  <c r="G179" i="24"/>
  <c r="B179" i="25" s="1"/>
  <c r="F179" i="24"/>
  <c r="D179" i="25" s="1"/>
  <c r="E179" i="24"/>
  <c r="C179" i="25" s="1"/>
  <c r="D179" i="24"/>
  <c r="C179" i="24"/>
  <c r="B179" i="24"/>
  <c r="A179" i="24"/>
  <c r="A179" i="25" s="1"/>
  <c r="CQ178" i="24"/>
  <c r="J178" i="25" s="1"/>
  <c r="CP178" i="24"/>
  <c r="S178" i="25" s="1"/>
  <c r="CO178" i="24"/>
  <c r="CN178" i="24"/>
  <c r="Q178" i="25" s="1"/>
  <c r="CM178" i="24"/>
  <c r="P178" i="25" s="1"/>
  <c r="CL178" i="24"/>
  <c r="CK178" i="24"/>
  <c r="CJ178" i="24"/>
  <c r="CI178" i="24"/>
  <c r="CH178" i="24"/>
  <c r="CG178" i="24"/>
  <c r="CF178" i="24"/>
  <c r="CE178" i="24"/>
  <c r="CD178" i="24"/>
  <c r="CC178" i="24"/>
  <c r="CB178" i="24"/>
  <c r="K178" i="25" s="1"/>
  <c r="CA178" i="24"/>
  <c r="BZ178" i="24"/>
  <c r="BY178" i="24"/>
  <c r="BX178" i="24"/>
  <c r="BW178" i="24"/>
  <c r="BV178" i="24"/>
  <c r="BU178" i="24"/>
  <c r="BT178" i="24"/>
  <c r="E178" i="25" s="1"/>
  <c r="BS178" i="24"/>
  <c r="BR178" i="24"/>
  <c r="BQ178" i="24"/>
  <c r="BP178" i="24"/>
  <c r="BO178" i="24"/>
  <c r="BN178" i="24"/>
  <c r="BM178" i="24"/>
  <c r="BL178" i="24"/>
  <c r="BK178" i="24"/>
  <c r="BJ178" i="24"/>
  <c r="F178" i="25" s="1"/>
  <c r="BI178" i="24"/>
  <c r="BH178" i="24"/>
  <c r="BG178" i="24"/>
  <c r="BF178" i="24"/>
  <c r="BE178" i="24"/>
  <c r="BD178" i="24"/>
  <c r="BC178" i="24"/>
  <c r="Y178" i="25" s="1"/>
  <c r="BB178" i="24"/>
  <c r="X178" i="25" s="1"/>
  <c r="BA178" i="24"/>
  <c r="W178" i="25" s="1"/>
  <c r="AZ178" i="24"/>
  <c r="AE178" i="25" s="1"/>
  <c r="AY178" i="24"/>
  <c r="AB178" i="25" s="1"/>
  <c r="AX178" i="24"/>
  <c r="AA178" i="25" s="1"/>
  <c r="AW178" i="24"/>
  <c r="Z178" i="25" s="1"/>
  <c r="AV178" i="24"/>
  <c r="AU178" i="24"/>
  <c r="AT178" i="24"/>
  <c r="AS178" i="24"/>
  <c r="AR178" i="24"/>
  <c r="AQ178" i="24"/>
  <c r="AP178" i="24"/>
  <c r="AI178" i="25" s="1"/>
  <c r="AO178" i="24"/>
  <c r="AH178" i="25" s="1"/>
  <c r="AN178" i="24"/>
  <c r="AM178" i="24"/>
  <c r="AL178" i="24"/>
  <c r="AK178" i="24"/>
  <c r="AJ178" i="24"/>
  <c r="AI178" i="24"/>
  <c r="AH178" i="24"/>
  <c r="AJ178" i="25" s="1"/>
  <c r="AG178" i="24"/>
  <c r="AF178" i="24"/>
  <c r="AE178" i="24"/>
  <c r="AD178" i="24"/>
  <c r="AC178" i="24"/>
  <c r="AB178" i="24"/>
  <c r="AA178" i="24"/>
  <c r="Z178" i="24"/>
  <c r="Y178" i="24"/>
  <c r="X178" i="24"/>
  <c r="W178" i="24"/>
  <c r="V178" i="24"/>
  <c r="U178" i="24"/>
  <c r="T178" i="24"/>
  <c r="S178" i="24"/>
  <c r="R178" i="24"/>
  <c r="Q178" i="24"/>
  <c r="P178" i="24"/>
  <c r="O178" i="24"/>
  <c r="N178" i="24"/>
  <c r="M178" i="24"/>
  <c r="AC178" i="25" s="1"/>
  <c r="L178" i="24"/>
  <c r="AD178" i="25" s="1"/>
  <c r="K178" i="24"/>
  <c r="J178" i="24"/>
  <c r="I178" i="24"/>
  <c r="H178" i="24"/>
  <c r="G178" i="24"/>
  <c r="B178" i="25" s="1"/>
  <c r="F178" i="24"/>
  <c r="D178" i="25" s="1"/>
  <c r="E178" i="24"/>
  <c r="C178" i="25" s="1"/>
  <c r="D178" i="24"/>
  <c r="C178" i="24"/>
  <c r="B178" i="24"/>
  <c r="A178" i="24"/>
  <c r="CQ177" i="24"/>
  <c r="J177" i="25" s="1"/>
  <c r="CP177" i="24"/>
  <c r="S177" i="25" s="1"/>
  <c r="CO177" i="24"/>
  <c r="CN177" i="24"/>
  <c r="Q177" i="25" s="1"/>
  <c r="CM177" i="24"/>
  <c r="P177" i="25" s="1"/>
  <c r="CL177" i="24"/>
  <c r="CK177" i="24"/>
  <c r="CJ177" i="24"/>
  <c r="CI177" i="24"/>
  <c r="CH177" i="24"/>
  <c r="CG177" i="24"/>
  <c r="CF177" i="24"/>
  <c r="CE177" i="24"/>
  <c r="CD177" i="24"/>
  <c r="CC177" i="24"/>
  <c r="CB177" i="24"/>
  <c r="K177" i="25" s="1"/>
  <c r="CA177" i="24"/>
  <c r="BZ177" i="24"/>
  <c r="BY177" i="24"/>
  <c r="BX177" i="24"/>
  <c r="BW177" i="24"/>
  <c r="BV177" i="24"/>
  <c r="BU177" i="24"/>
  <c r="BT177" i="24"/>
  <c r="E177" i="25" s="1"/>
  <c r="BS177" i="24"/>
  <c r="BR177" i="24"/>
  <c r="BQ177" i="24"/>
  <c r="BP177" i="24"/>
  <c r="BO177" i="24"/>
  <c r="BN177" i="24"/>
  <c r="BM177" i="24"/>
  <c r="BL177" i="24"/>
  <c r="BK177" i="24"/>
  <c r="BJ177" i="24"/>
  <c r="F177" i="25" s="1"/>
  <c r="BI177" i="24"/>
  <c r="BH177" i="24"/>
  <c r="BG177" i="24"/>
  <c r="BF177" i="24"/>
  <c r="BE177" i="24"/>
  <c r="BD177" i="24"/>
  <c r="BC177" i="24"/>
  <c r="Y177" i="25" s="1"/>
  <c r="BB177" i="24"/>
  <c r="X177" i="25" s="1"/>
  <c r="BA177" i="24"/>
  <c r="W177" i="25" s="1"/>
  <c r="AZ177" i="24"/>
  <c r="AE177" i="25" s="1"/>
  <c r="AY177" i="24"/>
  <c r="AB177" i="25" s="1"/>
  <c r="AX177" i="24"/>
  <c r="AA177" i="25" s="1"/>
  <c r="AW177" i="24"/>
  <c r="Z177" i="25" s="1"/>
  <c r="AV177" i="24"/>
  <c r="AU177" i="24"/>
  <c r="AT177" i="24"/>
  <c r="AS177" i="24"/>
  <c r="AR177" i="24"/>
  <c r="AQ177" i="24"/>
  <c r="AP177" i="24"/>
  <c r="AI177" i="25" s="1"/>
  <c r="AO177" i="24"/>
  <c r="AH177" i="25" s="1"/>
  <c r="AN177" i="24"/>
  <c r="AM177" i="24"/>
  <c r="AL177" i="24"/>
  <c r="AK177" i="24"/>
  <c r="AJ177" i="24"/>
  <c r="AI177" i="24"/>
  <c r="AH177" i="24"/>
  <c r="AJ177" i="25" s="1"/>
  <c r="AG177" i="24"/>
  <c r="AF177" i="24"/>
  <c r="AE177" i="24"/>
  <c r="AD177" i="24"/>
  <c r="AC177" i="24"/>
  <c r="AB177" i="24"/>
  <c r="AA177" i="24"/>
  <c r="Z177" i="24"/>
  <c r="Y177" i="24"/>
  <c r="X177" i="24"/>
  <c r="W177" i="24"/>
  <c r="V177" i="24"/>
  <c r="U177" i="24"/>
  <c r="T177" i="24"/>
  <c r="S177" i="24"/>
  <c r="R177" i="24"/>
  <c r="Q177" i="24"/>
  <c r="P177" i="24"/>
  <c r="O177" i="24"/>
  <c r="N177" i="24"/>
  <c r="M177" i="24"/>
  <c r="AC177" i="25" s="1"/>
  <c r="L177" i="24"/>
  <c r="AD177" i="25" s="1"/>
  <c r="K177" i="24"/>
  <c r="J177" i="24"/>
  <c r="I177" i="24"/>
  <c r="H177" i="24"/>
  <c r="G177" i="24"/>
  <c r="B177" i="25" s="1"/>
  <c r="F177" i="24"/>
  <c r="D177" i="25" s="1"/>
  <c r="E177" i="24"/>
  <c r="C177" i="25" s="1"/>
  <c r="D177" i="24"/>
  <c r="C177" i="24"/>
  <c r="B177" i="24"/>
  <c r="A177" i="24"/>
  <c r="DC177" i="24" s="1"/>
  <c r="AR177" i="25" s="1"/>
  <c r="CQ176" i="24"/>
  <c r="J176" i="25" s="1"/>
  <c r="CP176" i="24"/>
  <c r="S176" i="25" s="1"/>
  <c r="CO176" i="24"/>
  <c r="CN176" i="24"/>
  <c r="Q176" i="25" s="1"/>
  <c r="CM176" i="24"/>
  <c r="P176" i="25" s="1"/>
  <c r="CL176" i="24"/>
  <c r="CK176" i="24"/>
  <c r="CJ176" i="24"/>
  <c r="CI176" i="24"/>
  <c r="CH176" i="24"/>
  <c r="CG176" i="24"/>
  <c r="CF176" i="24"/>
  <c r="CE176" i="24"/>
  <c r="CD176" i="24"/>
  <c r="CC176" i="24"/>
  <c r="CB176" i="24"/>
  <c r="K176" i="25" s="1"/>
  <c r="CA176" i="24"/>
  <c r="BZ176" i="24"/>
  <c r="BY176" i="24"/>
  <c r="BX176" i="24"/>
  <c r="BW176" i="24"/>
  <c r="BV176" i="24"/>
  <c r="BU176" i="24"/>
  <c r="BT176" i="24"/>
  <c r="E176" i="25" s="1"/>
  <c r="BS176" i="24"/>
  <c r="BR176" i="24"/>
  <c r="BQ176" i="24"/>
  <c r="BP176" i="24"/>
  <c r="BO176" i="24"/>
  <c r="BN176" i="24"/>
  <c r="BM176" i="24"/>
  <c r="BL176" i="24"/>
  <c r="BK176" i="24"/>
  <c r="BJ176" i="24"/>
  <c r="F176" i="25" s="1"/>
  <c r="BI176" i="24"/>
  <c r="BH176" i="24"/>
  <c r="BG176" i="24"/>
  <c r="BF176" i="24"/>
  <c r="BE176" i="24"/>
  <c r="BD176" i="24"/>
  <c r="BC176" i="24"/>
  <c r="Y176" i="25" s="1"/>
  <c r="BB176" i="24"/>
  <c r="X176" i="25" s="1"/>
  <c r="BA176" i="24"/>
  <c r="W176" i="25" s="1"/>
  <c r="AZ176" i="24"/>
  <c r="AE176" i="25" s="1"/>
  <c r="AY176" i="24"/>
  <c r="AB176" i="25" s="1"/>
  <c r="AX176" i="24"/>
  <c r="AA176" i="25" s="1"/>
  <c r="AW176" i="24"/>
  <c r="Z176" i="25" s="1"/>
  <c r="AV176" i="24"/>
  <c r="AU176" i="24"/>
  <c r="AT176" i="24"/>
  <c r="AS176" i="24"/>
  <c r="AR176" i="24"/>
  <c r="AQ176" i="24"/>
  <c r="AP176" i="24"/>
  <c r="AI176" i="25" s="1"/>
  <c r="AO176" i="24"/>
  <c r="AH176" i="25" s="1"/>
  <c r="AN176" i="24"/>
  <c r="AM176" i="24"/>
  <c r="AL176" i="24"/>
  <c r="AK176" i="24"/>
  <c r="AJ176" i="24"/>
  <c r="AI176" i="24"/>
  <c r="AH176" i="24"/>
  <c r="AJ176" i="25" s="1"/>
  <c r="AG176" i="24"/>
  <c r="AF176" i="24"/>
  <c r="AE176" i="24"/>
  <c r="AD176" i="24"/>
  <c r="AC176" i="24"/>
  <c r="AB176" i="24"/>
  <c r="AA176" i="24"/>
  <c r="Z176" i="24"/>
  <c r="Y176" i="24"/>
  <c r="X176" i="24"/>
  <c r="W176" i="24"/>
  <c r="V176" i="24"/>
  <c r="U176" i="24"/>
  <c r="T176" i="24"/>
  <c r="S176" i="24"/>
  <c r="R176" i="24"/>
  <c r="Q176" i="24"/>
  <c r="P176" i="24"/>
  <c r="O176" i="24"/>
  <c r="N176" i="24"/>
  <c r="M176" i="24"/>
  <c r="AC176" i="25" s="1"/>
  <c r="L176" i="24"/>
  <c r="AD176" i="25" s="1"/>
  <c r="K176" i="24"/>
  <c r="J176" i="24"/>
  <c r="I176" i="24"/>
  <c r="H176" i="24"/>
  <c r="G176" i="24"/>
  <c r="B176" i="25" s="1"/>
  <c r="F176" i="24"/>
  <c r="D176" i="25" s="1"/>
  <c r="E176" i="24"/>
  <c r="C176" i="25" s="1"/>
  <c r="D176" i="24"/>
  <c r="C176" i="24"/>
  <c r="B176" i="24"/>
  <c r="A176" i="24"/>
  <c r="DC176" i="24" s="1"/>
  <c r="AR176" i="25" s="1"/>
  <c r="CQ175" i="24"/>
  <c r="J175" i="25" s="1"/>
  <c r="CP175" i="24"/>
  <c r="S175" i="25" s="1"/>
  <c r="CO175" i="24"/>
  <c r="CN175" i="24"/>
  <c r="Q175" i="25" s="1"/>
  <c r="CM175" i="24"/>
  <c r="P175" i="25" s="1"/>
  <c r="CL175" i="24"/>
  <c r="CK175" i="24"/>
  <c r="CJ175" i="24"/>
  <c r="CI175" i="24"/>
  <c r="CH175" i="24"/>
  <c r="CG175" i="24"/>
  <c r="CF175" i="24"/>
  <c r="CE175" i="24"/>
  <c r="CD175" i="24"/>
  <c r="CC175" i="24"/>
  <c r="CB175" i="24"/>
  <c r="K175" i="25" s="1"/>
  <c r="CA175" i="24"/>
  <c r="BZ175" i="24"/>
  <c r="BY175" i="24"/>
  <c r="BX175" i="24"/>
  <c r="BW175" i="24"/>
  <c r="BV175" i="24"/>
  <c r="BU175" i="24"/>
  <c r="BT175" i="24"/>
  <c r="E175" i="25" s="1"/>
  <c r="BS175" i="24"/>
  <c r="BR175" i="24"/>
  <c r="BQ175" i="24"/>
  <c r="BP175" i="24"/>
  <c r="BO175" i="24"/>
  <c r="BN175" i="24"/>
  <c r="BM175" i="24"/>
  <c r="BL175" i="24"/>
  <c r="BK175" i="24"/>
  <c r="BJ175" i="24"/>
  <c r="F175" i="25" s="1"/>
  <c r="BI175" i="24"/>
  <c r="BH175" i="24"/>
  <c r="BG175" i="24"/>
  <c r="BF175" i="24"/>
  <c r="BE175" i="24"/>
  <c r="BD175" i="24"/>
  <c r="BC175" i="24"/>
  <c r="Y175" i="25" s="1"/>
  <c r="BB175" i="24"/>
  <c r="X175" i="25" s="1"/>
  <c r="BA175" i="24"/>
  <c r="W175" i="25" s="1"/>
  <c r="AZ175" i="24"/>
  <c r="AE175" i="25" s="1"/>
  <c r="AY175" i="24"/>
  <c r="AB175" i="25" s="1"/>
  <c r="AX175" i="24"/>
  <c r="AA175" i="25" s="1"/>
  <c r="AW175" i="24"/>
  <c r="Z175" i="25" s="1"/>
  <c r="AV175" i="24"/>
  <c r="AU175" i="24"/>
  <c r="AT175" i="24"/>
  <c r="AS175" i="24"/>
  <c r="AR175" i="24"/>
  <c r="AQ175" i="24"/>
  <c r="AP175" i="24"/>
  <c r="AI175" i="25" s="1"/>
  <c r="AO175" i="24"/>
  <c r="AH175" i="25" s="1"/>
  <c r="AN175" i="24"/>
  <c r="AM175" i="24"/>
  <c r="AL175" i="24"/>
  <c r="AK175" i="24"/>
  <c r="AJ175" i="24"/>
  <c r="AI175" i="24"/>
  <c r="AH175" i="24"/>
  <c r="AJ175" i="25" s="1"/>
  <c r="AG175" i="24"/>
  <c r="AF175" i="24"/>
  <c r="AE175" i="24"/>
  <c r="AD175" i="24"/>
  <c r="AC175" i="24"/>
  <c r="AB175" i="24"/>
  <c r="AA175" i="24"/>
  <c r="Z175" i="24"/>
  <c r="Y175" i="24"/>
  <c r="X175" i="24"/>
  <c r="W175" i="24"/>
  <c r="V175" i="24"/>
  <c r="U175" i="24"/>
  <c r="T175" i="24"/>
  <c r="S175" i="24"/>
  <c r="R175" i="24"/>
  <c r="Q175" i="24"/>
  <c r="P175" i="24"/>
  <c r="O175" i="24"/>
  <c r="N175" i="24"/>
  <c r="M175" i="24"/>
  <c r="AC175" i="25" s="1"/>
  <c r="L175" i="24"/>
  <c r="AD175" i="25" s="1"/>
  <c r="K175" i="24"/>
  <c r="J175" i="24"/>
  <c r="I175" i="24"/>
  <c r="H175" i="24"/>
  <c r="G175" i="24"/>
  <c r="B175" i="25" s="1"/>
  <c r="F175" i="24"/>
  <c r="D175" i="25" s="1"/>
  <c r="E175" i="24"/>
  <c r="C175" i="25" s="1"/>
  <c r="D175" i="24"/>
  <c r="C175" i="24"/>
  <c r="B175" i="24"/>
  <c r="A175" i="24"/>
  <c r="CQ174" i="24"/>
  <c r="J174" i="25" s="1"/>
  <c r="CP174" i="24"/>
  <c r="S174" i="25" s="1"/>
  <c r="CO174" i="24"/>
  <c r="CN174" i="24"/>
  <c r="Q174" i="25" s="1"/>
  <c r="CM174" i="24"/>
  <c r="P174" i="25" s="1"/>
  <c r="CL174" i="24"/>
  <c r="CK174" i="24"/>
  <c r="CJ174" i="24"/>
  <c r="CI174" i="24"/>
  <c r="CH174" i="24"/>
  <c r="CG174" i="24"/>
  <c r="CF174" i="24"/>
  <c r="CE174" i="24"/>
  <c r="CD174" i="24"/>
  <c r="CC174" i="24"/>
  <c r="CB174" i="24"/>
  <c r="K174" i="25" s="1"/>
  <c r="CA174" i="24"/>
  <c r="BZ174" i="24"/>
  <c r="BY174" i="24"/>
  <c r="BX174" i="24"/>
  <c r="BW174" i="24"/>
  <c r="BV174" i="24"/>
  <c r="BU174" i="24"/>
  <c r="BT174" i="24"/>
  <c r="E174" i="25" s="1"/>
  <c r="BS174" i="24"/>
  <c r="BR174" i="24"/>
  <c r="BQ174" i="24"/>
  <c r="BP174" i="24"/>
  <c r="BO174" i="24"/>
  <c r="BN174" i="24"/>
  <c r="BM174" i="24"/>
  <c r="BL174" i="24"/>
  <c r="BK174" i="24"/>
  <c r="BJ174" i="24"/>
  <c r="F174" i="25" s="1"/>
  <c r="BI174" i="24"/>
  <c r="BH174" i="24"/>
  <c r="BG174" i="24"/>
  <c r="BF174" i="24"/>
  <c r="BE174" i="24"/>
  <c r="BD174" i="24"/>
  <c r="BC174" i="24"/>
  <c r="Y174" i="25" s="1"/>
  <c r="BB174" i="24"/>
  <c r="X174" i="25" s="1"/>
  <c r="BA174" i="24"/>
  <c r="W174" i="25" s="1"/>
  <c r="AZ174" i="24"/>
  <c r="AE174" i="25" s="1"/>
  <c r="AY174" i="24"/>
  <c r="AB174" i="25" s="1"/>
  <c r="AX174" i="24"/>
  <c r="AA174" i="25" s="1"/>
  <c r="AW174" i="24"/>
  <c r="Z174" i="25" s="1"/>
  <c r="AV174" i="24"/>
  <c r="AU174" i="24"/>
  <c r="AT174" i="24"/>
  <c r="AS174" i="24"/>
  <c r="AR174" i="24"/>
  <c r="AQ174" i="24"/>
  <c r="AP174" i="24"/>
  <c r="AI174" i="25" s="1"/>
  <c r="AO174" i="24"/>
  <c r="AH174" i="25" s="1"/>
  <c r="AN174" i="24"/>
  <c r="AM174" i="24"/>
  <c r="AL174" i="24"/>
  <c r="AK174" i="24"/>
  <c r="AJ174" i="24"/>
  <c r="AI174" i="24"/>
  <c r="AH174" i="24"/>
  <c r="AJ174" i="25" s="1"/>
  <c r="AG174" i="24"/>
  <c r="AF174" i="24"/>
  <c r="AE174" i="24"/>
  <c r="AD174" i="24"/>
  <c r="AC174" i="24"/>
  <c r="AB174" i="24"/>
  <c r="AA174" i="24"/>
  <c r="Z174" i="24"/>
  <c r="Y174" i="24"/>
  <c r="X174" i="24"/>
  <c r="W174" i="24"/>
  <c r="V174" i="24"/>
  <c r="U174" i="24"/>
  <c r="T174" i="24"/>
  <c r="S174" i="24"/>
  <c r="R174" i="24"/>
  <c r="Q174" i="24"/>
  <c r="P174" i="24"/>
  <c r="O174" i="24"/>
  <c r="N174" i="24"/>
  <c r="M174" i="24"/>
  <c r="AC174" i="25" s="1"/>
  <c r="L174" i="24"/>
  <c r="AD174" i="25" s="1"/>
  <c r="K174" i="24"/>
  <c r="J174" i="24"/>
  <c r="I174" i="24"/>
  <c r="H174" i="24"/>
  <c r="G174" i="24"/>
  <c r="B174" i="25" s="1"/>
  <c r="F174" i="24"/>
  <c r="D174" i="25" s="1"/>
  <c r="E174" i="24"/>
  <c r="C174" i="25" s="1"/>
  <c r="D174" i="24"/>
  <c r="C174" i="24"/>
  <c r="B174" i="24"/>
  <c r="A174" i="24"/>
  <c r="CQ173" i="24"/>
  <c r="J173" i="25" s="1"/>
  <c r="CP173" i="24"/>
  <c r="S173" i="25" s="1"/>
  <c r="CO173" i="24"/>
  <c r="CN173" i="24"/>
  <c r="Q173" i="25" s="1"/>
  <c r="CM173" i="24"/>
  <c r="P173" i="25" s="1"/>
  <c r="CL173" i="24"/>
  <c r="CK173" i="24"/>
  <c r="CJ173" i="24"/>
  <c r="CI173" i="24"/>
  <c r="CH173" i="24"/>
  <c r="CG173" i="24"/>
  <c r="CF173" i="24"/>
  <c r="CE173" i="24"/>
  <c r="CD173" i="24"/>
  <c r="CC173" i="24"/>
  <c r="CB173" i="24"/>
  <c r="K173" i="25" s="1"/>
  <c r="CA173" i="24"/>
  <c r="BZ173" i="24"/>
  <c r="BY173" i="24"/>
  <c r="BX173" i="24"/>
  <c r="BW173" i="24"/>
  <c r="BV173" i="24"/>
  <c r="BU173" i="24"/>
  <c r="BT173" i="24"/>
  <c r="E173" i="25" s="1"/>
  <c r="BS173" i="24"/>
  <c r="BR173" i="24"/>
  <c r="BQ173" i="24"/>
  <c r="BP173" i="24"/>
  <c r="BO173" i="24"/>
  <c r="BN173" i="24"/>
  <c r="BM173" i="24"/>
  <c r="BL173" i="24"/>
  <c r="BK173" i="24"/>
  <c r="BJ173" i="24"/>
  <c r="F173" i="25" s="1"/>
  <c r="BI173" i="24"/>
  <c r="BH173" i="24"/>
  <c r="BG173" i="24"/>
  <c r="BF173" i="24"/>
  <c r="BE173" i="24"/>
  <c r="BD173" i="24"/>
  <c r="BC173" i="24"/>
  <c r="Y173" i="25" s="1"/>
  <c r="BB173" i="24"/>
  <c r="X173" i="25" s="1"/>
  <c r="BA173" i="24"/>
  <c r="W173" i="25" s="1"/>
  <c r="AZ173" i="24"/>
  <c r="AE173" i="25" s="1"/>
  <c r="AY173" i="24"/>
  <c r="AB173" i="25" s="1"/>
  <c r="AX173" i="24"/>
  <c r="AA173" i="25" s="1"/>
  <c r="AW173" i="24"/>
  <c r="Z173" i="25" s="1"/>
  <c r="AV173" i="24"/>
  <c r="AU173" i="24"/>
  <c r="AT173" i="24"/>
  <c r="AS173" i="24"/>
  <c r="AR173" i="24"/>
  <c r="AQ173" i="24"/>
  <c r="AP173" i="24"/>
  <c r="AI173" i="25" s="1"/>
  <c r="AO173" i="24"/>
  <c r="AH173" i="25" s="1"/>
  <c r="AN173" i="24"/>
  <c r="AM173" i="24"/>
  <c r="AL173" i="24"/>
  <c r="AK173" i="24"/>
  <c r="AJ173" i="24"/>
  <c r="AI173" i="24"/>
  <c r="AH173" i="24"/>
  <c r="AJ173" i="25" s="1"/>
  <c r="AG173" i="24"/>
  <c r="AF173" i="24"/>
  <c r="AE173" i="24"/>
  <c r="AD173" i="24"/>
  <c r="AC173" i="24"/>
  <c r="AB173" i="24"/>
  <c r="AA173" i="24"/>
  <c r="Z173" i="24"/>
  <c r="Y173" i="24"/>
  <c r="X173" i="24"/>
  <c r="W173" i="24"/>
  <c r="V173" i="24"/>
  <c r="U173" i="24"/>
  <c r="T173" i="24"/>
  <c r="S173" i="24"/>
  <c r="R173" i="24"/>
  <c r="Q173" i="24"/>
  <c r="P173" i="24"/>
  <c r="O173" i="24"/>
  <c r="N173" i="24"/>
  <c r="M173" i="24"/>
  <c r="AC173" i="25" s="1"/>
  <c r="L173" i="24"/>
  <c r="AD173" i="25" s="1"/>
  <c r="K173" i="24"/>
  <c r="J173" i="24"/>
  <c r="I173" i="24"/>
  <c r="H173" i="24"/>
  <c r="G173" i="24"/>
  <c r="B173" i="25" s="1"/>
  <c r="F173" i="24"/>
  <c r="D173" i="25" s="1"/>
  <c r="E173" i="24"/>
  <c r="C173" i="25" s="1"/>
  <c r="D173" i="24"/>
  <c r="C173" i="24"/>
  <c r="B173" i="24"/>
  <c r="A173" i="24"/>
  <c r="DC173" i="24" s="1"/>
  <c r="AR173" i="25" s="1"/>
  <c r="CQ172" i="24"/>
  <c r="J172" i="25" s="1"/>
  <c r="CP172" i="24"/>
  <c r="S172" i="25" s="1"/>
  <c r="CO172" i="24"/>
  <c r="CN172" i="24"/>
  <c r="Q172" i="25" s="1"/>
  <c r="CM172" i="24"/>
  <c r="P172" i="25" s="1"/>
  <c r="CL172" i="24"/>
  <c r="CK172" i="24"/>
  <c r="CJ172" i="24"/>
  <c r="CI172" i="24"/>
  <c r="CH172" i="24"/>
  <c r="CG172" i="24"/>
  <c r="CF172" i="24"/>
  <c r="CE172" i="24"/>
  <c r="CD172" i="24"/>
  <c r="CC172" i="24"/>
  <c r="CB172" i="24"/>
  <c r="K172" i="25" s="1"/>
  <c r="CA172" i="24"/>
  <c r="BZ172" i="24"/>
  <c r="BY172" i="24"/>
  <c r="BX172" i="24"/>
  <c r="BW172" i="24"/>
  <c r="BV172" i="24"/>
  <c r="BU172" i="24"/>
  <c r="BT172" i="24"/>
  <c r="E172" i="25" s="1"/>
  <c r="BS172" i="24"/>
  <c r="BR172" i="24"/>
  <c r="BQ172" i="24"/>
  <c r="BP172" i="24"/>
  <c r="BO172" i="24"/>
  <c r="BN172" i="24"/>
  <c r="BM172" i="24"/>
  <c r="BL172" i="24"/>
  <c r="BK172" i="24"/>
  <c r="BJ172" i="24"/>
  <c r="F172" i="25" s="1"/>
  <c r="BI172" i="24"/>
  <c r="BH172" i="24"/>
  <c r="BG172" i="24"/>
  <c r="BF172" i="24"/>
  <c r="BE172" i="24"/>
  <c r="BD172" i="24"/>
  <c r="BC172" i="24"/>
  <c r="Y172" i="25" s="1"/>
  <c r="BB172" i="24"/>
  <c r="X172" i="25" s="1"/>
  <c r="BA172" i="24"/>
  <c r="W172" i="25" s="1"/>
  <c r="AZ172" i="24"/>
  <c r="AE172" i="25" s="1"/>
  <c r="AY172" i="24"/>
  <c r="AB172" i="25" s="1"/>
  <c r="AX172" i="24"/>
  <c r="AA172" i="25" s="1"/>
  <c r="AW172" i="24"/>
  <c r="Z172" i="25" s="1"/>
  <c r="AV172" i="24"/>
  <c r="AU172" i="24"/>
  <c r="AT172" i="24"/>
  <c r="AS172" i="24"/>
  <c r="AR172" i="24"/>
  <c r="AQ172" i="24"/>
  <c r="AP172" i="24"/>
  <c r="AI172" i="25" s="1"/>
  <c r="AO172" i="24"/>
  <c r="AH172" i="25" s="1"/>
  <c r="AN172" i="24"/>
  <c r="AM172" i="24"/>
  <c r="AL172" i="24"/>
  <c r="AK172" i="24"/>
  <c r="AJ172" i="24"/>
  <c r="AI172" i="24"/>
  <c r="AH172" i="24"/>
  <c r="AJ172" i="25" s="1"/>
  <c r="AG172" i="24"/>
  <c r="AF172" i="24"/>
  <c r="AE172" i="24"/>
  <c r="AD172" i="24"/>
  <c r="AC172" i="24"/>
  <c r="AB172" i="24"/>
  <c r="AA172" i="24"/>
  <c r="Z172" i="24"/>
  <c r="Y172" i="24"/>
  <c r="X172" i="24"/>
  <c r="W172" i="24"/>
  <c r="V172" i="24"/>
  <c r="U172" i="24"/>
  <c r="T172" i="24"/>
  <c r="S172" i="24"/>
  <c r="R172" i="24"/>
  <c r="Q172" i="24"/>
  <c r="P172" i="24"/>
  <c r="O172" i="24"/>
  <c r="N172" i="24"/>
  <c r="M172" i="24"/>
  <c r="AC172" i="25" s="1"/>
  <c r="L172" i="24"/>
  <c r="AD172" i="25" s="1"/>
  <c r="K172" i="24"/>
  <c r="J172" i="24"/>
  <c r="I172" i="24"/>
  <c r="H172" i="24"/>
  <c r="G172" i="24"/>
  <c r="B172" i="25" s="1"/>
  <c r="F172" i="24"/>
  <c r="D172" i="25" s="1"/>
  <c r="E172" i="24"/>
  <c r="C172" i="25" s="1"/>
  <c r="D172" i="24"/>
  <c r="C172" i="24"/>
  <c r="B172" i="24"/>
  <c r="A172" i="24"/>
  <c r="CQ171" i="24"/>
  <c r="J171" i="25" s="1"/>
  <c r="CP171" i="24"/>
  <c r="S171" i="25" s="1"/>
  <c r="CO171" i="24"/>
  <c r="CN171" i="24"/>
  <c r="Q171" i="25" s="1"/>
  <c r="CM171" i="24"/>
  <c r="P171" i="25" s="1"/>
  <c r="CL171" i="24"/>
  <c r="CK171" i="24"/>
  <c r="CJ171" i="24"/>
  <c r="CI171" i="24"/>
  <c r="CH171" i="24"/>
  <c r="CG171" i="24"/>
  <c r="CF171" i="24"/>
  <c r="CE171" i="24"/>
  <c r="CD171" i="24"/>
  <c r="CC171" i="24"/>
  <c r="CB171" i="24"/>
  <c r="K171" i="25" s="1"/>
  <c r="CA171" i="24"/>
  <c r="BZ171" i="24"/>
  <c r="BY171" i="24"/>
  <c r="BX171" i="24"/>
  <c r="BW171" i="24"/>
  <c r="BV171" i="24"/>
  <c r="BU171" i="24"/>
  <c r="BT171" i="24"/>
  <c r="E171" i="25" s="1"/>
  <c r="BS171" i="24"/>
  <c r="BR171" i="24"/>
  <c r="BQ171" i="24"/>
  <c r="BP171" i="24"/>
  <c r="BO171" i="24"/>
  <c r="BN171" i="24"/>
  <c r="BM171" i="24"/>
  <c r="BL171" i="24"/>
  <c r="BK171" i="24"/>
  <c r="BJ171" i="24"/>
  <c r="F171" i="25" s="1"/>
  <c r="BI171" i="24"/>
  <c r="BH171" i="24"/>
  <c r="BG171" i="24"/>
  <c r="BF171" i="24"/>
  <c r="BE171" i="24"/>
  <c r="BD171" i="24"/>
  <c r="BC171" i="24"/>
  <c r="Y171" i="25" s="1"/>
  <c r="BB171" i="24"/>
  <c r="X171" i="25" s="1"/>
  <c r="BA171" i="24"/>
  <c r="W171" i="25" s="1"/>
  <c r="AZ171" i="24"/>
  <c r="AE171" i="25" s="1"/>
  <c r="AY171" i="24"/>
  <c r="AB171" i="25" s="1"/>
  <c r="AX171" i="24"/>
  <c r="AA171" i="25" s="1"/>
  <c r="AW171" i="24"/>
  <c r="Z171" i="25" s="1"/>
  <c r="AV171" i="24"/>
  <c r="AU171" i="24"/>
  <c r="AT171" i="24"/>
  <c r="AS171" i="24"/>
  <c r="AR171" i="24"/>
  <c r="AQ171" i="24"/>
  <c r="AP171" i="24"/>
  <c r="AI171" i="25" s="1"/>
  <c r="AO171" i="24"/>
  <c r="AH171" i="25" s="1"/>
  <c r="AN171" i="24"/>
  <c r="AM171" i="24"/>
  <c r="AL171" i="24"/>
  <c r="AK171" i="24"/>
  <c r="AJ171" i="24"/>
  <c r="AI171" i="24"/>
  <c r="AH171" i="24"/>
  <c r="AJ171" i="25" s="1"/>
  <c r="AG171" i="24"/>
  <c r="AF171" i="24"/>
  <c r="AE171" i="24"/>
  <c r="AD171" i="24"/>
  <c r="AC171" i="24"/>
  <c r="AB171" i="24"/>
  <c r="AA171" i="24"/>
  <c r="Z171" i="24"/>
  <c r="Y171" i="24"/>
  <c r="X171" i="24"/>
  <c r="W171" i="24"/>
  <c r="V171" i="24"/>
  <c r="U171" i="24"/>
  <c r="T171" i="24"/>
  <c r="S171" i="24"/>
  <c r="R171" i="24"/>
  <c r="Q171" i="24"/>
  <c r="P171" i="24"/>
  <c r="O171" i="24"/>
  <c r="N171" i="24"/>
  <c r="M171" i="24"/>
  <c r="AC171" i="25" s="1"/>
  <c r="L171" i="24"/>
  <c r="AD171" i="25" s="1"/>
  <c r="K171" i="24"/>
  <c r="J171" i="24"/>
  <c r="I171" i="24"/>
  <c r="H171" i="24"/>
  <c r="G171" i="24"/>
  <c r="B171" i="25" s="1"/>
  <c r="F171" i="24"/>
  <c r="D171" i="25" s="1"/>
  <c r="E171" i="24"/>
  <c r="C171" i="25" s="1"/>
  <c r="D171" i="24"/>
  <c r="C171" i="24"/>
  <c r="B171" i="24"/>
  <c r="A171" i="24"/>
  <c r="A171" i="25" s="1"/>
  <c r="CQ170" i="24"/>
  <c r="J170" i="25" s="1"/>
  <c r="CP170" i="24"/>
  <c r="S170" i="25" s="1"/>
  <c r="CO170" i="24"/>
  <c r="CN170" i="24"/>
  <c r="Q170" i="25" s="1"/>
  <c r="CM170" i="24"/>
  <c r="P170" i="25" s="1"/>
  <c r="CL170" i="24"/>
  <c r="CK170" i="24"/>
  <c r="CJ170" i="24"/>
  <c r="CI170" i="24"/>
  <c r="CH170" i="24"/>
  <c r="CG170" i="24"/>
  <c r="CF170" i="24"/>
  <c r="CE170" i="24"/>
  <c r="CD170" i="24"/>
  <c r="CC170" i="24"/>
  <c r="CB170" i="24"/>
  <c r="K170" i="25" s="1"/>
  <c r="CA170" i="24"/>
  <c r="BZ170" i="24"/>
  <c r="BY170" i="24"/>
  <c r="BX170" i="24"/>
  <c r="BW170" i="24"/>
  <c r="BV170" i="24"/>
  <c r="BU170" i="24"/>
  <c r="BT170" i="24"/>
  <c r="E170" i="25" s="1"/>
  <c r="BS170" i="24"/>
  <c r="BR170" i="24"/>
  <c r="BQ170" i="24"/>
  <c r="BP170" i="24"/>
  <c r="BO170" i="24"/>
  <c r="BN170" i="24"/>
  <c r="BM170" i="24"/>
  <c r="BL170" i="24"/>
  <c r="BK170" i="24"/>
  <c r="BJ170" i="24"/>
  <c r="F170" i="25" s="1"/>
  <c r="BI170" i="24"/>
  <c r="BH170" i="24"/>
  <c r="BG170" i="24"/>
  <c r="BF170" i="24"/>
  <c r="BE170" i="24"/>
  <c r="BD170" i="24"/>
  <c r="BC170" i="24"/>
  <c r="Y170" i="25" s="1"/>
  <c r="BB170" i="24"/>
  <c r="X170" i="25" s="1"/>
  <c r="BA170" i="24"/>
  <c r="W170" i="25" s="1"/>
  <c r="AZ170" i="24"/>
  <c r="AE170" i="25" s="1"/>
  <c r="AY170" i="24"/>
  <c r="AB170" i="25" s="1"/>
  <c r="AX170" i="24"/>
  <c r="AA170" i="25" s="1"/>
  <c r="AW170" i="24"/>
  <c r="Z170" i="25" s="1"/>
  <c r="AV170" i="24"/>
  <c r="AU170" i="24"/>
  <c r="AT170" i="24"/>
  <c r="AS170" i="24"/>
  <c r="AR170" i="24"/>
  <c r="AQ170" i="24"/>
  <c r="AP170" i="24"/>
  <c r="AI170" i="25" s="1"/>
  <c r="AO170" i="24"/>
  <c r="AH170" i="25" s="1"/>
  <c r="AN170" i="24"/>
  <c r="AM170" i="24"/>
  <c r="AL170" i="24"/>
  <c r="AK170" i="24"/>
  <c r="AJ170" i="24"/>
  <c r="AI170" i="24"/>
  <c r="AH170" i="24"/>
  <c r="AJ170" i="25" s="1"/>
  <c r="AG170" i="24"/>
  <c r="AF170" i="24"/>
  <c r="AE170" i="24"/>
  <c r="AD170" i="24"/>
  <c r="AC170" i="24"/>
  <c r="AB170" i="24"/>
  <c r="AA170" i="24"/>
  <c r="Z170" i="24"/>
  <c r="Y170" i="24"/>
  <c r="X170" i="24"/>
  <c r="W170" i="24"/>
  <c r="V170" i="24"/>
  <c r="U170" i="24"/>
  <c r="T170" i="24"/>
  <c r="S170" i="24"/>
  <c r="R170" i="24"/>
  <c r="Q170" i="24"/>
  <c r="P170" i="24"/>
  <c r="O170" i="24"/>
  <c r="N170" i="24"/>
  <c r="M170" i="24"/>
  <c r="AC170" i="25" s="1"/>
  <c r="L170" i="24"/>
  <c r="AD170" i="25" s="1"/>
  <c r="K170" i="24"/>
  <c r="J170" i="24"/>
  <c r="I170" i="24"/>
  <c r="H170" i="24"/>
  <c r="G170" i="24"/>
  <c r="B170" i="25" s="1"/>
  <c r="F170" i="24"/>
  <c r="D170" i="25" s="1"/>
  <c r="E170" i="24"/>
  <c r="C170" i="25" s="1"/>
  <c r="D170" i="24"/>
  <c r="C170" i="24"/>
  <c r="B170" i="24"/>
  <c r="A170" i="24"/>
  <c r="CQ169" i="24"/>
  <c r="J169" i="25" s="1"/>
  <c r="CP169" i="24"/>
  <c r="S169" i="25" s="1"/>
  <c r="CO169" i="24"/>
  <c r="CN169" i="24"/>
  <c r="Q169" i="25" s="1"/>
  <c r="CM169" i="24"/>
  <c r="P169" i="25" s="1"/>
  <c r="CL169" i="24"/>
  <c r="CK169" i="24"/>
  <c r="CJ169" i="24"/>
  <c r="CI169" i="24"/>
  <c r="CH169" i="24"/>
  <c r="CG169" i="24"/>
  <c r="CF169" i="24"/>
  <c r="CE169" i="24"/>
  <c r="CD169" i="24"/>
  <c r="CC169" i="24"/>
  <c r="CB169" i="24"/>
  <c r="K169" i="25" s="1"/>
  <c r="CA169" i="24"/>
  <c r="BZ169" i="24"/>
  <c r="BY169" i="24"/>
  <c r="BX169" i="24"/>
  <c r="BW169" i="24"/>
  <c r="BV169" i="24"/>
  <c r="BU169" i="24"/>
  <c r="BT169" i="24"/>
  <c r="E169" i="25" s="1"/>
  <c r="BS169" i="24"/>
  <c r="BR169" i="24"/>
  <c r="BQ169" i="24"/>
  <c r="BP169" i="24"/>
  <c r="BO169" i="24"/>
  <c r="BN169" i="24"/>
  <c r="BM169" i="24"/>
  <c r="BL169" i="24"/>
  <c r="BK169" i="24"/>
  <c r="BJ169" i="24"/>
  <c r="F169" i="25" s="1"/>
  <c r="BI169" i="24"/>
  <c r="BH169" i="24"/>
  <c r="BG169" i="24"/>
  <c r="BF169" i="24"/>
  <c r="BE169" i="24"/>
  <c r="BD169" i="24"/>
  <c r="BC169" i="24"/>
  <c r="Y169" i="25" s="1"/>
  <c r="BB169" i="24"/>
  <c r="X169" i="25" s="1"/>
  <c r="BA169" i="24"/>
  <c r="W169" i="25" s="1"/>
  <c r="AZ169" i="24"/>
  <c r="AE169" i="25" s="1"/>
  <c r="AY169" i="24"/>
  <c r="AB169" i="25" s="1"/>
  <c r="AX169" i="24"/>
  <c r="AA169" i="25" s="1"/>
  <c r="AW169" i="24"/>
  <c r="Z169" i="25" s="1"/>
  <c r="AV169" i="24"/>
  <c r="AU169" i="24"/>
  <c r="AT169" i="24"/>
  <c r="AS169" i="24"/>
  <c r="AR169" i="24"/>
  <c r="AQ169" i="24"/>
  <c r="AP169" i="24"/>
  <c r="AI169" i="25" s="1"/>
  <c r="AO169" i="24"/>
  <c r="AH169" i="25" s="1"/>
  <c r="AN169" i="24"/>
  <c r="AM169" i="24"/>
  <c r="AL169" i="24"/>
  <c r="AK169" i="24"/>
  <c r="AJ169" i="24"/>
  <c r="AI169" i="24"/>
  <c r="AH169" i="24"/>
  <c r="AJ169" i="25" s="1"/>
  <c r="AG169" i="24"/>
  <c r="AF169" i="24"/>
  <c r="AE169" i="24"/>
  <c r="AD169" i="24"/>
  <c r="AC169" i="24"/>
  <c r="AB169" i="24"/>
  <c r="AA169" i="24"/>
  <c r="Z169" i="24"/>
  <c r="Y169" i="24"/>
  <c r="X169" i="24"/>
  <c r="W169" i="24"/>
  <c r="V169" i="24"/>
  <c r="U169" i="24"/>
  <c r="T169" i="24"/>
  <c r="S169" i="24"/>
  <c r="R169" i="24"/>
  <c r="Q169" i="24"/>
  <c r="P169" i="24"/>
  <c r="O169" i="24"/>
  <c r="N169" i="24"/>
  <c r="M169" i="24"/>
  <c r="AC169" i="25" s="1"/>
  <c r="L169" i="24"/>
  <c r="AD169" i="25" s="1"/>
  <c r="K169" i="24"/>
  <c r="J169" i="24"/>
  <c r="I169" i="24"/>
  <c r="H169" i="24"/>
  <c r="G169" i="24"/>
  <c r="B169" i="25" s="1"/>
  <c r="F169" i="24"/>
  <c r="D169" i="25" s="1"/>
  <c r="E169" i="24"/>
  <c r="C169" i="25" s="1"/>
  <c r="D169" i="24"/>
  <c r="C169" i="24"/>
  <c r="B169" i="24"/>
  <c r="A169" i="24"/>
  <c r="DC169" i="24" s="1"/>
  <c r="AR169" i="25" s="1"/>
  <c r="CQ168" i="24"/>
  <c r="J168" i="25" s="1"/>
  <c r="CP168" i="24"/>
  <c r="S168" i="25" s="1"/>
  <c r="CO168" i="24"/>
  <c r="CN168" i="24"/>
  <c r="Q168" i="25" s="1"/>
  <c r="CM168" i="24"/>
  <c r="P168" i="25" s="1"/>
  <c r="CL168" i="24"/>
  <c r="CK168" i="24"/>
  <c r="CJ168" i="24"/>
  <c r="CI168" i="24"/>
  <c r="CH168" i="24"/>
  <c r="CG168" i="24"/>
  <c r="CF168" i="24"/>
  <c r="CE168" i="24"/>
  <c r="CD168" i="24"/>
  <c r="CC168" i="24"/>
  <c r="CB168" i="24"/>
  <c r="K168" i="25" s="1"/>
  <c r="CA168" i="24"/>
  <c r="BZ168" i="24"/>
  <c r="BY168" i="24"/>
  <c r="BX168" i="24"/>
  <c r="BW168" i="24"/>
  <c r="BV168" i="24"/>
  <c r="BU168" i="24"/>
  <c r="BT168" i="24"/>
  <c r="E168" i="25" s="1"/>
  <c r="BS168" i="24"/>
  <c r="BR168" i="24"/>
  <c r="BQ168" i="24"/>
  <c r="BP168" i="24"/>
  <c r="BO168" i="24"/>
  <c r="BN168" i="24"/>
  <c r="BM168" i="24"/>
  <c r="BL168" i="24"/>
  <c r="BK168" i="24"/>
  <c r="BJ168" i="24"/>
  <c r="F168" i="25" s="1"/>
  <c r="BI168" i="24"/>
  <c r="BH168" i="24"/>
  <c r="BG168" i="24"/>
  <c r="BF168" i="24"/>
  <c r="BE168" i="24"/>
  <c r="BD168" i="24"/>
  <c r="BC168" i="24"/>
  <c r="Y168" i="25" s="1"/>
  <c r="BB168" i="24"/>
  <c r="X168" i="25" s="1"/>
  <c r="BA168" i="24"/>
  <c r="W168" i="25" s="1"/>
  <c r="AZ168" i="24"/>
  <c r="AE168" i="25" s="1"/>
  <c r="AY168" i="24"/>
  <c r="AB168" i="25" s="1"/>
  <c r="AX168" i="24"/>
  <c r="AA168" i="25" s="1"/>
  <c r="AW168" i="24"/>
  <c r="Z168" i="25" s="1"/>
  <c r="AV168" i="24"/>
  <c r="AU168" i="24"/>
  <c r="AT168" i="24"/>
  <c r="AS168" i="24"/>
  <c r="AR168" i="24"/>
  <c r="AQ168" i="24"/>
  <c r="AP168" i="24"/>
  <c r="AI168" i="25" s="1"/>
  <c r="AO168" i="24"/>
  <c r="AH168" i="25" s="1"/>
  <c r="AN168" i="24"/>
  <c r="AM168" i="24"/>
  <c r="AL168" i="24"/>
  <c r="AK168" i="24"/>
  <c r="AJ168" i="24"/>
  <c r="AI168" i="24"/>
  <c r="AH168" i="24"/>
  <c r="AJ168" i="25" s="1"/>
  <c r="AG168" i="24"/>
  <c r="AF168" i="24"/>
  <c r="AE168" i="24"/>
  <c r="AD168" i="24"/>
  <c r="AC168" i="24"/>
  <c r="AB168" i="24"/>
  <c r="AA168" i="24"/>
  <c r="Z168" i="24"/>
  <c r="Y168" i="24"/>
  <c r="X168" i="24"/>
  <c r="W168" i="24"/>
  <c r="V168" i="24"/>
  <c r="U168" i="24"/>
  <c r="T168" i="24"/>
  <c r="S168" i="24"/>
  <c r="R168" i="24"/>
  <c r="Q168" i="24"/>
  <c r="P168" i="24"/>
  <c r="O168" i="24"/>
  <c r="N168" i="24"/>
  <c r="M168" i="24"/>
  <c r="AC168" i="25" s="1"/>
  <c r="L168" i="24"/>
  <c r="AD168" i="25" s="1"/>
  <c r="K168" i="24"/>
  <c r="J168" i="24"/>
  <c r="I168" i="24"/>
  <c r="H168" i="24"/>
  <c r="G168" i="24"/>
  <c r="B168" i="25" s="1"/>
  <c r="F168" i="24"/>
  <c r="D168" i="25" s="1"/>
  <c r="E168" i="24"/>
  <c r="C168" i="25" s="1"/>
  <c r="D168" i="24"/>
  <c r="C168" i="24"/>
  <c r="B168" i="24"/>
  <c r="A168" i="24"/>
  <c r="DC168" i="24" s="1"/>
  <c r="AR168" i="25" s="1"/>
  <c r="CQ167" i="24"/>
  <c r="J167" i="25" s="1"/>
  <c r="CP167" i="24"/>
  <c r="S167" i="25" s="1"/>
  <c r="CO167" i="24"/>
  <c r="CN167" i="24"/>
  <c r="Q167" i="25" s="1"/>
  <c r="CM167" i="24"/>
  <c r="P167" i="25" s="1"/>
  <c r="CL167" i="24"/>
  <c r="CK167" i="24"/>
  <c r="CJ167" i="24"/>
  <c r="CI167" i="24"/>
  <c r="CH167" i="24"/>
  <c r="CG167" i="24"/>
  <c r="CF167" i="24"/>
  <c r="CE167" i="24"/>
  <c r="CD167" i="24"/>
  <c r="CC167" i="24"/>
  <c r="CB167" i="24"/>
  <c r="K167" i="25" s="1"/>
  <c r="CA167" i="24"/>
  <c r="BZ167" i="24"/>
  <c r="BY167" i="24"/>
  <c r="BX167" i="24"/>
  <c r="BW167" i="24"/>
  <c r="BV167" i="24"/>
  <c r="BU167" i="24"/>
  <c r="BT167" i="24"/>
  <c r="E167" i="25" s="1"/>
  <c r="BS167" i="24"/>
  <c r="BR167" i="24"/>
  <c r="BQ167" i="24"/>
  <c r="BP167" i="24"/>
  <c r="BO167" i="24"/>
  <c r="BN167" i="24"/>
  <c r="BM167" i="24"/>
  <c r="BL167" i="24"/>
  <c r="BK167" i="24"/>
  <c r="BJ167" i="24"/>
  <c r="F167" i="25" s="1"/>
  <c r="BI167" i="24"/>
  <c r="BH167" i="24"/>
  <c r="BG167" i="24"/>
  <c r="BF167" i="24"/>
  <c r="BE167" i="24"/>
  <c r="BD167" i="24"/>
  <c r="BC167" i="24"/>
  <c r="Y167" i="25" s="1"/>
  <c r="BB167" i="24"/>
  <c r="X167" i="25" s="1"/>
  <c r="BA167" i="24"/>
  <c r="W167" i="25" s="1"/>
  <c r="AZ167" i="24"/>
  <c r="AE167" i="25" s="1"/>
  <c r="AY167" i="24"/>
  <c r="AB167" i="25" s="1"/>
  <c r="AX167" i="24"/>
  <c r="AA167" i="25" s="1"/>
  <c r="AW167" i="24"/>
  <c r="Z167" i="25" s="1"/>
  <c r="AV167" i="24"/>
  <c r="AU167" i="24"/>
  <c r="AT167" i="24"/>
  <c r="AS167" i="24"/>
  <c r="AR167" i="24"/>
  <c r="AQ167" i="24"/>
  <c r="AP167" i="24"/>
  <c r="AI167" i="25" s="1"/>
  <c r="AO167" i="24"/>
  <c r="AH167" i="25" s="1"/>
  <c r="AN167" i="24"/>
  <c r="AM167" i="24"/>
  <c r="AL167" i="24"/>
  <c r="AK167" i="24"/>
  <c r="AJ167" i="24"/>
  <c r="AI167" i="24"/>
  <c r="AH167" i="24"/>
  <c r="AJ167" i="25" s="1"/>
  <c r="AG167" i="24"/>
  <c r="AF167" i="24"/>
  <c r="AE167" i="24"/>
  <c r="AD167" i="24"/>
  <c r="AC167" i="24"/>
  <c r="AB167" i="24"/>
  <c r="AA167" i="24"/>
  <c r="Z167" i="24"/>
  <c r="Y167" i="24"/>
  <c r="X167" i="24"/>
  <c r="W167" i="24"/>
  <c r="V167" i="24"/>
  <c r="U167" i="24"/>
  <c r="T167" i="24"/>
  <c r="S167" i="24"/>
  <c r="R167" i="24"/>
  <c r="Q167" i="24"/>
  <c r="P167" i="24"/>
  <c r="O167" i="24"/>
  <c r="N167" i="24"/>
  <c r="M167" i="24"/>
  <c r="AC167" i="25" s="1"/>
  <c r="L167" i="24"/>
  <c r="AD167" i="25" s="1"/>
  <c r="K167" i="24"/>
  <c r="J167" i="24"/>
  <c r="I167" i="24"/>
  <c r="H167" i="24"/>
  <c r="G167" i="24"/>
  <c r="B167" i="25" s="1"/>
  <c r="F167" i="24"/>
  <c r="D167" i="25" s="1"/>
  <c r="E167" i="24"/>
  <c r="C167" i="25" s="1"/>
  <c r="D167" i="24"/>
  <c r="C167" i="24"/>
  <c r="B167" i="24"/>
  <c r="A167" i="24"/>
  <c r="CQ166" i="24"/>
  <c r="J166" i="25" s="1"/>
  <c r="CP166" i="24"/>
  <c r="S166" i="25" s="1"/>
  <c r="CO166" i="24"/>
  <c r="CN166" i="24"/>
  <c r="Q166" i="25" s="1"/>
  <c r="CM166" i="24"/>
  <c r="P166" i="25" s="1"/>
  <c r="CL166" i="24"/>
  <c r="CK166" i="24"/>
  <c r="CJ166" i="24"/>
  <c r="CI166" i="24"/>
  <c r="CH166" i="24"/>
  <c r="CG166" i="24"/>
  <c r="CF166" i="24"/>
  <c r="CE166" i="24"/>
  <c r="CD166" i="24"/>
  <c r="CC166" i="24"/>
  <c r="CB166" i="24"/>
  <c r="K166" i="25" s="1"/>
  <c r="CA166" i="24"/>
  <c r="BZ166" i="24"/>
  <c r="BY166" i="24"/>
  <c r="BX166" i="24"/>
  <c r="BW166" i="24"/>
  <c r="BV166" i="24"/>
  <c r="BU166" i="24"/>
  <c r="BT166" i="24"/>
  <c r="E166" i="25" s="1"/>
  <c r="BS166" i="24"/>
  <c r="BR166" i="24"/>
  <c r="BQ166" i="24"/>
  <c r="BP166" i="24"/>
  <c r="BO166" i="24"/>
  <c r="BN166" i="24"/>
  <c r="BM166" i="24"/>
  <c r="BL166" i="24"/>
  <c r="BK166" i="24"/>
  <c r="BJ166" i="24"/>
  <c r="F166" i="25" s="1"/>
  <c r="BI166" i="24"/>
  <c r="BH166" i="24"/>
  <c r="BG166" i="24"/>
  <c r="BF166" i="24"/>
  <c r="BE166" i="24"/>
  <c r="BD166" i="24"/>
  <c r="BC166" i="24"/>
  <c r="Y166" i="25" s="1"/>
  <c r="BB166" i="24"/>
  <c r="X166" i="25" s="1"/>
  <c r="BA166" i="24"/>
  <c r="W166" i="25" s="1"/>
  <c r="AZ166" i="24"/>
  <c r="AE166" i="25" s="1"/>
  <c r="AY166" i="24"/>
  <c r="AB166" i="25" s="1"/>
  <c r="AX166" i="24"/>
  <c r="AA166" i="25" s="1"/>
  <c r="AW166" i="24"/>
  <c r="Z166" i="25" s="1"/>
  <c r="AV166" i="24"/>
  <c r="AU166" i="24"/>
  <c r="AT166" i="24"/>
  <c r="AS166" i="24"/>
  <c r="AR166" i="24"/>
  <c r="AQ166" i="24"/>
  <c r="AP166" i="24"/>
  <c r="AI166" i="25" s="1"/>
  <c r="AO166" i="24"/>
  <c r="AH166" i="25" s="1"/>
  <c r="AN166" i="24"/>
  <c r="AM166" i="24"/>
  <c r="AL166" i="24"/>
  <c r="AK166" i="24"/>
  <c r="AJ166" i="24"/>
  <c r="AI166" i="24"/>
  <c r="AH166" i="24"/>
  <c r="AJ166" i="25" s="1"/>
  <c r="AG166" i="24"/>
  <c r="AF166" i="24"/>
  <c r="AE166" i="24"/>
  <c r="AD166" i="24"/>
  <c r="AC166" i="24"/>
  <c r="AB166" i="24"/>
  <c r="AA166" i="24"/>
  <c r="Z166" i="24"/>
  <c r="Y166" i="24"/>
  <c r="X166" i="24"/>
  <c r="W166" i="24"/>
  <c r="V166" i="24"/>
  <c r="U166" i="24"/>
  <c r="T166" i="24"/>
  <c r="S166" i="24"/>
  <c r="R166" i="24"/>
  <c r="Q166" i="24"/>
  <c r="P166" i="24"/>
  <c r="O166" i="24"/>
  <c r="N166" i="24"/>
  <c r="M166" i="24"/>
  <c r="AC166" i="25" s="1"/>
  <c r="L166" i="24"/>
  <c r="AD166" i="25" s="1"/>
  <c r="K166" i="24"/>
  <c r="J166" i="24"/>
  <c r="I166" i="24"/>
  <c r="H166" i="24"/>
  <c r="G166" i="24"/>
  <c r="B166" i="25" s="1"/>
  <c r="F166" i="24"/>
  <c r="D166" i="25" s="1"/>
  <c r="E166" i="24"/>
  <c r="C166" i="25" s="1"/>
  <c r="D166" i="24"/>
  <c r="C166" i="24"/>
  <c r="B166" i="24"/>
  <c r="A166" i="24"/>
  <c r="CQ165" i="24"/>
  <c r="J165" i="25" s="1"/>
  <c r="CP165" i="24"/>
  <c r="S165" i="25" s="1"/>
  <c r="CO165" i="24"/>
  <c r="CN165" i="24"/>
  <c r="Q165" i="25" s="1"/>
  <c r="CM165" i="24"/>
  <c r="P165" i="25" s="1"/>
  <c r="CL165" i="24"/>
  <c r="CK165" i="24"/>
  <c r="CJ165" i="24"/>
  <c r="CI165" i="24"/>
  <c r="CH165" i="24"/>
  <c r="CG165" i="24"/>
  <c r="CF165" i="24"/>
  <c r="CE165" i="24"/>
  <c r="CD165" i="24"/>
  <c r="CC165" i="24"/>
  <c r="CB165" i="24"/>
  <c r="K165" i="25" s="1"/>
  <c r="CA165" i="24"/>
  <c r="BZ165" i="24"/>
  <c r="BY165" i="24"/>
  <c r="BX165" i="24"/>
  <c r="BW165" i="24"/>
  <c r="BV165" i="24"/>
  <c r="BU165" i="24"/>
  <c r="BT165" i="24"/>
  <c r="E165" i="25" s="1"/>
  <c r="BS165" i="24"/>
  <c r="BR165" i="24"/>
  <c r="BQ165" i="24"/>
  <c r="BP165" i="24"/>
  <c r="BO165" i="24"/>
  <c r="BN165" i="24"/>
  <c r="BM165" i="24"/>
  <c r="BL165" i="24"/>
  <c r="BK165" i="24"/>
  <c r="BJ165" i="24"/>
  <c r="F165" i="25" s="1"/>
  <c r="BI165" i="24"/>
  <c r="BH165" i="24"/>
  <c r="BG165" i="24"/>
  <c r="BF165" i="24"/>
  <c r="BE165" i="24"/>
  <c r="BD165" i="24"/>
  <c r="BC165" i="24"/>
  <c r="Y165" i="25" s="1"/>
  <c r="BB165" i="24"/>
  <c r="X165" i="25" s="1"/>
  <c r="BA165" i="24"/>
  <c r="W165" i="25" s="1"/>
  <c r="AZ165" i="24"/>
  <c r="AE165" i="25" s="1"/>
  <c r="AY165" i="24"/>
  <c r="AB165" i="25" s="1"/>
  <c r="AX165" i="24"/>
  <c r="AA165" i="25" s="1"/>
  <c r="AW165" i="24"/>
  <c r="Z165" i="25" s="1"/>
  <c r="AV165" i="24"/>
  <c r="AU165" i="24"/>
  <c r="AT165" i="24"/>
  <c r="AS165" i="24"/>
  <c r="AR165" i="24"/>
  <c r="AQ165" i="24"/>
  <c r="AP165" i="24"/>
  <c r="AI165" i="25" s="1"/>
  <c r="AO165" i="24"/>
  <c r="AH165" i="25" s="1"/>
  <c r="AN165" i="24"/>
  <c r="AM165" i="24"/>
  <c r="AL165" i="24"/>
  <c r="AK165" i="24"/>
  <c r="AJ165" i="24"/>
  <c r="AI165" i="24"/>
  <c r="AH165" i="24"/>
  <c r="AJ165" i="25" s="1"/>
  <c r="AG165" i="24"/>
  <c r="AF165" i="24"/>
  <c r="AE165" i="24"/>
  <c r="AD165" i="24"/>
  <c r="AC165" i="24"/>
  <c r="AB165" i="24"/>
  <c r="AA165" i="24"/>
  <c r="Z165" i="24"/>
  <c r="Y165" i="24"/>
  <c r="X165" i="24"/>
  <c r="W165" i="24"/>
  <c r="V165" i="24"/>
  <c r="U165" i="24"/>
  <c r="T165" i="24"/>
  <c r="S165" i="24"/>
  <c r="R165" i="24"/>
  <c r="Q165" i="24"/>
  <c r="P165" i="24"/>
  <c r="O165" i="24"/>
  <c r="N165" i="24"/>
  <c r="M165" i="24"/>
  <c r="AC165" i="25" s="1"/>
  <c r="L165" i="24"/>
  <c r="AD165" i="25" s="1"/>
  <c r="K165" i="24"/>
  <c r="J165" i="24"/>
  <c r="I165" i="24"/>
  <c r="H165" i="24"/>
  <c r="G165" i="24"/>
  <c r="B165" i="25" s="1"/>
  <c r="F165" i="24"/>
  <c r="D165" i="25" s="1"/>
  <c r="E165" i="24"/>
  <c r="C165" i="25" s="1"/>
  <c r="D165" i="24"/>
  <c r="C165" i="24"/>
  <c r="B165" i="24"/>
  <c r="A165" i="24"/>
  <c r="DC165" i="24" s="1"/>
  <c r="AR165" i="25" s="1"/>
  <c r="CQ164" i="24"/>
  <c r="J164" i="25" s="1"/>
  <c r="CP164" i="24"/>
  <c r="S164" i="25" s="1"/>
  <c r="CO164" i="24"/>
  <c r="CN164" i="24"/>
  <c r="Q164" i="25" s="1"/>
  <c r="CM164" i="24"/>
  <c r="P164" i="25" s="1"/>
  <c r="CL164" i="24"/>
  <c r="CK164" i="24"/>
  <c r="CJ164" i="24"/>
  <c r="CI164" i="24"/>
  <c r="CH164" i="24"/>
  <c r="CG164" i="24"/>
  <c r="CF164" i="24"/>
  <c r="CE164" i="24"/>
  <c r="CD164" i="24"/>
  <c r="CC164" i="24"/>
  <c r="CB164" i="24"/>
  <c r="K164" i="25" s="1"/>
  <c r="CA164" i="24"/>
  <c r="BZ164" i="24"/>
  <c r="BY164" i="24"/>
  <c r="BX164" i="24"/>
  <c r="BW164" i="24"/>
  <c r="BV164" i="24"/>
  <c r="BU164" i="24"/>
  <c r="BT164" i="24"/>
  <c r="E164" i="25" s="1"/>
  <c r="BS164" i="24"/>
  <c r="BR164" i="24"/>
  <c r="BQ164" i="24"/>
  <c r="BP164" i="24"/>
  <c r="BO164" i="24"/>
  <c r="BN164" i="24"/>
  <c r="BM164" i="24"/>
  <c r="BL164" i="24"/>
  <c r="BK164" i="24"/>
  <c r="BJ164" i="24"/>
  <c r="F164" i="25" s="1"/>
  <c r="BI164" i="24"/>
  <c r="BH164" i="24"/>
  <c r="BG164" i="24"/>
  <c r="BF164" i="24"/>
  <c r="BE164" i="24"/>
  <c r="BD164" i="24"/>
  <c r="BC164" i="24"/>
  <c r="Y164" i="25" s="1"/>
  <c r="BB164" i="24"/>
  <c r="X164" i="25" s="1"/>
  <c r="BA164" i="24"/>
  <c r="W164" i="25" s="1"/>
  <c r="AZ164" i="24"/>
  <c r="AE164" i="25" s="1"/>
  <c r="AY164" i="24"/>
  <c r="AB164" i="25" s="1"/>
  <c r="AX164" i="24"/>
  <c r="AA164" i="25" s="1"/>
  <c r="AW164" i="24"/>
  <c r="Z164" i="25" s="1"/>
  <c r="AV164" i="24"/>
  <c r="AU164" i="24"/>
  <c r="AT164" i="24"/>
  <c r="AS164" i="24"/>
  <c r="AR164" i="24"/>
  <c r="AQ164" i="24"/>
  <c r="AP164" i="24"/>
  <c r="AI164" i="25" s="1"/>
  <c r="AO164" i="24"/>
  <c r="AH164" i="25" s="1"/>
  <c r="AN164" i="24"/>
  <c r="AM164" i="24"/>
  <c r="AL164" i="24"/>
  <c r="AK164" i="24"/>
  <c r="AJ164" i="24"/>
  <c r="AI164" i="24"/>
  <c r="AH164" i="24"/>
  <c r="AJ164" i="25" s="1"/>
  <c r="AG164" i="24"/>
  <c r="AF164" i="24"/>
  <c r="AE164" i="24"/>
  <c r="AD164" i="24"/>
  <c r="AC164" i="24"/>
  <c r="AB164" i="24"/>
  <c r="AA164" i="24"/>
  <c r="Z164" i="24"/>
  <c r="Y164" i="24"/>
  <c r="X164" i="24"/>
  <c r="W164" i="24"/>
  <c r="V164" i="24"/>
  <c r="U164" i="24"/>
  <c r="T164" i="24"/>
  <c r="S164" i="24"/>
  <c r="R164" i="24"/>
  <c r="Q164" i="24"/>
  <c r="P164" i="24"/>
  <c r="O164" i="24"/>
  <c r="N164" i="24"/>
  <c r="M164" i="24"/>
  <c r="AC164" i="25" s="1"/>
  <c r="L164" i="24"/>
  <c r="AD164" i="25" s="1"/>
  <c r="K164" i="24"/>
  <c r="J164" i="24"/>
  <c r="I164" i="24"/>
  <c r="H164" i="24"/>
  <c r="G164" i="24"/>
  <c r="B164" i="25" s="1"/>
  <c r="F164" i="24"/>
  <c r="D164" i="25" s="1"/>
  <c r="E164" i="24"/>
  <c r="C164" i="25" s="1"/>
  <c r="D164" i="24"/>
  <c r="C164" i="24"/>
  <c r="B164" i="24"/>
  <c r="A164" i="24"/>
  <c r="CQ163" i="24"/>
  <c r="J163" i="25" s="1"/>
  <c r="CP163" i="24"/>
  <c r="S163" i="25" s="1"/>
  <c r="CO163" i="24"/>
  <c r="CN163" i="24"/>
  <c r="Q163" i="25" s="1"/>
  <c r="CM163" i="24"/>
  <c r="P163" i="25" s="1"/>
  <c r="CL163" i="24"/>
  <c r="CK163" i="24"/>
  <c r="CJ163" i="24"/>
  <c r="CI163" i="24"/>
  <c r="CH163" i="24"/>
  <c r="CG163" i="24"/>
  <c r="CF163" i="24"/>
  <c r="CE163" i="24"/>
  <c r="CD163" i="24"/>
  <c r="CC163" i="24"/>
  <c r="CB163" i="24"/>
  <c r="K163" i="25" s="1"/>
  <c r="CA163" i="24"/>
  <c r="BZ163" i="24"/>
  <c r="BY163" i="24"/>
  <c r="BX163" i="24"/>
  <c r="BW163" i="24"/>
  <c r="BV163" i="24"/>
  <c r="BU163" i="24"/>
  <c r="BT163" i="24"/>
  <c r="E163" i="25" s="1"/>
  <c r="BS163" i="24"/>
  <c r="BR163" i="24"/>
  <c r="BQ163" i="24"/>
  <c r="BP163" i="24"/>
  <c r="BO163" i="24"/>
  <c r="BN163" i="24"/>
  <c r="BM163" i="24"/>
  <c r="BL163" i="24"/>
  <c r="BK163" i="24"/>
  <c r="BJ163" i="24"/>
  <c r="F163" i="25" s="1"/>
  <c r="BI163" i="24"/>
  <c r="BH163" i="24"/>
  <c r="BG163" i="24"/>
  <c r="BF163" i="24"/>
  <c r="BE163" i="24"/>
  <c r="BD163" i="24"/>
  <c r="BC163" i="24"/>
  <c r="Y163" i="25" s="1"/>
  <c r="BB163" i="24"/>
  <c r="X163" i="25" s="1"/>
  <c r="BA163" i="24"/>
  <c r="W163" i="25" s="1"/>
  <c r="AZ163" i="24"/>
  <c r="AE163" i="25" s="1"/>
  <c r="AY163" i="24"/>
  <c r="AB163" i="25" s="1"/>
  <c r="AX163" i="24"/>
  <c r="AA163" i="25" s="1"/>
  <c r="AW163" i="24"/>
  <c r="Z163" i="25" s="1"/>
  <c r="AV163" i="24"/>
  <c r="AU163" i="24"/>
  <c r="AT163" i="24"/>
  <c r="AS163" i="24"/>
  <c r="AR163" i="24"/>
  <c r="AQ163" i="24"/>
  <c r="AP163" i="24"/>
  <c r="AI163" i="25" s="1"/>
  <c r="AO163" i="24"/>
  <c r="AH163" i="25" s="1"/>
  <c r="AN163" i="24"/>
  <c r="AM163" i="24"/>
  <c r="AL163" i="24"/>
  <c r="AK163" i="24"/>
  <c r="AJ163" i="24"/>
  <c r="AI163" i="24"/>
  <c r="AH163" i="24"/>
  <c r="AJ163" i="25" s="1"/>
  <c r="AG163" i="24"/>
  <c r="AF163" i="24"/>
  <c r="AE163" i="24"/>
  <c r="AD163" i="24"/>
  <c r="AC163" i="24"/>
  <c r="AB163" i="24"/>
  <c r="AA163" i="24"/>
  <c r="Z163" i="24"/>
  <c r="Y163" i="24"/>
  <c r="X163" i="24"/>
  <c r="W163" i="24"/>
  <c r="V163" i="24"/>
  <c r="U163" i="24"/>
  <c r="T163" i="24"/>
  <c r="S163" i="24"/>
  <c r="R163" i="24"/>
  <c r="Q163" i="24"/>
  <c r="P163" i="24"/>
  <c r="O163" i="24"/>
  <c r="N163" i="24"/>
  <c r="M163" i="24"/>
  <c r="AC163" i="25" s="1"/>
  <c r="L163" i="24"/>
  <c r="AD163" i="25" s="1"/>
  <c r="K163" i="24"/>
  <c r="J163" i="24"/>
  <c r="I163" i="24"/>
  <c r="H163" i="24"/>
  <c r="G163" i="24"/>
  <c r="B163" i="25" s="1"/>
  <c r="F163" i="24"/>
  <c r="D163" i="25" s="1"/>
  <c r="E163" i="24"/>
  <c r="C163" i="25" s="1"/>
  <c r="D163" i="24"/>
  <c r="C163" i="24"/>
  <c r="B163" i="24"/>
  <c r="A163" i="24"/>
  <c r="A163" i="25" s="1"/>
  <c r="CQ162" i="24"/>
  <c r="J162" i="25" s="1"/>
  <c r="CP162" i="24"/>
  <c r="S162" i="25" s="1"/>
  <c r="CO162" i="24"/>
  <c r="CN162" i="24"/>
  <c r="Q162" i="25" s="1"/>
  <c r="CM162" i="24"/>
  <c r="P162" i="25" s="1"/>
  <c r="CL162" i="24"/>
  <c r="CK162" i="24"/>
  <c r="CJ162" i="24"/>
  <c r="CI162" i="24"/>
  <c r="CH162" i="24"/>
  <c r="CG162" i="24"/>
  <c r="CF162" i="24"/>
  <c r="CE162" i="24"/>
  <c r="CD162" i="24"/>
  <c r="CC162" i="24"/>
  <c r="CB162" i="24"/>
  <c r="K162" i="25" s="1"/>
  <c r="CA162" i="24"/>
  <c r="BZ162" i="24"/>
  <c r="BY162" i="24"/>
  <c r="BX162" i="24"/>
  <c r="BW162" i="24"/>
  <c r="BV162" i="24"/>
  <c r="BU162" i="24"/>
  <c r="BT162" i="24"/>
  <c r="E162" i="25" s="1"/>
  <c r="BS162" i="24"/>
  <c r="BR162" i="24"/>
  <c r="BQ162" i="24"/>
  <c r="BP162" i="24"/>
  <c r="BO162" i="24"/>
  <c r="BN162" i="24"/>
  <c r="BM162" i="24"/>
  <c r="BL162" i="24"/>
  <c r="BK162" i="24"/>
  <c r="BJ162" i="24"/>
  <c r="F162" i="25" s="1"/>
  <c r="BI162" i="24"/>
  <c r="BH162" i="24"/>
  <c r="BG162" i="24"/>
  <c r="BF162" i="24"/>
  <c r="BE162" i="24"/>
  <c r="BD162" i="24"/>
  <c r="BC162" i="24"/>
  <c r="Y162" i="25" s="1"/>
  <c r="BB162" i="24"/>
  <c r="X162" i="25" s="1"/>
  <c r="BA162" i="24"/>
  <c r="W162" i="25" s="1"/>
  <c r="AZ162" i="24"/>
  <c r="AE162" i="25" s="1"/>
  <c r="AY162" i="24"/>
  <c r="AB162" i="25" s="1"/>
  <c r="AX162" i="24"/>
  <c r="AA162" i="25" s="1"/>
  <c r="AW162" i="24"/>
  <c r="Z162" i="25" s="1"/>
  <c r="AV162" i="24"/>
  <c r="AU162" i="24"/>
  <c r="AT162" i="24"/>
  <c r="AS162" i="24"/>
  <c r="AR162" i="24"/>
  <c r="AQ162" i="24"/>
  <c r="AP162" i="24"/>
  <c r="AI162" i="25" s="1"/>
  <c r="AO162" i="24"/>
  <c r="AH162" i="25" s="1"/>
  <c r="AN162" i="24"/>
  <c r="AM162" i="24"/>
  <c r="AL162" i="24"/>
  <c r="AK162" i="24"/>
  <c r="AJ162" i="24"/>
  <c r="AI162" i="24"/>
  <c r="AH162" i="24"/>
  <c r="AJ162" i="25" s="1"/>
  <c r="AG162" i="24"/>
  <c r="AF162" i="24"/>
  <c r="AE162" i="24"/>
  <c r="AD162" i="24"/>
  <c r="AC162" i="24"/>
  <c r="AB162" i="24"/>
  <c r="AA162" i="24"/>
  <c r="Z162" i="24"/>
  <c r="Y162" i="24"/>
  <c r="X162" i="24"/>
  <c r="W162" i="24"/>
  <c r="V162" i="24"/>
  <c r="U162" i="24"/>
  <c r="T162" i="24"/>
  <c r="S162" i="24"/>
  <c r="R162" i="24"/>
  <c r="Q162" i="24"/>
  <c r="P162" i="24"/>
  <c r="O162" i="24"/>
  <c r="N162" i="24"/>
  <c r="M162" i="24"/>
  <c r="AC162" i="25" s="1"/>
  <c r="L162" i="24"/>
  <c r="AD162" i="25" s="1"/>
  <c r="K162" i="24"/>
  <c r="J162" i="24"/>
  <c r="I162" i="24"/>
  <c r="H162" i="24"/>
  <c r="G162" i="24"/>
  <c r="B162" i="25" s="1"/>
  <c r="F162" i="24"/>
  <c r="D162" i="25" s="1"/>
  <c r="E162" i="24"/>
  <c r="C162" i="25" s="1"/>
  <c r="D162" i="24"/>
  <c r="C162" i="24"/>
  <c r="B162" i="24"/>
  <c r="A162" i="24"/>
  <c r="CQ161" i="24"/>
  <c r="J161" i="25" s="1"/>
  <c r="CP161" i="24"/>
  <c r="S161" i="25" s="1"/>
  <c r="CO161" i="24"/>
  <c r="CN161" i="24"/>
  <c r="Q161" i="25" s="1"/>
  <c r="CM161" i="24"/>
  <c r="P161" i="25" s="1"/>
  <c r="CL161" i="24"/>
  <c r="CK161" i="24"/>
  <c r="CJ161" i="24"/>
  <c r="CI161" i="24"/>
  <c r="CH161" i="24"/>
  <c r="CG161" i="24"/>
  <c r="CF161" i="24"/>
  <c r="CE161" i="24"/>
  <c r="CD161" i="24"/>
  <c r="CC161" i="24"/>
  <c r="CB161" i="24"/>
  <c r="K161" i="25" s="1"/>
  <c r="CA161" i="24"/>
  <c r="BZ161" i="24"/>
  <c r="BY161" i="24"/>
  <c r="BX161" i="24"/>
  <c r="BW161" i="24"/>
  <c r="BV161" i="24"/>
  <c r="BU161" i="24"/>
  <c r="BT161" i="24"/>
  <c r="E161" i="25" s="1"/>
  <c r="BS161" i="24"/>
  <c r="BR161" i="24"/>
  <c r="BQ161" i="24"/>
  <c r="BP161" i="24"/>
  <c r="BO161" i="24"/>
  <c r="BN161" i="24"/>
  <c r="BM161" i="24"/>
  <c r="BL161" i="24"/>
  <c r="BK161" i="24"/>
  <c r="BJ161" i="24"/>
  <c r="F161" i="25" s="1"/>
  <c r="BI161" i="24"/>
  <c r="BH161" i="24"/>
  <c r="BG161" i="24"/>
  <c r="BF161" i="24"/>
  <c r="BE161" i="24"/>
  <c r="BD161" i="24"/>
  <c r="BC161" i="24"/>
  <c r="Y161" i="25" s="1"/>
  <c r="BB161" i="24"/>
  <c r="X161" i="25" s="1"/>
  <c r="BA161" i="24"/>
  <c r="W161" i="25" s="1"/>
  <c r="AZ161" i="24"/>
  <c r="AE161" i="25" s="1"/>
  <c r="AY161" i="24"/>
  <c r="AB161" i="25" s="1"/>
  <c r="AX161" i="24"/>
  <c r="AA161" i="25" s="1"/>
  <c r="AW161" i="24"/>
  <c r="Z161" i="25" s="1"/>
  <c r="AV161" i="24"/>
  <c r="AU161" i="24"/>
  <c r="AT161" i="24"/>
  <c r="AS161" i="24"/>
  <c r="AR161" i="24"/>
  <c r="AQ161" i="24"/>
  <c r="AP161" i="24"/>
  <c r="AI161" i="25" s="1"/>
  <c r="AO161" i="24"/>
  <c r="AH161" i="25" s="1"/>
  <c r="AN161" i="24"/>
  <c r="AM161" i="24"/>
  <c r="AL161" i="24"/>
  <c r="AK161" i="24"/>
  <c r="AJ161" i="24"/>
  <c r="AI161" i="24"/>
  <c r="AH161" i="24"/>
  <c r="AJ161" i="25" s="1"/>
  <c r="AG161" i="24"/>
  <c r="AF161" i="24"/>
  <c r="AE161" i="24"/>
  <c r="AD161" i="24"/>
  <c r="AC161" i="24"/>
  <c r="AB161" i="24"/>
  <c r="AA161" i="24"/>
  <c r="Z161" i="24"/>
  <c r="Y161" i="24"/>
  <c r="X161" i="24"/>
  <c r="W161" i="24"/>
  <c r="V161" i="24"/>
  <c r="U161" i="24"/>
  <c r="T161" i="24"/>
  <c r="S161" i="24"/>
  <c r="R161" i="24"/>
  <c r="Q161" i="24"/>
  <c r="P161" i="24"/>
  <c r="O161" i="24"/>
  <c r="N161" i="24"/>
  <c r="M161" i="24"/>
  <c r="AC161" i="25" s="1"/>
  <c r="L161" i="24"/>
  <c r="AD161" i="25" s="1"/>
  <c r="K161" i="24"/>
  <c r="J161" i="24"/>
  <c r="I161" i="24"/>
  <c r="H161" i="24"/>
  <c r="G161" i="24"/>
  <c r="B161" i="25" s="1"/>
  <c r="F161" i="24"/>
  <c r="D161" i="25" s="1"/>
  <c r="E161" i="24"/>
  <c r="C161" i="25" s="1"/>
  <c r="D161" i="24"/>
  <c r="C161" i="24"/>
  <c r="B161" i="24"/>
  <c r="A161" i="24"/>
  <c r="DC161" i="24" s="1"/>
  <c r="AR161" i="25" s="1"/>
  <c r="CQ160" i="24"/>
  <c r="J160" i="25" s="1"/>
  <c r="CP160" i="24"/>
  <c r="S160" i="25" s="1"/>
  <c r="CO160" i="24"/>
  <c r="CN160" i="24"/>
  <c r="Q160" i="25" s="1"/>
  <c r="CM160" i="24"/>
  <c r="P160" i="25" s="1"/>
  <c r="CL160" i="24"/>
  <c r="CK160" i="24"/>
  <c r="CJ160" i="24"/>
  <c r="CI160" i="24"/>
  <c r="CH160" i="24"/>
  <c r="CG160" i="24"/>
  <c r="CF160" i="24"/>
  <c r="CE160" i="24"/>
  <c r="CD160" i="24"/>
  <c r="CC160" i="24"/>
  <c r="CB160" i="24"/>
  <c r="K160" i="25" s="1"/>
  <c r="CA160" i="24"/>
  <c r="BZ160" i="24"/>
  <c r="BY160" i="24"/>
  <c r="BX160" i="24"/>
  <c r="BW160" i="24"/>
  <c r="BV160" i="24"/>
  <c r="BU160" i="24"/>
  <c r="BT160" i="24"/>
  <c r="E160" i="25" s="1"/>
  <c r="BS160" i="24"/>
  <c r="BR160" i="24"/>
  <c r="BQ160" i="24"/>
  <c r="BP160" i="24"/>
  <c r="BO160" i="24"/>
  <c r="BN160" i="24"/>
  <c r="BM160" i="24"/>
  <c r="BL160" i="24"/>
  <c r="BK160" i="24"/>
  <c r="BJ160" i="24"/>
  <c r="F160" i="25" s="1"/>
  <c r="BI160" i="24"/>
  <c r="BH160" i="24"/>
  <c r="BG160" i="24"/>
  <c r="BF160" i="24"/>
  <c r="BE160" i="24"/>
  <c r="BD160" i="24"/>
  <c r="BC160" i="24"/>
  <c r="Y160" i="25" s="1"/>
  <c r="BB160" i="24"/>
  <c r="X160" i="25" s="1"/>
  <c r="BA160" i="24"/>
  <c r="W160" i="25" s="1"/>
  <c r="AZ160" i="24"/>
  <c r="AE160" i="25" s="1"/>
  <c r="AY160" i="24"/>
  <c r="AB160" i="25" s="1"/>
  <c r="AX160" i="24"/>
  <c r="AA160" i="25" s="1"/>
  <c r="AW160" i="24"/>
  <c r="Z160" i="25" s="1"/>
  <c r="AV160" i="24"/>
  <c r="AU160" i="24"/>
  <c r="AT160" i="24"/>
  <c r="AS160" i="24"/>
  <c r="AR160" i="24"/>
  <c r="AQ160" i="24"/>
  <c r="AP160" i="24"/>
  <c r="AI160" i="25" s="1"/>
  <c r="AO160" i="24"/>
  <c r="AH160" i="25" s="1"/>
  <c r="AN160" i="24"/>
  <c r="AM160" i="24"/>
  <c r="AL160" i="24"/>
  <c r="AK160" i="24"/>
  <c r="AJ160" i="24"/>
  <c r="AI160" i="24"/>
  <c r="AH160" i="24"/>
  <c r="AJ160" i="25" s="1"/>
  <c r="AG160" i="24"/>
  <c r="AF160" i="24"/>
  <c r="AE160" i="24"/>
  <c r="AD160" i="24"/>
  <c r="AC160" i="24"/>
  <c r="AB160" i="24"/>
  <c r="AA160" i="24"/>
  <c r="Z160" i="24"/>
  <c r="Y160" i="24"/>
  <c r="X160" i="24"/>
  <c r="W160" i="24"/>
  <c r="V160" i="24"/>
  <c r="U160" i="24"/>
  <c r="T160" i="24"/>
  <c r="S160" i="24"/>
  <c r="R160" i="24"/>
  <c r="Q160" i="24"/>
  <c r="P160" i="24"/>
  <c r="O160" i="24"/>
  <c r="N160" i="24"/>
  <c r="M160" i="24"/>
  <c r="AC160" i="25" s="1"/>
  <c r="L160" i="24"/>
  <c r="AD160" i="25" s="1"/>
  <c r="K160" i="24"/>
  <c r="J160" i="24"/>
  <c r="I160" i="24"/>
  <c r="H160" i="24"/>
  <c r="G160" i="24"/>
  <c r="B160" i="25" s="1"/>
  <c r="F160" i="24"/>
  <c r="D160" i="25" s="1"/>
  <c r="E160" i="24"/>
  <c r="C160" i="25" s="1"/>
  <c r="D160" i="24"/>
  <c r="C160" i="24"/>
  <c r="B160" i="24"/>
  <c r="A160" i="24"/>
  <c r="DC160" i="24" s="1"/>
  <c r="AR160" i="25" s="1"/>
  <c r="CQ159" i="24"/>
  <c r="J159" i="25" s="1"/>
  <c r="CP159" i="24"/>
  <c r="S159" i="25" s="1"/>
  <c r="CO159" i="24"/>
  <c r="CN159" i="24"/>
  <c r="Q159" i="25" s="1"/>
  <c r="CM159" i="24"/>
  <c r="P159" i="25" s="1"/>
  <c r="CL159" i="24"/>
  <c r="CK159" i="24"/>
  <c r="CJ159" i="24"/>
  <c r="CI159" i="24"/>
  <c r="CH159" i="24"/>
  <c r="CG159" i="24"/>
  <c r="CF159" i="24"/>
  <c r="CE159" i="24"/>
  <c r="CD159" i="24"/>
  <c r="CC159" i="24"/>
  <c r="CB159" i="24"/>
  <c r="K159" i="25" s="1"/>
  <c r="CA159" i="24"/>
  <c r="BZ159" i="24"/>
  <c r="BY159" i="24"/>
  <c r="BX159" i="24"/>
  <c r="BW159" i="24"/>
  <c r="BV159" i="24"/>
  <c r="BU159" i="24"/>
  <c r="BT159" i="24"/>
  <c r="E159" i="25" s="1"/>
  <c r="BS159" i="24"/>
  <c r="BR159" i="24"/>
  <c r="BQ159" i="24"/>
  <c r="BP159" i="24"/>
  <c r="BO159" i="24"/>
  <c r="BN159" i="24"/>
  <c r="BM159" i="24"/>
  <c r="BL159" i="24"/>
  <c r="BK159" i="24"/>
  <c r="BJ159" i="24"/>
  <c r="F159" i="25" s="1"/>
  <c r="BI159" i="24"/>
  <c r="BH159" i="24"/>
  <c r="BG159" i="24"/>
  <c r="BF159" i="24"/>
  <c r="BE159" i="24"/>
  <c r="BD159" i="24"/>
  <c r="BC159" i="24"/>
  <c r="Y159" i="25" s="1"/>
  <c r="BB159" i="24"/>
  <c r="X159" i="25" s="1"/>
  <c r="BA159" i="24"/>
  <c r="W159" i="25" s="1"/>
  <c r="AZ159" i="24"/>
  <c r="AE159" i="25" s="1"/>
  <c r="AY159" i="24"/>
  <c r="AB159" i="25" s="1"/>
  <c r="AX159" i="24"/>
  <c r="AA159" i="25" s="1"/>
  <c r="AW159" i="24"/>
  <c r="Z159" i="25" s="1"/>
  <c r="AV159" i="24"/>
  <c r="AU159" i="24"/>
  <c r="AT159" i="24"/>
  <c r="AS159" i="24"/>
  <c r="AR159" i="24"/>
  <c r="AQ159" i="24"/>
  <c r="AP159" i="24"/>
  <c r="AI159" i="25" s="1"/>
  <c r="AO159" i="24"/>
  <c r="AH159" i="25" s="1"/>
  <c r="AN159" i="24"/>
  <c r="AM159" i="24"/>
  <c r="AL159" i="24"/>
  <c r="AK159" i="24"/>
  <c r="AJ159" i="24"/>
  <c r="AI159" i="24"/>
  <c r="AH159" i="24"/>
  <c r="AJ159" i="25" s="1"/>
  <c r="AG159" i="24"/>
  <c r="AF159" i="24"/>
  <c r="AE159" i="24"/>
  <c r="AD159" i="24"/>
  <c r="AC159" i="24"/>
  <c r="AB159" i="24"/>
  <c r="AA159" i="24"/>
  <c r="Z159" i="24"/>
  <c r="Y159" i="24"/>
  <c r="X159" i="24"/>
  <c r="W159" i="24"/>
  <c r="V159" i="24"/>
  <c r="U159" i="24"/>
  <c r="T159" i="24"/>
  <c r="S159" i="24"/>
  <c r="R159" i="24"/>
  <c r="Q159" i="24"/>
  <c r="P159" i="24"/>
  <c r="O159" i="24"/>
  <c r="N159" i="24"/>
  <c r="M159" i="24"/>
  <c r="AC159" i="25" s="1"/>
  <c r="L159" i="24"/>
  <c r="AD159" i="25" s="1"/>
  <c r="K159" i="24"/>
  <c r="J159" i="24"/>
  <c r="I159" i="24"/>
  <c r="H159" i="24"/>
  <c r="G159" i="24"/>
  <c r="B159" i="25" s="1"/>
  <c r="F159" i="24"/>
  <c r="D159" i="25" s="1"/>
  <c r="E159" i="24"/>
  <c r="C159" i="25" s="1"/>
  <c r="D159" i="24"/>
  <c r="C159" i="24"/>
  <c r="B159" i="24"/>
  <c r="A159" i="24"/>
  <c r="CQ158" i="24"/>
  <c r="J158" i="25" s="1"/>
  <c r="CP158" i="24"/>
  <c r="S158" i="25" s="1"/>
  <c r="CO158" i="24"/>
  <c r="CN158" i="24"/>
  <c r="Q158" i="25" s="1"/>
  <c r="CM158" i="24"/>
  <c r="P158" i="25" s="1"/>
  <c r="CL158" i="24"/>
  <c r="CK158" i="24"/>
  <c r="CJ158" i="24"/>
  <c r="CI158" i="24"/>
  <c r="CH158" i="24"/>
  <c r="CG158" i="24"/>
  <c r="CF158" i="24"/>
  <c r="CE158" i="24"/>
  <c r="CD158" i="24"/>
  <c r="CC158" i="24"/>
  <c r="CB158" i="24"/>
  <c r="K158" i="25" s="1"/>
  <c r="CA158" i="24"/>
  <c r="BZ158" i="24"/>
  <c r="BY158" i="24"/>
  <c r="BX158" i="24"/>
  <c r="BW158" i="24"/>
  <c r="BV158" i="24"/>
  <c r="BU158" i="24"/>
  <c r="BT158" i="24"/>
  <c r="E158" i="25" s="1"/>
  <c r="BS158" i="24"/>
  <c r="BR158" i="24"/>
  <c r="BQ158" i="24"/>
  <c r="BP158" i="24"/>
  <c r="BO158" i="24"/>
  <c r="BN158" i="24"/>
  <c r="BM158" i="24"/>
  <c r="BL158" i="24"/>
  <c r="BK158" i="24"/>
  <c r="BJ158" i="24"/>
  <c r="F158" i="25" s="1"/>
  <c r="BI158" i="24"/>
  <c r="BH158" i="24"/>
  <c r="BG158" i="24"/>
  <c r="BF158" i="24"/>
  <c r="BE158" i="24"/>
  <c r="BD158" i="24"/>
  <c r="BC158" i="24"/>
  <c r="Y158" i="25" s="1"/>
  <c r="BB158" i="24"/>
  <c r="X158" i="25" s="1"/>
  <c r="BA158" i="24"/>
  <c r="W158" i="25" s="1"/>
  <c r="AZ158" i="24"/>
  <c r="AE158" i="25" s="1"/>
  <c r="AY158" i="24"/>
  <c r="AB158" i="25" s="1"/>
  <c r="AX158" i="24"/>
  <c r="AA158" i="25" s="1"/>
  <c r="AW158" i="24"/>
  <c r="Z158" i="25" s="1"/>
  <c r="AV158" i="24"/>
  <c r="AU158" i="24"/>
  <c r="AT158" i="24"/>
  <c r="AS158" i="24"/>
  <c r="AR158" i="24"/>
  <c r="AQ158" i="24"/>
  <c r="AP158" i="24"/>
  <c r="AI158" i="25" s="1"/>
  <c r="AO158" i="24"/>
  <c r="AH158" i="25" s="1"/>
  <c r="AN158" i="24"/>
  <c r="AM158" i="24"/>
  <c r="AL158" i="24"/>
  <c r="AK158" i="24"/>
  <c r="AJ158" i="24"/>
  <c r="AI158" i="24"/>
  <c r="AH158" i="24"/>
  <c r="AJ158" i="25" s="1"/>
  <c r="AG158" i="24"/>
  <c r="AF158" i="24"/>
  <c r="AE158" i="24"/>
  <c r="AD158" i="24"/>
  <c r="AC158" i="24"/>
  <c r="AB158" i="24"/>
  <c r="AA158" i="24"/>
  <c r="Z158" i="24"/>
  <c r="Y158" i="24"/>
  <c r="X158" i="24"/>
  <c r="W158" i="24"/>
  <c r="V158" i="24"/>
  <c r="U158" i="24"/>
  <c r="T158" i="24"/>
  <c r="S158" i="24"/>
  <c r="R158" i="24"/>
  <c r="Q158" i="24"/>
  <c r="P158" i="24"/>
  <c r="O158" i="24"/>
  <c r="N158" i="24"/>
  <c r="M158" i="24"/>
  <c r="AC158" i="25" s="1"/>
  <c r="L158" i="24"/>
  <c r="AD158" i="25" s="1"/>
  <c r="K158" i="24"/>
  <c r="J158" i="24"/>
  <c r="I158" i="24"/>
  <c r="H158" i="24"/>
  <c r="G158" i="24"/>
  <c r="B158" i="25" s="1"/>
  <c r="F158" i="24"/>
  <c r="D158" i="25" s="1"/>
  <c r="E158" i="24"/>
  <c r="C158" i="25" s="1"/>
  <c r="D158" i="24"/>
  <c r="C158" i="24"/>
  <c r="B158" i="24"/>
  <c r="A158" i="24"/>
  <c r="CQ157" i="24"/>
  <c r="J157" i="25" s="1"/>
  <c r="CP157" i="24"/>
  <c r="S157" i="25" s="1"/>
  <c r="CO157" i="24"/>
  <c r="CN157" i="24"/>
  <c r="Q157" i="25" s="1"/>
  <c r="CM157" i="24"/>
  <c r="P157" i="25" s="1"/>
  <c r="CL157" i="24"/>
  <c r="CK157" i="24"/>
  <c r="CJ157" i="24"/>
  <c r="CI157" i="24"/>
  <c r="CH157" i="24"/>
  <c r="CG157" i="24"/>
  <c r="CF157" i="24"/>
  <c r="CE157" i="24"/>
  <c r="CD157" i="24"/>
  <c r="CC157" i="24"/>
  <c r="CB157" i="24"/>
  <c r="K157" i="25" s="1"/>
  <c r="CA157" i="24"/>
  <c r="BZ157" i="24"/>
  <c r="BY157" i="24"/>
  <c r="BX157" i="24"/>
  <c r="BW157" i="24"/>
  <c r="BV157" i="24"/>
  <c r="BU157" i="24"/>
  <c r="BT157" i="24"/>
  <c r="E157" i="25" s="1"/>
  <c r="BS157" i="24"/>
  <c r="BR157" i="24"/>
  <c r="BQ157" i="24"/>
  <c r="BP157" i="24"/>
  <c r="BO157" i="24"/>
  <c r="BN157" i="24"/>
  <c r="BM157" i="24"/>
  <c r="BL157" i="24"/>
  <c r="BK157" i="24"/>
  <c r="BJ157" i="24"/>
  <c r="F157" i="25" s="1"/>
  <c r="BI157" i="24"/>
  <c r="BH157" i="24"/>
  <c r="BG157" i="24"/>
  <c r="BF157" i="24"/>
  <c r="BE157" i="24"/>
  <c r="BD157" i="24"/>
  <c r="BC157" i="24"/>
  <c r="Y157" i="25" s="1"/>
  <c r="BB157" i="24"/>
  <c r="X157" i="25" s="1"/>
  <c r="BA157" i="24"/>
  <c r="W157" i="25" s="1"/>
  <c r="AZ157" i="24"/>
  <c r="AE157" i="25" s="1"/>
  <c r="AY157" i="24"/>
  <c r="AB157" i="25" s="1"/>
  <c r="AX157" i="24"/>
  <c r="AA157" i="25" s="1"/>
  <c r="AW157" i="24"/>
  <c r="Z157" i="25" s="1"/>
  <c r="AV157" i="24"/>
  <c r="AU157" i="24"/>
  <c r="AT157" i="24"/>
  <c r="AS157" i="24"/>
  <c r="AR157" i="24"/>
  <c r="AQ157" i="24"/>
  <c r="AP157" i="24"/>
  <c r="AI157" i="25" s="1"/>
  <c r="AO157" i="24"/>
  <c r="AH157" i="25" s="1"/>
  <c r="AN157" i="24"/>
  <c r="AM157" i="24"/>
  <c r="AL157" i="24"/>
  <c r="AK157" i="24"/>
  <c r="AJ157" i="24"/>
  <c r="AI157" i="24"/>
  <c r="AH157" i="24"/>
  <c r="AJ157" i="25" s="1"/>
  <c r="AG157" i="24"/>
  <c r="AF157" i="24"/>
  <c r="AE157" i="24"/>
  <c r="AD157" i="24"/>
  <c r="AC157" i="24"/>
  <c r="AB157" i="24"/>
  <c r="AA157" i="24"/>
  <c r="Z157" i="24"/>
  <c r="Y157" i="24"/>
  <c r="X157" i="24"/>
  <c r="W157" i="24"/>
  <c r="V157" i="24"/>
  <c r="U157" i="24"/>
  <c r="T157" i="24"/>
  <c r="S157" i="24"/>
  <c r="R157" i="24"/>
  <c r="Q157" i="24"/>
  <c r="P157" i="24"/>
  <c r="O157" i="24"/>
  <c r="N157" i="24"/>
  <c r="M157" i="24"/>
  <c r="AC157" i="25" s="1"/>
  <c r="L157" i="24"/>
  <c r="AD157" i="25" s="1"/>
  <c r="K157" i="24"/>
  <c r="J157" i="24"/>
  <c r="I157" i="24"/>
  <c r="H157" i="24"/>
  <c r="G157" i="24"/>
  <c r="B157" i="25" s="1"/>
  <c r="F157" i="24"/>
  <c r="D157" i="25" s="1"/>
  <c r="E157" i="24"/>
  <c r="C157" i="25" s="1"/>
  <c r="D157" i="24"/>
  <c r="C157" i="24"/>
  <c r="B157" i="24"/>
  <c r="A157" i="24"/>
  <c r="DC157" i="24" s="1"/>
  <c r="AR157" i="25" s="1"/>
  <c r="CQ156" i="24"/>
  <c r="J156" i="25" s="1"/>
  <c r="CP156" i="24"/>
  <c r="S156" i="25" s="1"/>
  <c r="CO156" i="24"/>
  <c r="CN156" i="24"/>
  <c r="Q156" i="25" s="1"/>
  <c r="CM156" i="24"/>
  <c r="P156" i="25" s="1"/>
  <c r="CL156" i="24"/>
  <c r="CK156" i="24"/>
  <c r="CJ156" i="24"/>
  <c r="CI156" i="24"/>
  <c r="CH156" i="24"/>
  <c r="CG156" i="24"/>
  <c r="CF156" i="24"/>
  <c r="CE156" i="24"/>
  <c r="CD156" i="24"/>
  <c r="CC156" i="24"/>
  <c r="CB156" i="24"/>
  <c r="K156" i="25" s="1"/>
  <c r="CA156" i="24"/>
  <c r="BZ156" i="24"/>
  <c r="BY156" i="24"/>
  <c r="BX156" i="24"/>
  <c r="BW156" i="24"/>
  <c r="BV156" i="24"/>
  <c r="BU156" i="24"/>
  <c r="BT156" i="24"/>
  <c r="E156" i="25" s="1"/>
  <c r="BS156" i="24"/>
  <c r="BR156" i="24"/>
  <c r="BQ156" i="24"/>
  <c r="BP156" i="24"/>
  <c r="BO156" i="24"/>
  <c r="BN156" i="24"/>
  <c r="BM156" i="24"/>
  <c r="BL156" i="24"/>
  <c r="BK156" i="24"/>
  <c r="BJ156" i="24"/>
  <c r="F156" i="25" s="1"/>
  <c r="BI156" i="24"/>
  <c r="BH156" i="24"/>
  <c r="BG156" i="24"/>
  <c r="BF156" i="24"/>
  <c r="BE156" i="24"/>
  <c r="BD156" i="24"/>
  <c r="BC156" i="24"/>
  <c r="Y156" i="25" s="1"/>
  <c r="BB156" i="24"/>
  <c r="X156" i="25" s="1"/>
  <c r="BA156" i="24"/>
  <c r="W156" i="25" s="1"/>
  <c r="AZ156" i="24"/>
  <c r="AE156" i="25" s="1"/>
  <c r="AY156" i="24"/>
  <c r="AB156" i="25" s="1"/>
  <c r="AX156" i="24"/>
  <c r="AA156" i="25" s="1"/>
  <c r="AW156" i="24"/>
  <c r="Z156" i="25" s="1"/>
  <c r="AV156" i="24"/>
  <c r="AU156" i="24"/>
  <c r="AT156" i="24"/>
  <c r="AS156" i="24"/>
  <c r="AR156" i="24"/>
  <c r="AQ156" i="24"/>
  <c r="AP156" i="24"/>
  <c r="AI156" i="25" s="1"/>
  <c r="AO156" i="24"/>
  <c r="AH156" i="25" s="1"/>
  <c r="AN156" i="24"/>
  <c r="AM156" i="24"/>
  <c r="AL156" i="24"/>
  <c r="AK156" i="24"/>
  <c r="AJ156" i="24"/>
  <c r="AI156" i="24"/>
  <c r="AH156" i="24"/>
  <c r="AJ156" i="25" s="1"/>
  <c r="AG156" i="24"/>
  <c r="AF156" i="24"/>
  <c r="AE156" i="24"/>
  <c r="AD156" i="24"/>
  <c r="AC156" i="24"/>
  <c r="AB156" i="24"/>
  <c r="AA156" i="24"/>
  <c r="Z156" i="24"/>
  <c r="Y156" i="24"/>
  <c r="X156" i="24"/>
  <c r="W156" i="24"/>
  <c r="V156" i="24"/>
  <c r="U156" i="24"/>
  <c r="T156" i="24"/>
  <c r="S156" i="24"/>
  <c r="R156" i="24"/>
  <c r="Q156" i="24"/>
  <c r="P156" i="24"/>
  <c r="O156" i="24"/>
  <c r="N156" i="24"/>
  <c r="M156" i="24"/>
  <c r="AC156" i="25" s="1"/>
  <c r="L156" i="24"/>
  <c r="AD156" i="25" s="1"/>
  <c r="K156" i="24"/>
  <c r="J156" i="24"/>
  <c r="I156" i="24"/>
  <c r="H156" i="24"/>
  <c r="G156" i="24"/>
  <c r="B156" i="25" s="1"/>
  <c r="F156" i="24"/>
  <c r="D156" i="25" s="1"/>
  <c r="E156" i="24"/>
  <c r="C156" i="25" s="1"/>
  <c r="D156" i="24"/>
  <c r="C156" i="24"/>
  <c r="B156" i="24"/>
  <c r="A156" i="24"/>
  <c r="CQ155" i="24"/>
  <c r="J155" i="25" s="1"/>
  <c r="CP155" i="24"/>
  <c r="S155" i="25" s="1"/>
  <c r="CO155" i="24"/>
  <c r="CN155" i="24"/>
  <c r="Q155" i="25" s="1"/>
  <c r="CM155" i="24"/>
  <c r="P155" i="25" s="1"/>
  <c r="CL155" i="24"/>
  <c r="CK155" i="24"/>
  <c r="CJ155" i="24"/>
  <c r="CI155" i="24"/>
  <c r="CH155" i="24"/>
  <c r="CG155" i="24"/>
  <c r="CF155" i="24"/>
  <c r="CE155" i="24"/>
  <c r="CD155" i="24"/>
  <c r="CC155" i="24"/>
  <c r="CB155" i="24"/>
  <c r="K155" i="25" s="1"/>
  <c r="CA155" i="24"/>
  <c r="BZ155" i="24"/>
  <c r="BY155" i="24"/>
  <c r="BX155" i="24"/>
  <c r="BW155" i="24"/>
  <c r="BV155" i="24"/>
  <c r="BU155" i="24"/>
  <c r="BT155" i="24"/>
  <c r="E155" i="25" s="1"/>
  <c r="BS155" i="24"/>
  <c r="BR155" i="24"/>
  <c r="BQ155" i="24"/>
  <c r="BP155" i="24"/>
  <c r="BO155" i="24"/>
  <c r="BN155" i="24"/>
  <c r="BM155" i="24"/>
  <c r="BL155" i="24"/>
  <c r="BK155" i="24"/>
  <c r="BJ155" i="24"/>
  <c r="F155" i="25" s="1"/>
  <c r="BI155" i="24"/>
  <c r="BH155" i="24"/>
  <c r="BG155" i="24"/>
  <c r="BF155" i="24"/>
  <c r="BE155" i="24"/>
  <c r="BD155" i="24"/>
  <c r="BC155" i="24"/>
  <c r="Y155" i="25" s="1"/>
  <c r="BB155" i="24"/>
  <c r="X155" i="25" s="1"/>
  <c r="BA155" i="24"/>
  <c r="W155" i="25" s="1"/>
  <c r="AZ155" i="24"/>
  <c r="AE155" i="25" s="1"/>
  <c r="AY155" i="24"/>
  <c r="AB155" i="25" s="1"/>
  <c r="AX155" i="24"/>
  <c r="AA155" i="25" s="1"/>
  <c r="AW155" i="24"/>
  <c r="Z155" i="25" s="1"/>
  <c r="AV155" i="24"/>
  <c r="AU155" i="24"/>
  <c r="AT155" i="24"/>
  <c r="AS155" i="24"/>
  <c r="AR155" i="24"/>
  <c r="AQ155" i="24"/>
  <c r="AP155" i="24"/>
  <c r="AI155" i="25" s="1"/>
  <c r="AO155" i="24"/>
  <c r="AH155" i="25" s="1"/>
  <c r="AN155" i="24"/>
  <c r="AM155" i="24"/>
  <c r="AL155" i="24"/>
  <c r="AK155" i="24"/>
  <c r="AJ155" i="24"/>
  <c r="AI155" i="24"/>
  <c r="AH155" i="24"/>
  <c r="AJ155" i="25" s="1"/>
  <c r="AG155" i="24"/>
  <c r="AF155" i="24"/>
  <c r="AE155" i="24"/>
  <c r="AD155" i="24"/>
  <c r="AC155" i="24"/>
  <c r="AB155" i="24"/>
  <c r="AA155" i="24"/>
  <c r="Z155" i="24"/>
  <c r="Y155" i="24"/>
  <c r="X155" i="24"/>
  <c r="W155" i="24"/>
  <c r="V155" i="24"/>
  <c r="U155" i="24"/>
  <c r="T155" i="24"/>
  <c r="S155" i="24"/>
  <c r="R155" i="24"/>
  <c r="Q155" i="24"/>
  <c r="P155" i="24"/>
  <c r="O155" i="24"/>
  <c r="N155" i="24"/>
  <c r="M155" i="24"/>
  <c r="AC155" i="25" s="1"/>
  <c r="L155" i="24"/>
  <c r="AD155" i="25" s="1"/>
  <c r="K155" i="24"/>
  <c r="J155" i="24"/>
  <c r="I155" i="24"/>
  <c r="H155" i="24"/>
  <c r="G155" i="24"/>
  <c r="B155" i="25" s="1"/>
  <c r="F155" i="24"/>
  <c r="D155" i="25" s="1"/>
  <c r="E155" i="24"/>
  <c r="C155" i="25" s="1"/>
  <c r="D155" i="24"/>
  <c r="C155" i="24"/>
  <c r="B155" i="24"/>
  <c r="A155" i="24"/>
  <c r="A155" i="25" s="1"/>
  <c r="CQ154" i="24"/>
  <c r="J154" i="25" s="1"/>
  <c r="CP154" i="24"/>
  <c r="S154" i="25" s="1"/>
  <c r="CO154" i="24"/>
  <c r="CN154" i="24"/>
  <c r="Q154" i="25" s="1"/>
  <c r="CM154" i="24"/>
  <c r="P154" i="25" s="1"/>
  <c r="CL154" i="24"/>
  <c r="CK154" i="24"/>
  <c r="CJ154" i="24"/>
  <c r="CI154" i="24"/>
  <c r="CH154" i="24"/>
  <c r="CG154" i="24"/>
  <c r="CF154" i="24"/>
  <c r="CE154" i="24"/>
  <c r="CD154" i="24"/>
  <c r="CC154" i="24"/>
  <c r="CB154" i="24"/>
  <c r="K154" i="25" s="1"/>
  <c r="CA154" i="24"/>
  <c r="BZ154" i="24"/>
  <c r="BY154" i="24"/>
  <c r="BX154" i="24"/>
  <c r="BW154" i="24"/>
  <c r="BV154" i="24"/>
  <c r="BU154" i="24"/>
  <c r="BT154" i="24"/>
  <c r="E154" i="25" s="1"/>
  <c r="BS154" i="24"/>
  <c r="BR154" i="24"/>
  <c r="BQ154" i="24"/>
  <c r="BP154" i="24"/>
  <c r="BO154" i="24"/>
  <c r="BN154" i="24"/>
  <c r="BM154" i="24"/>
  <c r="BL154" i="24"/>
  <c r="BK154" i="24"/>
  <c r="BJ154" i="24"/>
  <c r="F154" i="25" s="1"/>
  <c r="BI154" i="24"/>
  <c r="BH154" i="24"/>
  <c r="BG154" i="24"/>
  <c r="BF154" i="24"/>
  <c r="BE154" i="24"/>
  <c r="BD154" i="24"/>
  <c r="BC154" i="24"/>
  <c r="Y154" i="25" s="1"/>
  <c r="BB154" i="24"/>
  <c r="X154" i="25" s="1"/>
  <c r="BA154" i="24"/>
  <c r="W154" i="25" s="1"/>
  <c r="AZ154" i="24"/>
  <c r="AE154" i="25" s="1"/>
  <c r="AY154" i="24"/>
  <c r="AB154" i="25" s="1"/>
  <c r="AX154" i="24"/>
  <c r="AA154" i="25" s="1"/>
  <c r="AW154" i="24"/>
  <c r="Z154" i="25" s="1"/>
  <c r="AV154" i="24"/>
  <c r="AU154" i="24"/>
  <c r="AT154" i="24"/>
  <c r="AS154" i="24"/>
  <c r="AR154" i="24"/>
  <c r="AQ154" i="24"/>
  <c r="AP154" i="24"/>
  <c r="AI154" i="25" s="1"/>
  <c r="AO154" i="24"/>
  <c r="AH154" i="25" s="1"/>
  <c r="AN154" i="24"/>
  <c r="AM154" i="24"/>
  <c r="AL154" i="24"/>
  <c r="AK154" i="24"/>
  <c r="AJ154" i="24"/>
  <c r="AI154" i="24"/>
  <c r="AH154" i="24"/>
  <c r="AJ154" i="25" s="1"/>
  <c r="AG154" i="24"/>
  <c r="AF154" i="24"/>
  <c r="AE154" i="24"/>
  <c r="AD154" i="24"/>
  <c r="AC154" i="24"/>
  <c r="AB154" i="24"/>
  <c r="AA154" i="24"/>
  <c r="Z154" i="24"/>
  <c r="Y154" i="24"/>
  <c r="X154" i="24"/>
  <c r="W154" i="24"/>
  <c r="V154" i="24"/>
  <c r="U154" i="24"/>
  <c r="T154" i="24"/>
  <c r="S154" i="24"/>
  <c r="R154" i="24"/>
  <c r="Q154" i="24"/>
  <c r="P154" i="24"/>
  <c r="O154" i="24"/>
  <c r="N154" i="24"/>
  <c r="M154" i="24"/>
  <c r="AC154" i="25" s="1"/>
  <c r="L154" i="24"/>
  <c r="AD154" i="25" s="1"/>
  <c r="K154" i="24"/>
  <c r="J154" i="24"/>
  <c r="I154" i="24"/>
  <c r="H154" i="24"/>
  <c r="G154" i="24"/>
  <c r="B154" i="25" s="1"/>
  <c r="F154" i="24"/>
  <c r="D154" i="25" s="1"/>
  <c r="E154" i="24"/>
  <c r="C154" i="25" s="1"/>
  <c r="D154" i="24"/>
  <c r="C154" i="24"/>
  <c r="B154" i="24"/>
  <c r="A154" i="24"/>
  <c r="CQ153" i="24"/>
  <c r="J153" i="25" s="1"/>
  <c r="CP153" i="24"/>
  <c r="S153" i="25" s="1"/>
  <c r="CO153" i="24"/>
  <c r="CN153" i="24"/>
  <c r="Q153" i="25" s="1"/>
  <c r="CM153" i="24"/>
  <c r="P153" i="25" s="1"/>
  <c r="CL153" i="24"/>
  <c r="CK153" i="24"/>
  <c r="CJ153" i="24"/>
  <c r="CI153" i="24"/>
  <c r="CH153" i="24"/>
  <c r="CG153" i="24"/>
  <c r="CF153" i="24"/>
  <c r="CE153" i="24"/>
  <c r="CD153" i="24"/>
  <c r="CC153" i="24"/>
  <c r="CB153" i="24"/>
  <c r="K153" i="25" s="1"/>
  <c r="CA153" i="24"/>
  <c r="BZ153" i="24"/>
  <c r="BY153" i="24"/>
  <c r="BX153" i="24"/>
  <c r="BW153" i="24"/>
  <c r="BV153" i="24"/>
  <c r="BU153" i="24"/>
  <c r="BT153" i="24"/>
  <c r="E153" i="25" s="1"/>
  <c r="BS153" i="24"/>
  <c r="BR153" i="24"/>
  <c r="BQ153" i="24"/>
  <c r="BP153" i="24"/>
  <c r="BO153" i="24"/>
  <c r="BN153" i="24"/>
  <c r="BM153" i="24"/>
  <c r="BL153" i="24"/>
  <c r="BK153" i="24"/>
  <c r="BJ153" i="24"/>
  <c r="F153" i="25" s="1"/>
  <c r="BI153" i="24"/>
  <c r="BH153" i="24"/>
  <c r="BG153" i="24"/>
  <c r="BF153" i="24"/>
  <c r="BE153" i="24"/>
  <c r="BD153" i="24"/>
  <c r="BC153" i="24"/>
  <c r="Y153" i="25" s="1"/>
  <c r="BB153" i="24"/>
  <c r="X153" i="25" s="1"/>
  <c r="BA153" i="24"/>
  <c r="W153" i="25" s="1"/>
  <c r="AZ153" i="24"/>
  <c r="AE153" i="25" s="1"/>
  <c r="AY153" i="24"/>
  <c r="AB153" i="25" s="1"/>
  <c r="AX153" i="24"/>
  <c r="AA153" i="25" s="1"/>
  <c r="AW153" i="24"/>
  <c r="Z153" i="25" s="1"/>
  <c r="AV153" i="24"/>
  <c r="AU153" i="24"/>
  <c r="AT153" i="24"/>
  <c r="AS153" i="24"/>
  <c r="AR153" i="24"/>
  <c r="AQ153" i="24"/>
  <c r="AP153" i="24"/>
  <c r="AI153" i="25" s="1"/>
  <c r="AO153" i="24"/>
  <c r="AH153" i="25" s="1"/>
  <c r="AN153" i="24"/>
  <c r="AM153" i="24"/>
  <c r="AL153" i="24"/>
  <c r="AK153" i="24"/>
  <c r="AJ153" i="24"/>
  <c r="AI153" i="24"/>
  <c r="AH153" i="24"/>
  <c r="AJ153" i="25" s="1"/>
  <c r="AG153" i="24"/>
  <c r="AF153" i="24"/>
  <c r="AE153" i="24"/>
  <c r="AD153" i="24"/>
  <c r="AC153" i="24"/>
  <c r="AB153" i="24"/>
  <c r="AA153" i="24"/>
  <c r="Z153" i="24"/>
  <c r="Y153" i="24"/>
  <c r="X153" i="24"/>
  <c r="W153" i="24"/>
  <c r="V153" i="24"/>
  <c r="U153" i="24"/>
  <c r="T153" i="24"/>
  <c r="S153" i="24"/>
  <c r="R153" i="24"/>
  <c r="Q153" i="24"/>
  <c r="P153" i="24"/>
  <c r="O153" i="24"/>
  <c r="N153" i="24"/>
  <c r="M153" i="24"/>
  <c r="AC153" i="25" s="1"/>
  <c r="L153" i="24"/>
  <c r="AD153" i="25" s="1"/>
  <c r="K153" i="24"/>
  <c r="J153" i="24"/>
  <c r="I153" i="24"/>
  <c r="H153" i="24"/>
  <c r="G153" i="24"/>
  <c r="B153" i="25" s="1"/>
  <c r="F153" i="24"/>
  <c r="D153" i="25" s="1"/>
  <c r="E153" i="24"/>
  <c r="C153" i="25" s="1"/>
  <c r="D153" i="24"/>
  <c r="C153" i="24"/>
  <c r="B153" i="24"/>
  <c r="A153" i="24"/>
  <c r="DC153" i="24" s="1"/>
  <c r="AR153" i="25" s="1"/>
  <c r="CQ152" i="24"/>
  <c r="J152" i="25" s="1"/>
  <c r="CP152" i="24"/>
  <c r="S152" i="25" s="1"/>
  <c r="CO152" i="24"/>
  <c r="CN152" i="24"/>
  <c r="Q152" i="25" s="1"/>
  <c r="CM152" i="24"/>
  <c r="P152" i="25" s="1"/>
  <c r="CL152" i="24"/>
  <c r="CK152" i="24"/>
  <c r="CJ152" i="24"/>
  <c r="CI152" i="24"/>
  <c r="CH152" i="24"/>
  <c r="CG152" i="24"/>
  <c r="CF152" i="24"/>
  <c r="CE152" i="24"/>
  <c r="CD152" i="24"/>
  <c r="CC152" i="24"/>
  <c r="CB152" i="24"/>
  <c r="K152" i="25" s="1"/>
  <c r="CA152" i="24"/>
  <c r="BZ152" i="24"/>
  <c r="BY152" i="24"/>
  <c r="BX152" i="24"/>
  <c r="BW152" i="24"/>
  <c r="BV152" i="24"/>
  <c r="BU152" i="24"/>
  <c r="BT152" i="24"/>
  <c r="E152" i="25" s="1"/>
  <c r="BS152" i="24"/>
  <c r="BR152" i="24"/>
  <c r="BQ152" i="24"/>
  <c r="BP152" i="24"/>
  <c r="BO152" i="24"/>
  <c r="BN152" i="24"/>
  <c r="BM152" i="24"/>
  <c r="BL152" i="24"/>
  <c r="BK152" i="24"/>
  <c r="BJ152" i="24"/>
  <c r="F152" i="25" s="1"/>
  <c r="BI152" i="24"/>
  <c r="BH152" i="24"/>
  <c r="BG152" i="24"/>
  <c r="BF152" i="24"/>
  <c r="BE152" i="24"/>
  <c r="BD152" i="24"/>
  <c r="BC152" i="24"/>
  <c r="Y152" i="25" s="1"/>
  <c r="BB152" i="24"/>
  <c r="X152" i="25" s="1"/>
  <c r="BA152" i="24"/>
  <c r="W152" i="25" s="1"/>
  <c r="AZ152" i="24"/>
  <c r="AE152" i="25" s="1"/>
  <c r="AY152" i="24"/>
  <c r="AB152" i="25" s="1"/>
  <c r="AX152" i="24"/>
  <c r="AA152" i="25" s="1"/>
  <c r="AW152" i="24"/>
  <c r="Z152" i="25" s="1"/>
  <c r="AV152" i="24"/>
  <c r="AU152" i="24"/>
  <c r="AT152" i="24"/>
  <c r="AS152" i="24"/>
  <c r="AR152" i="24"/>
  <c r="AQ152" i="24"/>
  <c r="AP152" i="24"/>
  <c r="AI152" i="25" s="1"/>
  <c r="AO152" i="24"/>
  <c r="AH152" i="25" s="1"/>
  <c r="AN152" i="24"/>
  <c r="AM152" i="24"/>
  <c r="AL152" i="24"/>
  <c r="AK152" i="24"/>
  <c r="AJ152" i="24"/>
  <c r="AI152" i="24"/>
  <c r="AH152" i="24"/>
  <c r="AJ152" i="25" s="1"/>
  <c r="AG152" i="24"/>
  <c r="AF152" i="24"/>
  <c r="AE152" i="24"/>
  <c r="AD152" i="24"/>
  <c r="AC152" i="24"/>
  <c r="AB152" i="24"/>
  <c r="AA152" i="24"/>
  <c r="Z152" i="24"/>
  <c r="Y152" i="24"/>
  <c r="X152" i="24"/>
  <c r="W152" i="24"/>
  <c r="V152" i="24"/>
  <c r="U152" i="24"/>
  <c r="T152" i="24"/>
  <c r="S152" i="24"/>
  <c r="R152" i="24"/>
  <c r="Q152" i="24"/>
  <c r="P152" i="24"/>
  <c r="O152" i="24"/>
  <c r="N152" i="24"/>
  <c r="M152" i="24"/>
  <c r="AC152" i="25" s="1"/>
  <c r="L152" i="24"/>
  <c r="AD152" i="25" s="1"/>
  <c r="K152" i="24"/>
  <c r="J152" i="24"/>
  <c r="I152" i="24"/>
  <c r="H152" i="24"/>
  <c r="G152" i="24"/>
  <c r="B152" i="25" s="1"/>
  <c r="F152" i="24"/>
  <c r="D152" i="25" s="1"/>
  <c r="E152" i="24"/>
  <c r="C152" i="25" s="1"/>
  <c r="D152" i="24"/>
  <c r="C152" i="24"/>
  <c r="B152" i="24"/>
  <c r="A152" i="24"/>
  <c r="DC152" i="24" s="1"/>
  <c r="AR152" i="25" s="1"/>
  <c r="CQ151" i="24"/>
  <c r="J151" i="25" s="1"/>
  <c r="CP151" i="24"/>
  <c r="S151" i="25" s="1"/>
  <c r="CO151" i="24"/>
  <c r="CN151" i="24"/>
  <c r="Q151" i="25" s="1"/>
  <c r="CM151" i="24"/>
  <c r="P151" i="25" s="1"/>
  <c r="CL151" i="24"/>
  <c r="CK151" i="24"/>
  <c r="CJ151" i="24"/>
  <c r="CI151" i="24"/>
  <c r="CH151" i="24"/>
  <c r="CG151" i="24"/>
  <c r="CF151" i="24"/>
  <c r="CE151" i="24"/>
  <c r="CD151" i="24"/>
  <c r="CC151" i="24"/>
  <c r="CB151" i="24"/>
  <c r="K151" i="25" s="1"/>
  <c r="CA151" i="24"/>
  <c r="BZ151" i="24"/>
  <c r="BY151" i="24"/>
  <c r="BX151" i="24"/>
  <c r="BW151" i="24"/>
  <c r="BV151" i="24"/>
  <c r="BU151" i="24"/>
  <c r="BT151" i="24"/>
  <c r="E151" i="25" s="1"/>
  <c r="BS151" i="24"/>
  <c r="BR151" i="24"/>
  <c r="BQ151" i="24"/>
  <c r="BP151" i="24"/>
  <c r="BO151" i="24"/>
  <c r="BN151" i="24"/>
  <c r="BM151" i="24"/>
  <c r="BL151" i="24"/>
  <c r="BK151" i="24"/>
  <c r="BJ151" i="24"/>
  <c r="F151" i="25" s="1"/>
  <c r="BI151" i="24"/>
  <c r="BH151" i="24"/>
  <c r="BG151" i="24"/>
  <c r="BF151" i="24"/>
  <c r="BE151" i="24"/>
  <c r="BD151" i="24"/>
  <c r="BC151" i="24"/>
  <c r="Y151" i="25" s="1"/>
  <c r="BB151" i="24"/>
  <c r="X151" i="25" s="1"/>
  <c r="BA151" i="24"/>
  <c r="W151" i="25" s="1"/>
  <c r="AZ151" i="24"/>
  <c r="AE151" i="25" s="1"/>
  <c r="AY151" i="24"/>
  <c r="AB151" i="25" s="1"/>
  <c r="AX151" i="24"/>
  <c r="AA151" i="25" s="1"/>
  <c r="AW151" i="24"/>
  <c r="Z151" i="25" s="1"/>
  <c r="AV151" i="24"/>
  <c r="AU151" i="24"/>
  <c r="AT151" i="24"/>
  <c r="AS151" i="24"/>
  <c r="AR151" i="24"/>
  <c r="AQ151" i="24"/>
  <c r="AP151" i="24"/>
  <c r="AI151" i="25" s="1"/>
  <c r="AO151" i="24"/>
  <c r="AH151" i="25" s="1"/>
  <c r="AN151" i="24"/>
  <c r="AM151" i="24"/>
  <c r="AL151" i="24"/>
  <c r="AK151" i="24"/>
  <c r="AJ151" i="24"/>
  <c r="AI151" i="24"/>
  <c r="AH151" i="24"/>
  <c r="AJ151" i="25" s="1"/>
  <c r="AG151" i="24"/>
  <c r="AF151" i="24"/>
  <c r="AE151" i="24"/>
  <c r="AD151" i="24"/>
  <c r="AC151" i="24"/>
  <c r="AB151" i="24"/>
  <c r="AA151" i="24"/>
  <c r="Z151" i="24"/>
  <c r="Y151" i="24"/>
  <c r="X151" i="24"/>
  <c r="W151" i="24"/>
  <c r="V151" i="24"/>
  <c r="U151" i="24"/>
  <c r="T151" i="24"/>
  <c r="S151" i="24"/>
  <c r="R151" i="24"/>
  <c r="Q151" i="24"/>
  <c r="P151" i="24"/>
  <c r="O151" i="24"/>
  <c r="N151" i="24"/>
  <c r="M151" i="24"/>
  <c r="AC151" i="25" s="1"/>
  <c r="L151" i="24"/>
  <c r="AD151" i="25" s="1"/>
  <c r="K151" i="24"/>
  <c r="J151" i="24"/>
  <c r="I151" i="24"/>
  <c r="H151" i="24"/>
  <c r="G151" i="24"/>
  <c r="B151" i="25" s="1"/>
  <c r="F151" i="24"/>
  <c r="D151" i="25" s="1"/>
  <c r="E151" i="24"/>
  <c r="C151" i="25" s="1"/>
  <c r="D151" i="24"/>
  <c r="C151" i="24"/>
  <c r="B151" i="24"/>
  <c r="A151" i="24"/>
  <c r="CQ150" i="24"/>
  <c r="J150" i="25" s="1"/>
  <c r="CP150" i="24"/>
  <c r="S150" i="25" s="1"/>
  <c r="CO150" i="24"/>
  <c r="CN150" i="24"/>
  <c r="Q150" i="25" s="1"/>
  <c r="CM150" i="24"/>
  <c r="P150" i="25" s="1"/>
  <c r="CL150" i="24"/>
  <c r="CK150" i="24"/>
  <c r="CJ150" i="24"/>
  <c r="CI150" i="24"/>
  <c r="CH150" i="24"/>
  <c r="CG150" i="24"/>
  <c r="CF150" i="24"/>
  <c r="CE150" i="24"/>
  <c r="CD150" i="24"/>
  <c r="CC150" i="24"/>
  <c r="CB150" i="24"/>
  <c r="K150" i="25" s="1"/>
  <c r="CA150" i="24"/>
  <c r="BZ150" i="24"/>
  <c r="BY150" i="24"/>
  <c r="BX150" i="24"/>
  <c r="BW150" i="24"/>
  <c r="BV150" i="24"/>
  <c r="BU150" i="24"/>
  <c r="BT150" i="24"/>
  <c r="E150" i="25" s="1"/>
  <c r="BS150" i="24"/>
  <c r="BR150" i="24"/>
  <c r="BQ150" i="24"/>
  <c r="BP150" i="24"/>
  <c r="BO150" i="24"/>
  <c r="BN150" i="24"/>
  <c r="BM150" i="24"/>
  <c r="BL150" i="24"/>
  <c r="BK150" i="24"/>
  <c r="BJ150" i="24"/>
  <c r="F150" i="25" s="1"/>
  <c r="BI150" i="24"/>
  <c r="BH150" i="24"/>
  <c r="BG150" i="24"/>
  <c r="BF150" i="24"/>
  <c r="BE150" i="24"/>
  <c r="BD150" i="24"/>
  <c r="BC150" i="24"/>
  <c r="Y150" i="25" s="1"/>
  <c r="BB150" i="24"/>
  <c r="X150" i="25" s="1"/>
  <c r="BA150" i="24"/>
  <c r="W150" i="25" s="1"/>
  <c r="AZ150" i="24"/>
  <c r="AE150" i="25" s="1"/>
  <c r="AY150" i="24"/>
  <c r="AB150" i="25" s="1"/>
  <c r="AX150" i="24"/>
  <c r="AA150" i="25" s="1"/>
  <c r="AW150" i="24"/>
  <c r="Z150" i="25" s="1"/>
  <c r="AV150" i="24"/>
  <c r="AU150" i="24"/>
  <c r="AT150" i="24"/>
  <c r="AS150" i="24"/>
  <c r="AR150" i="24"/>
  <c r="AQ150" i="24"/>
  <c r="AP150" i="24"/>
  <c r="AI150" i="25" s="1"/>
  <c r="AO150" i="24"/>
  <c r="AH150" i="25" s="1"/>
  <c r="AN150" i="24"/>
  <c r="AM150" i="24"/>
  <c r="AL150" i="24"/>
  <c r="AK150" i="24"/>
  <c r="AJ150" i="24"/>
  <c r="AI150" i="24"/>
  <c r="AH150" i="24"/>
  <c r="AJ150" i="25" s="1"/>
  <c r="AG150" i="24"/>
  <c r="AF150" i="24"/>
  <c r="AE150" i="24"/>
  <c r="AD150" i="24"/>
  <c r="AC150" i="24"/>
  <c r="AB150" i="24"/>
  <c r="AA150" i="24"/>
  <c r="Z150" i="24"/>
  <c r="Y150" i="24"/>
  <c r="X150" i="24"/>
  <c r="W150" i="24"/>
  <c r="V150" i="24"/>
  <c r="U150" i="24"/>
  <c r="T150" i="24"/>
  <c r="S150" i="24"/>
  <c r="R150" i="24"/>
  <c r="Q150" i="24"/>
  <c r="P150" i="24"/>
  <c r="O150" i="24"/>
  <c r="N150" i="24"/>
  <c r="M150" i="24"/>
  <c r="AC150" i="25" s="1"/>
  <c r="L150" i="24"/>
  <c r="AD150" i="25" s="1"/>
  <c r="K150" i="24"/>
  <c r="J150" i="24"/>
  <c r="I150" i="24"/>
  <c r="H150" i="24"/>
  <c r="G150" i="24"/>
  <c r="B150" i="25" s="1"/>
  <c r="F150" i="24"/>
  <c r="D150" i="25" s="1"/>
  <c r="E150" i="24"/>
  <c r="C150" i="25" s="1"/>
  <c r="D150" i="24"/>
  <c r="C150" i="24"/>
  <c r="B150" i="24"/>
  <c r="A150" i="24"/>
  <c r="CQ149" i="24"/>
  <c r="J149" i="25" s="1"/>
  <c r="CP149" i="24"/>
  <c r="S149" i="25" s="1"/>
  <c r="CO149" i="24"/>
  <c r="CN149" i="24"/>
  <c r="Q149" i="25" s="1"/>
  <c r="CM149" i="24"/>
  <c r="P149" i="25" s="1"/>
  <c r="CL149" i="24"/>
  <c r="CK149" i="24"/>
  <c r="CJ149" i="24"/>
  <c r="CI149" i="24"/>
  <c r="CH149" i="24"/>
  <c r="CG149" i="24"/>
  <c r="CF149" i="24"/>
  <c r="CE149" i="24"/>
  <c r="CD149" i="24"/>
  <c r="CC149" i="24"/>
  <c r="CB149" i="24"/>
  <c r="K149" i="25" s="1"/>
  <c r="CA149" i="24"/>
  <c r="BZ149" i="24"/>
  <c r="BY149" i="24"/>
  <c r="BX149" i="24"/>
  <c r="BW149" i="24"/>
  <c r="BV149" i="24"/>
  <c r="BU149" i="24"/>
  <c r="BT149" i="24"/>
  <c r="E149" i="25" s="1"/>
  <c r="BS149" i="24"/>
  <c r="BR149" i="24"/>
  <c r="BQ149" i="24"/>
  <c r="BP149" i="24"/>
  <c r="BO149" i="24"/>
  <c r="BN149" i="24"/>
  <c r="BM149" i="24"/>
  <c r="BL149" i="24"/>
  <c r="BK149" i="24"/>
  <c r="BJ149" i="24"/>
  <c r="F149" i="25" s="1"/>
  <c r="BI149" i="24"/>
  <c r="BH149" i="24"/>
  <c r="BG149" i="24"/>
  <c r="BF149" i="24"/>
  <c r="BE149" i="24"/>
  <c r="BD149" i="24"/>
  <c r="BC149" i="24"/>
  <c r="Y149" i="25" s="1"/>
  <c r="BB149" i="24"/>
  <c r="X149" i="25" s="1"/>
  <c r="BA149" i="24"/>
  <c r="W149" i="25" s="1"/>
  <c r="AZ149" i="24"/>
  <c r="AE149" i="25" s="1"/>
  <c r="AY149" i="24"/>
  <c r="AB149" i="25" s="1"/>
  <c r="AX149" i="24"/>
  <c r="AA149" i="25" s="1"/>
  <c r="AW149" i="24"/>
  <c r="Z149" i="25" s="1"/>
  <c r="AV149" i="24"/>
  <c r="AU149" i="24"/>
  <c r="AT149" i="24"/>
  <c r="AS149" i="24"/>
  <c r="AR149" i="24"/>
  <c r="AQ149" i="24"/>
  <c r="AP149" i="24"/>
  <c r="AI149" i="25" s="1"/>
  <c r="AO149" i="24"/>
  <c r="AH149" i="25" s="1"/>
  <c r="AN149" i="24"/>
  <c r="AM149" i="24"/>
  <c r="AL149" i="24"/>
  <c r="AK149" i="24"/>
  <c r="AJ149" i="24"/>
  <c r="AI149" i="24"/>
  <c r="AH149" i="24"/>
  <c r="AJ149" i="25" s="1"/>
  <c r="AG149" i="24"/>
  <c r="AF149" i="24"/>
  <c r="AE149" i="24"/>
  <c r="AD149" i="24"/>
  <c r="AC149" i="24"/>
  <c r="AB149" i="24"/>
  <c r="AA149" i="24"/>
  <c r="Z149" i="24"/>
  <c r="Y149" i="24"/>
  <c r="X149" i="24"/>
  <c r="W149" i="24"/>
  <c r="V149" i="24"/>
  <c r="U149" i="24"/>
  <c r="T149" i="24"/>
  <c r="S149" i="24"/>
  <c r="R149" i="24"/>
  <c r="Q149" i="24"/>
  <c r="P149" i="24"/>
  <c r="O149" i="24"/>
  <c r="N149" i="24"/>
  <c r="M149" i="24"/>
  <c r="AC149" i="25" s="1"/>
  <c r="L149" i="24"/>
  <c r="AD149" i="25" s="1"/>
  <c r="K149" i="24"/>
  <c r="J149" i="24"/>
  <c r="I149" i="24"/>
  <c r="H149" i="24"/>
  <c r="G149" i="24"/>
  <c r="B149" i="25" s="1"/>
  <c r="F149" i="24"/>
  <c r="D149" i="25" s="1"/>
  <c r="E149" i="24"/>
  <c r="C149" i="25" s="1"/>
  <c r="D149" i="24"/>
  <c r="C149" i="24"/>
  <c r="B149" i="24"/>
  <c r="A149" i="24"/>
  <c r="DC149" i="24" s="1"/>
  <c r="AR149" i="25" s="1"/>
  <c r="CQ148" i="24"/>
  <c r="J148" i="25" s="1"/>
  <c r="CP148" i="24"/>
  <c r="S148" i="25" s="1"/>
  <c r="CO148" i="24"/>
  <c r="CN148" i="24"/>
  <c r="Q148" i="25" s="1"/>
  <c r="CM148" i="24"/>
  <c r="P148" i="25" s="1"/>
  <c r="CL148" i="24"/>
  <c r="CK148" i="24"/>
  <c r="CJ148" i="24"/>
  <c r="CI148" i="24"/>
  <c r="CH148" i="24"/>
  <c r="CG148" i="24"/>
  <c r="CF148" i="24"/>
  <c r="CE148" i="24"/>
  <c r="CD148" i="24"/>
  <c r="CC148" i="24"/>
  <c r="CB148" i="24"/>
  <c r="K148" i="25" s="1"/>
  <c r="CA148" i="24"/>
  <c r="BZ148" i="24"/>
  <c r="BY148" i="24"/>
  <c r="BX148" i="24"/>
  <c r="BW148" i="24"/>
  <c r="BV148" i="24"/>
  <c r="BU148" i="24"/>
  <c r="BT148" i="24"/>
  <c r="E148" i="25" s="1"/>
  <c r="BS148" i="24"/>
  <c r="BR148" i="24"/>
  <c r="BQ148" i="24"/>
  <c r="BP148" i="24"/>
  <c r="BO148" i="24"/>
  <c r="BN148" i="24"/>
  <c r="BM148" i="24"/>
  <c r="BL148" i="24"/>
  <c r="BK148" i="24"/>
  <c r="BJ148" i="24"/>
  <c r="F148" i="25" s="1"/>
  <c r="BI148" i="24"/>
  <c r="BH148" i="24"/>
  <c r="BG148" i="24"/>
  <c r="BF148" i="24"/>
  <c r="BE148" i="24"/>
  <c r="BD148" i="24"/>
  <c r="BC148" i="24"/>
  <c r="Y148" i="25" s="1"/>
  <c r="BB148" i="24"/>
  <c r="X148" i="25" s="1"/>
  <c r="BA148" i="24"/>
  <c r="W148" i="25" s="1"/>
  <c r="AZ148" i="24"/>
  <c r="AE148" i="25" s="1"/>
  <c r="AY148" i="24"/>
  <c r="AB148" i="25" s="1"/>
  <c r="AX148" i="24"/>
  <c r="AA148" i="25" s="1"/>
  <c r="AW148" i="24"/>
  <c r="Z148" i="25" s="1"/>
  <c r="AV148" i="24"/>
  <c r="AU148" i="24"/>
  <c r="AT148" i="24"/>
  <c r="AS148" i="24"/>
  <c r="AR148" i="24"/>
  <c r="AQ148" i="24"/>
  <c r="AP148" i="24"/>
  <c r="AI148" i="25" s="1"/>
  <c r="AO148" i="24"/>
  <c r="AH148" i="25" s="1"/>
  <c r="AN148" i="24"/>
  <c r="AM148" i="24"/>
  <c r="AL148" i="24"/>
  <c r="AK148" i="24"/>
  <c r="AJ148" i="24"/>
  <c r="AI148" i="24"/>
  <c r="AH148" i="24"/>
  <c r="AJ148" i="25" s="1"/>
  <c r="AG148" i="24"/>
  <c r="AF148" i="24"/>
  <c r="AE148" i="24"/>
  <c r="AD148" i="24"/>
  <c r="AC148" i="24"/>
  <c r="AB148" i="24"/>
  <c r="AA148" i="24"/>
  <c r="Z148" i="24"/>
  <c r="Y148" i="24"/>
  <c r="X148" i="24"/>
  <c r="W148" i="24"/>
  <c r="V148" i="24"/>
  <c r="U148" i="24"/>
  <c r="T148" i="24"/>
  <c r="S148" i="24"/>
  <c r="R148" i="24"/>
  <c r="Q148" i="24"/>
  <c r="P148" i="24"/>
  <c r="O148" i="24"/>
  <c r="N148" i="24"/>
  <c r="M148" i="24"/>
  <c r="AC148" i="25" s="1"/>
  <c r="L148" i="24"/>
  <c r="AD148" i="25" s="1"/>
  <c r="K148" i="24"/>
  <c r="J148" i="24"/>
  <c r="I148" i="24"/>
  <c r="H148" i="24"/>
  <c r="G148" i="24"/>
  <c r="B148" i="25" s="1"/>
  <c r="F148" i="24"/>
  <c r="D148" i="25" s="1"/>
  <c r="E148" i="24"/>
  <c r="C148" i="25" s="1"/>
  <c r="D148" i="24"/>
  <c r="C148" i="24"/>
  <c r="B148" i="24"/>
  <c r="A148" i="24"/>
  <c r="CQ147" i="24"/>
  <c r="J147" i="25" s="1"/>
  <c r="CP147" i="24"/>
  <c r="S147" i="25" s="1"/>
  <c r="CO147" i="24"/>
  <c r="CN147" i="24"/>
  <c r="Q147" i="25" s="1"/>
  <c r="CM147" i="24"/>
  <c r="P147" i="25" s="1"/>
  <c r="CL147" i="24"/>
  <c r="CK147" i="24"/>
  <c r="CJ147" i="24"/>
  <c r="CI147" i="24"/>
  <c r="CH147" i="24"/>
  <c r="CG147" i="24"/>
  <c r="CF147" i="24"/>
  <c r="CE147" i="24"/>
  <c r="CD147" i="24"/>
  <c r="CC147" i="24"/>
  <c r="CB147" i="24"/>
  <c r="K147" i="25" s="1"/>
  <c r="CA147" i="24"/>
  <c r="BZ147" i="24"/>
  <c r="BY147" i="24"/>
  <c r="BX147" i="24"/>
  <c r="BW147" i="24"/>
  <c r="BV147" i="24"/>
  <c r="BU147" i="24"/>
  <c r="BT147" i="24"/>
  <c r="E147" i="25" s="1"/>
  <c r="BS147" i="24"/>
  <c r="BR147" i="24"/>
  <c r="BQ147" i="24"/>
  <c r="BP147" i="24"/>
  <c r="BO147" i="24"/>
  <c r="BN147" i="24"/>
  <c r="BM147" i="24"/>
  <c r="BL147" i="24"/>
  <c r="BK147" i="24"/>
  <c r="BJ147" i="24"/>
  <c r="F147" i="25" s="1"/>
  <c r="BI147" i="24"/>
  <c r="BH147" i="24"/>
  <c r="BG147" i="24"/>
  <c r="BF147" i="24"/>
  <c r="BE147" i="24"/>
  <c r="BD147" i="24"/>
  <c r="BC147" i="24"/>
  <c r="Y147" i="25" s="1"/>
  <c r="BB147" i="24"/>
  <c r="X147" i="25" s="1"/>
  <c r="BA147" i="24"/>
  <c r="W147" i="25" s="1"/>
  <c r="AZ147" i="24"/>
  <c r="AE147" i="25" s="1"/>
  <c r="AY147" i="24"/>
  <c r="AB147" i="25" s="1"/>
  <c r="AX147" i="24"/>
  <c r="AA147" i="25" s="1"/>
  <c r="AW147" i="24"/>
  <c r="Z147" i="25" s="1"/>
  <c r="AV147" i="24"/>
  <c r="AU147" i="24"/>
  <c r="AT147" i="24"/>
  <c r="AS147" i="24"/>
  <c r="AR147" i="24"/>
  <c r="AQ147" i="24"/>
  <c r="AP147" i="24"/>
  <c r="AI147" i="25" s="1"/>
  <c r="AO147" i="24"/>
  <c r="AH147" i="25" s="1"/>
  <c r="AN147" i="24"/>
  <c r="AM147" i="24"/>
  <c r="AL147" i="24"/>
  <c r="AK147" i="24"/>
  <c r="AJ147" i="24"/>
  <c r="AI147" i="24"/>
  <c r="AH147" i="24"/>
  <c r="AJ147" i="25" s="1"/>
  <c r="AG147" i="24"/>
  <c r="AF147" i="24"/>
  <c r="AE147" i="24"/>
  <c r="AD147" i="24"/>
  <c r="AC147" i="24"/>
  <c r="AB147" i="24"/>
  <c r="AA147" i="24"/>
  <c r="Z147" i="24"/>
  <c r="Y147" i="24"/>
  <c r="X147" i="24"/>
  <c r="W147" i="24"/>
  <c r="V147" i="24"/>
  <c r="U147" i="24"/>
  <c r="T147" i="24"/>
  <c r="S147" i="24"/>
  <c r="R147" i="24"/>
  <c r="Q147" i="24"/>
  <c r="P147" i="24"/>
  <c r="O147" i="24"/>
  <c r="N147" i="24"/>
  <c r="M147" i="24"/>
  <c r="AC147" i="25" s="1"/>
  <c r="L147" i="24"/>
  <c r="AD147" i="25" s="1"/>
  <c r="K147" i="24"/>
  <c r="J147" i="24"/>
  <c r="I147" i="24"/>
  <c r="H147" i="24"/>
  <c r="G147" i="24"/>
  <c r="B147" i="25" s="1"/>
  <c r="F147" i="24"/>
  <c r="D147" i="25" s="1"/>
  <c r="E147" i="24"/>
  <c r="C147" i="25" s="1"/>
  <c r="D147" i="24"/>
  <c r="C147" i="24"/>
  <c r="B147" i="24"/>
  <c r="A147" i="24"/>
  <c r="A147" i="25" s="1"/>
  <c r="CQ146" i="24"/>
  <c r="J146" i="25" s="1"/>
  <c r="CP146" i="24"/>
  <c r="S146" i="25" s="1"/>
  <c r="CO146" i="24"/>
  <c r="CN146" i="24"/>
  <c r="Q146" i="25" s="1"/>
  <c r="CM146" i="24"/>
  <c r="P146" i="25" s="1"/>
  <c r="CL146" i="24"/>
  <c r="CK146" i="24"/>
  <c r="CJ146" i="24"/>
  <c r="CI146" i="24"/>
  <c r="CH146" i="24"/>
  <c r="CG146" i="24"/>
  <c r="CF146" i="24"/>
  <c r="CE146" i="24"/>
  <c r="CD146" i="24"/>
  <c r="CC146" i="24"/>
  <c r="CB146" i="24"/>
  <c r="K146" i="25" s="1"/>
  <c r="CA146" i="24"/>
  <c r="BZ146" i="24"/>
  <c r="BY146" i="24"/>
  <c r="BX146" i="24"/>
  <c r="BW146" i="24"/>
  <c r="BV146" i="24"/>
  <c r="BU146" i="24"/>
  <c r="BT146" i="24"/>
  <c r="E146" i="25" s="1"/>
  <c r="BS146" i="24"/>
  <c r="BR146" i="24"/>
  <c r="BQ146" i="24"/>
  <c r="BP146" i="24"/>
  <c r="BO146" i="24"/>
  <c r="BN146" i="24"/>
  <c r="BM146" i="24"/>
  <c r="BL146" i="24"/>
  <c r="BK146" i="24"/>
  <c r="BJ146" i="24"/>
  <c r="F146" i="25" s="1"/>
  <c r="BI146" i="24"/>
  <c r="BH146" i="24"/>
  <c r="BG146" i="24"/>
  <c r="BF146" i="24"/>
  <c r="BE146" i="24"/>
  <c r="BD146" i="24"/>
  <c r="BC146" i="24"/>
  <c r="Y146" i="25" s="1"/>
  <c r="BB146" i="24"/>
  <c r="X146" i="25" s="1"/>
  <c r="BA146" i="24"/>
  <c r="W146" i="25" s="1"/>
  <c r="AZ146" i="24"/>
  <c r="AE146" i="25" s="1"/>
  <c r="AY146" i="24"/>
  <c r="AB146" i="25" s="1"/>
  <c r="AX146" i="24"/>
  <c r="AA146" i="25" s="1"/>
  <c r="AW146" i="24"/>
  <c r="Z146" i="25" s="1"/>
  <c r="AV146" i="24"/>
  <c r="AU146" i="24"/>
  <c r="AT146" i="24"/>
  <c r="AS146" i="24"/>
  <c r="AR146" i="24"/>
  <c r="AQ146" i="24"/>
  <c r="AP146" i="24"/>
  <c r="AI146" i="25" s="1"/>
  <c r="AO146" i="24"/>
  <c r="AH146" i="25" s="1"/>
  <c r="AN146" i="24"/>
  <c r="AM146" i="24"/>
  <c r="AL146" i="24"/>
  <c r="AK146" i="24"/>
  <c r="AJ146" i="24"/>
  <c r="AI146" i="24"/>
  <c r="AH146" i="24"/>
  <c r="AJ146" i="25" s="1"/>
  <c r="AG146" i="24"/>
  <c r="AF146" i="24"/>
  <c r="AE146" i="24"/>
  <c r="AD146" i="24"/>
  <c r="AC146" i="24"/>
  <c r="AB146" i="24"/>
  <c r="AA146" i="24"/>
  <c r="Z146" i="24"/>
  <c r="Y146" i="24"/>
  <c r="X146" i="24"/>
  <c r="W146" i="24"/>
  <c r="V146" i="24"/>
  <c r="U146" i="24"/>
  <c r="T146" i="24"/>
  <c r="S146" i="24"/>
  <c r="R146" i="24"/>
  <c r="Q146" i="24"/>
  <c r="P146" i="24"/>
  <c r="O146" i="24"/>
  <c r="N146" i="24"/>
  <c r="M146" i="24"/>
  <c r="AC146" i="25" s="1"/>
  <c r="L146" i="24"/>
  <c r="AD146" i="25" s="1"/>
  <c r="K146" i="24"/>
  <c r="J146" i="24"/>
  <c r="I146" i="24"/>
  <c r="H146" i="24"/>
  <c r="G146" i="24"/>
  <c r="B146" i="25" s="1"/>
  <c r="F146" i="24"/>
  <c r="D146" i="25" s="1"/>
  <c r="E146" i="24"/>
  <c r="C146" i="25" s="1"/>
  <c r="D146" i="24"/>
  <c r="C146" i="24"/>
  <c r="B146" i="24"/>
  <c r="A146" i="24"/>
  <c r="CQ145" i="24"/>
  <c r="J145" i="25" s="1"/>
  <c r="CP145" i="24"/>
  <c r="S145" i="25" s="1"/>
  <c r="CO145" i="24"/>
  <c r="CN145" i="24"/>
  <c r="Q145" i="25" s="1"/>
  <c r="CM145" i="24"/>
  <c r="P145" i="25" s="1"/>
  <c r="CL145" i="24"/>
  <c r="CK145" i="24"/>
  <c r="CJ145" i="24"/>
  <c r="CI145" i="24"/>
  <c r="CH145" i="24"/>
  <c r="CG145" i="24"/>
  <c r="CF145" i="24"/>
  <c r="CE145" i="24"/>
  <c r="CD145" i="24"/>
  <c r="CC145" i="24"/>
  <c r="CB145" i="24"/>
  <c r="K145" i="25" s="1"/>
  <c r="CA145" i="24"/>
  <c r="BZ145" i="24"/>
  <c r="BY145" i="24"/>
  <c r="BX145" i="24"/>
  <c r="BW145" i="24"/>
  <c r="BV145" i="24"/>
  <c r="BU145" i="24"/>
  <c r="BT145" i="24"/>
  <c r="E145" i="25" s="1"/>
  <c r="BS145" i="24"/>
  <c r="BR145" i="24"/>
  <c r="BQ145" i="24"/>
  <c r="BP145" i="24"/>
  <c r="BO145" i="24"/>
  <c r="BN145" i="24"/>
  <c r="BM145" i="24"/>
  <c r="BL145" i="24"/>
  <c r="BK145" i="24"/>
  <c r="BJ145" i="24"/>
  <c r="F145" i="25" s="1"/>
  <c r="BI145" i="24"/>
  <c r="BH145" i="24"/>
  <c r="BG145" i="24"/>
  <c r="BF145" i="24"/>
  <c r="BE145" i="24"/>
  <c r="BD145" i="24"/>
  <c r="BC145" i="24"/>
  <c r="Y145" i="25" s="1"/>
  <c r="BB145" i="24"/>
  <c r="X145" i="25" s="1"/>
  <c r="BA145" i="24"/>
  <c r="W145" i="25" s="1"/>
  <c r="AZ145" i="24"/>
  <c r="AE145" i="25" s="1"/>
  <c r="AY145" i="24"/>
  <c r="AB145" i="25" s="1"/>
  <c r="AX145" i="24"/>
  <c r="AA145" i="25" s="1"/>
  <c r="AW145" i="24"/>
  <c r="Z145" i="25" s="1"/>
  <c r="AV145" i="24"/>
  <c r="AU145" i="24"/>
  <c r="AT145" i="24"/>
  <c r="AS145" i="24"/>
  <c r="AR145" i="24"/>
  <c r="AQ145" i="24"/>
  <c r="AP145" i="24"/>
  <c r="AI145" i="25" s="1"/>
  <c r="AO145" i="24"/>
  <c r="AH145" i="25" s="1"/>
  <c r="AN145" i="24"/>
  <c r="AM145" i="24"/>
  <c r="AL145" i="24"/>
  <c r="AK145" i="24"/>
  <c r="AJ145" i="24"/>
  <c r="AI145" i="24"/>
  <c r="AH145" i="24"/>
  <c r="AJ145" i="25" s="1"/>
  <c r="AG145" i="24"/>
  <c r="AF145" i="24"/>
  <c r="AE145" i="24"/>
  <c r="AD145" i="24"/>
  <c r="AC145" i="24"/>
  <c r="AB145" i="24"/>
  <c r="AA145" i="24"/>
  <c r="Z145" i="24"/>
  <c r="Y145" i="24"/>
  <c r="X145" i="24"/>
  <c r="W145" i="24"/>
  <c r="V145" i="24"/>
  <c r="U145" i="24"/>
  <c r="T145" i="24"/>
  <c r="S145" i="24"/>
  <c r="R145" i="24"/>
  <c r="Q145" i="24"/>
  <c r="P145" i="24"/>
  <c r="O145" i="24"/>
  <c r="N145" i="24"/>
  <c r="M145" i="24"/>
  <c r="AC145" i="25" s="1"/>
  <c r="L145" i="24"/>
  <c r="AD145" i="25" s="1"/>
  <c r="K145" i="24"/>
  <c r="J145" i="24"/>
  <c r="I145" i="24"/>
  <c r="H145" i="24"/>
  <c r="G145" i="24"/>
  <c r="B145" i="25" s="1"/>
  <c r="F145" i="24"/>
  <c r="D145" i="25" s="1"/>
  <c r="E145" i="24"/>
  <c r="C145" i="25" s="1"/>
  <c r="D145" i="24"/>
  <c r="C145" i="24"/>
  <c r="B145" i="24"/>
  <c r="A145" i="24"/>
  <c r="DC145" i="24" s="1"/>
  <c r="AR145" i="25" s="1"/>
  <c r="CQ144" i="24"/>
  <c r="J144" i="25" s="1"/>
  <c r="CP144" i="24"/>
  <c r="S144" i="25" s="1"/>
  <c r="CO144" i="24"/>
  <c r="CN144" i="24"/>
  <c r="Q144" i="25" s="1"/>
  <c r="CM144" i="24"/>
  <c r="P144" i="25" s="1"/>
  <c r="CL144" i="24"/>
  <c r="CK144" i="24"/>
  <c r="CJ144" i="24"/>
  <c r="CI144" i="24"/>
  <c r="CH144" i="24"/>
  <c r="CG144" i="24"/>
  <c r="CF144" i="24"/>
  <c r="CE144" i="24"/>
  <c r="CD144" i="24"/>
  <c r="CC144" i="24"/>
  <c r="CB144" i="24"/>
  <c r="K144" i="25" s="1"/>
  <c r="CA144" i="24"/>
  <c r="BZ144" i="24"/>
  <c r="BY144" i="24"/>
  <c r="BX144" i="24"/>
  <c r="BW144" i="24"/>
  <c r="BV144" i="24"/>
  <c r="BU144" i="24"/>
  <c r="BT144" i="24"/>
  <c r="E144" i="25" s="1"/>
  <c r="BS144" i="24"/>
  <c r="BR144" i="24"/>
  <c r="BQ144" i="24"/>
  <c r="BP144" i="24"/>
  <c r="BO144" i="24"/>
  <c r="BN144" i="24"/>
  <c r="BM144" i="24"/>
  <c r="BL144" i="24"/>
  <c r="BK144" i="24"/>
  <c r="BJ144" i="24"/>
  <c r="F144" i="25" s="1"/>
  <c r="BI144" i="24"/>
  <c r="BH144" i="24"/>
  <c r="BG144" i="24"/>
  <c r="BF144" i="24"/>
  <c r="BE144" i="24"/>
  <c r="BD144" i="24"/>
  <c r="BC144" i="24"/>
  <c r="Y144" i="25" s="1"/>
  <c r="BB144" i="24"/>
  <c r="X144" i="25" s="1"/>
  <c r="BA144" i="24"/>
  <c r="W144" i="25" s="1"/>
  <c r="AZ144" i="24"/>
  <c r="AE144" i="25" s="1"/>
  <c r="AY144" i="24"/>
  <c r="AB144" i="25" s="1"/>
  <c r="AX144" i="24"/>
  <c r="AA144" i="25" s="1"/>
  <c r="AW144" i="24"/>
  <c r="Z144" i="25" s="1"/>
  <c r="AV144" i="24"/>
  <c r="AU144" i="24"/>
  <c r="AT144" i="24"/>
  <c r="AS144" i="24"/>
  <c r="AR144" i="24"/>
  <c r="AQ144" i="24"/>
  <c r="AP144" i="24"/>
  <c r="AI144" i="25" s="1"/>
  <c r="AO144" i="24"/>
  <c r="AH144" i="25" s="1"/>
  <c r="AN144" i="24"/>
  <c r="AM144" i="24"/>
  <c r="AL144" i="24"/>
  <c r="AK144" i="24"/>
  <c r="AJ144" i="24"/>
  <c r="AI144" i="24"/>
  <c r="AH144" i="24"/>
  <c r="AJ144" i="25" s="1"/>
  <c r="AG144" i="24"/>
  <c r="AF144" i="24"/>
  <c r="AE144" i="24"/>
  <c r="AD144" i="24"/>
  <c r="AC144" i="24"/>
  <c r="AB144" i="24"/>
  <c r="AA144" i="24"/>
  <c r="Z144" i="24"/>
  <c r="Y144" i="24"/>
  <c r="X144" i="24"/>
  <c r="W144" i="24"/>
  <c r="V144" i="24"/>
  <c r="U144" i="24"/>
  <c r="T144" i="24"/>
  <c r="S144" i="24"/>
  <c r="R144" i="24"/>
  <c r="Q144" i="24"/>
  <c r="P144" i="24"/>
  <c r="O144" i="24"/>
  <c r="N144" i="24"/>
  <c r="M144" i="24"/>
  <c r="AC144" i="25" s="1"/>
  <c r="L144" i="24"/>
  <c r="AD144" i="25" s="1"/>
  <c r="K144" i="24"/>
  <c r="J144" i="24"/>
  <c r="I144" i="24"/>
  <c r="H144" i="24"/>
  <c r="G144" i="24"/>
  <c r="B144" i="25" s="1"/>
  <c r="F144" i="24"/>
  <c r="D144" i="25" s="1"/>
  <c r="E144" i="24"/>
  <c r="C144" i="25" s="1"/>
  <c r="D144" i="24"/>
  <c r="C144" i="24"/>
  <c r="B144" i="24"/>
  <c r="A144" i="24"/>
  <c r="DC144" i="24" s="1"/>
  <c r="AR144" i="25" s="1"/>
  <c r="CQ143" i="24"/>
  <c r="J143" i="25" s="1"/>
  <c r="CP143" i="24"/>
  <c r="S143" i="25" s="1"/>
  <c r="CO143" i="24"/>
  <c r="CN143" i="24"/>
  <c r="Q143" i="25" s="1"/>
  <c r="CM143" i="24"/>
  <c r="P143" i="25" s="1"/>
  <c r="CL143" i="24"/>
  <c r="CK143" i="24"/>
  <c r="CJ143" i="24"/>
  <c r="CI143" i="24"/>
  <c r="CH143" i="24"/>
  <c r="CG143" i="24"/>
  <c r="CF143" i="24"/>
  <c r="CE143" i="24"/>
  <c r="CD143" i="24"/>
  <c r="CC143" i="24"/>
  <c r="CB143" i="24"/>
  <c r="K143" i="25" s="1"/>
  <c r="CA143" i="24"/>
  <c r="BZ143" i="24"/>
  <c r="BY143" i="24"/>
  <c r="BX143" i="24"/>
  <c r="BW143" i="24"/>
  <c r="BV143" i="24"/>
  <c r="BU143" i="24"/>
  <c r="BT143" i="24"/>
  <c r="E143" i="25" s="1"/>
  <c r="BS143" i="24"/>
  <c r="BR143" i="24"/>
  <c r="BQ143" i="24"/>
  <c r="BP143" i="24"/>
  <c r="BO143" i="24"/>
  <c r="BN143" i="24"/>
  <c r="BM143" i="24"/>
  <c r="BL143" i="24"/>
  <c r="BK143" i="24"/>
  <c r="BJ143" i="24"/>
  <c r="F143" i="25" s="1"/>
  <c r="BI143" i="24"/>
  <c r="BH143" i="24"/>
  <c r="BG143" i="24"/>
  <c r="BF143" i="24"/>
  <c r="BE143" i="24"/>
  <c r="BD143" i="24"/>
  <c r="BC143" i="24"/>
  <c r="Y143" i="25" s="1"/>
  <c r="BB143" i="24"/>
  <c r="X143" i="25" s="1"/>
  <c r="BA143" i="24"/>
  <c r="W143" i="25" s="1"/>
  <c r="AZ143" i="24"/>
  <c r="AE143" i="25" s="1"/>
  <c r="AY143" i="24"/>
  <c r="AB143" i="25" s="1"/>
  <c r="AX143" i="24"/>
  <c r="AA143" i="25" s="1"/>
  <c r="AW143" i="24"/>
  <c r="Z143" i="25" s="1"/>
  <c r="AV143" i="24"/>
  <c r="AU143" i="24"/>
  <c r="AT143" i="24"/>
  <c r="AS143" i="24"/>
  <c r="AR143" i="24"/>
  <c r="AQ143" i="24"/>
  <c r="AP143" i="24"/>
  <c r="AI143" i="25" s="1"/>
  <c r="AO143" i="24"/>
  <c r="AH143" i="25" s="1"/>
  <c r="AN143" i="24"/>
  <c r="AM143" i="24"/>
  <c r="AL143" i="24"/>
  <c r="AK143" i="24"/>
  <c r="AJ143" i="24"/>
  <c r="AI143" i="24"/>
  <c r="AH143" i="24"/>
  <c r="AJ143" i="25" s="1"/>
  <c r="AG143" i="24"/>
  <c r="AF143" i="24"/>
  <c r="AE143" i="24"/>
  <c r="AD143" i="24"/>
  <c r="AC143" i="24"/>
  <c r="AB143" i="24"/>
  <c r="AA143" i="24"/>
  <c r="Z143" i="24"/>
  <c r="Y143" i="24"/>
  <c r="X143" i="24"/>
  <c r="W143" i="24"/>
  <c r="V143" i="24"/>
  <c r="U143" i="24"/>
  <c r="T143" i="24"/>
  <c r="S143" i="24"/>
  <c r="R143" i="24"/>
  <c r="Q143" i="24"/>
  <c r="P143" i="24"/>
  <c r="O143" i="24"/>
  <c r="N143" i="24"/>
  <c r="M143" i="24"/>
  <c r="AC143" i="25" s="1"/>
  <c r="L143" i="24"/>
  <c r="AD143" i="25" s="1"/>
  <c r="K143" i="24"/>
  <c r="J143" i="24"/>
  <c r="I143" i="24"/>
  <c r="H143" i="24"/>
  <c r="G143" i="24"/>
  <c r="B143" i="25" s="1"/>
  <c r="F143" i="24"/>
  <c r="D143" i="25" s="1"/>
  <c r="E143" i="24"/>
  <c r="C143" i="25" s="1"/>
  <c r="D143" i="24"/>
  <c r="C143" i="24"/>
  <c r="B143" i="24"/>
  <c r="A143" i="24"/>
  <c r="CQ142" i="24"/>
  <c r="J142" i="25" s="1"/>
  <c r="CP142" i="24"/>
  <c r="S142" i="25" s="1"/>
  <c r="CO142" i="24"/>
  <c r="CN142" i="24"/>
  <c r="Q142" i="25" s="1"/>
  <c r="CM142" i="24"/>
  <c r="P142" i="25" s="1"/>
  <c r="CL142" i="24"/>
  <c r="CK142" i="24"/>
  <c r="CJ142" i="24"/>
  <c r="CI142" i="24"/>
  <c r="CH142" i="24"/>
  <c r="CG142" i="24"/>
  <c r="CF142" i="24"/>
  <c r="CE142" i="24"/>
  <c r="CD142" i="24"/>
  <c r="CC142" i="24"/>
  <c r="CB142" i="24"/>
  <c r="K142" i="25" s="1"/>
  <c r="CA142" i="24"/>
  <c r="BZ142" i="24"/>
  <c r="BY142" i="24"/>
  <c r="BX142" i="24"/>
  <c r="BW142" i="24"/>
  <c r="BV142" i="24"/>
  <c r="BU142" i="24"/>
  <c r="BT142" i="24"/>
  <c r="E142" i="25" s="1"/>
  <c r="BS142" i="24"/>
  <c r="BR142" i="24"/>
  <c r="BQ142" i="24"/>
  <c r="BP142" i="24"/>
  <c r="BO142" i="24"/>
  <c r="BN142" i="24"/>
  <c r="BM142" i="24"/>
  <c r="BL142" i="24"/>
  <c r="BK142" i="24"/>
  <c r="BJ142" i="24"/>
  <c r="F142" i="25" s="1"/>
  <c r="BI142" i="24"/>
  <c r="BH142" i="24"/>
  <c r="BG142" i="24"/>
  <c r="BF142" i="24"/>
  <c r="BE142" i="24"/>
  <c r="BD142" i="24"/>
  <c r="BC142" i="24"/>
  <c r="Y142" i="25" s="1"/>
  <c r="BB142" i="24"/>
  <c r="X142" i="25" s="1"/>
  <c r="BA142" i="24"/>
  <c r="W142" i="25" s="1"/>
  <c r="AZ142" i="24"/>
  <c r="AE142" i="25" s="1"/>
  <c r="AY142" i="24"/>
  <c r="AB142" i="25" s="1"/>
  <c r="AX142" i="24"/>
  <c r="AA142" i="25" s="1"/>
  <c r="AW142" i="24"/>
  <c r="Z142" i="25" s="1"/>
  <c r="AV142" i="24"/>
  <c r="AU142" i="24"/>
  <c r="AT142" i="24"/>
  <c r="AS142" i="24"/>
  <c r="AR142" i="24"/>
  <c r="AQ142" i="24"/>
  <c r="AP142" i="24"/>
  <c r="AI142" i="25" s="1"/>
  <c r="AO142" i="24"/>
  <c r="AH142" i="25" s="1"/>
  <c r="AN142" i="24"/>
  <c r="AM142" i="24"/>
  <c r="AL142" i="24"/>
  <c r="AK142" i="24"/>
  <c r="AJ142" i="24"/>
  <c r="AI142" i="24"/>
  <c r="AH142" i="24"/>
  <c r="AJ142" i="25" s="1"/>
  <c r="AG142" i="24"/>
  <c r="AF142" i="24"/>
  <c r="AE142" i="24"/>
  <c r="AD142" i="24"/>
  <c r="AC142" i="24"/>
  <c r="AB142" i="24"/>
  <c r="AA142" i="24"/>
  <c r="Z142" i="24"/>
  <c r="Y142" i="24"/>
  <c r="X142" i="24"/>
  <c r="W142" i="24"/>
  <c r="V142" i="24"/>
  <c r="U142" i="24"/>
  <c r="T142" i="24"/>
  <c r="S142" i="24"/>
  <c r="R142" i="24"/>
  <c r="Q142" i="24"/>
  <c r="P142" i="24"/>
  <c r="O142" i="24"/>
  <c r="N142" i="24"/>
  <c r="M142" i="24"/>
  <c r="AC142" i="25" s="1"/>
  <c r="L142" i="24"/>
  <c r="AD142" i="25" s="1"/>
  <c r="K142" i="24"/>
  <c r="J142" i="24"/>
  <c r="I142" i="24"/>
  <c r="H142" i="24"/>
  <c r="G142" i="24"/>
  <c r="B142" i="25" s="1"/>
  <c r="F142" i="24"/>
  <c r="D142" i="25" s="1"/>
  <c r="E142" i="24"/>
  <c r="C142" i="25" s="1"/>
  <c r="D142" i="24"/>
  <c r="C142" i="24"/>
  <c r="B142" i="24"/>
  <c r="A142" i="24"/>
  <c r="CQ141" i="24"/>
  <c r="J141" i="25" s="1"/>
  <c r="CP141" i="24"/>
  <c r="S141" i="25" s="1"/>
  <c r="CO141" i="24"/>
  <c r="CN141" i="24"/>
  <c r="Q141" i="25" s="1"/>
  <c r="CM141" i="24"/>
  <c r="P141" i="25" s="1"/>
  <c r="CL141" i="24"/>
  <c r="CK141" i="24"/>
  <c r="CJ141" i="24"/>
  <c r="CI141" i="24"/>
  <c r="CH141" i="24"/>
  <c r="CG141" i="24"/>
  <c r="CF141" i="24"/>
  <c r="CE141" i="24"/>
  <c r="CD141" i="24"/>
  <c r="CC141" i="24"/>
  <c r="CB141" i="24"/>
  <c r="K141" i="25" s="1"/>
  <c r="CA141" i="24"/>
  <c r="BZ141" i="24"/>
  <c r="BY141" i="24"/>
  <c r="BX141" i="24"/>
  <c r="BW141" i="24"/>
  <c r="BV141" i="24"/>
  <c r="BU141" i="24"/>
  <c r="BT141" i="24"/>
  <c r="E141" i="25" s="1"/>
  <c r="BS141" i="24"/>
  <c r="BR141" i="24"/>
  <c r="BQ141" i="24"/>
  <c r="BP141" i="24"/>
  <c r="BO141" i="24"/>
  <c r="BN141" i="24"/>
  <c r="BM141" i="24"/>
  <c r="BL141" i="24"/>
  <c r="BK141" i="24"/>
  <c r="BJ141" i="24"/>
  <c r="F141" i="25" s="1"/>
  <c r="BI141" i="24"/>
  <c r="BH141" i="24"/>
  <c r="BG141" i="24"/>
  <c r="BF141" i="24"/>
  <c r="BE141" i="24"/>
  <c r="BD141" i="24"/>
  <c r="BC141" i="24"/>
  <c r="Y141" i="25" s="1"/>
  <c r="BB141" i="24"/>
  <c r="X141" i="25" s="1"/>
  <c r="BA141" i="24"/>
  <c r="W141" i="25" s="1"/>
  <c r="AZ141" i="24"/>
  <c r="AE141" i="25" s="1"/>
  <c r="AY141" i="24"/>
  <c r="AB141" i="25" s="1"/>
  <c r="AX141" i="24"/>
  <c r="AA141" i="25" s="1"/>
  <c r="AW141" i="24"/>
  <c r="Z141" i="25" s="1"/>
  <c r="AV141" i="24"/>
  <c r="AU141" i="24"/>
  <c r="AT141" i="24"/>
  <c r="AS141" i="24"/>
  <c r="AR141" i="24"/>
  <c r="AQ141" i="24"/>
  <c r="AP141" i="24"/>
  <c r="AI141" i="25" s="1"/>
  <c r="AO141" i="24"/>
  <c r="AH141" i="25" s="1"/>
  <c r="AN141" i="24"/>
  <c r="AM141" i="24"/>
  <c r="AL141" i="24"/>
  <c r="AK141" i="24"/>
  <c r="AJ141" i="24"/>
  <c r="AI141" i="24"/>
  <c r="AH141" i="24"/>
  <c r="AJ141" i="25" s="1"/>
  <c r="AG141" i="24"/>
  <c r="AF141" i="24"/>
  <c r="AE141" i="24"/>
  <c r="AD141" i="24"/>
  <c r="AC141" i="24"/>
  <c r="AB141" i="24"/>
  <c r="AA141" i="24"/>
  <c r="Z141" i="24"/>
  <c r="Y141" i="24"/>
  <c r="X141" i="24"/>
  <c r="W141" i="24"/>
  <c r="V141" i="24"/>
  <c r="U141" i="24"/>
  <c r="T141" i="24"/>
  <c r="S141" i="24"/>
  <c r="R141" i="24"/>
  <c r="Q141" i="24"/>
  <c r="P141" i="24"/>
  <c r="O141" i="24"/>
  <c r="N141" i="24"/>
  <c r="M141" i="24"/>
  <c r="AC141" i="25" s="1"/>
  <c r="L141" i="24"/>
  <c r="AD141" i="25" s="1"/>
  <c r="K141" i="24"/>
  <c r="J141" i="24"/>
  <c r="I141" i="24"/>
  <c r="H141" i="24"/>
  <c r="G141" i="24"/>
  <c r="B141" i="25" s="1"/>
  <c r="F141" i="24"/>
  <c r="D141" i="25" s="1"/>
  <c r="E141" i="24"/>
  <c r="C141" i="25" s="1"/>
  <c r="D141" i="24"/>
  <c r="C141" i="24"/>
  <c r="B141" i="24"/>
  <c r="A141" i="24"/>
  <c r="DC141" i="24" s="1"/>
  <c r="AR141" i="25" s="1"/>
  <c r="CQ140" i="24"/>
  <c r="J140" i="25" s="1"/>
  <c r="CP140" i="24"/>
  <c r="S140" i="25" s="1"/>
  <c r="CO140" i="24"/>
  <c r="CN140" i="24"/>
  <c r="Q140" i="25" s="1"/>
  <c r="CM140" i="24"/>
  <c r="P140" i="25" s="1"/>
  <c r="CL140" i="24"/>
  <c r="CK140" i="24"/>
  <c r="CJ140" i="24"/>
  <c r="CI140" i="24"/>
  <c r="CH140" i="24"/>
  <c r="CG140" i="24"/>
  <c r="CF140" i="24"/>
  <c r="CE140" i="24"/>
  <c r="CD140" i="24"/>
  <c r="CC140" i="24"/>
  <c r="CB140" i="24"/>
  <c r="K140" i="25" s="1"/>
  <c r="CA140" i="24"/>
  <c r="BZ140" i="24"/>
  <c r="BY140" i="24"/>
  <c r="BX140" i="24"/>
  <c r="BW140" i="24"/>
  <c r="BV140" i="24"/>
  <c r="BU140" i="24"/>
  <c r="BT140" i="24"/>
  <c r="E140" i="25" s="1"/>
  <c r="BS140" i="24"/>
  <c r="BR140" i="24"/>
  <c r="BQ140" i="24"/>
  <c r="BP140" i="24"/>
  <c r="BO140" i="24"/>
  <c r="BN140" i="24"/>
  <c r="BM140" i="24"/>
  <c r="BL140" i="24"/>
  <c r="BK140" i="24"/>
  <c r="BJ140" i="24"/>
  <c r="F140" i="25" s="1"/>
  <c r="BI140" i="24"/>
  <c r="BH140" i="24"/>
  <c r="BG140" i="24"/>
  <c r="BF140" i="24"/>
  <c r="BE140" i="24"/>
  <c r="BD140" i="24"/>
  <c r="BC140" i="24"/>
  <c r="Y140" i="25" s="1"/>
  <c r="BB140" i="24"/>
  <c r="X140" i="25" s="1"/>
  <c r="BA140" i="24"/>
  <c r="W140" i="25" s="1"/>
  <c r="AZ140" i="24"/>
  <c r="AE140" i="25" s="1"/>
  <c r="AY140" i="24"/>
  <c r="AB140" i="25" s="1"/>
  <c r="AX140" i="24"/>
  <c r="AA140" i="25" s="1"/>
  <c r="AW140" i="24"/>
  <c r="Z140" i="25" s="1"/>
  <c r="AV140" i="24"/>
  <c r="AU140" i="24"/>
  <c r="AT140" i="24"/>
  <c r="AS140" i="24"/>
  <c r="AR140" i="24"/>
  <c r="AQ140" i="24"/>
  <c r="AP140" i="24"/>
  <c r="AI140" i="25" s="1"/>
  <c r="AO140" i="24"/>
  <c r="AH140" i="25" s="1"/>
  <c r="AN140" i="24"/>
  <c r="AM140" i="24"/>
  <c r="AL140" i="24"/>
  <c r="AK140" i="24"/>
  <c r="AJ140" i="24"/>
  <c r="AI140" i="24"/>
  <c r="AH140" i="24"/>
  <c r="AJ140" i="25" s="1"/>
  <c r="AG140" i="24"/>
  <c r="AF140" i="24"/>
  <c r="AE140" i="24"/>
  <c r="AD140" i="24"/>
  <c r="AC140" i="24"/>
  <c r="AB140" i="24"/>
  <c r="AA140" i="24"/>
  <c r="Z140" i="24"/>
  <c r="Y140" i="24"/>
  <c r="X140" i="24"/>
  <c r="W140" i="24"/>
  <c r="V140" i="24"/>
  <c r="U140" i="24"/>
  <c r="T140" i="24"/>
  <c r="S140" i="24"/>
  <c r="R140" i="24"/>
  <c r="Q140" i="24"/>
  <c r="P140" i="24"/>
  <c r="O140" i="24"/>
  <c r="N140" i="24"/>
  <c r="M140" i="24"/>
  <c r="AC140" i="25" s="1"/>
  <c r="L140" i="24"/>
  <c r="AD140" i="25" s="1"/>
  <c r="K140" i="24"/>
  <c r="J140" i="24"/>
  <c r="I140" i="24"/>
  <c r="H140" i="24"/>
  <c r="G140" i="24"/>
  <c r="B140" i="25" s="1"/>
  <c r="F140" i="24"/>
  <c r="D140" i="25" s="1"/>
  <c r="E140" i="24"/>
  <c r="C140" i="25" s="1"/>
  <c r="D140" i="24"/>
  <c r="C140" i="24"/>
  <c r="B140" i="24"/>
  <c r="A140" i="24"/>
  <c r="CQ139" i="24"/>
  <c r="J139" i="25" s="1"/>
  <c r="CP139" i="24"/>
  <c r="S139" i="25" s="1"/>
  <c r="CO139" i="24"/>
  <c r="CN139" i="24"/>
  <c r="Q139" i="25" s="1"/>
  <c r="CM139" i="24"/>
  <c r="P139" i="25" s="1"/>
  <c r="CL139" i="24"/>
  <c r="CK139" i="24"/>
  <c r="CJ139" i="24"/>
  <c r="CI139" i="24"/>
  <c r="CH139" i="24"/>
  <c r="CG139" i="24"/>
  <c r="CF139" i="24"/>
  <c r="CE139" i="24"/>
  <c r="CD139" i="24"/>
  <c r="CC139" i="24"/>
  <c r="CB139" i="24"/>
  <c r="K139" i="25" s="1"/>
  <c r="CA139" i="24"/>
  <c r="BZ139" i="24"/>
  <c r="BY139" i="24"/>
  <c r="BX139" i="24"/>
  <c r="BW139" i="24"/>
  <c r="BV139" i="24"/>
  <c r="BU139" i="24"/>
  <c r="BT139" i="24"/>
  <c r="E139" i="25" s="1"/>
  <c r="BS139" i="24"/>
  <c r="BR139" i="24"/>
  <c r="BQ139" i="24"/>
  <c r="BP139" i="24"/>
  <c r="BO139" i="24"/>
  <c r="BN139" i="24"/>
  <c r="BM139" i="24"/>
  <c r="BL139" i="24"/>
  <c r="BK139" i="24"/>
  <c r="BJ139" i="24"/>
  <c r="F139" i="25" s="1"/>
  <c r="BI139" i="24"/>
  <c r="BH139" i="24"/>
  <c r="BG139" i="24"/>
  <c r="BF139" i="24"/>
  <c r="BE139" i="24"/>
  <c r="BD139" i="24"/>
  <c r="BC139" i="24"/>
  <c r="Y139" i="25" s="1"/>
  <c r="BB139" i="24"/>
  <c r="X139" i="25" s="1"/>
  <c r="BA139" i="24"/>
  <c r="W139" i="25" s="1"/>
  <c r="AZ139" i="24"/>
  <c r="AE139" i="25" s="1"/>
  <c r="AY139" i="24"/>
  <c r="AB139" i="25" s="1"/>
  <c r="AX139" i="24"/>
  <c r="AA139" i="25" s="1"/>
  <c r="AW139" i="24"/>
  <c r="Z139" i="25" s="1"/>
  <c r="AV139" i="24"/>
  <c r="AU139" i="24"/>
  <c r="AT139" i="24"/>
  <c r="AS139" i="24"/>
  <c r="AR139" i="24"/>
  <c r="AQ139" i="24"/>
  <c r="AP139" i="24"/>
  <c r="AI139" i="25" s="1"/>
  <c r="AO139" i="24"/>
  <c r="AH139" i="25" s="1"/>
  <c r="AN139" i="24"/>
  <c r="AM139" i="24"/>
  <c r="AL139" i="24"/>
  <c r="AK139" i="24"/>
  <c r="AJ139" i="24"/>
  <c r="AI139" i="24"/>
  <c r="AH139" i="24"/>
  <c r="AJ139" i="25" s="1"/>
  <c r="AG139" i="24"/>
  <c r="AF139" i="24"/>
  <c r="AE139" i="24"/>
  <c r="AD139" i="24"/>
  <c r="AC139" i="24"/>
  <c r="AB139" i="24"/>
  <c r="AA139" i="24"/>
  <c r="Z139" i="24"/>
  <c r="Y139" i="24"/>
  <c r="X139" i="24"/>
  <c r="W139" i="24"/>
  <c r="V139" i="24"/>
  <c r="U139" i="24"/>
  <c r="T139" i="24"/>
  <c r="S139" i="24"/>
  <c r="R139" i="24"/>
  <c r="Q139" i="24"/>
  <c r="P139" i="24"/>
  <c r="O139" i="24"/>
  <c r="N139" i="24"/>
  <c r="M139" i="24"/>
  <c r="AC139" i="25" s="1"/>
  <c r="L139" i="24"/>
  <c r="AD139" i="25" s="1"/>
  <c r="K139" i="24"/>
  <c r="J139" i="24"/>
  <c r="I139" i="24"/>
  <c r="H139" i="24"/>
  <c r="G139" i="24"/>
  <c r="B139" i="25" s="1"/>
  <c r="F139" i="24"/>
  <c r="D139" i="25" s="1"/>
  <c r="E139" i="24"/>
  <c r="C139" i="25" s="1"/>
  <c r="D139" i="24"/>
  <c r="C139" i="24"/>
  <c r="B139" i="24"/>
  <c r="A139" i="24"/>
  <c r="A139" i="25" s="1"/>
  <c r="CQ138" i="24"/>
  <c r="J138" i="25" s="1"/>
  <c r="CP138" i="24"/>
  <c r="S138" i="25" s="1"/>
  <c r="CO138" i="24"/>
  <c r="CN138" i="24"/>
  <c r="Q138" i="25" s="1"/>
  <c r="CM138" i="24"/>
  <c r="P138" i="25" s="1"/>
  <c r="CL138" i="24"/>
  <c r="CK138" i="24"/>
  <c r="CJ138" i="24"/>
  <c r="CI138" i="24"/>
  <c r="CH138" i="24"/>
  <c r="CG138" i="24"/>
  <c r="CF138" i="24"/>
  <c r="CE138" i="24"/>
  <c r="CD138" i="24"/>
  <c r="CC138" i="24"/>
  <c r="CB138" i="24"/>
  <c r="K138" i="25" s="1"/>
  <c r="CA138" i="24"/>
  <c r="BZ138" i="24"/>
  <c r="BY138" i="24"/>
  <c r="BX138" i="24"/>
  <c r="BW138" i="24"/>
  <c r="BV138" i="24"/>
  <c r="BU138" i="24"/>
  <c r="BT138" i="24"/>
  <c r="E138" i="25" s="1"/>
  <c r="BS138" i="24"/>
  <c r="BR138" i="24"/>
  <c r="BQ138" i="24"/>
  <c r="BP138" i="24"/>
  <c r="BO138" i="24"/>
  <c r="BN138" i="24"/>
  <c r="BM138" i="24"/>
  <c r="BL138" i="24"/>
  <c r="BK138" i="24"/>
  <c r="BJ138" i="24"/>
  <c r="F138" i="25" s="1"/>
  <c r="BI138" i="24"/>
  <c r="BH138" i="24"/>
  <c r="BG138" i="24"/>
  <c r="BF138" i="24"/>
  <c r="BE138" i="24"/>
  <c r="BD138" i="24"/>
  <c r="BC138" i="24"/>
  <c r="Y138" i="25" s="1"/>
  <c r="BB138" i="24"/>
  <c r="X138" i="25" s="1"/>
  <c r="BA138" i="24"/>
  <c r="W138" i="25" s="1"/>
  <c r="AZ138" i="24"/>
  <c r="AE138" i="25" s="1"/>
  <c r="AY138" i="24"/>
  <c r="AB138" i="25" s="1"/>
  <c r="AX138" i="24"/>
  <c r="AA138" i="25" s="1"/>
  <c r="AW138" i="24"/>
  <c r="Z138" i="25" s="1"/>
  <c r="AV138" i="24"/>
  <c r="AU138" i="24"/>
  <c r="AT138" i="24"/>
  <c r="AS138" i="24"/>
  <c r="AR138" i="24"/>
  <c r="AQ138" i="24"/>
  <c r="AP138" i="24"/>
  <c r="AI138" i="25" s="1"/>
  <c r="AO138" i="24"/>
  <c r="AH138" i="25" s="1"/>
  <c r="AN138" i="24"/>
  <c r="AM138" i="24"/>
  <c r="AL138" i="24"/>
  <c r="AK138" i="24"/>
  <c r="AJ138" i="24"/>
  <c r="AI138" i="24"/>
  <c r="AH138" i="24"/>
  <c r="AJ138" i="25" s="1"/>
  <c r="AG138" i="24"/>
  <c r="AF138" i="24"/>
  <c r="AE138" i="24"/>
  <c r="AD138" i="24"/>
  <c r="AC138" i="24"/>
  <c r="AB138" i="24"/>
  <c r="AA138" i="24"/>
  <c r="Z138" i="24"/>
  <c r="Y138" i="24"/>
  <c r="X138" i="24"/>
  <c r="W138" i="24"/>
  <c r="V138" i="24"/>
  <c r="U138" i="24"/>
  <c r="T138" i="24"/>
  <c r="S138" i="24"/>
  <c r="R138" i="24"/>
  <c r="Q138" i="24"/>
  <c r="P138" i="24"/>
  <c r="O138" i="24"/>
  <c r="N138" i="24"/>
  <c r="M138" i="24"/>
  <c r="AC138" i="25" s="1"/>
  <c r="L138" i="24"/>
  <c r="AD138" i="25" s="1"/>
  <c r="K138" i="24"/>
  <c r="J138" i="24"/>
  <c r="I138" i="24"/>
  <c r="H138" i="24"/>
  <c r="G138" i="24"/>
  <c r="B138" i="25" s="1"/>
  <c r="F138" i="24"/>
  <c r="D138" i="25" s="1"/>
  <c r="E138" i="24"/>
  <c r="C138" i="25" s="1"/>
  <c r="D138" i="24"/>
  <c r="C138" i="24"/>
  <c r="B138" i="24"/>
  <c r="A138" i="24"/>
  <c r="CQ137" i="24"/>
  <c r="J137" i="25" s="1"/>
  <c r="CP137" i="24"/>
  <c r="S137" i="25" s="1"/>
  <c r="CO137" i="24"/>
  <c r="CN137" i="24"/>
  <c r="Q137" i="25" s="1"/>
  <c r="CM137" i="24"/>
  <c r="P137" i="25" s="1"/>
  <c r="CL137" i="24"/>
  <c r="CK137" i="24"/>
  <c r="CJ137" i="24"/>
  <c r="CI137" i="24"/>
  <c r="CH137" i="24"/>
  <c r="CG137" i="24"/>
  <c r="CF137" i="24"/>
  <c r="CE137" i="24"/>
  <c r="CD137" i="24"/>
  <c r="CC137" i="24"/>
  <c r="CB137" i="24"/>
  <c r="K137" i="25" s="1"/>
  <c r="CA137" i="24"/>
  <c r="BZ137" i="24"/>
  <c r="BY137" i="24"/>
  <c r="BX137" i="24"/>
  <c r="BW137" i="24"/>
  <c r="BV137" i="24"/>
  <c r="BU137" i="24"/>
  <c r="BT137" i="24"/>
  <c r="E137" i="25" s="1"/>
  <c r="BS137" i="24"/>
  <c r="BR137" i="24"/>
  <c r="BQ137" i="24"/>
  <c r="BP137" i="24"/>
  <c r="BO137" i="24"/>
  <c r="BN137" i="24"/>
  <c r="BM137" i="24"/>
  <c r="BL137" i="24"/>
  <c r="BK137" i="24"/>
  <c r="BJ137" i="24"/>
  <c r="F137" i="25" s="1"/>
  <c r="BI137" i="24"/>
  <c r="BH137" i="24"/>
  <c r="BG137" i="24"/>
  <c r="BF137" i="24"/>
  <c r="BE137" i="24"/>
  <c r="BD137" i="24"/>
  <c r="BC137" i="24"/>
  <c r="Y137" i="25" s="1"/>
  <c r="BB137" i="24"/>
  <c r="X137" i="25" s="1"/>
  <c r="BA137" i="24"/>
  <c r="W137" i="25" s="1"/>
  <c r="AZ137" i="24"/>
  <c r="AE137" i="25" s="1"/>
  <c r="AY137" i="24"/>
  <c r="AB137" i="25" s="1"/>
  <c r="AX137" i="24"/>
  <c r="AA137" i="25" s="1"/>
  <c r="AW137" i="24"/>
  <c r="Z137" i="25" s="1"/>
  <c r="AV137" i="24"/>
  <c r="AU137" i="24"/>
  <c r="AT137" i="24"/>
  <c r="AS137" i="24"/>
  <c r="AR137" i="24"/>
  <c r="AQ137" i="24"/>
  <c r="AP137" i="24"/>
  <c r="AI137" i="25" s="1"/>
  <c r="AO137" i="24"/>
  <c r="AH137" i="25" s="1"/>
  <c r="AN137" i="24"/>
  <c r="AM137" i="24"/>
  <c r="AL137" i="24"/>
  <c r="AK137" i="24"/>
  <c r="AJ137" i="24"/>
  <c r="AI137" i="24"/>
  <c r="AH137" i="24"/>
  <c r="AJ137" i="25" s="1"/>
  <c r="AG137" i="24"/>
  <c r="AF137" i="24"/>
  <c r="AE137" i="24"/>
  <c r="AD137" i="24"/>
  <c r="AC137" i="24"/>
  <c r="AB137" i="24"/>
  <c r="AA137" i="24"/>
  <c r="Z137" i="24"/>
  <c r="Y137" i="24"/>
  <c r="X137" i="24"/>
  <c r="W137" i="24"/>
  <c r="V137" i="24"/>
  <c r="U137" i="24"/>
  <c r="T137" i="24"/>
  <c r="S137" i="24"/>
  <c r="R137" i="24"/>
  <c r="Q137" i="24"/>
  <c r="P137" i="24"/>
  <c r="O137" i="24"/>
  <c r="N137" i="24"/>
  <c r="M137" i="24"/>
  <c r="AC137" i="25" s="1"/>
  <c r="L137" i="24"/>
  <c r="AD137" i="25" s="1"/>
  <c r="K137" i="24"/>
  <c r="J137" i="24"/>
  <c r="I137" i="24"/>
  <c r="H137" i="24"/>
  <c r="G137" i="24"/>
  <c r="B137" i="25" s="1"/>
  <c r="F137" i="24"/>
  <c r="D137" i="25" s="1"/>
  <c r="E137" i="24"/>
  <c r="C137" i="25" s="1"/>
  <c r="D137" i="24"/>
  <c r="C137" i="24"/>
  <c r="B137" i="24"/>
  <c r="A137" i="24"/>
  <c r="DC137" i="24" s="1"/>
  <c r="AR137" i="25" s="1"/>
  <c r="CQ136" i="24"/>
  <c r="J136" i="25" s="1"/>
  <c r="CP136" i="24"/>
  <c r="S136" i="25" s="1"/>
  <c r="CO136" i="24"/>
  <c r="CN136" i="24"/>
  <c r="Q136" i="25" s="1"/>
  <c r="CM136" i="24"/>
  <c r="P136" i="25" s="1"/>
  <c r="CL136" i="24"/>
  <c r="CK136" i="24"/>
  <c r="CJ136" i="24"/>
  <c r="CI136" i="24"/>
  <c r="CH136" i="24"/>
  <c r="CG136" i="24"/>
  <c r="CF136" i="24"/>
  <c r="CE136" i="24"/>
  <c r="CD136" i="24"/>
  <c r="CC136" i="24"/>
  <c r="CB136" i="24"/>
  <c r="K136" i="25" s="1"/>
  <c r="CA136" i="24"/>
  <c r="BZ136" i="24"/>
  <c r="BY136" i="24"/>
  <c r="BX136" i="24"/>
  <c r="BW136" i="24"/>
  <c r="BV136" i="24"/>
  <c r="BU136" i="24"/>
  <c r="BT136" i="24"/>
  <c r="E136" i="25" s="1"/>
  <c r="BS136" i="24"/>
  <c r="BR136" i="24"/>
  <c r="BQ136" i="24"/>
  <c r="BP136" i="24"/>
  <c r="BO136" i="24"/>
  <c r="BN136" i="24"/>
  <c r="BM136" i="24"/>
  <c r="BL136" i="24"/>
  <c r="BK136" i="24"/>
  <c r="BJ136" i="24"/>
  <c r="F136" i="25" s="1"/>
  <c r="BI136" i="24"/>
  <c r="BH136" i="24"/>
  <c r="BG136" i="24"/>
  <c r="BF136" i="24"/>
  <c r="BE136" i="24"/>
  <c r="BD136" i="24"/>
  <c r="BC136" i="24"/>
  <c r="Y136" i="25" s="1"/>
  <c r="BB136" i="24"/>
  <c r="X136" i="25" s="1"/>
  <c r="BA136" i="24"/>
  <c r="W136" i="25" s="1"/>
  <c r="AZ136" i="24"/>
  <c r="AE136" i="25" s="1"/>
  <c r="AY136" i="24"/>
  <c r="AB136" i="25" s="1"/>
  <c r="AX136" i="24"/>
  <c r="AA136" i="25" s="1"/>
  <c r="AW136" i="24"/>
  <c r="Z136" i="25" s="1"/>
  <c r="AV136" i="24"/>
  <c r="AU136" i="24"/>
  <c r="AT136" i="24"/>
  <c r="AS136" i="24"/>
  <c r="AR136" i="24"/>
  <c r="AQ136" i="24"/>
  <c r="AP136" i="24"/>
  <c r="AI136" i="25" s="1"/>
  <c r="AO136" i="24"/>
  <c r="AH136" i="25" s="1"/>
  <c r="AN136" i="24"/>
  <c r="AM136" i="24"/>
  <c r="AL136" i="24"/>
  <c r="AK136" i="24"/>
  <c r="AJ136" i="24"/>
  <c r="AI136" i="24"/>
  <c r="AH136" i="24"/>
  <c r="AJ136" i="25" s="1"/>
  <c r="AG136" i="24"/>
  <c r="AF136" i="24"/>
  <c r="AE136" i="24"/>
  <c r="AD136" i="24"/>
  <c r="AC136" i="24"/>
  <c r="AB136" i="24"/>
  <c r="AA136" i="24"/>
  <c r="Z136" i="24"/>
  <c r="Y136" i="24"/>
  <c r="X136" i="24"/>
  <c r="W136" i="24"/>
  <c r="V136" i="24"/>
  <c r="U136" i="24"/>
  <c r="T136" i="24"/>
  <c r="S136" i="24"/>
  <c r="R136" i="24"/>
  <c r="Q136" i="24"/>
  <c r="P136" i="24"/>
  <c r="O136" i="24"/>
  <c r="N136" i="24"/>
  <c r="M136" i="24"/>
  <c r="AC136" i="25" s="1"/>
  <c r="L136" i="24"/>
  <c r="AD136" i="25" s="1"/>
  <c r="K136" i="24"/>
  <c r="J136" i="24"/>
  <c r="I136" i="24"/>
  <c r="H136" i="24"/>
  <c r="G136" i="24"/>
  <c r="B136" i="25" s="1"/>
  <c r="F136" i="24"/>
  <c r="D136" i="25" s="1"/>
  <c r="E136" i="24"/>
  <c r="C136" i="25" s="1"/>
  <c r="D136" i="24"/>
  <c r="C136" i="24"/>
  <c r="B136" i="24"/>
  <c r="A136" i="24"/>
  <c r="DC136" i="24" s="1"/>
  <c r="AR136" i="25" s="1"/>
  <c r="CQ135" i="24"/>
  <c r="J135" i="25" s="1"/>
  <c r="CP135" i="24"/>
  <c r="S135" i="25" s="1"/>
  <c r="CO135" i="24"/>
  <c r="CN135" i="24"/>
  <c r="Q135" i="25" s="1"/>
  <c r="CM135" i="24"/>
  <c r="P135" i="25" s="1"/>
  <c r="CL135" i="24"/>
  <c r="CK135" i="24"/>
  <c r="CJ135" i="24"/>
  <c r="CI135" i="24"/>
  <c r="CH135" i="24"/>
  <c r="CG135" i="24"/>
  <c r="CF135" i="24"/>
  <c r="CE135" i="24"/>
  <c r="CD135" i="24"/>
  <c r="CC135" i="24"/>
  <c r="CB135" i="24"/>
  <c r="K135" i="25" s="1"/>
  <c r="CA135" i="24"/>
  <c r="BZ135" i="24"/>
  <c r="BY135" i="24"/>
  <c r="BX135" i="24"/>
  <c r="BW135" i="24"/>
  <c r="BV135" i="24"/>
  <c r="BU135" i="24"/>
  <c r="BT135" i="24"/>
  <c r="E135" i="25" s="1"/>
  <c r="BS135" i="24"/>
  <c r="BR135" i="24"/>
  <c r="BQ135" i="24"/>
  <c r="BP135" i="24"/>
  <c r="BO135" i="24"/>
  <c r="BN135" i="24"/>
  <c r="BM135" i="24"/>
  <c r="BL135" i="24"/>
  <c r="BK135" i="24"/>
  <c r="BJ135" i="24"/>
  <c r="F135" i="25" s="1"/>
  <c r="BI135" i="24"/>
  <c r="BH135" i="24"/>
  <c r="BG135" i="24"/>
  <c r="BF135" i="24"/>
  <c r="BE135" i="24"/>
  <c r="BD135" i="24"/>
  <c r="BC135" i="24"/>
  <c r="Y135" i="25" s="1"/>
  <c r="BB135" i="24"/>
  <c r="X135" i="25" s="1"/>
  <c r="BA135" i="24"/>
  <c r="W135" i="25" s="1"/>
  <c r="AZ135" i="24"/>
  <c r="AE135" i="25" s="1"/>
  <c r="AY135" i="24"/>
  <c r="AB135" i="25" s="1"/>
  <c r="AX135" i="24"/>
  <c r="AA135" i="25" s="1"/>
  <c r="AW135" i="24"/>
  <c r="Z135" i="25" s="1"/>
  <c r="AV135" i="24"/>
  <c r="AU135" i="24"/>
  <c r="AT135" i="24"/>
  <c r="AS135" i="24"/>
  <c r="AR135" i="24"/>
  <c r="AQ135" i="24"/>
  <c r="AP135" i="24"/>
  <c r="AI135" i="25" s="1"/>
  <c r="AO135" i="24"/>
  <c r="AH135" i="25" s="1"/>
  <c r="AN135" i="24"/>
  <c r="AM135" i="24"/>
  <c r="AL135" i="24"/>
  <c r="AK135" i="24"/>
  <c r="AJ135" i="24"/>
  <c r="AI135" i="24"/>
  <c r="AH135" i="24"/>
  <c r="AJ135" i="25" s="1"/>
  <c r="AG135" i="24"/>
  <c r="AF135" i="24"/>
  <c r="AE135" i="24"/>
  <c r="AD135" i="24"/>
  <c r="AC135" i="24"/>
  <c r="AB135" i="24"/>
  <c r="AA135" i="24"/>
  <c r="Z135" i="24"/>
  <c r="Y135" i="24"/>
  <c r="X135" i="24"/>
  <c r="W135" i="24"/>
  <c r="V135" i="24"/>
  <c r="U135" i="24"/>
  <c r="T135" i="24"/>
  <c r="S135" i="24"/>
  <c r="R135" i="24"/>
  <c r="Q135" i="24"/>
  <c r="P135" i="24"/>
  <c r="O135" i="24"/>
  <c r="N135" i="24"/>
  <c r="M135" i="24"/>
  <c r="AC135" i="25" s="1"/>
  <c r="L135" i="24"/>
  <c r="AD135" i="25" s="1"/>
  <c r="K135" i="24"/>
  <c r="J135" i="24"/>
  <c r="I135" i="24"/>
  <c r="H135" i="24"/>
  <c r="G135" i="24"/>
  <c r="B135" i="25" s="1"/>
  <c r="F135" i="24"/>
  <c r="D135" i="25" s="1"/>
  <c r="E135" i="24"/>
  <c r="C135" i="25" s="1"/>
  <c r="D135" i="24"/>
  <c r="C135" i="24"/>
  <c r="B135" i="24"/>
  <c r="A135" i="24"/>
  <c r="CQ134" i="24"/>
  <c r="J134" i="25" s="1"/>
  <c r="CP134" i="24"/>
  <c r="S134" i="25" s="1"/>
  <c r="CO134" i="24"/>
  <c r="CN134" i="24"/>
  <c r="Q134" i="25" s="1"/>
  <c r="CM134" i="24"/>
  <c r="P134" i="25" s="1"/>
  <c r="CL134" i="24"/>
  <c r="CK134" i="24"/>
  <c r="CJ134" i="24"/>
  <c r="CI134" i="24"/>
  <c r="CH134" i="24"/>
  <c r="CG134" i="24"/>
  <c r="CF134" i="24"/>
  <c r="CE134" i="24"/>
  <c r="CD134" i="24"/>
  <c r="CC134" i="24"/>
  <c r="CB134" i="24"/>
  <c r="K134" i="25" s="1"/>
  <c r="CA134" i="24"/>
  <c r="BZ134" i="24"/>
  <c r="BY134" i="24"/>
  <c r="BX134" i="24"/>
  <c r="BW134" i="24"/>
  <c r="BV134" i="24"/>
  <c r="BU134" i="24"/>
  <c r="BT134" i="24"/>
  <c r="E134" i="25" s="1"/>
  <c r="BS134" i="24"/>
  <c r="BR134" i="24"/>
  <c r="BQ134" i="24"/>
  <c r="BP134" i="24"/>
  <c r="BO134" i="24"/>
  <c r="BN134" i="24"/>
  <c r="BM134" i="24"/>
  <c r="BL134" i="24"/>
  <c r="BK134" i="24"/>
  <c r="BJ134" i="24"/>
  <c r="F134" i="25" s="1"/>
  <c r="BI134" i="24"/>
  <c r="BH134" i="24"/>
  <c r="BG134" i="24"/>
  <c r="BF134" i="24"/>
  <c r="BE134" i="24"/>
  <c r="BD134" i="24"/>
  <c r="BC134" i="24"/>
  <c r="Y134" i="25" s="1"/>
  <c r="BB134" i="24"/>
  <c r="X134" i="25" s="1"/>
  <c r="BA134" i="24"/>
  <c r="W134" i="25" s="1"/>
  <c r="AZ134" i="24"/>
  <c r="AE134" i="25" s="1"/>
  <c r="AY134" i="24"/>
  <c r="AB134" i="25" s="1"/>
  <c r="AX134" i="24"/>
  <c r="AA134" i="25" s="1"/>
  <c r="AW134" i="24"/>
  <c r="Z134" i="25" s="1"/>
  <c r="AV134" i="24"/>
  <c r="AU134" i="24"/>
  <c r="AT134" i="24"/>
  <c r="AS134" i="24"/>
  <c r="AR134" i="24"/>
  <c r="AQ134" i="24"/>
  <c r="AP134" i="24"/>
  <c r="AI134" i="25" s="1"/>
  <c r="AO134" i="24"/>
  <c r="AH134" i="25" s="1"/>
  <c r="AN134" i="24"/>
  <c r="AM134" i="24"/>
  <c r="AL134" i="24"/>
  <c r="AK134" i="24"/>
  <c r="AJ134" i="24"/>
  <c r="AI134" i="24"/>
  <c r="AH134" i="24"/>
  <c r="AJ134" i="25" s="1"/>
  <c r="AG134" i="24"/>
  <c r="AF134" i="24"/>
  <c r="AE134" i="24"/>
  <c r="AD134" i="24"/>
  <c r="AC134" i="24"/>
  <c r="AB134" i="24"/>
  <c r="AA134" i="24"/>
  <c r="Z134" i="24"/>
  <c r="Y134" i="24"/>
  <c r="X134" i="24"/>
  <c r="W134" i="24"/>
  <c r="V134" i="24"/>
  <c r="U134" i="24"/>
  <c r="T134" i="24"/>
  <c r="S134" i="24"/>
  <c r="R134" i="24"/>
  <c r="Q134" i="24"/>
  <c r="P134" i="24"/>
  <c r="O134" i="24"/>
  <c r="N134" i="24"/>
  <c r="M134" i="24"/>
  <c r="AC134" i="25" s="1"/>
  <c r="L134" i="24"/>
  <c r="AD134" i="25" s="1"/>
  <c r="K134" i="24"/>
  <c r="J134" i="24"/>
  <c r="I134" i="24"/>
  <c r="H134" i="24"/>
  <c r="G134" i="24"/>
  <c r="B134" i="25" s="1"/>
  <c r="F134" i="24"/>
  <c r="D134" i="25" s="1"/>
  <c r="E134" i="24"/>
  <c r="C134" i="25" s="1"/>
  <c r="D134" i="24"/>
  <c r="C134" i="24"/>
  <c r="B134" i="24"/>
  <c r="A134" i="24"/>
  <c r="CQ133" i="24"/>
  <c r="J133" i="25" s="1"/>
  <c r="CP133" i="24"/>
  <c r="S133" i="25" s="1"/>
  <c r="CO133" i="24"/>
  <c r="CN133" i="24"/>
  <c r="Q133" i="25" s="1"/>
  <c r="CM133" i="24"/>
  <c r="P133" i="25" s="1"/>
  <c r="CL133" i="24"/>
  <c r="CK133" i="24"/>
  <c r="CJ133" i="24"/>
  <c r="CI133" i="24"/>
  <c r="CH133" i="24"/>
  <c r="CG133" i="24"/>
  <c r="CF133" i="24"/>
  <c r="CE133" i="24"/>
  <c r="CD133" i="24"/>
  <c r="CC133" i="24"/>
  <c r="CB133" i="24"/>
  <c r="K133" i="25" s="1"/>
  <c r="CA133" i="24"/>
  <c r="BZ133" i="24"/>
  <c r="BY133" i="24"/>
  <c r="BX133" i="24"/>
  <c r="BW133" i="24"/>
  <c r="BV133" i="24"/>
  <c r="BU133" i="24"/>
  <c r="BT133" i="24"/>
  <c r="E133" i="25" s="1"/>
  <c r="BS133" i="24"/>
  <c r="BR133" i="24"/>
  <c r="BQ133" i="24"/>
  <c r="BP133" i="24"/>
  <c r="BO133" i="24"/>
  <c r="BN133" i="24"/>
  <c r="BM133" i="24"/>
  <c r="BL133" i="24"/>
  <c r="BK133" i="24"/>
  <c r="BJ133" i="24"/>
  <c r="F133" i="25" s="1"/>
  <c r="BI133" i="24"/>
  <c r="BH133" i="24"/>
  <c r="BG133" i="24"/>
  <c r="BF133" i="24"/>
  <c r="BE133" i="24"/>
  <c r="BD133" i="24"/>
  <c r="BC133" i="24"/>
  <c r="Y133" i="25" s="1"/>
  <c r="BB133" i="24"/>
  <c r="X133" i="25" s="1"/>
  <c r="BA133" i="24"/>
  <c r="W133" i="25" s="1"/>
  <c r="AZ133" i="24"/>
  <c r="AE133" i="25" s="1"/>
  <c r="AY133" i="24"/>
  <c r="AB133" i="25" s="1"/>
  <c r="AX133" i="24"/>
  <c r="AA133" i="25" s="1"/>
  <c r="AW133" i="24"/>
  <c r="Z133" i="25" s="1"/>
  <c r="AV133" i="24"/>
  <c r="AU133" i="24"/>
  <c r="AT133" i="24"/>
  <c r="AS133" i="24"/>
  <c r="AR133" i="24"/>
  <c r="AQ133" i="24"/>
  <c r="AP133" i="24"/>
  <c r="AI133" i="25" s="1"/>
  <c r="AO133" i="24"/>
  <c r="AH133" i="25" s="1"/>
  <c r="AN133" i="24"/>
  <c r="AM133" i="24"/>
  <c r="AL133" i="24"/>
  <c r="AK133" i="24"/>
  <c r="AJ133" i="24"/>
  <c r="AI133" i="24"/>
  <c r="AH133" i="24"/>
  <c r="AJ133" i="25" s="1"/>
  <c r="AG133" i="24"/>
  <c r="AF133" i="24"/>
  <c r="AE133" i="24"/>
  <c r="AD133" i="24"/>
  <c r="AC133" i="24"/>
  <c r="AB133" i="24"/>
  <c r="AA133" i="24"/>
  <c r="Z133" i="24"/>
  <c r="Y133" i="24"/>
  <c r="X133" i="24"/>
  <c r="W133" i="24"/>
  <c r="V133" i="24"/>
  <c r="U133" i="24"/>
  <c r="T133" i="24"/>
  <c r="S133" i="24"/>
  <c r="R133" i="24"/>
  <c r="Q133" i="24"/>
  <c r="P133" i="24"/>
  <c r="O133" i="24"/>
  <c r="N133" i="24"/>
  <c r="M133" i="24"/>
  <c r="AC133" i="25" s="1"/>
  <c r="L133" i="24"/>
  <c r="AD133" i="25" s="1"/>
  <c r="K133" i="24"/>
  <c r="J133" i="24"/>
  <c r="I133" i="24"/>
  <c r="H133" i="24"/>
  <c r="G133" i="24"/>
  <c r="B133" i="25" s="1"/>
  <c r="F133" i="24"/>
  <c r="D133" i="25" s="1"/>
  <c r="E133" i="24"/>
  <c r="C133" i="25" s="1"/>
  <c r="D133" i="24"/>
  <c r="C133" i="24"/>
  <c r="B133" i="24"/>
  <c r="A133" i="24"/>
  <c r="DC133" i="24" s="1"/>
  <c r="AR133" i="25" s="1"/>
  <c r="CQ132" i="24"/>
  <c r="J132" i="25" s="1"/>
  <c r="CP132" i="24"/>
  <c r="S132" i="25" s="1"/>
  <c r="CO132" i="24"/>
  <c r="CN132" i="24"/>
  <c r="Q132" i="25" s="1"/>
  <c r="CM132" i="24"/>
  <c r="P132" i="25" s="1"/>
  <c r="CL132" i="24"/>
  <c r="CK132" i="24"/>
  <c r="CJ132" i="24"/>
  <c r="CI132" i="24"/>
  <c r="CH132" i="24"/>
  <c r="CG132" i="24"/>
  <c r="CF132" i="24"/>
  <c r="CE132" i="24"/>
  <c r="CD132" i="24"/>
  <c r="CC132" i="24"/>
  <c r="CB132" i="24"/>
  <c r="K132" i="25" s="1"/>
  <c r="CA132" i="24"/>
  <c r="BZ132" i="24"/>
  <c r="BY132" i="24"/>
  <c r="BX132" i="24"/>
  <c r="BW132" i="24"/>
  <c r="BV132" i="24"/>
  <c r="BU132" i="24"/>
  <c r="BT132" i="24"/>
  <c r="E132" i="25" s="1"/>
  <c r="BS132" i="24"/>
  <c r="BR132" i="24"/>
  <c r="BQ132" i="24"/>
  <c r="BP132" i="24"/>
  <c r="BO132" i="24"/>
  <c r="BN132" i="24"/>
  <c r="BM132" i="24"/>
  <c r="BL132" i="24"/>
  <c r="BK132" i="24"/>
  <c r="BJ132" i="24"/>
  <c r="F132" i="25" s="1"/>
  <c r="BI132" i="24"/>
  <c r="BH132" i="24"/>
  <c r="BG132" i="24"/>
  <c r="BF132" i="24"/>
  <c r="BE132" i="24"/>
  <c r="BD132" i="24"/>
  <c r="BC132" i="24"/>
  <c r="Y132" i="25" s="1"/>
  <c r="BB132" i="24"/>
  <c r="X132" i="25" s="1"/>
  <c r="BA132" i="24"/>
  <c r="W132" i="25" s="1"/>
  <c r="AZ132" i="24"/>
  <c r="AE132" i="25" s="1"/>
  <c r="AY132" i="24"/>
  <c r="AB132" i="25" s="1"/>
  <c r="AX132" i="24"/>
  <c r="AA132" i="25" s="1"/>
  <c r="AW132" i="24"/>
  <c r="Z132" i="25" s="1"/>
  <c r="AV132" i="24"/>
  <c r="AU132" i="24"/>
  <c r="AT132" i="24"/>
  <c r="AS132" i="24"/>
  <c r="AR132" i="24"/>
  <c r="AQ132" i="24"/>
  <c r="AP132" i="24"/>
  <c r="AI132" i="25" s="1"/>
  <c r="AO132" i="24"/>
  <c r="AH132" i="25" s="1"/>
  <c r="AN132" i="24"/>
  <c r="AM132" i="24"/>
  <c r="AL132" i="24"/>
  <c r="AK132" i="24"/>
  <c r="AJ132" i="24"/>
  <c r="AI132" i="24"/>
  <c r="AH132" i="24"/>
  <c r="AJ132" i="25" s="1"/>
  <c r="AG132" i="24"/>
  <c r="AF132" i="24"/>
  <c r="AE132" i="24"/>
  <c r="AD132" i="24"/>
  <c r="AC132" i="24"/>
  <c r="AB132" i="24"/>
  <c r="AA132" i="24"/>
  <c r="Z132" i="24"/>
  <c r="Y132" i="24"/>
  <c r="X132" i="24"/>
  <c r="W132" i="24"/>
  <c r="V132" i="24"/>
  <c r="U132" i="24"/>
  <c r="T132" i="24"/>
  <c r="S132" i="24"/>
  <c r="R132" i="24"/>
  <c r="Q132" i="24"/>
  <c r="P132" i="24"/>
  <c r="O132" i="24"/>
  <c r="N132" i="24"/>
  <c r="M132" i="24"/>
  <c r="AC132" i="25" s="1"/>
  <c r="L132" i="24"/>
  <c r="AD132" i="25" s="1"/>
  <c r="K132" i="24"/>
  <c r="J132" i="24"/>
  <c r="I132" i="24"/>
  <c r="H132" i="24"/>
  <c r="G132" i="24"/>
  <c r="B132" i="25" s="1"/>
  <c r="F132" i="24"/>
  <c r="D132" i="25" s="1"/>
  <c r="E132" i="24"/>
  <c r="C132" i="25" s="1"/>
  <c r="D132" i="24"/>
  <c r="C132" i="24"/>
  <c r="B132" i="24"/>
  <c r="A132" i="24"/>
  <c r="CQ131" i="24"/>
  <c r="J131" i="25" s="1"/>
  <c r="CP131" i="24"/>
  <c r="S131" i="25" s="1"/>
  <c r="CO131" i="24"/>
  <c r="CN131" i="24"/>
  <c r="Q131" i="25" s="1"/>
  <c r="CM131" i="24"/>
  <c r="P131" i="25" s="1"/>
  <c r="CL131" i="24"/>
  <c r="CK131" i="24"/>
  <c r="CJ131" i="24"/>
  <c r="CI131" i="24"/>
  <c r="CH131" i="24"/>
  <c r="CG131" i="24"/>
  <c r="CF131" i="24"/>
  <c r="CE131" i="24"/>
  <c r="CD131" i="24"/>
  <c r="CC131" i="24"/>
  <c r="CB131" i="24"/>
  <c r="K131" i="25" s="1"/>
  <c r="CA131" i="24"/>
  <c r="BZ131" i="24"/>
  <c r="BY131" i="24"/>
  <c r="BX131" i="24"/>
  <c r="BW131" i="24"/>
  <c r="BV131" i="24"/>
  <c r="BU131" i="24"/>
  <c r="BT131" i="24"/>
  <c r="E131" i="25" s="1"/>
  <c r="BS131" i="24"/>
  <c r="BR131" i="24"/>
  <c r="BQ131" i="24"/>
  <c r="BP131" i="24"/>
  <c r="BO131" i="24"/>
  <c r="BN131" i="24"/>
  <c r="BM131" i="24"/>
  <c r="BL131" i="24"/>
  <c r="BK131" i="24"/>
  <c r="BJ131" i="24"/>
  <c r="F131" i="25" s="1"/>
  <c r="BI131" i="24"/>
  <c r="BH131" i="24"/>
  <c r="BG131" i="24"/>
  <c r="BF131" i="24"/>
  <c r="BE131" i="24"/>
  <c r="BD131" i="24"/>
  <c r="BC131" i="24"/>
  <c r="Y131" i="25" s="1"/>
  <c r="BB131" i="24"/>
  <c r="X131" i="25" s="1"/>
  <c r="BA131" i="24"/>
  <c r="W131" i="25" s="1"/>
  <c r="AZ131" i="24"/>
  <c r="AE131" i="25" s="1"/>
  <c r="AY131" i="24"/>
  <c r="AB131" i="25" s="1"/>
  <c r="AX131" i="24"/>
  <c r="AA131" i="25" s="1"/>
  <c r="AW131" i="24"/>
  <c r="Z131" i="25" s="1"/>
  <c r="AV131" i="24"/>
  <c r="AU131" i="24"/>
  <c r="AT131" i="24"/>
  <c r="AS131" i="24"/>
  <c r="AR131" i="24"/>
  <c r="AQ131" i="24"/>
  <c r="AP131" i="24"/>
  <c r="AI131" i="25" s="1"/>
  <c r="AO131" i="24"/>
  <c r="AH131" i="25" s="1"/>
  <c r="AN131" i="24"/>
  <c r="AM131" i="24"/>
  <c r="AL131" i="24"/>
  <c r="AK131" i="24"/>
  <c r="AJ131" i="24"/>
  <c r="AI131" i="24"/>
  <c r="AH131" i="24"/>
  <c r="AJ131" i="25" s="1"/>
  <c r="AG131" i="24"/>
  <c r="AF131" i="24"/>
  <c r="AE131" i="24"/>
  <c r="AD131" i="24"/>
  <c r="AC131" i="24"/>
  <c r="AB131" i="24"/>
  <c r="AA131" i="24"/>
  <c r="Z131" i="24"/>
  <c r="Y131" i="24"/>
  <c r="X131" i="24"/>
  <c r="W131" i="24"/>
  <c r="V131" i="24"/>
  <c r="U131" i="24"/>
  <c r="T131" i="24"/>
  <c r="S131" i="24"/>
  <c r="R131" i="24"/>
  <c r="Q131" i="24"/>
  <c r="P131" i="24"/>
  <c r="O131" i="24"/>
  <c r="N131" i="24"/>
  <c r="M131" i="24"/>
  <c r="AC131" i="25" s="1"/>
  <c r="L131" i="24"/>
  <c r="AD131" i="25" s="1"/>
  <c r="K131" i="24"/>
  <c r="J131" i="24"/>
  <c r="I131" i="24"/>
  <c r="H131" i="24"/>
  <c r="G131" i="24"/>
  <c r="B131" i="25" s="1"/>
  <c r="F131" i="24"/>
  <c r="D131" i="25" s="1"/>
  <c r="E131" i="24"/>
  <c r="C131" i="25" s="1"/>
  <c r="D131" i="24"/>
  <c r="C131" i="24"/>
  <c r="B131" i="24"/>
  <c r="A131" i="24"/>
  <c r="A131" i="25" s="1"/>
  <c r="CQ130" i="24"/>
  <c r="J130" i="25" s="1"/>
  <c r="CP130" i="24"/>
  <c r="S130" i="25" s="1"/>
  <c r="CO130" i="24"/>
  <c r="CN130" i="24"/>
  <c r="Q130" i="25" s="1"/>
  <c r="CM130" i="24"/>
  <c r="P130" i="25" s="1"/>
  <c r="CL130" i="24"/>
  <c r="CK130" i="24"/>
  <c r="CJ130" i="24"/>
  <c r="CI130" i="24"/>
  <c r="CH130" i="24"/>
  <c r="CG130" i="24"/>
  <c r="CF130" i="24"/>
  <c r="CE130" i="24"/>
  <c r="CD130" i="24"/>
  <c r="CC130" i="24"/>
  <c r="CB130" i="24"/>
  <c r="K130" i="25" s="1"/>
  <c r="CA130" i="24"/>
  <c r="BZ130" i="24"/>
  <c r="BY130" i="24"/>
  <c r="BX130" i="24"/>
  <c r="BW130" i="24"/>
  <c r="BV130" i="24"/>
  <c r="BU130" i="24"/>
  <c r="BT130" i="24"/>
  <c r="E130" i="25" s="1"/>
  <c r="BS130" i="24"/>
  <c r="BR130" i="24"/>
  <c r="BQ130" i="24"/>
  <c r="BP130" i="24"/>
  <c r="BO130" i="24"/>
  <c r="BN130" i="24"/>
  <c r="BM130" i="24"/>
  <c r="BL130" i="24"/>
  <c r="BK130" i="24"/>
  <c r="BJ130" i="24"/>
  <c r="F130" i="25" s="1"/>
  <c r="BI130" i="24"/>
  <c r="BH130" i="24"/>
  <c r="BG130" i="24"/>
  <c r="BF130" i="24"/>
  <c r="BE130" i="24"/>
  <c r="BD130" i="24"/>
  <c r="BC130" i="24"/>
  <c r="Y130" i="25" s="1"/>
  <c r="BB130" i="24"/>
  <c r="X130" i="25" s="1"/>
  <c r="BA130" i="24"/>
  <c r="W130" i="25" s="1"/>
  <c r="AZ130" i="24"/>
  <c r="AE130" i="25" s="1"/>
  <c r="AY130" i="24"/>
  <c r="AB130" i="25" s="1"/>
  <c r="AX130" i="24"/>
  <c r="AA130" i="25" s="1"/>
  <c r="AW130" i="24"/>
  <c r="Z130" i="25" s="1"/>
  <c r="AV130" i="24"/>
  <c r="AU130" i="24"/>
  <c r="AT130" i="24"/>
  <c r="AS130" i="24"/>
  <c r="AR130" i="24"/>
  <c r="AQ130" i="24"/>
  <c r="AP130" i="24"/>
  <c r="AI130" i="25" s="1"/>
  <c r="AO130" i="24"/>
  <c r="AH130" i="25" s="1"/>
  <c r="AN130" i="24"/>
  <c r="AM130" i="24"/>
  <c r="AL130" i="24"/>
  <c r="AK130" i="24"/>
  <c r="AJ130" i="24"/>
  <c r="AI130" i="24"/>
  <c r="AH130" i="24"/>
  <c r="AJ130" i="25" s="1"/>
  <c r="AG130" i="24"/>
  <c r="AF130" i="24"/>
  <c r="AE130" i="24"/>
  <c r="AD130" i="24"/>
  <c r="AC130" i="24"/>
  <c r="AB130" i="24"/>
  <c r="AA130" i="24"/>
  <c r="Z130" i="24"/>
  <c r="Y130" i="24"/>
  <c r="X130" i="24"/>
  <c r="W130" i="24"/>
  <c r="V130" i="24"/>
  <c r="U130" i="24"/>
  <c r="T130" i="24"/>
  <c r="S130" i="24"/>
  <c r="R130" i="24"/>
  <c r="Q130" i="24"/>
  <c r="P130" i="24"/>
  <c r="O130" i="24"/>
  <c r="N130" i="24"/>
  <c r="M130" i="24"/>
  <c r="AC130" i="25" s="1"/>
  <c r="L130" i="24"/>
  <c r="AD130" i="25" s="1"/>
  <c r="K130" i="24"/>
  <c r="J130" i="24"/>
  <c r="I130" i="24"/>
  <c r="H130" i="24"/>
  <c r="G130" i="24"/>
  <c r="B130" i="25" s="1"/>
  <c r="F130" i="24"/>
  <c r="D130" i="25" s="1"/>
  <c r="E130" i="24"/>
  <c r="C130" i="25" s="1"/>
  <c r="D130" i="24"/>
  <c r="C130" i="24"/>
  <c r="B130" i="24"/>
  <c r="A130" i="24"/>
  <c r="CQ129" i="24"/>
  <c r="J129" i="25" s="1"/>
  <c r="CP129" i="24"/>
  <c r="S129" i="25" s="1"/>
  <c r="CO129" i="24"/>
  <c r="CN129" i="24"/>
  <c r="Q129" i="25" s="1"/>
  <c r="CM129" i="24"/>
  <c r="P129" i="25" s="1"/>
  <c r="CL129" i="24"/>
  <c r="CK129" i="24"/>
  <c r="CJ129" i="24"/>
  <c r="CI129" i="24"/>
  <c r="CH129" i="24"/>
  <c r="CG129" i="24"/>
  <c r="CF129" i="24"/>
  <c r="CE129" i="24"/>
  <c r="CD129" i="24"/>
  <c r="CC129" i="24"/>
  <c r="CB129" i="24"/>
  <c r="K129" i="25" s="1"/>
  <c r="CA129" i="24"/>
  <c r="BZ129" i="24"/>
  <c r="BY129" i="24"/>
  <c r="BX129" i="24"/>
  <c r="BW129" i="24"/>
  <c r="BV129" i="24"/>
  <c r="BU129" i="24"/>
  <c r="BT129" i="24"/>
  <c r="E129" i="25" s="1"/>
  <c r="BS129" i="24"/>
  <c r="BR129" i="24"/>
  <c r="BQ129" i="24"/>
  <c r="BP129" i="24"/>
  <c r="BO129" i="24"/>
  <c r="BN129" i="24"/>
  <c r="BM129" i="24"/>
  <c r="BL129" i="24"/>
  <c r="BK129" i="24"/>
  <c r="BJ129" i="24"/>
  <c r="F129" i="25" s="1"/>
  <c r="BI129" i="24"/>
  <c r="BH129" i="24"/>
  <c r="BG129" i="24"/>
  <c r="BF129" i="24"/>
  <c r="BE129" i="24"/>
  <c r="BD129" i="24"/>
  <c r="BC129" i="24"/>
  <c r="Y129" i="25" s="1"/>
  <c r="BB129" i="24"/>
  <c r="X129" i="25" s="1"/>
  <c r="BA129" i="24"/>
  <c r="W129" i="25" s="1"/>
  <c r="AZ129" i="24"/>
  <c r="AE129" i="25" s="1"/>
  <c r="AY129" i="24"/>
  <c r="AB129" i="25" s="1"/>
  <c r="AX129" i="24"/>
  <c r="AA129" i="25" s="1"/>
  <c r="AW129" i="24"/>
  <c r="Z129" i="25" s="1"/>
  <c r="AV129" i="24"/>
  <c r="AU129" i="24"/>
  <c r="AT129" i="24"/>
  <c r="AS129" i="24"/>
  <c r="AR129" i="24"/>
  <c r="AQ129" i="24"/>
  <c r="AP129" i="24"/>
  <c r="AI129" i="25" s="1"/>
  <c r="AO129" i="24"/>
  <c r="AH129" i="25" s="1"/>
  <c r="AN129" i="24"/>
  <c r="AM129" i="24"/>
  <c r="AL129" i="24"/>
  <c r="AK129" i="24"/>
  <c r="AJ129" i="24"/>
  <c r="AI129" i="24"/>
  <c r="AH129" i="24"/>
  <c r="AJ129" i="25" s="1"/>
  <c r="AG129" i="24"/>
  <c r="AF129" i="24"/>
  <c r="AE129" i="24"/>
  <c r="AD129" i="24"/>
  <c r="AC129" i="24"/>
  <c r="AB129" i="24"/>
  <c r="AA129" i="24"/>
  <c r="Z129" i="24"/>
  <c r="Y129" i="24"/>
  <c r="X129" i="24"/>
  <c r="W129" i="24"/>
  <c r="V129" i="24"/>
  <c r="U129" i="24"/>
  <c r="T129" i="24"/>
  <c r="S129" i="24"/>
  <c r="R129" i="24"/>
  <c r="Q129" i="24"/>
  <c r="P129" i="24"/>
  <c r="O129" i="24"/>
  <c r="N129" i="24"/>
  <c r="M129" i="24"/>
  <c r="AC129" i="25" s="1"/>
  <c r="L129" i="24"/>
  <c r="AD129" i="25" s="1"/>
  <c r="K129" i="24"/>
  <c r="J129" i="24"/>
  <c r="I129" i="24"/>
  <c r="H129" i="24"/>
  <c r="G129" i="24"/>
  <c r="B129" i="25" s="1"/>
  <c r="F129" i="24"/>
  <c r="D129" i="25" s="1"/>
  <c r="E129" i="24"/>
  <c r="C129" i="25" s="1"/>
  <c r="D129" i="24"/>
  <c r="C129" i="24"/>
  <c r="B129" i="24"/>
  <c r="A129" i="24"/>
  <c r="DC129" i="24" s="1"/>
  <c r="AR129" i="25" s="1"/>
  <c r="CQ128" i="24"/>
  <c r="J128" i="25" s="1"/>
  <c r="CP128" i="24"/>
  <c r="S128" i="25" s="1"/>
  <c r="CO128" i="24"/>
  <c r="CN128" i="24"/>
  <c r="Q128" i="25" s="1"/>
  <c r="CM128" i="24"/>
  <c r="P128" i="25" s="1"/>
  <c r="CL128" i="24"/>
  <c r="CK128" i="24"/>
  <c r="CJ128" i="24"/>
  <c r="CI128" i="24"/>
  <c r="CH128" i="24"/>
  <c r="CG128" i="24"/>
  <c r="CF128" i="24"/>
  <c r="CE128" i="24"/>
  <c r="CD128" i="24"/>
  <c r="CC128" i="24"/>
  <c r="CB128" i="24"/>
  <c r="K128" i="25" s="1"/>
  <c r="CA128" i="24"/>
  <c r="BZ128" i="24"/>
  <c r="BY128" i="24"/>
  <c r="BX128" i="24"/>
  <c r="BW128" i="24"/>
  <c r="BV128" i="24"/>
  <c r="BU128" i="24"/>
  <c r="BT128" i="24"/>
  <c r="E128" i="25" s="1"/>
  <c r="BS128" i="24"/>
  <c r="BR128" i="24"/>
  <c r="BQ128" i="24"/>
  <c r="BP128" i="24"/>
  <c r="BO128" i="24"/>
  <c r="BN128" i="24"/>
  <c r="BM128" i="24"/>
  <c r="BL128" i="24"/>
  <c r="BK128" i="24"/>
  <c r="BJ128" i="24"/>
  <c r="F128" i="25" s="1"/>
  <c r="BI128" i="24"/>
  <c r="BH128" i="24"/>
  <c r="BG128" i="24"/>
  <c r="BF128" i="24"/>
  <c r="BE128" i="24"/>
  <c r="BD128" i="24"/>
  <c r="BC128" i="24"/>
  <c r="Y128" i="25" s="1"/>
  <c r="BB128" i="24"/>
  <c r="X128" i="25" s="1"/>
  <c r="BA128" i="24"/>
  <c r="W128" i="25" s="1"/>
  <c r="AZ128" i="24"/>
  <c r="AE128" i="25" s="1"/>
  <c r="AY128" i="24"/>
  <c r="AB128" i="25" s="1"/>
  <c r="AX128" i="24"/>
  <c r="AA128" i="25" s="1"/>
  <c r="AW128" i="24"/>
  <c r="Z128" i="25" s="1"/>
  <c r="AV128" i="24"/>
  <c r="AU128" i="24"/>
  <c r="AT128" i="24"/>
  <c r="AS128" i="24"/>
  <c r="AR128" i="24"/>
  <c r="AQ128" i="24"/>
  <c r="AP128" i="24"/>
  <c r="AI128" i="25" s="1"/>
  <c r="AO128" i="24"/>
  <c r="AH128" i="25" s="1"/>
  <c r="AN128" i="24"/>
  <c r="AM128" i="24"/>
  <c r="AL128" i="24"/>
  <c r="AK128" i="24"/>
  <c r="AJ128" i="24"/>
  <c r="AI128" i="24"/>
  <c r="AH128" i="24"/>
  <c r="AJ128" i="25" s="1"/>
  <c r="AG128" i="24"/>
  <c r="AF128" i="24"/>
  <c r="AE128" i="24"/>
  <c r="AD128" i="24"/>
  <c r="AC128" i="24"/>
  <c r="AB128" i="24"/>
  <c r="AA128" i="24"/>
  <c r="Z128" i="24"/>
  <c r="Y128" i="24"/>
  <c r="X128" i="24"/>
  <c r="W128" i="24"/>
  <c r="V128" i="24"/>
  <c r="U128" i="24"/>
  <c r="T128" i="24"/>
  <c r="S128" i="24"/>
  <c r="R128" i="24"/>
  <c r="Q128" i="24"/>
  <c r="P128" i="24"/>
  <c r="O128" i="24"/>
  <c r="N128" i="24"/>
  <c r="M128" i="24"/>
  <c r="AC128" i="25" s="1"/>
  <c r="L128" i="24"/>
  <c r="AD128" i="25" s="1"/>
  <c r="K128" i="24"/>
  <c r="J128" i="24"/>
  <c r="I128" i="24"/>
  <c r="H128" i="24"/>
  <c r="G128" i="24"/>
  <c r="B128" i="25" s="1"/>
  <c r="F128" i="24"/>
  <c r="D128" i="25" s="1"/>
  <c r="E128" i="24"/>
  <c r="C128" i="25" s="1"/>
  <c r="D128" i="24"/>
  <c r="C128" i="24"/>
  <c r="B128" i="24"/>
  <c r="A128" i="24"/>
  <c r="DC128" i="24" s="1"/>
  <c r="AR128" i="25" s="1"/>
  <c r="CQ127" i="24"/>
  <c r="J127" i="25" s="1"/>
  <c r="CP127" i="24"/>
  <c r="S127" i="25" s="1"/>
  <c r="CO127" i="24"/>
  <c r="CN127" i="24"/>
  <c r="Q127" i="25" s="1"/>
  <c r="CM127" i="24"/>
  <c r="P127" i="25" s="1"/>
  <c r="CL127" i="24"/>
  <c r="CK127" i="24"/>
  <c r="CJ127" i="24"/>
  <c r="CI127" i="24"/>
  <c r="CH127" i="24"/>
  <c r="CG127" i="24"/>
  <c r="CF127" i="24"/>
  <c r="CE127" i="24"/>
  <c r="CD127" i="24"/>
  <c r="CC127" i="24"/>
  <c r="CB127" i="24"/>
  <c r="K127" i="25" s="1"/>
  <c r="CA127" i="24"/>
  <c r="BZ127" i="24"/>
  <c r="BY127" i="24"/>
  <c r="BX127" i="24"/>
  <c r="BW127" i="24"/>
  <c r="BV127" i="24"/>
  <c r="BU127" i="24"/>
  <c r="BT127" i="24"/>
  <c r="E127" i="25" s="1"/>
  <c r="BS127" i="24"/>
  <c r="BR127" i="24"/>
  <c r="BQ127" i="24"/>
  <c r="BP127" i="24"/>
  <c r="BO127" i="24"/>
  <c r="BN127" i="24"/>
  <c r="BM127" i="24"/>
  <c r="BL127" i="24"/>
  <c r="BK127" i="24"/>
  <c r="BJ127" i="24"/>
  <c r="F127" i="25" s="1"/>
  <c r="BI127" i="24"/>
  <c r="BH127" i="24"/>
  <c r="BG127" i="24"/>
  <c r="BF127" i="24"/>
  <c r="BE127" i="24"/>
  <c r="BD127" i="24"/>
  <c r="BC127" i="24"/>
  <c r="Y127" i="25" s="1"/>
  <c r="BB127" i="24"/>
  <c r="X127" i="25" s="1"/>
  <c r="BA127" i="24"/>
  <c r="W127" i="25" s="1"/>
  <c r="AZ127" i="24"/>
  <c r="AE127" i="25" s="1"/>
  <c r="AY127" i="24"/>
  <c r="AB127" i="25" s="1"/>
  <c r="AX127" i="24"/>
  <c r="AA127" i="25" s="1"/>
  <c r="AW127" i="24"/>
  <c r="Z127" i="25" s="1"/>
  <c r="AV127" i="24"/>
  <c r="AU127" i="24"/>
  <c r="AT127" i="24"/>
  <c r="AS127" i="24"/>
  <c r="AR127" i="24"/>
  <c r="AQ127" i="24"/>
  <c r="AP127" i="24"/>
  <c r="AI127" i="25" s="1"/>
  <c r="AO127" i="24"/>
  <c r="AH127" i="25" s="1"/>
  <c r="AN127" i="24"/>
  <c r="AM127" i="24"/>
  <c r="AL127" i="24"/>
  <c r="AK127" i="24"/>
  <c r="AJ127" i="24"/>
  <c r="AI127" i="24"/>
  <c r="AH127" i="24"/>
  <c r="AJ127" i="25" s="1"/>
  <c r="AG127" i="24"/>
  <c r="AF127" i="24"/>
  <c r="AE127" i="24"/>
  <c r="AD127" i="24"/>
  <c r="AC127" i="24"/>
  <c r="AB127" i="24"/>
  <c r="AA127" i="24"/>
  <c r="Z127" i="24"/>
  <c r="Y127" i="24"/>
  <c r="X127" i="24"/>
  <c r="W127" i="24"/>
  <c r="V127" i="24"/>
  <c r="U127" i="24"/>
  <c r="T127" i="24"/>
  <c r="S127" i="24"/>
  <c r="R127" i="24"/>
  <c r="Q127" i="24"/>
  <c r="P127" i="24"/>
  <c r="O127" i="24"/>
  <c r="N127" i="24"/>
  <c r="M127" i="24"/>
  <c r="AC127" i="25" s="1"/>
  <c r="L127" i="24"/>
  <c r="AD127" i="25" s="1"/>
  <c r="K127" i="24"/>
  <c r="J127" i="24"/>
  <c r="I127" i="24"/>
  <c r="H127" i="24"/>
  <c r="G127" i="24"/>
  <c r="B127" i="25" s="1"/>
  <c r="F127" i="24"/>
  <c r="D127" i="25" s="1"/>
  <c r="E127" i="24"/>
  <c r="C127" i="25" s="1"/>
  <c r="D127" i="24"/>
  <c r="C127" i="24"/>
  <c r="B127" i="24"/>
  <c r="A127" i="24"/>
  <c r="CQ126" i="24"/>
  <c r="J126" i="25" s="1"/>
  <c r="CP126" i="24"/>
  <c r="S126" i="25" s="1"/>
  <c r="CO126" i="24"/>
  <c r="CN126" i="24"/>
  <c r="Q126" i="25" s="1"/>
  <c r="CM126" i="24"/>
  <c r="P126" i="25" s="1"/>
  <c r="CL126" i="24"/>
  <c r="CK126" i="24"/>
  <c r="CJ126" i="24"/>
  <c r="CI126" i="24"/>
  <c r="CH126" i="24"/>
  <c r="CG126" i="24"/>
  <c r="CF126" i="24"/>
  <c r="CE126" i="24"/>
  <c r="CD126" i="24"/>
  <c r="CC126" i="24"/>
  <c r="CB126" i="24"/>
  <c r="K126" i="25" s="1"/>
  <c r="CA126" i="24"/>
  <c r="BZ126" i="24"/>
  <c r="BY126" i="24"/>
  <c r="BX126" i="24"/>
  <c r="BW126" i="24"/>
  <c r="BV126" i="24"/>
  <c r="BU126" i="24"/>
  <c r="BT126" i="24"/>
  <c r="E126" i="25" s="1"/>
  <c r="BS126" i="24"/>
  <c r="BR126" i="24"/>
  <c r="BQ126" i="24"/>
  <c r="BP126" i="24"/>
  <c r="BO126" i="24"/>
  <c r="BN126" i="24"/>
  <c r="BM126" i="24"/>
  <c r="BL126" i="24"/>
  <c r="BK126" i="24"/>
  <c r="BJ126" i="24"/>
  <c r="F126" i="25" s="1"/>
  <c r="BI126" i="24"/>
  <c r="BH126" i="24"/>
  <c r="BG126" i="24"/>
  <c r="BF126" i="24"/>
  <c r="BE126" i="24"/>
  <c r="BD126" i="24"/>
  <c r="BC126" i="24"/>
  <c r="Y126" i="25" s="1"/>
  <c r="BB126" i="24"/>
  <c r="X126" i="25" s="1"/>
  <c r="BA126" i="24"/>
  <c r="W126" i="25" s="1"/>
  <c r="AZ126" i="24"/>
  <c r="AE126" i="25" s="1"/>
  <c r="AY126" i="24"/>
  <c r="AB126" i="25" s="1"/>
  <c r="AX126" i="24"/>
  <c r="AA126" i="25" s="1"/>
  <c r="AW126" i="24"/>
  <c r="Z126" i="25" s="1"/>
  <c r="AV126" i="24"/>
  <c r="AU126" i="24"/>
  <c r="AT126" i="24"/>
  <c r="AS126" i="24"/>
  <c r="AR126" i="24"/>
  <c r="AQ126" i="24"/>
  <c r="AP126" i="24"/>
  <c r="AI126" i="25" s="1"/>
  <c r="AO126" i="24"/>
  <c r="AH126" i="25" s="1"/>
  <c r="AN126" i="24"/>
  <c r="AM126" i="24"/>
  <c r="AL126" i="24"/>
  <c r="AK126" i="24"/>
  <c r="AJ126" i="24"/>
  <c r="AI126" i="24"/>
  <c r="AH126" i="24"/>
  <c r="AJ126" i="25" s="1"/>
  <c r="AG126" i="24"/>
  <c r="AF126" i="24"/>
  <c r="AE126" i="24"/>
  <c r="AD126" i="24"/>
  <c r="AC126" i="24"/>
  <c r="AB126" i="24"/>
  <c r="AA126" i="24"/>
  <c r="Z126" i="24"/>
  <c r="Y126" i="24"/>
  <c r="X126" i="24"/>
  <c r="W126" i="24"/>
  <c r="V126" i="24"/>
  <c r="U126" i="24"/>
  <c r="T126" i="24"/>
  <c r="S126" i="24"/>
  <c r="R126" i="24"/>
  <c r="Q126" i="24"/>
  <c r="P126" i="24"/>
  <c r="O126" i="24"/>
  <c r="N126" i="24"/>
  <c r="M126" i="24"/>
  <c r="AC126" i="25" s="1"/>
  <c r="L126" i="24"/>
  <c r="AD126" i="25" s="1"/>
  <c r="K126" i="24"/>
  <c r="J126" i="24"/>
  <c r="I126" i="24"/>
  <c r="H126" i="24"/>
  <c r="G126" i="24"/>
  <c r="B126" i="25" s="1"/>
  <c r="F126" i="24"/>
  <c r="D126" i="25" s="1"/>
  <c r="E126" i="24"/>
  <c r="C126" i="25" s="1"/>
  <c r="D126" i="24"/>
  <c r="C126" i="24"/>
  <c r="B126" i="24"/>
  <c r="A126" i="24"/>
  <c r="CQ125" i="24"/>
  <c r="J125" i="25" s="1"/>
  <c r="CP125" i="24"/>
  <c r="S125" i="25" s="1"/>
  <c r="CO125" i="24"/>
  <c r="CN125" i="24"/>
  <c r="Q125" i="25" s="1"/>
  <c r="CM125" i="24"/>
  <c r="P125" i="25" s="1"/>
  <c r="CL125" i="24"/>
  <c r="CK125" i="24"/>
  <c r="CJ125" i="24"/>
  <c r="CI125" i="24"/>
  <c r="CH125" i="24"/>
  <c r="CG125" i="24"/>
  <c r="CF125" i="24"/>
  <c r="CE125" i="24"/>
  <c r="CD125" i="24"/>
  <c r="CC125" i="24"/>
  <c r="CB125" i="24"/>
  <c r="K125" i="25" s="1"/>
  <c r="CA125" i="24"/>
  <c r="BZ125" i="24"/>
  <c r="BY125" i="24"/>
  <c r="BX125" i="24"/>
  <c r="BW125" i="24"/>
  <c r="BV125" i="24"/>
  <c r="BU125" i="24"/>
  <c r="BT125" i="24"/>
  <c r="E125" i="25" s="1"/>
  <c r="BS125" i="24"/>
  <c r="BR125" i="24"/>
  <c r="BQ125" i="24"/>
  <c r="BP125" i="24"/>
  <c r="BO125" i="24"/>
  <c r="BN125" i="24"/>
  <c r="BM125" i="24"/>
  <c r="BL125" i="24"/>
  <c r="BK125" i="24"/>
  <c r="BJ125" i="24"/>
  <c r="F125" i="25" s="1"/>
  <c r="BI125" i="24"/>
  <c r="BH125" i="24"/>
  <c r="BG125" i="24"/>
  <c r="BF125" i="24"/>
  <c r="BE125" i="24"/>
  <c r="BD125" i="24"/>
  <c r="BC125" i="24"/>
  <c r="Y125" i="25" s="1"/>
  <c r="BB125" i="24"/>
  <c r="X125" i="25" s="1"/>
  <c r="BA125" i="24"/>
  <c r="W125" i="25" s="1"/>
  <c r="AZ125" i="24"/>
  <c r="AE125" i="25" s="1"/>
  <c r="AY125" i="24"/>
  <c r="AB125" i="25" s="1"/>
  <c r="AX125" i="24"/>
  <c r="AA125" i="25" s="1"/>
  <c r="AW125" i="24"/>
  <c r="Z125" i="25" s="1"/>
  <c r="AV125" i="24"/>
  <c r="AU125" i="24"/>
  <c r="AT125" i="24"/>
  <c r="AS125" i="24"/>
  <c r="AR125" i="24"/>
  <c r="AQ125" i="24"/>
  <c r="AP125" i="24"/>
  <c r="AI125" i="25" s="1"/>
  <c r="AO125" i="24"/>
  <c r="AH125" i="25" s="1"/>
  <c r="AN125" i="24"/>
  <c r="AM125" i="24"/>
  <c r="AL125" i="24"/>
  <c r="AK125" i="24"/>
  <c r="AJ125" i="24"/>
  <c r="AI125" i="24"/>
  <c r="AH125" i="24"/>
  <c r="AJ125" i="25" s="1"/>
  <c r="AG125" i="24"/>
  <c r="AF125" i="24"/>
  <c r="AE125" i="24"/>
  <c r="AD125" i="24"/>
  <c r="AC125" i="24"/>
  <c r="AB125" i="24"/>
  <c r="AA125" i="24"/>
  <c r="Z125" i="24"/>
  <c r="Y125" i="24"/>
  <c r="X125" i="24"/>
  <c r="W125" i="24"/>
  <c r="V125" i="24"/>
  <c r="U125" i="24"/>
  <c r="T125" i="24"/>
  <c r="S125" i="24"/>
  <c r="R125" i="24"/>
  <c r="Q125" i="24"/>
  <c r="P125" i="24"/>
  <c r="O125" i="24"/>
  <c r="N125" i="24"/>
  <c r="M125" i="24"/>
  <c r="AC125" i="25" s="1"/>
  <c r="L125" i="24"/>
  <c r="AD125" i="25" s="1"/>
  <c r="K125" i="24"/>
  <c r="J125" i="24"/>
  <c r="I125" i="24"/>
  <c r="H125" i="24"/>
  <c r="G125" i="24"/>
  <c r="B125" i="25" s="1"/>
  <c r="F125" i="24"/>
  <c r="D125" i="25" s="1"/>
  <c r="E125" i="24"/>
  <c r="C125" i="25" s="1"/>
  <c r="D125" i="24"/>
  <c r="C125" i="24"/>
  <c r="B125" i="24"/>
  <c r="A125" i="24"/>
  <c r="DC125" i="24" s="1"/>
  <c r="AR125" i="25" s="1"/>
  <c r="CQ124" i="24"/>
  <c r="J124" i="25" s="1"/>
  <c r="CP124" i="24"/>
  <c r="S124" i="25" s="1"/>
  <c r="CO124" i="24"/>
  <c r="CN124" i="24"/>
  <c r="Q124" i="25" s="1"/>
  <c r="CM124" i="24"/>
  <c r="P124" i="25" s="1"/>
  <c r="CL124" i="24"/>
  <c r="CK124" i="24"/>
  <c r="CJ124" i="24"/>
  <c r="CI124" i="24"/>
  <c r="CH124" i="24"/>
  <c r="CG124" i="24"/>
  <c r="CF124" i="24"/>
  <c r="CE124" i="24"/>
  <c r="CD124" i="24"/>
  <c r="CC124" i="24"/>
  <c r="CB124" i="24"/>
  <c r="K124" i="25" s="1"/>
  <c r="CA124" i="24"/>
  <c r="BZ124" i="24"/>
  <c r="BY124" i="24"/>
  <c r="BX124" i="24"/>
  <c r="BW124" i="24"/>
  <c r="BV124" i="24"/>
  <c r="BU124" i="24"/>
  <c r="BT124" i="24"/>
  <c r="E124" i="25" s="1"/>
  <c r="BS124" i="24"/>
  <c r="BR124" i="24"/>
  <c r="BQ124" i="24"/>
  <c r="BP124" i="24"/>
  <c r="BO124" i="24"/>
  <c r="BN124" i="24"/>
  <c r="BM124" i="24"/>
  <c r="BL124" i="24"/>
  <c r="BK124" i="24"/>
  <c r="BJ124" i="24"/>
  <c r="F124" i="25" s="1"/>
  <c r="BI124" i="24"/>
  <c r="BH124" i="24"/>
  <c r="BG124" i="24"/>
  <c r="BF124" i="24"/>
  <c r="BE124" i="24"/>
  <c r="BD124" i="24"/>
  <c r="BC124" i="24"/>
  <c r="Y124" i="25" s="1"/>
  <c r="BB124" i="24"/>
  <c r="X124" i="25" s="1"/>
  <c r="BA124" i="24"/>
  <c r="W124" i="25" s="1"/>
  <c r="AZ124" i="24"/>
  <c r="AE124" i="25" s="1"/>
  <c r="AY124" i="24"/>
  <c r="AB124" i="25" s="1"/>
  <c r="AX124" i="24"/>
  <c r="AA124" i="25" s="1"/>
  <c r="AW124" i="24"/>
  <c r="Z124" i="25" s="1"/>
  <c r="AV124" i="24"/>
  <c r="AU124" i="24"/>
  <c r="AT124" i="24"/>
  <c r="AS124" i="24"/>
  <c r="AR124" i="24"/>
  <c r="AQ124" i="24"/>
  <c r="AP124" i="24"/>
  <c r="AI124" i="25" s="1"/>
  <c r="AO124" i="24"/>
  <c r="AH124" i="25" s="1"/>
  <c r="AN124" i="24"/>
  <c r="AM124" i="24"/>
  <c r="AL124" i="24"/>
  <c r="AK124" i="24"/>
  <c r="AJ124" i="24"/>
  <c r="AI124" i="24"/>
  <c r="AH124" i="24"/>
  <c r="AJ124" i="25" s="1"/>
  <c r="AG124" i="24"/>
  <c r="AF124" i="24"/>
  <c r="AE124" i="24"/>
  <c r="AD124" i="24"/>
  <c r="AC124" i="24"/>
  <c r="AB124" i="24"/>
  <c r="AA124" i="24"/>
  <c r="Z124" i="24"/>
  <c r="Y124" i="24"/>
  <c r="X124" i="24"/>
  <c r="W124" i="24"/>
  <c r="V124" i="24"/>
  <c r="U124" i="24"/>
  <c r="T124" i="24"/>
  <c r="S124" i="24"/>
  <c r="R124" i="24"/>
  <c r="Q124" i="24"/>
  <c r="P124" i="24"/>
  <c r="O124" i="24"/>
  <c r="N124" i="24"/>
  <c r="M124" i="24"/>
  <c r="AC124" i="25" s="1"/>
  <c r="L124" i="24"/>
  <c r="AD124" i="25" s="1"/>
  <c r="K124" i="24"/>
  <c r="J124" i="24"/>
  <c r="I124" i="24"/>
  <c r="H124" i="24"/>
  <c r="G124" i="24"/>
  <c r="B124" i="25" s="1"/>
  <c r="F124" i="24"/>
  <c r="D124" i="25" s="1"/>
  <c r="E124" i="24"/>
  <c r="C124" i="25" s="1"/>
  <c r="D124" i="24"/>
  <c r="C124" i="24"/>
  <c r="B124" i="24"/>
  <c r="A124" i="24"/>
  <c r="CQ123" i="24"/>
  <c r="J123" i="25" s="1"/>
  <c r="CP123" i="24"/>
  <c r="S123" i="25" s="1"/>
  <c r="CO123" i="24"/>
  <c r="CN123" i="24"/>
  <c r="Q123" i="25" s="1"/>
  <c r="CM123" i="24"/>
  <c r="P123" i="25" s="1"/>
  <c r="CL123" i="24"/>
  <c r="CK123" i="24"/>
  <c r="CJ123" i="24"/>
  <c r="CI123" i="24"/>
  <c r="CH123" i="24"/>
  <c r="CG123" i="24"/>
  <c r="CF123" i="24"/>
  <c r="CE123" i="24"/>
  <c r="CD123" i="24"/>
  <c r="CC123" i="24"/>
  <c r="CB123" i="24"/>
  <c r="K123" i="25" s="1"/>
  <c r="CA123" i="24"/>
  <c r="BZ123" i="24"/>
  <c r="BY123" i="24"/>
  <c r="BX123" i="24"/>
  <c r="BW123" i="24"/>
  <c r="BV123" i="24"/>
  <c r="BU123" i="24"/>
  <c r="BT123" i="24"/>
  <c r="E123" i="25" s="1"/>
  <c r="BS123" i="24"/>
  <c r="BR123" i="24"/>
  <c r="BQ123" i="24"/>
  <c r="BP123" i="24"/>
  <c r="BO123" i="24"/>
  <c r="BN123" i="24"/>
  <c r="BM123" i="24"/>
  <c r="BL123" i="24"/>
  <c r="BK123" i="24"/>
  <c r="BJ123" i="24"/>
  <c r="F123" i="25" s="1"/>
  <c r="BI123" i="24"/>
  <c r="BH123" i="24"/>
  <c r="BG123" i="24"/>
  <c r="BF123" i="24"/>
  <c r="BE123" i="24"/>
  <c r="BD123" i="24"/>
  <c r="BC123" i="24"/>
  <c r="Y123" i="25" s="1"/>
  <c r="BB123" i="24"/>
  <c r="X123" i="25" s="1"/>
  <c r="BA123" i="24"/>
  <c r="W123" i="25" s="1"/>
  <c r="AZ123" i="24"/>
  <c r="AE123" i="25" s="1"/>
  <c r="AY123" i="24"/>
  <c r="AB123" i="25" s="1"/>
  <c r="AX123" i="24"/>
  <c r="AA123" i="25" s="1"/>
  <c r="AW123" i="24"/>
  <c r="Z123" i="25" s="1"/>
  <c r="AV123" i="24"/>
  <c r="AU123" i="24"/>
  <c r="AT123" i="24"/>
  <c r="AS123" i="24"/>
  <c r="AR123" i="24"/>
  <c r="AQ123" i="24"/>
  <c r="AP123" i="24"/>
  <c r="AI123" i="25" s="1"/>
  <c r="AO123" i="24"/>
  <c r="AH123" i="25" s="1"/>
  <c r="AN123" i="24"/>
  <c r="AM123" i="24"/>
  <c r="AL123" i="24"/>
  <c r="AK123" i="24"/>
  <c r="AJ123" i="24"/>
  <c r="AI123" i="24"/>
  <c r="AH123" i="24"/>
  <c r="AJ123" i="25" s="1"/>
  <c r="AG123" i="24"/>
  <c r="AF123" i="24"/>
  <c r="AE123" i="24"/>
  <c r="AD123" i="24"/>
  <c r="AC123" i="24"/>
  <c r="AB123" i="24"/>
  <c r="AA123" i="24"/>
  <c r="Z123" i="24"/>
  <c r="Y123" i="24"/>
  <c r="X123" i="24"/>
  <c r="W123" i="24"/>
  <c r="V123" i="24"/>
  <c r="U123" i="24"/>
  <c r="T123" i="24"/>
  <c r="S123" i="24"/>
  <c r="R123" i="24"/>
  <c r="Q123" i="24"/>
  <c r="P123" i="24"/>
  <c r="O123" i="24"/>
  <c r="N123" i="24"/>
  <c r="M123" i="24"/>
  <c r="AC123" i="25" s="1"/>
  <c r="L123" i="24"/>
  <c r="AD123" i="25" s="1"/>
  <c r="K123" i="24"/>
  <c r="J123" i="24"/>
  <c r="I123" i="24"/>
  <c r="H123" i="24"/>
  <c r="G123" i="24"/>
  <c r="B123" i="25" s="1"/>
  <c r="F123" i="24"/>
  <c r="D123" i="25" s="1"/>
  <c r="E123" i="24"/>
  <c r="C123" i="25" s="1"/>
  <c r="D123" i="24"/>
  <c r="C123" i="24"/>
  <c r="B123" i="24"/>
  <c r="A123" i="24"/>
  <c r="A123" i="25" s="1"/>
  <c r="CQ122" i="24"/>
  <c r="J122" i="25" s="1"/>
  <c r="CP122" i="24"/>
  <c r="S122" i="25" s="1"/>
  <c r="CO122" i="24"/>
  <c r="CN122" i="24"/>
  <c r="Q122" i="25" s="1"/>
  <c r="CM122" i="24"/>
  <c r="P122" i="25" s="1"/>
  <c r="CL122" i="24"/>
  <c r="CK122" i="24"/>
  <c r="CJ122" i="24"/>
  <c r="CI122" i="24"/>
  <c r="CH122" i="24"/>
  <c r="CG122" i="24"/>
  <c r="CF122" i="24"/>
  <c r="CE122" i="24"/>
  <c r="CD122" i="24"/>
  <c r="CC122" i="24"/>
  <c r="CB122" i="24"/>
  <c r="K122" i="25" s="1"/>
  <c r="CA122" i="24"/>
  <c r="BZ122" i="24"/>
  <c r="BY122" i="24"/>
  <c r="BX122" i="24"/>
  <c r="BW122" i="24"/>
  <c r="BV122" i="24"/>
  <c r="BU122" i="24"/>
  <c r="BT122" i="24"/>
  <c r="E122" i="25" s="1"/>
  <c r="BS122" i="24"/>
  <c r="BR122" i="24"/>
  <c r="BQ122" i="24"/>
  <c r="BP122" i="24"/>
  <c r="BO122" i="24"/>
  <c r="BN122" i="24"/>
  <c r="BM122" i="24"/>
  <c r="BL122" i="24"/>
  <c r="BK122" i="24"/>
  <c r="BJ122" i="24"/>
  <c r="F122" i="25" s="1"/>
  <c r="BI122" i="24"/>
  <c r="BH122" i="24"/>
  <c r="BG122" i="24"/>
  <c r="BF122" i="24"/>
  <c r="BE122" i="24"/>
  <c r="BD122" i="24"/>
  <c r="BC122" i="24"/>
  <c r="Y122" i="25" s="1"/>
  <c r="BB122" i="24"/>
  <c r="X122" i="25" s="1"/>
  <c r="BA122" i="24"/>
  <c r="W122" i="25" s="1"/>
  <c r="AZ122" i="24"/>
  <c r="AE122" i="25" s="1"/>
  <c r="AY122" i="24"/>
  <c r="AB122" i="25" s="1"/>
  <c r="AX122" i="24"/>
  <c r="AA122" i="25" s="1"/>
  <c r="AW122" i="24"/>
  <c r="Z122" i="25" s="1"/>
  <c r="AV122" i="24"/>
  <c r="AU122" i="24"/>
  <c r="AT122" i="24"/>
  <c r="AS122" i="24"/>
  <c r="AR122" i="24"/>
  <c r="AQ122" i="24"/>
  <c r="AP122" i="24"/>
  <c r="AI122" i="25" s="1"/>
  <c r="AO122" i="24"/>
  <c r="AH122" i="25" s="1"/>
  <c r="AN122" i="24"/>
  <c r="AM122" i="24"/>
  <c r="AL122" i="24"/>
  <c r="AK122" i="24"/>
  <c r="AJ122" i="24"/>
  <c r="AI122" i="24"/>
  <c r="AH122" i="24"/>
  <c r="AJ122" i="25" s="1"/>
  <c r="AG122" i="24"/>
  <c r="AF122" i="24"/>
  <c r="AE122" i="24"/>
  <c r="AD122" i="24"/>
  <c r="AC122" i="24"/>
  <c r="AB122" i="24"/>
  <c r="AA122" i="24"/>
  <c r="Z122" i="24"/>
  <c r="Y122" i="24"/>
  <c r="X122" i="24"/>
  <c r="W122" i="24"/>
  <c r="V122" i="24"/>
  <c r="U122" i="24"/>
  <c r="T122" i="24"/>
  <c r="S122" i="24"/>
  <c r="R122" i="24"/>
  <c r="Q122" i="24"/>
  <c r="P122" i="24"/>
  <c r="O122" i="24"/>
  <c r="N122" i="24"/>
  <c r="M122" i="24"/>
  <c r="AC122" i="25" s="1"/>
  <c r="L122" i="24"/>
  <c r="AD122" i="25" s="1"/>
  <c r="K122" i="24"/>
  <c r="J122" i="24"/>
  <c r="I122" i="24"/>
  <c r="H122" i="24"/>
  <c r="G122" i="24"/>
  <c r="B122" i="25" s="1"/>
  <c r="F122" i="24"/>
  <c r="D122" i="25" s="1"/>
  <c r="E122" i="24"/>
  <c r="C122" i="25" s="1"/>
  <c r="D122" i="24"/>
  <c r="C122" i="24"/>
  <c r="B122" i="24"/>
  <c r="A122" i="24"/>
  <c r="CQ121" i="24"/>
  <c r="J121" i="25" s="1"/>
  <c r="CP121" i="24"/>
  <c r="S121" i="25" s="1"/>
  <c r="CO121" i="24"/>
  <c r="CN121" i="24"/>
  <c r="Q121" i="25" s="1"/>
  <c r="CM121" i="24"/>
  <c r="P121" i="25" s="1"/>
  <c r="CL121" i="24"/>
  <c r="CK121" i="24"/>
  <c r="CJ121" i="24"/>
  <c r="CI121" i="24"/>
  <c r="CH121" i="24"/>
  <c r="CG121" i="24"/>
  <c r="CF121" i="24"/>
  <c r="CE121" i="24"/>
  <c r="CD121" i="24"/>
  <c r="CC121" i="24"/>
  <c r="CB121" i="24"/>
  <c r="K121" i="25" s="1"/>
  <c r="CA121" i="24"/>
  <c r="BZ121" i="24"/>
  <c r="BY121" i="24"/>
  <c r="BX121" i="24"/>
  <c r="BW121" i="24"/>
  <c r="BV121" i="24"/>
  <c r="BU121" i="24"/>
  <c r="BT121" i="24"/>
  <c r="E121" i="25" s="1"/>
  <c r="BS121" i="24"/>
  <c r="BR121" i="24"/>
  <c r="BQ121" i="24"/>
  <c r="BP121" i="24"/>
  <c r="BO121" i="24"/>
  <c r="BN121" i="24"/>
  <c r="BM121" i="24"/>
  <c r="BL121" i="24"/>
  <c r="BK121" i="24"/>
  <c r="BJ121" i="24"/>
  <c r="F121" i="25" s="1"/>
  <c r="BI121" i="24"/>
  <c r="BH121" i="24"/>
  <c r="BG121" i="24"/>
  <c r="BF121" i="24"/>
  <c r="BE121" i="24"/>
  <c r="BD121" i="24"/>
  <c r="BC121" i="24"/>
  <c r="Y121" i="25" s="1"/>
  <c r="BB121" i="24"/>
  <c r="X121" i="25" s="1"/>
  <c r="BA121" i="24"/>
  <c r="W121" i="25" s="1"/>
  <c r="AZ121" i="24"/>
  <c r="AE121" i="25" s="1"/>
  <c r="AY121" i="24"/>
  <c r="AB121" i="25" s="1"/>
  <c r="AX121" i="24"/>
  <c r="AA121" i="25" s="1"/>
  <c r="AW121" i="24"/>
  <c r="Z121" i="25" s="1"/>
  <c r="AV121" i="24"/>
  <c r="AU121" i="24"/>
  <c r="AT121" i="24"/>
  <c r="AS121" i="24"/>
  <c r="AR121" i="24"/>
  <c r="AQ121" i="24"/>
  <c r="AP121" i="24"/>
  <c r="AI121" i="25" s="1"/>
  <c r="AO121" i="24"/>
  <c r="AH121" i="25" s="1"/>
  <c r="AN121" i="24"/>
  <c r="AM121" i="24"/>
  <c r="AL121" i="24"/>
  <c r="AK121" i="24"/>
  <c r="AJ121" i="24"/>
  <c r="AI121" i="24"/>
  <c r="AH121" i="24"/>
  <c r="AJ121" i="25" s="1"/>
  <c r="AG121" i="24"/>
  <c r="AF121" i="24"/>
  <c r="AE121" i="24"/>
  <c r="AD121" i="24"/>
  <c r="AC121" i="24"/>
  <c r="AB121" i="24"/>
  <c r="AA121" i="24"/>
  <c r="Z121" i="24"/>
  <c r="Y121" i="24"/>
  <c r="X121" i="24"/>
  <c r="W121" i="24"/>
  <c r="V121" i="24"/>
  <c r="U121" i="24"/>
  <c r="T121" i="24"/>
  <c r="S121" i="24"/>
  <c r="R121" i="24"/>
  <c r="Q121" i="24"/>
  <c r="P121" i="24"/>
  <c r="O121" i="24"/>
  <c r="N121" i="24"/>
  <c r="M121" i="24"/>
  <c r="AC121" i="25" s="1"/>
  <c r="L121" i="24"/>
  <c r="AD121" i="25" s="1"/>
  <c r="K121" i="24"/>
  <c r="J121" i="24"/>
  <c r="I121" i="24"/>
  <c r="H121" i="24"/>
  <c r="G121" i="24"/>
  <c r="B121" i="25" s="1"/>
  <c r="F121" i="24"/>
  <c r="D121" i="25" s="1"/>
  <c r="E121" i="24"/>
  <c r="C121" i="25" s="1"/>
  <c r="D121" i="24"/>
  <c r="C121" i="24"/>
  <c r="B121" i="24"/>
  <c r="A121" i="24"/>
  <c r="DC121" i="24" s="1"/>
  <c r="AR121" i="25" s="1"/>
  <c r="CQ120" i="24"/>
  <c r="J120" i="25" s="1"/>
  <c r="CP120" i="24"/>
  <c r="S120" i="25" s="1"/>
  <c r="CO120" i="24"/>
  <c r="CN120" i="24"/>
  <c r="Q120" i="25" s="1"/>
  <c r="CM120" i="24"/>
  <c r="P120" i="25" s="1"/>
  <c r="CL120" i="24"/>
  <c r="CK120" i="24"/>
  <c r="CJ120" i="24"/>
  <c r="CI120" i="24"/>
  <c r="CH120" i="24"/>
  <c r="CG120" i="24"/>
  <c r="CF120" i="24"/>
  <c r="CE120" i="24"/>
  <c r="CD120" i="24"/>
  <c r="CC120" i="24"/>
  <c r="CB120" i="24"/>
  <c r="K120" i="25" s="1"/>
  <c r="CA120" i="24"/>
  <c r="BZ120" i="24"/>
  <c r="BY120" i="24"/>
  <c r="BX120" i="24"/>
  <c r="BW120" i="24"/>
  <c r="BV120" i="24"/>
  <c r="BU120" i="24"/>
  <c r="BT120" i="24"/>
  <c r="E120" i="25" s="1"/>
  <c r="BS120" i="24"/>
  <c r="BR120" i="24"/>
  <c r="BQ120" i="24"/>
  <c r="BP120" i="24"/>
  <c r="BO120" i="24"/>
  <c r="BN120" i="24"/>
  <c r="BM120" i="24"/>
  <c r="BL120" i="24"/>
  <c r="BK120" i="24"/>
  <c r="BJ120" i="24"/>
  <c r="F120" i="25" s="1"/>
  <c r="BI120" i="24"/>
  <c r="BH120" i="24"/>
  <c r="BG120" i="24"/>
  <c r="BF120" i="24"/>
  <c r="BE120" i="24"/>
  <c r="BD120" i="24"/>
  <c r="BC120" i="24"/>
  <c r="Y120" i="25" s="1"/>
  <c r="BB120" i="24"/>
  <c r="X120" i="25" s="1"/>
  <c r="BA120" i="24"/>
  <c r="W120" i="25" s="1"/>
  <c r="AZ120" i="24"/>
  <c r="AE120" i="25" s="1"/>
  <c r="AY120" i="24"/>
  <c r="AB120" i="25" s="1"/>
  <c r="AX120" i="24"/>
  <c r="AA120" i="25" s="1"/>
  <c r="AW120" i="24"/>
  <c r="Z120" i="25" s="1"/>
  <c r="AV120" i="24"/>
  <c r="AU120" i="24"/>
  <c r="AT120" i="24"/>
  <c r="AS120" i="24"/>
  <c r="AR120" i="24"/>
  <c r="AQ120" i="24"/>
  <c r="AP120" i="24"/>
  <c r="AI120" i="25" s="1"/>
  <c r="AO120" i="24"/>
  <c r="AH120" i="25" s="1"/>
  <c r="AN120" i="24"/>
  <c r="AM120" i="24"/>
  <c r="AL120" i="24"/>
  <c r="AK120" i="24"/>
  <c r="AJ120" i="24"/>
  <c r="AI120" i="24"/>
  <c r="AH120" i="24"/>
  <c r="AJ120" i="25" s="1"/>
  <c r="AG120" i="24"/>
  <c r="AF120" i="24"/>
  <c r="AE120" i="24"/>
  <c r="AD120" i="24"/>
  <c r="AC120" i="24"/>
  <c r="AB120" i="24"/>
  <c r="AA120" i="24"/>
  <c r="Z120" i="24"/>
  <c r="Y120" i="24"/>
  <c r="X120" i="24"/>
  <c r="W120" i="24"/>
  <c r="V120" i="24"/>
  <c r="U120" i="24"/>
  <c r="T120" i="24"/>
  <c r="S120" i="24"/>
  <c r="R120" i="24"/>
  <c r="Q120" i="24"/>
  <c r="P120" i="24"/>
  <c r="O120" i="24"/>
  <c r="N120" i="24"/>
  <c r="M120" i="24"/>
  <c r="AC120" i="25" s="1"/>
  <c r="L120" i="24"/>
  <c r="AD120" i="25" s="1"/>
  <c r="K120" i="24"/>
  <c r="J120" i="24"/>
  <c r="I120" i="24"/>
  <c r="H120" i="24"/>
  <c r="G120" i="24"/>
  <c r="B120" i="25" s="1"/>
  <c r="F120" i="24"/>
  <c r="D120" i="25" s="1"/>
  <c r="E120" i="24"/>
  <c r="C120" i="25" s="1"/>
  <c r="D120" i="24"/>
  <c r="C120" i="24"/>
  <c r="B120" i="24"/>
  <c r="A120" i="24"/>
  <c r="DC120" i="24" s="1"/>
  <c r="AR120" i="25" s="1"/>
  <c r="CQ119" i="24"/>
  <c r="J119" i="25" s="1"/>
  <c r="CP119" i="24"/>
  <c r="S119" i="25" s="1"/>
  <c r="CO119" i="24"/>
  <c r="CN119" i="24"/>
  <c r="Q119" i="25" s="1"/>
  <c r="CM119" i="24"/>
  <c r="P119" i="25" s="1"/>
  <c r="CL119" i="24"/>
  <c r="CK119" i="24"/>
  <c r="CJ119" i="24"/>
  <c r="CI119" i="24"/>
  <c r="CH119" i="24"/>
  <c r="CG119" i="24"/>
  <c r="CF119" i="24"/>
  <c r="CE119" i="24"/>
  <c r="CD119" i="24"/>
  <c r="CC119" i="24"/>
  <c r="CB119" i="24"/>
  <c r="K119" i="25" s="1"/>
  <c r="CA119" i="24"/>
  <c r="BZ119" i="24"/>
  <c r="BY119" i="24"/>
  <c r="BX119" i="24"/>
  <c r="BW119" i="24"/>
  <c r="BV119" i="24"/>
  <c r="BU119" i="24"/>
  <c r="BT119" i="24"/>
  <c r="E119" i="25" s="1"/>
  <c r="BS119" i="24"/>
  <c r="BR119" i="24"/>
  <c r="BQ119" i="24"/>
  <c r="BP119" i="24"/>
  <c r="BO119" i="24"/>
  <c r="BN119" i="24"/>
  <c r="BM119" i="24"/>
  <c r="BL119" i="24"/>
  <c r="BK119" i="24"/>
  <c r="BJ119" i="24"/>
  <c r="F119" i="25" s="1"/>
  <c r="BI119" i="24"/>
  <c r="BH119" i="24"/>
  <c r="BG119" i="24"/>
  <c r="BF119" i="24"/>
  <c r="BE119" i="24"/>
  <c r="BD119" i="24"/>
  <c r="BC119" i="24"/>
  <c r="Y119" i="25" s="1"/>
  <c r="BB119" i="24"/>
  <c r="X119" i="25" s="1"/>
  <c r="BA119" i="24"/>
  <c r="W119" i="25" s="1"/>
  <c r="AZ119" i="24"/>
  <c r="AE119" i="25" s="1"/>
  <c r="AY119" i="24"/>
  <c r="AB119" i="25" s="1"/>
  <c r="AX119" i="24"/>
  <c r="AA119" i="25" s="1"/>
  <c r="AW119" i="24"/>
  <c r="Z119" i="25" s="1"/>
  <c r="AV119" i="24"/>
  <c r="AU119" i="24"/>
  <c r="AT119" i="24"/>
  <c r="AS119" i="24"/>
  <c r="AR119" i="24"/>
  <c r="AQ119" i="24"/>
  <c r="AP119" i="24"/>
  <c r="AI119" i="25" s="1"/>
  <c r="AO119" i="24"/>
  <c r="AH119" i="25" s="1"/>
  <c r="AN119" i="24"/>
  <c r="AM119" i="24"/>
  <c r="AL119" i="24"/>
  <c r="AK119" i="24"/>
  <c r="AJ119" i="24"/>
  <c r="AI119" i="24"/>
  <c r="AH119" i="24"/>
  <c r="AJ119" i="25" s="1"/>
  <c r="AG119" i="24"/>
  <c r="AF119" i="24"/>
  <c r="AE119" i="24"/>
  <c r="AD119" i="24"/>
  <c r="AC119" i="24"/>
  <c r="AB119" i="24"/>
  <c r="AA119" i="24"/>
  <c r="Z119" i="24"/>
  <c r="Y119" i="24"/>
  <c r="X119" i="24"/>
  <c r="W119" i="24"/>
  <c r="V119" i="24"/>
  <c r="U119" i="24"/>
  <c r="T119" i="24"/>
  <c r="S119" i="24"/>
  <c r="R119" i="24"/>
  <c r="Q119" i="24"/>
  <c r="P119" i="24"/>
  <c r="O119" i="24"/>
  <c r="N119" i="24"/>
  <c r="M119" i="24"/>
  <c r="AC119" i="25" s="1"/>
  <c r="L119" i="24"/>
  <c r="AD119" i="25" s="1"/>
  <c r="K119" i="24"/>
  <c r="J119" i="24"/>
  <c r="I119" i="24"/>
  <c r="H119" i="24"/>
  <c r="G119" i="24"/>
  <c r="B119" i="25" s="1"/>
  <c r="F119" i="24"/>
  <c r="D119" i="25" s="1"/>
  <c r="E119" i="24"/>
  <c r="C119" i="25" s="1"/>
  <c r="D119" i="24"/>
  <c r="C119" i="24"/>
  <c r="B119" i="24"/>
  <c r="A119" i="24"/>
  <c r="CQ118" i="24"/>
  <c r="J118" i="25" s="1"/>
  <c r="CP118" i="24"/>
  <c r="S118" i="25" s="1"/>
  <c r="CO118" i="24"/>
  <c r="CN118" i="24"/>
  <c r="Q118" i="25" s="1"/>
  <c r="CM118" i="24"/>
  <c r="P118" i="25" s="1"/>
  <c r="CL118" i="24"/>
  <c r="CK118" i="24"/>
  <c r="CJ118" i="24"/>
  <c r="CI118" i="24"/>
  <c r="CH118" i="24"/>
  <c r="CG118" i="24"/>
  <c r="CF118" i="24"/>
  <c r="CE118" i="24"/>
  <c r="CD118" i="24"/>
  <c r="CC118" i="24"/>
  <c r="CB118" i="24"/>
  <c r="K118" i="25" s="1"/>
  <c r="CA118" i="24"/>
  <c r="BZ118" i="24"/>
  <c r="BY118" i="24"/>
  <c r="BX118" i="24"/>
  <c r="BW118" i="24"/>
  <c r="BV118" i="24"/>
  <c r="BU118" i="24"/>
  <c r="BT118" i="24"/>
  <c r="E118" i="25" s="1"/>
  <c r="BS118" i="24"/>
  <c r="BR118" i="24"/>
  <c r="BQ118" i="24"/>
  <c r="BP118" i="24"/>
  <c r="BO118" i="24"/>
  <c r="BN118" i="24"/>
  <c r="BM118" i="24"/>
  <c r="BL118" i="24"/>
  <c r="BK118" i="24"/>
  <c r="BJ118" i="24"/>
  <c r="F118" i="25" s="1"/>
  <c r="BI118" i="24"/>
  <c r="BH118" i="24"/>
  <c r="BG118" i="24"/>
  <c r="BF118" i="24"/>
  <c r="BE118" i="24"/>
  <c r="BD118" i="24"/>
  <c r="BC118" i="24"/>
  <c r="Y118" i="25" s="1"/>
  <c r="BB118" i="24"/>
  <c r="X118" i="25" s="1"/>
  <c r="BA118" i="24"/>
  <c r="W118" i="25" s="1"/>
  <c r="AZ118" i="24"/>
  <c r="AE118" i="25" s="1"/>
  <c r="AY118" i="24"/>
  <c r="AB118" i="25" s="1"/>
  <c r="AX118" i="24"/>
  <c r="AA118" i="25" s="1"/>
  <c r="AW118" i="24"/>
  <c r="Z118" i="25" s="1"/>
  <c r="AV118" i="24"/>
  <c r="AU118" i="24"/>
  <c r="AT118" i="24"/>
  <c r="AS118" i="24"/>
  <c r="AR118" i="24"/>
  <c r="AQ118" i="24"/>
  <c r="AP118" i="24"/>
  <c r="AI118" i="25" s="1"/>
  <c r="AO118" i="24"/>
  <c r="AH118" i="25" s="1"/>
  <c r="AN118" i="24"/>
  <c r="AM118" i="24"/>
  <c r="AL118" i="24"/>
  <c r="AK118" i="24"/>
  <c r="AJ118" i="24"/>
  <c r="AI118" i="24"/>
  <c r="AH118" i="24"/>
  <c r="AJ118" i="25" s="1"/>
  <c r="AG118" i="24"/>
  <c r="AF118" i="24"/>
  <c r="AE118" i="24"/>
  <c r="AD118" i="24"/>
  <c r="AC118" i="24"/>
  <c r="AB118" i="24"/>
  <c r="AA118" i="24"/>
  <c r="Z118" i="24"/>
  <c r="Y118" i="24"/>
  <c r="X118" i="24"/>
  <c r="W118" i="24"/>
  <c r="V118" i="24"/>
  <c r="U118" i="24"/>
  <c r="T118" i="24"/>
  <c r="S118" i="24"/>
  <c r="R118" i="24"/>
  <c r="Q118" i="24"/>
  <c r="P118" i="24"/>
  <c r="O118" i="24"/>
  <c r="N118" i="24"/>
  <c r="M118" i="24"/>
  <c r="AC118" i="25" s="1"/>
  <c r="L118" i="24"/>
  <c r="AD118" i="25" s="1"/>
  <c r="K118" i="24"/>
  <c r="J118" i="24"/>
  <c r="I118" i="24"/>
  <c r="H118" i="24"/>
  <c r="G118" i="24"/>
  <c r="B118" i="25" s="1"/>
  <c r="F118" i="24"/>
  <c r="D118" i="25" s="1"/>
  <c r="E118" i="24"/>
  <c r="C118" i="25" s="1"/>
  <c r="D118" i="24"/>
  <c r="C118" i="24"/>
  <c r="B118" i="24"/>
  <c r="A118" i="24"/>
  <c r="CQ117" i="24"/>
  <c r="J117" i="25" s="1"/>
  <c r="CP117" i="24"/>
  <c r="S117" i="25" s="1"/>
  <c r="CO117" i="24"/>
  <c r="CN117" i="24"/>
  <c r="Q117" i="25" s="1"/>
  <c r="CM117" i="24"/>
  <c r="P117" i="25" s="1"/>
  <c r="CL117" i="24"/>
  <c r="CK117" i="24"/>
  <c r="CJ117" i="24"/>
  <c r="CI117" i="24"/>
  <c r="CH117" i="24"/>
  <c r="CG117" i="24"/>
  <c r="CF117" i="24"/>
  <c r="CE117" i="24"/>
  <c r="CD117" i="24"/>
  <c r="CC117" i="24"/>
  <c r="CB117" i="24"/>
  <c r="K117" i="25" s="1"/>
  <c r="CA117" i="24"/>
  <c r="BZ117" i="24"/>
  <c r="BY117" i="24"/>
  <c r="BX117" i="24"/>
  <c r="BW117" i="24"/>
  <c r="BV117" i="24"/>
  <c r="BU117" i="24"/>
  <c r="BT117" i="24"/>
  <c r="E117" i="25" s="1"/>
  <c r="BS117" i="24"/>
  <c r="BR117" i="24"/>
  <c r="BQ117" i="24"/>
  <c r="BP117" i="24"/>
  <c r="BO117" i="24"/>
  <c r="BN117" i="24"/>
  <c r="BM117" i="24"/>
  <c r="BL117" i="24"/>
  <c r="BK117" i="24"/>
  <c r="BJ117" i="24"/>
  <c r="F117" i="25" s="1"/>
  <c r="BI117" i="24"/>
  <c r="BH117" i="24"/>
  <c r="BG117" i="24"/>
  <c r="BF117" i="24"/>
  <c r="BE117" i="24"/>
  <c r="BD117" i="24"/>
  <c r="BC117" i="24"/>
  <c r="Y117" i="25" s="1"/>
  <c r="BB117" i="24"/>
  <c r="X117" i="25" s="1"/>
  <c r="BA117" i="24"/>
  <c r="W117" i="25" s="1"/>
  <c r="AZ117" i="24"/>
  <c r="AE117" i="25" s="1"/>
  <c r="AY117" i="24"/>
  <c r="AB117" i="25" s="1"/>
  <c r="AX117" i="24"/>
  <c r="AA117" i="25" s="1"/>
  <c r="AW117" i="24"/>
  <c r="Z117" i="25" s="1"/>
  <c r="AV117" i="24"/>
  <c r="AU117" i="24"/>
  <c r="AT117" i="24"/>
  <c r="AS117" i="24"/>
  <c r="AR117" i="24"/>
  <c r="AQ117" i="24"/>
  <c r="AP117" i="24"/>
  <c r="AI117" i="25" s="1"/>
  <c r="AO117" i="24"/>
  <c r="AH117" i="25" s="1"/>
  <c r="AN117" i="24"/>
  <c r="AM117" i="24"/>
  <c r="AL117" i="24"/>
  <c r="AK117" i="24"/>
  <c r="AJ117" i="24"/>
  <c r="AI117" i="24"/>
  <c r="AH117" i="24"/>
  <c r="AJ117" i="25" s="1"/>
  <c r="AG117" i="24"/>
  <c r="AF117" i="24"/>
  <c r="AE117" i="24"/>
  <c r="AD117" i="24"/>
  <c r="AC117" i="24"/>
  <c r="AB117" i="24"/>
  <c r="AA117" i="24"/>
  <c r="Z117" i="24"/>
  <c r="Y117" i="24"/>
  <c r="X117" i="24"/>
  <c r="W117" i="24"/>
  <c r="V117" i="24"/>
  <c r="U117" i="24"/>
  <c r="T117" i="24"/>
  <c r="S117" i="24"/>
  <c r="R117" i="24"/>
  <c r="Q117" i="24"/>
  <c r="P117" i="24"/>
  <c r="O117" i="24"/>
  <c r="N117" i="24"/>
  <c r="M117" i="24"/>
  <c r="AC117" i="25" s="1"/>
  <c r="L117" i="24"/>
  <c r="AD117" i="25" s="1"/>
  <c r="K117" i="24"/>
  <c r="J117" i="24"/>
  <c r="I117" i="24"/>
  <c r="H117" i="24"/>
  <c r="G117" i="24"/>
  <c r="B117" i="25" s="1"/>
  <c r="F117" i="24"/>
  <c r="D117" i="25" s="1"/>
  <c r="E117" i="24"/>
  <c r="C117" i="25" s="1"/>
  <c r="D117" i="24"/>
  <c r="C117" i="24"/>
  <c r="B117" i="24"/>
  <c r="A117" i="24"/>
  <c r="DC117" i="24" s="1"/>
  <c r="AR117" i="25" s="1"/>
  <c r="CQ116" i="24"/>
  <c r="J116" i="25" s="1"/>
  <c r="CP116" i="24"/>
  <c r="S116" i="25" s="1"/>
  <c r="CO116" i="24"/>
  <c r="CN116" i="24"/>
  <c r="Q116" i="25" s="1"/>
  <c r="CM116" i="24"/>
  <c r="P116" i="25" s="1"/>
  <c r="CL116" i="24"/>
  <c r="CK116" i="24"/>
  <c r="CJ116" i="24"/>
  <c r="CI116" i="24"/>
  <c r="CH116" i="24"/>
  <c r="CG116" i="24"/>
  <c r="CF116" i="24"/>
  <c r="CE116" i="24"/>
  <c r="CD116" i="24"/>
  <c r="CC116" i="24"/>
  <c r="CB116" i="24"/>
  <c r="K116" i="25" s="1"/>
  <c r="CA116" i="24"/>
  <c r="BZ116" i="24"/>
  <c r="BY116" i="24"/>
  <c r="BX116" i="24"/>
  <c r="BW116" i="24"/>
  <c r="BV116" i="24"/>
  <c r="BU116" i="24"/>
  <c r="BT116" i="24"/>
  <c r="E116" i="25" s="1"/>
  <c r="BS116" i="24"/>
  <c r="BR116" i="24"/>
  <c r="BQ116" i="24"/>
  <c r="BP116" i="24"/>
  <c r="BO116" i="24"/>
  <c r="BN116" i="24"/>
  <c r="BM116" i="24"/>
  <c r="BL116" i="24"/>
  <c r="BK116" i="24"/>
  <c r="BJ116" i="24"/>
  <c r="F116" i="25" s="1"/>
  <c r="BI116" i="24"/>
  <c r="BH116" i="24"/>
  <c r="BG116" i="24"/>
  <c r="BF116" i="24"/>
  <c r="BE116" i="24"/>
  <c r="BD116" i="24"/>
  <c r="BC116" i="24"/>
  <c r="Y116" i="25" s="1"/>
  <c r="BB116" i="24"/>
  <c r="X116" i="25" s="1"/>
  <c r="BA116" i="24"/>
  <c r="W116" i="25" s="1"/>
  <c r="AZ116" i="24"/>
  <c r="AE116" i="25" s="1"/>
  <c r="AY116" i="24"/>
  <c r="AB116" i="25" s="1"/>
  <c r="AX116" i="24"/>
  <c r="AA116" i="25" s="1"/>
  <c r="AW116" i="24"/>
  <c r="Z116" i="25" s="1"/>
  <c r="AV116" i="24"/>
  <c r="AU116" i="24"/>
  <c r="AT116" i="24"/>
  <c r="AS116" i="24"/>
  <c r="AR116" i="24"/>
  <c r="AQ116" i="24"/>
  <c r="AP116" i="24"/>
  <c r="AI116" i="25" s="1"/>
  <c r="AO116" i="24"/>
  <c r="AH116" i="25" s="1"/>
  <c r="AN116" i="24"/>
  <c r="AM116" i="24"/>
  <c r="AL116" i="24"/>
  <c r="AK116" i="24"/>
  <c r="AJ116" i="24"/>
  <c r="AI116" i="24"/>
  <c r="AH116" i="24"/>
  <c r="AJ116" i="25" s="1"/>
  <c r="AG116" i="24"/>
  <c r="AF116" i="24"/>
  <c r="AE116" i="24"/>
  <c r="AD116" i="24"/>
  <c r="AC116" i="24"/>
  <c r="AB116" i="24"/>
  <c r="AA116" i="24"/>
  <c r="Z116" i="24"/>
  <c r="Y116" i="24"/>
  <c r="X116" i="24"/>
  <c r="W116" i="24"/>
  <c r="V116" i="24"/>
  <c r="U116" i="24"/>
  <c r="T116" i="24"/>
  <c r="S116" i="24"/>
  <c r="R116" i="24"/>
  <c r="Q116" i="24"/>
  <c r="P116" i="24"/>
  <c r="O116" i="24"/>
  <c r="N116" i="24"/>
  <c r="M116" i="24"/>
  <c r="AC116" i="25" s="1"/>
  <c r="L116" i="24"/>
  <c r="AD116" i="25" s="1"/>
  <c r="K116" i="24"/>
  <c r="J116" i="24"/>
  <c r="I116" i="24"/>
  <c r="H116" i="24"/>
  <c r="G116" i="24"/>
  <c r="B116" i="25" s="1"/>
  <c r="F116" i="24"/>
  <c r="D116" i="25" s="1"/>
  <c r="E116" i="24"/>
  <c r="C116" i="25" s="1"/>
  <c r="D116" i="24"/>
  <c r="C116" i="24"/>
  <c r="B116" i="24"/>
  <c r="A116" i="24"/>
  <c r="A116" i="25" s="1"/>
  <c r="CQ115" i="24"/>
  <c r="J115" i="25" s="1"/>
  <c r="CP115" i="24"/>
  <c r="S115" i="25" s="1"/>
  <c r="CO115" i="24"/>
  <c r="CN115" i="24"/>
  <c r="Q115" i="25" s="1"/>
  <c r="CM115" i="24"/>
  <c r="P115" i="25" s="1"/>
  <c r="CL115" i="24"/>
  <c r="CK115" i="24"/>
  <c r="CJ115" i="24"/>
  <c r="CI115" i="24"/>
  <c r="CH115" i="24"/>
  <c r="CG115" i="24"/>
  <c r="CF115" i="24"/>
  <c r="CE115" i="24"/>
  <c r="CD115" i="24"/>
  <c r="CC115" i="24"/>
  <c r="CB115" i="24"/>
  <c r="K115" i="25" s="1"/>
  <c r="CA115" i="24"/>
  <c r="BZ115" i="24"/>
  <c r="BY115" i="24"/>
  <c r="BX115" i="24"/>
  <c r="BW115" i="24"/>
  <c r="BV115" i="24"/>
  <c r="BU115" i="24"/>
  <c r="BT115" i="24"/>
  <c r="E115" i="25" s="1"/>
  <c r="BS115" i="24"/>
  <c r="BR115" i="24"/>
  <c r="BQ115" i="24"/>
  <c r="BP115" i="24"/>
  <c r="BO115" i="24"/>
  <c r="BN115" i="24"/>
  <c r="BM115" i="24"/>
  <c r="BL115" i="24"/>
  <c r="BK115" i="24"/>
  <c r="BJ115" i="24"/>
  <c r="F115" i="25" s="1"/>
  <c r="BI115" i="24"/>
  <c r="BH115" i="24"/>
  <c r="BG115" i="24"/>
  <c r="BF115" i="24"/>
  <c r="BE115" i="24"/>
  <c r="BD115" i="24"/>
  <c r="BC115" i="24"/>
  <c r="Y115" i="25" s="1"/>
  <c r="BB115" i="24"/>
  <c r="X115" i="25" s="1"/>
  <c r="BA115" i="24"/>
  <c r="W115" i="25" s="1"/>
  <c r="AZ115" i="24"/>
  <c r="AE115" i="25" s="1"/>
  <c r="AY115" i="24"/>
  <c r="AB115" i="25" s="1"/>
  <c r="AX115" i="24"/>
  <c r="AA115" i="25" s="1"/>
  <c r="AW115" i="24"/>
  <c r="Z115" i="25" s="1"/>
  <c r="AV115" i="24"/>
  <c r="AU115" i="24"/>
  <c r="AT115" i="24"/>
  <c r="AS115" i="24"/>
  <c r="AR115" i="24"/>
  <c r="AQ115" i="24"/>
  <c r="AP115" i="24"/>
  <c r="AI115" i="25" s="1"/>
  <c r="AO115" i="24"/>
  <c r="AH115" i="25" s="1"/>
  <c r="AN115" i="24"/>
  <c r="AM115" i="24"/>
  <c r="AL115" i="24"/>
  <c r="AK115" i="24"/>
  <c r="AJ115" i="24"/>
  <c r="AI115" i="24"/>
  <c r="AH115" i="24"/>
  <c r="AJ115" i="25" s="1"/>
  <c r="AG115" i="24"/>
  <c r="AF115" i="24"/>
  <c r="AE115" i="24"/>
  <c r="AD115" i="24"/>
  <c r="AC115" i="24"/>
  <c r="AB115" i="24"/>
  <c r="AA115" i="24"/>
  <c r="Z115" i="24"/>
  <c r="Y115" i="24"/>
  <c r="X115" i="24"/>
  <c r="W115" i="24"/>
  <c r="V115" i="24"/>
  <c r="U115" i="24"/>
  <c r="T115" i="24"/>
  <c r="S115" i="24"/>
  <c r="R115" i="24"/>
  <c r="Q115" i="24"/>
  <c r="P115" i="24"/>
  <c r="O115" i="24"/>
  <c r="N115" i="24"/>
  <c r="M115" i="24"/>
  <c r="AC115" i="25" s="1"/>
  <c r="L115" i="24"/>
  <c r="AD115" i="25" s="1"/>
  <c r="K115" i="24"/>
  <c r="J115" i="24"/>
  <c r="I115" i="24"/>
  <c r="H115" i="24"/>
  <c r="G115" i="24"/>
  <c r="B115" i="25" s="1"/>
  <c r="F115" i="24"/>
  <c r="D115" i="25" s="1"/>
  <c r="E115" i="24"/>
  <c r="C115" i="25" s="1"/>
  <c r="D115" i="24"/>
  <c r="C115" i="24"/>
  <c r="B115" i="24"/>
  <c r="A115" i="24"/>
  <c r="A115" i="25" s="1"/>
  <c r="CQ114" i="24"/>
  <c r="J114" i="25" s="1"/>
  <c r="CP114" i="24"/>
  <c r="S114" i="25" s="1"/>
  <c r="CO114" i="24"/>
  <c r="CN114" i="24"/>
  <c r="Q114" i="25" s="1"/>
  <c r="CM114" i="24"/>
  <c r="P114" i="25" s="1"/>
  <c r="CL114" i="24"/>
  <c r="CK114" i="24"/>
  <c r="CJ114" i="24"/>
  <c r="CI114" i="24"/>
  <c r="CH114" i="24"/>
  <c r="CG114" i="24"/>
  <c r="CF114" i="24"/>
  <c r="CE114" i="24"/>
  <c r="CD114" i="24"/>
  <c r="CC114" i="24"/>
  <c r="CB114" i="24"/>
  <c r="K114" i="25" s="1"/>
  <c r="CA114" i="24"/>
  <c r="BZ114" i="24"/>
  <c r="BY114" i="24"/>
  <c r="BX114" i="24"/>
  <c r="BW114" i="24"/>
  <c r="BV114" i="24"/>
  <c r="BU114" i="24"/>
  <c r="BT114" i="24"/>
  <c r="E114" i="25" s="1"/>
  <c r="BS114" i="24"/>
  <c r="BR114" i="24"/>
  <c r="BQ114" i="24"/>
  <c r="BP114" i="24"/>
  <c r="BO114" i="24"/>
  <c r="BN114" i="24"/>
  <c r="BM114" i="24"/>
  <c r="BL114" i="24"/>
  <c r="BK114" i="24"/>
  <c r="BJ114" i="24"/>
  <c r="F114" i="25" s="1"/>
  <c r="BI114" i="24"/>
  <c r="BH114" i="24"/>
  <c r="BG114" i="24"/>
  <c r="BF114" i="24"/>
  <c r="BE114" i="24"/>
  <c r="BD114" i="24"/>
  <c r="BC114" i="24"/>
  <c r="Y114" i="25" s="1"/>
  <c r="BB114" i="24"/>
  <c r="X114" i="25" s="1"/>
  <c r="BA114" i="24"/>
  <c r="W114" i="25" s="1"/>
  <c r="AZ114" i="24"/>
  <c r="AE114" i="25" s="1"/>
  <c r="AY114" i="24"/>
  <c r="AB114" i="25" s="1"/>
  <c r="AX114" i="24"/>
  <c r="AA114" i="25" s="1"/>
  <c r="AW114" i="24"/>
  <c r="Z114" i="25" s="1"/>
  <c r="AV114" i="24"/>
  <c r="AU114" i="24"/>
  <c r="AT114" i="24"/>
  <c r="AS114" i="24"/>
  <c r="AR114" i="24"/>
  <c r="AQ114" i="24"/>
  <c r="AP114" i="24"/>
  <c r="AI114" i="25" s="1"/>
  <c r="AO114" i="24"/>
  <c r="AH114" i="25" s="1"/>
  <c r="AN114" i="24"/>
  <c r="AM114" i="24"/>
  <c r="AL114" i="24"/>
  <c r="AK114" i="24"/>
  <c r="AJ114" i="24"/>
  <c r="AI114" i="24"/>
  <c r="AH114" i="24"/>
  <c r="AJ114" i="25" s="1"/>
  <c r="AG114" i="24"/>
  <c r="AF114" i="24"/>
  <c r="AE114" i="24"/>
  <c r="AD114" i="24"/>
  <c r="AC114" i="24"/>
  <c r="AB114" i="24"/>
  <c r="AA114" i="24"/>
  <c r="Z114" i="24"/>
  <c r="Y114" i="24"/>
  <c r="X114" i="24"/>
  <c r="W114" i="24"/>
  <c r="V114" i="24"/>
  <c r="U114" i="24"/>
  <c r="T114" i="24"/>
  <c r="S114" i="24"/>
  <c r="R114" i="24"/>
  <c r="Q114" i="24"/>
  <c r="P114" i="24"/>
  <c r="O114" i="24"/>
  <c r="N114" i="24"/>
  <c r="M114" i="24"/>
  <c r="AC114" i="25" s="1"/>
  <c r="L114" i="24"/>
  <c r="AD114" i="25" s="1"/>
  <c r="K114" i="24"/>
  <c r="J114" i="24"/>
  <c r="I114" i="24"/>
  <c r="H114" i="24"/>
  <c r="G114" i="24"/>
  <c r="B114" i="25" s="1"/>
  <c r="F114" i="24"/>
  <c r="D114" i="25" s="1"/>
  <c r="E114" i="24"/>
  <c r="C114" i="25" s="1"/>
  <c r="D114" i="24"/>
  <c r="C114" i="24"/>
  <c r="B114" i="24"/>
  <c r="A114" i="24"/>
  <c r="CQ113" i="24"/>
  <c r="J113" i="25" s="1"/>
  <c r="CP113" i="24"/>
  <c r="S113" i="25" s="1"/>
  <c r="CO113" i="24"/>
  <c r="CN113" i="24"/>
  <c r="Q113" i="25" s="1"/>
  <c r="CM113" i="24"/>
  <c r="P113" i="25" s="1"/>
  <c r="CL113" i="24"/>
  <c r="CK113" i="24"/>
  <c r="CJ113" i="24"/>
  <c r="CI113" i="24"/>
  <c r="CH113" i="24"/>
  <c r="CG113" i="24"/>
  <c r="CF113" i="24"/>
  <c r="CE113" i="24"/>
  <c r="CD113" i="24"/>
  <c r="CC113" i="24"/>
  <c r="CB113" i="24"/>
  <c r="K113" i="25" s="1"/>
  <c r="CA113" i="24"/>
  <c r="BZ113" i="24"/>
  <c r="BY113" i="24"/>
  <c r="BX113" i="24"/>
  <c r="BW113" i="24"/>
  <c r="BV113" i="24"/>
  <c r="BU113" i="24"/>
  <c r="BT113" i="24"/>
  <c r="E113" i="25" s="1"/>
  <c r="BS113" i="24"/>
  <c r="BR113" i="24"/>
  <c r="BQ113" i="24"/>
  <c r="BP113" i="24"/>
  <c r="BO113" i="24"/>
  <c r="BN113" i="24"/>
  <c r="BM113" i="24"/>
  <c r="BL113" i="24"/>
  <c r="BK113" i="24"/>
  <c r="BJ113" i="24"/>
  <c r="F113" i="25" s="1"/>
  <c r="BI113" i="24"/>
  <c r="BH113" i="24"/>
  <c r="BG113" i="24"/>
  <c r="BF113" i="24"/>
  <c r="BE113" i="24"/>
  <c r="BD113" i="24"/>
  <c r="BC113" i="24"/>
  <c r="Y113" i="25" s="1"/>
  <c r="BB113" i="24"/>
  <c r="X113" i="25" s="1"/>
  <c r="BA113" i="24"/>
  <c r="W113" i="25" s="1"/>
  <c r="AZ113" i="24"/>
  <c r="AE113" i="25" s="1"/>
  <c r="AY113" i="24"/>
  <c r="AB113" i="25" s="1"/>
  <c r="AX113" i="24"/>
  <c r="AA113" i="25" s="1"/>
  <c r="AW113" i="24"/>
  <c r="Z113" i="25" s="1"/>
  <c r="AV113" i="24"/>
  <c r="AU113" i="24"/>
  <c r="AT113" i="24"/>
  <c r="AS113" i="24"/>
  <c r="AR113" i="24"/>
  <c r="AQ113" i="24"/>
  <c r="AP113" i="24"/>
  <c r="AI113" i="25" s="1"/>
  <c r="AO113" i="24"/>
  <c r="AH113" i="25" s="1"/>
  <c r="AN113" i="24"/>
  <c r="AM113" i="24"/>
  <c r="AL113" i="24"/>
  <c r="AK113" i="24"/>
  <c r="AJ113" i="24"/>
  <c r="AI113" i="24"/>
  <c r="AH113" i="24"/>
  <c r="AJ113" i="25" s="1"/>
  <c r="AG113" i="24"/>
  <c r="AF113" i="24"/>
  <c r="AE113" i="24"/>
  <c r="AD113" i="24"/>
  <c r="AC113" i="24"/>
  <c r="AB113" i="24"/>
  <c r="AA113" i="24"/>
  <c r="Z113" i="24"/>
  <c r="Y113" i="24"/>
  <c r="X113" i="24"/>
  <c r="W113" i="24"/>
  <c r="V113" i="24"/>
  <c r="U113" i="24"/>
  <c r="T113" i="24"/>
  <c r="S113" i="24"/>
  <c r="R113" i="24"/>
  <c r="Q113" i="24"/>
  <c r="P113" i="24"/>
  <c r="O113" i="24"/>
  <c r="N113" i="24"/>
  <c r="M113" i="24"/>
  <c r="AC113" i="25" s="1"/>
  <c r="L113" i="24"/>
  <c r="AD113" i="25" s="1"/>
  <c r="K113" i="24"/>
  <c r="J113" i="24"/>
  <c r="I113" i="24"/>
  <c r="H113" i="24"/>
  <c r="G113" i="24"/>
  <c r="B113" i="25" s="1"/>
  <c r="F113" i="24"/>
  <c r="D113" i="25" s="1"/>
  <c r="E113" i="24"/>
  <c r="C113" i="25" s="1"/>
  <c r="D113" i="24"/>
  <c r="C113" i="24"/>
  <c r="B113" i="24"/>
  <c r="A113" i="24"/>
  <c r="DC113" i="24" s="1"/>
  <c r="AR113" i="25" s="1"/>
  <c r="CQ112" i="24"/>
  <c r="J112" i="25" s="1"/>
  <c r="CP112" i="24"/>
  <c r="S112" i="25" s="1"/>
  <c r="CO112" i="24"/>
  <c r="CN112" i="24"/>
  <c r="Q112" i="25" s="1"/>
  <c r="CM112" i="24"/>
  <c r="P112" i="25" s="1"/>
  <c r="CL112" i="24"/>
  <c r="CK112" i="24"/>
  <c r="CJ112" i="24"/>
  <c r="CI112" i="24"/>
  <c r="CH112" i="24"/>
  <c r="CG112" i="24"/>
  <c r="CF112" i="24"/>
  <c r="CE112" i="24"/>
  <c r="CD112" i="24"/>
  <c r="CC112" i="24"/>
  <c r="CB112" i="24"/>
  <c r="K112" i="25" s="1"/>
  <c r="CA112" i="24"/>
  <c r="BZ112" i="24"/>
  <c r="BY112" i="24"/>
  <c r="BX112" i="24"/>
  <c r="BW112" i="24"/>
  <c r="BV112" i="24"/>
  <c r="BU112" i="24"/>
  <c r="BT112" i="24"/>
  <c r="E112" i="25" s="1"/>
  <c r="BS112" i="24"/>
  <c r="BR112" i="24"/>
  <c r="BQ112" i="24"/>
  <c r="BP112" i="24"/>
  <c r="BO112" i="24"/>
  <c r="BN112" i="24"/>
  <c r="BM112" i="24"/>
  <c r="BL112" i="24"/>
  <c r="BK112" i="24"/>
  <c r="BJ112" i="24"/>
  <c r="F112" i="25" s="1"/>
  <c r="BI112" i="24"/>
  <c r="BH112" i="24"/>
  <c r="BG112" i="24"/>
  <c r="BF112" i="24"/>
  <c r="BE112" i="24"/>
  <c r="BD112" i="24"/>
  <c r="BC112" i="24"/>
  <c r="Y112" i="25" s="1"/>
  <c r="BB112" i="24"/>
  <c r="X112" i="25" s="1"/>
  <c r="BA112" i="24"/>
  <c r="W112" i="25" s="1"/>
  <c r="AZ112" i="24"/>
  <c r="AE112" i="25" s="1"/>
  <c r="AY112" i="24"/>
  <c r="AB112" i="25" s="1"/>
  <c r="AX112" i="24"/>
  <c r="AA112" i="25" s="1"/>
  <c r="AW112" i="24"/>
  <c r="Z112" i="25" s="1"/>
  <c r="AV112" i="24"/>
  <c r="AU112" i="24"/>
  <c r="AT112" i="24"/>
  <c r="AS112" i="24"/>
  <c r="AR112" i="24"/>
  <c r="AQ112" i="24"/>
  <c r="AP112" i="24"/>
  <c r="AI112" i="25" s="1"/>
  <c r="AO112" i="24"/>
  <c r="AH112" i="25" s="1"/>
  <c r="AN112" i="24"/>
  <c r="AM112" i="24"/>
  <c r="AL112" i="24"/>
  <c r="AK112" i="24"/>
  <c r="AJ112" i="24"/>
  <c r="AI112" i="24"/>
  <c r="AH112" i="24"/>
  <c r="AJ112" i="25" s="1"/>
  <c r="AG112" i="24"/>
  <c r="AF112" i="24"/>
  <c r="AE112" i="24"/>
  <c r="AD112" i="24"/>
  <c r="AC112" i="24"/>
  <c r="AB112" i="24"/>
  <c r="AA112" i="24"/>
  <c r="Z112" i="24"/>
  <c r="Y112" i="24"/>
  <c r="X112" i="24"/>
  <c r="W112" i="24"/>
  <c r="V112" i="24"/>
  <c r="U112" i="24"/>
  <c r="T112" i="24"/>
  <c r="S112" i="24"/>
  <c r="R112" i="24"/>
  <c r="Q112" i="24"/>
  <c r="P112" i="24"/>
  <c r="O112" i="24"/>
  <c r="N112" i="24"/>
  <c r="M112" i="24"/>
  <c r="AC112" i="25" s="1"/>
  <c r="L112" i="24"/>
  <c r="AD112" i="25" s="1"/>
  <c r="K112" i="24"/>
  <c r="J112" i="24"/>
  <c r="I112" i="24"/>
  <c r="H112" i="24"/>
  <c r="G112" i="24"/>
  <c r="B112" i="25" s="1"/>
  <c r="F112" i="24"/>
  <c r="D112" i="25" s="1"/>
  <c r="E112" i="24"/>
  <c r="C112" i="25" s="1"/>
  <c r="D112" i="24"/>
  <c r="C112" i="24"/>
  <c r="B112" i="24"/>
  <c r="A112" i="24"/>
  <c r="DC112" i="24" s="1"/>
  <c r="AR112" i="25" s="1"/>
  <c r="CQ111" i="24"/>
  <c r="J111" i="25" s="1"/>
  <c r="CP111" i="24"/>
  <c r="S111" i="25" s="1"/>
  <c r="CO111" i="24"/>
  <c r="CN111" i="24"/>
  <c r="Q111" i="25" s="1"/>
  <c r="CM111" i="24"/>
  <c r="P111" i="25" s="1"/>
  <c r="CL111" i="24"/>
  <c r="CK111" i="24"/>
  <c r="CJ111" i="24"/>
  <c r="CI111" i="24"/>
  <c r="CH111" i="24"/>
  <c r="CG111" i="24"/>
  <c r="CF111" i="24"/>
  <c r="CE111" i="24"/>
  <c r="CD111" i="24"/>
  <c r="CC111" i="24"/>
  <c r="CB111" i="24"/>
  <c r="K111" i="25" s="1"/>
  <c r="CA111" i="24"/>
  <c r="BZ111" i="24"/>
  <c r="BY111" i="24"/>
  <c r="BX111" i="24"/>
  <c r="BW111" i="24"/>
  <c r="BV111" i="24"/>
  <c r="BU111" i="24"/>
  <c r="BT111" i="24"/>
  <c r="E111" i="25" s="1"/>
  <c r="BS111" i="24"/>
  <c r="BR111" i="24"/>
  <c r="BQ111" i="24"/>
  <c r="BP111" i="24"/>
  <c r="BO111" i="24"/>
  <c r="BN111" i="24"/>
  <c r="BM111" i="24"/>
  <c r="BL111" i="24"/>
  <c r="BK111" i="24"/>
  <c r="BJ111" i="24"/>
  <c r="F111" i="25" s="1"/>
  <c r="BI111" i="24"/>
  <c r="BH111" i="24"/>
  <c r="BG111" i="24"/>
  <c r="BF111" i="24"/>
  <c r="BE111" i="24"/>
  <c r="BD111" i="24"/>
  <c r="BC111" i="24"/>
  <c r="Y111" i="25" s="1"/>
  <c r="BB111" i="24"/>
  <c r="X111" i="25" s="1"/>
  <c r="BA111" i="24"/>
  <c r="W111" i="25" s="1"/>
  <c r="AZ111" i="24"/>
  <c r="AE111" i="25" s="1"/>
  <c r="AY111" i="24"/>
  <c r="AB111" i="25" s="1"/>
  <c r="AX111" i="24"/>
  <c r="AA111" i="25" s="1"/>
  <c r="AW111" i="24"/>
  <c r="Z111" i="25" s="1"/>
  <c r="AV111" i="24"/>
  <c r="AU111" i="24"/>
  <c r="AT111" i="24"/>
  <c r="AS111" i="24"/>
  <c r="AR111" i="24"/>
  <c r="AQ111" i="24"/>
  <c r="AP111" i="24"/>
  <c r="AI111" i="25" s="1"/>
  <c r="AO111" i="24"/>
  <c r="AH111" i="25" s="1"/>
  <c r="AN111" i="24"/>
  <c r="AM111" i="24"/>
  <c r="AL111" i="24"/>
  <c r="AK111" i="24"/>
  <c r="AJ111" i="24"/>
  <c r="AI111" i="24"/>
  <c r="AH111" i="24"/>
  <c r="AJ111" i="25" s="1"/>
  <c r="AG111" i="24"/>
  <c r="AF111" i="24"/>
  <c r="AE111" i="24"/>
  <c r="AD111" i="24"/>
  <c r="AC111" i="24"/>
  <c r="AB111" i="24"/>
  <c r="AA111" i="24"/>
  <c r="Z111" i="24"/>
  <c r="Y111" i="24"/>
  <c r="X111" i="24"/>
  <c r="W111" i="24"/>
  <c r="V111" i="24"/>
  <c r="U111" i="24"/>
  <c r="T111" i="24"/>
  <c r="S111" i="24"/>
  <c r="R111" i="24"/>
  <c r="Q111" i="24"/>
  <c r="P111" i="24"/>
  <c r="O111" i="24"/>
  <c r="N111" i="24"/>
  <c r="M111" i="24"/>
  <c r="AC111" i="25" s="1"/>
  <c r="L111" i="24"/>
  <c r="AD111" i="25" s="1"/>
  <c r="K111" i="24"/>
  <c r="J111" i="24"/>
  <c r="I111" i="24"/>
  <c r="H111" i="24"/>
  <c r="G111" i="24"/>
  <c r="B111" i="25" s="1"/>
  <c r="F111" i="24"/>
  <c r="D111" i="25" s="1"/>
  <c r="E111" i="24"/>
  <c r="C111" i="25" s="1"/>
  <c r="D111" i="24"/>
  <c r="C111" i="24"/>
  <c r="B111" i="24"/>
  <c r="A111" i="24"/>
  <c r="CQ110" i="24"/>
  <c r="J110" i="25" s="1"/>
  <c r="CP110" i="24"/>
  <c r="S110" i="25" s="1"/>
  <c r="CO110" i="24"/>
  <c r="CN110" i="24"/>
  <c r="Q110" i="25" s="1"/>
  <c r="CM110" i="24"/>
  <c r="P110" i="25" s="1"/>
  <c r="CL110" i="24"/>
  <c r="CK110" i="24"/>
  <c r="CJ110" i="24"/>
  <c r="CI110" i="24"/>
  <c r="CH110" i="24"/>
  <c r="CG110" i="24"/>
  <c r="CF110" i="24"/>
  <c r="CE110" i="24"/>
  <c r="CD110" i="24"/>
  <c r="CC110" i="24"/>
  <c r="CB110" i="24"/>
  <c r="K110" i="25" s="1"/>
  <c r="CA110" i="24"/>
  <c r="BZ110" i="24"/>
  <c r="BY110" i="24"/>
  <c r="BX110" i="24"/>
  <c r="BW110" i="24"/>
  <c r="BV110" i="24"/>
  <c r="BU110" i="24"/>
  <c r="BT110" i="24"/>
  <c r="E110" i="25" s="1"/>
  <c r="BS110" i="24"/>
  <c r="BR110" i="24"/>
  <c r="BQ110" i="24"/>
  <c r="BP110" i="24"/>
  <c r="BO110" i="24"/>
  <c r="BN110" i="24"/>
  <c r="BM110" i="24"/>
  <c r="BL110" i="24"/>
  <c r="BK110" i="24"/>
  <c r="BJ110" i="24"/>
  <c r="F110" i="25" s="1"/>
  <c r="BI110" i="24"/>
  <c r="BH110" i="24"/>
  <c r="BG110" i="24"/>
  <c r="BF110" i="24"/>
  <c r="BE110" i="24"/>
  <c r="BD110" i="24"/>
  <c r="BC110" i="24"/>
  <c r="Y110" i="25" s="1"/>
  <c r="BB110" i="24"/>
  <c r="X110" i="25" s="1"/>
  <c r="BA110" i="24"/>
  <c r="W110" i="25" s="1"/>
  <c r="AZ110" i="24"/>
  <c r="AE110" i="25" s="1"/>
  <c r="AY110" i="24"/>
  <c r="AB110" i="25" s="1"/>
  <c r="AX110" i="24"/>
  <c r="AA110" i="25" s="1"/>
  <c r="AW110" i="24"/>
  <c r="Z110" i="25" s="1"/>
  <c r="AV110" i="24"/>
  <c r="AU110" i="24"/>
  <c r="AT110" i="24"/>
  <c r="AS110" i="24"/>
  <c r="AR110" i="24"/>
  <c r="AQ110" i="24"/>
  <c r="AP110" i="24"/>
  <c r="AI110" i="25" s="1"/>
  <c r="AO110" i="24"/>
  <c r="AH110" i="25" s="1"/>
  <c r="AN110" i="24"/>
  <c r="AM110" i="24"/>
  <c r="AL110" i="24"/>
  <c r="AK110" i="24"/>
  <c r="AJ110" i="24"/>
  <c r="AI110" i="24"/>
  <c r="AH110" i="24"/>
  <c r="AJ110" i="25" s="1"/>
  <c r="AG110" i="24"/>
  <c r="AF110" i="24"/>
  <c r="AE110" i="24"/>
  <c r="AD110" i="24"/>
  <c r="AC110" i="24"/>
  <c r="AB110" i="24"/>
  <c r="AA110" i="24"/>
  <c r="Z110" i="24"/>
  <c r="Y110" i="24"/>
  <c r="X110" i="24"/>
  <c r="W110" i="24"/>
  <c r="V110" i="24"/>
  <c r="U110" i="24"/>
  <c r="T110" i="24"/>
  <c r="S110" i="24"/>
  <c r="R110" i="24"/>
  <c r="Q110" i="24"/>
  <c r="P110" i="24"/>
  <c r="O110" i="24"/>
  <c r="N110" i="24"/>
  <c r="M110" i="24"/>
  <c r="AC110" i="25" s="1"/>
  <c r="L110" i="24"/>
  <c r="AD110" i="25" s="1"/>
  <c r="K110" i="24"/>
  <c r="J110" i="24"/>
  <c r="I110" i="24"/>
  <c r="H110" i="24"/>
  <c r="G110" i="24"/>
  <c r="B110" i="25" s="1"/>
  <c r="F110" i="24"/>
  <c r="D110" i="25" s="1"/>
  <c r="E110" i="24"/>
  <c r="C110" i="25" s="1"/>
  <c r="D110" i="24"/>
  <c r="C110" i="24"/>
  <c r="B110" i="24"/>
  <c r="A110" i="24"/>
  <c r="CQ109" i="24"/>
  <c r="J109" i="25" s="1"/>
  <c r="CP109" i="24"/>
  <c r="S109" i="25" s="1"/>
  <c r="CO109" i="24"/>
  <c r="CN109" i="24"/>
  <c r="Q109" i="25" s="1"/>
  <c r="CM109" i="24"/>
  <c r="P109" i="25" s="1"/>
  <c r="CL109" i="24"/>
  <c r="CK109" i="24"/>
  <c r="CJ109" i="24"/>
  <c r="CI109" i="24"/>
  <c r="CH109" i="24"/>
  <c r="CG109" i="24"/>
  <c r="CF109" i="24"/>
  <c r="CE109" i="24"/>
  <c r="CD109" i="24"/>
  <c r="CC109" i="24"/>
  <c r="CB109" i="24"/>
  <c r="K109" i="25" s="1"/>
  <c r="CA109" i="24"/>
  <c r="BZ109" i="24"/>
  <c r="BY109" i="24"/>
  <c r="BX109" i="24"/>
  <c r="BW109" i="24"/>
  <c r="BV109" i="24"/>
  <c r="BU109" i="24"/>
  <c r="BT109" i="24"/>
  <c r="E109" i="25" s="1"/>
  <c r="BS109" i="24"/>
  <c r="BR109" i="24"/>
  <c r="BQ109" i="24"/>
  <c r="BP109" i="24"/>
  <c r="BO109" i="24"/>
  <c r="BN109" i="24"/>
  <c r="BM109" i="24"/>
  <c r="BL109" i="24"/>
  <c r="BK109" i="24"/>
  <c r="BJ109" i="24"/>
  <c r="F109" i="25" s="1"/>
  <c r="BI109" i="24"/>
  <c r="BH109" i="24"/>
  <c r="BG109" i="24"/>
  <c r="BF109" i="24"/>
  <c r="BE109" i="24"/>
  <c r="BD109" i="24"/>
  <c r="BC109" i="24"/>
  <c r="Y109" i="25" s="1"/>
  <c r="BB109" i="24"/>
  <c r="X109" i="25" s="1"/>
  <c r="BA109" i="24"/>
  <c r="W109" i="25" s="1"/>
  <c r="AZ109" i="24"/>
  <c r="AE109" i="25" s="1"/>
  <c r="AY109" i="24"/>
  <c r="AB109" i="25" s="1"/>
  <c r="AX109" i="24"/>
  <c r="AA109" i="25" s="1"/>
  <c r="AW109" i="24"/>
  <c r="Z109" i="25" s="1"/>
  <c r="AV109" i="24"/>
  <c r="AU109" i="24"/>
  <c r="AT109" i="24"/>
  <c r="AS109" i="24"/>
  <c r="AR109" i="24"/>
  <c r="AQ109" i="24"/>
  <c r="AP109" i="24"/>
  <c r="AI109" i="25" s="1"/>
  <c r="AO109" i="24"/>
  <c r="AH109" i="25" s="1"/>
  <c r="AN109" i="24"/>
  <c r="AM109" i="24"/>
  <c r="AL109" i="24"/>
  <c r="AK109" i="24"/>
  <c r="AJ109" i="24"/>
  <c r="AI109" i="24"/>
  <c r="AH109" i="24"/>
  <c r="AJ109" i="25" s="1"/>
  <c r="AG109" i="24"/>
  <c r="AF109" i="24"/>
  <c r="AE109" i="24"/>
  <c r="AD109" i="24"/>
  <c r="AC109" i="24"/>
  <c r="AB109" i="24"/>
  <c r="AA109" i="24"/>
  <c r="Z109" i="24"/>
  <c r="Y109" i="24"/>
  <c r="X109" i="24"/>
  <c r="W109" i="24"/>
  <c r="V109" i="24"/>
  <c r="U109" i="24"/>
  <c r="T109" i="24"/>
  <c r="S109" i="24"/>
  <c r="R109" i="24"/>
  <c r="Q109" i="24"/>
  <c r="P109" i="24"/>
  <c r="O109" i="24"/>
  <c r="N109" i="24"/>
  <c r="M109" i="24"/>
  <c r="AC109" i="25" s="1"/>
  <c r="L109" i="24"/>
  <c r="AD109" i="25" s="1"/>
  <c r="K109" i="24"/>
  <c r="J109" i="24"/>
  <c r="I109" i="24"/>
  <c r="H109" i="24"/>
  <c r="G109" i="24"/>
  <c r="B109" i="25" s="1"/>
  <c r="F109" i="24"/>
  <c r="D109" i="25" s="1"/>
  <c r="E109" i="24"/>
  <c r="C109" i="25" s="1"/>
  <c r="D109" i="24"/>
  <c r="C109" i="24"/>
  <c r="B109" i="24"/>
  <c r="A109" i="24"/>
  <c r="DC109" i="24" s="1"/>
  <c r="AR109" i="25" s="1"/>
  <c r="CQ108" i="24"/>
  <c r="J108" i="25" s="1"/>
  <c r="CP108" i="24"/>
  <c r="S108" i="25" s="1"/>
  <c r="CO108" i="24"/>
  <c r="CN108" i="24"/>
  <c r="Q108" i="25" s="1"/>
  <c r="CM108" i="24"/>
  <c r="P108" i="25" s="1"/>
  <c r="CL108" i="24"/>
  <c r="CK108" i="24"/>
  <c r="CJ108" i="24"/>
  <c r="CI108" i="24"/>
  <c r="CH108" i="24"/>
  <c r="CG108" i="24"/>
  <c r="CF108" i="24"/>
  <c r="CE108" i="24"/>
  <c r="CD108" i="24"/>
  <c r="CC108" i="24"/>
  <c r="CB108" i="24"/>
  <c r="K108" i="25" s="1"/>
  <c r="CA108" i="24"/>
  <c r="BZ108" i="24"/>
  <c r="BY108" i="24"/>
  <c r="BX108" i="24"/>
  <c r="BW108" i="24"/>
  <c r="BV108" i="24"/>
  <c r="BU108" i="24"/>
  <c r="BT108" i="24"/>
  <c r="E108" i="25" s="1"/>
  <c r="BS108" i="24"/>
  <c r="BR108" i="24"/>
  <c r="BQ108" i="24"/>
  <c r="BP108" i="24"/>
  <c r="BO108" i="24"/>
  <c r="BN108" i="24"/>
  <c r="BM108" i="24"/>
  <c r="BL108" i="24"/>
  <c r="BK108" i="24"/>
  <c r="BJ108" i="24"/>
  <c r="F108" i="25" s="1"/>
  <c r="BI108" i="24"/>
  <c r="BH108" i="24"/>
  <c r="BG108" i="24"/>
  <c r="BF108" i="24"/>
  <c r="BE108" i="24"/>
  <c r="BD108" i="24"/>
  <c r="BC108" i="24"/>
  <c r="Y108" i="25" s="1"/>
  <c r="BB108" i="24"/>
  <c r="X108" i="25" s="1"/>
  <c r="BA108" i="24"/>
  <c r="W108" i="25" s="1"/>
  <c r="AZ108" i="24"/>
  <c r="AE108" i="25" s="1"/>
  <c r="AY108" i="24"/>
  <c r="AB108" i="25" s="1"/>
  <c r="AX108" i="24"/>
  <c r="AA108" i="25" s="1"/>
  <c r="AW108" i="24"/>
  <c r="Z108" i="25" s="1"/>
  <c r="AV108" i="24"/>
  <c r="AU108" i="24"/>
  <c r="AT108" i="24"/>
  <c r="AS108" i="24"/>
  <c r="AR108" i="24"/>
  <c r="AQ108" i="24"/>
  <c r="AP108" i="24"/>
  <c r="AI108" i="25" s="1"/>
  <c r="AO108" i="24"/>
  <c r="AH108" i="25" s="1"/>
  <c r="AN108" i="24"/>
  <c r="AM108" i="24"/>
  <c r="AL108" i="24"/>
  <c r="AK108" i="24"/>
  <c r="AJ108" i="24"/>
  <c r="AI108" i="24"/>
  <c r="AH108" i="24"/>
  <c r="AJ108" i="25" s="1"/>
  <c r="AG108" i="24"/>
  <c r="AF108" i="24"/>
  <c r="AE108" i="24"/>
  <c r="AD108" i="24"/>
  <c r="AC108" i="24"/>
  <c r="AB108" i="24"/>
  <c r="AA108" i="24"/>
  <c r="Z108" i="24"/>
  <c r="Y108" i="24"/>
  <c r="X108" i="24"/>
  <c r="W108" i="24"/>
  <c r="V108" i="24"/>
  <c r="U108" i="24"/>
  <c r="T108" i="24"/>
  <c r="S108" i="24"/>
  <c r="R108" i="24"/>
  <c r="Q108" i="24"/>
  <c r="P108" i="24"/>
  <c r="O108" i="24"/>
  <c r="N108" i="24"/>
  <c r="M108" i="24"/>
  <c r="AC108" i="25" s="1"/>
  <c r="L108" i="24"/>
  <c r="AD108" i="25" s="1"/>
  <c r="K108" i="24"/>
  <c r="J108" i="24"/>
  <c r="I108" i="24"/>
  <c r="H108" i="24"/>
  <c r="G108" i="24"/>
  <c r="B108" i="25" s="1"/>
  <c r="F108" i="24"/>
  <c r="D108" i="25" s="1"/>
  <c r="E108" i="24"/>
  <c r="C108" i="25" s="1"/>
  <c r="D108" i="24"/>
  <c r="C108" i="24"/>
  <c r="B108" i="24"/>
  <c r="A108" i="24"/>
  <c r="A108" i="25" s="1"/>
  <c r="CQ107" i="24"/>
  <c r="J107" i="25" s="1"/>
  <c r="CP107" i="24"/>
  <c r="S107" i="25" s="1"/>
  <c r="CO107" i="24"/>
  <c r="CN107" i="24"/>
  <c r="Q107" i="25" s="1"/>
  <c r="CM107" i="24"/>
  <c r="P107" i="25" s="1"/>
  <c r="CL107" i="24"/>
  <c r="CK107" i="24"/>
  <c r="CJ107" i="24"/>
  <c r="CI107" i="24"/>
  <c r="CH107" i="24"/>
  <c r="CG107" i="24"/>
  <c r="CF107" i="24"/>
  <c r="CE107" i="24"/>
  <c r="CD107" i="24"/>
  <c r="CC107" i="24"/>
  <c r="CB107" i="24"/>
  <c r="K107" i="25" s="1"/>
  <c r="CA107" i="24"/>
  <c r="BZ107" i="24"/>
  <c r="BY107" i="24"/>
  <c r="BX107" i="24"/>
  <c r="BW107" i="24"/>
  <c r="BV107" i="24"/>
  <c r="BU107" i="24"/>
  <c r="BT107" i="24"/>
  <c r="E107" i="25" s="1"/>
  <c r="BS107" i="24"/>
  <c r="BR107" i="24"/>
  <c r="BQ107" i="24"/>
  <c r="BP107" i="24"/>
  <c r="BO107" i="24"/>
  <c r="BN107" i="24"/>
  <c r="BM107" i="24"/>
  <c r="BL107" i="24"/>
  <c r="BK107" i="24"/>
  <c r="BJ107" i="24"/>
  <c r="F107" i="25" s="1"/>
  <c r="BI107" i="24"/>
  <c r="BH107" i="24"/>
  <c r="BG107" i="24"/>
  <c r="BF107" i="24"/>
  <c r="BE107" i="24"/>
  <c r="BD107" i="24"/>
  <c r="BC107" i="24"/>
  <c r="Y107" i="25" s="1"/>
  <c r="BB107" i="24"/>
  <c r="X107" i="25" s="1"/>
  <c r="BA107" i="24"/>
  <c r="W107" i="25" s="1"/>
  <c r="AZ107" i="24"/>
  <c r="AE107" i="25" s="1"/>
  <c r="AY107" i="24"/>
  <c r="AB107" i="25" s="1"/>
  <c r="AX107" i="24"/>
  <c r="AA107" i="25" s="1"/>
  <c r="AW107" i="24"/>
  <c r="Z107" i="25" s="1"/>
  <c r="AV107" i="24"/>
  <c r="AU107" i="24"/>
  <c r="AT107" i="24"/>
  <c r="AS107" i="24"/>
  <c r="AR107" i="24"/>
  <c r="AQ107" i="24"/>
  <c r="AP107" i="24"/>
  <c r="AI107" i="25" s="1"/>
  <c r="AO107" i="24"/>
  <c r="AH107" i="25" s="1"/>
  <c r="AN107" i="24"/>
  <c r="AM107" i="24"/>
  <c r="AL107" i="24"/>
  <c r="AK107" i="24"/>
  <c r="AJ107" i="24"/>
  <c r="AI107" i="24"/>
  <c r="AH107" i="24"/>
  <c r="AJ107" i="25" s="1"/>
  <c r="AG107" i="24"/>
  <c r="AF107" i="24"/>
  <c r="AE107" i="24"/>
  <c r="AD107" i="24"/>
  <c r="AC107" i="24"/>
  <c r="AB107" i="24"/>
  <c r="AA107" i="24"/>
  <c r="Z107" i="24"/>
  <c r="Y107" i="24"/>
  <c r="X107" i="24"/>
  <c r="W107" i="24"/>
  <c r="V107" i="24"/>
  <c r="U107" i="24"/>
  <c r="T107" i="24"/>
  <c r="S107" i="24"/>
  <c r="R107" i="24"/>
  <c r="Q107" i="24"/>
  <c r="P107" i="24"/>
  <c r="O107" i="24"/>
  <c r="N107" i="24"/>
  <c r="M107" i="24"/>
  <c r="AC107" i="25" s="1"/>
  <c r="L107" i="24"/>
  <c r="AD107" i="25" s="1"/>
  <c r="K107" i="24"/>
  <c r="J107" i="24"/>
  <c r="I107" i="24"/>
  <c r="H107" i="24"/>
  <c r="G107" i="24"/>
  <c r="B107" i="25" s="1"/>
  <c r="F107" i="24"/>
  <c r="D107" i="25" s="1"/>
  <c r="E107" i="24"/>
  <c r="C107" i="25" s="1"/>
  <c r="D107" i="24"/>
  <c r="C107" i="24"/>
  <c r="B107" i="24"/>
  <c r="A107" i="24"/>
  <c r="A107" i="25" s="1"/>
  <c r="CQ106" i="24"/>
  <c r="J106" i="25" s="1"/>
  <c r="CP106" i="24"/>
  <c r="S106" i="25" s="1"/>
  <c r="CO106" i="24"/>
  <c r="CN106" i="24"/>
  <c r="Q106" i="25" s="1"/>
  <c r="CM106" i="24"/>
  <c r="P106" i="25" s="1"/>
  <c r="CL106" i="24"/>
  <c r="CK106" i="24"/>
  <c r="CJ106" i="24"/>
  <c r="CI106" i="24"/>
  <c r="CH106" i="24"/>
  <c r="CG106" i="24"/>
  <c r="CF106" i="24"/>
  <c r="CE106" i="24"/>
  <c r="CD106" i="24"/>
  <c r="CC106" i="24"/>
  <c r="CB106" i="24"/>
  <c r="K106" i="25" s="1"/>
  <c r="CA106" i="24"/>
  <c r="BZ106" i="24"/>
  <c r="BY106" i="24"/>
  <c r="BX106" i="24"/>
  <c r="BW106" i="24"/>
  <c r="BV106" i="24"/>
  <c r="BU106" i="24"/>
  <c r="BT106" i="24"/>
  <c r="E106" i="25" s="1"/>
  <c r="BS106" i="24"/>
  <c r="BR106" i="24"/>
  <c r="BQ106" i="24"/>
  <c r="BP106" i="24"/>
  <c r="BO106" i="24"/>
  <c r="BN106" i="24"/>
  <c r="BM106" i="24"/>
  <c r="BL106" i="24"/>
  <c r="BK106" i="24"/>
  <c r="BJ106" i="24"/>
  <c r="F106" i="25" s="1"/>
  <c r="BI106" i="24"/>
  <c r="BH106" i="24"/>
  <c r="BG106" i="24"/>
  <c r="BF106" i="24"/>
  <c r="BE106" i="24"/>
  <c r="BD106" i="24"/>
  <c r="BC106" i="24"/>
  <c r="Y106" i="25" s="1"/>
  <c r="BB106" i="24"/>
  <c r="X106" i="25" s="1"/>
  <c r="BA106" i="24"/>
  <c r="W106" i="25" s="1"/>
  <c r="AZ106" i="24"/>
  <c r="AE106" i="25" s="1"/>
  <c r="AY106" i="24"/>
  <c r="AB106" i="25" s="1"/>
  <c r="AX106" i="24"/>
  <c r="AA106" i="25" s="1"/>
  <c r="AW106" i="24"/>
  <c r="Z106" i="25" s="1"/>
  <c r="AV106" i="24"/>
  <c r="AU106" i="24"/>
  <c r="AT106" i="24"/>
  <c r="AS106" i="24"/>
  <c r="AR106" i="24"/>
  <c r="AQ106" i="24"/>
  <c r="AP106" i="24"/>
  <c r="AI106" i="25" s="1"/>
  <c r="AO106" i="24"/>
  <c r="AH106" i="25" s="1"/>
  <c r="AN106" i="24"/>
  <c r="AM106" i="24"/>
  <c r="AL106" i="24"/>
  <c r="AK106" i="24"/>
  <c r="AJ106" i="24"/>
  <c r="AI106" i="24"/>
  <c r="AH106" i="24"/>
  <c r="AJ106" i="25" s="1"/>
  <c r="AG106" i="24"/>
  <c r="AF106" i="24"/>
  <c r="AE106" i="24"/>
  <c r="AD106" i="24"/>
  <c r="AC106" i="24"/>
  <c r="AB106" i="24"/>
  <c r="AA106" i="24"/>
  <c r="Z106" i="24"/>
  <c r="Y106" i="24"/>
  <c r="X106" i="24"/>
  <c r="W106" i="24"/>
  <c r="V106" i="24"/>
  <c r="U106" i="24"/>
  <c r="T106" i="24"/>
  <c r="S106" i="24"/>
  <c r="R106" i="24"/>
  <c r="Q106" i="24"/>
  <c r="P106" i="24"/>
  <c r="O106" i="24"/>
  <c r="N106" i="24"/>
  <c r="M106" i="24"/>
  <c r="AC106" i="25" s="1"/>
  <c r="L106" i="24"/>
  <c r="AD106" i="25" s="1"/>
  <c r="K106" i="24"/>
  <c r="J106" i="24"/>
  <c r="I106" i="24"/>
  <c r="H106" i="24"/>
  <c r="G106" i="24"/>
  <c r="B106" i="25" s="1"/>
  <c r="F106" i="24"/>
  <c r="D106" i="25" s="1"/>
  <c r="E106" i="24"/>
  <c r="C106" i="25" s="1"/>
  <c r="D106" i="24"/>
  <c r="C106" i="24"/>
  <c r="B106" i="24"/>
  <c r="A106" i="24"/>
  <c r="CQ105" i="24"/>
  <c r="J105" i="25" s="1"/>
  <c r="CP105" i="24"/>
  <c r="S105" i="25" s="1"/>
  <c r="CO105" i="24"/>
  <c r="CN105" i="24"/>
  <c r="Q105" i="25" s="1"/>
  <c r="CM105" i="24"/>
  <c r="P105" i="25" s="1"/>
  <c r="CL105" i="24"/>
  <c r="CK105" i="24"/>
  <c r="CJ105" i="24"/>
  <c r="CI105" i="24"/>
  <c r="CH105" i="24"/>
  <c r="CG105" i="24"/>
  <c r="CF105" i="24"/>
  <c r="CE105" i="24"/>
  <c r="CD105" i="24"/>
  <c r="CC105" i="24"/>
  <c r="CB105" i="24"/>
  <c r="K105" i="25" s="1"/>
  <c r="CA105" i="24"/>
  <c r="BZ105" i="24"/>
  <c r="BY105" i="24"/>
  <c r="BX105" i="24"/>
  <c r="BW105" i="24"/>
  <c r="BV105" i="24"/>
  <c r="BU105" i="24"/>
  <c r="BT105" i="24"/>
  <c r="E105" i="25" s="1"/>
  <c r="BS105" i="24"/>
  <c r="BR105" i="24"/>
  <c r="BQ105" i="24"/>
  <c r="BP105" i="24"/>
  <c r="BO105" i="24"/>
  <c r="BN105" i="24"/>
  <c r="BM105" i="24"/>
  <c r="BL105" i="24"/>
  <c r="BK105" i="24"/>
  <c r="BJ105" i="24"/>
  <c r="F105" i="25" s="1"/>
  <c r="BI105" i="24"/>
  <c r="BH105" i="24"/>
  <c r="BG105" i="24"/>
  <c r="BF105" i="24"/>
  <c r="BE105" i="24"/>
  <c r="BD105" i="24"/>
  <c r="BC105" i="24"/>
  <c r="Y105" i="25" s="1"/>
  <c r="BB105" i="24"/>
  <c r="X105" i="25" s="1"/>
  <c r="BA105" i="24"/>
  <c r="W105" i="25" s="1"/>
  <c r="AZ105" i="24"/>
  <c r="AE105" i="25" s="1"/>
  <c r="AY105" i="24"/>
  <c r="AB105" i="25" s="1"/>
  <c r="AX105" i="24"/>
  <c r="AA105" i="25" s="1"/>
  <c r="AW105" i="24"/>
  <c r="Z105" i="25" s="1"/>
  <c r="AV105" i="24"/>
  <c r="AU105" i="24"/>
  <c r="AT105" i="24"/>
  <c r="AS105" i="24"/>
  <c r="AR105" i="24"/>
  <c r="AQ105" i="24"/>
  <c r="AP105" i="24"/>
  <c r="AI105" i="25" s="1"/>
  <c r="AO105" i="24"/>
  <c r="AH105" i="25" s="1"/>
  <c r="AN105" i="24"/>
  <c r="AM105" i="24"/>
  <c r="AL105" i="24"/>
  <c r="AK105" i="24"/>
  <c r="AJ105" i="24"/>
  <c r="AI105" i="24"/>
  <c r="AH105" i="24"/>
  <c r="AJ105" i="25" s="1"/>
  <c r="AG105" i="24"/>
  <c r="AF105" i="24"/>
  <c r="AE105" i="24"/>
  <c r="AD105" i="24"/>
  <c r="AC105" i="24"/>
  <c r="AB105" i="24"/>
  <c r="AA105" i="24"/>
  <c r="Z105" i="24"/>
  <c r="Y105" i="24"/>
  <c r="X105" i="24"/>
  <c r="W105" i="24"/>
  <c r="V105" i="24"/>
  <c r="U105" i="24"/>
  <c r="T105" i="24"/>
  <c r="S105" i="24"/>
  <c r="R105" i="24"/>
  <c r="Q105" i="24"/>
  <c r="P105" i="24"/>
  <c r="O105" i="24"/>
  <c r="N105" i="24"/>
  <c r="M105" i="24"/>
  <c r="AC105" i="25" s="1"/>
  <c r="L105" i="24"/>
  <c r="AD105" i="25" s="1"/>
  <c r="K105" i="24"/>
  <c r="J105" i="24"/>
  <c r="I105" i="24"/>
  <c r="H105" i="24"/>
  <c r="G105" i="24"/>
  <c r="B105" i="25" s="1"/>
  <c r="F105" i="24"/>
  <c r="D105" i="25" s="1"/>
  <c r="E105" i="24"/>
  <c r="C105" i="25" s="1"/>
  <c r="D105" i="24"/>
  <c r="C105" i="24"/>
  <c r="B105" i="24"/>
  <c r="A105" i="24"/>
  <c r="DC105" i="24" s="1"/>
  <c r="AR105" i="25" s="1"/>
  <c r="CQ104" i="24"/>
  <c r="J104" i="25" s="1"/>
  <c r="CP104" i="24"/>
  <c r="S104" i="25" s="1"/>
  <c r="CO104" i="24"/>
  <c r="CN104" i="24"/>
  <c r="Q104" i="25" s="1"/>
  <c r="CM104" i="24"/>
  <c r="P104" i="25" s="1"/>
  <c r="CL104" i="24"/>
  <c r="CK104" i="24"/>
  <c r="CJ104" i="24"/>
  <c r="CI104" i="24"/>
  <c r="CH104" i="24"/>
  <c r="CG104" i="24"/>
  <c r="CF104" i="24"/>
  <c r="CE104" i="24"/>
  <c r="CD104" i="24"/>
  <c r="CC104" i="24"/>
  <c r="CB104" i="24"/>
  <c r="K104" i="25" s="1"/>
  <c r="CA104" i="24"/>
  <c r="BZ104" i="24"/>
  <c r="BY104" i="24"/>
  <c r="BX104" i="24"/>
  <c r="BW104" i="24"/>
  <c r="BV104" i="24"/>
  <c r="BU104" i="24"/>
  <c r="BT104" i="24"/>
  <c r="E104" i="25" s="1"/>
  <c r="BS104" i="24"/>
  <c r="BR104" i="24"/>
  <c r="BQ104" i="24"/>
  <c r="BP104" i="24"/>
  <c r="BO104" i="24"/>
  <c r="BN104" i="24"/>
  <c r="BM104" i="24"/>
  <c r="BL104" i="24"/>
  <c r="BK104" i="24"/>
  <c r="BJ104" i="24"/>
  <c r="F104" i="25" s="1"/>
  <c r="BI104" i="24"/>
  <c r="BH104" i="24"/>
  <c r="BG104" i="24"/>
  <c r="BF104" i="24"/>
  <c r="BE104" i="24"/>
  <c r="BD104" i="24"/>
  <c r="BC104" i="24"/>
  <c r="Y104" i="25" s="1"/>
  <c r="BB104" i="24"/>
  <c r="X104" i="25" s="1"/>
  <c r="BA104" i="24"/>
  <c r="W104" i="25" s="1"/>
  <c r="AZ104" i="24"/>
  <c r="AE104" i="25" s="1"/>
  <c r="AY104" i="24"/>
  <c r="AB104" i="25" s="1"/>
  <c r="AX104" i="24"/>
  <c r="AA104" i="25" s="1"/>
  <c r="AW104" i="24"/>
  <c r="Z104" i="25" s="1"/>
  <c r="AV104" i="24"/>
  <c r="AU104" i="24"/>
  <c r="AT104" i="24"/>
  <c r="AS104" i="24"/>
  <c r="AR104" i="24"/>
  <c r="AQ104" i="24"/>
  <c r="AP104" i="24"/>
  <c r="AI104" i="25" s="1"/>
  <c r="AO104" i="24"/>
  <c r="AH104" i="25" s="1"/>
  <c r="AN104" i="24"/>
  <c r="AM104" i="24"/>
  <c r="AL104" i="24"/>
  <c r="AK104" i="24"/>
  <c r="AJ104" i="24"/>
  <c r="AI104" i="24"/>
  <c r="AH104" i="24"/>
  <c r="AJ104" i="25" s="1"/>
  <c r="AG104" i="24"/>
  <c r="AF104" i="24"/>
  <c r="AE104" i="24"/>
  <c r="AD104" i="24"/>
  <c r="AC104" i="24"/>
  <c r="AB104" i="24"/>
  <c r="AA104" i="24"/>
  <c r="Z104" i="24"/>
  <c r="Y104" i="24"/>
  <c r="X104" i="24"/>
  <c r="W104" i="24"/>
  <c r="V104" i="24"/>
  <c r="U104" i="24"/>
  <c r="T104" i="24"/>
  <c r="S104" i="24"/>
  <c r="R104" i="24"/>
  <c r="Q104" i="24"/>
  <c r="P104" i="24"/>
  <c r="O104" i="24"/>
  <c r="N104" i="24"/>
  <c r="M104" i="24"/>
  <c r="AC104" i="25" s="1"/>
  <c r="L104" i="24"/>
  <c r="AD104" i="25" s="1"/>
  <c r="K104" i="24"/>
  <c r="J104" i="24"/>
  <c r="I104" i="24"/>
  <c r="H104" i="24"/>
  <c r="G104" i="24"/>
  <c r="B104" i="25" s="1"/>
  <c r="F104" i="24"/>
  <c r="D104" i="25" s="1"/>
  <c r="E104" i="24"/>
  <c r="C104" i="25" s="1"/>
  <c r="D104" i="24"/>
  <c r="C104" i="24"/>
  <c r="B104" i="24"/>
  <c r="A104" i="24"/>
  <c r="DC104" i="24" s="1"/>
  <c r="AR104" i="25" s="1"/>
  <c r="CQ103" i="24"/>
  <c r="J103" i="25" s="1"/>
  <c r="CP103" i="24"/>
  <c r="S103" i="25" s="1"/>
  <c r="CO103" i="24"/>
  <c r="CN103" i="24"/>
  <c r="Q103" i="25" s="1"/>
  <c r="CM103" i="24"/>
  <c r="P103" i="25" s="1"/>
  <c r="CL103" i="24"/>
  <c r="CK103" i="24"/>
  <c r="CJ103" i="24"/>
  <c r="CI103" i="24"/>
  <c r="CH103" i="24"/>
  <c r="CG103" i="24"/>
  <c r="CF103" i="24"/>
  <c r="CE103" i="24"/>
  <c r="CD103" i="24"/>
  <c r="CC103" i="24"/>
  <c r="CB103" i="24"/>
  <c r="K103" i="25" s="1"/>
  <c r="CA103" i="24"/>
  <c r="BZ103" i="24"/>
  <c r="BY103" i="24"/>
  <c r="BX103" i="24"/>
  <c r="BW103" i="24"/>
  <c r="BV103" i="24"/>
  <c r="BU103" i="24"/>
  <c r="BT103" i="24"/>
  <c r="E103" i="25" s="1"/>
  <c r="BS103" i="24"/>
  <c r="BR103" i="24"/>
  <c r="BQ103" i="24"/>
  <c r="BP103" i="24"/>
  <c r="BO103" i="24"/>
  <c r="BN103" i="24"/>
  <c r="BM103" i="24"/>
  <c r="BL103" i="24"/>
  <c r="BK103" i="24"/>
  <c r="BJ103" i="24"/>
  <c r="F103" i="25" s="1"/>
  <c r="BI103" i="24"/>
  <c r="BH103" i="24"/>
  <c r="BG103" i="24"/>
  <c r="BF103" i="24"/>
  <c r="BE103" i="24"/>
  <c r="BD103" i="24"/>
  <c r="BC103" i="24"/>
  <c r="Y103" i="25" s="1"/>
  <c r="BB103" i="24"/>
  <c r="X103" i="25" s="1"/>
  <c r="BA103" i="24"/>
  <c r="W103" i="25" s="1"/>
  <c r="AZ103" i="24"/>
  <c r="AE103" i="25" s="1"/>
  <c r="AY103" i="24"/>
  <c r="AB103" i="25" s="1"/>
  <c r="AX103" i="24"/>
  <c r="AA103" i="25" s="1"/>
  <c r="AW103" i="24"/>
  <c r="Z103" i="25" s="1"/>
  <c r="AV103" i="24"/>
  <c r="AU103" i="24"/>
  <c r="AT103" i="24"/>
  <c r="AS103" i="24"/>
  <c r="AR103" i="24"/>
  <c r="AQ103" i="24"/>
  <c r="AP103" i="24"/>
  <c r="AI103" i="25" s="1"/>
  <c r="AO103" i="24"/>
  <c r="AH103" i="25" s="1"/>
  <c r="AN103" i="24"/>
  <c r="AM103" i="24"/>
  <c r="AL103" i="24"/>
  <c r="AK103" i="24"/>
  <c r="AJ103" i="24"/>
  <c r="AI103" i="24"/>
  <c r="AH103" i="24"/>
  <c r="AJ103" i="25" s="1"/>
  <c r="AG103" i="24"/>
  <c r="AF103" i="24"/>
  <c r="AE103" i="24"/>
  <c r="AD103" i="24"/>
  <c r="AC103" i="24"/>
  <c r="AB103" i="24"/>
  <c r="AA103" i="24"/>
  <c r="Z103" i="24"/>
  <c r="Y103" i="24"/>
  <c r="X103" i="24"/>
  <c r="W103" i="24"/>
  <c r="V103" i="24"/>
  <c r="U103" i="24"/>
  <c r="T103" i="24"/>
  <c r="S103" i="24"/>
  <c r="R103" i="24"/>
  <c r="Q103" i="24"/>
  <c r="P103" i="24"/>
  <c r="O103" i="24"/>
  <c r="N103" i="24"/>
  <c r="M103" i="24"/>
  <c r="AC103" i="25" s="1"/>
  <c r="L103" i="24"/>
  <c r="AD103" i="25" s="1"/>
  <c r="K103" i="24"/>
  <c r="J103" i="24"/>
  <c r="I103" i="24"/>
  <c r="H103" i="24"/>
  <c r="G103" i="24"/>
  <c r="B103" i="25" s="1"/>
  <c r="F103" i="24"/>
  <c r="D103" i="25" s="1"/>
  <c r="E103" i="24"/>
  <c r="C103" i="25" s="1"/>
  <c r="D103" i="24"/>
  <c r="C103" i="24"/>
  <c r="B103" i="24"/>
  <c r="A103" i="24"/>
  <c r="CQ102" i="24"/>
  <c r="J102" i="25" s="1"/>
  <c r="CP102" i="24"/>
  <c r="S102" i="25" s="1"/>
  <c r="CO102" i="24"/>
  <c r="CN102" i="24"/>
  <c r="Q102" i="25" s="1"/>
  <c r="CM102" i="24"/>
  <c r="P102" i="25" s="1"/>
  <c r="CL102" i="24"/>
  <c r="CK102" i="24"/>
  <c r="CJ102" i="24"/>
  <c r="CI102" i="24"/>
  <c r="CH102" i="24"/>
  <c r="CG102" i="24"/>
  <c r="CF102" i="24"/>
  <c r="CE102" i="24"/>
  <c r="CD102" i="24"/>
  <c r="CC102" i="24"/>
  <c r="CB102" i="24"/>
  <c r="K102" i="25" s="1"/>
  <c r="CA102" i="24"/>
  <c r="BZ102" i="24"/>
  <c r="BY102" i="24"/>
  <c r="BX102" i="24"/>
  <c r="BW102" i="24"/>
  <c r="BV102" i="24"/>
  <c r="BU102" i="24"/>
  <c r="BT102" i="24"/>
  <c r="E102" i="25" s="1"/>
  <c r="BS102" i="24"/>
  <c r="BR102" i="24"/>
  <c r="BQ102" i="24"/>
  <c r="BP102" i="24"/>
  <c r="BO102" i="24"/>
  <c r="BN102" i="24"/>
  <c r="BM102" i="24"/>
  <c r="BL102" i="24"/>
  <c r="BK102" i="24"/>
  <c r="BJ102" i="24"/>
  <c r="F102" i="25" s="1"/>
  <c r="BI102" i="24"/>
  <c r="BH102" i="24"/>
  <c r="BG102" i="24"/>
  <c r="BF102" i="24"/>
  <c r="BE102" i="24"/>
  <c r="BD102" i="24"/>
  <c r="BC102" i="24"/>
  <c r="Y102" i="25" s="1"/>
  <c r="BB102" i="24"/>
  <c r="X102" i="25" s="1"/>
  <c r="BA102" i="24"/>
  <c r="W102" i="25" s="1"/>
  <c r="AZ102" i="24"/>
  <c r="AE102" i="25" s="1"/>
  <c r="AY102" i="24"/>
  <c r="AB102" i="25" s="1"/>
  <c r="AX102" i="24"/>
  <c r="AA102" i="25" s="1"/>
  <c r="AW102" i="24"/>
  <c r="Z102" i="25" s="1"/>
  <c r="AV102" i="24"/>
  <c r="AU102" i="24"/>
  <c r="AT102" i="24"/>
  <c r="AS102" i="24"/>
  <c r="AR102" i="24"/>
  <c r="AQ102" i="24"/>
  <c r="AP102" i="24"/>
  <c r="AI102" i="25" s="1"/>
  <c r="AO102" i="24"/>
  <c r="AH102" i="25" s="1"/>
  <c r="AN102" i="24"/>
  <c r="AM102" i="24"/>
  <c r="AL102" i="24"/>
  <c r="AK102" i="24"/>
  <c r="AJ102" i="24"/>
  <c r="AI102" i="24"/>
  <c r="AH102" i="24"/>
  <c r="AJ102" i="25" s="1"/>
  <c r="AG102" i="24"/>
  <c r="AF102" i="24"/>
  <c r="AE102" i="24"/>
  <c r="AD102" i="24"/>
  <c r="AC102" i="24"/>
  <c r="AB102" i="24"/>
  <c r="AA102" i="24"/>
  <c r="Z102" i="24"/>
  <c r="Y102" i="24"/>
  <c r="X102" i="24"/>
  <c r="W102" i="24"/>
  <c r="V102" i="24"/>
  <c r="U102" i="24"/>
  <c r="T102" i="24"/>
  <c r="S102" i="24"/>
  <c r="R102" i="24"/>
  <c r="Q102" i="24"/>
  <c r="P102" i="24"/>
  <c r="O102" i="24"/>
  <c r="N102" i="24"/>
  <c r="M102" i="24"/>
  <c r="AC102" i="25" s="1"/>
  <c r="L102" i="24"/>
  <c r="AD102" i="25" s="1"/>
  <c r="K102" i="24"/>
  <c r="J102" i="24"/>
  <c r="I102" i="24"/>
  <c r="H102" i="24"/>
  <c r="G102" i="24"/>
  <c r="B102" i="25" s="1"/>
  <c r="F102" i="24"/>
  <c r="D102" i="25" s="1"/>
  <c r="E102" i="24"/>
  <c r="C102" i="25" s="1"/>
  <c r="D102" i="24"/>
  <c r="C102" i="24"/>
  <c r="B102" i="24"/>
  <c r="A102" i="24"/>
  <c r="CQ101" i="24"/>
  <c r="J101" i="25" s="1"/>
  <c r="CP101" i="24"/>
  <c r="S101" i="25" s="1"/>
  <c r="CO101" i="24"/>
  <c r="CN101" i="24"/>
  <c r="Q101" i="25" s="1"/>
  <c r="CM101" i="24"/>
  <c r="P101" i="25" s="1"/>
  <c r="CL101" i="24"/>
  <c r="CK101" i="24"/>
  <c r="CJ101" i="24"/>
  <c r="CI101" i="24"/>
  <c r="CH101" i="24"/>
  <c r="CG101" i="24"/>
  <c r="CF101" i="24"/>
  <c r="CE101" i="24"/>
  <c r="CD101" i="24"/>
  <c r="CC101" i="24"/>
  <c r="CB101" i="24"/>
  <c r="K101" i="25" s="1"/>
  <c r="CA101" i="24"/>
  <c r="BZ101" i="24"/>
  <c r="BY101" i="24"/>
  <c r="BX101" i="24"/>
  <c r="BW101" i="24"/>
  <c r="BV101" i="24"/>
  <c r="BU101" i="24"/>
  <c r="BT101" i="24"/>
  <c r="E101" i="25" s="1"/>
  <c r="BS101" i="24"/>
  <c r="BR101" i="24"/>
  <c r="BQ101" i="24"/>
  <c r="BP101" i="24"/>
  <c r="BO101" i="24"/>
  <c r="BN101" i="24"/>
  <c r="BM101" i="24"/>
  <c r="BL101" i="24"/>
  <c r="BK101" i="24"/>
  <c r="BJ101" i="24"/>
  <c r="F101" i="25" s="1"/>
  <c r="BI101" i="24"/>
  <c r="BH101" i="24"/>
  <c r="BG101" i="24"/>
  <c r="BF101" i="24"/>
  <c r="BE101" i="24"/>
  <c r="BD101" i="24"/>
  <c r="BC101" i="24"/>
  <c r="Y101" i="25" s="1"/>
  <c r="BB101" i="24"/>
  <c r="X101" i="25" s="1"/>
  <c r="BA101" i="24"/>
  <c r="W101" i="25" s="1"/>
  <c r="AZ101" i="24"/>
  <c r="AE101" i="25" s="1"/>
  <c r="AY101" i="24"/>
  <c r="AB101" i="25" s="1"/>
  <c r="AX101" i="24"/>
  <c r="AA101" i="25" s="1"/>
  <c r="AW101" i="24"/>
  <c r="Z101" i="25" s="1"/>
  <c r="AV101" i="24"/>
  <c r="AU101" i="24"/>
  <c r="AT101" i="24"/>
  <c r="AS101" i="24"/>
  <c r="AR101" i="24"/>
  <c r="AQ101" i="24"/>
  <c r="AP101" i="24"/>
  <c r="AI101" i="25" s="1"/>
  <c r="AO101" i="24"/>
  <c r="AH101" i="25" s="1"/>
  <c r="AN101" i="24"/>
  <c r="AM101" i="24"/>
  <c r="AL101" i="24"/>
  <c r="AK101" i="24"/>
  <c r="AJ101" i="24"/>
  <c r="AI101" i="24"/>
  <c r="AH101" i="24"/>
  <c r="AJ101" i="25" s="1"/>
  <c r="AG101" i="24"/>
  <c r="AF101" i="24"/>
  <c r="AE101" i="24"/>
  <c r="AD101" i="24"/>
  <c r="AC101" i="24"/>
  <c r="AB101" i="24"/>
  <c r="AA101" i="24"/>
  <c r="Z101" i="24"/>
  <c r="Y101" i="24"/>
  <c r="X101" i="24"/>
  <c r="W101" i="24"/>
  <c r="V101" i="24"/>
  <c r="U101" i="24"/>
  <c r="T101" i="24"/>
  <c r="S101" i="24"/>
  <c r="R101" i="24"/>
  <c r="Q101" i="24"/>
  <c r="P101" i="24"/>
  <c r="O101" i="24"/>
  <c r="N101" i="24"/>
  <c r="M101" i="24"/>
  <c r="AC101" i="25" s="1"/>
  <c r="L101" i="24"/>
  <c r="AD101" i="25" s="1"/>
  <c r="K101" i="24"/>
  <c r="J101" i="24"/>
  <c r="I101" i="24"/>
  <c r="H101" i="24"/>
  <c r="G101" i="24"/>
  <c r="B101" i="25" s="1"/>
  <c r="F101" i="24"/>
  <c r="D101" i="25" s="1"/>
  <c r="E101" i="24"/>
  <c r="C101" i="25" s="1"/>
  <c r="D101" i="24"/>
  <c r="C101" i="24"/>
  <c r="B101" i="24"/>
  <c r="A101" i="24"/>
  <c r="DC101" i="24" s="1"/>
  <c r="AR101" i="25" s="1"/>
  <c r="CQ100" i="24"/>
  <c r="J100" i="25" s="1"/>
  <c r="CP100" i="24"/>
  <c r="S100" i="25" s="1"/>
  <c r="CO100" i="24"/>
  <c r="CN100" i="24"/>
  <c r="Q100" i="25" s="1"/>
  <c r="CM100" i="24"/>
  <c r="P100" i="25" s="1"/>
  <c r="CL100" i="24"/>
  <c r="CK100" i="24"/>
  <c r="CJ100" i="24"/>
  <c r="CI100" i="24"/>
  <c r="CH100" i="24"/>
  <c r="CG100" i="24"/>
  <c r="CF100" i="24"/>
  <c r="CE100" i="24"/>
  <c r="CD100" i="24"/>
  <c r="CC100" i="24"/>
  <c r="CB100" i="24"/>
  <c r="K100" i="25" s="1"/>
  <c r="CA100" i="24"/>
  <c r="BZ100" i="24"/>
  <c r="BY100" i="24"/>
  <c r="BX100" i="24"/>
  <c r="BW100" i="24"/>
  <c r="BV100" i="24"/>
  <c r="BU100" i="24"/>
  <c r="BT100" i="24"/>
  <c r="E100" i="25" s="1"/>
  <c r="BS100" i="24"/>
  <c r="BR100" i="24"/>
  <c r="BQ100" i="24"/>
  <c r="BP100" i="24"/>
  <c r="BO100" i="24"/>
  <c r="BN100" i="24"/>
  <c r="BM100" i="24"/>
  <c r="BL100" i="24"/>
  <c r="BK100" i="24"/>
  <c r="BJ100" i="24"/>
  <c r="F100" i="25" s="1"/>
  <c r="BI100" i="24"/>
  <c r="BH100" i="24"/>
  <c r="BG100" i="24"/>
  <c r="BF100" i="24"/>
  <c r="BE100" i="24"/>
  <c r="BD100" i="24"/>
  <c r="BC100" i="24"/>
  <c r="Y100" i="25" s="1"/>
  <c r="BB100" i="24"/>
  <c r="X100" i="25" s="1"/>
  <c r="BA100" i="24"/>
  <c r="W100" i="25" s="1"/>
  <c r="AZ100" i="24"/>
  <c r="AE100" i="25" s="1"/>
  <c r="AY100" i="24"/>
  <c r="AB100" i="25" s="1"/>
  <c r="AX100" i="24"/>
  <c r="AA100" i="25" s="1"/>
  <c r="AW100" i="24"/>
  <c r="Z100" i="25" s="1"/>
  <c r="AV100" i="24"/>
  <c r="AU100" i="24"/>
  <c r="AT100" i="24"/>
  <c r="AS100" i="24"/>
  <c r="AR100" i="24"/>
  <c r="AQ100" i="24"/>
  <c r="AP100" i="24"/>
  <c r="AI100" i="25" s="1"/>
  <c r="AO100" i="24"/>
  <c r="AH100" i="25" s="1"/>
  <c r="AN100" i="24"/>
  <c r="AM100" i="24"/>
  <c r="AL100" i="24"/>
  <c r="AK100" i="24"/>
  <c r="AJ100" i="24"/>
  <c r="AI100" i="24"/>
  <c r="AH100" i="24"/>
  <c r="AJ100" i="25" s="1"/>
  <c r="AG100" i="24"/>
  <c r="AF100" i="24"/>
  <c r="AE100" i="24"/>
  <c r="AD100" i="24"/>
  <c r="AC100" i="24"/>
  <c r="AB100" i="24"/>
  <c r="AA100" i="24"/>
  <c r="Z100" i="24"/>
  <c r="Y100" i="24"/>
  <c r="X100" i="24"/>
  <c r="W100" i="24"/>
  <c r="V100" i="24"/>
  <c r="U100" i="24"/>
  <c r="T100" i="24"/>
  <c r="S100" i="24"/>
  <c r="R100" i="24"/>
  <c r="Q100" i="24"/>
  <c r="P100" i="24"/>
  <c r="O100" i="24"/>
  <c r="N100" i="24"/>
  <c r="M100" i="24"/>
  <c r="AC100" i="25" s="1"/>
  <c r="L100" i="24"/>
  <c r="AD100" i="25" s="1"/>
  <c r="K100" i="24"/>
  <c r="J100" i="24"/>
  <c r="I100" i="24"/>
  <c r="H100" i="24"/>
  <c r="G100" i="24"/>
  <c r="B100" i="25" s="1"/>
  <c r="F100" i="24"/>
  <c r="D100" i="25" s="1"/>
  <c r="E100" i="24"/>
  <c r="C100" i="25" s="1"/>
  <c r="D100" i="24"/>
  <c r="C100" i="24"/>
  <c r="B100" i="24"/>
  <c r="A100" i="24"/>
  <c r="A100" i="25" s="1"/>
  <c r="CQ99" i="24"/>
  <c r="J99" i="25" s="1"/>
  <c r="CP99" i="24"/>
  <c r="S99" i="25" s="1"/>
  <c r="CO99" i="24"/>
  <c r="CN99" i="24"/>
  <c r="Q99" i="25" s="1"/>
  <c r="CM99" i="24"/>
  <c r="P99" i="25" s="1"/>
  <c r="CL99" i="24"/>
  <c r="CK99" i="24"/>
  <c r="CJ99" i="24"/>
  <c r="CI99" i="24"/>
  <c r="CH99" i="24"/>
  <c r="CG99" i="24"/>
  <c r="CF99" i="24"/>
  <c r="CE99" i="24"/>
  <c r="CD99" i="24"/>
  <c r="CC99" i="24"/>
  <c r="CB99" i="24"/>
  <c r="K99" i="25" s="1"/>
  <c r="CA99" i="24"/>
  <c r="BZ99" i="24"/>
  <c r="BY99" i="24"/>
  <c r="BX99" i="24"/>
  <c r="BW99" i="24"/>
  <c r="BV99" i="24"/>
  <c r="BU99" i="24"/>
  <c r="BT99" i="24"/>
  <c r="E99" i="25" s="1"/>
  <c r="BS99" i="24"/>
  <c r="BR99" i="24"/>
  <c r="BQ99" i="24"/>
  <c r="BP99" i="24"/>
  <c r="BO99" i="24"/>
  <c r="BN99" i="24"/>
  <c r="BM99" i="24"/>
  <c r="BL99" i="24"/>
  <c r="BK99" i="24"/>
  <c r="BJ99" i="24"/>
  <c r="F99" i="25" s="1"/>
  <c r="BI99" i="24"/>
  <c r="BH99" i="24"/>
  <c r="BG99" i="24"/>
  <c r="BF99" i="24"/>
  <c r="BE99" i="24"/>
  <c r="BD99" i="24"/>
  <c r="BC99" i="24"/>
  <c r="Y99" i="25" s="1"/>
  <c r="BB99" i="24"/>
  <c r="X99" i="25" s="1"/>
  <c r="BA99" i="24"/>
  <c r="W99" i="25" s="1"/>
  <c r="AZ99" i="24"/>
  <c r="AE99" i="25" s="1"/>
  <c r="AY99" i="24"/>
  <c r="AB99" i="25" s="1"/>
  <c r="AX99" i="24"/>
  <c r="AA99" i="25" s="1"/>
  <c r="AW99" i="24"/>
  <c r="Z99" i="25" s="1"/>
  <c r="AV99" i="24"/>
  <c r="AU99" i="24"/>
  <c r="AT99" i="24"/>
  <c r="AS99" i="24"/>
  <c r="AR99" i="24"/>
  <c r="AQ99" i="24"/>
  <c r="AP99" i="24"/>
  <c r="AI99" i="25" s="1"/>
  <c r="AO99" i="24"/>
  <c r="AH99" i="25" s="1"/>
  <c r="AN99" i="24"/>
  <c r="AM99" i="24"/>
  <c r="AL99" i="24"/>
  <c r="AK99" i="24"/>
  <c r="AJ99" i="24"/>
  <c r="AI99" i="24"/>
  <c r="AH99" i="24"/>
  <c r="AJ99" i="25" s="1"/>
  <c r="AG99" i="24"/>
  <c r="AF99" i="24"/>
  <c r="AE99" i="24"/>
  <c r="AD99" i="24"/>
  <c r="AC99" i="24"/>
  <c r="AB99" i="24"/>
  <c r="AA99" i="24"/>
  <c r="Z99" i="24"/>
  <c r="Y99" i="24"/>
  <c r="X99" i="24"/>
  <c r="W99" i="24"/>
  <c r="V99" i="24"/>
  <c r="U99" i="24"/>
  <c r="T99" i="24"/>
  <c r="S99" i="24"/>
  <c r="R99" i="24"/>
  <c r="Q99" i="24"/>
  <c r="P99" i="24"/>
  <c r="O99" i="24"/>
  <c r="N99" i="24"/>
  <c r="M99" i="24"/>
  <c r="AC99" i="25" s="1"/>
  <c r="L99" i="24"/>
  <c r="AD99" i="25" s="1"/>
  <c r="K99" i="24"/>
  <c r="J99" i="24"/>
  <c r="I99" i="24"/>
  <c r="H99" i="24"/>
  <c r="G99" i="24"/>
  <c r="B99" i="25" s="1"/>
  <c r="F99" i="24"/>
  <c r="D99" i="25" s="1"/>
  <c r="E99" i="24"/>
  <c r="C99" i="25" s="1"/>
  <c r="D99" i="24"/>
  <c r="C99" i="24"/>
  <c r="B99" i="24"/>
  <c r="A99" i="24"/>
  <c r="A99" i="25" s="1"/>
  <c r="CQ98" i="24"/>
  <c r="J98" i="25" s="1"/>
  <c r="CP98" i="24"/>
  <c r="S98" i="25" s="1"/>
  <c r="CO98" i="24"/>
  <c r="CN98" i="24"/>
  <c r="Q98" i="25" s="1"/>
  <c r="CM98" i="24"/>
  <c r="P98" i="25" s="1"/>
  <c r="CL98" i="24"/>
  <c r="CK98" i="24"/>
  <c r="CJ98" i="24"/>
  <c r="CI98" i="24"/>
  <c r="CH98" i="24"/>
  <c r="CG98" i="24"/>
  <c r="CF98" i="24"/>
  <c r="CE98" i="24"/>
  <c r="CD98" i="24"/>
  <c r="CC98" i="24"/>
  <c r="CB98" i="24"/>
  <c r="K98" i="25" s="1"/>
  <c r="CA98" i="24"/>
  <c r="BZ98" i="24"/>
  <c r="BY98" i="24"/>
  <c r="BX98" i="24"/>
  <c r="BW98" i="24"/>
  <c r="BV98" i="24"/>
  <c r="BU98" i="24"/>
  <c r="BT98" i="24"/>
  <c r="E98" i="25" s="1"/>
  <c r="BS98" i="24"/>
  <c r="BR98" i="24"/>
  <c r="BQ98" i="24"/>
  <c r="BP98" i="24"/>
  <c r="BO98" i="24"/>
  <c r="BN98" i="24"/>
  <c r="BM98" i="24"/>
  <c r="BL98" i="24"/>
  <c r="BK98" i="24"/>
  <c r="BJ98" i="24"/>
  <c r="F98" i="25" s="1"/>
  <c r="BI98" i="24"/>
  <c r="BH98" i="24"/>
  <c r="BG98" i="24"/>
  <c r="BF98" i="24"/>
  <c r="BE98" i="24"/>
  <c r="BD98" i="24"/>
  <c r="BC98" i="24"/>
  <c r="Y98" i="25" s="1"/>
  <c r="BB98" i="24"/>
  <c r="X98" i="25" s="1"/>
  <c r="BA98" i="24"/>
  <c r="W98" i="25" s="1"/>
  <c r="AZ98" i="24"/>
  <c r="AE98" i="25" s="1"/>
  <c r="AY98" i="24"/>
  <c r="AB98" i="25" s="1"/>
  <c r="AX98" i="24"/>
  <c r="AA98" i="25" s="1"/>
  <c r="AW98" i="24"/>
  <c r="Z98" i="25" s="1"/>
  <c r="AV98" i="24"/>
  <c r="AU98" i="24"/>
  <c r="AT98" i="24"/>
  <c r="AS98" i="24"/>
  <c r="AR98" i="24"/>
  <c r="AQ98" i="24"/>
  <c r="AP98" i="24"/>
  <c r="AI98" i="25" s="1"/>
  <c r="AO98" i="24"/>
  <c r="AH98" i="25" s="1"/>
  <c r="AN98" i="24"/>
  <c r="AM98" i="24"/>
  <c r="AL98" i="24"/>
  <c r="AK98" i="24"/>
  <c r="AJ98" i="24"/>
  <c r="AI98" i="24"/>
  <c r="AH98" i="24"/>
  <c r="AJ98" i="25" s="1"/>
  <c r="AG98" i="24"/>
  <c r="AF98" i="24"/>
  <c r="AE98" i="24"/>
  <c r="AD98" i="24"/>
  <c r="AC98" i="24"/>
  <c r="AB98" i="24"/>
  <c r="AA98" i="24"/>
  <c r="Z98" i="24"/>
  <c r="Y98" i="24"/>
  <c r="X98" i="24"/>
  <c r="W98" i="24"/>
  <c r="V98" i="24"/>
  <c r="U98" i="24"/>
  <c r="T98" i="24"/>
  <c r="S98" i="24"/>
  <c r="R98" i="24"/>
  <c r="Q98" i="24"/>
  <c r="P98" i="24"/>
  <c r="O98" i="24"/>
  <c r="N98" i="24"/>
  <c r="M98" i="24"/>
  <c r="AC98" i="25" s="1"/>
  <c r="L98" i="24"/>
  <c r="AD98" i="25" s="1"/>
  <c r="K98" i="24"/>
  <c r="J98" i="24"/>
  <c r="I98" i="24"/>
  <c r="H98" i="24"/>
  <c r="G98" i="24"/>
  <c r="B98" i="25" s="1"/>
  <c r="F98" i="24"/>
  <c r="D98" i="25" s="1"/>
  <c r="E98" i="24"/>
  <c r="C98" i="25" s="1"/>
  <c r="D98" i="24"/>
  <c r="C98" i="24"/>
  <c r="B98" i="24"/>
  <c r="A98" i="24"/>
  <c r="CQ97" i="24"/>
  <c r="J97" i="25" s="1"/>
  <c r="CP97" i="24"/>
  <c r="S97" i="25" s="1"/>
  <c r="CO97" i="24"/>
  <c r="CN97" i="24"/>
  <c r="Q97" i="25" s="1"/>
  <c r="CM97" i="24"/>
  <c r="P97" i="25" s="1"/>
  <c r="CL97" i="24"/>
  <c r="CK97" i="24"/>
  <c r="CJ97" i="24"/>
  <c r="CI97" i="24"/>
  <c r="CH97" i="24"/>
  <c r="CG97" i="24"/>
  <c r="CF97" i="24"/>
  <c r="CE97" i="24"/>
  <c r="CD97" i="24"/>
  <c r="CC97" i="24"/>
  <c r="CB97" i="24"/>
  <c r="K97" i="25" s="1"/>
  <c r="CA97" i="24"/>
  <c r="BZ97" i="24"/>
  <c r="BY97" i="24"/>
  <c r="BX97" i="24"/>
  <c r="BW97" i="24"/>
  <c r="BV97" i="24"/>
  <c r="BU97" i="24"/>
  <c r="BT97" i="24"/>
  <c r="E97" i="25" s="1"/>
  <c r="BS97" i="24"/>
  <c r="BR97" i="24"/>
  <c r="BQ97" i="24"/>
  <c r="BP97" i="24"/>
  <c r="BO97" i="24"/>
  <c r="BN97" i="24"/>
  <c r="BM97" i="24"/>
  <c r="BL97" i="24"/>
  <c r="BK97" i="24"/>
  <c r="BJ97" i="24"/>
  <c r="F97" i="25" s="1"/>
  <c r="BI97" i="24"/>
  <c r="BH97" i="24"/>
  <c r="BG97" i="24"/>
  <c r="BF97" i="24"/>
  <c r="BE97" i="24"/>
  <c r="BD97" i="24"/>
  <c r="BC97" i="24"/>
  <c r="Y97" i="25" s="1"/>
  <c r="BB97" i="24"/>
  <c r="X97" i="25" s="1"/>
  <c r="BA97" i="24"/>
  <c r="W97" i="25" s="1"/>
  <c r="AZ97" i="24"/>
  <c r="AE97" i="25" s="1"/>
  <c r="AY97" i="24"/>
  <c r="AB97" i="25" s="1"/>
  <c r="AX97" i="24"/>
  <c r="AA97" i="25" s="1"/>
  <c r="AW97" i="24"/>
  <c r="Z97" i="25" s="1"/>
  <c r="AV97" i="24"/>
  <c r="AU97" i="24"/>
  <c r="AT97" i="24"/>
  <c r="AS97" i="24"/>
  <c r="AR97" i="24"/>
  <c r="AQ97" i="24"/>
  <c r="AP97" i="24"/>
  <c r="AI97" i="25" s="1"/>
  <c r="AO97" i="24"/>
  <c r="AH97" i="25" s="1"/>
  <c r="AN97" i="24"/>
  <c r="AM97" i="24"/>
  <c r="AL97" i="24"/>
  <c r="AK97" i="24"/>
  <c r="AJ97" i="24"/>
  <c r="AI97" i="24"/>
  <c r="AH97" i="24"/>
  <c r="AJ97" i="25" s="1"/>
  <c r="AG97" i="24"/>
  <c r="AF97" i="24"/>
  <c r="AE97" i="24"/>
  <c r="AD97" i="24"/>
  <c r="AC97" i="24"/>
  <c r="AB97" i="24"/>
  <c r="AA97" i="24"/>
  <c r="Z97" i="24"/>
  <c r="Y97" i="24"/>
  <c r="X97" i="24"/>
  <c r="W97" i="24"/>
  <c r="V97" i="24"/>
  <c r="U97" i="24"/>
  <c r="T97" i="24"/>
  <c r="S97" i="24"/>
  <c r="R97" i="24"/>
  <c r="Q97" i="24"/>
  <c r="P97" i="24"/>
  <c r="O97" i="24"/>
  <c r="N97" i="24"/>
  <c r="M97" i="24"/>
  <c r="AC97" i="25" s="1"/>
  <c r="L97" i="24"/>
  <c r="AD97" i="25" s="1"/>
  <c r="K97" i="24"/>
  <c r="J97" i="24"/>
  <c r="I97" i="24"/>
  <c r="H97" i="24"/>
  <c r="G97" i="24"/>
  <c r="B97" i="25" s="1"/>
  <c r="F97" i="24"/>
  <c r="D97" i="25" s="1"/>
  <c r="E97" i="24"/>
  <c r="C97" i="25" s="1"/>
  <c r="D97" i="24"/>
  <c r="C97" i="24"/>
  <c r="B97" i="24"/>
  <c r="A97" i="24"/>
  <c r="DC97" i="24" s="1"/>
  <c r="AR97" i="25" s="1"/>
  <c r="CQ96" i="24"/>
  <c r="J96" i="25" s="1"/>
  <c r="CP96" i="24"/>
  <c r="S96" i="25" s="1"/>
  <c r="CO96" i="24"/>
  <c r="CN96" i="24"/>
  <c r="Q96" i="25" s="1"/>
  <c r="CM96" i="24"/>
  <c r="P96" i="25" s="1"/>
  <c r="CL96" i="24"/>
  <c r="CK96" i="24"/>
  <c r="CJ96" i="24"/>
  <c r="CI96" i="24"/>
  <c r="CH96" i="24"/>
  <c r="CG96" i="24"/>
  <c r="CF96" i="24"/>
  <c r="CE96" i="24"/>
  <c r="CD96" i="24"/>
  <c r="CC96" i="24"/>
  <c r="CB96" i="24"/>
  <c r="K96" i="25" s="1"/>
  <c r="CA96" i="24"/>
  <c r="BZ96" i="24"/>
  <c r="BY96" i="24"/>
  <c r="BX96" i="24"/>
  <c r="BW96" i="24"/>
  <c r="BV96" i="24"/>
  <c r="BU96" i="24"/>
  <c r="BT96" i="24"/>
  <c r="E96" i="25" s="1"/>
  <c r="BS96" i="24"/>
  <c r="BR96" i="24"/>
  <c r="BQ96" i="24"/>
  <c r="BP96" i="24"/>
  <c r="BO96" i="24"/>
  <c r="BN96" i="24"/>
  <c r="BM96" i="24"/>
  <c r="BL96" i="24"/>
  <c r="BK96" i="24"/>
  <c r="BJ96" i="24"/>
  <c r="F96" i="25" s="1"/>
  <c r="BI96" i="24"/>
  <c r="BH96" i="24"/>
  <c r="BG96" i="24"/>
  <c r="BF96" i="24"/>
  <c r="BE96" i="24"/>
  <c r="BD96" i="24"/>
  <c r="BC96" i="24"/>
  <c r="Y96" i="25" s="1"/>
  <c r="BB96" i="24"/>
  <c r="X96" i="25" s="1"/>
  <c r="BA96" i="24"/>
  <c r="W96" i="25" s="1"/>
  <c r="AZ96" i="24"/>
  <c r="AE96" i="25" s="1"/>
  <c r="AY96" i="24"/>
  <c r="AB96" i="25" s="1"/>
  <c r="AX96" i="24"/>
  <c r="AA96" i="25" s="1"/>
  <c r="AW96" i="24"/>
  <c r="Z96" i="25" s="1"/>
  <c r="AV96" i="24"/>
  <c r="AU96" i="24"/>
  <c r="AT96" i="24"/>
  <c r="AS96" i="24"/>
  <c r="AR96" i="24"/>
  <c r="AQ96" i="24"/>
  <c r="AP96" i="24"/>
  <c r="AI96" i="25" s="1"/>
  <c r="AO96" i="24"/>
  <c r="AH96" i="25" s="1"/>
  <c r="AN96" i="24"/>
  <c r="AM96" i="24"/>
  <c r="AL96" i="24"/>
  <c r="AK96" i="24"/>
  <c r="AJ96" i="24"/>
  <c r="AI96" i="24"/>
  <c r="AH96" i="24"/>
  <c r="AJ96" i="25" s="1"/>
  <c r="AG96" i="24"/>
  <c r="AF96" i="24"/>
  <c r="AE96" i="24"/>
  <c r="AD96" i="24"/>
  <c r="AC96" i="24"/>
  <c r="AB96" i="24"/>
  <c r="AA96" i="24"/>
  <c r="Z96" i="24"/>
  <c r="Y96" i="24"/>
  <c r="X96" i="24"/>
  <c r="W96" i="24"/>
  <c r="V96" i="24"/>
  <c r="U96" i="24"/>
  <c r="T96" i="24"/>
  <c r="S96" i="24"/>
  <c r="R96" i="24"/>
  <c r="Q96" i="24"/>
  <c r="P96" i="24"/>
  <c r="O96" i="24"/>
  <c r="N96" i="24"/>
  <c r="M96" i="24"/>
  <c r="AC96" i="25" s="1"/>
  <c r="L96" i="24"/>
  <c r="AD96" i="25" s="1"/>
  <c r="K96" i="24"/>
  <c r="J96" i="24"/>
  <c r="I96" i="24"/>
  <c r="H96" i="24"/>
  <c r="G96" i="24"/>
  <c r="B96" i="25" s="1"/>
  <c r="F96" i="24"/>
  <c r="D96" i="25" s="1"/>
  <c r="E96" i="24"/>
  <c r="C96" i="25" s="1"/>
  <c r="D96" i="24"/>
  <c r="C96" i="24"/>
  <c r="B96" i="24"/>
  <c r="A96" i="24"/>
  <c r="DC96" i="24" s="1"/>
  <c r="AR96" i="25" s="1"/>
  <c r="CQ95" i="24"/>
  <c r="J95" i="25" s="1"/>
  <c r="CP95" i="24"/>
  <c r="S95" i="25" s="1"/>
  <c r="CO95" i="24"/>
  <c r="CN95" i="24"/>
  <c r="Q95" i="25" s="1"/>
  <c r="CM95" i="24"/>
  <c r="P95" i="25" s="1"/>
  <c r="CL95" i="24"/>
  <c r="CK95" i="24"/>
  <c r="CJ95" i="24"/>
  <c r="CI95" i="24"/>
  <c r="CH95" i="24"/>
  <c r="CG95" i="24"/>
  <c r="CF95" i="24"/>
  <c r="CE95" i="24"/>
  <c r="CD95" i="24"/>
  <c r="CC95" i="24"/>
  <c r="CB95" i="24"/>
  <c r="K95" i="25" s="1"/>
  <c r="CA95" i="24"/>
  <c r="BZ95" i="24"/>
  <c r="BY95" i="24"/>
  <c r="BX95" i="24"/>
  <c r="BW95" i="24"/>
  <c r="BV95" i="24"/>
  <c r="BU95" i="24"/>
  <c r="BT95" i="24"/>
  <c r="E95" i="25" s="1"/>
  <c r="BS95" i="24"/>
  <c r="BR95" i="24"/>
  <c r="BQ95" i="24"/>
  <c r="BP95" i="24"/>
  <c r="BO95" i="24"/>
  <c r="BN95" i="24"/>
  <c r="BM95" i="24"/>
  <c r="BL95" i="24"/>
  <c r="BK95" i="24"/>
  <c r="BJ95" i="24"/>
  <c r="F95" i="25" s="1"/>
  <c r="BI95" i="24"/>
  <c r="BH95" i="24"/>
  <c r="BG95" i="24"/>
  <c r="BF95" i="24"/>
  <c r="BE95" i="24"/>
  <c r="BD95" i="24"/>
  <c r="BC95" i="24"/>
  <c r="Y95" i="25" s="1"/>
  <c r="BB95" i="24"/>
  <c r="X95" i="25" s="1"/>
  <c r="BA95" i="24"/>
  <c r="W95" i="25" s="1"/>
  <c r="AZ95" i="24"/>
  <c r="AE95" i="25" s="1"/>
  <c r="AY95" i="24"/>
  <c r="AB95" i="25" s="1"/>
  <c r="AX95" i="24"/>
  <c r="AA95" i="25" s="1"/>
  <c r="AW95" i="24"/>
  <c r="Z95" i="25" s="1"/>
  <c r="AV95" i="24"/>
  <c r="AU95" i="24"/>
  <c r="AT95" i="24"/>
  <c r="AS95" i="24"/>
  <c r="AR95" i="24"/>
  <c r="AQ95" i="24"/>
  <c r="AP95" i="24"/>
  <c r="AI95" i="25" s="1"/>
  <c r="AO95" i="24"/>
  <c r="AH95" i="25" s="1"/>
  <c r="AN95" i="24"/>
  <c r="AM95" i="24"/>
  <c r="AL95" i="24"/>
  <c r="AK95" i="24"/>
  <c r="AJ95" i="24"/>
  <c r="AI95" i="24"/>
  <c r="AH95" i="24"/>
  <c r="AJ95" i="25" s="1"/>
  <c r="AG95" i="24"/>
  <c r="AF95" i="24"/>
  <c r="AE95" i="24"/>
  <c r="AD95" i="24"/>
  <c r="AC95" i="24"/>
  <c r="AB95" i="24"/>
  <c r="AA95" i="24"/>
  <c r="Z95" i="24"/>
  <c r="Y95" i="24"/>
  <c r="X95" i="24"/>
  <c r="W95" i="24"/>
  <c r="V95" i="24"/>
  <c r="U95" i="24"/>
  <c r="T95" i="24"/>
  <c r="S95" i="24"/>
  <c r="R95" i="24"/>
  <c r="Q95" i="24"/>
  <c r="P95" i="24"/>
  <c r="O95" i="24"/>
  <c r="N95" i="24"/>
  <c r="M95" i="24"/>
  <c r="AC95" i="25" s="1"/>
  <c r="L95" i="24"/>
  <c r="AD95" i="25" s="1"/>
  <c r="K95" i="24"/>
  <c r="J95" i="24"/>
  <c r="I95" i="24"/>
  <c r="H95" i="24"/>
  <c r="G95" i="24"/>
  <c r="B95" i="25" s="1"/>
  <c r="F95" i="24"/>
  <c r="D95" i="25" s="1"/>
  <c r="E95" i="24"/>
  <c r="C95" i="25" s="1"/>
  <c r="D95" i="24"/>
  <c r="C95" i="24"/>
  <c r="B95" i="24"/>
  <c r="A95" i="24"/>
  <c r="CQ94" i="24"/>
  <c r="J94" i="25" s="1"/>
  <c r="CP94" i="24"/>
  <c r="S94" i="25" s="1"/>
  <c r="CO94" i="24"/>
  <c r="CN94" i="24"/>
  <c r="Q94" i="25" s="1"/>
  <c r="CM94" i="24"/>
  <c r="P94" i="25" s="1"/>
  <c r="CL94" i="24"/>
  <c r="CK94" i="24"/>
  <c r="CJ94" i="24"/>
  <c r="CI94" i="24"/>
  <c r="CH94" i="24"/>
  <c r="CG94" i="24"/>
  <c r="CF94" i="24"/>
  <c r="CE94" i="24"/>
  <c r="CD94" i="24"/>
  <c r="CC94" i="24"/>
  <c r="CB94" i="24"/>
  <c r="K94" i="25" s="1"/>
  <c r="CA94" i="24"/>
  <c r="BZ94" i="24"/>
  <c r="BY94" i="24"/>
  <c r="BX94" i="24"/>
  <c r="BW94" i="24"/>
  <c r="BV94" i="24"/>
  <c r="BU94" i="24"/>
  <c r="BT94" i="24"/>
  <c r="E94" i="25" s="1"/>
  <c r="BS94" i="24"/>
  <c r="BR94" i="24"/>
  <c r="BQ94" i="24"/>
  <c r="BP94" i="24"/>
  <c r="BO94" i="24"/>
  <c r="BN94" i="24"/>
  <c r="BM94" i="24"/>
  <c r="BL94" i="24"/>
  <c r="BK94" i="24"/>
  <c r="BJ94" i="24"/>
  <c r="F94" i="25" s="1"/>
  <c r="BI94" i="24"/>
  <c r="BH94" i="24"/>
  <c r="BG94" i="24"/>
  <c r="BF94" i="24"/>
  <c r="BE94" i="24"/>
  <c r="BD94" i="24"/>
  <c r="BC94" i="24"/>
  <c r="Y94" i="25" s="1"/>
  <c r="BB94" i="24"/>
  <c r="X94" i="25" s="1"/>
  <c r="BA94" i="24"/>
  <c r="W94" i="25" s="1"/>
  <c r="AZ94" i="24"/>
  <c r="AE94" i="25" s="1"/>
  <c r="AY94" i="24"/>
  <c r="AB94" i="25" s="1"/>
  <c r="AX94" i="24"/>
  <c r="AA94" i="25" s="1"/>
  <c r="AW94" i="24"/>
  <c r="Z94" i="25" s="1"/>
  <c r="AV94" i="24"/>
  <c r="AU94" i="24"/>
  <c r="AT94" i="24"/>
  <c r="AS94" i="24"/>
  <c r="AR94" i="24"/>
  <c r="AQ94" i="24"/>
  <c r="AP94" i="24"/>
  <c r="AI94" i="25" s="1"/>
  <c r="AO94" i="24"/>
  <c r="AH94" i="25" s="1"/>
  <c r="AN94" i="24"/>
  <c r="AM94" i="24"/>
  <c r="AL94" i="24"/>
  <c r="AK94" i="24"/>
  <c r="AJ94" i="24"/>
  <c r="AI94" i="24"/>
  <c r="AH94" i="24"/>
  <c r="AJ94" i="25" s="1"/>
  <c r="AG94" i="24"/>
  <c r="AF94" i="24"/>
  <c r="AE94" i="24"/>
  <c r="AD94" i="24"/>
  <c r="AC94" i="24"/>
  <c r="AB94" i="24"/>
  <c r="AA94" i="24"/>
  <c r="Z94" i="24"/>
  <c r="Y94" i="24"/>
  <c r="X94" i="24"/>
  <c r="W94" i="24"/>
  <c r="V94" i="24"/>
  <c r="U94" i="24"/>
  <c r="T94" i="24"/>
  <c r="S94" i="24"/>
  <c r="R94" i="24"/>
  <c r="Q94" i="24"/>
  <c r="P94" i="24"/>
  <c r="O94" i="24"/>
  <c r="N94" i="24"/>
  <c r="M94" i="24"/>
  <c r="AC94" i="25" s="1"/>
  <c r="L94" i="24"/>
  <c r="AD94" i="25" s="1"/>
  <c r="K94" i="24"/>
  <c r="J94" i="24"/>
  <c r="I94" i="24"/>
  <c r="H94" i="24"/>
  <c r="G94" i="24"/>
  <c r="B94" i="25" s="1"/>
  <c r="F94" i="24"/>
  <c r="D94" i="25" s="1"/>
  <c r="E94" i="24"/>
  <c r="C94" i="25" s="1"/>
  <c r="D94" i="24"/>
  <c r="C94" i="24"/>
  <c r="B94" i="24"/>
  <c r="A94" i="24"/>
  <c r="CQ93" i="24"/>
  <c r="J93" i="25" s="1"/>
  <c r="CP93" i="24"/>
  <c r="S93" i="25" s="1"/>
  <c r="CO93" i="24"/>
  <c r="CN93" i="24"/>
  <c r="Q93" i="25" s="1"/>
  <c r="CM93" i="24"/>
  <c r="P93" i="25" s="1"/>
  <c r="CL93" i="24"/>
  <c r="CK93" i="24"/>
  <c r="CJ93" i="24"/>
  <c r="CI93" i="24"/>
  <c r="CH93" i="24"/>
  <c r="CG93" i="24"/>
  <c r="CF93" i="24"/>
  <c r="CE93" i="24"/>
  <c r="CD93" i="24"/>
  <c r="CC93" i="24"/>
  <c r="CB93" i="24"/>
  <c r="K93" i="25" s="1"/>
  <c r="CA93" i="24"/>
  <c r="BZ93" i="24"/>
  <c r="BY93" i="24"/>
  <c r="BX93" i="24"/>
  <c r="BW93" i="24"/>
  <c r="BV93" i="24"/>
  <c r="BU93" i="24"/>
  <c r="BT93" i="24"/>
  <c r="E93" i="25" s="1"/>
  <c r="BS93" i="24"/>
  <c r="BR93" i="24"/>
  <c r="BQ93" i="24"/>
  <c r="BP93" i="24"/>
  <c r="BO93" i="24"/>
  <c r="BN93" i="24"/>
  <c r="BM93" i="24"/>
  <c r="BL93" i="24"/>
  <c r="BK93" i="24"/>
  <c r="BJ93" i="24"/>
  <c r="F93" i="25" s="1"/>
  <c r="BI93" i="24"/>
  <c r="BH93" i="24"/>
  <c r="BG93" i="24"/>
  <c r="BF93" i="24"/>
  <c r="BE93" i="24"/>
  <c r="BD93" i="24"/>
  <c r="BC93" i="24"/>
  <c r="Y93" i="25" s="1"/>
  <c r="BB93" i="24"/>
  <c r="X93" i="25" s="1"/>
  <c r="BA93" i="24"/>
  <c r="W93" i="25" s="1"/>
  <c r="AZ93" i="24"/>
  <c r="AE93" i="25" s="1"/>
  <c r="AY93" i="24"/>
  <c r="AB93" i="25" s="1"/>
  <c r="AX93" i="24"/>
  <c r="AA93" i="25" s="1"/>
  <c r="AW93" i="24"/>
  <c r="Z93" i="25" s="1"/>
  <c r="AV93" i="24"/>
  <c r="AU93" i="24"/>
  <c r="AT93" i="24"/>
  <c r="AS93" i="24"/>
  <c r="AR93" i="24"/>
  <c r="AQ93" i="24"/>
  <c r="AP93" i="24"/>
  <c r="AI93" i="25" s="1"/>
  <c r="AO93" i="24"/>
  <c r="AH93" i="25" s="1"/>
  <c r="AN93" i="24"/>
  <c r="AM93" i="24"/>
  <c r="AL93" i="24"/>
  <c r="AK93" i="24"/>
  <c r="AJ93" i="24"/>
  <c r="AI93" i="24"/>
  <c r="AH93" i="24"/>
  <c r="AJ93" i="25" s="1"/>
  <c r="AG93" i="24"/>
  <c r="AF93" i="24"/>
  <c r="AE93" i="24"/>
  <c r="AD93" i="24"/>
  <c r="AC93" i="24"/>
  <c r="AB93" i="24"/>
  <c r="AA93" i="24"/>
  <c r="Z93" i="24"/>
  <c r="Y93" i="24"/>
  <c r="X93" i="24"/>
  <c r="W93" i="24"/>
  <c r="V93" i="24"/>
  <c r="U93" i="24"/>
  <c r="T93" i="24"/>
  <c r="S93" i="24"/>
  <c r="R93" i="24"/>
  <c r="Q93" i="24"/>
  <c r="P93" i="24"/>
  <c r="O93" i="24"/>
  <c r="N93" i="24"/>
  <c r="M93" i="24"/>
  <c r="AC93" i="25" s="1"/>
  <c r="L93" i="24"/>
  <c r="AD93" i="25" s="1"/>
  <c r="K93" i="24"/>
  <c r="J93" i="24"/>
  <c r="I93" i="24"/>
  <c r="H93" i="24"/>
  <c r="G93" i="24"/>
  <c r="B93" i="25" s="1"/>
  <c r="F93" i="24"/>
  <c r="D93" i="25" s="1"/>
  <c r="E93" i="24"/>
  <c r="C93" i="25" s="1"/>
  <c r="D93" i="24"/>
  <c r="C93" i="24"/>
  <c r="B93" i="24"/>
  <c r="A93" i="24"/>
  <c r="DC93" i="24" s="1"/>
  <c r="AR93" i="25" s="1"/>
  <c r="CQ92" i="24"/>
  <c r="J92" i="25" s="1"/>
  <c r="CP92" i="24"/>
  <c r="S92" i="25" s="1"/>
  <c r="CO92" i="24"/>
  <c r="CN92" i="24"/>
  <c r="Q92" i="25" s="1"/>
  <c r="CM92" i="24"/>
  <c r="P92" i="25" s="1"/>
  <c r="CL92" i="24"/>
  <c r="CK92" i="24"/>
  <c r="CJ92" i="24"/>
  <c r="CI92" i="24"/>
  <c r="CH92" i="24"/>
  <c r="CG92" i="24"/>
  <c r="CF92" i="24"/>
  <c r="CE92" i="24"/>
  <c r="CD92" i="24"/>
  <c r="CC92" i="24"/>
  <c r="CB92" i="24"/>
  <c r="K92" i="25" s="1"/>
  <c r="CA92" i="24"/>
  <c r="BZ92" i="24"/>
  <c r="BY92" i="24"/>
  <c r="BX92" i="24"/>
  <c r="BW92" i="24"/>
  <c r="BV92" i="24"/>
  <c r="BU92" i="24"/>
  <c r="BT92" i="24"/>
  <c r="E92" i="25" s="1"/>
  <c r="BS92" i="24"/>
  <c r="BR92" i="24"/>
  <c r="BQ92" i="24"/>
  <c r="BP92" i="24"/>
  <c r="BO92" i="24"/>
  <c r="BN92" i="24"/>
  <c r="BM92" i="24"/>
  <c r="BL92" i="24"/>
  <c r="BK92" i="24"/>
  <c r="BJ92" i="24"/>
  <c r="F92" i="25" s="1"/>
  <c r="BI92" i="24"/>
  <c r="BH92" i="24"/>
  <c r="BG92" i="24"/>
  <c r="BF92" i="24"/>
  <c r="BE92" i="24"/>
  <c r="BD92" i="24"/>
  <c r="BC92" i="24"/>
  <c r="Y92" i="25" s="1"/>
  <c r="BB92" i="24"/>
  <c r="X92" i="25" s="1"/>
  <c r="BA92" i="24"/>
  <c r="W92" i="25" s="1"/>
  <c r="AZ92" i="24"/>
  <c r="AE92" i="25" s="1"/>
  <c r="AY92" i="24"/>
  <c r="AB92" i="25" s="1"/>
  <c r="AX92" i="24"/>
  <c r="AA92" i="25" s="1"/>
  <c r="AW92" i="24"/>
  <c r="Z92" i="25" s="1"/>
  <c r="AV92" i="24"/>
  <c r="AU92" i="24"/>
  <c r="AT92" i="24"/>
  <c r="AS92" i="24"/>
  <c r="AR92" i="24"/>
  <c r="AQ92" i="24"/>
  <c r="AP92" i="24"/>
  <c r="AI92" i="25" s="1"/>
  <c r="AO92" i="24"/>
  <c r="AH92" i="25" s="1"/>
  <c r="AN92" i="24"/>
  <c r="AM92" i="24"/>
  <c r="AL92" i="24"/>
  <c r="AK92" i="24"/>
  <c r="AJ92" i="24"/>
  <c r="AI92" i="24"/>
  <c r="AH92" i="24"/>
  <c r="AJ92" i="25" s="1"/>
  <c r="AG92" i="24"/>
  <c r="AF92" i="24"/>
  <c r="AE92" i="24"/>
  <c r="AD92" i="24"/>
  <c r="AC92" i="24"/>
  <c r="AB92" i="24"/>
  <c r="AA92" i="24"/>
  <c r="Z92" i="24"/>
  <c r="Y92" i="24"/>
  <c r="X92" i="24"/>
  <c r="W92" i="24"/>
  <c r="V92" i="24"/>
  <c r="U92" i="24"/>
  <c r="T92" i="24"/>
  <c r="S92" i="24"/>
  <c r="R92" i="24"/>
  <c r="Q92" i="24"/>
  <c r="P92" i="24"/>
  <c r="O92" i="24"/>
  <c r="N92" i="24"/>
  <c r="M92" i="24"/>
  <c r="AC92" i="25" s="1"/>
  <c r="L92" i="24"/>
  <c r="AD92" i="25" s="1"/>
  <c r="K92" i="24"/>
  <c r="J92" i="24"/>
  <c r="I92" i="24"/>
  <c r="H92" i="24"/>
  <c r="G92" i="24"/>
  <c r="B92" i="25" s="1"/>
  <c r="F92" i="24"/>
  <c r="D92" i="25" s="1"/>
  <c r="E92" i="24"/>
  <c r="C92" i="25" s="1"/>
  <c r="D92" i="24"/>
  <c r="C92" i="24"/>
  <c r="B92" i="24"/>
  <c r="A92" i="24"/>
  <c r="A92" i="25" s="1"/>
  <c r="CQ91" i="24"/>
  <c r="J91" i="25" s="1"/>
  <c r="CP91" i="24"/>
  <c r="S91" i="25" s="1"/>
  <c r="CO91" i="24"/>
  <c r="CN91" i="24"/>
  <c r="Q91" i="25" s="1"/>
  <c r="CM91" i="24"/>
  <c r="P91" i="25" s="1"/>
  <c r="CL91" i="24"/>
  <c r="CK91" i="24"/>
  <c r="CJ91" i="24"/>
  <c r="CI91" i="24"/>
  <c r="CH91" i="24"/>
  <c r="CG91" i="24"/>
  <c r="CF91" i="24"/>
  <c r="CE91" i="24"/>
  <c r="CD91" i="24"/>
  <c r="CC91" i="24"/>
  <c r="CB91" i="24"/>
  <c r="K91" i="25" s="1"/>
  <c r="CA91" i="24"/>
  <c r="BZ91" i="24"/>
  <c r="BY91" i="24"/>
  <c r="BX91" i="24"/>
  <c r="BW91" i="24"/>
  <c r="BV91" i="24"/>
  <c r="BU91" i="24"/>
  <c r="BT91" i="24"/>
  <c r="E91" i="25" s="1"/>
  <c r="BS91" i="24"/>
  <c r="BR91" i="24"/>
  <c r="BQ91" i="24"/>
  <c r="BP91" i="24"/>
  <c r="BO91" i="24"/>
  <c r="BN91" i="24"/>
  <c r="BM91" i="24"/>
  <c r="BL91" i="24"/>
  <c r="BK91" i="24"/>
  <c r="BJ91" i="24"/>
  <c r="F91" i="25" s="1"/>
  <c r="BI91" i="24"/>
  <c r="BH91" i="24"/>
  <c r="BG91" i="24"/>
  <c r="BF91" i="24"/>
  <c r="BE91" i="24"/>
  <c r="BD91" i="24"/>
  <c r="BC91" i="24"/>
  <c r="Y91" i="25" s="1"/>
  <c r="BB91" i="24"/>
  <c r="X91" i="25" s="1"/>
  <c r="BA91" i="24"/>
  <c r="W91" i="25" s="1"/>
  <c r="AZ91" i="24"/>
  <c r="AE91" i="25" s="1"/>
  <c r="AY91" i="24"/>
  <c r="AB91" i="25" s="1"/>
  <c r="AX91" i="24"/>
  <c r="AA91" i="25" s="1"/>
  <c r="AW91" i="24"/>
  <c r="Z91" i="25" s="1"/>
  <c r="AV91" i="24"/>
  <c r="AU91" i="24"/>
  <c r="AT91" i="24"/>
  <c r="AS91" i="24"/>
  <c r="AR91" i="24"/>
  <c r="AQ91" i="24"/>
  <c r="AP91" i="24"/>
  <c r="AI91" i="25" s="1"/>
  <c r="AO91" i="24"/>
  <c r="AH91" i="25" s="1"/>
  <c r="AN91" i="24"/>
  <c r="AM91" i="24"/>
  <c r="AL91" i="24"/>
  <c r="AK91" i="24"/>
  <c r="AJ91" i="24"/>
  <c r="AI91" i="24"/>
  <c r="AH91" i="24"/>
  <c r="AJ91" i="25" s="1"/>
  <c r="AG91" i="24"/>
  <c r="AF91" i="24"/>
  <c r="AE91" i="24"/>
  <c r="AD91" i="24"/>
  <c r="AC91" i="24"/>
  <c r="AB91" i="24"/>
  <c r="AA91" i="24"/>
  <c r="Z91" i="24"/>
  <c r="Y91" i="24"/>
  <c r="X91" i="24"/>
  <c r="W91" i="24"/>
  <c r="V91" i="24"/>
  <c r="U91" i="24"/>
  <c r="T91" i="24"/>
  <c r="S91" i="24"/>
  <c r="R91" i="24"/>
  <c r="Q91" i="24"/>
  <c r="P91" i="24"/>
  <c r="O91" i="24"/>
  <c r="N91" i="24"/>
  <c r="M91" i="24"/>
  <c r="AC91" i="25" s="1"/>
  <c r="L91" i="24"/>
  <c r="AD91" i="25" s="1"/>
  <c r="K91" i="24"/>
  <c r="J91" i="24"/>
  <c r="I91" i="24"/>
  <c r="H91" i="24"/>
  <c r="G91" i="24"/>
  <c r="B91" i="25" s="1"/>
  <c r="F91" i="24"/>
  <c r="D91" i="25" s="1"/>
  <c r="E91" i="24"/>
  <c r="C91" i="25" s="1"/>
  <c r="D91" i="24"/>
  <c r="C91" i="24"/>
  <c r="B91" i="24"/>
  <c r="A91" i="24"/>
  <c r="A91" i="25" s="1"/>
  <c r="CQ90" i="24"/>
  <c r="J90" i="25" s="1"/>
  <c r="CP90" i="24"/>
  <c r="S90" i="25" s="1"/>
  <c r="CO90" i="24"/>
  <c r="CN90" i="24"/>
  <c r="Q90" i="25" s="1"/>
  <c r="CM90" i="24"/>
  <c r="P90" i="25" s="1"/>
  <c r="CL90" i="24"/>
  <c r="CK90" i="24"/>
  <c r="CJ90" i="24"/>
  <c r="CI90" i="24"/>
  <c r="CH90" i="24"/>
  <c r="CG90" i="24"/>
  <c r="CF90" i="24"/>
  <c r="CE90" i="24"/>
  <c r="CD90" i="24"/>
  <c r="CC90" i="24"/>
  <c r="CB90" i="24"/>
  <c r="K90" i="25" s="1"/>
  <c r="CA90" i="24"/>
  <c r="BZ90" i="24"/>
  <c r="BY90" i="24"/>
  <c r="BX90" i="24"/>
  <c r="BW90" i="24"/>
  <c r="BV90" i="24"/>
  <c r="BU90" i="24"/>
  <c r="BT90" i="24"/>
  <c r="E90" i="25" s="1"/>
  <c r="BS90" i="24"/>
  <c r="BR90" i="24"/>
  <c r="BQ90" i="24"/>
  <c r="BP90" i="24"/>
  <c r="BO90" i="24"/>
  <c r="BN90" i="24"/>
  <c r="BM90" i="24"/>
  <c r="BL90" i="24"/>
  <c r="BK90" i="24"/>
  <c r="BJ90" i="24"/>
  <c r="F90" i="25" s="1"/>
  <c r="BI90" i="24"/>
  <c r="BH90" i="24"/>
  <c r="BG90" i="24"/>
  <c r="BF90" i="24"/>
  <c r="BE90" i="24"/>
  <c r="BD90" i="24"/>
  <c r="BC90" i="24"/>
  <c r="Y90" i="25" s="1"/>
  <c r="BB90" i="24"/>
  <c r="X90" i="25" s="1"/>
  <c r="BA90" i="24"/>
  <c r="W90" i="25" s="1"/>
  <c r="AZ90" i="24"/>
  <c r="AE90" i="25" s="1"/>
  <c r="AY90" i="24"/>
  <c r="AB90" i="25" s="1"/>
  <c r="AX90" i="24"/>
  <c r="AA90" i="25" s="1"/>
  <c r="AW90" i="24"/>
  <c r="Z90" i="25" s="1"/>
  <c r="AV90" i="24"/>
  <c r="AU90" i="24"/>
  <c r="AT90" i="24"/>
  <c r="AS90" i="24"/>
  <c r="AR90" i="24"/>
  <c r="AQ90" i="24"/>
  <c r="AP90" i="24"/>
  <c r="AI90" i="25" s="1"/>
  <c r="AO90" i="24"/>
  <c r="AH90" i="25" s="1"/>
  <c r="AN90" i="24"/>
  <c r="AM90" i="24"/>
  <c r="AL90" i="24"/>
  <c r="AK90" i="24"/>
  <c r="AJ90" i="24"/>
  <c r="AI90" i="24"/>
  <c r="AH90" i="24"/>
  <c r="AJ90" i="25" s="1"/>
  <c r="AG90" i="24"/>
  <c r="AF90" i="24"/>
  <c r="AE90" i="24"/>
  <c r="AD90" i="24"/>
  <c r="AC90" i="24"/>
  <c r="AB90" i="24"/>
  <c r="AA90" i="24"/>
  <c r="Z90" i="24"/>
  <c r="Y90" i="24"/>
  <c r="X90" i="24"/>
  <c r="W90" i="24"/>
  <c r="V90" i="24"/>
  <c r="U90" i="24"/>
  <c r="T90" i="24"/>
  <c r="S90" i="24"/>
  <c r="R90" i="24"/>
  <c r="Q90" i="24"/>
  <c r="P90" i="24"/>
  <c r="O90" i="24"/>
  <c r="N90" i="24"/>
  <c r="M90" i="24"/>
  <c r="AC90" i="25" s="1"/>
  <c r="L90" i="24"/>
  <c r="AD90" i="25" s="1"/>
  <c r="K90" i="24"/>
  <c r="J90" i="24"/>
  <c r="I90" i="24"/>
  <c r="H90" i="24"/>
  <c r="G90" i="24"/>
  <c r="B90" i="25" s="1"/>
  <c r="F90" i="24"/>
  <c r="D90" i="25" s="1"/>
  <c r="E90" i="24"/>
  <c r="C90" i="25" s="1"/>
  <c r="D90" i="24"/>
  <c r="C90" i="24"/>
  <c r="B90" i="24"/>
  <c r="A90" i="24"/>
  <c r="CQ89" i="24"/>
  <c r="J89" i="25" s="1"/>
  <c r="CP89" i="24"/>
  <c r="S89" i="25" s="1"/>
  <c r="CO89" i="24"/>
  <c r="CN89" i="24"/>
  <c r="Q89" i="25" s="1"/>
  <c r="CM89" i="24"/>
  <c r="P89" i="25" s="1"/>
  <c r="CL89" i="24"/>
  <c r="CK89" i="24"/>
  <c r="CJ89" i="24"/>
  <c r="CI89" i="24"/>
  <c r="CH89" i="24"/>
  <c r="CG89" i="24"/>
  <c r="CF89" i="24"/>
  <c r="CE89" i="24"/>
  <c r="CD89" i="24"/>
  <c r="CC89" i="24"/>
  <c r="CB89" i="24"/>
  <c r="K89" i="25" s="1"/>
  <c r="CA89" i="24"/>
  <c r="BZ89" i="24"/>
  <c r="BY89" i="24"/>
  <c r="BX89" i="24"/>
  <c r="BW89" i="24"/>
  <c r="BV89" i="24"/>
  <c r="BU89" i="24"/>
  <c r="BT89" i="24"/>
  <c r="E89" i="25" s="1"/>
  <c r="BS89" i="24"/>
  <c r="BR89" i="24"/>
  <c r="BQ89" i="24"/>
  <c r="BP89" i="24"/>
  <c r="BO89" i="24"/>
  <c r="BN89" i="24"/>
  <c r="BM89" i="24"/>
  <c r="BL89" i="24"/>
  <c r="BK89" i="24"/>
  <c r="BJ89" i="24"/>
  <c r="F89" i="25" s="1"/>
  <c r="BI89" i="24"/>
  <c r="BH89" i="24"/>
  <c r="BG89" i="24"/>
  <c r="BF89" i="24"/>
  <c r="BE89" i="24"/>
  <c r="BD89" i="24"/>
  <c r="BC89" i="24"/>
  <c r="Y89" i="25" s="1"/>
  <c r="BB89" i="24"/>
  <c r="X89" i="25" s="1"/>
  <c r="BA89" i="24"/>
  <c r="W89" i="25" s="1"/>
  <c r="AZ89" i="24"/>
  <c r="AE89" i="25" s="1"/>
  <c r="AY89" i="24"/>
  <c r="AB89" i="25" s="1"/>
  <c r="AX89" i="24"/>
  <c r="AA89" i="25" s="1"/>
  <c r="AW89" i="24"/>
  <c r="Z89" i="25" s="1"/>
  <c r="AV89" i="24"/>
  <c r="AU89" i="24"/>
  <c r="AT89" i="24"/>
  <c r="AS89" i="24"/>
  <c r="AR89" i="24"/>
  <c r="AQ89" i="24"/>
  <c r="AP89" i="24"/>
  <c r="AI89" i="25" s="1"/>
  <c r="AO89" i="24"/>
  <c r="AH89" i="25" s="1"/>
  <c r="AN89" i="24"/>
  <c r="AM89" i="24"/>
  <c r="AL89" i="24"/>
  <c r="AK89" i="24"/>
  <c r="AJ89" i="24"/>
  <c r="AI89" i="24"/>
  <c r="AH89" i="24"/>
  <c r="AJ89" i="25" s="1"/>
  <c r="AG89" i="24"/>
  <c r="AF89" i="24"/>
  <c r="AE89" i="24"/>
  <c r="AD89" i="24"/>
  <c r="AC89" i="24"/>
  <c r="AB89" i="24"/>
  <c r="AA89" i="24"/>
  <c r="Z89" i="24"/>
  <c r="Y89" i="24"/>
  <c r="X89" i="24"/>
  <c r="W89" i="24"/>
  <c r="V89" i="24"/>
  <c r="U89" i="24"/>
  <c r="T89" i="24"/>
  <c r="S89" i="24"/>
  <c r="R89" i="24"/>
  <c r="Q89" i="24"/>
  <c r="P89" i="24"/>
  <c r="O89" i="24"/>
  <c r="N89" i="24"/>
  <c r="M89" i="24"/>
  <c r="AC89" i="25" s="1"/>
  <c r="L89" i="24"/>
  <c r="AD89" i="25" s="1"/>
  <c r="K89" i="24"/>
  <c r="J89" i="24"/>
  <c r="I89" i="24"/>
  <c r="H89" i="24"/>
  <c r="G89" i="24"/>
  <c r="B89" i="25" s="1"/>
  <c r="F89" i="24"/>
  <c r="D89" i="25" s="1"/>
  <c r="E89" i="24"/>
  <c r="C89" i="25" s="1"/>
  <c r="D89" i="24"/>
  <c r="C89" i="24"/>
  <c r="B89" i="24"/>
  <c r="A89" i="24"/>
  <c r="DC89" i="24" s="1"/>
  <c r="AR89" i="25" s="1"/>
  <c r="CQ88" i="24"/>
  <c r="J88" i="25" s="1"/>
  <c r="CP88" i="24"/>
  <c r="S88" i="25" s="1"/>
  <c r="CO88" i="24"/>
  <c r="CN88" i="24"/>
  <c r="Q88" i="25" s="1"/>
  <c r="CM88" i="24"/>
  <c r="P88" i="25" s="1"/>
  <c r="CL88" i="24"/>
  <c r="CK88" i="24"/>
  <c r="CJ88" i="24"/>
  <c r="CI88" i="24"/>
  <c r="CH88" i="24"/>
  <c r="CG88" i="24"/>
  <c r="CF88" i="24"/>
  <c r="CE88" i="24"/>
  <c r="CD88" i="24"/>
  <c r="CC88" i="24"/>
  <c r="CB88" i="24"/>
  <c r="K88" i="25" s="1"/>
  <c r="CA88" i="24"/>
  <c r="BZ88" i="24"/>
  <c r="BY88" i="24"/>
  <c r="BX88" i="24"/>
  <c r="BW88" i="24"/>
  <c r="BV88" i="24"/>
  <c r="BU88" i="24"/>
  <c r="BT88" i="24"/>
  <c r="E88" i="25" s="1"/>
  <c r="BS88" i="24"/>
  <c r="BR88" i="24"/>
  <c r="BQ88" i="24"/>
  <c r="BP88" i="24"/>
  <c r="BO88" i="24"/>
  <c r="BN88" i="24"/>
  <c r="BM88" i="24"/>
  <c r="BL88" i="24"/>
  <c r="BK88" i="24"/>
  <c r="BJ88" i="24"/>
  <c r="F88" i="25" s="1"/>
  <c r="BI88" i="24"/>
  <c r="BH88" i="24"/>
  <c r="BG88" i="24"/>
  <c r="BF88" i="24"/>
  <c r="BE88" i="24"/>
  <c r="BD88" i="24"/>
  <c r="BC88" i="24"/>
  <c r="Y88" i="25" s="1"/>
  <c r="BB88" i="24"/>
  <c r="X88" i="25" s="1"/>
  <c r="BA88" i="24"/>
  <c r="W88" i="25" s="1"/>
  <c r="AZ88" i="24"/>
  <c r="AE88" i="25" s="1"/>
  <c r="AY88" i="24"/>
  <c r="AB88" i="25" s="1"/>
  <c r="AX88" i="24"/>
  <c r="AA88" i="25" s="1"/>
  <c r="AW88" i="24"/>
  <c r="Z88" i="25" s="1"/>
  <c r="AV88" i="24"/>
  <c r="AU88" i="24"/>
  <c r="AT88" i="24"/>
  <c r="AS88" i="24"/>
  <c r="AR88" i="24"/>
  <c r="AQ88" i="24"/>
  <c r="AP88" i="24"/>
  <c r="AI88" i="25" s="1"/>
  <c r="AO88" i="24"/>
  <c r="AH88" i="25" s="1"/>
  <c r="AN88" i="24"/>
  <c r="AM88" i="24"/>
  <c r="AL88" i="24"/>
  <c r="AK88" i="24"/>
  <c r="AJ88" i="24"/>
  <c r="AI88" i="24"/>
  <c r="AH88" i="24"/>
  <c r="AJ88" i="25" s="1"/>
  <c r="AG88" i="24"/>
  <c r="AF88" i="24"/>
  <c r="AE88" i="24"/>
  <c r="AD88" i="24"/>
  <c r="AC88" i="24"/>
  <c r="AB88" i="24"/>
  <c r="AA88" i="24"/>
  <c r="Z88" i="24"/>
  <c r="Y88" i="24"/>
  <c r="X88" i="24"/>
  <c r="W88" i="24"/>
  <c r="V88" i="24"/>
  <c r="U88" i="24"/>
  <c r="T88" i="24"/>
  <c r="S88" i="24"/>
  <c r="R88" i="24"/>
  <c r="Q88" i="24"/>
  <c r="P88" i="24"/>
  <c r="O88" i="24"/>
  <c r="N88" i="24"/>
  <c r="M88" i="24"/>
  <c r="AC88" i="25" s="1"/>
  <c r="L88" i="24"/>
  <c r="AD88" i="25" s="1"/>
  <c r="K88" i="24"/>
  <c r="J88" i="24"/>
  <c r="I88" i="24"/>
  <c r="H88" i="24"/>
  <c r="G88" i="24"/>
  <c r="B88" i="25" s="1"/>
  <c r="F88" i="24"/>
  <c r="D88" i="25" s="1"/>
  <c r="E88" i="24"/>
  <c r="C88" i="25" s="1"/>
  <c r="D88" i="24"/>
  <c r="C88" i="24"/>
  <c r="B88" i="24"/>
  <c r="A88" i="24"/>
  <c r="DC88" i="24" s="1"/>
  <c r="AR88" i="25" s="1"/>
  <c r="CQ87" i="24"/>
  <c r="J87" i="25" s="1"/>
  <c r="CP87" i="24"/>
  <c r="S87" i="25" s="1"/>
  <c r="CO87" i="24"/>
  <c r="CN87" i="24"/>
  <c r="Q87" i="25" s="1"/>
  <c r="CM87" i="24"/>
  <c r="P87" i="25" s="1"/>
  <c r="CL87" i="24"/>
  <c r="CK87" i="24"/>
  <c r="CJ87" i="24"/>
  <c r="CI87" i="24"/>
  <c r="CH87" i="24"/>
  <c r="CG87" i="24"/>
  <c r="CF87" i="24"/>
  <c r="CE87" i="24"/>
  <c r="CD87" i="24"/>
  <c r="CC87" i="24"/>
  <c r="CB87" i="24"/>
  <c r="K87" i="25" s="1"/>
  <c r="CA87" i="24"/>
  <c r="BZ87" i="24"/>
  <c r="BY87" i="24"/>
  <c r="BX87" i="24"/>
  <c r="BW87" i="24"/>
  <c r="BV87" i="24"/>
  <c r="BU87" i="24"/>
  <c r="BT87" i="24"/>
  <c r="E87" i="25" s="1"/>
  <c r="BS87" i="24"/>
  <c r="BR87" i="24"/>
  <c r="BQ87" i="24"/>
  <c r="BP87" i="24"/>
  <c r="BO87" i="24"/>
  <c r="BN87" i="24"/>
  <c r="BM87" i="24"/>
  <c r="BL87" i="24"/>
  <c r="BK87" i="24"/>
  <c r="BJ87" i="24"/>
  <c r="F87" i="25" s="1"/>
  <c r="BI87" i="24"/>
  <c r="BH87" i="24"/>
  <c r="BG87" i="24"/>
  <c r="BF87" i="24"/>
  <c r="BE87" i="24"/>
  <c r="BD87" i="24"/>
  <c r="BC87" i="24"/>
  <c r="Y87" i="25" s="1"/>
  <c r="BB87" i="24"/>
  <c r="X87" i="25" s="1"/>
  <c r="BA87" i="24"/>
  <c r="W87" i="25" s="1"/>
  <c r="AZ87" i="24"/>
  <c r="AE87" i="25" s="1"/>
  <c r="AY87" i="24"/>
  <c r="AB87" i="25" s="1"/>
  <c r="AX87" i="24"/>
  <c r="AA87" i="25" s="1"/>
  <c r="AW87" i="24"/>
  <c r="Z87" i="25" s="1"/>
  <c r="AV87" i="24"/>
  <c r="AU87" i="24"/>
  <c r="AT87" i="24"/>
  <c r="AS87" i="24"/>
  <c r="AR87" i="24"/>
  <c r="AQ87" i="24"/>
  <c r="AP87" i="24"/>
  <c r="AI87" i="25" s="1"/>
  <c r="AO87" i="24"/>
  <c r="AH87" i="25" s="1"/>
  <c r="AN87" i="24"/>
  <c r="AM87" i="24"/>
  <c r="AL87" i="24"/>
  <c r="AK87" i="24"/>
  <c r="AJ87" i="24"/>
  <c r="AI87" i="24"/>
  <c r="AH87" i="24"/>
  <c r="AJ87" i="25" s="1"/>
  <c r="AG87" i="24"/>
  <c r="AF87" i="24"/>
  <c r="AE87" i="24"/>
  <c r="AD87" i="24"/>
  <c r="AC87" i="24"/>
  <c r="AB87" i="24"/>
  <c r="AA87" i="24"/>
  <c r="Z87" i="24"/>
  <c r="Y87" i="24"/>
  <c r="X87" i="24"/>
  <c r="W87" i="24"/>
  <c r="V87" i="24"/>
  <c r="U87" i="24"/>
  <c r="T87" i="24"/>
  <c r="S87" i="24"/>
  <c r="R87" i="24"/>
  <c r="Q87" i="24"/>
  <c r="P87" i="24"/>
  <c r="O87" i="24"/>
  <c r="N87" i="24"/>
  <c r="M87" i="24"/>
  <c r="AC87" i="25" s="1"/>
  <c r="L87" i="24"/>
  <c r="AD87" i="25" s="1"/>
  <c r="K87" i="24"/>
  <c r="J87" i="24"/>
  <c r="I87" i="24"/>
  <c r="H87" i="24"/>
  <c r="G87" i="24"/>
  <c r="B87" i="25" s="1"/>
  <c r="F87" i="24"/>
  <c r="D87" i="25" s="1"/>
  <c r="E87" i="24"/>
  <c r="C87" i="25" s="1"/>
  <c r="D87" i="24"/>
  <c r="C87" i="24"/>
  <c r="B87" i="24"/>
  <c r="A87" i="24"/>
  <c r="CQ86" i="24"/>
  <c r="J86" i="25" s="1"/>
  <c r="CP86" i="24"/>
  <c r="S86" i="25" s="1"/>
  <c r="CO86" i="24"/>
  <c r="CN86" i="24"/>
  <c r="Q86" i="25" s="1"/>
  <c r="CM86" i="24"/>
  <c r="P86" i="25" s="1"/>
  <c r="CL86" i="24"/>
  <c r="CK86" i="24"/>
  <c r="CJ86" i="24"/>
  <c r="CI86" i="24"/>
  <c r="CH86" i="24"/>
  <c r="CG86" i="24"/>
  <c r="CF86" i="24"/>
  <c r="CE86" i="24"/>
  <c r="CD86" i="24"/>
  <c r="CC86" i="24"/>
  <c r="CB86" i="24"/>
  <c r="K86" i="25" s="1"/>
  <c r="CA86" i="24"/>
  <c r="BZ86" i="24"/>
  <c r="BY86" i="24"/>
  <c r="BX86" i="24"/>
  <c r="BW86" i="24"/>
  <c r="BV86" i="24"/>
  <c r="BU86" i="24"/>
  <c r="BT86" i="24"/>
  <c r="E86" i="25" s="1"/>
  <c r="BS86" i="24"/>
  <c r="BR86" i="24"/>
  <c r="BQ86" i="24"/>
  <c r="BP86" i="24"/>
  <c r="BO86" i="24"/>
  <c r="BN86" i="24"/>
  <c r="BM86" i="24"/>
  <c r="BL86" i="24"/>
  <c r="BK86" i="24"/>
  <c r="BJ86" i="24"/>
  <c r="F86" i="25" s="1"/>
  <c r="BI86" i="24"/>
  <c r="BH86" i="24"/>
  <c r="BG86" i="24"/>
  <c r="BF86" i="24"/>
  <c r="BE86" i="24"/>
  <c r="BD86" i="24"/>
  <c r="BC86" i="24"/>
  <c r="Y86" i="25" s="1"/>
  <c r="BB86" i="24"/>
  <c r="X86" i="25" s="1"/>
  <c r="BA86" i="24"/>
  <c r="W86" i="25" s="1"/>
  <c r="AZ86" i="24"/>
  <c r="AE86" i="25" s="1"/>
  <c r="AY86" i="24"/>
  <c r="AB86" i="25" s="1"/>
  <c r="AX86" i="24"/>
  <c r="AA86" i="25" s="1"/>
  <c r="AW86" i="24"/>
  <c r="Z86" i="25" s="1"/>
  <c r="AV86" i="24"/>
  <c r="AU86" i="24"/>
  <c r="AT86" i="24"/>
  <c r="AS86" i="24"/>
  <c r="AR86" i="24"/>
  <c r="AQ86" i="24"/>
  <c r="AP86" i="24"/>
  <c r="AI86" i="25" s="1"/>
  <c r="AO86" i="24"/>
  <c r="AH86" i="25" s="1"/>
  <c r="AN86" i="24"/>
  <c r="AM86" i="24"/>
  <c r="AL86" i="24"/>
  <c r="AK86" i="24"/>
  <c r="AJ86" i="24"/>
  <c r="AI86" i="24"/>
  <c r="AH86" i="24"/>
  <c r="AJ86" i="25" s="1"/>
  <c r="AG86" i="24"/>
  <c r="AF86" i="24"/>
  <c r="AE86" i="24"/>
  <c r="AD86" i="24"/>
  <c r="AC86" i="24"/>
  <c r="AB86" i="24"/>
  <c r="AA86" i="24"/>
  <c r="Z86" i="24"/>
  <c r="Y86" i="24"/>
  <c r="X86" i="24"/>
  <c r="W86" i="24"/>
  <c r="V86" i="24"/>
  <c r="U86" i="24"/>
  <c r="T86" i="24"/>
  <c r="S86" i="24"/>
  <c r="R86" i="24"/>
  <c r="Q86" i="24"/>
  <c r="P86" i="24"/>
  <c r="O86" i="24"/>
  <c r="N86" i="24"/>
  <c r="M86" i="24"/>
  <c r="AC86" i="25" s="1"/>
  <c r="L86" i="24"/>
  <c r="AD86" i="25" s="1"/>
  <c r="K86" i="24"/>
  <c r="J86" i="24"/>
  <c r="I86" i="24"/>
  <c r="H86" i="24"/>
  <c r="G86" i="24"/>
  <c r="B86" i="25" s="1"/>
  <c r="F86" i="24"/>
  <c r="D86" i="25" s="1"/>
  <c r="E86" i="24"/>
  <c r="C86" i="25" s="1"/>
  <c r="D86" i="24"/>
  <c r="C86" i="24"/>
  <c r="B86" i="24"/>
  <c r="A86" i="24"/>
  <c r="CQ85" i="24"/>
  <c r="J85" i="25" s="1"/>
  <c r="CP85" i="24"/>
  <c r="S85" i="25" s="1"/>
  <c r="CO85" i="24"/>
  <c r="CN85" i="24"/>
  <c r="Q85" i="25" s="1"/>
  <c r="CM85" i="24"/>
  <c r="P85" i="25" s="1"/>
  <c r="CL85" i="24"/>
  <c r="CK85" i="24"/>
  <c r="CJ85" i="24"/>
  <c r="CI85" i="24"/>
  <c r="CH85" i="24"/>
  <c r="CG85" i="24"/>
  <c r="CF85" i="24"/>
  <c r="CE85" i="24"/>
  <c r="CD85" i="24"/>
  <c r="CC85" i="24"/>
  <c r="CB85" i="24"/>
  <c r="K85" i="25" s="1"/>
  <c r="CA85" i="24"/>
  <c r="BZ85" i="24"/>
  <c r="BY85" i="24"/>
  <c r="BX85" i="24"/>
  <c r="BW85" i="24"/>
  <c r="BV85" i="24"/>
  <c r="BU85" i="24"/>
  <c r="BT85" i="24"/>
  <c r="E85" i="25" s="1"/>
  <c r="BS85" i="24"/>
  <c r="BR85" i="24"/>
  <c r="BQ85" i="24"/>
  <c r="BP85" i="24"/>
  <c r="BO85" i="24"/>
  <c r="BN85" i="24"/>
  <c r="BM85" i="24"/>
  <c r="BL85" i="24"/>
  <c r="BK85" i="24"/>
  <c r="BJ85" i="24"/>
  <c r="F85" i="25" s="1"/>
  <c r="BI85" i="24"/>
  <c r="BH85" i="24"/>
  <c r="BG85" i="24"/>
  <c r="BF85" i="24"/>
  <c r="BE85" i="24"/>
  <c r="BD85" i="24"/>
  <c r="BC85" i="24"/>
  <c r="Y85" i="25" s="1"/>
  <c r="BB85" i="24"/>
  <c r="X85" i="25" s="1"/>
  <c r="BA85" i="24"/>
  <c r="W85" i="25" s="1"/>
  <c r="AZ85" i="24"/>
  <c r="AE85" i="25" s="1"/>
  <c r="AY85" i="24"/>
  <c r="AB85" i="25" s="1"/>
  <c r="AX85" i="24"/>
  <c r="AA85" i="25" s="1"/>
  <c r="AW85" i="24"/>
  <c r="Z85" i="25" s="1"/>
  <c r="AV85" i="24"/>
  <c r="AU85" i="24"/>
  <c r="AT85" i="24"/>
  <c r="AS85" i="24"/>
  <c r="AR85" i="24"/>
  <c r="AQ85" i="24"/>
  <c r="AP85" i="24"/>
  <c r="AI85" i="25" s="1"/>
  <c r="AO85" i="24"/>
  <c r="AH85" i="25" s="1"/>
  <c r="AN85" i="24"/>
  <c r="AM85" i="24"/>
  <c r="AL85" i="24"/>
  <c r="AK85" i="24"/>
  <c r="AJ85" i="24"/>
  <c r="AI85" i="24"/>
  <c r="AH85" i="24"/>
  <c r="AJ85" i="25" s="1"/>
  <c r="AG85" i="24"/>
  <c r="AF85" i="24"/>
  <c r="AE85" i="24"/>
  <c r="AD85" i="24"/>
  <c r="AC85" i="24"/>
  <c r="AB85" i="24"/>
  <c r="AA85" i="24"/>
  <c r="Z85" i="24"/>
  <c r="Y85" i="24"/>
  <c r="X85" i="24"/>
  <c r="W85" i="24"/>
  <c r="V85" i="24"/>
  <c r="U85" i="24"/>
  <c r="T85" i="24"/>
  <c r="S85" i="24"/>
  <c r="R85" i="24"/>
  <c r="Q85" i="24"/>
  <c r="P85" i="24"/>
  <c r="O85" i="24"/>
  <c r="N85" i="24"/>
  <c r="M85" i="24"/>
  <c r="AC85" i="25" s="1"/>
  <c r="L85" i="24"/>
  <c r="AD85" i="25" s="1"/>
  <c r="K85" i="24"/>
  <c r="J85" i="24"/>
  <c r="I85" i="24"/>
  <c r="H85" i="24"/>
  <c r="G85" i="24"/>
  <c r="B85" i="25" s="1"/>
  <c r="F85" i="24"/>
  <c r="D85" i="25" s="1"/>
  <c r="E85" i="24"/>
  <c r="C85" i="25" s="1"/>
  <c r="D85" i="24"/>
  <c r="C85" i="24"/>
  <c r="B85" i="24"/>
  <c r="A85" i="24"/>
  <c r="DC85" i="24" s="1"/>
  <c r="AR85" i="25" s="1"/>
  <c r="CQ84" i="24"/>
  <c r="J84" i="25" s="1"/>
  <c r="CP84" i="24"/>
  <c r="S84" i="25" s="1"/>
  <c r="CO84" i="24"/>
  <c r="CN84" i="24"/>
  <c r="Q84" i="25" s="1"/>
  <c r="CM84" i="24"/>
  <c r="P84" i="25" s="1"/>
  <c r="CL84" i="24"/>
  <c r="CK84" i="24"/>
  <c r="CJ84" i="24"/>
  <c r="CI84" i="24"/>
  <c r="CH84" i="24"/>
  <c r="CG84" i="24"/>
  <c r="CF84" i="24"/>
  <c r="CE84" i="24"/>
  <c r="CD84" i="24"/>
  <c r="CC84" i="24"/>
  <c r="CB84" i="24"/>
  <c r="K84" i="25" s="1"/>
  <c r="CA84" i="24"/>
  <c r="BZ84" i="24"/>
  <c r="BY84" i="24"/>
  <c r="BX84" i="24"/>
  <c r="BW84" i="24"/>
  <c r="BV84" i="24"/>
  <c r="BU84" i="24"/>
  <c r="BT84" i="24"/>
  <c r="E84" i="25" s="1"/>
  <c r="BS84" i="24"/>
  <c r="BR84" i="24"/>
  <c r="BQ84" i="24"/>
  <c r="BP84" i="24"/>
  <c r="BO84" i="24"/>
  <c r="BN84" i="24"/>
  <c r="BM84" i="24"/>
  <c r="BL84" i="24"/>
  <c r="BK84" i="24"/>
  <c r="BJ84" i="24"/>
  <c r="F84" i="25" s="1"/>
  <c r="BI84" i="24"/>
  <c r="BH84" i="24"/>
  <c r="BG84" i="24"/>
  <c r="BF84" i="24"/>
  <c r="BE84" i="24"/>
  <c r="BD84" i="24"/>
  <c r="BC84" i="24"/>
  <c r="Y84" i="25" s="1"/>
  <c r="BB84" i="24"/>
  <c r="X84" i="25" s="1"/>
  <c r="BA84" i="24"/>
  <c r="W84" i="25" s="1"/>
  <c r="AZ84" i="24"/>
  <c r="AE84" i="25" s="1"/>
  <c r="AY84" i="24"/>
  <c r="AB84" i="25" s="1"/>
  <c r="AX84" i="24"/>
  <c r="AA84" i="25" s="1"/>
  <c r="AW84" i="24"/>
  <c r="Z84" i="25" s="1"/>
  <c r="AV84" i="24"/>
  <c r="AU84" i="24"/>
  <c r="AT84" i="24"/>
  <c r="AS84" i="24"/>
  <c r="AR84" i="24"/>
  <c r="AQ84" i="24"/>
  <c r="AP84" i="24"/>
  <c r="AI84" i="25" s="1"/>
  <c r="AO84" i="24"/>
  <c r="AH84" i="25" s="1"/>
  <c r="AN84" i="24"/>
  <c r="AM84" i="24"/>
  <c r="AL84" i="24"/>
  <c r="AK84" i="24"/>
  <c r="AJ84" i="24"/>
  <c r="AI84" i="24"/>
  <c r="AH84" i="24"/>
  <c r="AJ84" i="25" s="1"/>
  <c r="AG84" i="24"/>
  <c r="AF84" i="24"/>
  <c r="AE84" i="24"/>
  <c r="AD84" i="24"/>
  <c r="AC84" i="24"/>
  <c r="AB84" i="24"/>
  <c r="AA84" i="24"/>
  <c r="Z84" i="24"/>
  <c r="Y84" i="24"/>
  <c r="X84" i="24"/>
  <c r="W84" i="24"/>
  <c r="V84" i="24"/>
  <c r="U84" i="24"/>
  <c r="T84" i="24"/>
  <c r="S84" i="24"/>
  <c r="R84" i="24"/>
  <c r="Q84" i="24"/>
  <c r="P84" i="24"/>
  <c r="O84" i="24"/>
  <c r="N84" i="24"/>
  <c r="M84" i="24"/>
  <c r="AC84" i="25" s="1"/>
  <c r="L84" i="24"/>
  <c r="AD84" i="25" s="1"/>
  <c r="K84" i="24"/>
  <c r="J84" i="24"/>
  <c r="I84" i="24"/>
  <c r="H84" i="24"/>
  <c r="G84" i="24"/>
  <c r="B84" i="25" s="1"/>
  <c r="F84" i="24"/>
  <c r="D84" i="25" s="1"/>
  <c r="E84" i="24"/>
  <c r="C84" i="25" s="1"/>
  <c r="D84" i="24"/>
  <c r="C84" i="24"/>
  <c r="B84" i="24"/>
  <c r="A84" i="24"/>
  <c r="A84" i="25" s="1"/>
  <c r="CQ83" i="24"/>
  <c r="J83" i="25" s="1"/>
  <c r="CP83" i="24"/>
  <c r="S83" i="25" s="1"/>
  <c r="CO83" i="24"/>
  <c r="CN83" i="24"/>
  <c r="Q83" i="25" s="1"/>
  <c r="CM83" i="24"/>
  <c r="P83" i="25" s="1"/>
  <c r="CL83" i="24"/>
  <c r="CK83" i="24"/>
  <c r="CJ83" i="24"/>
  <c r="CI83" i="24"/>
  <c r="CH83" i="24"/>
  <c r="CG83" i="24"/>
  <c r="CF83" i="24"/>
  <c r="CE83" i="24"/>
  <c r="CD83" i="24"/>
  <c r="CC83" i="24"/>
  <c r="CB83" i="24"/>
  <c r="K83" i="25" s="1"/>
  <c r="CA83" i="24"/>
  <c r="BZ83" i="24"/>
  <c r="BY83" i="24"/>
  <c r="BX83" i="24"/>
  <c r="BW83" i="24"/>
  <c r="BV83" i="24"/>
  <c r="BU83" i="24"/>
  <c r="BT83" i="24"/>
  <c r="E83" i="25" s="1"/>
  <c r="BS83" i="24"/>
  <c r="BR83" i="24"/>
  <c r="BQ83" i="24"/>
  <c r="BP83" i="24"/>
  <c r="BO83" i="24"/>
  <c r="BN83" i="24"/>
  <c r="BM83" i="24"/>
  <c r="BL83" i="24"/>
  <c r="BK83" i="24"/>
  <c r="BJ83" i="24"/>
  <c r="F83" i="25" s="1"/>
  <c r="BI83" i="24"/>
  <c r="BH83" i="24"/>
  <c r="BG83" i="24"/>
  <c r="BF83" i="24"/>
  <c r="BE83" i="24"/>
  <c r="BD83" i="24"/>
  <c r="BC83" i="24"/>
  <c r="Y83" i="25" s="1"/>
  <c r="BB83" i="24"/>
  <c r="X83" i="25" s="1"/>
  <c r="BA83" i="24"/>
  <c r="W83" i="25" s="1"/>
  <c r="AZ83" i="24"/>
  <c r="AE83" i="25" s="1"/>
  <c r="AY83" i="24"/>
  <c r="AB83" i="25" s="1"/>
  <c r="AX83" i="24"/>
  <c r="AA83" i="25" s="1"/>
  <c r="AW83" i="24"/>
  <c r="Z83" i="25" s="1"/>
  <c r="AV83" i="24"/>
  <c r="AU83" i="24"/>
  <c r="AT83" i="24"/>
  <c r="AS83" i="24"/>
  <c r="AR83" i="24"/>
  <c r="AQ83" i="24"/>
  <c r="AP83" i="24"/>
  <c r="AI83" i="25" s="1"/>
  <c r="AO83" i="24"/>
  <c r="AH83" i="25" s="1"/>
  <c r="AN83" i="24"/>
  <c r="AM83" i="24"/>
  <c r="AL83" i="24"/>
  <c r="AK83" i="24"/>
  <c r="AJ83" i="24"/>
  <c r="AI83" i="24"/>
  <c r="AH83" i="24"/>
  <c r="AJ83" i="25" s="1"/>
  <c r="AG83" i="24"/>
  <c r="AF83" i="24"/>
  <c r="AE83" i="24"/>
  <c r="AD83" i="24"/>
  <c r="AC83" i="24"/>
  <c r="AB83" i="24"/>
  <c r="AA83" i="24"/>
  <c r="Z83" i="24"/>
  <c r="Y83" i="24"/>
  <c r="X83" i="24"/>
  <c r="W83" i="24"/>
  <c r="V83" i="24"/>
  <c r="U83" i="24"/>
  <c r="T83" i="24"/>
  <c r="S83" i="24"/>
  <c r="R83" i="24"/>
  <c r="Q83" i="24"/>
  <c r="P83" i="24"/>
  <c r="O83" i="24"/>
  <c r="N83" i="24"/>
  <c r="M83" i="24"/>
  <c r="AC83" i="25" s="1"/>
  <c r="L83" i="24"/>
  <c r="AD83" i="25" s="1"/>
  <c r="K83" i="24"/>
  <c r="J83" i="24"/>
  <c r="I83" i="24"/>
  <c r="H83" i="24"/>
  <c r="G83" i="24"/>
  <c r="B83" i="25" s="1"/>
  <c r="F83" i="24"/>
  <c r="D83" i="25" s="1"/>
  <c r="E83" i="24"/>
  <c r="C83" i="25" s="1"/>
  <c r="D83" i="24"/>
  <c r="C83" i="24"/>
  <c r="B83" i="24"/>
  <c r="A83" i="24"/>
  <c r="A83" i="25" s="1"/>
  <c r="CQ82" i="24"/>
  <c r="J82" i="25" s="1"/>
  <c r="CP82" i="24"/>
  <c r="S82" i="25" s="1"/>
  <c r="CO82" i="24"/>
  <c r="CN82" i="24"/>
  <c r="Q82" i="25" s="1"/>
  <c r="CM82" i="24"/>
  <c r="P82" i="25" s="1"/>
  <c r="CL82" i="24"/>
  <c r="CK82" i="24"/>
  <c r="CJ82" i="24"/>
  <c r="CI82" i="24"/>
  <c r="CH82" i="24"/>
  <c r="CG82" i="24"/>
  <c r="CF82" i="24"/>
  <c r="CE82" i="24"/>
  <c r="CD82" i="24"/>
  <c r="CC82" i="24"/>
  <c r="CB82" i="24"/>
  <c r="K82" i="25" s="1"/>
  <c r="CA82" i="24"/>
  <c r="BZ82" i="24"/>
  <c r="BY82" i="24"/>
  <c r="BX82" i="24"/>
  <c r="BW82" i="24"/>
  <c r="BV82" i="24"/>
  <c r="BU82" i="24"/>
  <c r="BT82" i="24"/>
  <c r="E82" i="25" s="1"/>
  <c r="BS82" i="24"/>
  <c r="BR82" i="24"/>
  <c r="BQ82" i="24"/>
  <c r="BP82" i="24"/>
  <c r="BO82" i="24"/>
  <c r="BN82" i="24"/>
  <c r="BM82" i="24"/>
  <c r="BL82" i="24"/>
  <c r="BK82" i="24"/>
  <c r="BJ82" i="24"/>
  <c r="F82" i="25" s="1"/>
  <c r="BI82" i="24"/>
  <c r="BH82" i="24"/>
  <c r="BG82" i="24"/>
  <c r="BF82" i="24"/>
  <c r="BE82" i="24"/>
  <c r="BD82" i="24"/>
  <c r="BC82" i="24"/>
  <c r="Y82" i="25" s="1"/>
  <c r="BB82" i="24"/>
  <c r="X82" i="25" s="1"/>
  <c r="BA82" i="24"/>
  <c r="W82" i="25" s="1"/>
  <c r="AZ82" i="24"/>
  <c r="AE82" i="25" s="1"/>
  <c r="AY82" i="24"/>
  <c r="AB82" i="25" s="1"/>
  <c r="AX82" i="24"/>
  <c r="AA82" i="25" s="1"/>
  <c r="AW82" i="24"/>
  <c r="Z82" i="25" s="1"/>
  <c r="AV82" i="24"/>
  <c r="AU82" i="24"/>
  <c r="AT82" i="24"/>
  <c r="AS82" i="24"/>
  <c r="AR82" i="24"/>
  <c r="AQ82" i="24"/>
  <c r="AP82" i="24"/>
  <c r="AI82" i="25" s="1"/>
  <c r="AO82" i="24"/>
  <c r="AH82" i="25" s="1"/>
  <c r="AN82" i="24"/>
  <c r="AM82" i="24"/>
  <c r="AL82" i="24"/>
  <c r="AK82" i="24"/>
  <c r="AJ82" i="24"/>
  <c r="AI82" i="24"/>
  <c r="AH82" i="24"/>
  <c r="AJ82" i="25" s="1"/>
  <c r="AG82" i="24"/>
  <c r="AF82" i="24"/>
  <c r="AE82" i="24"/>
  <c r="AD82" i="24"/>
  <c r="AC82" i="24"/>
  <c r="AB82" i="24"/>
  <c r="AA82" i="24"/>
  <c r="Z82" i="24"/>
  <c r="Y82" i="24"/>
  <c r="X82" i="24"/>
  <c r="W82" i="24"/>
  <c r="V82" i="24"/>
  <c r="U82" i="24"/>
  <c r="T82" i="24"/>
  <c r="S82" i="24"/>
  <c r="R82" i="24"/>
  <c r="Q82" i="24"/>
  <c r="P82" i="24"/>
  <c r="O82" i="24"/>
  <c r="N82" i="24"/>
  <c r="M82" i="24"/>
  <c r="AC82" i="25" s="1"/>
  <c r="L82" i="24"/>
  <c r="AD82" i="25" s="1"/>
  <c r="K82" i="24"/>
  <c r="J82" i="24"/>
  <c r="I82" i="24"/>
  <c r="H82" i="24"/>
  <c r="G82" i="24"/>
  <c r="B82" i="25" s="1"/>
  <c r="F82" i="24"/>
  <c r="D82" i="25" s="1"/>
  <c r="E82" i="24"/>
  <c r="C82" i="25" s="1"/>
  <c r="D82" i="24"/>
  <c r="C82" i="24"/>
  <c r="B82" i="24"/>
  <c r="A82" i="24"/>
  <c r="CQ81" i="24"/>
  <c r="J81" i="25" s="1"/>
  <c r="CP81" i="24"/>
  <c r="S81" i="25" s="1"/>
  <c r="CO81" i="24"/>
  <c r="CN81" i="24"/>
  <c r="Q81" i="25" s="1"/>
  <c r="CM81" i="24"/>
  <c r="P81" i="25" s="1"/>
  <c r="CL81" i="24"/>
  <c r="CK81" i="24"/>
  <c r="CJ81" i="24"/>
  <c r="CI81" i="24"/>
  <c r="CH81" i="24"/>
  <c r="CG81" i="24"/>
  <c r="CF81" i="24"/>
  <c r="CE81" i="24"/>
  <c r="CD81" i="24"/>
  <c r="CC81" i="24"/>
  <c r="CB81" i="24"/>
  <c r="K81" i="25" s="1"/>
  <c r="CA81" i="24"/>
  <c r="BZ81" i="24"/>
  <c r="BY81" i="24"/>
  <c r="BX81" i="24"/>
  <c r="BW81" i="24"/>
  <c r="BV81" i="24"/>
  <c r="BU81" i="24"/>
  <c r="BT81" i="24"/>
  <c r="E81" i="25" s="1"/>
  <c r="BS81" i="24"/>
  <c r="BR81" i="24"/>
  <c r="BQ81" i="24"/>
  <c r="BP81" i="24"/>
  <c r="BO81" i="24"/>
  <c r="BN81" i="24"/>
  <c r="BM81" i="24"/>
  <c r="BL81" i="24"/>
  <c r="BK81" i="24"/>
  <c r="BJ81" i="24"/>
  <c r="F81" i="25" s="1"/>
  <c r="BI81" i="24"/>
  <c r="BH81" i="24"/>
  <c r="BG81" i="24"/>
  <c r="BF81" i="24"/>
  <c r="BE81" i="24"/>
  <c r="BD81" i="24"/>
  <c r="BC81" i="24"/>
  <c r="Y81" i="25" s="1"/>
  <c r="BB81" i="24"/>
  <c r="X81" i="25" s="1"/>
  <c r="BA81" i="24"/>
  <c r="W81" i="25" s="1"/>
  <c r="AZ81" i="24"/>
  <c r="AE81" i="25" s="1"/>
  <c r="AY81" i="24"/>
  <c r="AB81" i="25" s="1"/>
  <c r="AX81" i="24"/>
  <c r="AA81" i="25" s="1"/>
  <c r="AW81" i="24"/>
  <c r="Z81" i="25" s="1"/>
  <c r="AV81" i="24"/>
  <c r="AU81" i="24"/>
  <c r="AT81" i="24"/>
  <c r="AS81" i="24"/>
  <c r="AR81" i="24"/>
  <c r="AQ81" i="24"/>
  <c r="AP81" i="24"/>
  <c r="AI81" i="25" s="1"/>
  <c r="AO81" i="24"/>
  <c r="AH81" i="25" s="1"/>
  <c r="AN81" i="24"/>
  <c r="AM81" i="24"/>
  <c r="AL81" i="24"/>
  <c r="AK81" i="24"/>
  <c r="AJ81" i="24"/>
  <c r="AI81" i="24"/>
  <c r="AH81" i="24"/>
  <c r="AJ81" i="25" s="1"/>
  <c r="AG81" i="24"/>
  <c r="AF81" i="24"/>
  <c r="AE81" i="24"/>
  <c r="AD81" i="24"/>
  <c r="AC81" i="24"/>
  <c r="AB81" i="24"/>
  <c r="AA81" i="24"/>
  <c r="Z81" i="24"/>
  <c r="Y81" i="24"/>
  <c r="X81" i="24"/>
  <c r="W81" i="24"/>
  <c r="V81" i="24"/>
  <c r="U81" i="24"/>
  <c r="T81" i="24"/>
  <c r="S81" i="24"/>
  <c r="R81" i="24"/>
  <c r="Q81" i="24"/>
  <c r="P81" i="24"/>
  <c r="O81" i="24"/>
  <c r="N81" i="24"/>
  <c r="M81" i="24"/>
  <c r="AC81" i="25" s="1"/>
  <c r="L81" i="24"/>
  <c r="AD81" i="25" s="1"/>
  <c r="K81" i="24"/>
  <c r="J81" i="24"/>
  <c r="I81" i="24"/>
  <c r="H81" i="24"/>
  <c r="G81" i="24"/>
  <c r="B81" i="25" s="1"/>
  <c r="F81" i="24"/>
  <c r="D81" i="25" s="1"/>
  <c r="E81" i="24"/>
  <c r="C81" i="25" s="1"/>
  <c r="D81" i="24"/>
  <c r="C81" i="24"/>
  <c r="B81" i="24"/>
  <c r="A81" i="24"/>
  <c r="DC81" i="24" s="1"/>
  <c r="AR81" i="25" s="1"/>
  <c r="CQ80" i="24"/>
  <c r="J80" i="25" s="1"/>
  <c r="CP80" i="24"/>
  <c r="S80" i="25" s="1"/>
  <c r="CO80" i="24"/>
  <c r="CN80" i="24"/>
  <c r="Q80" i="25" s="1"/>
  <c r="CM80" i="24"/>
  <c r="P80" i="25" s="1"/>
  <c r="CL80" i="24"/>
  <c r="CK80" i="24"/>
  <c r="CJ80" i="24"/>
  <c r="CI80" i="24"/>
  <c r="CH80" i="24"/>
  <c r="CG80" i="24"/>
  <c r="CF80" i="24"/>
  <c r="CE80" i="24"/>
  <c r="CD80" i="24"/>
  <c r="CC80" i="24"/>
  <c r="CB80" i="24"/>
  <c r="K80" i="25" s="1"/>
  <c r="CA80" i="24"/>
  <c r="BZ80" i="24"/>
  <c r="BY80" i="24"/>
  <c r="BX80" i="24"/>
  <c r="BW80" i="24"/>
  <c r="BV80" i="24"/>
  <c r="BU80" i="24"/>
  <c r="BT80" i="24"/>
  <c r="E80" i="25" s="1"/>
  <c r="BS80" i="24"/>
  <c r="BR80" i="24"/>
  <c r="BQ80" i="24"/>
  <c r="BP80" i="24"/>
  <c r="BO80" i="24"/>
  <c r="BN80" i="24"/>
  <c r="BM80" i="24"/>
  <c r="BL80" i="24"/>
  <c r="BK80" i="24"/>
  <c r="BJ80" i="24"/>
  <c r="F80" i="25" s="1"/>
  <c r="BI80" i="24"/>
  <c r="BH80" i="24"/>
  <c r="BG80" i="24"/>
  <c r="BF80" i="24"/>
  <c r="BE80" i="24"/>
  <c r="BD80" i="24"/>
  <c r="BC80" i="24"/>
  <c r="Y80" i="25" s="1"/>
  <c r="BB80" i="24"/>
  <c r="X80" i="25" s="1"/>
  <c r="BA80" i="24"/>
  <c r="W80" i="25" s="1"/>
  <c r="AZ80" i="24"/>
  <c r="AE80" i="25" s="1"/>
  <c r="AY80" i="24"/>
  <c r="AB80" i="25" s="1"/>
  <c r="AX80" i="24"/>
  <c r="AA80" i="25" s="1"/>
  <c r="AW80" i="24"/>
  <c r="Z80" i="25" s="1"/>
  <c r="AV80" i="24"/>
  <c r="AU80" i="24"/>
  <c r="AT80" i="24"/>
  <c r="AS80" i="24"/>
  <c r="AR80" i="24"/>
  <c r="AQ80" i="24"/>
  <c r="AP80" i="24"/>
  <c r="AI80" i="25" s="1"/>
  <c r="AO80" i="24"/>
  <c r="AH80" i="25" s="1"/>
  <c r="AN80" i="24"/>
  <c r="AM80" i="24"/>
  <c r="AL80" i="24"/>
  <c r="AK80" i="24"/>
  <c r="AJ80" i="24"/>
  <c r="AI80" i="24"/>
  <c r="AH80" i="24"/>
  <c r="AJ80" i="25" s="1"/>
  <c r="AG80" i="24"/>
  <c r="AF80" i="24"/>
  <c r="AE80" i="24"/>
  <c r="AD80" i="24"/>
  <c r="AC80" i="24"/>
  <c r="AB80" i="24"/>
  <c r="AA80" i="24"/>
  <c r="Z80" i="24"/>
  <c r="Y80" i="24"/>
  <c r="X80" i="24"/>
  <c r="W80" i="24"/>
  <c r="V80" i="24"/>
  <c r="U80" i="24"/>
  <c r="T80" i="24"/>
  <c r="S80" i="24"/>
  <c r="R80" i="24"/>
  <c r="Q80" i="24"/>
  <c r="P80" i="24"/>
  <c r="O80" i="24"/>
  <c r="N80" i="24"/>
  <c r="M80" i="24"/>
  <c r="AC80" i="25" s="1"/>
  <c r="L80" i="24"/>
  <c r="AD80" i="25" s="1"/>
  <c r="K80" i="24"/>
  <c r="J80" i="24"/>
  <c r="I80" i="24"/>
  <c r="H80" i="24"/>
  <c r="G80" i="24"/>
  <c r="B80" i="25" s="1"/>
  <c r="F80" i="24"/>
  <c r="D80" i="25" s="1"/>
  <c r="E80" i="24"/>
  <c r="C80" i="25" s="1"/>
  <c r="D80" i="24"/>
  <c r="C80" i="24"/>
  <c r="B80" i="24"/>
  <c r="A80" i="24"/>
  <c r="DC80" i="24" s="1"/>
  <c r="AR80" i="25" s="1"/>
  <c r="CQ79" i="24"/>
  <c r="J79" i="25" s="1"/>
  <c r="CP79" i="24"/>
  <c r="S79" i="25" s="1"/>
  <c r="CO79" i="24"/>
  <c r="CN79" i="24"/>
  <c r="Q79" i="25" s="1"/>
  <c r="CM79" i="24"/>
  <c r="P79" i="25" s="1"/>
  <c r="CL79" i="24"/>
  <c r="CK79" i="24"/>
  <c r="CJ79" i="24"/>
  <c r="CI79" i="24"/>
  <c r="CH79" i="24"/>
  <c r="CG79" i="24"/>
  <c r="CF79" i="24"/>
  <c r="CE79" i="24"/>
  <c r="CD79" i="24"/>
  <c r="CC79" i="24"/>
  <c r="CB79" i="24"/>
  <c r="K79" i="25" s="1"/>
  <c r="CA79" i="24"/>
  <c r="BZ79" i="24"/>
  <c r="BY79" i="24"/>
  <c r="BX79" i="24"/>
  <c r="BW79" i="24"/>
  <c r="BV79" i="24"/>
  <c r="BU79" i="24"/>
  <c r="BT79" i="24"/>
  <c r="E79" i="25" s="1"/>
  <c r="BS79" i="24"/>
  <c r="BR79" i="24"/>
  <c r="BQ79" i="24"/>
  <c r="BP79" i="24"/>
  <c r="BO79" i="24"/>
  <c r="BN79" i="24"/>
  <c r="BM79" i="24"/>
  <c r="BL79" i="24"/>
  <c r="BK79" i="24"/>
  <c r="BJ79" i="24"/>
  <c r="F79" i="25" s="1"/>
  <c r="BI79" i="24"/>
  <c r="BH79" i="24"/>
  <c r="BG79" i="24"/>
  <c r="BF79" i="24"/>
  <c r="BE79" i="24"/>
  <c r="BD79" i="24"/>
  <c r="BC79" i="24"/>
  <c r="Y79" i="25" s="1"/>
  <c r="BB79" i="24"/>
  <c r="X79" i="25" s="1"/>
  <c r="BA79" i="24"/>
  <c r="W79" i="25" s="1"/>
  <c r="AZ79" i="24"/>
  <c r="AE79" i="25" s="1"/>
  <c r="AY79" i="24"/>
  <c r="AB79" i="25" s="1"/>
  <c r="AX79" i="24"/>
  <c r="AA79" i="25" s="1"/>
  <c r="AW79" i="24"/>
  <c r="Z79" i="25" s="1"/>
  <c r="AV79" i="24"/>
  <c r="AU79" i="24"/>
  <c r="AT79" i="24"/>
  <c r="AS79" i="24"/>
  <c r="AR79" i="24"/>
  <c r="AQ79" i="24"/>
  <c r="AP79" i="24"/>
  <c r="AI79" i="25" s="1"/>
  <c r="AO79" i="24"/>
  <c r="AH79" i="25" s="1"/>
  <c r="AN79" i="24"/>
  <c r="AM79" i="24"/>
  <c r="AL79" i="24"/>
  <c r="AK79" i="24"/>
  <c r="AJ79" i="24"/>
  <c r="AI79" i="24"/>
  <c r="AH79" i="24"/>
  <c r="AJ79" i="25" s="1"/>
  <c r="AG79" i="24"/>
  <c r="AF79" i="24"/>
  <c r="AE79" i="24"/>
  <c r="AD79" i="24"/>
  <c r="AC79" i="24"/>
  <c r="AB79" i="24"/>
  <c r="AA79" i="24"/>
  <c r="Z79" i="24"/>
  <c r="Y79" i="24"/>
  <c r="X79" i="24"/>
  <c r="W79" i="24"/>
  <c r="V79" i="24"/>
  <c r="U79" i="24"/>
  <c r="T79" i="24"/>
  <c r="S79" i="24"/>
  <c r="R79" i="24"/>
  <c r="Q79" i="24"/>
  <c r="P79" i="24"/>
  <c r="O79" i="24"/>
  <c r="N79" i="24"/>
  <c r="M79" i="24"/>
  <c r="AC79" i="25" s="1"/>
  <c r="L79" i="24"/>
  <c r="AD79" i="25" s="1"/>
  <c r="K79" i="24"/>
  <c r="J79" i="24"/>
  <c r="I79" i="24"/>
  <c r="H79" i="24"/>
  <c r="G79" i="24"/>
  <c r="B79" i="25" s="1"/>
  <c r="F79" i="24"/>
  <c r="D79" i="25" s="1"/>
  <c r="E79" i="24"/>
  <c r="C79" i="25" s="1"/>
  <c r="D79" i="24"/>
  <c r="C79" i="24"/>
  <c r="B79" i="24"/>
  <c r="A79" i="24"/>
  <c r="CQ78" i="24"/>
  <c r="J78" i="25" s="1"/>
  <c r="CP78" i="24"/>
  <c r="S78" i="25" s="1"/>
  <c r="CO78" i="24"/>
  <c r="CN78" i="24"/>
  <c r="Q78" i="25" s="1"/>
  <c r="CM78" i="24"/>
  <c r="P78" i="25" s="1"/>
  <c r="CL78" i="24"/>
  <c r="CK78" i="24"/>
  <c r="CJ78" i="24"/>
  <c r="CI78" i="24"/>
  <c r="CH78" i="24"/>
  <c r="CG78" i="24"/>
  <c r="CF78" i="24"/>
  <c r="CE78" i="24"/>
  <c r="CD78" i="24"/>
  <c r="CC78" i="24"/>
  <c r="CB78" i="24"/>
  <c r="K78" i="25" s="1"/>
  <c r="CA78" i="24"/>
  <c r="BZ78" i="24"/>
  <c r="BY78" i="24"/>
  <c r="BX78" i="24"/>
  <c r="BW78" i="24"/>
  <c r="BV78" i="24"/>
  <c r="BU78" i="24"/>
  <c r="BT78" i="24"/>
  <c r="E78" i="25" s="1"/>
  <c r="BS78" i="24"/>
  <c r="BR78" i="24"/>
  <c r="BQ78" i="24"/>
  <c r="BP78" i="24"/>
  <c r="BO78" i="24"/>
  <c r="BN78" i="24"/>
  <c r="BM78" i="24"/>
  <c r="BL78" i="24"/>
  <c r="BK78" i="24"/>
  <c r="BJ78" i="24"/>
  <c r="F78" i="25" s="1"/>
  <c r="BI78" i="24"/>
  <c r="BH78" i="24"/>
  <c r="BG78" i="24"/>
  <c r="BF78" i="24"/>
  <c r="BE78" i="24"/>
  <c r="BD78" i="24"/>
  <c r="BC78" i="24"/>
  <c r="Y78" i="25" s="1"/>
  <c r="BB78" i="24"/>
  <c r="X78" i="25" s="1"/>
  <c r="BA78" i="24"/>
  <c r="W78" i="25" s="1"/>
  <c r="AZ78" i="24"/>
  <c r="AE78" i="25" s="1"/>
  <c r="AY78" i="24"/>
  <c r="AB78" i="25" s="1"/>
  <c r="AX78" i="24"/>
  <c r="AA78" i="25" s="1"/>
  <c r="AW78" i="24"/>
  <c r="Z78" i="25" s="1"/>
  <c r="AV78" i="24"/>
  <c r="AU78" i="24"/>
  <c r="AT78" i="24"/>
  <c r="AS78" i="24"/>
  <c r="AR78" i="24"/>
  <c r="AQ78" i="24"/>
  <c r="AP78" i="24"/>
  <c r="AI78" i="25" s="1"/>
  <c r="AO78" i="24"/>
  <c r="AH78" i="25" s="1"/>
  <c r="AN78" i="24"/>
  <c r="AM78" i="24"/>
  <c r="AL78" i="24"/>
  <c r="AK78" i="24"/>
  <c r="AJ78" i="24"/>
  <c r="AI78" i="24"/>
  <c r="AH78" i="24"/>
  <c r="AJ78" i="25" s="1"/>
  <c r="AG78" i="24"/>
  <c r="AF78" i="24"/>
  <c r="AE78" i="24"/>
  <c r="AD78" i="24"/>
  <c r="AC78" i="24"/>
  <c r="AB78" i="24"/>
  <c r="AA78" i="24"/>
  <c r="Z78" i="24"/>
  <c r="Y78" i="24"/>
  <c r="X78" i="24"/>
  <c r="W78" i="24"/>
  <c r="V78" i="24"/>
  <c r="U78" i="24"/>
  <c r="T78" i="24"/>
  <c r="S78" i="24"/>
  <c r="R78" i="24"/>
  <c r="Q78" i="24"/>
  <c r="P78" i="24"/>
  <c r="O78" i="24"/>
  <c r="N78" i="24"/>
  <c r="M78" i="24"/>
  <c r="AC78" i="25" s="1"/>
  <c r="L78" i="24"/>
  <c r="AD78" i="25" s="1"/>
  <c r="K78" i="24"/>
  <c r="J78" i="24"/>
  <c r="I78" i="24"/>
  <c r="H78" i="24"/>
  <c r="G78" i="24"/>
  <c r="B78" i="25" s="1"/>
  <c r="F78" i="24"/>
  <c r="D78" i="25" s="1"/>
  <c r="E78" i="24"/>
  <c r="C78" i="25" s="1"/>
  <c r="D78" i="24"/>
  <c r="C78" i="24"/>
  <c r="B78" i="24"/>
  <c r="A78" i="24"/>
  <c r="CQ77" i="24"/>
  <c r="J77" i="25" s="1"/>
  <c r="CP77" i="24"/>
  <c r="S77" i="25" s="1"/>
  <c r="CO77" i="24"/>
  <c r="CN77" i="24"/>
  <c r="Q77" i="25" s="1"/>
  <c r="CM77" i="24"/>
  <c r="P77" i="25" s="1"/>
  <c r="CL77" i="24"/>
  <c r="CK77" i="24"/>
  <c r="CJ77" i="24"/>
  <c r="CI77" i="24"/>
  <c r="CH77" i="24"/>
  <c r="CG77" i="24"/>
  <c r="CF77" i="24"/>
  <c r="CE77" i="24"/>
  <c r="CD77" i="24"/>
  <c r="CC77" i="24"/>
  <c r="CB77" i="24"/>
  <c r="K77" i="25" s="1"/>
  <c r="CA77" i="24"/>
  <c r="BZ77" i="24"/>
  <c r="BY77" i="24"/>
  <c r="BX77" i="24"/>
  <c r="BW77" i="24"/>
  <c r="BV77" i="24"/>
  <c r="BU77" i="24"/>
  <c r="BT77" i="24"/>
  <c r="E77" i="25" s="1"/>
  <c r="BS77" i="24"/>
  <c r="BR77" i="24"/>
  <c r="BQ77" i="24"/>
  <c r="BP77" i="24"/>
  <c r="BO77" i="24"/>
  <c r="BN77" i="24"/>
  <c r="BM77" i="24"/>
  <c r="BL77" i="24"/>
  <c r="BK77" i="24"/>
  <c r="BJ77" i="24"/>
  <c r="F77" i="25" s="1"/>
  <c r="BI77" i="24"/>
  <c r="BH77" i="24"/>
  <c r="BG77" i="24"/>
  <c r="BF77" i="24"/>
  <c r="BE77" i="24"/>
  <c r="BD77" i="24"/>
  <c r="BC77" i="24"/>
  <c r="Y77" i="25" s="1"/>
  <c r="BB77" i="24"/>
  <c r="X77" i="25" s="1"/>
  <c r="BA77" i="24"/>
  <c r="W77" i="25" s="1"/>
  <c r="AZ77" i="24"/>
  <c r="AE77" i="25" s="1"/>
  <c r="AY77" i="24"/>
  <c r="AB77" i="25" s="1"/>
  <c r="AX77" i="24"/>
  <c r="AA77" i="25" s="1"/>
  <c r="AW77" i="24"/>
  <c r="Z77" i="25" s="1"/>
  <c r="AV77" i="24"/>
  <c r="AU77" i="24"/>
  <c r="AT77" i="24"/>
  <c r="AS77" i="24"/>
  <c r="AR77" i="24"/>
  <c r="AQ77" i="24"/>
  <c r="AP77" i="24"/>
  <c r="AI77" i="25" s="1"/>
  <c r="AO77" i="24"/>
  <c r="AH77" i="25" s="1"/>
  <c r="AN77" i="24"/>
  <c r="AM77" i="24"/>
  <c r="AL77" i="24"/>
  <c r="AK77" i="24"/>
  <c r="AJ77" i="24"/>
  <c r="AI77" i="24"/>
  <c r="AH77" i="24"/>
  <c r="AJ77" i="25" s="1"/>
  <c r="AG77" i="24"/>
  <c r="AF77" i="24"/>
  <c r="AE77" i="24"/>
  <c r="AD77" i="24"/>
  <c r="AC77" i="24"/>
  <c r="AB77" i="24"/>
  <c r="AA77" i="24"/>
  <c r="Z77" i="24"/>
  <c r="Y77" i="24"/>
  <c r="X77" i="24"/>
  <c r="W77" i="24"/>
  <c r="V77" i="24"/>
  <c r="U77" i="24"/>
  <c r="T77" i="24"/>
  <c r="S77" i="24"/>
  <c r="R77" i="24"/>
  <c r="Q77" i="24"/>
  <c r="P77" i="24"/>
  <c r="O77" i="24"/>
  <c r="N77" i="24"/>
  <c r="M77" i="24"/>
  <c r="AC77" i="25" s="1"/>
  <c r="L77" i="24"/>
  <c r="AD77" i="25" s="1"/>
  <c r="K77" i="24"/>
  <c r="J77" i="24"/>
  <c r="I77" i="24"/>
  <c r="H77" i="24"/>
  <c r="G77" i="24"/>
  <c r="B77" i="25" s="1"/>
  <c r="F77" i="24"/>
  <c r="D77" i="25" s="1"/>
  <c r="E77" i="24"/>
  <c r="C77" i="25" s="1"/>
  <c r="D77" i="24"/>
  <c r="C77" i="24"/>
  <c r="B77" i="24"/>
  <c r="A77" i="24"/>
  <c r="DC77" i="24" s="1"/>
  <c r="AR77" i="25" s="1"/>
  <c r="CQ76" i="24"/>
  <c r="J76" i="25" s="1"/>
  <c r="CP76" i="24"/>
  <c r="S76" i="25" s="1"/>
  <c r="CO76" i="24"/>
  <c r="CN76" i="24"/>
  <c r="Q76" i="25" s="1"/>
  <c r="CM76" i="24"/>
  <c r="P76" i="25" s="1"/>
  <c r="CL76" i="24"/>
  <c r="CK76" i="24"/>
  <c r="CJ76" i="24"/>
  <c r="CI76" i="24"/>
  <c r="CH76" i="24"/>
  <c r="CG76" i="24"/>
  <c r="CF76" i="24"/>
  <c r="CE76" i="24"/>
  <c r="CD76" i="24"/>
  <c r="CC76" i="24"/>
  <c r="CB76" i="24"/>
  <c r="K76" i="25" s="1"/>
  <c r="CA76" i="24"/>
  <c r="BZ76" i="24"/>
  <c r="BY76" i="24"/>
  <c r="BX76" i="24"/>
  <c r="BW76" i="24"/>
  <c r="BV76" i="24"/>
  <c r="BU76" i="24"/>
  <c r="BT76" i="24"/>
  <c r="E76" i="25" s="1"/>
  <c r="BS76" i="24"/>
  <c r="BR76" i="24"/>
  <c r="BQ76" i="24"/>
  <c r="BP76" i="24"/>
  <c r="BO76" i="24"/>
  <c r="BN76" i="24"/>
  <c r="BM76" i="24"/>
  <c r="BL76" i="24"/>
  <c r="BK76" i="24"/>
  <c r="BJ76" i="24"/>
  <c r="F76" i="25" s="1"/>
  <c r="BI76" i="24"/>
  <c r="BH76" i="24"/>
  <c r="BG76" i="24"/>
  <c r="BF76" i="24"/>
  <c r="BE76" i="24"/>
  <c r="BD76" i="24"/>
  <c r="BC76" i="24"/>
  <c r="Y76" i="25" s="1"/>
  <c r="BB76" i="24"/>
  <c r="X76" i="25" s="1"/>
  <c r="BA76" i="24"/>
  <c r="W76" i="25" s="1"/>
  <c r="AZ76" i="24"/>
  <c r="AE76" i="25" s="1"/>
  <c r="AY76" i="24"/>
  <c r="AB76" i="25" s="1"/>
  <c r="AX76" i="24"/>
  <c r="AA76" i="25" s="1"/>
  <c r="AW76" i="24"/>
  <c r="Z76" i="25" s="1"/>
  <c r="AV76" i="24"/>
  <c r="AU76" i="24"/>
  <c r="AT76" i="24"/>
  <c r="AS76" i="24"/>
  <c r="AR76" i="24"/>
  <c r="AQ76" i="24"/>
  <c r="AP76" i="24"/>
  <c r="AI76" i="25" s="1"/>
  <c r="AO76" i="24"/>
  <c r="AH76" i="25" s="1"/>
  <c r="AN76" i="24"/>
  <c r="AM76" i="24"/>
  <c r="AL76" i="24"/>
  <c r="AK76" i="24"/>
  <c r="AJ76" i="24"/>
  <c r="AI76" i="24"/>
  <c r="AH76" i="24"/>
  <c r="AJ76" i="25" s="1"/>
  <c r="AG76" i="24"/>
  <c r="AF76" i="24"/>
  <c r="AE76" i="24"/>
  <c r="AD76" i="24"/>
  <c r="AC76" i="24"/>
  <c r="AB76" i="24"/>
  <c r="AA76" i="24"/>
  <c r="Z76" i="24"/>
  <c r="Y76" i="24"/>
  <c r="X76" i="24"/>
  <c r="W76" i="24"/>
  <c r="V76" i="24"/>
  <c r="U76" i="24"/>
  <c r="T76" i="24"/>
  <c r="S76" i="24"/>
  <c r="R76" i="24"/>
  <c r="Q76" i="24"/>
  <c r="P76" i="24"/>
  <c r="O76" i="24"/>
  <c r="N76" i="24"/>
  <c r="M76" i="24"/>
  <c r="AC76" i="25" s="1"/>
  <c r="L76" i="24"/>
  <c r="AD76" i="25" s="1"/>
  <c r="K76" i="24"/>
  <c r="J76" i="24"/>
  <c r="I76" i="24"/>
  <c r="H76" i="24"/>
  <c r="G76" i="24"/>
  <c r="B76" i="25" s="1"/>
  <c r="F76" i="24"/>
  <c r="D76" i="25" s="1"/>
  <c r="E76" i="24"/>
  <c r="C76" i="25" s="1"/>
  <c r="D76" i="24"/>
  <c r="C76" i="24"/>
  <c r="B76" i="24"/>
  <c r="A76" i="24"/>
  <c r="A76" i="25" s="1"/>
  <c r="CQ75" i="24"/>
  <c r="J75" i="25" s="1"/>
  <c r="CP75" i="24"/>
  <c r="S75" i="25" s="1"/>
  <c r="CO75" i="24"/>
  <c r="CN75" i="24"/>
  <c r="Q75" i="25" s="1"/>
  <c r="CM75" i="24"/>
  <c r="P75" i="25" s="1"/>
  <c r="CL75" i="24"/>
  <c r="CK75" i="24"/>
  <c r="CJ75" i="24"/>
  <c r="CI75" i="24"/>
  <c r="CH75" i="24"/>
  <c r="CG75" i="24"/>
  <c r="CF75" i="24"/>
  <c r="CE75" i="24"/>
  <c r="CD75" i="24"/>
  <c r="CC75" i="24"/>
  <c r="CB75" i="24"/>
  <c r="K75" i="25" s="1"/>
  <c r="CA75" i="24"/>
  <c r="BZ75" i="24"/>
  <c r="BY75" i="24"/>
  <c r="BX75" i="24"/>
  <c r="BW75" i="24"/>
  <c r="BV75" i="24"/>
  <c r="BU75" i="24"/>
  <c r="BT75" i="24"/>
  <c r="E75" i="25" s="1"/>
  <c r="BS75" i="24"/>
  <c r="BR75" i="24"/>
  <c r="BQ75" i="24"/>
  <c r="BP75" i="24"/>
  <c r="BO75" i="24"/>
  <c r="BN75" i="24"/>
  <c r="BM75" i="24"/>
  <c r="BL75" i="24"/>
  <c r="BK75" i="24"/>
  <c r="BJ75" i="24"/>
  <c r="F75" i="25" s="1"/>
  <c r="BI75" i="24"/>
  <c r="BH75" i="24"/>
  <c r="BG75" i="24"/>
  <c r="BF75" i="24"/>
  <c r="BE75" i="24"/>
  <c r="BD75" i="24"/>
  <c r="BC75" i="24"/>
  <c r="Y75" i="25" s="1"/>
  <c r="BB75" i="24"/>
  <c r="X75" i="25" s="1"/>
  <c r="BA75" i="24"/>
  <c r="W75" i="25" s="1"/>
  <c r="AZ75" i="24"/>
  <c r="AE75" i="25" s="1"/>
  <c r="AY75" i="24"/>
  <c r="AB75" i="25" s="1"/>
  <c r="AX75" i="24"/>
  <c r="AA75" i="25" s="1"/>
  <c r="AW75" i="24"/>
  <c r="Z75" i="25" s="1"/>
  <c r="AV75" i="24"/>
  <c r="AU75" i="24"/>
  <c r="AT75" i="24"/>
  <c r="AS75" i="24"/>
  <c r="AR75" i="24"/>
  <c r="AQ75" i="24"/>
  <c r="AP75" i="24"/>
  <c r="AI75" i="25" s="1"/>
  <c r="AO75" i="24"/>
  <c r="AH75" i="25" s="1"/>
  <c r="AN75" i="24"/>
  <c r="AM75" i="24"/>
  <c r="AL75" i="24"/>
  <c r="AK75" i="24"/>
  <c r="AJ75" i="24"/>
  <c r="AI75" i="24"/>
  <c r="AH75" i="24"/>
  <c r="AJ75" i="25" s="1"/>
  <c r="AG75" i="24"/>
  <c r="AF75" i="24"/>
  <c r="AE75" i="24"/>
  <c r="AD75" i="24"/>
  <c r="AC75" i="24"/>
  <c r="AB75" i="24"/>
  <c r="AA75" i="24"/>
  <c r="Z75" i="24"/>
  <c r="Y75" i="24"/>
  <c r="X75" i="24"/>
  <c r="W75" i="24"/>
  <c r="V75" i="24"/>
  <c r="U75" i="24"/>
  <c r="T75" i="24"/>
  <c r="S75" i="24"/>
  <c r="R75" i="24"/>
  <c r="Q75" i="24"/>
  <c r="P75" i="24"/>
  <c r="O75" i="24"/>
  <c r="N75" i="24"/>
  <c r="M75" i="24"/>
  <c r="AC75" i="25" s="1"/>
  <c r="L75" i="24"/>
  <c r="AD75" i="25" s="1"/>
  <c r="K75" i="24"/>
  <c r="J75" i="24"/>
  <c r="I75" i="24"/>
  <c r="H75" i="24"/>
  <c r="G75" i="24"/>
  <c r="B75" i="25" s="1"/>
  <c r="F75" i="24"/>
  <c r="D75" i="25" s="1"/>
  <c r="E75" i="24"/>
  <c r="C75" i="25" s="1"/>
  <c r="D75" i="24"/>
  <c r="C75" i="24"/>
  <c r="B75" i="24"/>
  <c r="A75" i="24"/>
  <c r="A75" i="25" s="1"/>
  <c r="CQ74" i="24"/>
  <c r="J74" i="25" s="1"/>
  <c r="CP74" i="24"/>
  <c r="S74" i="25" s="1"/>
  <c r="CO74" i="24"/>
  <c r="CN74" i="24"/>
  <c r="Q74" i="25" s="1"/>
  <c r="CM74" i="24"/>
  <c r="P74" i="25" s="1"/>
  <c r="CL74" i="24"/>
  <c r="CK74" i="24"/>
  <c r="CJ74" i="24"/>
  <c r="CI74" i="24"/>
  <c r="CH74" i="24"/>
  <c r="CG74" i="24"/>
  <c r="CF74" i="24"/>
  <c r="CE74" i="24"/>
  <c r="CD74" i="24"/>
  <c r="CC74" i="24"/>
  <c r="CB74" i="24"/>
  <c r="K74" i="25" s="1"/>
  <c r="CA74" i="24"/>
  <c r="BZ74" i="24"/>
  <c r="BY74" i="24"/>
  <c r="BX74" i="24"/>
  <c r="BW74" i="24"/>
  <c r="BV74" i="24"/>
  <c r="BU74" i="24"/>
  <c r="BT74" i="24"/>
  <c r="E74" i="25" s="1"/>
  <c r="BS74" i="24"/>
  <c r="BR74" i="24"/>
  <c r="BQ74" i="24"/>
  <c r="BP74" i="24"/>
  <c r="BO74" i="24"/>
  <c r="BN74" i="24"/>
  <c r="BM74" i="24"/>
  <c r="BL74" i="24"/>
  <c r="BK74" i="24"/>
  <c r="BJ74" i="24"/>
  <c r="F74" i="25" s="1"/>
  <c r="BI74" i="24"/>
  <c r="BH74" i="24"/>
  <c r="BG74" i="24"/>
  <c r="BF74" i="24"/>
  <c r="BE74" i="24"/>
  <c r="BD74" i="24"/>
  <c r="BC74" i="24"/>
  <c r="Y74" i="25" s="1"/>
  <c r="BB74" i="24"/>
  <c r="X74" i="25" s="1"/>
  <c r="BA74" i="24"/>
  <c r="W74" i="25" s="1"/>
  <c r="AZ74" i="24"/>
  <c r="AE74" i="25" s="1"/>
  <c r="AY74" i="24"/>
  <c r="AB74" i="25" s="1"/>
  <c r="AX74" i="24"/>
  <c r="AA74" i="25" s="1"/>
  <c r="AW74" i="24"/>
  <c r="Z74" i="25" s="1"/>
  <c r="AV74" i="24"/>
  <c r="AU74" i="24"/>
  <c r="AT74" i="24"/>
  <c r="AS74" i="24"/>
  <c r="AR74" i="24"/>
  <c r="AQ74" i="24"/>
  <c r="AP74" i="24"/>
  <c r="AI74" i="25" s="1"/>
  <c r="AO74" i="24"/>
  <c r="AH74" i="25" s="1"/>
  <c r="AN74" i="24"/>
  <c r="AM74" i="24"/>
  <c r="AL74" i="24"/>
  <c r="AK74" i="24"/>
  <c r="AJ74" i="24"/>
  <c r="AI74" i="24"/>
  <c r="AH74" i="24"/>
  <c r="AJ74" i="25" s="1"/>
  <c r="AG74" i="24"/>
  <c r="AF74" i="24"/>
  <c r="AE74" i="24"/>
  <c r="AD74" i="24"/>
  <c r="AC74" i="24"/>
  <c r="AB74" i="24"/>
  <c r="AA74" i="24"/>
  <c r="Z74" i="24"/>
  <c r="Y74" i="24"/>
  <c r="X74" i="24"/>
  <c r="W74" i="24"/>
  <c r="V74" i="24"/>
  <c r="U74" i="24"/>
  <c r="T74" i="24"/>
  <c r="S74" i="24"/>
  <c r="R74" i="24"/>
  <c r="Q74" i="24"/>
  <c r="P74" i="24"/>
  <c r="O74" i="24"/>
  <c r="N74" i="24"/>
  <c r="M74" i="24"/>
  <c r="AC74" i="25" s="1"/>
  <c r="L74" i="24"/>
  <c r="AD74" i="25" s="1"/>
  <c r="K74" i="24"/>
  <c r="J74" i="24"/>
  <c r="I74" i="24"/>
  <c r="H74" i="24"/>
  <c r="G74" i="24"/>
  <c r="B74" i="25" s="1"/>
  <c r="F74" i="24"/>
  <c r="D74" i="25" s="1"/>
  <c r="E74" i="24"/>
  <c r="C74" i="25" s="1"/>
  <c r="D74" i="24"/>
  <c r="C74" i="24"/>
  <c r="B74" i="24"/>
  <c r="A74" i="24"/>
  <c r="CQ73" i="24"/>
  <c r="J73" i="25" s="1"/>
  <c r="CP73" i="24"/>
  <c r="S73" i="25" s="1"/>
  <c r="CO73" i="24"/>
  <c r="CN73" i="24"/>
  <c r="Q73" i="25" s="1"/>
  <c r="CM73" i="24"/>
  <c r="P73" i="25" s="1"/>
  <c r="CL73" i="24"/>
  <c r="CK73" i="24"/>
  <c r="CJ73" i="24"/>
  <c r="CI73" i="24"/>
  <c r="CH73" i="24"/>
  <c r="CG73" i="24"/>
  <c r="CF73" i="24"/>
  <c r="CE73" i="24"/>
  <c r="CD73" i="24"/>
  <c r="CC73" i="24"/>
  <c r="CB73" i="24"/>
  <c r="K73" i="25" s="1"/>
  <c r="CA73" i="24"/>
  <c r="BZ73" i="24"/>
  <c r="BY73" i="24"/>
  <c r="BX73" i="24"/>
  <c r="BW73" i="24"/>
  <c r="BV73" i="24"/>
  <c r="BU73" i="24"/>
  <c r="BT73" i="24"/>
  <c r="E73" i="25" s="1"/>
  <c r="BS73" i="24"/>
  <c r="BR73" i="24"/>
  <c r="BQ73" i="24"/>
  <c r="BP73" i="24"/>
  <c r="BO73" i="24"/>
  <c r="BN73" i="24"/>
  <c r="BM73" i="24"/>
  <c r="BL73" i="24"/>
  <c r="BK73" i="24"/>
  <c r="BJ73" i="24"/>
  <c r="F73" i="25" s="1"/>
  <c r="BI73" i="24"/>
  <c r="BH73" i="24"/>
  <c r="BG73" i="24"/>
  <c r="BF73" i="24"/>
  <c r="BE73" i="24"/>
  <c r="BD73" i="24"/>
  <c r="BC73" i="24"/>
  <c r="Y73" i="25" s="1"/>
  <c r="BB73" i="24"/>
  <c r="X73" i="25" s="1"/>
  <c r="BA73" i="24"/>
  <c r="W73" i="25" s="1"/>
  <c r="AZ73" i="24"/>
  <c r="AE73" i="25" s="1"/>
  <c r="AY73" i="24"/>
  <c r="AB73" i="25" s="1"/>
  <c r="AX73" i="24"/>
  <c r="AA73" i="25" s="1"/>
  <c r="AW73" i="24"/>
  <c r="Z73" i="25" s="1"/>
  <c r="AV73" i="24"/>
  <c r="AU73" i="24"/>
  <c r="AT73" i="24"/>
  <c r="AS73" i="24"/>
  <c r="AR73" i="24"/>
  <c r="AQ73" i="24"/>
  <c r="AP73" i="24"/>
  <c r="AI73" i="25" s="1"/>
  <c r="AO73" i="24"/>
  <c r="AH73" i="25" s="1"/>
  <c r="AN73" i="24"/>
  <c r="AM73" i="24"/>
  <c r="AL73" i="24"/>
  <c r="AK73" i="24"/>
  <c r="AJ73" i="24"/>
  <c r="AI73" i="24"/>
  <c r="AH73" i="24"/>
  <c r="AJ73" i="25" s="1"/>
  <c r="AG73" i="24"/>
  <c r="AF73" i="24"/>
  <c r="AE73" i="24"/>
  <c r="AD73" i="24"/>
  <c r="AC73" i="24"/>
  <c r="AB73" i="24"/>
  <c r="AA73" i="24"/>
  <c r="Z73" i="24"/>
  <c r="Y73" i="24"/>
  <c r="X73" i="24"/>
  <c r="W73" i="24"/>
  <c r="V73" i="24"/>
  <c r="U73" i="24"/>
  <c r="T73" i="24"/>
  <c r="S73" i="24"/>
  <c r="R73" i="24"/>
  <c r="Q73" i="24"/>
  <c r="P73" i="24"/>
  <c r="O73" i="24"/>
  <c r="N73" i="24"/>
  <c r="M73" i="24"/>
  <c r="AC73" i="25" s="1"/>
  <c r="L73" i="24"/>
  <c r="AD73" i="25" s="1"/>
  <c r="K73" i="24"/>
  <c r="J73" i="24"/>
  <c r="I73" i="24"/>
  <c r="H73" i="24"/>
  <c r="G73" i="24"/>
  <c r="B73" i="25" s="1"/>
  <c r="F73" i="24"/>
  <c r="D73" i="25" s="1"/>
  <c r="E73" i="24"/>
  <c r="C73" i="25" s="1"/>
  <c r="D73" i="24"/>
  <c r="C73" i="24"/>
  <c r="B73" i="24"/>
  <c r="A73" i="24"/>
  <c r="DC73" i="24" s="1"/>
  <c r="AR73" i="25" s="1"/>
  <c r="CQ72" i="24"/>
  <c r="J72" i="25" s="1"/>
  <c r="CP72" i="24"/>
  <c r="S72" i="25" s="1"/>
  <c r="CO72" i="24"/>
  <c r="CN72" i="24"/>
  <c r="Q72" i="25" s="1"/>
  <c r="CM72" i="24"/>
  <c r="P72" i="25" s="1"/>
  <c r="CL72" i="24"/>
  <c r="CK72" i="24"/>
  <c r="CJ72" i="24"/>
  <c r="CI72" i="24"/>
  <c r="CH72" i="24"/>
  <c r="CG72" i="24"/>
  <c r="CF72" i="24"/>
  <c r="CE72" i="24"/>
  <c r="CD72" i="24"/>
  <c r="CC72" i="24"/>
  <c r="CB72" i="24"/>
  <c r="K72" i="25" s="1"/>
  <c r="CA72" i="24"/>
  <c r="BZ72" i="24"/>
  <c r="BY72" i="24"/>
  <c r="BX72" i="24"/>
  <c r="BW72" i="24"/>
  <c r="BV72" i="24"/>
  <c r="BU72" i="24"/>
  <c r="BT72" i="24"/>
  <c r="E72" i="25" s="1"/>
  <c r="BS72" i="24"/>
  <c r="BR72" i="24"/>
  <c r="BQ72" i="24"/>
  <c r="BP72" i="24"/>
  <c r="BO72" i="24"/>
  <c r="BN72" i="24"/>
  <c r="BM72" i="24"/>
  <c r="BL72" i="24"/>
  <c r="BK72" i="24"/>
  <c r="BJ72" i="24"/>
  <c r="F72" i="25" s="1"/>
  <c r="BI72" i="24"/>
  <c r="BH72" i="24"/>
  <c r="BG72" i="24"/>
  <c r="BF72" i="24"/>
  <c r="BE72" i="24"/>
  <c r="BD72" i="24"/>
  <c r="BC72" i="24"/>
  <c r="Y72" i="25" s="1"/>
  <c r="BB72" i="24"/>
  <c r="X72" i="25" s="1"/>
  <c r="BA72" i="24"/>
  <c r="W72" i="25" s="1"/>
  <c r="AZ72" i="24"/>
  <c r="AE72" i="25" s="1"/>
  <c r="AY72" i="24"/>
  <c r="AB72" i="25" s="1"/>
  <c r="AX72" i="24"/>
  <c r="AA72" i="25" s="1"/>
  <c r="AW72" i="24"/>
  <c r="Z72" i="25" s="1"/>
  <c r="AV72" i="24"/>
  <c r="AU72" i="24"/>
  <c r="AT72" i="24"/>
  <c r="AS72" i="24"/>
  <c r="AR72" i="24"/>
  <c r="AQ72" i="24"/>
  <c r="AP72" i="24"/>
  <c r="AI72" i="25" s="1"/>
  <c r="AO72" i="24"/>
  <c r="AH72" i="25" s="1"/>
  <c r="AN72" i="24"/>
  <c r="AM72" i="24"/>
  <c r="AL72" i="24"/>
  <c r="AK72" i="24"/>
  <c r="AJ72" i="24"/>
  <c r="AI72" i="24"/>
  <c r="AH72" i="24"/>
  <c r="AJ72" i="25" s="1"/>
  <c r="AG72" i="24"/>
  <c r="AF72" i="24"/>
  <c r="AE72" i="24"/>
  <c r="AD72" i="24"/>
  <c r="AC72" i="24"/>
  <c r="AB72" i="24"/>
  <c r="AA72" i="24"/>
  <c r="Z72" i="24"/>
  <c r="Y72" i="24"/>
  <c r="X72" i="24"/>
  <c r="W72" i="24"/>
  <c r="V72" i="24"/>
  <c r="U72" i="24"/>
  <c r="T72" i="24"/>
  <c r="S72" i="24"/>
  <c r="R72" i="24"/>
  <c r="Q72" i="24"/>
  <c r="P72" i="24"/>
  <c r="O72" i="24"/>
  <c r="N72" i="24"/>
  <c r="M72" i="24"/>
  <c r="AC72" i="25" s="1"/>
  <c r="L72" i="24"/>
  <c r="AD72" i="25" s="1"/>
  <c r="K72" i="24"/>
  <c r="J72" i="24"/>
  <c r="I72" i="24"/>
  <c r="H72" i="24"/>
  <c r="G72" i="24"/>
  <c r="B72" i="25" s="1"/>
  <c r="F72" i="24"/>
  <c r="D72" i="25" s="1"/>
  <c r="E72" i="24"/>
  <c r="C72" i="25" s="1"/>
  <c r="D72" i="24"/>
  <c r="C72" i="24"/>
  <c r="B72" i="24"/>
  <c r="A72" i="24"/>
  <c r="DC72" i="24" s="1"/>
  <c r="AR72" i="25" s="1"/>
  <c r="CQ71" i="24"/>
  <c r="J71" i="25" s="1"/>
  <c r="CP71" i="24"/>
  <c r="S71" i="25" s="1"/>
  <c r="CO71" i="24"/>
  <c r="CN71" i="24"/>
  <c r="Q71" i="25" s="1"/>
  <c r="CM71" i="24"/>
  <c r="P71" i="25" s="1"/>
  <c r="CL71" i="24"/>
  <c r="CK71" i="24"/>
  <c r="CJ71" i="24"/>
  <c r="CI71" i="24"/>
  <c r="CH71" i="24"/>
  <c r="CG71" i="24"/>
  <c r="CF71" i="24"/>
  <c r="CE71" i="24"/>
  <c r="CD71" i="24"/>
  <c r="CC71" i="24"/>
  <c r="CB71" i="24"/>
  <c r="K71" i="25" s="1"/>
  <c r="CA71" i="24"/>
  <c r="BZ71" i="24"/>
  <c r="BY71" i="24"/>
  <c r="BX71" i="24"/>
  <c r="BW71" i="24"/>
  <c r="BV71" i="24"/>
  <c r="BU71" i="24"/>
  <c r="BT71" i="24"/>
  <c r="E71" i="25" s="1"/>
  <c r="BS71" i="24"/>
  <c r="BR71" i="24"/>
  <c r="BQ71" i="24"/>
  <c r="BP71" i="24"/>
  <c r="BO71" i="24"/>
  <c r="BN71" i="24"/>
  <c r="BM71" i="24"/>
  <c r="BL71" i="24"/>
  <c r="BK71" i="24"/>
  <c r="BJ71" i="24"/>
  <c r="F71" i="25" s="1"/>
  <c r="BI71" i="24"/>
  <c r="BH71" i="24"/>
  <c r="BG71" i="24"/>
  <c r="BF71" i="24"/>
  <c r="BE71" i="24"/>
  <c r="BD71" i="24"/>
  <c r="BC71" i="24"/>
  <c r="Y71" i="25" s="1"/>
  <c r="BB71" i="24"/>
  <c r="X71" i="25" s="1"/>
  <c r="BA71" i="24"/>
  <c r="W71" i="25" s="1"/>
  <c r="AZ71" i="24"/>
  <c r="AE71" i="25" s="1"/>
  <c r="AY71" i="24"/>
  <c r="AB71" i="25" s="1"/>
  <c r="AX71" i="24"/>
  <c r="AA71" i="25" s="1"/>
  <c r="AW71" i="24"/>
  <c r="Z71" i="25" s="1"/>
  <c r="AV71" i="24"/>
  <c r="AU71" i="24"/>
  <c r="AT71" i="24"/>
  <c r="AS71" i="24"/>
  <c r="AR71" i="24"/>
  <c r="AQ71" i="24"/>
  <c r="AP71" i="24"/>
  <c r="AI71" i="25" s="1"/>
  <c r="AO71" i="24"/>
  <c r="AH71" i="25" s="1"/>
  <c r="AN71" i="24"/>
  <c r="AM71" i="24"/>
  <c r="AL71" i="24"/>
  <c r="AK71" i="24"/>
  <c r="AJ71" i="24"/>
  <c r="AI71" i="24"/>
  <c r="AH71" i="24"/>
  <c r="AJ71" i="25" s="1"/>
  <c r="AG71" i="24"/>
  <c r="AF71" i="24"/>
  <c r="AE71" i="24"/>
  <c r="AD71" i="24"/>
  <c r="AC71" i="24"/>
  <c r="AB71" i="24"/>
  <c r="AA71" i="24"/>
  <c r="Z71" i="24"/>
  <c r="Y71" i="24"/>
  <c r="X71" i="24"/>
  <c r="W71" i="24"/>
  <c r="V71" i="24"/>
  <c r="U71" i="24"/>
  <c r="T71" i="24"/>
  <c r="S71" i="24"/>
  <c r="R71" i="24"/>
  <c r="Q71" i="24"/>
  <c r="P71" i="24"/>
  <c r="O71" i="24"/>
  <c r="N71" i="24"/>
  <c r="M71" i="24"/>
  <c r="AC71" i="25" s="1"/>
  <c r="L71" i="24"/>
  <c r="AD71" i="25" s="1"/>
  <c r="K71" i="24"/>
  <c r="J71" i="24"/>
  <c r="I71" i="24"/>
  <c r="H71" i="24"/>
  <c r="G71" i="24"/>
  <c r="B71" i="25" s="1"/>
  <c r="F71" i="24"/>
  <c r="D71" i="25" s="1"/>
  <c r="E71" i="24"/>
  <c r="C71" i="25" s="1"/>
  <c r="D71" i="24"/>
  <c r="C71" i="24"/>
  <c r="B71" i="24"/>
  <c r="A71" i="24"/>
  <c r="CQ70" i="24"/>
  <c r="J70" i="25" s="1"/>
  <c r="CP70" i="24"/>
  <c r="S70" i="25" s="1"/>
  <c r="CO70" i="24"/>
  <c r="CN70" i="24"/>
  <c r="Q70" i="25" s="1"/>
  <c r="CM70" i="24"/>
  <c r="P70" i="25" s="1"/>
  <c r="CL70" i="24"/>
  <c r="CK70" i="24"/>
  <c r="CJ70" i="24"/>
  <c r="CI70" i="24"/>
  <c r="CH70" i="24"/>
  <c r="CG70" i="24"/>
  <c r="CF70" i="24"/>
  <c r="CE70" i="24"/>
  <c r="CD70" i="24"/>
  <c r="CC70" i="24"/>
  <c r="CB70" i="24"/>
  <c r="K70" i="25" s="1"/>
  <c r="CA70" i="24"/>
  <c r="BZ70" i="24"/>
  <c r="BY70" i="24"/>
  <c r="BX70" i="24"/>
  <c r="BW70" i="24"/>
  <c r="BV70" i="24"/>
  <c r="BU70" i="24"/>
  <c r="BT70" i="24"/>
  <c r="E70" i="25" s="1"/>
  <c r="BS70" i="24"/>
  <c r="BR70" i="24"/>
  <c r="BQ70" i="24"/>
  <c r="BP70" i="24"/>
  <c r="BO70" i="24"/>
  <c r="BN70" i="24"/>
  <c r="BM70" i="24"/>
  <c r="BL70" i="24"/>
  <c r="BK70" i="24"/>
  <c r="BJ70" i="24"/>
  <c r="F70" i="25" s="1"/>
  <c r="BI70" i="24"/>
  <c r="BH70" i="24"/>
  <c r="BG70" i="24"/>
  <c r="BF70" i="24"/>
  <c r="BE70" i="24"/>
  <c r="BD70" i="24"/>
  <c r="BC70" i="24"/>
  <c r="Y70" i="25" s="1"/>
  <c r="BB70" i="24"/>
  <c r="X70" i="25" s="1"/>
  <c r="BA70" i="24"/>
  <c r="W70" i="25" s="1"/>
  <c r="AZ70" i="24"/>
  <c r="AE70" i="25" s="1"/>
  <c r="AY70" i="24"/>
  <c r="AB70" i="25" s="1"/>
  <c r="AX70" i="24"/>
  <c r="AA70" i="25" s="1"/>
  <c r="AW70" i="24"/>
  <c r="Z70" i="25" s="1"/>
  <c r="AV70" i="24"/>
  <c r="AU70" i="24"/>
  <c r="AT70" i="24"/>
  <c r="AS70" i="24"/>
  <c r="AR70" i="24"/>
  <c r="AQ70" i="24"/>
  <c r="AP70" i="24"/>
  <c r="AI70" i="25" s="1"/>
  <c r="AO70" i="24"/>
  <c r="AH70" i="25" s="1"/>
  <c r="AN70" i="24"/>
  <c r="AM70" i="24"/>
  <c r="AL70" i="24"/>
  <c r="AK70" i="24"/>
  <c r="AJ70" i="24"/>
  <c r="AI70" i="24"/>
  <c r="AH70" i="24"/>
  <c r="AJ70" i="25" s="1"/>
  <c r="AG70" i="24"/>
  <c r="AF70" i="24"/>
  <c r="AE70" i="24"/>
  <c r="AD70" i="24"/>
  <c r="AC70" i="24"/>
  <c r="AB70" i="24"/>
  <c r="AA70" i="24"/>
  <c r="Z70" i="24"/>
  <c r="Y70" i="24"/>
  <c r="X70" i="24"/>
  <c r="W70" i="24"/>
  <c r="V70" i="24"/>
  <c r="U70" i="24"/>
  <c r="T70" i="24"/>
  <c r="S70" i="24"/>
  <c r="R70" i="24"/>
  <c r="Q70" i="24"/>
  <c r="P70" i="24"/>
  <c r="O70" i="24"/>
  <c r="N70" i="24"/>
  <c r="M70" i="24"/>
  <c r="AC70" i="25" s="1"/>
  <c r="L70" i="24"/>
  <c r="AD70" i="25" s="1"/>
  <c r="K70" i="24"/>
  <c r="J70" i="24"/>
  <c r="I70" i="24"/>
  <c r="H70" i="24"/>
  <c r="G70" i="24"/>
  <c r="B70" i="25" s="1"/>
  <c r="F70" i="24"/>
  <c r="D70" i="25" s="1"/>
  <c r="E70" i="24"/>
  <c r="C70" i="25" s="1"/>
  <c r="D70" i="24"/>
  <c r="C70" i="24"/>
  <c r="B70" i="24"/>
  <c r="A70" i="24"/>
  <c r="CQ69" i="24"/>
  <c r="J69" i="25" s="1"/>
  <c r="CP69" i="24"/>
  <c r="S69" i="25" s="1"/>
  <c r="CO69" i="24"/>
  <c r="CN69" i="24"/>
  <c r="Q69" i="25" s="1"/>
  <c r="CM69" i="24"/>
  <c r="P69" i="25" s="1"/>
  <c r="CL69" i="24"/>
  <c r="CK69" i="24"/>
  <c r="CJ69" i="24"/>
  <c r="CI69" i="24"/>
  <c r="CH69" i="24"/>
  <c r="CG69" i="24"/>
  <c r="CF69" i="24"/>
  <c r="CE69" i="24"/>
  <c r="CD69" i="24"/>
  <c r="CC69" i="24"/>
  <c r="CB69" i="24"/>
  <c r="K69" i="25" s="1"/>
  <c r="CA69" i="24"/>
  <c r="BZ69" i="24"/>
  <c r="BY69" i="24"/>
  <c r="BX69" i="24"/>
  <c r="BW69" i="24"/>
  <c r="BV69" i="24"/>
  <c r="BU69" i="24"/>
  <c r="BT69" i="24"/>
  <c r="E69" i="25" s="1"/>
  <c r="BS69" i="24"/>
  <c r="BR69" i="24"/>
  <c r="BQ69" i="24"/>
  <c r="BP69" i="24"/>
  <c r="BO69" i="24"/>
  <c r="BN69" i="24"/>
  <c r="BM69" i="24"/>
  <c r="BL69" i="24"/>
  <c r="BK69" i="24"/>
  <c r="BJ69" i="24"/>
  <c r="F69" i="25" s="1"/>
  <c r="BI69" i="24"/>
  <c r="BH69" i="24"/>
  <c r="BG69" i="24"/>
  <c r="BF69" i="24"/>
  <c r="BE69" i="24"/>
  <c r="BD69" i="24"/>
  <c r="BC69" i="24"/>
  <c r="Y69" i="25" s="1"/>
  <c r="BB69" i="24"/>
  <c r="X69" i="25" s="1"/>
  <c r="BA69" i="24"/>
  <c r="W69" i="25" s="1"/>
  <c r="AZ69" i="24"/>
  <c r="AE69" i="25" s="1"/>
  <c r="AY69" i="24"/>
  <c r="AB69" i="25" s="1"/>
  <c r="AX69" i="24"/>
  <c r="AA69" i="25" s="1"/>
  <c r="AW69" i="24"/>
  <c r="Z69" i="25" s="1"/>
  <c r="AV69" i="24"/>
  <c r="AU69" i="24"/>
  <c r="AT69" i="24"/>
  <c r="AS69" i="24"/>
  <c r="AR69" i="24"/>
  <c r="AQ69" i="24"/>
  <c r="AP69" i="24"/>
  <c r="AI69" i="25" s="1"/>
  <c r="AO69" i="24"/>
  <c r="AH69" i="25" s="1"/>
  <c r="AN69" i="24"/>
  <c r="AM69" i="24"/>
  <c r="AL69" i="24"/>
  <c r="AK69" i="24"/>
  <c r="AJ69" i="24"/>
  <c r="AI69" i="24"/>
  <c r="AH69" i="24"/>
  <c r="AJ69" i="25" s="1"/>
  <c r="AG69" i="24"/>
  <c r="AF69" i="24"/>
  <c r="AE69" i="24"/>
  <c r="AD69" i="24"/>
  <c r="AC69" i="24"/>
  <c r="AB69" i="24"/>
  <c r="AA69" i="24"/>
  <c r="Z69" i="24"/>
  <c r="Y69" i="24"/>
  <c r="X69" i="24"/>
  <c r="W69" i="24"/>
  <c r="V69" i="24"/>
  <c r="U69" i="24"/>
  <c r="T69" i="24"/>
  <c r="S69" i="24"/>
  <c r="R69" i="24"/>
  <c r="Q69" i="24"/>
  <c r="P69" i="24"/>
  <c r="O69" i="24"/>
  <c r="N69" i="24"/>
  <c r="M69" i="24"/>
  <c r="AC69" i="25" s="1"/>
  <c r="L69" i="24"/>
  <c r="AD69" i="25" s="1"/>
  <c r="K69" i="24"/>
  <c r="J69" i="24"/>
  <c r="I69" i="24"/>
  <c r="H69" i="24"/>
  <c r="G69" i="24"/>
  <c r="B69" i="25" s="1"/>
  <c r="F69" i="24"/>
  <c r="D69" i="25" s="1"/>
  <c r="E69" i="24"/>
  <c r="C69" i="25" s="1"/>
  <c r="D69" i="24"/>
  <c r="C69" i="24"/>
  <c r="B69" i="24"/>
  <c r="A69" i="24"/>
  <c r="DC69" i="24" s="1"/>
  <c r="AR69" i="25" s="1"/>
  <c r="CQ68" i="24"/>
  <c r="J68" i="25" s="1"/>
  <c r="CP68" i="24"/>
  <c r="S68" i="25" s="1"/>
  <c r="CO68" i="24"/>
  <c r="CN68" i="24"/>
  <c r="Q68" i="25" s="1"/>
  <c r="CM68" i="24"/>
  <c r="P68" i="25" s="1"/>
  <c r="CL68" i="24"/>
  <c r="CK68" i="24"/>
  <c r="CJ68" i="24"/>
  <c r="CI68" i="24"/>
  <c r="CH68" i="24"/>
  <c r="CG68" i="24"/>
  <c r="CF68" i="24"/>
  <c r="CE68" i="24"/>
  <c r="CD68" i="24"/>
  <c r="CC68" i="24"/>
  <c r="CB68" i="24"/>
  <c r="K68" i="25" s="1"/>
  <c r="CA68" i="24"/>
  <c r="BZ68" i="24"/>
  <c r="BY68" i="24"/>
  <c r="BX68" i="24"/>
  <c r="BW68" i="24"/>
  <c r="BV68" i="24"/>
  <c r="BU68" i="24"/>
  <c r="BT68" i="24"/>
  <c r="E68" i="25" s="1"/>
  <c r="BS68" i="24"/>
  <c r="BR68" i="24"/>
  <c r="BQ68" i="24"/>
  <c r="BP68" i="24"/>
  <c r="BO68" i="24"/>
  <c r="BN68" i="24"/>
  <c r="BM68" i="24"/>
  <c r="BL68" i="24"/>
  <c r="BK68" i="24"/>
  <c r="BJ68" i="24"/>
  <c r="F68" i="25" s="1"/>
  <c r="BI68" i="24"/>
  <c r="BH68" i="24"/>
  <c r="BG68" i="24"/>
  <c r="BF68" i="24"/>
  <c r="BE68" i="24"/>
  <c r="BD68" i="24"/>
  <c r="BC68" i="24"/>
  <c r="Y68" i="25" s="1"/>
  <c r="BB68" i="24"/>
  <c r="X68" i="25" s="1"/>
  <c r="BA68" i="24"/>
  <c r="W68" i="25" s="1"/>
  <c r="AZ68" i="24"/>
  <c r="AE68" i="25" s="1"/>
  <c r="AY68" i="24"/>
  <c r="AB68" i="25" s="1"/>
  <c r="AX68" i="24"/>
  <c r="AA68" i="25" s="1"/>
  <c r="AW68" i="24"/>
  <c r="Z68" i="25" s="1"/>
  <c r="AV68" i="24"/>
  <c r="AU68" i="24"/>
  <c r="AT68" i="24"/>
  <c r="AS68" i="24"/>
  <c r="AR68" i="24"/>
  <c r="AQ68" i="24"/>
  <c r="AP68" i="24"/>
  <c r="AI68" i="25" s="1"/>
  <c r="AO68" i="24"/>
  <c r="AH68" i="25" s="1"/>
  <c r="AN68" i="24"/>
  <c r="AM68" i="24"/>
  <c r="AL68" i="24"/>
  <c r="AK68" i="24"/>
  <c r="AJ68" i="24"/>
  <c r="AI68" i="24"/>
  <c r="AH68" i="24"/>
  <c r="AJ68" i="25" s="1"/>
  <c r="AG68" i="24"/>
  <c r="AF68" i="24"/>
  <c r="AE68" i="24"/>
  <c r="AD68" i="24"/>
  <c r="AC68" i="24"/>
  <c r="AB68" i="24"/>
  <c r="AA68" i="24"/>
  <c r="Z68" i="24"/>
  <c r="Y68" i="24"/>
  <c r="X68" i="24"/>
  <c r="W68" i="24"/>
  <c r="V68" i="24"/>
  <c r="U68" i="24"/>
  <c r="T68" i="24"/>
  <c r="S68" i="24"/>
  <c r="R68" i="24"/>
  <c r="Q68" i="24"/>
  <c r="P68" i="24"/>
  <c r="O68" i="24"/>
  <c r="N68" i="24"/>
  <c r="M68" i="24"/>
  <c r="AC68" i="25" s="1"/>
  <c r="L68" i="24"/>
  <c r="AD68" i="25" s="1"/>
  <c r="K68" i="24"/>
  <c r="J68" i="24"/>
  <c r="I68" i="24"/>
  <c r="H68" i="24"/>
  <c r="G68" i="24"/>
  <c r="B68" i="25" s="1"/>
  <c r="F68" i="24"/>
  <c r="D68" i="25" s="1"/>
  <c r="E68" i="24"/>
  <c r="C68" i="25" s="1"/>
  <c r="D68" i="24"/>
  <c r="C68" i="24"/>
  <c r="B68" i="24"/>
  <c r="A68" i="24"/>
  <c r="A68" i="25" s="1"/>
  <c r="CQ67" i="24"/>
  <c r="J67" i="25" s="1"/>
  <c r="CP67" i="24"/>
  <c r="S67" i="25" s="1"/>
  <c r="CO67" i="24"/>
  <c r="CN67" i="24"/>
  <c r="Q67" i="25" s="1"/>
  <c r="CM67" i="24"/>
  <c r="P67" i="25" s="1"/>
  <c r="CL67" i="24"/>
  <c r="CK67" i="24"/>
  <c r="CJ67" i="24"/>
  <c r="CI67" i="24"/>
  <c r="CH67" i="24"/>
  <c r="CG67" i="24"/>
  <c r="CF67" i="24"/>
  <c r="CE67" i="24"/>
  <c r="CD67" i="24"/>
  <c r="CC67" i="24"/>
  <c r="CB67" i="24"/>
  <c r="K67" i="25" s="1"/>
  <c r="CA67" i="24"/>
  <c r="BZ67" i="24"/>
  <c r="BY67" i="24"/>
  <c r="BX67" i="24"/>
  <c r="BW67" i="24"/>
  <c r="BV67" i="24"/>
  <c r="BU67" i="24"/>
  <c r="BT67" i="24"/>
  <c r="E67" i="25" s="1"/>
  <c r="BS67" i="24"/>
  <c r="BR67" i="24"/>
  <c r="BQ67" i="24"/>
  <c r="BP67" i="24"/>
  <c r="BO67" i="24"/>
  <c r="BN67" i="24"/>
  <c r="BM67" i="24"/>
  <c r="BL67" i="24"/>
  <c r="BK67" i="24"/>
  <c r="BJ67" i="24"/>
  <c r="F67" i="25" s="1"/>
  <c r="BI67" i="24"/>
  <c r="BH67" i="24"/>
  <c r="BG67" i="24"/>
  <c r="BF67" i="24"/>
  <c r="BE67" i="24"/>
  <c r="BD67" i="24"/>
  <c r="BC67" i="24"/>
  <c r="Y67" i="25" s="1"/>
  <c r="BB67" i="24"/>
  <c r="X67" i="25" s="1"/>
  <c r="BA67" i="24"/>
  <c r="W67" i="25" s="1"/>
  <c r="AZ67" i="24"/>
  <c r="AE67" i="25" s="1"/>
  <c r="AY67" i="24"/>
  <c r="AB67" i="25" s="1"/>
  <c r="AX67" i="24"/>
  <c r="AA67" i="25" s="1"/>
  <c r="AW67" i="24"/>
  <c r="Z67" i="25" s="1"/>
  <c r="AV67" i="24"/>
  <c r="AU67" i="24"/>
  <c r="AT67" i="24"/>
  <c r="AS67" i="24"/>
  <c r="AR67" i="24"/>
  <c r="AQ67" i="24"/>
  <c r="AP67" i="24"/>
  <c r="AI67" i="25" s="1"/>
  <c r="AO67" i="24"/>
  <c r="AH67" i="25" s="1"/>
  <c r="AN67" i="24"/>
  <c r="AM67" i="24"/>
  <c r="AL67" i="24"/>
  <c r="AK67" i="24"/>
  <c r="AJ67" i="24"/>
  <c r="AI67" i="24"/>
  <c r="AH67" i="24"/>
  <c r="AJ67" i="25" s="1"/>
  <c r="AG67" i="24"/>
  <c r="AF67" i="24"/>
  <c r="AE67" i="24"/>
  <c r="AD67" i="24"/>
  <c r="AC67" i="24"/>
  <c r="AB67" i="24"/>
  <c r="AA67" i="24"/>
  <c r="Z67" i="24"/>
  <c r="Y67" i="24"/>
  <c r="X67" i="24"/>
  <c r="W67" i="24"/>
  <c r="V67" i="24"/>
  <c r="U67" i="24"/>
  <c r="T67" i="24"/>
  <c r="S67" i="24"/>
  <c r="R67" i="24"/>
  <c r="Q67" i="24"/>
  <c r="P67" i="24"/>
  <c r="O67" i="24"/>
  <c r="N67" i="24"/>
  <c r="M67" i="24"/>
  <c r="AC67" i="25" s="1"/>
  <c r="L67" i="24"/>
  <c r="AD67" i="25" s="1"/>
  <c r="K67" i="24"/>
  <c r="J67" i="24"/>
  <c r="I67" i="24"/>
  <c r="H67" i="24"/>
  <c r="G67" i="24"/>
  <c r="B67" i="25" s="1"/>
  <c r="F67" i="24"/>
  <c r="D67" i="25" s="1"/>
  <c r="E67" i="24"/>
  <c r="C67" i="25" s="1"/>
  <c r="D67" i="24"/>
  <c r="C67" i="24"/>
  <c r="B67" i="24"/>
  <c r="A67" i="24"/>
  <c r="A67" i="25" s="1"/>
  <c r="CQ66" i="24"/>
  <c r="J66" i="25" s="1"/>
  <c r="CP66" i="24"/>
  <c r="S66" i="25" s="1"/>
  <c r="CO66" i="24"/>
  <c r="CN66" i="24"/>
  <c r="Q66" i="25" s="1"/>
  <c r="CM66" i="24"/>
  <c r="P66" i="25" s="1"/>
  <c r="CL66" i="24"/>
  <c r="CK66" i="24"/>
  <c r="CJ66" i="24"/>
  <c r="CI66" i="24"/>
  <c r="CH66" i="24"/>
  <c r="CG66" i="24"/>
  <c r="CF66" i="24"/>
  <c r="CE66" i="24"/>
  <c r="CD66" i="24"/>
  <c r="CC66" i="24"/>
  <c r="CB66" i="24"/>
  <c r="K66" i="25" s="1"/>
  <c r="CA66" i="24"/>
  <c r="BZ66" i="24"/>
  <c r="BY66" i="24"/>
  <c r="BX66" i="24"/>
  <c r="BW66" i="24"/>
  <c r="BV66" i="24"/>
  <c r="BU66" i="24"/>
  <c r="BT66" i="24"/>
  <c r="E66" i="25" s="1"/>
  <c r="BS66" i="24"/>
  <c r="BR66" i="24"/>
  <c r="BQ66" i="24"/>
  <c r="BP66" i="24"/>
  <c r="BO66" i="24"/>
  <c r="BN66" i="24"/>
  <c r="BM66" i="24"/>
  <c r="BL66" i="24"/>
  <c r="BK66" i="24"/>
  <c r="BJ66" i="24"/>
  <c r="F66" i="25" s="1"/>
  <c r="BI66" i="24"/>
  <c r="BH66" i="24"/>
  <c r="BG66" i="24"/>
  <c r="BF66" i="24"/>
  <c r="BE66" i="24"/>
  <c r="BD66" i="24"/>
  <c r="BC66" i="24"/>
  <c r="Y66" i="25" s="1"/>
  <c r="BB66" i="24"/>
  <c r="X66" i="25" s="1"/>
  <c r="BA66" i="24"/>
  <c r="W66" i="25" s="1"/>
  <c r="AZ66" i="24"/>
  <c r="AE66" i="25" s="1"/>
  <c r="AY66" i="24"/>
  <c r="AB66" i="25" s="1"/>
  <c r="AX66" i="24"/>
  <c r="AA66" i="25" s="1"/>
  <c r="AW66" i="24"/>
  <c r="Z66" i="25" s="1"/>
  <c r="AV66" i="24"/>
  <c r="AU66" i="24"/>
  <c r="AT66" i="24"/>
  <c r="AS66" i="24"/>
  <c r="AR66" i="24"/>
  <c r="AQ66" i="24"/>
  <c r="AP66" i="24"/>
  <c r="AI66" i="25" s="1"/>
  <c r="AO66" i="24"/>
  <c r="AH66" i="25" s="1"/>
  <c r="AN66" i="24"/>
  <c r="AM66" i="24"/>
  <c r="AL66" i="24"/>
  <c r="AK66" i="24"/>
  <c r="AJ66" i="24"/>
  <c r="AI66" i="24"/>
  <c r="AH66" i="24"/>
  <c r="AJ66" i="25" s="1"/>
  <c r="AG66" i="24"/>
  <c r="AF66" i="24"/>
  <c r="AE66" i="24"/>
  <c r="AD66" i="24"/>
  <c r="AC66" i="24"/>
  <c r="AB66" i="24"/>
  <c r="AA66" i="24"/>
  <c r="Z66" i="24"/>
  <c r="Y66" i="24"/>
  <c r="X66" i="24"/>
  <c r="W66" i="24"/>
  <c r="V66" i="24"/>
  <c r="U66" i="24"/>
  <c r="T66" i="24"/>
  <c r="S66" i="24"/>
  <c r="R66" i="24"/>
  <c r="Q66" i="24"/>
  <c r="P66" i="24"/>
  <c r="O66" i="24"/>
  <c r="N66" i="24"/>
  <c r="M66" i="24"/>
  <c r="AC66" i="25" s="1"/>
  <c r="L66" i="24"/>
  <c r="AD66" i="25" s="1"/>
  <c r="K66" i="24"/>
  <c r="J66" i="24"/>
  <c r="I66" i="24"/>
  <c r="H66" i="24"/>
  <c r="G66" i="24"/>
  <c r="B66" i="25" s="1"/>
  <c r="F66" i="24"/>
  <c r="D66" i="25" s="1"/>
  <c r="E66" i="24"/>
  <c r="C66" i="25" s="1"/>
  <c r="D66" i="24"/>
  <c r="C66" i="24"/>
  <c r="B66" i="24"/>
  <c r="A66" i="24"/>
  <c r="CQ65" i="24"/>
  <c r="J65" i="25" s="1"/>
  <c r="CP65" i="24"/>
  <c r="S65" i="25" s="1"/>
  <c r="CO65" i="24"/>
  <c r="CN65" i="24"/>
  <c r="Q65" i="25" s="1"/>
  <c r="CM65" i="24"/>
  <c r="P65" i="25" s="1"/>
  <c r="CL65" i="24"/>
  <c r="CK65" i="24"/>
  <c r="CJ65" i="24"/>
  <c r="CI65" i="24"/>
  <c r="CH65" i="24"/>
  <c r="CG65" i="24"/>
  <c r="CF65" i="24"/>
  <c r="CE65" i="24"/>
  <c r="CD65" i="24"/>
  <c r="CC65" i="24"/>
  <c r="CB65" i="24"/>
  <c r="K65" i="25" s="1"/>
  <c r="CA65" i="24"/>
  <c r="BZ65" i="24"/>
  <c r="BY65" i="24"/>
  <c r="BX65" i="24"/>
  <c r="BW65" i="24"/>
  <c r="BV65" i="24"/>
  <c r="BU65" i="24"/>
  <c r="BT65" i="24"/>
  <c r="E65" i="25" s="1"/>
  <c r="BS65" i="24"/>
  <c r="BR65" i="24"/>
  <c r="BQ65" i="24"/>
  <c r="BP65" i="24"/>
  <c r="BO65" i="24"/>
  <c r="BN65" i="24"/>
  <c r="BM65" i="24"/>
  <c r="BL65" i="24"/>
  <c r="BK65" i="24"/>
  <c r="BJ65" i="24"/>
  <c r="F65" i="25" s="1"/>
  <c r="BI65" i="24"/>
  <c r="BH65" i="24"/>
  <c r="BG65" i="24"/>
  <c r="BF65" i="24"/>
  <c r="BE65" i="24"/>
  <c r="BD65" i="24"/>
  <c r="BC65" i="24"/>
  <c r="Y65" i="25" s="1"/>
  <c r="BB65" i="24"/>
  <c r="X65" i="25" s="1"/>
  <c r="BA65" i="24"/>
  <c r="W65" i="25" s="1"/>
  <c r="AZ65" i="24"/>
  <c r="AE65" i="25" s="1"/>
  <c r="AY65" i="24"/>
  <c r="AB65" i="25" s="1"/>
  <c r="AX65" i="24"/>
  <c r="AA65" i="25" s="1"/>
  <c r="AW65" i="24"/>
  <c r="Z65" i="25" s="1"/>
  <c r="AV65" i="24"/>
  <c r="AU65" i="24"/>
  <c r="AT65" i="24"/>
  <c r="AS65" i="24"/>
  <c r="AR65" i="24"/>
  <c r="AQ65" i="24"/>
  <c r="AP65" i="24"/>
  <c r="AI65" i="25" s="1"/>
  <c r="AO65" i="24"/>
  <c r="AH65" i="25" s="1"/>
  <c r="AN65" i="24"/>
  <c r="AM65" i="24"/>
  <c r="AL65" i="24"/>
  <c r="AK65" i="24"/>
  <c r="AJ65" i="24"/>
  <c r="AI65" i="24"/>
  <c r="AH65" i="24"/>
  <c r="AJ65" i="25" s="1"/>
  <c r="AG65" i="24"/>
  <c r="AF65" i="24"/>
  <c r="AE65" i="24"/>
  <c r="AD65" i="24"/>
  <c r="AC65" i="24"/>
  <c r="AB65" i="24"/>
  <c r="AA65" i="24"/>
  <c r="Z65" i="24"/>
  <c r="Y65" i="24"/>
  <c r="X65" i="24"/>
  <c r="W65" i="24"/>
  <c r="V65" i="24"/>
  <c r="U65" i="24"/>
  <c r="T65" i="24"/>
  <c r="S65" i="24"/>
  <c r="R65" i="24"/>
  <c r="Q65" i="24"/>
  <c r="P65" i="24"/>
  <c r="O65" i="24"/>
  <c r="N65" i="24"/>
  <c r="M65" i="24"/>
  <c r="AC65" i="25" s="1"/>
  <c r="L65" i="24"/>
  <c r="AD65" i="25" s="1"/>
  <c r="K65" i="24"/>
  <c r="J65" i="24"/>
  <c r="I65" i="24"/>
  <c r="H65" i="24"/>
  <c r="G65" i="24"/>
  <c r="B65" i="25" s="1"/>
  <c r="F65" i="24"/>
  <c r="D65" i="25" s="1"/>
  <c r="E65" i="24"/>
  <c r="C65" i="25" s="1"/>
  <c r="D65" i="24"/>
  <c r="C65" i="24"/>
  <c r="B65" i="24"/>
  <c r="A65" i="24"/>
  <c r="DC65" i="24" s="1"/>
  <c r="AR65" i="25" s="1"/>
  <c r="CQ64" i="24"/>
  <c r="J64" i="25" s="1"/>
  <c r="CP64" i="24"/>
  <c r="S64" i="25" s="1"/>
  <c r="CO64" i="24"/>
  <c r="CN64" i="24"/>
  <c r="Q64" i="25" s="1"/>
  <c r="CM64" i="24"/>
  <c r="P64" i="25" s="1"/>
  <c r="CL64" i="24"/>
  <c r="CK64" i="24"/>
  <c r="CJ64" i="24"/>
  <c r="CI64" i="24"/>
  <c r="CH64" i="24"/>
  <c r="CG64" i="24"/>
  <c r="CF64" i="24"/>
  <c r="CE64" i="24"/>
  <c r="CD64" i="24"/>
  <c r="CC64" i="24"/>
  <c r="CB64" i="24"/>
  <c r="K64" i="25" s="1"/>
  <c r="CA64" i="24"/>
  <c r="BZ64" i="24"/>
  <c r="BY64" i="24"/>
  <c r="BX64" i="24"/>
  <c r="BW64" i="24"/>
  <c r="BV64" i="24"/>
  <c r="BU64" i="24"/>
  <c r="BT64" i="24"/>
  <c r="E64" i="25" s="1"/>
  <c r="BS64" i="24"/>
  <c r="BR64" i="24"/>
  <c r="BQ64" i="24"/>
  <c r="BP64" i="24"/>
  <c r="BO64" i="24"/>
  <c r="BN64" i="24"/>
  <c r="BM64" i="24"/>
  <c r="BL64" i="24"/>
  <c r="BK64" i="24"/>
  <c r="BJ64" i="24"/>
  <c r="F64" i="25" s="1"/>
  <c r="BI64" i="24"/>
  <c r="BH64" i="24"/>
  <c r="BG64" i="24"/>
  <c r="BF64" i="24"/>
  <c r="BE64" i="24"/>
  <c r="BD64" i="24"/>
  <c r="BC64" i="24"/>
  <c r="Y64" i="25" s="1"/>
  <c r="BB64" i="24"/>
  <c r="X64" i="25" s="1"/>
  <c r="BA64" i="24"/>
  <c r="W64" i="25" s="1"/>
  <c r="AZ64" i="24"/>
  <c r="AE64" i="25" s="1"/>
  <c r="AY64" i="24"/>
  <c r="AB64" i="25" s="1"/>
  <c r="AX64" i="24"/>
  <c r="AA64" i="25" s="1"/>
  <c r="AW64" i="24"/>
  <c r="Z64" i="25" s="1"/>
  <c r="AV64" i="24"/>
  <c r="AU64" i="24"/>
  <c r="AT64" i="24"/>
  <c r="AS64" i="24"/>
  <c r="AR64" i="24"/>
  <c r="AQ64" i="24"/>
  <c r="AP64" i="24"/>
  <c r="AI64" i="25" s="1"/>
  <c r="AO64" i="24"/>
  <c r="AH64" i="25" s="1"/>
  <c r="AN64" i="24"/>
  <c r="AM64" i="24"/>
  <c r="AL64" i="24"/>
  <c r="AK64" i="24"/>
  <c r="AJ64" i="24"/>
  <c r="AI64" i="24"/>
  <c r="AH64" i="24"/>
  <c r="AJ64" i="25" s="1"/>
  <c r="AG64" i="24"/>
  <c r="AF64" i="24"/>
  <c r="AE64" i="24"/>
  <c r="AD64" i="24"/>
  <c r="AC64" i="24"/>
  <c r="AB64" i="24"/>
  <c r="AA64" i="24"/>
  <c r="Z64" i="24"/>
  <c r="Y64" i="24"/>
  <c r="X64" i="24"/>
  <c r="W64" i="24"/>
  <c r="V64" i="24"/>
  <c r="U64" i="24"/>
  <c r="T64" i="24"/>
  <c r="S64" i="24"/>
  <c r="R64" i="24"/>
  <c r="Q64" i="24"/>
  <c r="P64" i="24"/>
  <c r="O64" i="24"/>
  <c r="N64" i="24"/>
  <c r="M64" i="24"/>
  <c r="AC64" i="25" s="1"/>
  <c r="L64" i="24"/>
  <c r="AD64" i="25" s="1"/>
  <c r="K64" i="24"/>
  <c r="J64" i="24"/>
  <c r="I64" i="24"/>
  <c r="H64" i="24"/>
  <c r="G64" i="24"/>
  <c r="B64" i="25" s="1"/>
  <c r="F64" i="24"/>
  <c r="D64" i="25" s="1"/>
  <c r="E64" i="24"/>
  <c r="C64" i="25" s="1"/>
  <c r="D64" i="24"/>
  <c r="C64" i="24"/>
  <c r="B64" i="24"/>
  <c r="A64" i="24"/>
  <c r="DC64" i="24" s="1"/>
  <c r="AR64" i="25" s="1"/>
  <c r="CQ63" i="24"/>
  <c r="J63" i="25" s="1"/>
  <c r="CP63" i="24"/>
  <c r="S63" i="25" s="1"/>
  <c r="CO63" i="24"/>
  <c r="CN63" i="24"/>
  <c r="Q63" i="25" s="1"/>
  <c r="CM63" i="24"/>
  <c r="P63" i="25" s="1"/>
  <c r="CL63" i="24"/>
  <c r="CK63" i="24"/>
  <c r="CJ63" i="24"/>
  <c r="CI63" i="24"/>
  <c r="CH63" i="24"/>
  <c r="CG63" i="24"/>
  <c r="CF63" i="24"/>
  <c r="CE63" i="24"/>
  <c r="CD63" i="24"/>
  <c r="CC63" i="24"/>
  <c r="CB63" i="24"/>
  <c r="K63" i="25" s="1"/>
  <c r="CA63" i="24"/>
  <c r="BZ63" i="24"/>
  <c r="BY63" i="24"/>
  <c r="BX63" i="24"/>
  <c r="BW63" i="24"/>
  <c r="BV63" i="24"/>
  <c r="BU63" i="24"/>
  <c r="BT63" i="24"/>
  <c r="E63" i="25" s="1"/>
  <c r="BS63" i="24"/>
  <c r="BR63" i="24"/>
  <c r="BQ63" i="24"/>
  <c r="BP63" i="24"/>
  <c r="BO63" i="24"/>
  <c r="BN63" i="24"/>
  <c r="BM63" i="24"/>
  <c r="BL63" i="24"/>
  <c r="BK63" i="24"/>
  <c r="BJ63" i="24"/>
  <c r="F63" i="25" s="1"/>
  <c r="BI63" i="24"/>
  <c r="BH63" i="24"/>
  <c r="BG63" i="24"/>
  <c r="BF63" i="24"/>
  <c r="BE63" i="24"/>
  <c r="BD63" i="24"/>
  <c r="BC63" i="24"/>
  <c r="Y63" i="25" s="1"/>
  <c r="BB63" i="24"/>
  <c r="X63" i="25" s="1"/>
  <c r="BA63" i="24"/>
  <c r="W63" i="25" s="1"/>
  <c r="AZ63" i="24"/>
  <c r="AE63" i="25" s="1"/>
  <c r="AY63" i="24"/>
  <c r="AB63" i="25" s="1"/>
  <c r="AX63" i="24"/>
  <c r="AA63" i="25" s="1"/>
  <c r="AW63" i="24"/>
  <c r="Z63" i="25" s="1"/>
  <c r="AV63" i="24"/>
  <c r="AU63" i="24"/>
  <c r="AT63" i="24"/>
  <c r="AS63" i="24"/>
  <c r="AR63" i="24"/>
  <c r="AQ63" i="24"/>
  <c r="AP63" i="24"/>
  <c r="AI63" i="25" s="1"/>
  <c r="AO63" i="24"/>
  <c r="AH63" i="25" s="1"/>
  <c r="AN63" i="24"/>
  <c r="AM63" i="24"/>
  <c r="AL63" i="24"/>
  <c r="AK63" i="24"/>
  <c r="AJ63" i="24"/>
  <c r="AI63" i="24"/>
  <c r="AH63" i="24"/>
  <c r="AJ63" i="25" s="1"/>
  <c r="AG63" i="24"/>
  <c r="AF63" i="24"/>
  <c r="AE63" i="24"/>
  <c r="AD63" i="24"/>
  <c r="AC63" i="24"/>
  <c r="AB63" i="24"/>
  <c r="AA63" i="24"/>
  <c r="Z63" i="24"/>
  <c r="Y63" i="24"/>
  <c r="X63" i="24"/>
  <c r="W63" i="24"/>
  <c r="V63" i="24"/>
  <c r="U63" i="24"/>
  <c r="T63" i="24"/>
  <c r="S63" i="24"/>
  <c r="R63" i="24"/>
  <c r="Q63" i="24"/>
  <c r="P63" i="24"/>
  <c r="O63" i="24"/>
  <c r="N63" i="24"/>
  <c r="M63" i="24"/>
  <c r="AC63" i="25" s="1"/>
  <c r="L63" i="24"/>
  <c r="AD63" i="25" s="1"/>
  <c r="K63" i="24"/>
  <c r="J63" i="24"/>
  <c r="I63" i="24"/>
  <c r="H63" i="24"/>
  <c r="G63" i="24"/>
  <c r="B63" i="25" s="1"/>
  <c r="F63" i="24"/>
  <c r="D63" i="25" s="1"/>
  <c r="E63" i="24"/>
  <c r="C63" i="25" s="1"/>
  <c r="D63" i="24"/>
  <c r="C63" i="24"/>
  <c r="B63" i="24"/>
  <c r="A63" i="24"/>
  <c r="CQ62" i="24"/>
  <c r="J62" i="25" s="1"/>
  <c r="CP62" i="24"/>
  <c r="S62" i="25" s="1"/>
  <c r="CO62" i="24"/>
  <c r="CN62" i="24"/>
  <c r="Q62" i="25" s="1"/>
  <c r="CM62" i="24"/>
  <c r="P62" i="25" s="1"/>
  <c r="CL62" i="24"/>
  <c r="CK62" i="24"/>
  <c r="CJ62" i="24"/>
  <c r="CI62" i="24"/>
  <c r="CH62" i="24"/>
  <c r="CG62" i="24"/>
  <c r="CF62" i="24"/>
  <c r="CE62" i="24"/>
  <c r="CD62" i="24"/>
  <c r="CC62" i="24"/>
  <c r="CB62" i="24"/>
  <c r="K62" i="25" s="1"/>
  <c r="CA62" i="24"/>
  <c r="BZ62" i="24"/>
  <c r="BY62" i="24"/>
  <c r="BX62" i="24"/>
  <c r="BW62" i="24"/>
  <c r="BV62" i="24"/>
  <c r="BU62" i="24"/>
  <c r="BT62" i="24"/>
  <c r="E62" i="25" s="1"/>
  <c r="BS62" i="24"/>
  <c r="BR62" i="24"/>
  <c r="BQ62" i="24"/>
  <c r="BP62" i="24"/>
  <c r="BO62" i="24"/>
  <c r="BN62" i="24"/>
  <c r="BM62" i="24"/>
  <c r="BL62" i="24"/>
  <c r="BK62" i="24"/>
  <c r="BJ62" i="24"/>
  <c r="F62" i="25" s="1"/>
  <c r="BI62" i="24"/>
  <c r="BH62" i="24"/>
  <c r="BG62" i="24"/>
  <c r="BF62" i="24"/>
  <c r="BE62" i="24"/>
  <c r="BD62" i="24"/>
  <c r="BC62" i="24"/>
  <c r="Y62" i="25" s="1"/>
  <c r="BB62" i="24"/>
  <c r="X62" i="25" s="1"/>
  <c r="BA62" i="24"/>
  <c r="W62" i="25" s="1"/>
  <c r="AZ62" i="24"/>
  <c r="AE62" i="25" s="1"/>
  <c r="AY62" i="24"/>
  <c r="AB62" i="25" s="1"/>
  <c r="AX62" i="24"/>
  <c r="AA62" i="25" s="1"/>
  <c r="AW62" i="24"/>
  <c r="Z62" i="25" s="1"/>
  <c r="AV62" i="24"/>
  <c r="AU62" i="24"/>
  <c r="AT62" i="24"/>
  <c r="AS62" i="24"/>
  <c r="AR62" i="24"/>
  <c r="AQ62" i="24"/>
  <c r="AP62" i="24"/>
  <c r="AI62" i="25" s="1"/>
  <c r="AO62" i="24"/>
  <c r="AH62" i="25" s="1"/>
  <c r="AN62" i="24"/>
  <c r="AM62" i="24"/>
  <c r="AL62" i="24"/>
  <c r="AK62" i="24"/>
  <c r="AJ62" i="24"/>
  <c r="AI62" i="24"/>
  <c r="AH62" i="24"/>
  <c r="AJ62" i="25" s="1"/>
  <c r="AG62" i="24"/>
  <c r="AF62" i="24"/>
  <c r="AE62" i="24"/>
  <c r="AD62" i="24"/>
  <c r="AC62" i="24"/>
  <c r="AB62" i="24"/>
  <c r="AA62" i="24"/>
  <c r="Z62" i="24"/>
  <c r="Y62" i="24"/>
  <c r="X62" i="24"/>
  <c r="W62" i="24"/>
  <c r="V62" i="24"/>
  <c r="U62" i="24"/>
  <c r="T62" i="24"/>
  <c r="S62" i="24"/>
  <c r="R62" i="24"/>
  <c r="Q62" i="24"/>
  <c r="P62" i="24"/>
  <c r="O62" i="24"/>
  <c r="N62" i="24"/>
  <c r="M62" i="24"/>
  <c r="AC62" i="25" s="1"/>
  <c r="L62" i="24"/>
  <c r="AD62" i="25" s="1"/>
  <c r="K62" i="24"/>
  <c r="J62" i="24"/>
  <c r="I62" i="24"/>
  <c r="H62" i="24"/>
  <c r="G62" i="24"/>
  <c r="B62" i="25" s="1"/>
  <c r="F62" i="24"/>
  <c r="D62" i="25" s="1"/>
  <c r="E62" i="24"/>
  <c r="C62" i="25" s="1"/>
  <c r="D62" i="24"/>
  <c r="C62" i="24"/>
  <c r="B62" i="24"/>
  <c r="A62" i="24"/>
  <c r="CQ61" i="24"/>
  <c r="J61" i="25" s="1"/>
  <c r="CP61" i="24"/>
  <c r="S61" i="25" s="1"/>
  <c r="CO61" i="24"/>
  <c r="CN61" i="24"/>
  <c r="Q61" i="25" s="1"/>
  <c r="CM61" i="24"/>
  <c r="P61" i="25" s="1"/>
  <c r="CL61" i="24"/>
  <c r="CK61" i="24"/>
  <c r="CJ61" i="24"/>
  <c r="CI61" i="24"/>
  <c r="CH61" i="24"/>
  <c r="CG61" i="24"/>
  <c r="CF61" i="24"/>
  <c r="CE61" i="24"/>
  <c r="CD61" i="24"/>
  <c r="CC61" i="24"/>
  <c r="CB61" i="24"/>
  <c r="K61" i="25" s="1"/>
  <c r="CA61" i="24"/>
  <c r="BZ61" i="24"/>
  <c r="BY61" i="24"/>
  <c r="BX61" i="24"/>
  <c r="BW61" i="24"/>
  <c r="BV61" i="24"/>
  <c r="BU61" i="24"/>
  <c r="BT61" i="24"/>
  <c r="E61" i="25" s="1"/>
  <c r="BS61" i="24"/>
  <c r="BR61" i="24"/>
  <c r="BQ61" i="24"/>
  <c r="BP61" i="24"/>
  <c r="BO61" i="24"/>
  <c r="BN61" i="24"/>
  <c r="BM61" i="24"/>
  <c r="BL61" i="24"/>
  <c r="BK61" i="24"/>
  <c r="BJ61" i="24"/>
  <c r="F61" i="25" s="1"/>
  <c r="BI61" i="24"/>
  <c r="BH61" i="24"/>
  <c r="BG61" i="24"/>
  <c r="BF61" i="24"/>
  <c r="BE61" i="24"/>
  <c r="BD61" i="24"/>
  <c r="BC61" i="24"/>
  <c r="Y61" i="25" s="1"/>
  <c r="BB61" i="24"/>
  <c r="X61" i="25" s="1"/>
  <c r="BA61" i="24"/>
  <c r="W61" i="25" s="1"/>
  <c r="AZ61" i="24"/>
  <c r="AE61" i="25" s="1"/>
  <c r="AY61" i="24"/>
  <c r="AB61" i="25" s="1"/>
  <c r="AX61" i="24"/>
  <c r="AA61" i="25" s="1"/>
  <c r="AW61" i="24"/>
  <c r="Z61" i="25" s="1"/>
  <c r="AV61" i="24"/>
  <c r="AU61" i="24"/>
  <c r="AT61" i="24"/>
  <c r="AS61" i="24"/>
  <c r="AR61" i="24"/>
  <c r="AQ61" i="24"/>
  <c r="AP61" i="24"/>
  <c r="AI61" i="25" s="1"/>
  <c r="AO61" i="24"/>
  <c r="AH61" i="25" s="1"/>
  <c r="AN61" i="24"/>
  <c r="AM61" i="24"/>
  <c r="AL61" i="24"/>
  <c r="AK61" i="24"/>
  <c r="AJ61" i="24"/>
  <c r="AI61" i="24"/>
  <c r="AH61" i="24"/>
  <c r="AJ61" i="25" s="1"/>
  <c r="AG61" i="24"/>
  <c r="AF61" i="24"/>
  <c r="AE61" i="24"/>
  <c r="AD61" i="24"/>
  <c r="AC61" i="24"/>
  <c r="AB61" i="24"/>
  <c r="AA61" i="24"/>
  <c r="Z61" i="24"/>
  <c r="Y61" i="24"/>
  <c r="X61" i="24"/>
  <c r="W61" i="24"/>
  <c r="V61" i="24"/>
  <c r="U61" i="24"/>
  <c r="T61" i="24"/>
  <c r="S61" i="24"/>
  <c r="R61" i="24"/>
  <c r="Q61" i="24"/>
  <c r="P61" i="24"/>
  <c r="O61" i="24"/>
  <c r="N61" i="24"/>
  <c r="M61" i="24"/>
  <c r="AC61" i="25" s="1"/>
  <c r="L61" i="24"/>
  <c r="AD61" i="25" s="1"/>
  <c r="K61" i="24"/>
  <c r="J61" i="24"/>
  <c r="I61" i="24"/>
  <c r="H61" i="24"/>
  <c r="G61" i="24"/>
  <c r="B61" i="25" s="1"/>
  <c r="F61" i="24"/>
  <c r="D61" i="25" s="1"/>
  <c r="E61" i="24"/>
  <c r="C61" i="25" s="1"/>
  <c r="D61" i="24"/>
  <c r="C61" i="24"/>
  <c r="B61" i="24"/>
  <c r="A61" i="24"/>
  <c r="DC61" i="24" s="1"/>
  <c r="AR61" i="25" s="1"/>
  <c r="CQ60" i="24"/>
  <c r="J60" i="25" s="1"/>
  <c r="CP60" i="24"/>
  <c r="S60" i="25" s="1"/>
  <c r="CO60" i="24"/>
  <c r="CN60" i="24"/>
  <c r="Q60" i="25" s="1"/>
  <c r="CM60" i="24"/>
  <c r="P60" i="25" s="1"/>
  <c r="CL60" i="24"/>
  <c r="CK60" i="24"/>
  <c r="CJ60" i="24"/>
  <c r="CI60" i="24"/>
  <c r="CH60" i="24"/>
  <c r="CG60" i="24"/>
  <c r="CF60" i="24"/>
  <c r="CE60" i="24"/>
  <c r="CD60" i="24"/>
  <c r="CC60" i="24"/>
  <c r="CB60" i="24"/>
  <c r="K60" i="25" s="1"/>
  <c r="CA60" i="24"/>
  <c r="BZ60" i="24"/>
  <c r="BY60" i="24"/>
  <c r="BX60" i="24"/>
  <c r="BW60" i="24"/>
  <c r="BV60" i="24"/>
  <c r="BU60" i="24"/>
  <c r="BT60" i="24"/>
  <c r="E60" i="25" s="1"/>
  <c r="BS60" i="24"/>
  <c r="BR60" i="24"/>
  <c r="BQ60" i="24"/>
  <c r="BP60" i="24"/>
  <c r="BO60" i="24"/>
  <c r="BN60" i="24"/>
  <c r="BM60" i="24"/>
  <c r="BL60" i="24"/>
  <c r="BK60" i="24"/>
  <c r="BJ60" i="24"/>
  <c r="F60" i="25" s="1"/>
  <c r="BI60" i="24"/>
  <c r="BH60" i="24"/>
  <c r="BG60" i="24"/>
  <c r="BF60" i="24"/>
  <c r="BE60" i="24"/>
  <c r="BD60" i="24"/>
  <c r="BC60" i="24"/>
  <c r="Y60" i="25" s="1"/>
  <c r="BB60" i="24"/>
  <c r="X60" i="25" s="1"/>
  <c r="BA60" i="24"/>
  <c r="W60" i="25" s="1"/>
  <c r="AZ60" i="24"/>
  <c r="AE60" i="25" s="1"/>
  <c r="AY60" i="24"/>
  <c r="AB60" i="25" s="1"/>
  <c r="AX60" i="24"/>
  <c r="AA60" i="25" s="1"/>
  <c r="AW60" i="24"/>
  <c r="Z60" i="25" s="1"/>
  <c r="AV60" i="24"/>
  <c r="AU60" i="24"/>
  <c r="AT60" i="24"/>
  <c r="AS60" i="24"/>
  <c r="AR60" i="24"/>
  <c r="AQ60" i="24"/>
  <c r="AP60" i="24"/>
  <c r="AI60" i="25" s="1"/>
  <c r="AO60" i="24"/>
  <c r="AH60" i="25" s="1"/>
  <c r="AN60" i="24"/>
  <c r="AM60" i="24"/>
  <c r="AL60" i="24"/>
  <c r="AK60" i="24"/>
  <c r="AJ60" i="24"/>
  <c r="AI60" i="24"/>
  <c r="AH60" i="24"/>
  <c r="AJ60" i="25" s="1"/>
  <c r="AG60" i="24"/>
  <c r="AF60" i="24"/>
  <c r="AE60" i="24"/>
  <c r="AD60" i="24"/>
  <c r="AC60" i="24"/>
  <c r="AB60" i="24"/>
  <c r="AA60" i="24"/>
  <c r="Z60" i="24"/>
  <c r="Y60" i="24"/>
  <c r="X60" i="24"/>
  <c r="W60" i="24"/>
  <c r="V60" i="24"/>
  <c r="U60" i="24"/>
  <c r="T60" i="24"/>
  <c r="S60" i="24"/>
  <c r="R60" i="24"/>
  <c r="Q60" i="24"/>
  <c r="P60" i="24"/>
  <c r="O60" i="24"/>
  <c r="N60" i="24"/>
  <c r="M60" i="24"/>
  <c r="AC60" i="25" s="1"/>
  <c r="L60" i="24"/>
  <c r="AD60" i="25" s="1"/>
  <c r="K60" i="24"/>
  <c r="J60" i="24"/>
  <c r="I60" i="24"/>
  <c r="H60" i="24"/>
  <c r="G60" i="24"/>
  <c r="B60" i="25" s="1"/>
  <c r="F60" i="24"/>
  <c r="D60" i="25" s="1"/>
  <c r="E60" i="24"/>
  <c r="C60" i="25" s="1"/>
  <c r="D60" i="24"/>
  <c r="C60" i="24"/>
  <c r="B60" i="24"/>
  <c r="A60" i="24"/>
  <c r="A60" i="25" s="1"/>
  <c r="CQ59" i="24"/>
  <c r="J59" i="25" s="1"/>
  <c r="CP59" i="24"/>
  <c r="S59" i="25" s="1"/>
  <c r="CO59" i="24"/>
  <c r="CN59" i="24"/>
  <c r="Q59" i="25" s="1"/>
  <c r="CM59" i="24"/>
  <c r="P59" i="25" s="1"/>
  <c r="CL59" i="24"/>
  <c r="CK59" i="24"/>
  <c r="CJ59" i="24"/>
  <c r="CI59" i="24"/>
  <c r="CH59" i="24"/>
  <c r="CG59" i="24"/>
  <c r="CF59" i="24"/>
  <c r="CE59" i="24"/>
  <c r="CD59" i="24"/>
  <c r="CC59" i="24"/>
  <c r="CB59" i="24"/>
  <c r="K59" i="25" s="1"/>
  <c r="CA59" i="24"/>
  <c r="BZ59" i="24"/>
  <c r="BY59" i="24"/>
  <c r="BX59" i="24"/>
  <c r="BW59" i="24"/>
  <c r="BV59" i="24"/>
  <c r="BU59" i="24"/>
  <c r="BT59" i="24"/>
  <c r="E59" i="25" s="1"/>
  <c r="BS59" i="24"/>
  <c r="BR59" i="24"/>
  <c r="BQ59" i="24"/>
  <c r="BP59" i="24"/>
  <c r="BO59" i="24"/>
  <c r="BN59" i="24"/>
  <c r="BM59" i="24"/>
  <c r="BL59" i="24"/>
  <c r="BK59" i="24"/>
  <c r="BJ59" i="24"/>
  <c r="F59" i="25" s="1"/>
  <c r="BI59" i="24"/>
  <c r="BH59" i="24"/>
  <c r="BG59" i="24"/>
  <c r="BF59" i="24"/>
  <c r="BE59" i="24"/>
  <c r="BD59" i="24"/>
  <c r="BC59" i="24"/>
  <c r="Y59" i="25" s="1"/>
  <c r="BB59" i="24"/>
  <c r="X59" i="25" s="1"/>
  <c r="BA59" i="24"/>
  <c r="W59" i="25" s="1"/>
  <c r="AZ59" i="24"/>
  <c r="AE59" i="25" s="1"/>
  <c r="AY59" i="24"/>
  <c r="AB59" i="25" s="1"/>
  <c r="AX59" i="24"/>
  <c r="AA59" i="25" s="1"/>
  <c r="AW59" i="24"/>
  <c r="Z59" i="25" s="1"/>
  <c r="AV59" i="24"/>
  <c r="AU59" i="24"/>
  <c r="AT59" i="24"/>
  <c r="AS59" i="24"/>
  <c r="AR59" i="24"/>
  <c r="AQ59" i="24"/>
  <c r="AP59" i="24"/>
  <c r="AI59" i="25" s="1"/>
  <c r="AO59" i="24"/>
  <c r="AH59" i="25" s="1"/>
  <c r="AN59" i="24"/>
  <c r="AM59" i="24"/>
  <c r="AL59" i="24"/>
  <c r="AK59" i="24"/>
  <c r="AJ59" i="24"/>
  <c r="AI59" i="24"/>
  <c r="AH59" i="24"/>
  <c r="AJ59" i="25" s="1"/>
  <c r="AG59" i="24"/>
  <c r="AF59" i="24"/>
  <c r="AE59" i="24"/>
  <c r="AD59" i="24"/>
  <c r="AC59" i="24"/>
  <c r="AB59" i="24"/>
  <c r="AA59" i="24"/>
  <c r="Z59" i="24"/>
  <c r="Y59" i="24"/>
  <c r="X59" i="24"/>
  <c r="W59" i="24"/>
  <c r="V59" i="24"/>
  <c r="U59" i="24"/>
  <c r="T59" i="24"/>
  <c r="S59" i="24"/>
  <c r="R59" i="24"/>
  <c r="Q59" i="24"/>
  <c r="P59" i="24"/>
  <c r="O59" i="24"/>
  <c r="N59" i="24"/>
  <c r="M59" i="24"/>
  <c r="AC59" i="25" s="1"/>
  <c r="L59" i="24"/>
  <c r="AD59" i="25" s="1"/>
  <c r="K59" i="24"/>
  <c r="J59" i="24"/>
  <c r="I59" i="24"/>
  <c r="H59" i="24"/>
  <c r="G59" i="24"/>
  <c r="B59" i="25" s="1"/>
  <c r="F59" i="24"/>
  <c r="D59" i="25" s="1"/>
  <c r="E59" i="24"/>
  <c r="C59" i="25" s="1"/>
  <c r="D59" i="24"/>
  <c r="C59" i="24"/>
  <c r="B59" i="24"/>
  <c r="A59" i="24"/>
  <c r="A59" i="25" s="1"/>
  <c r="CQ58" i="24"/>
  <c r="J58" i="25" s="1"/>
  <c r="CP58" i="24"/>
  <c r="S58" i="25" s="1"/>
  <c r="CO58" i="24"/>
  <c r="CN58" i="24"/>
  <c r="Q58" i="25" s="1"/>
  <c r="CM58" i="24"/>
  <c r="P58" i="25" s="1"/>
  <c r="CL58" i="24"/>
  <c r="CK58" i="24"/>
  <c r="CJ58" i="24"/>
  <c r="CI58" i="24"/>
  <c r="CH58" i="24"/>
  <c r="CG58" i="24"/>
  <c r="CF58" i="24"/>
  <c r="CE58" i="24"/>
  <c r="CD58" i="24"/>
  <c r="CC58" i="24"/>
  <c r="CB58" i="24"/>
  <c r="K58" i="25" s="1"/>
  <c r="CA58" i="24"/>
  <c r="BZ58" i="24"/>
  <c r="BY58" i="24"/>
  <c r="BX58" i="24"/>
  <c r="BW58" i="24"/>
  <c r="BV58" i="24"/>
  <c r="BU58" i="24"/>
  <c r="BT58" i="24"/>
  <c r="E58" i="25" s="1"/>
  <c r="BS58" i="24"/>
  <c r="BR58" i="24"/>
  <c r="BQ58" i="24"/>
  <c r="BP58" i="24"/>
  <c r="BO58" i="24"/>
  <c r="BN58" i="24"/>
  <c r="BM58" i="24"/>
  <c r="BL58" i="24"/>
  <c r="BK58" i="24"/>
  <c r="BJ58" i="24"/>
  <c r="F58" i="25" s="1"/>
  <c r="BI58" i="24"/>
  <c r="BH58" i="24"/>
  <c r="BG58" i="24"/>
  <c r="BF58" i="24"/>
  <c r="BE58" i="24"/>
  <c r="BD58" i="24"/>
  <c r="BC58" i="24"/>
  <c r="Y58" i="25" s="1"/>
  <c r="BB58" i="24"/>
  <c r="X58" i="25" s="1"/>
  <c r="BA58" i="24"/>
  <c r="W58" i="25" s="1"/>
  <c r="AZ58" i="24"/>
  <c r="AE58" i="25" s="1"/>
  <c r="AY58" i="24"/>
  <c r="AB58" i="25" s="1"/>
  <c r="AX58" i="24"/>
  <c r="AA58" i="25" s="1"/>
  <c r="AW58" i="24"/>
  <c r="Z58" i="25" s="1"/>
  <c r="AV58" i="24"/>
  <c r="AU58" i="24"/>
  <c r="AT58" i="24"/>
  <c r="AS58" i="24"/>
  <c r="AR58" i="24"/>
  <c r="AQ58" i="24"/>
  <c r="AP58" i="24"/>
  <c r="AI58" i="25" s="1"/>
  <c r="AO58" i="24"/>
  <c r="AH58" i="25" s="1"/>
  <c r="AN58" i="24"/>
  <c r="AM58" i="24"/>
  <c r="AL58" i="24"/>
  <c r="AK58" i="24"/>
  <c r="AJ58" i="24"/>
  <c r="AI58" i="24"/>
  <c r="AH58" i="24"/>
  <c r="AJ58" i="25" s="1"/>
  <c r="AG58" i="24"/>
  <c r="AF58" i="24"/>
  <c r="AE58" i="24"/>
  <c r="AD58" i="24"/>
  <c r="AC58" i="24"/>
  <c r="AB58" i="24"/>
  <c r="AA58" i="24"/>
  <c r="Z58" i="24"/>
  <c r="Y58" i="24"/>
  <c r="X58" i="24"/>
  <c r="W58" i="24"/>
  <c r="V58" i="24"/>
  <c r="U58" i="24"/>
  <c r="T58" i="24"/>
  <c r="S58" i="24"/>
  <c r="R58" i="24"/>
  <c r="Q58" i="24"/>
  <c r="P58" i="24"/>
  <c r="O58" i="24"/>
  <c r="N58" i="24"/>
  <c r="M58" i="24"/>
  <c r="AC58" i="25" s="1"/>
  <c r="L58" i="24"/>
  <c r="AD58" i="25" s="1"/>
  <c r="K58" i="24"/>
  <c r="J58" i="24"/>
  <c r="I58" i="24"/>
  <c r="H58" i="24"/>
  <c r="G58" i="24"/>
  <c r="B58" i="25" s="1"/>
  <c r="F58" i="24"/>
  <c r="D58" i="25" s="1"/>
  <c r="E58" i="24"/>
  <c r="C58" i="25" s="1"/>
  <c r="D58" i="24"/>
  <c r="C58" i="24"/>
  <c r="B58" i="24"/>
  <c r="A58" i="24"/>
  <c r="CQ57" i="24"/>
  <c r="J57" i="25" s="1"/>
  <c r="CP57" i="24"/>
  <c r="S57" i="25" s="1"/>
  <c r="CO57" i="24"/>
  <c r="CN57" i="24"/>
  <c r="Q57" i="25" s="1"/>
  <c r="CM57" i="24"/>
  <c r="P57" i="25" s="1"/>
  <c r="CL57" i="24"/>
  <c r="CK57" i="24"/>
  <c r="CJ57" i="24"/>
  <c r="CI57" i="24"/>
  <c r="CH57" i="24"/>
  <c r="CG57" i="24"/>
  <c r="CF57" i="24"/>
  <c r="CE57" i="24"/>
  <c r="CD57" i="24"/>
  <c r="CC57" i="24"/>
  <c r="CB57" i="24"/>
  <c r="K57" i="25" s="1"/>
  <c r="CA57" i="24"/>
  <c r="BZ57" i="24"/>
  <c r="BY57" i="24"/>
  <c r="BX57" i="24"/>
  <c r="BW57" i="24"/>
  <c r="BV57" i="24"/>
  <c r="BU57" i="24"/>
  <c r="BT57" i="24"/>
  <c r="E57" i="25" s="1"/>
  <c r="BS57" i="24"/>
  <c r="BR57" i="24"/>
  <c r="BQ57" i="24"/>
  <c r="BP57" i="24"/>
  <c r="BO57" i="24"/>
  <c r="BN57" i="24"/>
  <c r="BM57" i="24"/>
  <c r="BL57" i="24"/>
  <c r="BK57" i="24"/>
  <c r="BJ57" i="24"/>
  <c r="F57" i="25" s="1"/>
  <c r="BI57" i="24"/>
  <c r="BH57" i="24"/>
  <c r="BG57" i="24"/>
  <c r="BF57" i="24"/>
  <c r="BE57" i="24"/>
  <c r="BD57" i="24"/>
  <c r="BC57" i="24"/>
  <c r="Y57" i="25" s="1"/>
  <c r="BB57" i="24"/>
  <c r="X57" i="25" s="1"/>
  <c r="BA57" i="24"/>
  <c r="W57" i="25" s="1"/>
  <c r="AZ57" i="24"/>
  <c r="AE57" i="25" s="1"/>
  <c r="AY57" i="24"/>
  <c r="AB57" i="25" s="1"/>
  <c r="AX57" i="24"/>
  <c r="AA57" i="25" s="1"/>
  <c r="AW57" i="24"/>
  <c r="Z57" i="25" s="1"/>
  <c r="AV57" i="24"/>
  <c r="AU57" i="24"/>
  <c r="AT57" i="24"/>
  <c r="AS57" i="24"/>
  <c r="AR57" i="24"/>
  <c r="AQ57" i="24"/>
  <c r="AP57" i="24"/>
  <c r="AI57" i="25" s="1"/>
  <c r="AO57" i="24"/>
  <c r="AH57" i="25" s="1"/>
  <c r="AN57" i="24"/>
  <c r="AM57" i="24"/>
  <c r="AL57" i="24"/>
  <c r="AK57" i="24"/>
  <c r="AJ57" i="24"/>
  <c r="AI57" i="24"/>
  <c r="AH57" i="24"/>
  <c r="AJ57" i="25" s="1"/>
  <c r="AG57" i="24"/>
  <c r="AF57" i="24"/>
  <c r="AE57" i="24"/>
  <c r="AD57" i="24"/>
  <c r="AC57" i="24"/>
  <c r="AB57" i="24"/>
  <c r="AA57" i="24"/>
  <c r="Z57" i="24"/>
  <c r="Y57" i="24"/>
  <c r="X57" i="24"/>
  <c r="W57" i="24"/>
  <c r="V57" i="24"/>
  <c r="U57" i="24"/>
  <c r="T57" i="24"/>
  <c r="S57" i="24"/>
  <c r="R57" i="24"/>
  <c r="Q57" i="24"/>
  <c r="P57" i="24"/>
  <c r="O57" i="24"/>
  <c r="N57" i="24"/>
  <c r="M57" i="24"/>
  <c r="AC57" i="25" s="1"/>
  <c r="L57" i="24"/>
  <c r="AD57" i="25" s="1"/>
  <c r="K57" i="24"/>
  <c r="J57" i="24"/>
  <c r="I57" i="24"/>
  <c r="H57" i="24"/>
  <c r="G57" i="24"/>
  <c r="B57" i="25" s="1"/>
  <c r="F57" i="24"/>
  <c r="D57" i="25" s="1"/>
  <c r="E57" i="24"/>
  <c r="C57" i="25" s="1"/>
  <c r="D57" i="24"/>
  <c r="C57" i="24"/>
  <c r="B57" i="24"/>
  <c r="A57" i="24"/>
  <c r="DC57" i="24" s="1"/>
  <c r="AR57" i="25" s="1"/>
  <c r="CQ56" i="24"/>
  <c r="J56" i="25" s="1"/>
  <c r="CP56" i="24"/>
  <c r="S56" i="25" s="1"/>
  <c r="CO56" i="24"/>
  <c r="CN56" i="24"/>
  <c r="Q56" i="25" s="1"/>
  <c r="CM56" i="24"/>
  <c r="P56" i="25" s="1"/>
  <c r="CL56" i="24"/>
  <c r="CK56" i="24"/>
  <c r="CJ56" i="24"/>
  <c r="CI56" i="24"/>
  <c r="CH56" i="24"/>
  <c r="CG56" i="24"/>
  <c r="CF56" i="24"/>
  <c r="CE56" i="24"/>
  <c r="CD56" i="24"/>
  <c r="CC56" i="24"/>
  <c r="CB56" i="24"/>
  <c r="K56" i="25" s="1"/>
  <c r="CA56" i="24"/>
  <c r="BZ56" i="24"/>
  <c r="BY56" i="24"/>
  <c r="BX56" i="24"/>
  <c r="BW56" i="24"/>
  <c r="BV56" i="24"/>
  <c r="BU56" i="24"/>
  <c r="BT56" i="24"/>
  <c r="E56" i="25" s="1"/>
  <c r="BS56" i="24"/>
  <c r="BR56" i="24"/>
  <c r="BQ56" i="24"/>
  <c r="BP56" i="24"/>
  <c r="BO56" i="24"/>
  <c r="BN56" i="24"/>
  <c r="BM56" i="24"/>
  <c r="BL56" i="24"/>
  <c r="BK56" i="24"/>
  <c r="BJ56" i="24"/>
  <c r="F56" i="25" s="1"/>
  <c r="BI56" i="24"/>
  <c r="BH56" i="24"/>
  <c r="BG56" i="24"/>
  <c r="BF56" i="24"/>
  <c r="BE56" i="24"/>
  <c r="BD56" i="24"/>
  <c r="BC56" i="24"/>
  <c r="Y56" i="25" s="1"/>
  <c r="BB56" i="24"/>
  <c r="X56" i="25" s="1"/>
  <c r="BA56" i="24"/>
  <c r="W56" i="25" s="1"/>
  <c r="AZ56" i="24"/>
  <c r="AE56" i="25" s="1"/>
  <c r="AY56" i="24"/>
  <c r="AB56" i="25" s="1"/>
  <c r="AX56" i="24"/>
  <c r="AA56" i="25" s="1"/>
  <c r="AW56" i="24"/>
  <c r="Z56" i="25" s="1"/>
  <c r="AV56" i="24"/>
  <c r="AU56" i="24"/>
  <c r="AT56" i="24"/>
  <c r="AS56" i="24"/>
  <c r="AR56" i="24"/>
  <c r="AQ56" i="24"/>
  <c r="AP56" i="24"/>
  <c r="AI56" i="25" s="1"/>
  <c r="AO56" i="24"/>
  <c r="AH56" i="25" s="1"/>
  <c r="AN56" i="24"/>
  <c r="AM56" i="24"/>
  <c r="AL56" i="24"/>
  <c r="AK56" i="24"/>
  <c r="AJ56" i="24"/>
  <c r="AI56" i="24"/>
  <c r="AH56" i="24"/>
  <c r="AJ56" i="25" s="1"/>
  <c r="AG56" i="24"/>
  <c r="AF56" i="24"/>
  <c r="AE56" i="24"/>
  <c r="AD56" i="24"/>
  <c r="AC56" i="24"/>
  <c r="AB56" i="24"/>
  <c r="AA56" i="24"/>
  <c r="Z56" i="24"/>
  <c r="Y56" i="24"/>
  <c r="X56" i="24"/>
  <c r="W56" i="24"/>
  <c r="V56" i="24"/>
  <c r="U56" i="24"/>
  <c r="T56" i="24"/>
  <c r="S56" i="24"/>
  <c r="R56" i="24"/>
  <c r="Q56" i="24"/>
  <c r="P56" i="24"/>
  <c r="O56" i="24"/>
  <c r="N56" i="24"/>
  <c r="M56" i="24"/>
  <c r="AC56" i="25" s="1"/>
  <c r="L56" i="24"/>
  <c r="AD56" i="25" s="1"/>
  <c r="K56" i="24"/>
  <c r="J56" i="24"/>
  <c r="I56" i="24"/>
  <c r="H56" i="24"/>
  <c r="G56" i="24"/>
  <c r="B56" i="25" s="1"/>
  <c r="F56" i="24"/>
  <c r="D56" i="25" s="1"/>
  <c r="E56" i="24"/>
  <c r="C56" i="25" s="1"/>
  <c r="D56" i="24"/>
  <c r="C56" i="24"/>
  <c r="B56" i="24"/>
  <c r="A56" i="24"/>
  <c r="DC56" i="24" s="1"/>
  <c r="AR56" i="25" s="1"/>
  <c r="CQ55" i="24"/>
  <c r="J55" i="25" s="1"/>
  <c r="CP55" i="24"/>
  <c r="S55" i="25" s="1"/>
  <c r="CO55" i="24"/>
  <c r="CN55" i="24"/>
  <c r="Q55" i="25" s="1"/>
  <c r="CM55" i="24"/>
  <c r="P55" i="25" s="1"/>
  <c r="CL55" i="24"/>
  <c r="CK55" i="24"/>
  <c r="CJ55" i="24"/>
  <c r="CI55" i="24"/>
  <c r="CH55" i="24"/>
  <c r="CG55" i="24"/>
  <c r="CF55" i="24"/>
  <c r="CE55" i="24"/>
  <c r="CD55" i="24"/>
  <c r="CC55" i="24"/>
  <c r="CB55" i="24"/>
  <c r="K55" i="25" s="1"/>
  <c r="CA55" i="24"/>
  <c r="BZ55" i="24"/>
  <c r="BY55" i="24"/>
  <c r="BX55" i="24"/>
  <c r="BW55" i="24"/>
  <c r="BV55" i="24"/>
  <c r="BU55" i="24"/>
  <c r="BT55" i="24"/>
  <c r="E55" i="25" s="1"/>
  <c r="BS55" i="24"/>
  <c r="BR55" i="24"/>
  <c r="BQ55" i="24"/>
  <c r="BP55" i="24"/>
  <c r="BO55" i="24"/>
  <c r="BN55" i="24"/>
  <c r="BM55" i="24"/>
  <c r="BL55" i="24"/>
  <c r="BK55" i="24"/>
  <c r="BJ55" i="24"/>
  <c r="F55" i="25" s="1"/>
  <c r="BI55" i="24"/>
  <c r="BH55" i="24"/>
  <c r="BG55" i="24"/>
  <c r="BF55" i="24"/>
  <c r="BE55" i="24"/>
  <c r="BD55" i="24"/>
  <c r="BC55" i="24"/>
  <c r="Y55" i="25" s="1"/>
  <c r="BB55" i="24"/>
  <c r="X55" i="25" s="1"/>
  <c r="BA55" i="24"/>
  <c r="W55" i="25" s="1"/>
  <c r="AZ55" i="24"/>
  <c r="AE55" i="25" s="1"/>
  <c r="AY55" i="24"/>
  <c r="AB55" i="25" s="1"/>
  <c r="AX55" i="24"/>
  <c r="AA55" i="25" s="1"/>
  <c r="AW55" i="24"/>
  <c r="Z55" i="25" s="1"/>
  <c r="AV55" i="24"/>
  <c r="AU55" i="24"/>
  <c r="AT55" i="24"/>
  <c r="AS55" i="24"/>
  <c r="AR55" i="24"/>
  <c r="AQ55" i="24"/>
  <c r="AP55" i="24"/>
  <c r="AI55" i="25" s="1"/>
  <c r="AO55" i="24"/>
  <c r="AH55" i="25" s="1"/>
  <c r="AN55" i="24"/>
  <c r="AM55" i="24"/>
  <c r="AL55" i="24"/>
  <c r="AK55" i="24"/>
  <c r="AJ55" i="24"/>
  <c r="AI55" i="24"/>
  <c r="AH55" i="24"/>
  <c r="AJ55" i="25" s="1"/>
  <c r="AG55" i="24"/>
  <c r="AF55" i="24"/>
  <c r="AE55" i="24"/>
  <c r="AD55" i="24"/>
  <c r="AC55" i="24"/>
  <c r="AB55" i="24"/>
  <c r="AA55" i="24"/>
  <c r="Z55" i="24"/>
  <c r="Y55" i="24"/>
  <c r="X55" i="24"/>
  <c r="W55" i="24"/>
  <c r="V55" i="24"/>
  <c r="U55" i="24"/>
  <c r="T55" i="24"/>
  <c r="S55" i="24"/>
  <c r="R55" i="24"/>
  <c r="Q55" i="24"/>
  <c r="P55" i="24"/>
  <c r="O55" i="24"/>
  <c r="N55" i="24"/>
  <c r="M55" i="24"/>
  <c r="AC55" i="25" s="1"/>
  <c r="L55" i="24"/>
  <c r="AD55" i="25" s="1"/>
  <c r="K55" i="24"/>
  <c r="J55" i="24"/>
  <c r="I55" i="24"/>
  <c r="H55" i="24"/>
  <c r="G55" i="24"/>
  <c r="B55" i="25" s="1"/>
  <c r="F55" i="24"/>
  <c r="D55" i="25" s="1"/>
  <c r="E55" i="24"/>
  <c r="C55" i="25" s="1"/>
  <c r="D55" i="24"/>
  <c r="C55" i="24"/>
  <c r="B55" i="24"/>
  <c r="A55" i="24"/>
  <c r="CQ54" i="24"/>
  <c r="J54" i="25" s="1"/>
  <c r="CP54" i="24"/>
  <c r="S54" i="25" s="1"/>
  <c r="CO54" i="24"/>
  <c r="CN54" i="24"/>
  <c r="Q54" i="25" s="1"/>
  <c r="CM54" i="24"/>
  <c r="P54" i="25" s="1"/>
  <c r="CL54" i="24"/>
  <c r="CK54" i="24"/>
  <c r="CJ54" i="24"/>
  <c r="CI54" i="24"/>
  <c r="CH54" i="24"/>
  <c r="CG54" i="24"/>
  <c r="CF54" i="24"/>
  <c r="CE54" i="24"/>
  <c r="CD54" i="24"/>
  <c r="CC54" i="24"/>
  <c r="CB54" i="24"/>
  <c r="K54" i="25" s="1"/>
  <c r="CA54" i="24"/>
  <c r="BZ54" i="24"/>
  <c r="BY54" i="24"/>
  <c r="BX54" i="24"/>
  <c r="BW54" i="24"/>
  <c r="BV54" i="24"/>
  <c r="BU54" i="24"/>
  <c r="BT54" i="24"/>
  <c r="E54" i="25" s="1"/>
  <c r="BS54" i="24"/>
  <c r="BR54" i="24"/>
  <c r="BQ54" i="24"/>
  <c r="BP54" i="24"/>
  <c r="BO54" i="24"/>
  <c r="BN54" i="24"/>
  <c r="BM54" i="24"/>
  <c r="BL54" i="24"/>
  <c r="BK54" i="24"/>
  <c r="BJ54" i="24"/>
  <c r="F54" i="25" s="1"/>
  <c r="BI54" i="24"/>
  <c r="BH54" i="24"/>
  <c r="BG54" i="24"/>
  <c r="BF54" i="24"/>
  <c r="BE54" i="24"/>
  <c r="BD54" i="24"/>
  <c r="BC54" i="24"/>
  <c r="Y54" i="25" s="1"/>
  <c r="BB54" i="24"/>
  <c r="X54" i="25" s="1"/>
  <c r="BA54" i="24"/>
  <c r="W54" i="25" s="1"/>
  <c r="AZ54" i="24"/>
  <c r="AE54" i="25" s="1"/>
  <c r="AY54" i="24"/>
  <c r="AB54" i="25" s="1"/>
  <c r="AX54" i="24"/>
  <c r="AA54" i="25" s="1"/>
  <c r="AW54" i="24"/>
  <c r="Z54" i="25" s="1"/>
  <c r="AV54" i="24"/>
  <c r="AU54" i="24"/>
  <c r="AT54" i="24"/>
  <c r="AS54" i="24"/>
  <c r="AR54" i="24"/>
  <c r="AQ54" i="24"/>
  <c r="AP54" i="24"/>
  <c r="AI54" i="25" s="1"/>
  <c r="AO54" i="24"/>
  <c r="AH54" i="25" s="1"/>
  <c r="AN54" i="24"/>
  <c r="AM54" i="24"/>
  <c r="AL54" i="24"/>
  <c r="AK54" i="24"/>
  <c r="AJ54" i="24"/>
  <c r="AI54" i="24"/>
  <c r="AH54" i="24"/>
  <c r="AJ54" i="25" s="1"/>
  <c r="AG54" i="24"/>
  <c r="AF54" i="24"/>
  <c r="AE54" i="24"/>
  <c r="AD54" i="24"/>
  <c r="AC54" i="24"/>
  <c r="AB54" i="24"/>
  <c r="AA54" i="24"/>
  <c r="Z54" i="24"/>
  <c r="Y54" i="24"/>
  <c r="X54" i="24"/>
  <c r="W54" i="24"/>
  <c r="V54" i="24"/>
  <c r="U54" i="24"/>
  <c r="T54" i="24"/>
  <c r="S54" i="24"/>
  <c r="R54" i="24"/>
  <c r="Q54" i="24"/>
  <c r="P54" i="24"/>
  <c r="O54" i="24"/>
  <c r="N54" i="24"/>
  <c r="M54" i="24"/>
  <c r="AC54" i="25" s="1"/>
  <c r="L54" i="24"/>
  <c r="AD54" i="25" s="1"/>
  <c r="K54" i="24"/>
  <c r="J54" i="24"/>
  <c r="I54" i="24"/>
  <c r="H54" i="24"/>
  <c r="G54" i="24"/>
  <c r="B54" i="25" s="1"/>
  <c r="F54" i="24"/>
  <c r="D54" i="25" s="1"/>
  <c r="E54" i="24"/>
  <c r="C54" i="25" s="1"/>
  <c r="D54" i="24"/>
  <c r="C54" i="24"/>
  <c r="B54" i="24"/>
  <c r="A54" i="24"/>
  <c r="CQ53" i="24"/>
  <c r="J53" i="25" s="1"/>
  <c r="CP53" i="24"/>
  <c r="S53" i="25" s="1"/>
  <c r="CO53" i="24"/>
  <c r="CN53" i="24"/>
  <c r="Q53" i="25" s="1"/>
  <c r="CM53" i="24"/>
  <c r="P53" i="25" s="1"/>
  <c r="CL53" i="24"/>
  <c r="CK53" i="24"/>
  <c r="CJ53" i="24"/>
  <c r="CI53" i="24"/>
  <c r="CH53" i="24"/>
  <c r="CG53" i="24"/>
  <c r="CF53" i="24"/>
  <c r="CE53" i="24"/>
  <c r="CD53" i="24"/>
  <c r="CC53" i="24"/>
  <c r="CB53" i="24"/>
  <c r="K53" i="25" s="1"/>
  <c r="CA53" i="24"/>
  <c r="BZ53" i="24"/>
  <c r="BY53" i="24"/>
  <c r="BX53" i="24"/>
  <c r="BW53" i="24"/>
  <c r="BV53" i="24"/>
  <c r="BU53" i="24"/>
  <c r="BT53" i="24"/>
  <c r="E53" i="25" s="1"/>
  <c r="BS53" i="24"/>
  <c r="BR53" i="24"/>
  <c r="BQ53" i="24"/>
  <c r="BP53" i="24"/>
  <c r="BO53" i="24"/>
  <c r="BN53" i="24"/>
  <c r="BM53" i="24"/>
  <c r="BL53" i="24"/>
  <c r="BK53" i="24"/>
  <c r="BJ53" i="24"/>
  <c r="F53" i="25" s="1"/>
  <c r="BI53" i="24"/>
  <c r="BH53" i="24"/>
  <c r="BG53" i="24"/>
  <c r="BF53" i="24"/>
  <c r="BE53" i="24"/>
  <c r="BD53" i="24"/>
  <c r="BC53" i="24"/>
  <c r="Y53" i="25" s="1"/>
  <c r="BB53" i="24"/>
  <c r="X53" i="25" s="1"/>
  <c r="BA53" i="24"/>
  <c r="W53" i="25" s="1"/>
  <c r="AZ53" i="24"/>
  <c r="AE53" i="25" s="1"/>
  <c r="AY53" i="24"/>
  <c r="AB53" i="25" s="1"/>
  <c r="AX53" i="24"/>
  <c r="AA53" i="25" s="1"/>
  <c r="AW53" i="24"/>
  <c r="Z53" i="25" s="1"/>
  <c r="AV53" i="24"/>
  <c r="AU53" i="24"/>
  <c r="AT53" i="24"/>
  <c r="AS53" i="24"/>
  <c r="AR53" i="24"/>
  <c r="AQ53" i="24"/>
  <c r="AP53" i="24"/>
  <c r="AI53" i="25" s="1"/>
  <c r="AO53" i="24"/>
  <c r="AH53" i="25" s="1"/>
  <c r="AN53" i="24"/>
  <c r="AM53" i="24"/>
  <c r="AL53" i="24"/>
  <c r="AK53" i="24"/>
  <c r="AJ53" i="24"/>
  <c r="AI53" i="24"/>
  <c r="AH53" i="24"/>
  <c r="AJ53" i="25" s="1"/>
  <c r="AG53" i="24"/>
  <c r="AF53" i="24"/>
  <c r="AE53" i="24"/>
  <c r="AD53" i="24"/>
  <c r="AC53" i="24"/>
  <c r="AB53" i="24"/>
  <c r="AA53" i="24"/>
  <c r="Z53" i="24"/>
  <c r="Y53" i="24"/>
  <c r="X53" i="24"/>
  <c r="W53" i="24"/>
  <c r="V53" i="24"/>
  <c r="U53" i="24"/>
  <c r="T53" i="24"/>
  <c r="S53" i="24"/>
  <c r="R53" i="24"/>
  <c r="Q53" i="24"/>
  <c r="P53" i="24"/>
  <c r="O53" i="24"/>
  <c r="N53" i="24"/>
  <c r="M53" i="24"/>
  <c r="AC53" i="25" s="1"/>
  <c r="L53" i="24"/>
  <c r="AD53" i="25" s="1"/>
  <c r="K53" i="24"/>
  <c r="J53" i="24"/>
  <c r="I53" i="24"/>
  <c r="H53" i="24"/>
  <c r="G53" i="24"/>
  <c r="B53" i="25" s="1"/>
  <c r="F53" i="24"/>
  <c r="D53" i="25" s="1"/>
  <c r="E53" i="24"/>
  <c r="C53" i="25" s="1"/>
  <c r="D53" i="24"/>
  <c r="C53" i="24"/>
  <c r="B53" i="24"/>
  <c r="A53" i="24"/>
  <c r="DC53" i="24" s="1"/>
  <c r="AR53" i="25" s="1"/>
  <c r="CQ52" i="24"/>
  <c r="J52" i="25" s="1"/>
  <c r="CP52" i="24"/>
  <c r="S52" i="25" s="1"/>
  <c r="CO52" i="24"/>
  <c r="CN52" i="24"/>
  <c r="Q52" i="25" s="1"/>
  <c r="CM52" i="24"/>
  <c r="P52" i="25" s="1"/>
  <c r="CL52" i="24"/>
  <c r="CK52" i="24"/>
  <c r="CJ52" i="24"/>
  <c r="CI52" i="24"/>
  <c r="CH52" i="24"/>
  <c r="CG52" i="24"/>
  <c r="CF52" i="24"/>
  <c r="CE52" i="24"/>
  <c r="CD52" i="24"/>
  <c r="CC52" i="24"/>
  <c r="CB52" i="24"/>
  <c r="K52" i="25" s="1"/>
  <c r="CA52" i="24"/>
  <c r="BZ52" i="24"/>
  <c r="BY52" i="24"/>
  <c r="BX52" i="24"/>
  <c r="BW52" i="24"/>
  <c r="BV52" i="24"/>
  <c r="BU52" i="24"/>
  <c r="BT52" i="24"/>
  <c r="E52" i="25" s="1"/>
  <c r="BS52" i="24"/>
  <c r="BR52" i="24"/>
  <c r="BQ52" i="24"/>
  <c r="BP52" i="24"/>
  <c r="BO52" i="24"/>
  <c r="BN52" i="24"/>
  <c r="BM52" i="24"/>
  <c r="BL52" i="24"/>
  <c r="BK52" i="24"/>
  <c r="BJ52" i="24"/>
  <c r="F52" i="25" s="1"/>
  <c r="BI52" i="24"/>
  <c r="BH52" i="24"/>
  <c r="BG52" i="24"/>
  <c r="BF52" i="24"/>
  <c r="BE52" i="24"/>
  <c r="BD52" i="24"/>
  <c r="BC52" i="24"/>
  <c r="Y52" i="25" s="1"/>
  <c r="BB52" i="24"/>
  <c r="X52" i="25" s="1"/>
  <c r="BA52" i="24"/>
  <c r="W52" i="25" s="1"/>
  <c r="AZ52" i="24"/>
  <c r="AE52" i="25" s="1"/>
  <c r="AY52" i="24"/>
  <c r="AB52" i="25" s="1"/>
  <c r="AX52" i="24"/>
  <c r="AA52" i="25" s="1"/>
  <c r="AW52" i="24"/>
  <c r="Z52" i="25" s="1"/>
  <c r="AV52" i="24"/>
  <c r="AU52" i="24"/>
  <c r="AT52" i="24"/>
  <c r="AS52" i="24"/>
  <c r="AR52" i="24"/>
  <c r="AQ52" i="24"/>
  <c r="AP52" i="24"/>
  <c r="AI52" i="25" s="1"/>
  <c r="AO52" i="24"/>
  <c r="AH52" i="25" s="1"/>
  <c r="AN52" i="24"/>
  <c r="AM52" i="24"/>
  <c r="AL52" i="24"/>
  <c r="AK52" i="24"/>
  <c r="AJ52" i="24"/>
  <c r="AI52" i="24"/>
  <c r="AH52" i="24"/>
  <c r="AJ52" i="25" s="1"/>
  <c r="AG52" i="24"/>
  <c r="AF52" i="24"/>
  <c r="AE52" i="24"/>
  <c r="AD52" i="24"/>
  <c r="AC52" i="24"/>
  <c r="AB52" i="24"/>
  <c r="AA52" i="24"/>
  <c r="Z52" i="24"/>
  <c r="Y52" i="24"/>
  <c r="X52" i="24"/>
  <c r="W52" i="24"/>
  <c r="V52" i="24"/>
  <c r="U52" i="24"/>
  <c r="T52" i="24"/>
  <c r="S52" i="24"/>
  <c r="R52" i="24"/>
  <c r="Q52" i="24"/>
  <c r="P52" i="24"/>
  <c r="O52" i="24"/>
  <c r="N52" i="24"/>
  <c r="M52" i="24"/>
  <c r="AC52" i="25" s="1"/>
  <c r="L52" i="24"/>
  <c r="AD52" i="25" s="1"/>
  <c r="K52" i="24"/>
  <c r="J52" i="24"/>
  <c r="I52" i="24"/>
  <c r="H52" i="24"/>
  <c r="G52" i="24"/>
  <c r="B52" i="25" s="1"/>
  <c r="F52" i="24"/>
  <c r="D52" i="25" s="1"/>
  <c r="E52" i="24"/>
  <c r="C52" i="25" s="1"/>
  <c r="D52" i="24"/>
  <c r="C52" i="24"/>
  <c r="B52" i="24"/>
  <c r="A52" i="24"/>
  <c r="A52" i="25" s="1"/>
  <c r="CQ51" i="24"/>
  <c r="J51" i="25" s="1"/>
  <c r="CP51" i="24"/>
  <c r="S51" i="25" s="1"/>
  <c r="CO51" i="24"/>
  <c r="CN51" i="24"/>
  <c r="Q51" i="25" s="1"/>
  <c r="CM51" i="24"/>
  <c r="P51" i="25" s="1"/>
  <c r="CL51" i="24"/>
  <c r="CK51" i="24"/>
  <c r="CJ51" i="24"/>
  <c r="CI51" i="24"/>
  <c r="CH51" i="24"/>
  <c r="CG51" i="24"/>
  <c r="CF51" i="24"/>
  <c r="CE51" i="24"/>
  <c r="CD51" i="24"/>
  <c r="CC51" i="24"/>
  <c r="CB51" i="24"/>
  <c r="K51" i="25" s="1"/>
  <c r="CA51" i="24"/>
  <c r="BZ51" i="24"/>
  <c r="BY51" i="24"/>
  <c r="BX51" i="24"/>
  <c r="BW51" i="24"/>
  <c r="BV51" i="24"/>
  <c r="BU51" i="24"/>
  <c r="BT51" i="24"/>
  <c r="E51" i="25" s="1"/>
  <c r="BS51" i="24"/>
  <c r="BR51" i="24"/>
  <c r="BQ51" i="24"/>
  <c r="BP51" i="24"/>
  <c r="BO51" i="24"/>
  <c r="BN51" i="24"/>
  <c r="BM51" i="24"/>
  <c r="BL51" i="24"/>
  <c r="BK51" i="24"/>
  <c r="BJ51" i="24"/>
  <c r="F51" i="25" s="1"/>
  <c r="BI51" i="24"/>
  <c r="BH51" i="24"/>
  <c r="BG51" i="24"/>
  <c r="BF51" i="24"/>
  <c r="BE51" i="24"/>
  <c r="BD51" i="24"/>
  <c r="BC51" i="24"/>
  <c r="Y51" i="25" s="1"/>
  <c r="BB51" i="24"/>
  <c r="X51" i="25" s="1"/>
  <c r="BA51" i="24"/>
  <c r="W51" i="25" s="1"/>
  <c r="AZ51" i="24"/>
  <c r="AE51" i="25" s="1"/>
  <c r="AY51" i="24"/>
  <c r="AB51" i="25" s="1"/>
  <c r="AX51" i="24"/>
  <c r="AA51" i="25" s="1"/>
  <c r="AW51" i="24"/>
  <c r="Z51" i="25" s="1"/>
  <c r="AV51" i="24"/>
  <c r="AU51" i="24"/>
  <c r="AT51" i="24"/>
  <c r="AS51" i="24"/>
  <c r="AR51" i="24"/>
  <c r="AQ51" i="24"/>
  <c r="AP51" i="24"/>
  <c r="AI51" i="25" s="1"/>
  <c r="AO51" i="24"/>
  <c r="AH51" i="25" s="1"/>
  <c r="AN51" i="24"/>
  <c r="AM51" i="24"/>
  <c r="AL51" i="24"/>
  <c r="AK51" i="24"/>
  <c r="AJ51" i="24"/>
  <c r="AI51" i="24"/>
  <c r="AH51" i="24"/>
  <c r="AJ51" i="25" s="1"/>
  <c r="AG51" i="24"/>
  <c r="AF51" i="24"/>
  <c r="AE51" i="24"/>
  <c r="AD51" i="24"/>
  <c r="AC51" i="24"/>
  <c r="AB51" i="24"/>
  <c r="AA51" i="24"/>
  <c r="Z51" i="24"/>
  <c r="Y51" i="24"/>
  <c r="X51" i="24"/>
  <c r="W51" i="24"/>
  <c r="V51" i="24"/>
  <c r="U51" i="24"/>
  <c r="T51" i="24"/>
  <c r="S51" i="24"/>
  <c r="R51" i="24"/>
  <c r="Q51" i="24"/>
  <c r="P51" i="24"/>
  <c r="O51" i="24"/>
  <c r="N51" i="24"/>
  <c r="M51" i="24"/>
  <c r="AC51" i="25" s="1"/>
  <c r="L51" i="24"/>
  <c r="AD51" i="25" s="1"/>
  <c r="K51" i="24"/>
  <c r="J51" i="24"/>
  <c r="I51" i="24"/>
  <c r="H51" i="24"/>
  <c r="G51" i="24"/>
  <c r="B51" i="25" s="1"/>
  <c r="F51" i="24"/>
  <c r="D51" i="25" s="1"/>
  <c r="E51" i="24"/>
  <c r="C51" i="25" s="1"/>
  <c r="D51" i="24"/>
  <c r="C51" i="24"/>
  <c r="B51" i="24"/>
  <c r="A51" i="24"/>
  <c r="A51" i="25" s="1"/>
  <c r="CQ50" i="24"/>
  <c r="J50" i="25" s="1"/>
  <c r="CP50" i="24"/>
  <c r="S50" i="25" s="1"/>
  <c r="CO50" i="24"/>
  <c r="CN50" i="24"/>
  <c r="Q50" i="25" s="1"/>
  <c r="CM50" i="24"/>
  <c r="P50" i="25" s="1"/>
  <c r="CL50" i="24"/>
  <c r="CK50" i="24"/>
  <c r="CJ50" i="24"/>
  <c r="CI50" i="24"/>
  <c r="CH50" i="24"/>
  <c r="CG50" i="24"/>
  <c r="CF50" i="24"/>
  <c r="CE50" i="24"/>
  <c r="CD50" i="24"/>
  <c r="CC50" i="24"/>
  <c r="CB50" i="24"/>
  <c r="K50" i="25" s="1"/>
  <c r="CA50" i="24"/>
  <c r="BZ50" i="24"/>
  <c r="BY50" i="24"/>
  <c r="BX50" i="24"/>
  <c r="BW50" i="24"/>
  <c r="BV50" i="24"/>
  <c r="BU50" i="24"/>
  <c r="BT50" i="24"/>
  <c r="E50" i="25" s="1"/>
  <c r="BS50" i="24"/>
  <c r="BR50" i="24"/>
  <c r="BQ50" i="24"/>
  <c r="BP50" i="24"/>
  <c r="BO50" i="24"/>
  <c r="BN50" i="24"/>
  <c r="BM50" i="24"/>
  <c r="BL50" i="24"/>
  <c r="BK50" i="24"/>
  <c r="BJ50" i="24"/>
  <c r="F50" i="25" s="1"/>
  <c r="BI50" i="24"/>
  <c r="BH50" i="24"/>
  <c r="BG50" i="24"/>
  <c r="BF50" i="24"/>
  <c r="BE50" i="24"/>
  <c r="BD50" i="24"/>
  <c r="BC50" i="24"/>
  <c r="Y50" i="25" s="1"/>
  <c r="BB50" i="24"/>
  <c r="X50" i="25" s="1"/>
  <c r="BA50" i="24"/>
  <c r="W50" i="25" s="1"/>
  <c r="AZ50" i="24"/>
  <c r="AE50" i="25" s="1"/>
  <c r="AY50" i="24"/>
  <c r="AB50" i="25" s="1"/>
  <c r="AX50" i="24"/>
  <c r="AA50" i="25" s="1"/>
  <c r="AW50" i="24"/>
  <c r="Z50" i="25" s="1"/>
  <c r="AV50" i="24"/>
  <c r="AU50" i="24"/>
  <c r="AT50" i="24"/>
  <c r="AS50" i="24"/>
  <c r="AR50" i="24"/>
  <c r="AQ50" i="24"/>
  <c r="AP50" i="24"/>
  <c r="AI50" i="25" s="1"/>
  <c r="AO50" i="24"/>
  <c r="AH50" i="25" s="1"/>
  <c r="AN50" i="24"/>
  <c r="AM50" i="24"/>
  <c r="AL50" i="24"/>
  <c r="AK50" i="24"/>
  <c r="AJ50" i="24"/>
  <c r="AI50" i="24"/>
  <c r="AH50" i="24"/>
  <c r="AJ50" i="25" s="1"/>
  <c r="AG50" i="24"/>
  <c r="AF50" i="24"/>
  <c r="AE50" i="24"/>
  <c r="AD50" i="24"/>
  <c r="AC50" i="24"/>
  <c r="AB50" i="24"/>
  <c r="AA50" i="24"/>
  <c r="Z50" i="24"/>
  <c r="Y50" i="24"/>
  <c r="X50" i="24"/>
  <c r="W50" i="24"/>
  <c r="V50" i="24"/>
  <c r="U50" i="24"/>
  <c r="T50" i="24"/>
  <c r="S50" i="24"/>
  <c r="R50" i="24"/>
  <c r="Q50" i="24"/>
  <c r="P50" i="24"/>
  <c r="O50" i="24"/>
  <c r="N50" i="24"/>
  <c r="M50" i="24"/>
  <c r="AC50" i="25" s="1"/>
  <c r="L50" i="24"/>
  <c r="AD50" i="25" s="1"/>
  <c r="K50" i="24"/>
  <c r="J50" i="24"/>
  <c r="I50" i="24"/>
  <c r="H50" i="24"/>
  <c r="G50" i="24"/>
  <c r="B50" i="25" s="1"/>
  <c r="F50" i="24"/>
  <c r="D50" i="25" s="1"/>
  <c r="E50" i="24"/>
  <c r="C50" i="25" s="1"/>
  <c r="D50" i="24"/>
  <c r="C50" i="24"/>
  <c r="B50" i="24"/>
  <c r="A50" i="24"/>
  <c r="CQ49" i="24"/>
  <c r="J49" i="25" s="1"/>
  <c r="CP49" i="24"/>
  <c r="S49" i="25" s="1"/>
  <c r="CO49" i="24"/>
  <c r="CN49" i="24"/>
  <c r="Q49" i="25" s="1"/>
  <c r="CM49" i="24"/>
  <c r="P49" i="25" s="1"/>
  <c r="CL49" i="24"/>
  <c r="CK49" i="24"/>
  <c r="CJ49" i="24"/>
  <c r="CI49" i="24"/>
  <c r="CH49" i="24"/>
  <c r="CG49" i="24"/>
  <c r="CF49" i="24"/>
  <c r="CE49" i="24"/>
  <c r="CD49" i="24"/>
  <c r="CC49" i="24"/>
  <c r="CB49" i="24"/>
  <c r="K49" i="25" s="1"/>
  <c r="CA49" i="24"/>
  <c r="BZ49" i="24"/>
  <c r="BY49" i="24"/>
  <c r="BX49" i="24"/>
  <c r="BW49" i="24"/>
  <c r="BV49" i="24"/>
  <c r="BU49" i="24"/>
  <c r="BT49" i="24"/>
  <c r="E49" i="25" s="1"/>
  <c r="BS49" i="24"/>
  <c r="BR49" i="24"/>
  <c r="BQ49" i="24"/>
  <c r="BP49" i="24"/>
  <c r="BO49" i="24"/>
  <c r="BN49" i="24"/>
  <c r="BM49" i="24"/>
  <c r="BL49" i="24"/>
  <c r="BK49" i="24"/>
  <c r="BJ49" i="24"/>
  <c r="F49" i="25" s="1"/>
  <c r="BI49" i="24"/>
  <c r="BH49" i="24"/>
  <c r="BG49" i="24"/>
  <c r="BF49" i="24"/>
  <c r="BE49" i="24"/>
  <c r="BD49" i="24"/>
  <c r="BC49" i="24"/>
  <c r="Y49" i="25" s="1"/>
  <c r="BB49" i="24"/>
  <c r="X49" i="25" s="1"/>
  <c r="BA49" i="24"/>
  <c r="W49" i="25" s="1"/>
  <c r="AZ49" i="24"/>
  <c r="AE49" i="25" s="1"/>
  <c r="AY49" i="24"/>
  <c r="AB49" i="25" s="1"/>
  <c r="AX49" i="24"/>
  <c r="AA49" i="25" s="1"/>
  <c r="AW49" i="24"/>
  <c r="Z49" i="25" s="1"/>
  <c r="AV49" i="24"/>
  <c r="AU49" i="24"/>
  <c r="AT49" i="24"/>
  <c r="AS49" i="24"/>
  <c r="AR49" i="24"/>
  <c r="AQ49" i="24"/>
  <c r="AP49" i="24"/>
  <c r="AI49" i="25" s="1"/>
  <c r="AO49" i="24"/>
  <c r="AH49" i="25" s="1"/>
  <c r="AN49" i="24"/>
  <c r="AM49" i="24"/>
  <c r="AL49" i="24"/>
  <c r="AK49" i="24"/>
  <c r="AJ49" i="24"/>
  <c r="AI49" i="24"/>
  <c r="AH49" i="24"/>
  <c r="AJ49" i="25" s="1"/>
  <c r="AG49" i="24"/>
  <c r="AF49" i="24"/>
  <c r="AE49" i="24"/>
  <c r="AD49" i="24"/>
  <c r="AC49" i="24"/>
  <c r="AB49" i="24"/>
  <c r="AA49" i="24"/>
  <c r="Z49" i="24"/>
  <c r="Y49" i="24"/>
  <c r="X49" i="24"/>
  <c r="W49" i="24"/>
  <c r="V49" i="24"/>
  <c r="U49" i="24"/>
  <c r="T49" i="24"/>
  <c r="S49" i="24"/>
  <c r="R49" i="24"/>
  <c r="Q49" i="24"/>
  <c r="P49" i="24"/>
  <c r="O49" i="24"/>
  <c r="N49" i="24"/>
  <c r="M49" i="24"/>
  <c r="AC49" i="25" s="1"/>
  <c r="L49" i="24"/>
  <c r="AD49" i="25" s="1"/>
  <c r="K49" i="24"/>
  <c r="J49" i="24"/>
  <c r="I49" i="24"/>
  <c r="H49" i="24"/>
  <c r="G49" i="24"/>
  <c r="B49" i="25" s="1"/>
  <c r="F49" i="24"/>
  <c r="D49" i="25" s="1"/>
  <c r="E49" i="24"/>
  <c r="C49" i="25" s="1"/>
  <c r="D49" i="24"/>
  <c r="C49" i="24"/>
  <c r="B49" i="24"/>
  <c r="A49" i="24"/>
  <c r="DC49" i="24" s="1"/>
  <c r="AR49" i="25" s="1"/>
  <c r="CQ48" i="24"/>
  <c r="J48" i="25" s="1"/>
  <c r="CP48" i="24"/>
  <c r="S48" i="25" s="1"/>
  <c r="CO48" i="24"/>
  <c r="CN48" i="24"/>
  <c r="Q48" i="25" s="1"/>
  <c r="CM48" i="24"/>
  <c r="P48" i="25" s="1"/>
  <c r="CL48" i="24"/>
  <c r="CK48" i="24"/>
  <c r="CJ48" i="24"/>
  <c r="CI48" i="24"/>
  <c r="CH48" i="24"/>
  <c r="CG48" i="24"/>
  <c r="CF48" i="24"/>
  <c r="CE48" i="24"/>
  <c r="CD48" i="24"/>
  <c r="CC48" i="24"/>
  <c r="CB48" i="24"/>
  <c r="K48" i="25" s="1"/>
  <c r="CA48" i="24"/>
  <c r="BZ48" i="24"/>
  <c r="BY48" i="24"/>
  <c r="BX48" i="24"/>
  <c r="BW48" i="24"/>
  <c r="BV48" i="24"/>
  <c r="BU48" i="24"/>
  <c r="BT48" i="24"/>
  <c r="E48" i="25" s="1"/>
  <c r="BS48" i="24"/>
  <c r="BR48" i="24"/>
  <c r="BQ48" i="24"/>
  <c r="BP48" i="24"/>
  <c r="BO48" i="24"/>
  <c r="BN48" i="24"/>
  <c r="BM48" i="24"/>
  <c r="BL48" i="24"/>
  <c r="BK48" i="24"/>
  <c r="BJ48" i="24"/>
  <c r="F48" i="25" s="1"/>
  <c r="BI48" i="24"/>
  <c r="BH48" i="24"/>
  <c r="BG48" i="24"/>
  <c r="BF48" i="24"/>
  <c r="BE48" i="24"/>
  <c r="BD48" i="24"/>
  <c r="BC48" i="24"/>
  <c r="Y48" i="25" s="1"/>
  <c r="BB48" i="24"/>
  <c r="X48" i="25" s="1"/>
  <c r="BA48" i="24"/>
  <c r="W48" i="25" s="1"/>
  <c r="AZ48" i="24"/>
  <c r="AE48" i="25" s="1"/>
  <c r="AY48" i="24"/>
  <c r="AB48" i="25" s="1"/>
  <c r="AX48" i="24"/>
  <c r="AA48" i="25" s="1"/>
  <c r="AW48" i="24"/>
  <c r="Z48" i="25" s="1"/>
  <c r="AV48" i="24"/>
  <c r="AU48" i="24"/>
  <c r="AT48" i="24"/>
  <c r="AS48" i="24"/>
  <c r="AR48" i="24"/>
  <c r="AQ48" i="24"/>
  <c r="AP48" i="24"/>
  <c r="AI48" i="25" s="1"/>
  <c r="AO48" i="24"/>
  <c r="AH48" i="25" s="1"/>
  <c r="AN48" i="24"/>
  <c r="AM48" i="24"/>
  <c r="AL48" i="24"/>
  <c r="AK48" i="24"/>
  <c r="AJ48" i="24"/>
  <c r="AI48" i="24"/>
  <c r="AH48" i="24"/>
  <c r="AJ48" i="25" s="1"/>
  <c r="AG48" i="24"/>
  <c r="AF48" i="24"/>
  <c r="AE48" i="24"/>
  <c r="AD48" i="24"/>
  <c r="AC48" i="24"/>
  <c r="AB48" i="24"/>
  <c r="AA48" i="24"/>
  <c r="Z48" i="24"/>
  <c r="Y48" i="24"/>
  <c r="X48" i="24"/>
  <c r="W48" i="24"/>
  <c r="V48" i="24"/>
  <c r="U48" i="24"/>
  <c r="T48" i="24"/>
  <c r="S48" i="24"/>
  <c r="R48" i="24"/>
  <c r="Q48" i="24"/>
  <c r="P48" i="24"/>
  <c r="O48" i="24"/>
  <c r="N48" i="24"/>
  <c r="M48" i="24"/>
  <c r="AC48" i="25" s="1"/>
  <c r="L48" i="24"/>
  <c r="AD48" i="25" s="1"/>
  <c r="K48" i="24"/>
  <c r="J48" i="24"/>
  <c r="I48" i="24"/>
  <c r="H48" i="24"/>
  <c r="G48" i="24"/>
  <c r="B48" i="25" s="1"/>
  <c r="F48" i="24"/>
  <c r="D48" i="25" s="1"/>
  <c r="E48" i="24"/>
  <c r="C48" i="25" s="1"/>
  <c r="D48" i="24"/>
  <c r="C48" i="24"/>
  <c r="B48" i="24"/>
  <c r="A48" i="24"/>
  <c r="DC48" i="24" s="1"/>
  <c r="AR48" i="25" s="1"/>
  <c r="CQ47" i="24"/>
  <c r="J47" i="25" s="1"/>
  <c r="CP47" i="24"/>
  <c r="S47" i="25" s="1"/>
  <c r="CO47" i="24"/>
  <c r="CN47" i="24"/>
  <c r="Q47" i="25" s="1"/>
  <c r="CM47" i="24"/>
  <c r="P47" i="25" s="1"/>
  <c r="CL47" i="24"/>
  <c r="CK47" i="24"/>
  <c r="CJ47" i="24"/>
  <c r="CI47" i="24"/>
  <c r="CH47" i="24"/>
  <c r="CG47" i="24"/>
  <c r="CF47" i="24"/>
  <c r="CE47" i="24"/>
  <c r="CD47" i="24"/>
  <c r="CC47" i="24"/>
  <c r="CB47" i="24"/>
  <c r="K47" i="25" s="1"/>
  <c r="CA47" i="24"/>
  <c r="BZ47" i="24"/>
  <c r="BY47" i="24"/>
  <c r="BX47" i="24"/>
  <c r="BW47" i="24"/>
  <c r="BV47" i="24"/>
  <c r="BU47" i="24"/>
  <c r="BT47" i="24"/>
  <c r="E47" i="25" s="1"/>
  <c r="BS47" i="24"/>
  <c r="BR47" i="24"/>
  <c r="BQ47" i="24"/>
  <c r="BP47" i="24"/>
  <c r="BO47" i="24"/>
  <c r="BN47" i="24"/>
  <c r="BM47" i="24"/>
  <c r="BL47" i="24"/>
  <c r="BK47" i="24"/>
  <c r="BJ47" i="24"/>
  <c r="F47" i="25" s="1"/>
  <c r="BI47" i="24"/>
  <c r="BH47" i="24"/>
  <c r="BG47" i="24"/>
  <c r="BF47" i="24"/>
  <c r="BE47" i="24"/>
  <c r="BD47" i="24"/>
  <c r="BC47" i="24"/>
  <c r="Y47" i="25" s="1"/>
  <c r="BB47" i="24"/>
  <c r="X47" i="25" s="1"/>
  <c r="BA47" i="24"/>
  <c r="W47" i="25" s="1"/>
  <c r="AZ47" i="24"/>
  <c r="AE47" i="25" s="1"/>
  <c r="AY47" i="24"/>
  <c r="AB47" i="25" s="1"/>
  <c r="AX47" i="24"/>
  <c r="AA47" i="25" s="1"/>
  <c r="AW47" i="24"/>
  <c r="Z47" i="25" s="1"/>
  <c r="AV47" i="24"/>
  <c r="AU47" i="24"/>
  <c r="AT47" i="24"/>
  <c r="AS47" i="24"/>
  <c r="AR47" i="24"/>
  <c r="AQ47" i="24"/>
  <c r="AP47" i="24"/>
  <c r="AI47" i="25" s="1"/>
  <c r="AO47" i="24"/>
  <c r="AH47" i="25" s="1"/>
  <c r="AN47" i="24"/>
  <c r="AM47" i="24"/>
  <c r="AL47" i="24"/>
  <c r="AK47" i="24"/>
  <c r="AJ47" i="24"/>
  <c r="AI47" i="24"/>
  <c r="AH47" i="24"/>
  <c r="AJ47" i="25" s="1"/>
  <c r="AG47" i="24"/>
  <c r="AF47" i="24"/>
  <c r="AE47" i="24"/>
  <c r="AD47" i="24"/>
  <c r="AC47" i="24"/>
  <c r="AB47" i="24"/>
  <c r="AA47" i="24"/>
  <c r="Z47" i="24"/>
  <c r="Y47" i="24"/>
  <c r="X47" i="24"/>
  <c r="W47" i="24"/>
  <c r="V47" i="24"/>
  <c r="U47" i="24"/>
  <c r="T47" i="24"/>
  <c r="S47" i="24"/>
  <c r="R47" i="24"/>
  <c r="Q47" i="24"/>
  <c r="P47" i="24"/>
  <c r="O47" i="24"/>
  <c r="N47" i="24"/>
  <c r="M47" i="24"/>
  <c r="AC47" i="25" s="1"/>
  <c r="L47" i="24"/>
  <c r="AD47" i="25" s="1"/>
  <c r="K47" i="24"/>
  <c r="J47" i="24"/>
  <c r="I47" i="24"/>
  <c r="H47" i="24"/>
  <c r="G47" i="24"/>
  <c r="B47" i="25" s="1"/>
  <c r="F47" i="24"/>
  <c r="D47" i="25" s="1"/>
  <c r="E47" i="24"/>
  <c r="C47" i="25" s="1"/>
  <c r="D47" i="24"/>
  <c r="C47" i="24"/>
  <c r="B47" i="24"/>
  <c r="A47" i="24"/>
  <c r="CQ46" i="24"/>
  <c r="J46" i="25" s="1"/>
  <c r="CP46" i="24"/>
  <c r="S46" i="25" s="1"/>
  <c r="CO46" i="24"/>
  <c r="CN46" i="24"/>
  <c r="Q46" i="25" s="1"/>
  <c r="CM46" i="24"/>
  <c r="P46" i="25" s="1"/>
  <c r="CL46" i="24"/>
  <c r="CK46" i="24"/>
  <c r="CJ46" i="24"/>
  <c r="CI46" i="24"/>
  <c r="CH46" i="24"/>
  <c r="CG46" i="24"/>
  <c r="CF46" i="24"/>
  <c r="CE46" i="24"/>
  <c r="CD46" i="24"/>
  <c r="CC46" i="24"/>
  <c r="CB46" i="24"/>
  <c r="K46" i="25" s="1"/>
  <c r="CA46" i="24"/>
  <c r="BZ46" i="24"/>
  <c r="BY46" i="24"/>
  <c r="BX46" i="24"/>
  <c r="BW46" i="24"/>
  <c r="BV46" i="24"/>
  <c r="BU46" i="24"/>
  <c r="BT46" i="24"/>
  <c r="E46" i="25" s="1"/>
  <c r="BS46" i="24"/>
  <c r="BR46" i="24"/>
  <c r="BQ46" i="24"/>
  <c r="BP46" i="24"/>
  <c r="BO46" i="24"/>
  <c r="BN46" i="24"/>
  <c r="BM46" i="24"/>
  <c r="BL46" i="24"/>
  <c r="BK46" i="24"/>
  <c r="BJ46" i="24"/>
  <c r="F46" i="25" s="1"/>
  <c r="BI46" i="24"/>
  <c r="BH46" i="24"/>
  <c r="BG46" i="24"/>
  <c r="BF46" i="24"/>
  <c r="BE46" i="24"/>
  <c r="BD46" i="24"/>
  <c r="BC46" i="24"/>
  <c r="Y46" i="25" s="1"/>
  <c r="BB46" i="24"/>
  <c r="X46" i="25" s="1"/>
  <c r="BA46" i="24"/>
  <c r="W46" i="25" s="1"/>
  <c r="AZ46" i="24"/>
  <c r="AE46" i="25" s="1"/>
  <c r="AY46" i="24"/>
  <c r="AB46" i="25" s="1"/>
  <c r="AX46" i="24"/>
  <c r="AA46" i="25" s="1"/>
  <c r="AW46" i="24"/>
  <c r="Z46" i="25" s="1"/>
  <c r="AV46" i="24"/>
  <c r="AU46" i="24"/>
  <c r="AT46" i="24"/>
  <c r="AS46" i="24"/>
  <c r="AR46" i="24"/>
  <c r="AQ46" i="24"/>
  <c r="AP46" i="24"/>
  <c r="AI46" i="25" s="1"/>
  <c r="AO46" i="24"/>
  <c r="AH46" i="25" s="1"/>
  <c r="AN46" i="24"/>
  <c r="AM46" i="24"/>
  <c r="AL46" i="24"/>
  <c r="AK46" i="24"/>
  <c r="AJ46" i="24"/>
  <c r="AI46" i="24"/>
  <c r="AH46" i="24"/>
  <c r="AJ46" i="25" s="1"/>
  <c r="AG46" i="24"/>
  <c r="AF46" i="24"/>
  <c r="AE46" i="24"/>
  <c r="AD46" i="24"/>
  <c r="AC46" i="24"/>
  <c r="AB46" i="24"/>
  <c r="AA46" i="24"/>
  <c r="Z46" i="24"/>
  <c r="Y46" i="24"/>
  <c r="X46" i="24"/>
  <c r="W46" i="24"/>
  <c r="V46" i="24"/>
  <c r="U46" i="24"/>
  <c r="T46" i="24"/>
  <c r="S46" i="24"/>
  <c r="R46" i="24"/>
  <c r="Q46" i="24"/>
  <c r="P46" i="24"/>
  <c r="O46" i="24"/>
  <c r="N46" i="24"/>
  <c r="M46" i="24"/>
  <c r="AC46" i="25" s="1"/>
  <c r="L46" i="24"/>
  <c r="AD46" i="25" s="1"/>
  <c r="K46" i="24"/>
  <c r="J46" i="24"/>
  <c r="I46" i="24"/>
  <c r="H46" i="24"/>
  <c r="G46" i="24"/>
  <c r="B46" i="25" s="1"/>
  <c r="F46" i="24"/>
  <c r="D46" i="25" s="1"/>
  <c r="E46" i="24"/>
  <c r="C46" i="25" s="1"/>
  <c r="D46" i="24"/>
  <c r="C46" i="24"/>
  <c r="B46" i="24"/>
  <c r="A46" i="24"/>
  <c r="CQ45" i="24"/>
  <c r="J45" i="25" s="1"/>
  <c r="CP45" i="24"/>
  <c r="S45" i="25" s="1"/>
  <c r="CO45" i="24"/>
  <c r="CN45" i="24"/>
  <c r="Q45" i="25" s="1"/>
  <c r="CM45" i="24"/>
  <c r="P45" i="25" s="1"/>
  <c r="CL45" i="24"/>
  <c r="CK45" i="24"/>
  <c r="CJ45" i="24"/>
  <c r="CI45" i="24"/>
  <c r="CH45" i="24"/>
  <c r="CG45" i="24"/>
  <c r="CF45" i="24"/>
  <c r="CE45" i="24"/>
  <c r="CD45" i="24"/>
  <c r="CC45" i="24"/>
  <c r="CB45" i="24"/>
  <c r="K45" i="25" s="1"/>
  <c r="CA45" i="24"/>
  <c r="BZ45" i="24"/>
  <c r="BY45" i="24"/>
  <c r="BX45" i="24"/>
  <c r="BW45" i="24"/>
  <c r="BV45" i="24"/>
  <c r="BU45" i="24"/>
  <c r="BT45" i="24"/>
  <c r="E45" i="25" s="1"/>
  <c r="BS45" i="24"/>
  <c r="BR45" i="24"/>
  <c r="BQ45" i="24"/>
  <c r="BP45" i="24"/>
  <c r="BO45" i="24"/>
  <c r="BN45" i="24"/>
  <c r="BM45" i="24"/>
  <c r="BL45" i="24"/>
  <c r="BK45" i="24"/>
  <c r="BJ45" i="24"/>
  <c r="F45" i="25" s="1"/>
  <c r="BI45" i="24"/>
  <c r="BH45" i="24"/>
  <c r="BG45" i="24"/>
  <c r="BF45" i="24"/>
  <c r="BE45" i="24"/>
  <c r="BD45" i="24"/>
  <c r="BC45" i="24"/>
  <c r="Y45" i="25" s="1"/>
  <c r="BB45" i="24"/>
  <c r="X45" i="25" s="1"/>
  <c r="BA45" i="24"/>
  <c r="W45" i="25" s="1"/>
  <c r="AZ45" i="24"/>
  <c r="AE45" i="25" s="1"/>
  <c r="AY45" i="24"/>
  <c r="AB45" i="25" s="1"/>
  <c r="AX45" i="24"/>
  <c r="AA45" i="25" s="1"/>
  <c r="AW45" i="24"/>
  <c r="Z45" i="25" s="1"/>
  <c r="AV45" i="24"/>
  <c r="AU45" i="24"/>
  <c r="AT45" i="24"/>
  <c r="AS45" i="24"/>
  <c r="AR45" i="24"/>
  <c r="AQ45" i="24"/>
  <c r="AP45" i="24"/>
  <c r="AI45" i="25" s="1"/>
  <c r="AO45" i="24"/>
  <c r="AH45" i="25" s="1"/>
  <c r="AN45" i="24"/>
  <c r="AM45" i="24"/>
  <c r="AL45" i="24"/>
  <c r="AK45" i="24"/>
  <c r="AJ45" i="24"/>
  <c r="AI45" i="24"/>
  <c r="AH45" i="24"/>
  <c r="AJ45" i="25" s="1"/>
  <c r="AG45" i="24"/>
  <c r="AF45" i="24"/>
  <c r="AE45" i="24"/>
  <c r="AD45" i="24"/>
  <c r="AC45" i="24"/>
  <c r="AB45" i="24"/>
  <c r="AA45" i="24"/>
  <c r="Z45" i="24"/>
  <c r="Y45" i="24"/>
  <c r="X45" i="24"/>
  <c r="W45" i="24"/>
  <c r="V45" i="24"/>
  <c r="U45" i="24"/>
  <c r="T45" i="24"/>
  <c r="S45" i="24"/>
  <c r="R45" i="24"/>
  <c r="Q45" i="24"/>
  <c r="P45" i="24"/>
  <c r="O45" i="24"/>
  <c r="N45" i="24"/>
  <c r="M45" i="24"/>
  <c r="AC45" i="25" s="1"/>
  <c r="L45" i="24"/>
  <c r="AD45" i="25" s="1"/>
  <c r="K45" i="24"/>
  <c r="J45" i="24"/>
  <c r="I45" i="24"/>
  <c r="H45" i="24"/>
  <c r="G45" i="24"/>
  <c r="B45" i="25" s="1"/>
  <c r="F45" i="24"/>
  <c r="D45" i="25" s="1"/>
  <c r="E45" i="24"/>
  <c r="C45" i="25" s="1"/>
  <c r="D45" i="24"/>
  <c r="C45" i="24"/>
  <c r="B45" i="24"/>
  <c r="A45" i="24"/>
  <c r="DC45" i="24" s="1"/>
  <c r="AR45" i="25" s="1"/>
  <c r="CQ44" i="24"/>
  <c r="J44" i="25" s="1"/>
  <c r="CP44" i="24"/>
  <c r="S44" i="25" s="1"/>
  <c r="CO44" i="24"/>
  <c r="CN44" i="24"/>
  <c r="Q44" i="25" s="1"/>
  <c r="CM44" i="24"/>
  <c r="P44" i="25" s="1"/>
  <c r="CL44" i="24"/>
  <c r="CK44" i="24"/>
  <c r="CJ44" i="24"/>
  <c r="CI44" i="24"/>
  <c r="CH44" i="24"/>
  <c r="CG44" i="24"/>
  <c r="CF44" i="24"/>
  <c r="CE44" i="24"/>
  <c r="CD44" i="24"/>
  <c r="CC44" i="24"/>
  <c r="CB44" i="24"/>
  <c r="K44" i="25" s="1"/>
  <c r="CA44" i="24"/>
  <c r="BZ44" i="24"/>
  <c r="BY44" i="24"/>
  <c r="BX44" i="24"/>
  <c r="BW44" i="24"/>
  <c r="BV44" i="24"/>
  <c r="BU44" i="24"/>
  <c r="BT44" i="24"/>
  <c r="E44" i="25" s="1"/>
  <c r="BS44" i="24"/>
  <c r="BR44" i="24"/>
  <c r="BQ44" i="24"/>
  <c r="BP44" i="24"/>
  <c r="BO44" i="24"/>
  <c r="BN44" i="24"/>
  <c r="BM44" i="24"/>
  <c r="BL44" i="24"/>
  <c r="BK44" i="24"/>
  <c r="BJ44" i="24"/>
  <c r="F44" i="25" s="1"/>
  <c r="BI44" i="24"/>
  <c r="BH44" i="24"/>
  <c r="BG44" i="24"/>
  <c r="BF44" i="24"/>
  <c r="BE44" i="24"/>
  <c r="BD44" i="24"/>
  <c r="BC44" i="24"/>
  <c r="Y44" i="25" s="1"/>
  <c r="BB44" i="24"/>
  <c r="X44" i="25" s="1"/>
  <c r="BA44" i="24"/>
  <c r="W44" i="25" s="1"/>
  <c r="AZ44" i="24"/>
  <c r="AE44" i="25" s="1"/>
  <c r="AY44" i="24"/>
  <c r="AB44" i="25" s="1"/>
  <c r="AX44" i="24"/>
  <c r="AA44" i="25" s="1"/>
  <c r="AW44" i="24"/>
  <c r="Z44" i="25" s="1"/>
  <c r="AV44" i="24"/>
  <c r="AU44" i="24"/>
  <c r="AT44" i="24"/>
  <c r="AS44" i="24"/>
  <c r="AR44" i="24"/>
  <c r="AQ44" i="24"/>
  <c r="AP44" i="24"/>
  <c r="AI44" i="25" s="1"/>
  <c r="AO44" i="24"/>
  <c r="AH44" i="25" s="1"/>
  <c r="AN44" i="24"/>
  <c r="AM44" i="24"/>
  <c r="AL44" i="24"/>
  <c r="AK44" i="24"/>
  <c r="AJ44" i="24"/>
  <c r="AI44" i="24"/>
  <c r="AH44" i="24"/>
  <c r="AJ44" i="25" s="1"/>
  <c r="AG44" i="24"/>
  <c r="AF44" i="24"/>
  <c r="AE44" i="24"/>
  <c r="AD44" i="24"/>
  <c r="AC44" i="24"/>
  <c r="AB44" i="24"/>
  <c r="AA44" i="24"/>
  <c r="Z44" i="24"/>
  <c r="Y44" i="24"/>
  <c r="X44" i="24"/>
  <c r="W44" i="24"/>
  <c r="V44" i="24"/>
  <c r="U44" i="24"/>
  <c r="T44" i="24"/>
  <c r="S44" i="24"/>
  <c r="R44" i="24"/>
  <c r="Q44" i="24"/>
  <c r="P44" i="24"/>
  <c r="O44" i="24"/>
  <c r="N44" i="24"/>
  <c r="M44" i="24"/>
  <c r="AC44" i="25" s="1"/>
  <c r="L44" i="24"/>
  <c r="AD44" i="25" s="1"/>
  <c r="K44" i="24"/>
  <c r="J44" i="24"/>
  <c r="I44" i="24"/>
  <c r="H44" i="24"/>
  <c r="G44" i="24"/>
  <c r="B44" i="25" s="1"/>
  <c r="F44" i="24"/>
  <c r="D44" i="25" s="1"/>
  <c r="E44" i="24"/>
  <c r="C44" i="25" s="1"/>
  <c r="D44" i="24"/>
  <c r="C44" i="24"/>
  <c r="B44" i="24"/>
  <c r="A44" i="24"/>
  <c r="A44" i="25" s="1"/>
  <c r="CQ43" i="24"/>
  <c r="J43" i="25" s="1"/>
  <c r="CP43" i="24"/>
  <c r="S43" i="25" s="1"/>
  <c r="CO43" i="24"/>
  <c r="CN43" i="24"/>
  <c r="Q43" i="25" s="1"/>
  <c r="CM43" i="24"/>
  <c r="P43" i="25" s="1"/>
  <c r="CL43" i="24"/>
  <c r="CK43" i="24"/>
  <c r="CJ43" i="24"/>
  <c r="CI43" i="24"/>
  <c r="CH43" i="24"/>
  <c r="CG43" i="24"/>
  <c r="CF43" i="24"/>
  <c r="CE43" i="24"/>
  <c r="CD43" i="24"/>
  <c r="CC43" i="24"/>
  <c r="CB43" i="24"/>
  <c r="K43" i="25" s="1"/>
  <c r="CA43" i="24"/>
  <c r="BZ43" i="24"/>
  <c r="BY43" i="24"/>
  <c r="BX43" i="24"/>
  <c r="BW43" i="24"/>
  <c r="BV43" i="24"/>
  <c r="BU43" i="24"/>
  <c r="BT43" i="24"/>
  <c r="E43" i="25" s="1"/>
  <c r="BS43" i="24"/>
  <c r="BR43" i="24"/>
  <c r="BQ43" i="24"/>
  <c r="BP43" i="24"/>
  <c r="BO43" i="24"/>
  <c r="BN43" i="24"/>
  <c r="BM43" i="24"/>
  <c r="BL43" i="24"/>
  <c r="BK43" i="24"/>
  <c r="BJ43" i="24"/>
  <c r="F43" i="25" s="1"/>
  <c r="BI43" i="24"/>
  <c r="BH43" i="24"/>
  <c r="BG43" i="24"/>
  <c r="BF43" i="24"/>
  <c r="BE43" i="24"/>
  <c r="BD43" i="24"/>
  <c r="BC43" i="24"/>
  <c r="Y43" i="25" s="1"/>
  <c r="BB43" i="24"/>
  <c r="X43" i="25" s="1"/>
  <c r="BA43" i="24"/>
  <c r="W43" i="25" s="1"/>
  <c r="AZ43" i="24"/>
  <c r="AE43" i="25" s="1"/>
  <c r="AY43" i="24"/>
  <c r="AB43" i="25" s="1"/>
  <c r="AX43" i="24"/>
  <c r="AA43" i="25" s="1"/>
  <c r="AW43" i="24"/>
  <c r="Z43" i="25" s="1"/>
  <c r="AV43" i="24"/>
  <c r="AU43" i="24"/>
  <c r="AT43" i="24"/>
  <c r="AS43" i="24"/>
  <c r="AR43" i="24"/>
  <c r="AQ43" i="24"/>
  <c r="AP43" i="24"/>
  <c r="AI43" i="25" s="1"/>
  <c r="AO43" i="24"/>
  <c r="AH43" i="25" s="1"/>
  <c r="AN43" i="24"/>
  <c r="AM43" i="24"/>
  <c r="AL43" i="24"/>
  <c r="AK43" i="24"/>
  <c r="AJ43" i="24"/>
  <c r="AI43" i="24"/>
  <c r="AH43" i="24"/>
  <c r="AJ43" i="25" s="1"/>
  <c r="AG43" i="24"/>
  <c r="AF43" i="24"/>
  <c r="AE43" i="24"/>
  <c r="AD43" i="24"/>
  <c r="AC43" i="24"/>
  <c r="AB43" i="24"/>
  <c r="AA43" i="24"/>
  <c r="Z43" i="24"/>
  <c r="Y43" i="24"/>
  <c r="X43" i="24"/>
  <c r="W43" i="24"/>
  <c r="V43" i="24"/>
  <c r="U43" i="24"/>
  <c r="T43" i="24"/>
  <c r="S43" i="24"/>
  <c r="R43" i="24"/>
  <c r="Q43" i="24"/>
  <c r="P43" i="24"/>
  <c r="O43" i="24"/>
  <c r="N43" i="24"/>
  <c r="M43" i="24"/>
  <c r="AC43" i="25" s="1"/>
  <c r="L43" i="24"/>
  <c r="AD43" i="25" s="1"/>
  <c r="K43" i="24"/>
  <c r="J43" i="24"/>
  <c r="I43" i="24"/>
  <c r="H43" i="24"/>
  <c r="G43" i="24"/>
  <c r="B43" i="25" s="1"/>
  <c r="F43" i="24"/>
  <c r="D43" i="25" s="1"/>
  <c r="E43" i="24"/>
  <c r="C43" i="25" s="1"/>
  <c r="D43" i="24"/>
  <c r="C43" i="24"/>
  <c r="B43" i="24"/>
  <c r="A43" i="24"/>
  <c r="A43" i="25" s="1"/>
  <c r="CQ42" i="24"/>
  <c r="J42" i="25" s="1"/>
  <c r="CP42" i="24"/>
  <c r="S42" i="25" s="1"/>
  <c r="CO42" i="24"/>
  <c r="CN42" i="24"/>
  <c r="Q42" i="25" s="1"/>
  <c r="CM42" i="24"/>
  <c r="P42" i="25" s="1"/>
  <c r="CL42" i="24"/>
  <c r="CK42" i="24"/>
  <c r="CJ42" i="24"/>
  <c r="CI42" i="24"/>
  <c r="CH42" i="24"/>
  <c r="CG42" i="24"/>
  <c r="CF42" i="24"/>
  <c r="CE42" i="24"/>
  <c r="CD42" i="24"/>
  <c r="CC42" i="24"/>
  <c r="CB42" i="24"/>
  <c r="K42" i="25" s="1"/>
  <c r="CA42" i="24"/>
  <c r="BZ42" i="24"/>
  <c r="BY42" i="24"/>
  <c r="BX42" i="24"/>
  <c r="BW42" i="24"/>
  <c r="BV42" i="24"/>
  <c r="BU42" i="24"/>
  <c r="BT42" i="24"/>
  <c r="E42" i="25" s="1"/>
  <c r="BS42" i="24"/>
  <c r="BR42" i="24"/>
  <c r="BQ42" i="24"/>
  <c r="BP42" i="24"/>
  <c r="BO42" i="24"/>
  <c r="BN42" i="24"/>
  <c r="BM42" i="24"/>
  <c r="BL42" i="24"/>
  <c r="BK42" i="24"/>
  <c r="BJ42" i="24"/>
  <c r="F42" i="25" s="1"/>
  <c r="BI42" i="24"/>
  <c r="BH42" i="24"/>
  <c r="BG42" i="24"/>
  <c r="BF42" i="24"/>
  <c r="BE42" i="24"/>
  <c r="BD42" i="24"/>
  <c r="BC42" i="24"/>
  <c r="Y42" i="25" s="1"/>
  <c r="BB42" i="24"/>
  <c r="X42" i="25" s="1"/>
  <c r="BA42" i="24"/>
  <c r="W42" i="25" s="1"/>
  <c r="AZ42" i="24"/>
  <c r="AE42" i="25" s="1"/>
  <c r="AY42" i="24"/>
  <c r="AB42" i="25" s="1"/>
  <c r="AX42" i="24"/>
  <c r="AA42" i="25" s="1"/>
  <c r="AW42" i="24"/>
  <c r="Z42" i="25" s="1"/>
  <c r="AV42" i="24"/>
  <c r="AU42" i="24"/>
  <c r="AT42" i="24"/>
  <c r="AS42" i="24"/>
  <c r="AR42" i="24"/>
  <c r="AQ42" i="24"/>
  <c r="AP42" i="24"/>
  <c r="AI42" i="25" s="1"/>
  <c r="AO42" i="24"/>
  <c r="AH42" i="25" s="1"/>
  <c r="AN42" i="24"/>
  <c r="AM42" i="24"/>
  <c r="AL42" i="24"/>
  <c r="AK42" i="24"/>
  <c r="AJ42" i="24"/>
  <c r="AI42" i="24"/>
  <c r="AH42" i="24"/>
  <c r="AJ42" i="25" s="1"/>
  <c r="AG42" i="24"/>
  <c r="AF42" i="24"/>
  <c r="AE42" i="24"/>
  <c r="AD42" i="24"/>
  <c r="AC42" i="24"/>
  <c r="AB42" i="24"/>
  <c r="AA42" i="24"/>
  <c r="Z42" i="24"/>
  <c r="Y42" i="24"/>
  <c r="X42" i="24"/>
  <c r="W42" i="24"/>
  <c r="V42" i="24"/>
  <c r="U42" i="24"/>
  <c r="T42" i="24"/>
  <c r="S42" i="24"/>
  <c r="R42" i="24"/>
  <c r="Q42" i="24"/>
  <c r="P42" i="24"/>
  <c r="O42" i="24"/>
  <c r="N42" i="24"/>
  <c r="M42" i="24"/>
  <c r="AC42" i="25" s="1"/>
  <c r="L42" i="24"/>
  <c r="AD42" i="25" s="1"/>
  <c r="K42" i="24"/>
  <c r="J42" i="24"/>
  <c r="I42" i="24"/>
  <c r="H42" i="24"/>
  <c r="G42" i="24"/>
  <c r="B42" i="25" s="1"/>
  <c r="F42" i="24"/>
  <c r="D42" i="25" s="1"/>
  <c r="E42" i="24"/>
  <c r="C42" i="25" s="1"/>
  <c r="D42" i="24"/>
  <c r="C42" i="24"/>
  <c r="B42" i="24"/>
  <c r="A42" i="24"/>
  <c r="CQ41" i="24"/>
  <c r="J41" i="25" s="1"/>
  <c r="CP41" i="24"/>
  <c r="S41" i="25" s="1"/>
  <c r="CO41" i="24"/>
  <c r="CN41" i="24"/>
  <c r="Q41" i="25" s="1"/>
  <c r="CM41" i="24"/>
  <c r="P41" i="25" s="1"/>
  <c r="CL41" i="24"/>
  <c r="CK41" i="24"/>
  <c r="CJ41" i="24"/>
  <c r="CI41" i="24"/>
  <c r="CH41" i="24"/>
  <c r="CG41" i="24"/>
  <c r="CF41" i="24"/>
  <c r="CE41" i="24"/>
  <c r="CD41" i="24"/>
  <c r="CC41" i="24"/>
  <c r="CB41" i="24"/>
  <c r="K41" i="25" s="1"/>
  <c r="CA41" i="24"/>
  <c r="BZ41" i="24"/>
  <c r="BY41" i="24"/>
  <c r="BX41" i="24"/>
  <c r="BW41" i="24"/>
  <c r="BV41" i="24"/>
  <c r="BU41" i="24"/>
  <c r="BT41" i="24"/>
  <c r="E41" i="25" s="1"/>
  <c r="BS41" i="24"/>
  <c r="BR41" i="24"/>
  <c r="BQ41" i="24"/>
  <c r="BP41" i="24"/>
  <c r="BO41" i="24"/>
  <c r="BN41" i="24"/>
  <c r="BM41" i="24"/>
  <c r="BL41" i="24"/>
  <c r="BK41" i="24"/>
  <c r="BJ41" i="24"/>
  <c r="F41" i="25" s="1"/>
  <c r="BI41" i="24"/>
  <c r="BH41" i="24"/>
  <c r="BG41" i="24"/>
  <c r="BF41" i="24"/>
  <c r="BE41" i="24"/>
  <c r="BD41" i="24"/>
  <c r="BC41" i="24"/>
  <c r="Y41" i="25" s="1"/>
  <c r="BB41" i="24"/>
  <c r="X41" i="25" s="1"/>
  <c r="BA41" i="24"/>
  <c r="W41" i="25" s="1"/>
  <c r="AZ41" i="24"/>
  <c r="AE41" i="25" s="1"/>
  <c r="AY41" i="24"/>
  <c r="AB41" i="25" s="1"/>
  <c r="AX41" i="24"/>
  <c r="AA41" i="25" s="1"/>
  <c r="AW41" i="24"/>
  <c r="Z41" i="25" s="1"/>
  <c r="AV41" i="24"/>
  <c r="AU41" i="24"/>
  <c r="AT41" i="24"/>
  <c r="AS41" i="24"/>
  <c r="AR41" i="24"/>
  <c r="AQ41" i="24"/>
  <c r="AP41" i="24"/>
  <c r="AI41" i="25" s="1"/>
  <c r="AO41" i="24"/>
  <c r="AH41" i="25" s="1"/>
  <c r="AN41" i="24"/>
  <c r="AM41" i="24"/>
  <c r="AL41" i="24"/>
  <c r="AK41" i="24"/>
  <c r="AJ41" i="24"/>
  <c r="AI41" i="24"/>
  <c r="AH41" i="24"/>
  <c r="AJ41" i="25" s="1"/>
  <c r="AG41" i="24"/>
  <c r="AF41" i="24"/>
  <c r="AE41" i="24"/>
  <c r="AD41" i="24"/>
  <c r="AC41" i="24"/>
  <c r="AB41" i="24"/>
  <c r="AA41" i="24"/>
  <c r="Z41" i="24"/>
  <c r="Y41" i="24"/>
  <c r="X41" i="24"/>
  <c r="W41" i="24"/>
  <c r="V41" i="24"/>
  <c r="U41" i="24"/>
  <c r="T41" i="24"/>
  <c r="S41" i="24"/>
  <c r="R41" i="24"/>
  <c r="Q41" i="24"/>
  <c r="P41" i="24"/>
  <c r="O41" i="24"/>
  <c r="N41" i="24"/>
  <c r="M41" i="24"/>
  <c r="AC41" i="25" s="1"/>
  <c r="L41" i="24"/>
  <c r="AD41" i="25" s="1"/>
  <c r="K41" i="24"/>
  <c r="J41" i="24"/>
  <c r="I41" i="24"/>
  <c r="H41" i="24"/>
  <c r="G41" i="24"/>
  <c r="B41" i="25" s="1"/>
  <c r="F41" i="24"/>
  <c r="D41" i="25" s="1"/>
  <c r="E41" i="24"/>
  <c r="C41" i="25" s="1"/>
  <c r="D41" i="24"/>
  <c r="C41" i="24"/>
  <c r="B41" i="24"/>
  <c r="A41" i="24"/>
  <c r="DC41" i="24" s="1"/>
  <c r="AR41" i="25" s="1"/>
  <c r="CQ40" i="24"/>
  <c r="J40" i="25" s="1"/>
  <c r="CP40" i="24"/>
  <c r="S40" i="25" s="1"/>
  <c r="CO40" i="24"/>
  <c r="CN40" i="24"/>
  <c r="Q40" i="25" s="1"/>
  <c r="CM40" i="24"/>
  <c r="P40" i="25" s="1"/>
  <c r="CL40" i="24"/>
  <c r="CK40" i="24"/>
  <c r="CJ40" i="24"/>
  <c r="CI40" i="24"/>
  <c r="CH40" i="24"/>
  <c r="CG40" i="24"/>
  <c r="CF40" i="24"/>
  <c r="CE40" i="24"/>
  <c r="CD40" i="24"/>
  <c r="CC40" i="24"/>
  <c r="CB40" i="24"/>
  <c r="K40" i="25" s="1"/>
  <c r="CA40" i="24"/>
  <c r="BZ40" i="24"/>
  <c r="BY40" i="24"/>
  <c r="BX40" i="24"/>
  <c r="BW40" i="24"/>
  <c r="BV40" i="24"/>
  <c r="BU40" i="24"/>
  <c r="BT40" i="24"/>
  <c r="E40" i="25" s="1"/>
  <c r="BS40" i="24"/>
  <c r="BR40" i="24"/>
  <c r="BQ40" i="24"/>
  <c r="BP40" i="24"/>
  <c r="BO40" i="24"/>
  <c r="BN40" i="24"/>
  <c r="BM40" i="24"/>
  <c r="BL40" i="24"/>
  <c r="BK40" i="24"/>
  <c r="BJ40" i="24"/>
  <c r="F40" i="25" s="1"/>
  <c r="BI40" i="24"/>
  <c r="BH40" i="24"/>
  <c r="BG40" i="24"/>
  <c r="BF40" i="24"/>
  <c r="BE40" i="24"/>
  <c r="BD40" i="24"/>
  <c r="BC40" i="24"/>
  <c r="Y40" i="25" s="1"/>
  <c r="BB40" i="24"/>
  <c r="X40" i="25" s="1"/>
  <c r="BA40" i="24"/>
  <c r="W40" i="25" s="1"/>
  <c r="AZ40" i="24"/>
  <c r="AE40" i="25" s="1"/>
  <c r="AY40" i="24"/>
  <c r="AB40" i="25" s="1"/>
  <c r="AX40" i="24"/>
  <c r="AA40" i="25" s="1"/>
  <c r="AW40" i="24"/>
  <c r="Z40" i="25" s="1"/>
  <c r="AV40" i="24"/>
  <c r="AU40" i="24"/>
  <c r="AT40" i="24"/>
  <c r="AS40" i="24"/>
  <c r="AR40" i="24"/>
  <c r="AQ40" i="24"/>
  <c r="AP40" i="24"/>
  <c r="AI40" i="25" s="1"/>
  <c r="AO40" i="24"/>
  <c r="AH40" i="25" s="1"/>
  <c r="AN40" i="24"/>
  <c r="AM40" i="24"/>
  <c r="AL40" i="24"/>
  <c r="AK40" i="24"/>
  <c r="AJ40" i="24"/>
  <c r="AI40" i="24"/>
  <c r="AH40" i="24"/>
  <c r="AJ40" i="25" s="1"/>
  <c r="AG40" i="24"/>
  <c r="AF40" i="24"/>
  <c r="AE40" i="24"/>
  <c r="AD40" i="24"/>
  <c r="AC40" i="24"/>
  <c r="AB40" i="24"/>
  <c r="AA40" i="24"/>
  <c r="Z40" i="24"/>
  <c r="Y40" i="24"/>
  <c r="X40" i="24"/>
  <c r="W40" i="24"/>
  <c r="V40" i="24"/>
  <c r="U40" i="24"/>
  <c r="T40" i="24"/>
  <c r="S40" i="24"/>
  <c r="R40" i="24"/>
  <c r="Q40" i="24"/>
  <c r="P40" i="24"/>
  <c r="O40" i="24"/>
  <c r="N40" i="24"/>
  <c r="M40" i="24"/>
  <c r="AC40" i="25" s="1"/>
  <c r="L40" i="24"/>
  <c r="AD40" i="25" s="1"/>
  <c r="K40" i="24"/>
  <c r="J40" i="24"/>
  <c r="I40" i="24"/>
  <c r="H40" i="24"/>
  <c r="G40" i="24"/>
  <c r="B40" i="25" s="1"/>
  <c r="F40" i="24"/>
  <c r="D40" i="25" s="1"/>
  <c r="E40" i="24"/>
  <c r="C40" i="25" s="1"/>
  <c r="D40" i="24"/>
  <c r="C40" i="24"/>
  <c r="B40" i="24"/>
  <c r="A40" i="24"/>
  <c r="DC40" i="24" s="1"/>
  <c r="AR40" i="25" s="1"/>
  <c r="CQ39" i="24"/>
  <c r="J39" i="25" s="1"/>
  <c r="CP39" i="24"/>
  <c r="S39" i="25" s="1"/>
  <c r="CO39" i="24"/>
  <c r="CN39" i="24"/>
  <c r="Q39" i="25" s="1"/>
  <c r="CM39" i="24"/>
  <c r="P39" i="25" s="1"/>
  <c r="CL39" i="24"/>
  <c r="CK39" i="24"/>
  <c r="CJ39" i="24"/>
  <c r="CI39" i="24"/>
  <c r="CH39" i="24"/>
  <c r="CG39" i="24"/>
  <c r="CF39" i="24"/>
  <c r="CE39" i="24"/>
  <c r="CD39" i="24"/>
  <c r="CC39" i="24"/>
  <c r="CB39" i="24"/>
  <c r="K39" i="25" s="1"/>
  <c r="CA39" i="24"/>
  <c r="BZ39" i="24"/>
  <c r="BY39" i="24"/>
  <c r="BX39" i="24"/>
  <c r="BW39" i="24"/>
  <c r="BV39" i="24"/>
  <c r="BU39" i="24"/>
  <c r="BT39" i="24"/>
  <c r="E39" i="25" s="1"/>
  <c r="BS39" i="24"/>
  <c r="BR39" i="24"/>
  <c r="BQ39" i="24"/>
  <c r="BP39" i="24"/>
  <c r="BO39" i="24"/>
  <c r="BN39" i="24"/>
  <c r="BM39" i="24"/>
  <c r="BL39" i="24"/>
  <c r="BK39" i="24"/>
  <c r="BJ39" i="24"/>
  <c r="F39" i="25" s="1"/>
  <c r="BI39" i="24"/>
  <c r="BH39" i="24"/>
  <c r="BG39" i="24"/>
  <c r="BF39" i="24"/>
  <c r="BE39" i="24"/>
  <c r="BD39" i="24"/>
  <c r="BC39" i="24"/>
  <c r="Y39" i="25" s="1"/>
  <c r="BB39" i="24"/>
  <c r="X39" i="25" s="1"/>
  <c r="BA39" i="24"/>
  <c r="W39" i="25" s="1"/>
  <c r="AZ39" i="24"/>
  <c r="AE39" i="25" s="1"/>
  <c r="AY39" i="24"/>
  <c r="AB39" i="25" s="1"/>
  <c r="AX39" i="24"/>
  <c r="AA39" i="25" s="1"/>
  <c r="AW39" i="24"/>
  <c r="Z39" i="25" s="1"/>
  <c r="AV39" i="24"/>
  <c r="AU39" i="24"/>
  <c r="AT39" i="24"/>
  <c r="AS39" i="24"/>
  <c r="AR39" i="24"/>
  <c r="AQ39" i="24"/>
  <c r="AP39" i="24"/>
  <c r="AI39" i="25" s="1"/>
  <c r="AO39" i="24"/>
  <c r="AH39" i="25" s="1"/>
  <c r="AN39" i="24"/>
  <c r="AM39" i="24"/>
  <c r="AL39" i="24"/>
  <c r="AK39" i="24"/>
  <c r="AJ39" i="24"/>
  <c r="AI39" i="24"/>
  <c r="AH39" i="24"/>
  <c r="AJ39" i="25" s="1"/>
  <c r="AG39" i="24"/>
  <c r="AF39" i="24"/>
  <c r="AE39" i="24"/>
  <c r="AD39" i="24"/>
  <c r="AC39" i="24"/>
  <c r="AB39" i="24"/>
  <c r="AA39" i="24"/>
  <c r="Z39" i="24"/>
  <c r="Y39" i="24"/>
  <c r="X39" i="24"/>
  <c r="W39" i="24"/>
  <c r="V39" i="24"/>
  <c r="U39" i="24"/>
  <c r="T39" i="24"/>
  <c r="S39" i="24"/>
  <c r="R39" i="24"/>
  <c r="Q39" i="24"/>
  <c r="P39" i="24"/>
  <c r="O39" i="24"/>
  <c r="N39" i="24"/>
  <c r="M39" i="24"/>
  <c r="AC39" i="25" s="1"/>
  <c r="L39" i="24"/>
  <c r="AD39" i="25" s="1"/>
  <c r="K39" i="24"/>
  <c r="J39" i="24"/>
  <c r="I39" i="24"/>
  <c r="H39" i="24"/>
  <c r="G39" i="24"/>
  <c r="B39" i="25" s="1"/>
  <c r="F39" i="24"/>
  <c r="D39" i="25" s="1"/>
  <c r="E39" i="24"/>
  <c r="C39" i="25" s="1"/>
  <c r="D39" i="24"/>
  <c r="C39" i="24"/>
  <c r="B39" i="24"/>
  <c r="A39" i="24"/>
  <c r="CQ38" i="24"/>
  <c r="J38" i="25" s="1"/>
  <c r="CP38" i="24"/>
  <c r="S38" i="25" s="1"/>
  <c r="CO38" i="24"/>
  <c r="CN38" i="24"/>
  <c r="Q38" i="25" s="1"/>
  <c r="CM38" i="24"/>
  <c r="P38" i="25" s="1"/>
  <c r="CL38" i="24"/>
  <c r="CK38" i="24"/>
  <c r="CJ38" i="24"/>
  <c r="CI38" i="24"/>
  <c r="CH38" i="24"/>
  <c r="CG38" i="24"/>
  <c r="CF38" i="24"/>
  <c r="CE38" i="24"/>
  <c r="CD38" i="24"/>
  <c r="CC38" i="24"/>
  <c r="CB38" i="24"/>
  <c r="K38" i="25" s="1"/>
  <c r="CA38" i="24"/>
  <c r="BZ38" i="24"/>
  <c r="BY38" i="24"/>
  <c r="BX38" i="24"/>
  <c r="BW38" i="24"/>
  <c r="BV38" i="24"/>
  <c r="BU38" i="24"/>
  <c r="BT38" i="24"/>
  <c r="E38" i="25" s="1"/>
  <c r="BS38" i="24"/>
  <c r="BR38" i="24"/>
  <c r="BQ38" i="24"/>
  <c r="BP38" i="24"/>
  <c r="BO38" i="24"/>
  <c r="BN38" i="24"/>
  <c r="BM38" i="24"/>
  <c r="BL38" i="24"/>
  <c r="BK38" i="24"/>
  <c r="BJ38" i="24"/>
  <c r="F38" i="25" s="1"/>
  <c r="BI38" i="24"/>
  <c r="BH38" i="24"/>
  <c r="BG38" i="24"/>
  <c r="BF38" i="24"/>
  <c r="BE38" i="24"/>
  <c r="BD38" i="24"/>
  <c r="BC38" i="24"/>
  <c r="Y38" i="25" s="1"/>
  <c r="BB38" i="24"/>
  <c r="X38" i="25" s="1"/>
  <c r="BA38" i="24"/>
  <c r="W38" i="25" s="1"/>
  <c r="AZ38" i="24"/>
  <c r="AE38" i="25" s="1"/>
  <c r="AY38" i="24"/>
  <c r="AB38" i="25" s="1"/>
  <c r="AX38" i="24"/>
  <c r="AA38" i="25" s="1"/>
  <c r="AW38" i="24"/>
  <c r="Z38" i="25" s="1"/>
  <c r="AV38" i="24"/>
  <c r="AU38" i="24"/>
  <c r="AT38" i="24"/>
  <c r="AS38" i="24"/>
  <c r="AR38" i="24"/>
  <c r="AQ38" i="24"/>
  <c r="AP38" i="24"/>
  <c r="AI38" i="25" s="1"/>
  <c r="AO38" i="24"/>
  <c r="AH38" i="25" s="1"/>
  <c r="AN38" i="24"/>
  <c r="AM38" i="24"/>
  <c r="AL38" i="24"/>
  <c r="AK38" i="24"/>
  <c r="AJ38" i="24"/>
  <c r="AI38" i="24"/>
  <c r="AH38" i="24"/>
  <c r="AJ38" i="25" s="1"/>
  <c r="AG38" i="24"/>
  <c r="AF38" i="24"/>
  <c r="AE38" i="24"/>
  <c r="AD38" i="24"/>
  <c r="AC38" i="24"/>
  <c r="AB38" i="24"/>
  <c r="AA38" i="24"/>
  <c r="Z38" i="24"/>
  <c r="Y38" i="24"/>
  <c r="X38" i="24"/>
  <c r="W38" i="24"/>
  <c r="V38" i="24"/>
  <c r="U38" i="24"/>
  <c r="T38" i="24"/>
  <c r="S38" i="24"/>
  <c r="R38" i="24"/>
  <c r="Q38" i="24"/>
  <c r="P38" i="24"/>
  <c r="O38" i="24"/>
  <c r="N38" i="24"/>
  <c r="M38" i="24"/>
  <c r="AC38" i="25" s="1"/>
  <c r="L38" i="24"/>
  <c r="AD38" i="25" s="1"/>
  <c r="K38" i="24"/>
  <c r="J38" i="24"/>
  <c r="I38" i="24"/>
  <c r="H38" i="24"/>
  <c r="G38" i="24"/>
  <c r="B38" i="25" s="1"/>
  <c r="F38" i="24"/>
  <c r="D38" i="25" s="1"/>
  <c r="E38" i="24"/>
  <c r="C38" i="25" s="1"/>
  <c r="D38" i="24"/>
  <c r="C38" i="24"/>
  <c r="B38" i="24"/>
  <c r="A38" i="24"/>
  <c r="CQ37" i="24"/>
  <c r="J37" i="25" s="1"/>
  <c r="CP37" i="24"/>
  <c r="S37" i="25" s="1"/>
  <c r="CO37" i="24"/>
  <c r="CN37" i="24"/>
  <c r="Q37" i="25" s="1"/>
  <c r="CM37" i="24"/>
  <c r="P37" i="25" s="1"/>
  <c r="CL37" i="24"/>
  <c r="CK37" i="24"/>
  <c r="CJ37" i="24"/>
  <c r="CI37" i="24"/>
  <c r="CH37" i="24"/>
  <c r="CG37" i="24"/>
  <c r="CF37" i="24"/>
  <c r="CE37" i="24"/>
  <c r="CD37" i="24"/>
  <c r="CC37" i="24"/>
  <c r="CB37" i="24"/>
  <c r="K37" i="25" s="1"/>
  <c r="CA37" i="24"/>
  <c r="BZ37" i="24"/>
  <c r="BY37" i="24"/>
  <c r="BX37" i="24"/>
  <c r="BW37" i="24"/>
  <c r="BV37" i="24"/>
  <c r="BU37" i="24"/>
  <c r="BT37" i="24"/>
  <c r="E37" i="25" s="1"/>
  <c r="BS37" i="24"/>
  <c r="BR37" i="24"/>
  <c r="BQ37" i="24"/>
  <c r="BP37" i="24"/>
  <c r="BO37" i="24"/>
  <c r="BN37" i="24"/>
  <c r="BM37" i="24"/>
  <c r="BL37" i="24"/>
  <c r="BK37" i="24"/>
  <c r="BJ37" i="24"/>
  <c r="F37" i="25" s="1"/>
  <c r="BI37" i="24"/>
  <c r="BH37" i="24"/>
  <c r="BG37" i="24"/>
  <c r="BF37" i="24"/>
  <c r="BE37" i="24"/>
  <c r="BD37" i="24"/>
  <c r="BC37" i="24"/>
  <c r="Y37" i="25" s="1"/>
  <c r="BB37" i="24"/>
  <c r="X37" i="25" s="1"/>
  <c r="BA37" i="24"/>
  <c r="W37" i="25" s="1"/>
  <c r="AZ37" i="24"/>
  <c r="AE37" i="25" s="1"/>
  <c r="AY37" i="24"/>
  <c r="AB37" i="25" s="1"/>
  <c r="AX37" i="24"/>
  <c r="AA37" i="25" s="1"/>
  <c r="AW37" i="24"/>
  <c r="Z37" i="25" s="1"/>
  <c r="AV37" i="24"/>
  <c r="AU37" i="24"/>
  <c r="AT37" i="24"/>
  <c r="AS37" i="24"/>
  <c r="AR37" i="24"/>
  <c r="AQ37" i="24"/>
  <c r="AP37" i="24"/>
  <c r="AI37" i="25" s="1"/>
  <c r="AO37" i="24"/>
  <c r="AH37" i="25" s="1"/>
  <c r="AN37" i="24"/>
  <c r="AM37" i="24"/>
  <c r="AL37" i="24"/>
  <c r="AK37" i="24"/>
  <c r="AJ37" i="24"/>
  <c r="AI37" i="24"/>
  <c r="AH37" i="24"/>
  <c r="AJ37" i="25" s="1"/>
  <c r="AG37" i="24"/>
  <c r="AF37" i="24"/>
  <c r="AE37" i="24"/>
  <c r="AD37" i="24"/>
  <c r="AC37" i="24"/>
  <c r="AB37" i="24"/>
  <c r="AA37" i="24"/>
  <c r="Z37" i="24"/>
  <c r="Y37" i="24"/>
  <c r="X37" i="24"/>
  <c r="W37" i="24"/>
  <c r="V37" i="24"/>
  <c r="U37" i="24"/>
  <c r="T37" i="24"/>
  <c r="S37" i="24"/>
  <c r="R37" i="24"/>
  <c r="Q37" i="24"/>
  <c r="P37" i="24"/>
  <c r="O37" i="24"/>
  <c r="N37" i="24"/>
  <c r="M37" i="24"/>
  <c r="AC37" i="25" s="1"/>
  <c r="L37" i="24"/>
  <c r="AD37" i="25" s="1"/>
  <c r="K37" i="24"/>
  <c r="J37" i="24"/>
  <c r="I37" i="24"/>
  <c r="H37" i="24"/>
  <c r="G37" i="24"/>
  <c r="B37" i="25" s="1"/>
  <c r="F37" i="24"/>
  <c r="D37" i="25" s="1"/>
  <c r="E37" i="24"/>
  <c r="C37" i="25" s="1"/>
  <c r="D37" i="24"/>
  <c r="C37" i="24"/>
  <c r="B37" i="24"/>
  <c r="A37" i="24"/>
  <c r="DC37" i="24" s="1"/>
  <c r="AR37" i="25" s="1"/>
  <c r="CQ36" i="24"/>
  <c r="J36" i="25" s="1"/>
  <c r="CP36" i="24"/>
  <c r="S36" i="25" s="1"/>
  <c r="CO36" i="24"/>
  <c r="CN36" i="24"/>
  <c r="Q36" i="25" s="1"/>
  <c r="CM36" i="24"/>
  <c r="P36" i="25" s="1"/>
  <c r="CL36" i="24"/>
  <c r="CK36" i="24"/>
  <c r="CJ36" i="24"/>
  <c r="CI36" i="24"/>
  <c r="CH36" i="24"/>
  <c r="CG36" i="24"/>
  <c r="CF36" i="24"/>
  <c r="CE36" i="24"/>
  <c r="CD36" i="24"/>
  <c r="CC36" i="24"/>
  <c r="CB36" i="24"/>
  <c r="K36" i="25" s="1"/>
  <c r="CA36" i="24"/>
  <c r="BZ36" i="24"/>
  <c r="BY36" i="24"/>
  <c r="BX36" i="24"/>
  <c r="BW36" i="24"/>
  <c r="BV36" i="24"/>
  <c r="BU36" i="24"/>
  <c r="BT36" i="24"/>
  <c r="E36" i="25" s="1"/>
  <c r="BS36" i="24"/>
  <c r="BR36" i="24"/>
  <c r="BQ36" i="24"/>
  <c r="BP36" i="24"/>
  <c r="BO36" i="24"/>
  <c r="BN36" i="24"/>
  <c r="BM36" i="24"/>
  <c r="BL36" i="24"/>
  <c r="BK36" i="24"/>
  <c r="BJ36" i="24"/>
  <c r="F36" i="25" s="1"/>
  <c r="BI36" i="24"/>
  <c r="BH36" i="24"/>
  <c r="BG36" i="24"/>
  <c r="BF36" i="24"/>
  <c r="BE36" i="24"/>
  <c r="BD36" i="24"/>
  <c r="BC36" i="24"/>
  <c r="Y36" i="25" s="1"/>
  <c r="BB36" i="24"/>
  <c r="X36" i="25" s="1"/>
  <c r="BA36" i="24"/>
  <c r="W36" i="25" s="1"/>
  <c r="AZ36" i="24"/>
  <c r="AE36" i="25" s="1"/>
  <c r="AY36" i="24"/>
  <c r="AB36" i="25" s="1"/>
  <c r="AX36" i="24"/>
  <c r="AA36" i="25" s="1"/>
  <c r="AW36" i="24"/>
  <c r="Z36" i="25" s="1"/>
  <c r="AV36" i="24"/>
  <c r="AU36" i="24"/>
  <c r="AT36" i="24"/>
  <c r="AS36" i="24"/>
  <c r="AR36" i="24"/>
  <c r="AQ36" i="24"/>
  <c r="AP36" i="24"/>
  <c r="AI36" i="25" s="1"/>
  <c r="AO36" i="24"/>
  <c r="AH36" i="25" s="1"/>
  <c r="AN36" i="24"/>
  <c r="AM36" i="24"/>
  <c r="AL36" i="24"/>
  <c r="AK36" i="24"/>
  <c r="AJ36" i="24"/>
  <c r="AI36" i="24"/>
  <c r="AH36" i="24"/>
  <c r="AJ36" i="25" s="1"/>
  <c r="AG36" i="24"/>
  <c r="AF36" i="24"/>
  <c r="AE36" i="24"/>
  <c r="AD36" i="24"/>
  <c r="AC36" i="24"/>
  <c r="AB36" i="24"/>
  <c r="AA36" i="24"/>
  <c r="Z36" i="24"/>
  <c r="Y36" i="24"/>
  <c r="X36" i="24"/>
  <c r="W36" i="24"/>
  <c r="V36" i="24"/>
  <c r="U36" i="24"/>
  <c r="T36" i="24"/>
  <c r="S36" i="24"/>
  <c r="R36" i="24"/>
  <c r="Q36" i="24"/>
  <c r="P36" i="24"/>
  <c r="O36" i="24"/>
  <c r="N36" i="24"/>
  <c r="M36" i="24"/>
  <c r="AC36" i="25" s="1"/>
  <c r="L36" i="24"/>
  <c r="AD36" i="25" s="1"/>
  <c r="K36" i="24"/>
  <c r="J36" i="24"/>
  <c r="I36" i="24"/>
  <c r="H36" i="24"/>
  <c r="G36" i="24"/>
  <c r="B36" i="25" s="1"/>
  <c r="F36" i="24"/>
  <c r="D36" i="25" s="1"/>
  <c r="E36" i="24"/>
  <c r="C36" i="25" s="1"/>
  <c r="D36" i="24"/>
  <c r="C36" i="24"/>
  <c r="B36" i="24"/>
  <c r="A36" i="24"/>
  <c r="A36" i="25" s="1"/>
  <c r="CQ35" i="24"/>
  <c r="J35" i="25" s="1"/>
  <c r="CP35" i="24"/>
  <c r="S35" i="25" s="1"/>
  <c r="CO35" i="24"/>
  <c r="CN35" i="24"/>
  <c r="Q35" i="25" s="1"/>
  <c r="CM35" i="24"/>
  <c r="P35" i="25" s="1"/>
  <c r="CL35" i="24"/>
  <c r="CK35" i="24"/>
  <c r="CJ35" i="24"/>
  <c r="CI35" i="24"/>
  <c r="CH35" i="24"/>
  <c r="CG35" i="24"/>
  <c r="CF35" i="24"/>
  <c r="CE35" i="24"/>
  <c r="CD35" i="24"/>
  <c r="CC35" i="24"/>
  <c r="CB35" i="24"/>
  <c r="K35" i="25" s="1"/>
  <c r="CA35" i="24"/>
  <c r="BZ35" i="24"/>
  <c r="BY35" i="24"/>
  <c r="BX35" i="24"/>
  <c r="BW35" i="24"/>
  <c r="BV35" i="24"/>
  <c r="BU35" i="24"/>
  <c r="BT35" i="24"/>
  <c r="E35" i="25" s="1"/>
  <c r="BS35" i="24"/>
  <c r="BR35" i="24"/>
  <c r="BQ35" i="24"/>
  <c r="BP35" i="24"/>
  <c r="BO35" i="24"/>
  <c r="BN35" i="24"/>
  <c r="BM35" i="24"/>
  <c r="BL35" i="24"/>
  <c r="BK35" i="24"/>
  <c r="BJ35" i="24"/>
  <c r="F35" i="25" s="1"/>
  <c r="BI35" i="24"/>
  <c r="BH35" i="24"/>
  <c r="BG35" i="24"/>
  <c r="BF35" i="24"/>
  <c r="BE35" i="24"/>
  <c r="BD35" i="24"/>
  <c r="BC35" i="24"/>
  <c r="Y35" i="25" s="1"/>
  <c r="BB35" i="24"/>
  <c r="X35" i="25" s="1"/>
  <c r="BA35" i="24"/>
  <c r="W35" i="25" s="1"/>
  <c r="AZ35" i="24"/>
  <c r="AE35" i="25" s="1"/>
  <c r="AY35" i="24"/>
  <c r="AB35" i="25" s="1"/>
  <c r="AX35" i="24"/>
  <c r="AA35" i="25" s="1"/>
  <c r="AW35" i="24"/>
  <c r="Z35" i="25" s="1"/>
  <c r="AV35" i="24"/>
  <c r="AU35" i="24"/>
  <c r="AT35" i="24"/>
  <c r="AS35" i="24"/>
  <c r="AR35" i="24"/>
  <c r="AQ35" i="24"/>
  <c r="AP35" i="24"/>
  <c r="AI35" i="25" s="1"/>
  <c r="AO35" i="24"/>
  <c r="AH35" i="25" s="1"/>
  <c r="AN35" i="24"/>
  <c r="AM35" i="24"/>
  <c r="AL35" i="24"/>
  <c r="AK35" i="24"/>
  <c r="AJ35" i="24"/>
  <c r="AI35" i="24"/>
  <c r="AH35" i="24"/>
  <c r="AJ35" i="25" s="1"/>
  <c r="AG35" i="24"/>
  <c r="AF35" i="24"/>
  <c r="AE35" i="24"/>
  <c r="AD35" i="24"/>
  <c r="AC35" i="24"/>
  <c r="AB35" i="24"/>
  <c r="AA35" i="24"/>
  <c r="Z35" i="24"/>
  <c r="Y35" i="24"/>
  <c r="X35" i="24"/>
  <c r="W35" i="24"/>
  <c r="V35" i="24"/>
  <c r="U35" i="24"/>
  <c r="T35" i="24"/>
  <c r="S35" i="24"/>
  <c r="R35" i="24"/>
  <c r="Q35" i="24"/>
  <c r="P35" i="24"/>
  <c r="O35" i="24"/>
  <c r="N35" i="24"/>
  <c r="M35" i="24"/>
  <c r="AC35" i="25" s="1"/>
  <c r="L35" i="24"/>
  <c r="AD35" i="25" s="1"/>
  <c r="K35" i="24"/>
  <c r="J35" i="24"/>
  <c r="I35" i="24"/>
  <c r="H35" i="24"/>
  <c r="G35" i="24"/>
  <c r="B35" i="25" s="1"/>
  <c r="F35" i="24"/>
  <c r="D35" i="25" s="1"/>
  <c r="E35" i="24"/>
  <c r="C35" i="25" s="1"/>
  <c r="D35" i="24"/>
  <c r="C35" i="24"/>
  <c r="B35" i="24"/>
  <c r="A35" i="24"/>
  <c r="A35" i="25" s="1"/>
  <c r="CQ34" i="24"/>
  <c r="J34" i="25" s="1"/>
  <c r="CP34" i="24"/>
  <c r="S34" i="25" s="1"/>
  <c r="CO34" i="24"/>
  <c r="CN34" i="24"/>
  <c r="Q34" i="25" s="1"/>
  <c r="CM34" i="24"/>
  <c r="P34" i="25" s="1"/>
  <c r="CL34" i="24"/>
  <c r="CK34" i="24"/>
  <c r="CJ34" i="24"/>
  <c r="CI34" i="24"/>
  <c r="CH34" i="24"/>
  <c r="CG34" i="24"/>
  <c r="CF34" i="24"/>
  <c r="CE34" i="24"/>
  <c r="CD34" i="24"/>
  <c r="CC34" i="24"/>
  <c r="CB34" i="24"/>
  <c r="K34" i="25" s="1"/>
  <c r="CA34" i="24"/>
  <c r="BZ34" i="24"/>
  <c r="BY34" i="24"/>
  <c r="BX34" i="24"/>
  <c r="BW34" i="24"/>
  <c r="BV34" i="24"/>
  <c r="BU34" i="24"/>
  <c r="BT34" i="24"/>
  <c r="E34" i="25" s="1"/>
  <c r="BS34" i="24"/>
  <c r="BR34" i="24"/>
  <c r="BQ34" i="24"/>
  <c r="BP34" i="24"/>
  <c r="BO34" i="24"/>
  <c r="BN34" i="24"/>
  <c r="BM34" i="24"/>
  <c r="BL34" i="24"/>
  <c r="BK34" i="24"/>
  <c r="BJ34" i="24"/>
  <c r="F34" i="25" s="1"/>
  <c r="BI34" i="24"/>
  <c r="BH34" i="24"/>
  <c r="BG34" i="24"/>
  <c r="BF34" i="24"/>
  <c r="BE34" i="24"/>
  <c r="BD34" i="24"/>
  <c r="BC34" i="24"/>
  <c r="Y34" i="25" s="1"/>
  <c r="BB34" i="24"/>
  <c r="X34" i="25" s="1"/>
  <c r="BA34" i="24"/>
  <c r="W34" i="25" s="1"/>
  <c r="AZ34" i="24"/>
  <c r="AE34" i="25" s="1"/>
  <c r="AY34" i="24"/>
  <c r="AB34" i="25" s="1"/>
  <c r="AX34" i="24"/>
  <c r="AA34" i="25" s="1"/>
  <c r="AW34" i="24"/>
  <c r="Z34" i="25" s="1"/>
  <c r="AV34" i="24"/>
  <c r="AU34" i="24"/>
  <c r="AT34" i="24"/>
  <c r="AS34" i="24"/>
  <c r="AR34" i="24"/>
  <c r="AQ34" i="24"/>
  <c r="AP34" i="24"/>
  <c r="AI34" i="25" s="1"/>
  <c r="AO34" i="24"/>
  <c r="AH34" i="25" s="1"/>
  <c r="AN34" i="24"/>
  <c r="AM34" i="24"/>
  <c r="AL34" i="24"/>
  <c r="AK34" i="24"/>
  <c r="AJ34" i="24"/>
  <c r="AI34" i="24"/>
  <c r="AH34" i="24"/>
  <c r="AJ34" i="25" s="1"/>
  <c r="AG34" i="24"/>
  <c r="AF34" i="24"/>
  <c r="AE34" i="24"/>
  <c r="AD34" i="24"/>
  <c r="AC34" i="24"/>
  <c r="AB34" i="24"/>
  <c r="AA34" i="24"/>
  <c r="Z34" i="24"/>
  <c r="Y34" i="24"/>
  <c r="X34" i="24"/>
  <c r="W34" i="24"/>
  <c r="V34" i="24"/>
  <c r="U34" i="24"/>
  <c r="T34" i="24"/>
  <c r="S34" i="24"/>
  <c r="R34" i="24"/>
  <c r="Q34" i="24"/>
  <c r="P34" i="24"/>
  <c r="O34" i="24"/>
  <c r="N34" i="24"/>
  <c r="M34" i="24"/>
  <c r="AC34" i="25" s="1"/>
  <c r="L34" i="24"/>
  <c r="AD34" i="25" s="1"/>
  <c r="K34" i="24"/>
  <c r="J34" i="24"/>
  <c r="I34" i="24"/>
  <c r="H34" i="24"/>
  <c r="G34" i="24"/>
  <c r="B34" i="25" s="1"/>
  <c r="F34" i="24"/>
  <c r="D34" i="25" s="1"/>
  <c r="E34" i="24"/>
  <c r="C34" i="25" s="1"/>
  <c r="D34" i="24"/>
  <c r="C34" i="24"/>
  <c r="B34" i="24"/>
  <c r="A34" i="24"/>
  <c r="CQ33" i="24"/>
  <c r="J33" i="25" s="1"/>
  <c r="CP33" i="24"/>
  <c r="S33" i="25" s="1"/>
  <c r="CO33" i="24"/>
  <c r="CN33" i="24"/>
  <c r="Q33" i="25" s="1"/>
  <c r="CM33" i="24"/>
  <c r="P33" i="25" s="1"/>
  <c r="CL33" i="24"/>
  <c r="CK33" i="24"/>
  <c r="CJ33" i="24"/>
  <c r="CI33" i="24"/>
  <c r="CH33" i="24"/>
  <c r="CG33" i="24"/>
  <c r="CF33" i="24"/>
  <c r="CE33" i="24"/>
  <c r="CD33" i="24"/>
  <c r="CC33" i="24"/>
  <c r="CB33" i="24"/>
  <c r="K33" i="25" s="1"/>
  <c r="CA33" i="24"/>
  <c r="BZ33" i="24"/>
  <c r="BY33" i="24"/>
  <c r="BX33" i="24"/>
  <c r="BW33" i="24"/>
  <c r="BV33" i="24"/>
  <c r="BU33" i="24"/>
  <c r="BT33" i="24"/>
  <c r="E33" i="25" s="1"/>
  <c r="BS33" i="24"/>
  <c r="BR33" i="24"/>
  <c r="BQ33" i="24"/>
  <c r="BP33" i="24"/>
  <c r="BO33" i="24"/>
  <c r="BN33" i="24"/>
  <c r="BM33" i="24"/>
  <c r="BL33" i="24"/>
  <c r="BK33" i="24"/>
  <c r="BJ33" i="24"/>
  <c r="F33" i="25" s="1"/>
  <c r="BI33" i="24"/>
  <c r="BH33" i="24"/>
  <c r="BG33" i="24"/>
  <c r="BF33" i="24"/>
  <c r="BE33" i="24"/>
  <c r="BD33" i="24"/>
  <c r="BC33" i="24"/>
  <c r="Y33" i="25" s="1"/>
  <c r="BB33" i="24"/>
  <c r="X33" i="25" s="1"/>
  <c r="BA33" i="24"/>
  <c r="W33" i="25" s="1"/>
  <c r="AZ33" i="24"/>
  <c r="AE33" i="25" s="1"/>
  <c r="AY33" i="24"/>
  <c r="AB33" i="25" s="1"/>
  <c r="AX33" i="24"/>
  <c r="AA33" i="25" s="1"/>
  <c r="AW33" i="24"/>
  <c r="Z33" i="25" s="1"/>
  <c r="AV33" i="24"/>
  <c r="AU33" i="24"/>
  <c r="AT33" i="24"/>
  <c r="AS33" i="24"/>
  <c r="AR33" i="24"/>
  <c r="AQ33" i="24"/>
  <c r="AP33" i="24"/>
  <c r="AI33" i="25" s="1"/>
  <c r="AO33" i="24"/>
  <c r="AH33" i="25" s="1"/>
  <c r="AN33" i="24"/>
  <c r="AM33" i="24"/>
  <c r="AL33" i="24"/>
  <c r="AK33" i="24"/>
  <c r="AJ33" i="24"/>
  <c r="AI33" i="24"/>
  <c r="AH33" i="24"/>
  <c r="AJ33" i="25" s="1"/>
  <c r="AG33" i="24"/>
  <c r="AF33" i="24"/>
  <c r="AE33" i="24"/>
  <c r="AD33" i="24"/>
  <c r="AC33" i="24"/>
  <c r="AB33" i="24"/>
  <c r="AA33" i="24"/>
  <c r="Z33" i="24"/>
  <c r="Y33" i="24"/>
  <c r="X33" i="24"/>
  <c r="W33" i="24"/>
  <c r="V33" i="24"/>
  <c r="U33" i="24"/>
  <c r="T33" i="24"/>
  <c r="S33" i="24"/>
  <c r="R33" i="24"/>
  <c r="Q33" i="24"/>
  <c r="P33" i="24"/>
  <c r="O33" i="24"/>
  <c r="N33" i="24"/>
  <c r="M33" i="24"/>
  <c r="AC33" i="25" s="1"/>
  <c r="L33" i="24"/>
  <c r="AD33" i="25" s="1"/>
  <c r="K33" i="24"/>
  <c r="J33" i="24"/>
  <c r="I33" i="24"/>
  <c r="H33" i="24"/>
  <c r="G33" i="24"/>
  <c r="B33" i="25" s="1"/>
  <c r="F33" i="24"/>
  <c r="D33" i="25" s="1"/>
  <c r="E33" i="24"/>
  <c r="C33" i="25" s="1"/>
  <c r="D33" i="24"/>
  <c r="C33" i="24"/>
  <c r="B33" i="24"/>
  <c r="A33" i="24"/>
  <c r="DC33" i="24" s="1"/>
  <c r="AR33" i="25" s="1"/>
  <c r="CQ32" i="24"/>
  <c r="J32" i="25" s="1"/>
  <c r="CP32" i="24"/>
  <c r="S32" i="25" s="1"/>
  <c r="CO32" i="24"/>
  <c r="CN32" i="24"/>
  <c r="Q32" i="25" s="1"/>
  <c r="CM32" i="24"/>
  <c r="P32" i="25" s="1"/>
  <c r="CL32" i="24"/>
  <c r="CK32" i="24"/>
  <c r="CJ32" i="24"/>
  <c r="CI32" i="24"/>
  <c r="CH32" i="24"/>
  <c r="CG32" i="24"/>
  <c r="CF32" i="24"/>
  <c r="CE32" i="24"/>
  <c r="CD32" i="24"/>
  <c r="CC32" i="24"/>
  <c r="CB32" i="24"/>
  <c r="K32" i="25" s="1"/>
  <c r="CA32" i="24"/>
  <c r="BZ32" i="24"/>
  <c r="BY32" i="24"/>
  <c r="BX32" i="24"/>
  <c r="BW32" i="24"/>
  <c r="BV32" i="24"/>
  <c r="BU32" i="24"/>
  <c r="BT32" i="24"/>
  <c r="E32" i="25" s="1"/>
  <c r="BS32" i="24"/>
  <c r="BR32" i="24"/>
  <c r="BQ32" i="24"/>
  <c r="BP32" i="24"/>
  <c r="BO32" i="24"/>
  <c r="BN32" i="24"/>
  <c r="BM32" i="24"/>
  <c r="BL32" i="24"/>
  <c r="BK32" i="24"/>
  <c r="BJ32" i="24"/>
  <c r="F32" i="25" s="1"/>
  <c r="BI32" i="24"/>
  <c r="BH32" i="24"/>
  <c r="BG32" i="24"/>
  <c r="BF32" i="24"/>
  <c r="BE32" i="24"/>
  <c r="BD32" i="24"/>
  <c r="BC32" i="24"/>
  <c r="Y32" i="25" s="1"/>
  <c r="BB32" i="24"/>
  <c r="X32" i="25" s="1"/>
  <c r="BA32" i="24"/>
  <c r="W32" i="25" s="1"/>
  <c r="AZ32" i="24"/>
  <c r="AE32" i="25" s="1"/>
  <c r="AY32" i="24"/>
  <c r="AB32" i="25" s="1"/>
  <c r="AX32" i="24"/>
  <c r="AA32" i="25" s="1"/>
  <c r="AW32" i="24"/>
  <c r="Z32" i="25" s="1"/>
  <c r="AV32" i="24"/>
  <c r="AU32" i="24"/>
  <c r="AT32" i="24"/>
  <c r="AS32" i="24"/>
  <c r="AR32" i="24"/>
  <c r="AQ32" i="24"/>
  <c r="AP32" i="24"/>
  <c r="AI32" i="25" s="1"/>
  <c r="AO32" i="24"/>
  <c r="AH32" i="25" s="1"/>
  <c r="AN32" i="24"/>
  <c r="AM32" i="24"/>
  <c r="AL32" i="24"/>
  <c r="AK32" i="24"/>
  <c r="AJ32" i="24"/>
  <c r="AI32" i="24"/>
  <c r="AH32" i="24"/>
  <c r="AJ32" i="25" s="1"/>
  <c r="AG32" i="24"/>
  <c r="AF32" i="24"/>
  <c r="AE32" i="24"/>
  <c r="AD32" i="24"/>
  <c r="AC32" i="24"/>
  <c r="AB32" i="24"/>
  <c r="AA32" i="24"/>
  <c r="Z32" i="24"/>
  <c r="Y32" i="24"/>
  <c r="X32" i="24"/>
  <c r="W32" i="24"/>
  <c r="V32" i="24"/>
  <c r="U32" i="24"/>
  <c r="T32" i="24"/>
  <c r="S32" i="24"/>
  <c r="R32" i="24"/>
  <c r="Q32" i="24"/>
  <c r="P32" i="24"/>
  <c r="O32" i="24"/>
  <c r="N32" i="24"/>
  <c r="M32" i="24"/>
  <c r="AC32" i="25" s="1"/>
  <c r="L32" i="24"/>
  <c r="AD32" i="25" s="1"/>
  <c r="K32" i="24"/>
  <c r="J32" i="24"/>
  <c r="I32" i="24"/>
  <c r="H32" i="24"/>
  <c r="G32" i="24"/>
  <c r="B32" i="25" s="1"/>
  <c r="F32" i="24"/>
  <c r="D32" i="25" s="1"/>
  <c r="E32" i="24"/>
  <c r="C32" i="25" s="1"/>
  <c r="D32" i="24"/>
  <c r="C32" i="24"/>
  <c r="B32" i="24"/>
  <c r="A32" i="24"/>
  <c r="DC32" i="24" s="1"/>
  <c r="AR32" i="25" s="1"/>
  <c r="CQ31" i="24"/>
  <c r="J31" i="25" s="1"/>
  <c r="CP31" i="24"/>
  <c r="S31" i="25" s="1"/>
  <c r="CO31" i="24"/>
  <c r="CN31" i="24"/>
  <c r="Q31" i="25" s="1"/>
  <c r="CM31" i="24"/>
  <c r="P31" i="25" s="1"/>
  <c r="CL31" i="24"/>
  <c r="CK31" i="24"/>
  <c r="CJ31" i="24"/>
  <c r="CI31" i="24"/>
  <c r="CH31" i="24"/>
  <c r="CG31" i="24"/>
  <c r="CF31" i="24"/>
  <c r="CE31" i="24"/>
  <c r="CD31" i="24"/>
  <c r="CC31" i="24"/>
  <c r="CB31" i="24"/>
  <c r="K31" i="25" s="1"/>
  <c r="CA31" i="24"/>
  <c r="BZ31" i="24"/>
  <c r="BY31" i="24"/>
  <c r="BX31" i="24"/>
  <c r="BW31" i="24"/>
  <c r="BV31" i="24"/>
  <c r="BU31" i="24"/>
  <c r="BT31" i="24"/>
  <c r="E31" i="25" s="1"/>
  <c r="BS31" i="24"/>
  <c r="BR31" i="24"/>
  <c r="BQ31" i="24"/>
  <c r="BP31" i="24"/>
  <c r="BO31" i="24"/>
  <c r="BN31" i="24"/>
  <c r="BM31" i="24"/>
  <c r="BL31" i="24"/>
  <c r="BK31" i="24"/>
  <c r="BJ31" i="24"/>
  <c r="F31" i="25" s="1"/>
  <c r="BI31" i="24"/>
  <c r="BH31" i="24"/>
  <c r="BG31" i="24"/>
  <c r="BF31" i="24"/>
  <c r="BE31" i="24"/>
  <c r="BD31" i="24"/>
  <c r="BC31" i="24"/>
  <c r="Y31" i="25" s="1"/>
  <c r="BB31" i="24"/>
  <c r="X31" i="25" s="1"/>
  <c r="BA31" i="24"/>
  <c r="W31" i="25" s="1"/>
  <c r="AZ31" i="24"/>
  <c r="AE31" i="25" s="1"/>
  <c r="AY31" i="24"/>
  <c r="AB31" i="25" s="1"/>
  <c r="AX31" i="24"/>
  <c r="AA31" i="25" s="1"/>
  <c r="AW31" i="24"/>
  <c r="Z31" i="25" s="1"/>
  <c r="AV31" i="24"/>
  <c r="AU31" i="24"/>
  <c r="AT31" i="24"/>
  <c r="AS31" i="24"/>
  <c r="AR31" i="24"/>
  <c r="AQ31" i="24"/>
  <c r="AP31" i="24"/>
  <c r="AI31" i="25" s="1"/>
  <c r="AO31" i="24"/>
  <c r="AH31" i="25" s="1"/>
  <c r="AN31" i="24"/>
  <c r="AM31" i="24"/>
  <c r="AL31" i="24"/>
  <c r="AK31" i="24"/>
  <c r="AJ31" i="24"/>
  <c r="AI31" i="24"/>
  <c r="AH31" i="24"/>
  <c r="AJ31" i="25" s="1"/>
  <c r="AG31" i="24"/>
  <c r="AF31" i="24"/>
  <c r="AE31" i="24"/>
  <c r="AD31" i="24"/>
  <c r="AC31" i="24"/>
  <c r="AB31" i="24"/>
  <c r="AA31" i="24"/>
  <c r="Z31" i="24"/>
  <c r="Y31" i="24"/>
  <c r="X31" i="24"/>
  <c r="W31" i="24"/>
  <c r="V31" i="24"/>
  <c r="U31" i="24"/>
  <c r="T31" i="24"/>
  <c r="S31" i="24"/>
  <c r="R31" i="24"/>
  <c r="Q31" i="24"/>
  <c r="P31" i="24"/>
  <c r="O31" i="24"/>
  <c r="N31" i="24"/>
  <c r="M31" i="24"/>
  <c r="AC31" i="25" s="1"/>
  <c r="L31" i="24"/>
  <c r="AD31" i="25" s="1"/>
  <c r="K31" i="24"/>
  <c r="J31" i="24"/>
  <c r="I31" i="24"/>
  <c r="H31" i="24"/>
  <c r="G31" i="24"/>
  <c r="B31" i="25" s="1"/>
  <c r="F31" i="24"/>
  <c r="D31" i="25" s="1"/>
  <c r="E31" i="24"/>
  <c r="C31" i="25" s="1"/>
  <c r="D31" i="24"/>
  <c r="C31" i="24"/>
  <c r="B31" i="24"/>
  <c r="A31" i="24"/>
  <c r="CQ30" i="24"/>
  <c r="J30" i="25" s="1"/>
  <c r="CP30" i="24"/>
  <c r="S30" i="25" s="1"/>
  <c r="CO30" i="24"/>
  <c r="CN30" i="24"/>
  <c r="Q30" i="25" s="1"/>
  <c r="CM30" i="24"/>
  <c r="P30" i="25" s="1"/>
  <c r="CL30" i="24"/>
  <c r="CK30" i="24"/>
  <c r="CJ30" i="24"/>
  <c r="CI30" i="24"/>
  <c r="CH30" i="24"/>
  <c r="CG30" i="24"/>
  <c r="CF30" i="24"/>
  <c r="CE30" i="24"/>
  <c r="CD30" i="24"/>
  <c r="CC30" i="24"/>
  <c r="CB30" i="24"/>
  <c r="K30" i="25" s="1"/>
  <c r="CA30" i="24"/>
  <c r="BZ30" i="24"/>
  <c r="BY30" i="24"/>
  <c r="BX30" i="24"/>
  <c r="BW30" i="24"/>
  <c r="BV30" i="24"/>
  <c r="BU30" i="24"/>
  <c r="BT30" i="24"/>
  <c r="E30" i="25" s="1"/>
  <c r="BS30" i="24"/>
  <c r="BR30" i="24"/>
  <c r="BQ30" i="24"/>
  <c r="BP30" i="24"/>
  <c r="BO30" i="24"/>
  <c r="BN30" i="24"/>
  <c r="BM30" i="24"/>
  <c r="BL30" i="24"/>
  <c r="BK30" i="24"/>
  <c r="BJ30" i="24"/>
  <c r="F30" i="25" s="1"/>
  <c r="BI30" i="24"/>
  <c r="BH30" i="24"/>
  <c r="BG30" i="24"/>
  <c r="BF30" i="24"/>
  <c r="BE30" i="24"/>
  <c r="BD30" i="24"/>
  <c r="BC30" i="24"/>
  <c r="Y30" i="25" s="1"/>
  <c r="BB30" i="24"/>
  <c r="X30" i="25" s="1"/>
  <c r="BA30" i="24"/>
  <c r="W30" i="25" s="1"/>
  <c r="AZ30" i="24"/>
  <c r="AE30" i="25" s="1"/>
  <c r="AY30" i="24"/>
  <c r="AB30" i="25" s="1"/>
  <c r="AX30" i="24"/>
  <c r="AA30" i="25" s="1"/>
  <c r="AW30" i="24"/>
  <c r="Z30" i="25" s="1"/>
  <c r="AV30" i="24"/>
  <c r="AU30" i="24"/>
  <c r="AT30" i="24"/>
  <c r="AS30" i="24"/>
  <c r="AR30" i="24"/>
  <c r="AQ30" i="24"/>
  <c r="AP30" i="24"/>
  <c r="AI30" i="25" s="1"/>
  <c r="AO30" i="24"/>
  <c r="AH30" i="25" s="1"/>
  <c r="AN30" i="24"/>
  <c r="AM30" i="24"/>
  <c r="AL30" i="24"/>
  <c r="AK30" i="24"/>
  <c r="AJ30" i="24"/>
  <c r="AI30" i="24"/>
  <c r="AH30" i="24"/>
  <c r="AJ30" i="25" s="1"/>
  <c r="AG30" i="24"/>
  <c r="AF30" i="24"/>
  <c r="AE30" i="24"/>
  <c r="AD30" i="24"/>
  <c r="AC30" i="24"/>
  <c r="AB30" i="24"/>
  <c r="AA30" i="24"/>
  <c r="Z30" i="24"/>
  <c r="Y30" i="24"/>
  <c r="X30" i="24"/>
  <c r="W30" i="24"/>
  <c r="V30" i="24"/>
  <c r="U30" i="24"/>
  <c r="T30" i="24"/>
  <c r="S30" i="24"/>
  <c r="R30" i="24"/>
  <c r="Q30" i="24"/>
  <c r="P30" i="24"/>
  <c r="O30" i="24"/>
  <c r="N30" i="24"/>
  <c r="M30" i="24"/>
  <c r="AC30" i="25" s="1"/>
  <c r="L30" i="24"/>
  <c r="AD30" i="25" s="1"/>
  <c r="K30" i="24"/>
  <c r="J30" i="24"/>
  <c r="I30" i="24"/>
  <c r="H30" i="24"/>
  <c r="G30" i="24"/>
  <c r="B30" i="25" s="1"/>
  <c r="F30" i="24"/>
  <c r="D30" i="25" s="1"/>
  <c r="E30" i="24"/>
  <c r="C30" i="25" s="1"/>
  <c r="D30" i="24"/>
  <c r="C30" i="24"/>
  <c r="B30" i="24"/>
  <c r="A30" i="24"/>
  <c r="CQ29" i="24"/>
  <c r="J29" i="25" s="1"/>
  <c r="CP29" i="24"/>
  <c r="S29" i="25" s="1"/>
  <c r="CO29" i="24"/>
  <c r="CN29" i="24"/>
  <c r="Q29" i="25" s="1"/>
  <c r="CM29" i="24"/>
  <c r="P29" i="25" s="1"/>
  <c r="CL29" i="24"/>
  <c r="CK29" i="24"/>
  <c r="CJ29" i="24"/>
  <c r="CI29" i="24"/>
  <c r="CH29" i="24"/>
  <c r="CG29" i="24"/>
  <c r="CF29" i="24"/>
  <c r="CE29" i="24"/>
  <c r="CD29" i="24"/>
  <c r="CC29" i="24"/>
  <c r="CB29" i="24"/>
  <c r="K29" i="25" s="1"/>
  <c r="CA29" i="24"/>
  <c r="BZ29" i="24"/>
  <c r="BY29" i="24"/>
  <c r="BX29" i="24"/>
  <c r="BW29" i="24"/>
  <c r="BV29" i="24"/>
  <c r="BU29" i="24"/>
  <c r="BT29" i="24"/>
  <c r="E29" i="25" s="1"/>
  <c r="BS29" i="24"/>
  <c r="BR29" i="24"/>
  <c r="BQ29" i="24"/>
  <c r="BP29" i="24"/>
  <c r="BO29" i="24"/>
  <c r="BN29" i="24"/>
  <c r="BM29" i="24"/>
  <c r="BL29" i="24"/>
  <c r="BK29" i="24"/>
  <c r="BJ29" i="24"/>
  <c r="F29" i="25" s="1"/>
  <c r="BI29" i="24"/>
  <c r="BH29" i="24"/>
  <c r="BG29" i="24"/>
  <c r="BF29" i="24"/>
  <c r="BE29" i="24"/>
  <c r="BD29" i="24"/>
  <c r="BC29" i="24"/>
  <c r="Y29" i="25" s="1"/>
  <c r="BB29" i="24"/>
  <c r="X29" i="25" s="1"/>
  <c r="BA29" i="24"/>
  <c r="W29" i="25" s="1"/>
  <c r="AZ29" i="24"/>
  <c r="AE29" i="25" s="1"/>
  <c r="AY29" i="24"/>
  <c r="AB29" i="25" s="1"/>
  <c r="AX29" i="24"/>
  <c r="AA29" i="25" s="1"/>
  <c r="AW29" i="24"/>
  <c r="Z29" i="25" s="1"/>
  <c r="AV29" i="24"/>
  <c r="AU29" i="24"/>
  <c r="AT29" i="24"/>
  <c r="AS29" i="24"/>
  <c r="AR29" i="24"/>
  <c r="AQ29" i="24"/>
  <c r="AP29" i="24"/>
  <c r="AI29" i="25" s="1"/>
  <c r="AO29" i="24"/>
  <c r="AH29" i="25" s="1"/>
  <c r="AN29" i="24"/>
  <c r="AM29" i="24"/>
  <c r="AL29" i="24"/>
  <c r="AK29" i="24"/>
  <c r="AJ29" i="24"/>
  <c r="AI29" i="24"/>
  <c r="AH29" i="24"/>
  <c r="AJ29" i="25" s="1"/>
  <c r="AG29" i="24"/>
  <c r="AF29" i="24"/>
  <c r="AE29" i="24"/>
  <c r="AD29" i="24"/>
  <c r="AC29" i="24"/>
  <c r="AB29" i="24"/>
  <c r="AA29" i="24"/>
  <c r="Z29" i="24"/>
  <c r="Y29" i="24"/>
  <c r="X29" i="24"/>
  <c r="W29" i="24"/>
  <c r="V29" i="24"/>
  <c r="U29" i="24"/>
  <c r="T29" i="24"/>
  <c r="S29" i="24"/>
  <c r="R29" i="24"/>
  <c r="Q29" i="24"/>
  <c r="P29" i="24"/>
  <c r="O29" i="24"/>
  <c r="N29" i="24"/>
  <c r="M29" i="24"/>
  <c r="AC29" i="25" s="1"/>
  <c r="L29" i="24"/>
  <c r="AD29" i="25" s="1"/>
  <c r="K29" i="24"/>
  <c r="J29" i="24"/>
  <c r="I29" i="24"/>
  <c r="H29" i="24"/>
  <c r="G29" i="24"/>
  <c r="B29" i="25" s="1"/>
  <c r="F29" i="24"/>
  <c r="D29" i="25" s="1"/>
  <c r="E29" i="24"/>
  <c r="C29" i="25" s="1"/>
  <c r="D29" i="24"/>
  <c r="C29" i="24"/>
  <c r="B29" i="24"/>
  <c r="A29" i="24"/>
  <c r="DC29" i="24" s="1"/>
  <c r="AR29" i="25" s="1"/>
  <c r="CQ28" i="24"/>
  <c r="J28" i="25" s="1"/>
  <c r="CP28" i="24"/>
  <c r="S28" i="25" s="1"/>
  <c r="CO28" i="24"/>
  <c r="CN28" i="24"/>
  <c r="Q28" i="25" s="1"/>
  <c r="CM28" i="24"/>
  <c r="P28" i="25" s="1"/>
  <c r="CL28" i="24"/>
  <c r="CK28" i="24"/>
  <c r="CJ28" i="24"/>
  <c r="CI28" i="24"/>
  <c r="CH28" i="24"/>
  <c r="CG28" i="24"/>
  <c r="CF28" i="24"/>
  <c r="CE28" i="24"/>
  <c r="CD28" i="24"/>
  <c r="CC28" i="24"/>
  <c r="CB28" i="24"/>
  <c r="K28" i="25" s="1"/>
  <c r="CA28" i="24"/>
  <c r="BZ28" i="24"/>
  <c r="BY28" i="24"/>
  <c r="BX28" i="24"/>
  <c r="BW28" i="24"/>
  <c r="BV28" i="24"/>
  <c r="BU28" i="24"/>
  <c r="BT28" i="24"/>
  <c r="E28" i="25" s="1"/>
  <c r="BS28" i="24"/>
  <c r="BR28" i="24"/>
  <c r="BQ28" i="24"/>
  <c r="BP28" i="24"/>
  <c r="BO28" i="24"/>
  <c r="BN28" i="24"/>
  <c r="BM28" i="24"/>
  <c r="BL28" i="24"/>
  <c r="BK28" i="24"/>
  <c r="BJ28" i="24"/>
  <c r="F28" i="25" s="1"/>
  <c r="BI28" i="24"/>
  <c r="BH28" i="24"/>
  <c r="BG28" i="24"/>
  <c r="BF28" i="24"/>
  <c r="BE28" i="24"/>
  <c r="BD28" i="24"/>
  <c r="BC28" i="24"/>
  <c r="Y28" i="25" s="1"/>
  <c r="BB28" i="24"/>
  <c r="X28" i="25" s="1"/>
  <c r="BA28" i="24"/>
  <c r="W28" i="25" s="1"/>
  <c r="AZ28" i="24"/>
  <c r="AE28" i="25" s="1"/>
  <c r="AY28" i="24"/>
  <c r="AB28" i="25" s="1"/>
  <c r="AX28" i="24"/>
  <c r="AA28" i="25" s="1"/>
  <c r="AW28" i="24"/>
  <c r="Z28" i="25" s="1"/>
  <c r="AV28" i="24"/>
  <c r="AU28" i="24"/>
  <c r="AT28" i="24"/>
  <c r="AS28" i="24"/>
  <c r="AR28" i="24"/>
  <c r="AQ28" i="24"/>
  <c r="AP28" i="24"/>
  <c r="AI28" i="25" s="1"/>
  <c r="AO28" i="24"/>
  <c r="AH28" i="25" s="1"/>
  <c r="AN28" i="24"/>
  <c r="AM28" i="24"/>
  <c r="AL28" i="24"/>
  <c r="AK28" i="24"/>
  <c r="AJ28" i="24"/>
  <c r="AI28" i="24"/>
  <c r="AH28" i="24"/>
  <c r="AJ28" i="25" s="1"/>
  <c r="AG28" i="24"/>
  <c r="AF28" i="24"/>
  <c r="AE28" i="24"/>
  <c r="AD28" i="24"/>
  <c r="AC28" i="24"/>
  <c r="AB28" i="24"/>
  <c r="AA28" i="24"/>
  <c r="Z28" i="24"/>
  <c r="Y28" i="24"/>
  <c r="X28" i="24"/>
  <c r="W28" i="24"/>
  <c r="V28" i="24"/>
  <c r="U28" i="24"/>
  <c r="T28" i="24"/>
  <c r="S28" i="24"/>
  <c r="R28" i="24"/>
  <c r="Q28" i="24"/>
  <c r="P28" i="24"/>
  <c r="O28" i="24"/>
  <c r="N28" i="24"/>
  <c r="M28" i="24"/>
  <c r="AC28" i="25" s="1"/>
  <c r="L28" i="24"/>
  <c r="AD28" i="25" s="1"/>
  <c r="K28" i="24"/>
  <c r="J28" i="24"/>
  <c r="I28" i="24"/>
  <c r="H28" i="24"/>
  <c r="G28" i="24"/>
  <c r="B28" i="25" s="1"/>
  <c r="F28" i="24"/>
  <c r="D28" i="25" s="1"/>
  <c r="E28" i="24"/>
  <c r="C28" i="25" s="1"/>
  <c r="D28" i="24"/>
  <c r="C28" i="24"/>
  <c r="B28" i="24"/>
  <c r="A28" i="24"/>
  <c r="A28" i="25" s="1"/>
  <c r="CQ27" i="24"/>
  <c r="J27" i="25" s="1"/>
  <c r="CP27" i="24"/>
  <c r="S27" i="25" s="1"/>
  <c r="CO27" i="24"/>
  <c r="CN27" i="24"/>
  <c r="Q27" i="25" s="1"/>
  <c r="CM27" i="24"/>
  <c r="P27" i="25" s="1"/>
  <c r="CL27" i="24"/>
  <c r="CK27" i="24"/>
  <c r="CJ27" i="24"/>
  <c r="CI27" i="24"/>
  <c r="CH27" i="24"/>
  <c r="CG27" i="24"/>
  <c r="CF27" i="24"/>
  <c r="CE27" i="24"/>
  <c r="CD27" i="24"/>
  <c r="CC27" i="24"/>
  <c r="CB27" i="24"/>
  <c r="K27" i="25" s="1"/>
  <c r="CA27" i="24"/>
  <c r="BZ27" i="24"/>
  <c r="BY27" i="24"/>
  <c r="BX27" i="24"/>
  <c r="BW27" i="24"/>
  <c r="BV27" i="24"/>
  <c r="BU27" i="24"/>
  <c r="BT27" i="24"/>
  <c r="E27" i="25" s="1"/>
  <c r="BS27" i="24"/>
  <c r="BR27" i="24"/>
  <c r="BQ27" i="24"/>
  <c r="BP27" i="24"/>
  <c r="BO27" i="24"/>
  <c r="BN27" i="24"/>
  <c r="BM27" i="24"/>
  <c r="BL27" i="24"/>
  <c r="BK27" i="24"/>
  <c r="BJ27" i="24"/>
  <c r="F27" i="25" s="1"/>
  <c r="BI27" i="24"/>
  <c r="BH27" i="24"/>
  <c r="BG27" i="24"/>
  <c r="BF27" i="24"/>
  <c r="BE27" i="24"/>
  <c r="BD27" i="24"/>
  <c r="BC27" i="24"/>
  <c r="Y27" i="25" s="1"/>
  <c r="BB27" i="24"/>
  <c r="X27" i="25" s="1"/>
  <c r="BA27" i="24"/>
  <c r="W27" i="25" s="1"/>
  <c r="AZ27" i="24"/>
  <c r="AE27" i="25" s="1"/>
  <c r="AY27" i="24"/>
  <c r="AB27" i="25" s="1"/>
  <c r="AX27" i="24"/>
  <c r="AA27" i="25" s="1"/>
  <c r="AW27" i="24"/>
  <c r="Z27" i="25" s="1"/>
  <c r="AV27" i="24"/>
  <c r="AU27" i="24"/>
  <c r="AT27" i="24"/>
  <c r="AS27" i="24"/>
  <c r="AR27" i="24"/>
  <c r="AQ27" i="24"/>
  <c r="AP27" i="24"/>
  <c r="AI27" i="25" s="1"/>
  <c r="AO27" i="24"/>
  <c r="AH27" i="25" s="1"/>
  <c r="AN27" i="24"/>
  <c r="AM27" i="24"/>
  <c r="AL27" i="24"/>
  <c r="AK27" i="24"/>
  <c r="AJ27" i="24"/>
  <c r="AI27" i="24"/>
  <c r="AH27" i="24"/>
  <c r="AJ27" i="25" s="1"/>
  <c r="AG27" i="24"/>
  <c r="AF27" i="24"/>
  <c r="AE27" i="24"/>
  <c r="AD27" i="24"/>
  <c r="AC27" i="24"/>
  <c r="AB27" i="24"/>
  <c r="AA27" i="24"/>
  <c r="Z27" i="24"/>
  <c r="Y27" i="24"/>
  <c r="X27" i="24"/>
  <c r="W27" i="24"/>
  <c r="V27" i="24"/>
  <c r="U27" i="24"/>
  <c r="T27" i="24"/>
  <c r="S27" i="24"/>
  <c r="R27" i="24"/>
  <c r="Q27" i="24"/>
  <c r="P27" i="24"/>
  <c r="O27" i="24"/>
  <c r="N27" i="24"/>
  <c r="M27" i="24"/>
  <c r="AC27" i="25" s="1"/>
  <c r="L27" i="24"/>
  <c r="AD27" i="25" s="1"/>
  <c r="K27" i="24"/>
  <c r="J27" i="24"/>
  <c r="I27" i="24"/>
  <c r="H27" i="24"/>
  <c r="G27" i="24"/>
  <c r="B27" i="25" s="1"/>
  <c r="F27" i="24"/>
  <c r="D27" i="25" s="1"/>
  <c r="E27" i="24"/>
  <c r="C27" i="25" s="1"/>
  <c r="D27" i="24"/>
  <c r="C27" i="24"/>
  <c r="B27" i="24"/>
  <c r="A27" i="24"/>
  <c r="A27" i="25" s="1"/>
  <c r="CQ26" i="24"/>
  <c r="J26" i="25" s="1"/>
  <c r="CP26" i="24"/>
  <c r="S26" i="25" s="1"/>
  <c r="CO26" i="24"/>
  <c r="CN26" i="24"/>
  <c r="Q26" i="25" s="1"/>
  <c r="CM26" i="24"/>
  <c r="P26" i="25" s="1"/>
  <c r="CL26" i="24"/>
  <c r="CK26" i="24"/>
  <c r="CJ26" i="24"/>
  <c r="CI26" i="24"/>
  <c r="CH26" i="24"/>
  <c r="CG26" i="24"/>
  <c r="CF26" i="24"/>
  <c r="CE26" i="24"/>
  <c r="CD26" i="24"/>
  <c r="CC26" i="24"/>
  <c r="CB26" i="24"/>
  <c r="K26" i="25" s="1"/>
  <c r="CA26" i="24"/>
  <c r="BZ26" i="24"/>
  <c r="BY26" i="24"/>
  <c r="BX26" i="24"/>
  <c r="BW26" i="24"/>
  <c r="BV26" i="24"/>
  <c r="BU26" i="24"/>
  <c r="BT26" i="24"/>
  <c r="E26" i="25" s="1"/>
  <c r="BS26" i="24"/>
  <c r="BR26" i="24"/>
  <c r="BQ26" i="24"/>
  <c r="BP26" i="24"/>
  <c r="BO26" i="24"/>
  <c r="BN26" i="24"/>
  <c r="BM26" i="24"/>
  <c r="BL26" i="24"/>
  <c r="BK26" i="24"/>
  <c r="BJ26" i="24"/>
  <c r="F26" i="25" s="1"/>
  <c r="BI26" i="24"/>
  <c r="BH26" i="24"/>
  <c r="BG26" i="24"/>
  <c r="BF26" i="24"/>
  <c r="BE26" i="24"/>
  <c r="BD26" i="24"/>
  <c r="BC26" i="24"/>
  <c r="Y26" i="25" s="1"/>
  <c r="BB26" i="24"/>
  <c r="X26" i="25" s="1"/>
  <c r="BA26" i="24"/>
  <c r="W26" i="25" s="1"/>
  <c r="AZ26" i="24"/>
  <c r="AE26" i="25" s="1"/>
  <c r="AY26" i="24"/>
  <c r="AB26" i="25" s="1"/>
  <c r="AX26" i="24"/>
  <c r="AA26" i="25" s="1"/>
  <c r="AW26" i="24"/>
  <c r="Z26" i="25" s="1"/>
  <c r="AV26" i="24"/>
  <c r="AU26" i="24"/>
  <c r="AT26" i="24"/>
  <c r="AS26" i="24"/>
  <c r="AR26" i="24"/>
  <c r="AQ26" i="24"/>
  <c r="AP26" i="24"/>
  <c r="AI26" i="25" s="1"/>
  <c r="AO26" i="24"/>
  <c r="AH26" i="25" s="1"/>
  <c r="AN26" i="24"/>
  <c r="AM26" i="24"/>
  <c r="AL26" i="24"/>
  <c r="AK26" i="24"/>
  <c r="AJ26" i="24"/>
  <c r="AI26" i="24"/>
  <c r="AH26" i="24"/>
  <c r="AJ26" i="25" s="1"/>
  <c r="AG26" i="24"/>
  <c r="AF26" i="24"/>
  <c r="AE26" i="24"/>
  <c r="AD26" i="24"/>
  <c r="AC26" i="24"/>
  <c r="AB26" i="24"/>
  <c r="AA26" i="24"/>
  <c r="Z26" i="24"/>
  <c r="Y26" i="24"/>
  <c r="X26" i="24"/>
  <c r="W26" i="24"/>
  <c r="V26" i="24"/>
  <c r="U26" i="24"/>
  <c r="T26" i="24"/>
  <c r="S26" i="24"/>
  <c r="R26" i="24"/>
  <c r="Q26" i="24"/>
  <c r="P26" i="24"/>
  <c r="O26" i="24"/>
  <c r="N26" i="24"/>
  <c r="M26" i="24"/>
  <c r="AC26" i="25" s="1"/>
  <c r="L26" i="24"/>
  <c r="AD26" i="25" s="1"/>
  <c r="K26" i="24"/>
  <c r="J26" i="24"/>
  <c r="I26" i="24"/>
  <c r="H26" i="24"/>
  <c r="G26" i="24"/>
  <c r="B26" i="25" s="1"/>
  <c r="F26" i="24"/>
  <c r="D26" i="25" s="1"/>
  <c r="E26" i="24"/>
  <c r="C26" i="25" s="1"/>
  <c r="D26" i="24"/>
  <c r="C26" i="24"/>
  <c r="B26" i="24"/>
  <c r="A26" i="24"/>
  <c r="CQ25" i="24"/>
  <c r="J25" i="25" s="1"/>
  <c r="CP25" i="24"/>
  <c r="S25" i="25" s="1"/>
  <c r="CO25" i="24"/>
  <c r="CN25" i="24"/>
  <c r="Q25" i="25" s="1"/>
  <c r="CM25" i="24"/>
  <c r="P25" i="25" s="1"/>
  <c r="CL25" i="24"/>
  <c r="CK25" i="24"/>
  <c r="CJ25" i="24"/>
  <c r="CI25" i="24"/>
  <c r="CH25" i="24"/>
  <c r="CG25" i="24"/>
  <c r="CF25" i="24"/>
  <c r="CE25" i="24"/>
  <c r="CD25" i="24"/>
  <c r="CC25" i="24"/>
  <c r="CB25" i="24"/>
  <c r="K25" i="25" s="1"/>
  <c r="CA25" i="24"/>
  <c r="BZ25" i="24"/>
  <c r="BY25" i="24"/>
  <c r="BX25" i="24"/>
  <c r="BW25" i="24"/>
  <c r="BV25" i="24"/>
  <c r="BU25" i="24"/>
  <c r="BT25" i="24"/>
  <c r="E25" i="25" s="1"/>
  <c r="BS25" i="24"/>
  <c r="BR25" i="24"/>
  <c r="BQ25" i="24"/>
  <c r="BP25" i="24"/>
  <c r="BO25" i="24"/>
  <c r="BN25" i="24"/>
  <c r="BM25" i="24"/>
  <c r="BL25" i="24"/>
  <c r="BK25" i="24"/>
  <c r="BJ25" i="24"/>
  <c r="F25" i="25" s="1"/>
  <c r="BI25" i="24"/>
  <c r="BH25" i="24"/>
  <c r="BG25" i="24"/>
  <c r="BF25" i="24"/>
  <c r="BE25" i="24"/>
  <c r="BD25" i="24"/>
  <c r="BC25" i="24"/>
  <c r="Y25" i="25" s="1"/>
  <c r="BB25" i="24"/>
  <c r="X25" i="25" s="1"/>
  <c r="BA25" i="24"/>
  <c r="W25" i="25" s="1"/>
  <c r="AZ25" i="24"/>
  <c r="AE25" i="25" s="1"/>
  <c r="AY25" i="24"/>
  <c r="AB25" i="25" s="1"/>
  <c r="AX25" i="24"/>
  <c r="AA25" i="25" s="1"/>
  <c r="AW25" i="24"/>
  <c r="Z25" i="25" s="1"/>
  <c r="AV25" i="24"/>
  <c r="AU25" i="24"/>
  <c r="AT25" i="24"/>
  <c r="AS25" i="24"/>
  <c r="AR25" i="24"/>
  <c r="AQ25" i="24"/>
  <c r="AP25" i="24"/>
  <c r="AI25" i="25" s="1"/>
  <c r="AO25" i="24"/>
  <c r="AH25" i="25" s="1"/>
  <c r="AN25" i="24"/>
  <c r="AM25" i="24"/>
  <c r="AL25" i="24"/>
  <c r="AK25" i="24"/>
  <c r="AJ25" i="24"/>
  <c r="AI25" i="24"/>
  <c r="AH25" i="24"/>
  <c r="AJ25" i="25" s="1"/>
  <c r="AG25" i="24"/>
  <c r="AF25" i="24"/>
  <c r="AE25" i="24"/>
  <c r="AD25" i="24"/>
  <c r="AC25" i="24"/>
  <c r="AB25" i="24"/>
  <c r="AA25" i="24"/>
  <c r="Z25" i="24"/>
  <c r="Y25" i="24"/>
  <c r="X25" i="24"/>
  <c r="W25" i="24"/>
  <c r="V25" i="24"/>
  <c r="U25" i="24"/>
  <c r="T25" i="24"/>
  <c r="S25" i="24"/>
  <c r="R25" i="24"/>
  <c r="Q25" i="24"/>
  <c r="P25" i="24"/>
  <c r="O25" i="24"/>
  <c r="N25" i="24"/>
  <c r="M25" i="24"/>
  <c r="AC25" i="25" s="1"/>
  <c r="L25" i="24"/>
  <c r="AD25" i="25" s="1"/>
  <c r="K25" i="24"/>
  <c r="J25" i="24"/>
  <c r="I25" i="24"/>
  <c r="H25" i="24"/>
  <c r="G25" i="24"/>
  <c r="B25" i="25" s="1"/>
  <c r="F25" i="24"/>
  <c r="D25" i="25" s="1"/>
  <c r="E25" i="24"/>
  <c r="C25" i="25" s="1"/>
  <c r="D25" i="24"/>
  <c r="C25" i="24"/>
  <c r="B25" i="24"/>
  <c r="A25" i="24"/>
  <c r="DC25" i="24" s="1"/>
  <c r="AR25" i="25" s="1"/>
  <c r="CQ24" i="24"/>
  <c r="J24" i="25" s="1"/>
  <c r="CP24" i="24"/>
  <c r="S24" i="25" s="1"/>
  <c r="CO24" i="24"/>
  <c r="CN24" i="24"/>
  <c r="Q24" i="25" s="1"/>
  <c r="CM24" i="24"/>
  <c r="P24" i="25" s="1"/>
  <c r="CL24" i="24"/>
  <c r="CK24" i="24"/>
  <c r="CJ24" i="24"/>
  <c r="CI24" i="24"/>
  <c r="CH24" i="24"/>
  <c r="CG24" i="24"/>
  <c r="CF24" i="24"/>
  <c r="CE24" i="24"/>
  <c r="CD24" i="24"/>
  <c r="CC24" i="24"/>
  <c r="CB24" i="24"/>
  <c r="K24" i="25" s="1"/>
  <c r="CA24" i="24"/>
  <c r="BZ24" i="24"/>
  <c r="BY24" i="24"/>
  <c r="BX24" i="24"/>
  <c r="BW24" i="24"/>
  <c r="BV24" i="24"/>
  <c r="BU24" i="24"/>
  <c r="BT24" i="24"/>
  <c r="E24" i="25" s="1"/>
  <c r="BS24" i="24"/>
  <c r="BR24" i="24"/>
  <c r="BQ24" i="24"/>
  <c r="BP24" i="24"/>
  <c r="BO24" i="24"/>
  <c r="BN24" i="24"/>
  <c r="BM24" i="24"/>
  <c r="BL24" i="24"/>
  <c r="BK24" i="24"/>
  <c r="BJ24" i="24"/>
  <c r="F24" i="25" s="1"/>
  <c r="BI24" i="24"/>
  <c r="BH24" i="24"/>
  <c r="BG24" i="24"/>
  <c r="BF24" i="24"/>
  <c r="BE24" i="24"/>
  <c r="BD24" i="24"/>
  <c r="BC24" i="24"/>
  <c r="Y24" i="25" s="1"/>
  <c r="BB24" i="24"/>
  <c r="X24" i="25" s="1"/>
  <c r="BA24" i="24"/>
  <c r="W24" i="25" s="1"/>
  <c r="AZ24" i="24"/>
  <c r="AE24" i="25" s="1"/>
  <c r="AY24" i="24"/>
  <c r="AB24" i="25" s="1"/>
  <c r="AX24" i="24"/>
  <c r="AA24" i="25" s="1"/>
  <c r="AW24" i="24"/>
  <c r="Z24" i="25" s="1"/>
  <c r="AV24" i="24"/>
  <c r="AU24" i="24"/>
  <c r="AT24" i="24"/>
  <c r="AS24" i="24"/>
  <c r="AR24" i="24"/>
  <c r="AQ24" i="24"/>
  <c r="AP24" i="24"/>
  <c r="AI24" i="25" s="1"/>
  <c r="AO24" i="24"/>
  <c r="AH24" i="25" s="1"/>
  <c r="AN24" i="24"/>
  <c r="AM24" i="24"/>
  <c r="AL24" i="24"/>
  <c r="AK24" i="24"/>
  <c r="AJ24" i="24"/>
  <c r="AI24" i="24"/>
  <c r="AH24" i="24"/>
  <c r="AJ24" i="25" s="1"/>
  <c r="AG24" i="24"/>
  <c r="AF24" i="24"/>
  <c r="AE24" i="24"/>
  <c r="AD24" i="24"/>
  <c r="AC24" i="24"/>
  <c r="AB24" i="24"/>
  <c r="AA24" i="24"/>
  <c r="Z24" i="24"/>
  <c r="Y24" i="24"/>
  <c r="X24" i="24"/>
  <c r="W24" i="24"/>
  <c r="V24" i="24"/>
  <c r="U24" i="24"/>
  <c r="T24" i="24"/>
  <c r="S24" i="24"/>
  <c r="R24" i="24"/>
  <c r="Q24" i="24"/>
  <c r="P24" i="24"/>
  <c r="O24" i="24"/>
  <c r="N24" i="24"/>
  <c r="M24" i="24"/>
  <c r="AC24" i="25" s="1"/>
  <c r="L24" i="24"/>
  <c r="AD24" i="25" s="1"/>
  <c r="K24" i="24"/>
  <c r="J24" i="24"/>
  <c r="I24" i="24"/>
  <c r="H24" i="24"/>
  <c r="G24" i="24"/>
  <c r="B24" i="25" s="1"/>
  <c r="F24" i="24"/>
  <c r="D24" i="25" s="1"/>
  <c r="E24" i="24"/>
  <c r="C24" i="25" s="1"/>
  <c r="D24" i="24"/>
  <c r="C24" i="24"/>
  <c r="B24" i="24"/>
  <c r="A24" i="24"/>
  <c r="DC24" i="24" s="1"/>
  <c r="AR24" i="25" s="1"/>
  <c r="CQ23" i="24"/>
  <c r="J23" i="25" s="1"/>
  <c r="CP23" i="24"/>
  <c r="S23" i="25" s="1"/>
  <c r="CO23" i="24"/>
  <c r="CN23" i="24"/>
  <c r="Q23" i="25" s="1"/>
  <c r="CM23" i="24"/>
  <c r="P23" i="25" s="1"/>
  <c r="CL23" i="24"/>
  <c r="CK23" i="24"/>
  <c r="CJ23" i="24"/>
  <c r="CI23" i="24"/>
  <c r="CH23" i="24"/>
  <c r="CG23" i="24"/>
  <c r="CF23" i="24"/>
  <c r="CE23" i="24"/>
  <c r="CD23" i="24"/>
  <c r="CC23" i="24"/>
  <c r="CB23" i="24"/>
  <c r="K23" i="25" s="1"/>
  <c r="CA23" i="24"/>
  <c r="BZ23" i="24"/>
  <c r="BY23" i="24"/>
  <c r="BX23" i="24"/>
  <c r="BW23" i="24"/>
  <c r="BV23" i="24"/>
  <c r="BU23" i="24"/>
  <c r="BT23" i="24"/>
  <c r="E23" i="25" s="1"/>
  <c r="BS23" i="24"/>
  <c r="BR23" i="24"/>
  <c r="BQ23" i="24"/>
  <c r="BP23" i="24"/>
  <c r="BO23" i="24"/>
  <c r="BN23" i="24"/>
  <c r="BM23" i="24"/>
  <c r="BL23" i="24"/>
  <c r="BK23" i="24"/>
  <c r="BJ23" i="24"/>
  <c r="F23" i="25" s="1"/>
  <c r="BI23" i="24"/>
  <c r="BH23" i="24"/>
  <c r="BG23" i="24"/>
  <c r="BF23" i="24"/>
  <c r="BE23" i="24"/>
  <c r="BD23" i="24"/>
  <c r="BC23" i="24"/>
  <c r="Y23" i="25" s="1"/>
  <c r="BB23" i="24"/>
  <c r="X23" i="25" s="1"/>
  <c r="BA23" i="24"/>
  <c r="W23" i="25" s="1"/>
  <c r="AZ23" i="24"/>
  <c r="AE23" i="25" s="1"/>
  <c r="AY23" i="24"/>
  <c r="AB23" i="25" s="1"/>
  <c r="AX23" i="24"/>
  <c r="AA23" i="25" s="1"/>
  <c r="AW23" i="24"/>
  <c r="Z23" i="25" s="1"/>
  <c r="AV23" i="24"/>
  <c r="AU23" i="24"/>
  <c r="AT23" i="24"/>
  <c r="AS23" i="24"/>
  <c r="AR23" i="24"/>
  <c r="AQ23" i="24"/>
  <c r="AP23" i="24"/>
  <c r="AI23" i="25" s="1"/>
  <c r="AO23" i="24"/>
  <c r="AH23" i="25" s="1"/>
  <c r="AN23" i="24"/>
  <c r="AM23" i="24"/>
  <c r="AL23" i="24"/>
  <c r="AK23" i="24"/>
  <c r="AJ23" i="24"/>
  <c r="AI23" i="24"/>
  <c r="AH23" i="24"/>
  <c r="AJ23" i="25" s="1"/>
  <c r="AG23" i="24"/>
  <c r="AF23" i="24"/>
  <c r="AE23" i="24"/>
  <c r="AD23" i="24"/>
  <c r="AC23" i="24"/>
  <c r="AB23" i="24"/>
  <c r="AA23" i="24"/>
  <c r="Z23" i="24"/>
  <c r="Y23" i="24"/>
  <c r="X23" i="24"/>
  <c r="W23" i="24"/>
  <c r="V23" i="24"/>
  <c r="U23" i="24"/>
  <c r="T23" i="24"/>
  <c r="S23" i="24"/>
  <c r="R23" i="24"/>
  <c r="Q23" i="24"/>
  <c r="P23" i="24"/>
  <c r="O23" i="24"/>
  <c r="N23" i="24"/>
  <c r="M23" i="24"/>
  <c r="AC23" i="25" s="1"/>
  <c r="L23" i="24"/>
  <c r="AD23" i="25" s="1"/>
  <c r="K23" i="24"/>
  <c r="J23" i="24"/>
  <c r="I23" i="24"/>
  <c r="H23" i="24"/>
  <c r="G23" i="24"/>
  <c r="B23" i="25" s="1"/>
  <c r="F23" i="24"/>
  <c r="D23" i="25" s="1"/>
  <c r="E23" i="24"/>
  <c r="C23" i="25" s="1"/>
  <c r="D23" i="24"/>
  <c r="C23" i="24"/>
  <c r="B23" i="24"/>
  <c r="A23" i="24"/>
  <c r="CQ22" i="24"/>
  <c r="J22" i="25" s="1"/>
  <c r="CP22" i="24"/>
  <c r="S22" i="25" s="1"/>
  <c r="CO22" i="24"/>
  <c r="CN22" i="24"/>
  <c r="Q22" i="25" s="1"/>
  <c r="CM22" i="24"/>
  <c r="P22" i="25" s="1"/>
  <c r="CL22" i="24"/>
  <c r="CK22" i="24"/>
  <c r="CJ22" i="24"/>
  <c r="CI22" i="24"/>
  <c r="CH22" i="24"/>
  <c r="CG22" i="24"/>
  <c r="CF22" i="24"/>
  <c r="CE22" i="24"/>
  <c r="CD22" i="24"/>
  <c r="CC22" i="24"/>
  <c r="CB22" i="24"/>
  <c r="K22" i="25" s="1"/>
  <c r="CA22" i="24"/>
  <c r="BZ22" i="24"/>
  <c r="BY22" i="24"/>
  <c r="BX22" i="24"/>
  <c r="BW22" i="24"/>
  <c r="BV22" i="24"/>
  <c r="BU22" i="24"/>
  <c r="BT22" i="24"/>
  <c r="E22" i="25" s="1"/>
  <c r="BS22" i="24"/>
  <c r="BR22" i="24"/>
  <c r="BQ22" i="24"/>
  <c r="BP22" i="24"/>
  <c r="BO22" i="24"/>
  <c r="BN22" i="24"/>
  <c r="BM22" i="24"/>
  <c r="BL22" i="24"/>
  <c r="BK22" i="24"/>
  <c r="BJ22" i="24"/>
  <c r="F22" i="25" s="1"/>
  <c r="BI22" i="24"/>
  <c r="BH22" i="24"/>
  <c r="BG22" i="24"/>
  <c r="BF22" i="24"/>
  <c r="BE22" i="24"/>
  <c r="BD22" i="24"/>
  <c r="BC22" i="24"/>
  <c r="Y22" i="25" s="1"/>
  <c r="BB22" i="24"/>
  <c r="X22" i="25" s="1"/>
  <c r="BA22" i="24"/>
  <c r="W22" i="25" s="1"/>
  <c r="AZ22" i="24"/>
  <c r="AE22" i="25" s="1"/>
  <c r="AY22" i="24"/>
  <c r="AB22" i="25" s="1"/>
  <c r="AX22" i="24"/>
  <c r="AA22" i="25" s="1"/>
  <c r="AW22" i="24"/>
  <c r="Z22" i="25" s="1"/>
  <c r="AV22" i="24"/>
  <c r="AU22" i="24"/>
  <c r="AT22" i="24"/>
  <c r="AS22" i="24"/>
  <c r="AR22" i="24"/>
  <c r="AQ22" i="24"/>
  <c r="AP22" i="24"/>
  <c r="AI22" i="25" s="1"/>
  <c r="AO22" i="24"/>
  <c r="AH22" i="25" s="1"/>
  <c r="AN22" i="24"/>
  <c r="AM22" i="24"/>
  <c r="AL22" i="24"/>
  <c r="AK22" i="24"/>
  <c r="AJ22" i="24"/>
  <c r="AI22" i="24"/>
  <c r="AH22" i="24"/>
  <c r="AJ22" i="25" s="1"/>
  <c r="AG22" i="24"/>
  <c r="AF22" i="24"/>
  <c r="AE22" i="24"/>
  <c r="AD22" i="24"/>
  <c r="AC22" i="24"/>
  <c r="AB22" i="24"/>
  <c r="AA22" i="24"/>
  <c r="Z22" i="24"/>
  <c r="Y22" i="24"/>
  <c r="X22" i="24"/>
  <c r="W22" i="24"/>
  <c r="V22" i="24"/>
  <c r="U22" i="24"/>
  <c r="T22" i="24"/>
  <c r="S22" i="24"/>
  <c r="R22" i="24"/>
  <c r="Q22" i="24"/>
  <c r="P22" i="24"/>
  <c r="O22" i="24"/>
  <c r="N22" i="24"/>
  <c r="M22" i="24"/>
  <c r="AC22" i="25" s="1"/>
  <c r="L22" i="24"/>
  <c r="AD22" i="25" s="1"/>
  <c r="K22" i="24"/>
  <c r="J22" i="24"/>
  <c r="I22" i="24"/>
  <c r="H22" i="24"/>
  <c r="G22" i="24"/>
  <c r="B22" i="25" s="1"/>
  <c r="F22" i="24"/>
  <c r="D22" i="25" s="1"/>
  <c r="E22" i="24"/>
  <c r="C22" i="25" s="1"/>
  <c r="D22" i="24"/>
  <c r="C22" i="24"/>
  <c r="B22" i="24"/>
  <c r="A22" i="24"/>
  <c r="CQ21" i="24"/>
  <c r="J21" i="25" s="1"/>
  <c r="CP21" i="24"/>
  <c r="S21" i="25" s="1"/>
  <c r="CO21" i="24"/>
  <c r="CN21" i="24"/>
  <c r="Q21" i="25" s="1"/>
  <c r="CM21" i="24"/>
  <c r="P21" i="25" s="1"/>
  <c r="CL21" i="24"/>
  <c r="CK21" i="24"/>
  <c r="CJ21" i="24"/>
  <c r="CI21" i="24"/>
  <c r="CH21" i="24"/>
  <c r="CG21" i="24"/>
  <c r="CF21" i="24"/>
  <c r="CE21" i="24"/>
  <c r="CD21" i="24"/>
  <c r="CC21" i="24"/>
  <c r="CB21" i="24"/>
  <c r="K21" i="25" s="1"/>
  <c r="CA21" i="24"/>
  <c r="BZ21" i="24"/>
  <c r="BY21" i="24"/>
  <c r="BX21" i="24"/>
  <c r="BW21" i="24"/>
  <c r="BV21" i="24"/>
  <c r="BU21" i="24"/>
  <c r="BT21" i="24"/>
  <c r="E21" i="25" s="1"/>
  <c r="BS21" i="24"/>
  <c r="BR21" i="24"/>
  <c r="BQ21" i="24"/>
  <c r="BP21" i="24"/>
  <c r="BO21" i="24"/>
  <c r="BN21" i="24"/>
  <c r="BM21" i="24"/>
  <c r="BL21" i="24"/>
  <c r="BK21" i="24"/>
  <c r="BJ21" i="24"/>
  <c r="F21" i="25" s="1"/>
  <c r="BI21" i="24"/>
  <c r="BH21" i="24"/>
  <c r="BG21" i="24"/>
  <c r="BF21" i="24"/>
  <c r="BE21" i="24"/>
  <c r="BD21" i="24"/>
  <c r="BC21" i="24"/>
  <c r="Y21" i="25" s="1"/>
  <c r="BB21" i="24"/>
  <c r="X21" i="25" s="1"/>
  <c r="BA21" i="24"/>
  <c r="W21" i="25" s="1"/>
  <c r="AZ21" i="24"/>
  <c r="AE21" i="25" s="1"/>
  <c r="AY21" i="24"/>
  <c r="AB21" i="25" s="1"/>
  <c r="AX21" i="24"/>
  <c r="AA21" i="25" s="1"/>
  <c r="AW21" i="24"/>
  <c r="Z21" i="25" s="1"/>
  <c r="AV21" i="24"/>
  <c r="AU21" i="24"/>
  <c r="AT21" i="24"/>
  <c r="AS21" i="24"/>
  <c r="AR21" i="24"/>
  <c r="AQ21" i="24"/>
  <c r="AP21" i="24"/>
  <c r="AI21" i="25" s="1"/>
  <c r="AO21" i="24"/>
  <c r="AH21" i="25" s="1"/>
  <c r="AN21" i="24"/>
  <c r="AM21" i="24"/>
  <c r="AL21" i="24"/>
  <c r="AK21" i="24"/>
  <c r="AJ21" i="24"/>
  <c r="AI21" i="24"/>
  <c r="AH21" i="24"/>
  <c r="AJ21" i="25" s="1"/>
  <c r="AG21" i="24"/>
  <c r="AF21" i="24"/>
  <c r="AE21" i="24"/>
  <c r="AD21" i="24"/>
  <c r="AC21" i="24"/>
  <c r="AB21" i="24"/>
  <c r="AA21" i="24"/>
  <c r="Z21" i="24"/>
  <c r="Y21" i="24"/>
  <c r="X21" i="24"/>
  <c r="W21" i="24"/>
  <c r="V21" i="24"/>
  <c r="U21" i="24"/>
  <c r="T21" i="24"/>
  <c r="S21" i="24"/>
  <c r="R21" i="24"/>
  <c r="Q21" i="24"/>
  <c r="P21" i="24"/>
  <c r="O21" i="24"/>
  <c r="N21" i="24"/>
  <c r="M21" i="24"/>
  <c r="AC21" i="25" s="1"/>
  <c r="L21" i="24"/>
  <c r="AD21" i="25" s="1"/>
  <c r="K21" i="24"/>
  <c r="J21" i="24"/>
  <c r="I21" i="24"/>
  <c r="H21" i="24"/>
  <c r="G21" i="24"/>
  <c r="B21" i="25" s="1"/>
  <c r="F21" i="24"/>
  <c r="D21" i="25" s="1"/>
  <c r="E21" i="24"/>
  <c r="C21" i="25" s="1"/>
  <c r="D21" i="24"/>
  <c r="C21" i="24"/>
  <c r="B21" i="24"/>
  <c r="A21" i="24"/>
  <c r="DC21" i="24" s="1"/>
  <c r="AR21" i="25" s="1"/>
  <c r="CQ20" i="24"/>
  <c r="J20" i="25" s="1"/>
  <c r="CP20" i="24"/>
  <c r="S20" i="25" s="1"/>
  <c r="CO20" i="24"/>
  <c r="CN20" i="24"/>
  <c r="Q20" i="25" s="1"/>
  <c r="CM20" i="24"/>
  <c r="P20" i="25" s="1"/>
  <c r="CL20" i="24"/>
  <c r="CK20" i="24"/>
  <c r="CJ20" i="24"/>
  <c r="CI20" i="24"/>
  <c r="CH20" i="24"/>
  <c r="CG20" i="24"/>
  <c r="CF20" i="24"/>
  <c r="CE20" i="24"/>
  <c r="CD20" i="24"/>
  <c r="CC20" i="24"/>
  <c r="CB20" i="24"/>
  <c r="K20" i="25" s="1"/>
  <c r="CA20" i="24"/>
  <c r="BZ20" i="24"/>
  <c r="BY20" i="24"/>
  <c r="BX20" i="24"/>
  <c r="BW20" i="24"/>
  <c r="BV20" i="24"/>
  <c r="BU20" i="24"/>
  <c r="BT20" i="24"/>
  <c r="E20" i="25" s="1"/>
  <c r="BS20" i="24"/>
  <c r="BR20" i="24"/>
  <c r="BQ20" i="24"/>
  <c r="BP20" i="24"/>
  <c r="BO20" i="24"/>
  <c r="BN20" i="24"/>
  <c r="BM20" i="24"/>
  <c r="BL20" i="24"/>
  <c r="BK20" i="24"/>
  <c r="BJ20" i="24"/>
  <c r="F20" i="25" s="1"/>
  <c r="BI20" i="24"/>
  <c r="BH20" i="24"/>
  <c r="BG20" i="24"/>
  <c r="BF20" i="24"/>
  <c r="BE20" i="24"/>
  <c r="BD20" i="24"/>
  <c r="BC20" i="24"/>
  <c r="Y20" i="25" s="1"/>
  <c r="BB20" i="24"/>
  <c r="X20" i="25" s="1"/>
  <c r="BA20" i="24"/>
  <c r="W20" i="25" s="1"/>
  <c r="AZ20" i="24"/>
  <c r="AE20" i="25" s="1"/>
  <c r="AY20" i="24"/>
  <c r="AB20" i="25" s="1"/>
  <c r="AX20" i="24"/>
  <c r="AA20" i="25" s="1"/>
  <c r="AW20" i="24"/>
  <c r="Z20" i="25" s="1"/>
  <c r="AV20" i="24"/>
  <c r="AU20" i="24"/>
  <c r="AT20" i="24"/>
  <c r="AS20" i="24"/>
  <c r="AR20" i="24"/>
  <c r="AQ20" i="24"/>
  <c r="AP20" i="24"/>
  <c r="AI20" i="25" s="1"/>
  <c r="AO20" i="24"/>
  <c r="AH20" i="25" s="1"/>
  <c r="AN20" i="24"/>
  <c r="AM20" i="24"/>
  <c r="AL20" i="24"/>
  <c r="AK20" i="24"/>
  <c r="AJ20" i="24"/>
  <c r="AI20" i="24"/>
  <c r="AH20" i="24"/>
  <c r="AJ20" i="25" s="1"/>
  <c r="AG20" i="24"/>
  <c r="AF20" i="24"/>
  <c r="AE20" i="24"/>
  <c r="AD20" i="24"/>
  <c r="AC20" i="24"/>
  <c r="AB20" i="24"/>
  <c r="AA20" i="24"/>
  <c r="Z20" i="24"/>
  <c r="Y20" i="24"/>
  <c r="X20" i="24"/>
  <c r="W20" i="24"/>
  <c r="V20" i="24"/>
  <c r="U20" i="24"/>
  <c r="T20" i="24"/>
  <c r="S20" i="24"/>
  <c r="R20" i="24"/>
  <c r="Q20" i="24"/>
  <c r="P20" i="24"/>
  <c r="O20" i="24"/>
  <c r="N20" i="24"/>
  <c r="M20" i="24"/>
  <c r="AC20" i="25" s="1"/>
  <c r="L20" i="24"/>
  <c r="AD20" i="25" s="1"/>
  <c r="K20" i="24"/>
  <c r="J20" i="24"/>
  <c r="I20" i="24"/>
  <c r="H20" i="24"/>
  <c r="G20" i="24"/>
  <c r="B20" i="25" s="1"/>
  <c r="F20" i="24"/>
  <c r="D20" i="25" s="1"/>
  <c r="E20" i="24"/>
  <c r="C20" i="25" s="1"/>
  <c r="D20" i="24"/>
  <c r="C20" i="24"/>
  <c r="B20" i="24"/>
  <c r="A20" i="24"/>
  <c r="A20" i="25" s="1"/>
  <c r="CQ19" i="24"/>
  <c r="J19" i="25" s="1"/>
  <c r="CP19" i="24"/>
  <c r="S19" i="25" s="1"/>
  <c r="CO19" i="24"/>
  <c r="CN19" i="24"/>
  <c r="Q19" i="25" s="1"/>
  <c r="CM19" i="24"/>
  <c r="P19" i="25" s="1"/>
  <c r="CL19" i="24"/>
  <c r="CK19" i="24"/>
  <c r="CJ19" i="24"/>
  <c r="CI19" i="24"/>
  <c r="CH19" i="24"/>
  <c r="CG19" i="24"/>
  <c r="CF19" i="24"/>
  <c r="CE19" i="24"/>
  <c r="CD19" i="24"/>
  <c r="CC19" i="24"/>
  <c r="CB19" i="24"/>
  <c r="K19" i="25" s="1"/>
  <c r="CA19" i="24"/>
  <c r="BZ19" i="24"/>
  <c r="BY19" i="24"/>
  <c r="BX19" i="24"/>
  <c r="BW19" i="24"/>
  <c r="BV19" i="24"/>
  <c r="BU19" i="24"/>
  <c r="BT19" i="24"/>
  <c r="E19" i="25" s="1"/>
  <c r="BS19" i="24"/>
  <c r="BR19" i="24"/>
  <c r="BQ19" i="24"/>
  <c r="BP19" i="24"/>
  <c r="BO19" i="24"/>
  <c r="BN19" i="24"/>
  <c r="BM19" i="24"/>
  <c r="BL19" i="24"/>
  <c r="BK19" i="24"/>
  <c r="BJ19" i="24"/>
  <c r="F19" i="25" s="1"/>
  <c r="BI19" i="24"/>
  <c r="BH19" i="24"/>
  <c r="BG19" i="24"/>
  <c r="BF19" i="24"/>
  <c r="BE19" i="24"/>
  <c r="BD19" i="24"/>
  <c r="BC19" i="24"/>
  <c r="Y19" i="25" s="1"/>
  <c r="BB19" i="24"/>
  <c r="X19" i="25" s="1"/>
  <c r="BA19" i="24"/>
  <c r="W19" i="25" s="1"/>
  <c r="AZ19" i="24"/>
  <c r="AE19" i="25" s="1"/>
  <c r="AY19" i="24"/>
  <c r="AB19" i="25" s="1"/>
  <c r="AX19" i="24"/>
  <c r="AA19" i="25" s="1"/>
  <c r="AW19" i="24"/>
  <c r="Z19" i="25" s="1"/>
  <c r="AV19" i="24"/>
  <c r="AU19" i="24"/>
  <c r="AT19" i="24"/>
  <c r="AS19" i="24"/>
  <c r="AR19" i="24"/>
  <c r="AQ19" i="24"/>
  <c r="AP19" i="24"/>
  <c r="AI19" i="25" s="1"/>
  <c r="AO19" i="24"/>
  <c r="AH19" i="25" s="1"/>
  <c r="AN19" i="24"/>
  <c r="AM19" i="24"/>
  <c r="AL19" i="24"/>
  <c r="AK19" i="24"/>
  <c r="AJ19" i="24"/>
  <c r="AI19" i="24"/>
  <c r="AH19" i="24"/>
  <c r="AJ19" i="25" s="1"/>
  <c r="AG19" i="24"/>
  <c r="AF19" i="24"/>
  <c r="AE19" i="24"/>
  <c r="AD19" i="24"/>
  <c r="AC19" i="24"/>
  <c r="AB19" i="24"/>
  <c r="AA19" i="24"/>
  <c r="Z19" i="24"/>
  <c r="Y19" i="24"/>
  <c r="X19" i="24"/>
  <c r="W19" i="24"/>
  <c r="V19" i="24"/>
  <c r="U19" i="24"/>
  <c r="T19" i="24"/>
  <c r="S19" i="24"/>
  <c r="R19" i="24"/>
  <c r="Q19" i="24"/>
  <c r="P19" i="24"/>
  <c r="O19" i="24"/>
  <c r="N19" i="24"/>
  <c r="M19" i="24"/>
  <c r="AC19" i="25" s="1"/>
  <c r="L19" i="24"/>
  <c r="AD19" i="25" s="1"/>
  <c r="K19" i="24"/>
  <c r="J19" i="24"/>
  <c r="I19" i="24"/>
  <c r="H19" i="24"/>
  <c r="G19" i="24"/>
  <c r="B19" i="25" s="1"/>
  <c r="F19" i="24"/>
  <c r="D19" i="25" s="1"/>
  <c r="E19" i="24"/>
  <c r="C19" i="25" s="1"/>
  <c r="D19" i="24"/>
  <c r="C19" i="24"/>
  <c r="B19" i="24"/>
  <c r="A19" i="24"/>
  <c r="A19" i="25" s="1"/>
  <c r="CQ18" i="24"/>
  <c r="J18" i="25" s="1"/>
  <c r="CP18" i="24"/>
  <c r="S18" i="25" s="1"/>
  <c r="CO18" i="24"/>
  <c r="CN18" i="24"/>
  <c r="Q18" i="25" s="1"/>
  <c r="CM18" i="24"/>
  <c r="P18" i="25" s="1"/>
  <c r="CL18" i="24"/>
  <c r="CK18" i="24"/>
  <c r="CJ18" i="24"/>
  <c r="CI18" i="24"/>
  <c r="CH18" i="24"/>
  <c r="CG18" i="24"/>
  <c r="CF18" i="24"/>
  <c r="CE18" i="24"/>
  <c r="CD18" i="24"/>
  <c r="CC18" i="24"/>
  <c r="CB18" i="24"/>
  <c r="K18" i="25" s="1"/>
  <c r="CA18" i="24"/>
  <c r="BZ18" i="24"/>
  <c r="BY18" i="24"/>
  <c r="BX18" i="24"/>
  <c r="BW18" i="24"/>
  <c r="BV18" i="24"/>
  <c r="BU18" i="24"/>
  <c r="BT18" i="24"/>
  <c r="E18" i="25" s="1"/>
  <c r="BS18" i="24"/>
  <c r="BR18" i="24"/>
  <c r="BQ18" i="24"/>
  <c r="BP18" i="24"/>
  <c r="BO18" i="24"/>
  <c r="BN18" i="24"/>
  <c r="BM18" i="24"/>
  <c r="BL18" i="24"/>
  <c r="BK18" i="24"/>
  <c r="BJ18" i="24"/>
  <c r="F18" i="25" s="1"/>
  <c r="BI18" i="24"/>
  <c r="BH18" i="24"/>
  <c r="BG18" i="24"/>
  <c r="BF18" i="24"/>
  <c r="BE18" i="24"/>
  <c r="BD18" i="24"/>
  <c r="BC18" i="24"/>
  <c r="Y18" i="25" s="1"/>
  <c r="BB18" i="24"/>
  <c r="X18" i="25" s="1"/>
  <c r="BA18" i="24"/>
  <c r="W18" i="25" s="1"/>
  <c r="AZ18" i="24"/>
  <c r="AE18" i="25" s="1"/>
  <c r="AY18" i="24"/>
  <c r="AB18" i="25" s="1"/>
  <c r="AX18" i="24"/>
  <c r="AA18" i="25" s="1"/>
  <c r="AW18" i="24"/>
  <c r="Z18" i="25" s="1"/>
  <c r="AV18" i="24"/>
  <c r="AU18" i="24"/>
  <c r="AT18" i="24"/>
  <c r="AS18" i="24"/>
  <c r="AR18" i="24"/>
  <c r="AQ18" i="24"/>
  <c r="AP18" i="24"/>
  <c r="AI18" i="25" s="1"/>
  <c r="AO18" i="24"/>
  <c r="AH18" i="25" s="1"/>
  <c r="AN18" i="24"/>
  <c r="AM18" i="24"/>
  <c r="AL18" i="24"/>
  <c r="AK18" i="24"/>
  <c r="AJ18" i="24"/>
  <c r="AI18" i="24"/>
  <c r="AH18" i="24"/>
  <c r="AJ18" i="25" s="1"/>
  <c r="AG18" i="24"/>
  <c r="AF18" i="24"/>
  <c r="AE18" i="24"/>
  <c r="AD18" i="24"/>
  <c r="AC18" i="24"/>
  <c r="AB18" i="24"/>
  <c r="AA18" i="24"/>
  <c r="Z18" i="24"/>
  <c r="Y18" i="24"/>
  <c r="X18" i="24"/>
  <c r="W18" i="24"/>
  <c r="V18" i="24"/>
  <c r="U18" i="24"/>
  <c r="T18" i="24"/>
  <c r="S18" i="24"/>
  <c r="R18" i="24"/>
  <c r="Q18" i="24"/>
  <c r="P18" i="24"/>
  <c r="O18" i="24"/>
  <c r="N18" i="24"/>
  <c r="M18" i="24"/>
  <c r="AC18" i="25" s="1"/>
  <c r="L18" i="24"/>
  <c r="AD18" i="25" s="1"/>
  <c r="K18" i="24"/>
  <c r="J18" i="24"/>
  <c r="I18" i="24"/>
  <c r="H18" i="24"/>
  <c r="G18" i="24"/>
  <c r="B18" i="25" s="1"/>
  <c r="F18" i="24"/>
  <c r="D18" i="25" s="1"/>
  <c r="E18" i="24"/>
  <c r="C18" i="25" s="1"/>
  <c r="D18" i="24"/>
  <c r="C18" i="24"/>
  <c r="B18" i="24"/>
  <c r="A18" i="24"/>
  <c r="CQ17" i="24"/>
  <c r="J17" i="25" s="1"/>
  <c r="CP17" i="24"/>
  <c r="S17" i="25" s="1"/>
  <c r="CO17" i="24"/>
  <c r="CN17" i="24"/>
  <c r="Q17" i="25" s="1"/>
  <c r="CM17" i="24"/>
  <c r="P17" i="25" s="1"/>
  <c r="CL17" i="24"/>
  <c r="CK17" i="24"/>
  <c r="CJ17" i="24"/>
  <c r="CI17" i="24"/>
  <c r="CH17" i="24"/>
  <c r="CG17" i="24"/>
  <c r="CF17" i="24"/>
  <c r="CE17" i="24"/>
  <c r="CD17" i="24"/>
  <c r="CC17" i="24"/>
  <c r="CB17" i="24"/>
  <c r="K17" i="25" s="1"/>
  <c r="CA17" i="24"/>
  <c r="BZ17" i="24"/>
  <c r="BY17" i="24"/>
  <c r="BX17" i="24"/>
  <c r="BW17" i="24"/>
  <c r="BV17" i="24"/>
  <c r="BU17" i="24"/>
  <c r="BT17" i="24"/>
  <c r="E17" i="25" s="1"/>
  <c r="BS17" i="24"/>
  <c r="BR17" i="24"/>
  <c r="BQ17" i="24"/>
  <c r="BP17" i="24"/>
  <c r="BO17" i="24"/>
  <c r="BN17" i="24"/>
  <c r="BM17" i="24"/>
  <c r="BL17" i="24"/>
  <c r="BK17" i="24"/>
  <c r="BJ17" i="24"/>
  <c r="F17" i="25" s="1"/>
  <c r="BI17" i="24"/>
  <c r="BH17" i="24"/>
  <c r="BG17" i="24"/>
  <c r="BF17" i="24"/>
  <c r="BE17" i="24"/>
  <c r="BD17" i="24"/>
  <c r="BC17" i="24"/>
  <c r="Y17" i="25" s="1"/>
  <c r="BB17" i="24"/>
  <c r="X17" i="25" s="1"/>
  <c r="BA17" i="24"/>
  <c r="W17" i="25" s="1"/>
  <c r="AZ17" i="24"/>
  <c r="AE17" i="25" s="1"/>
  <c r="AY17" i="24"/>
  <c r="AB17" i="25" s="1"/>
  <c r="AX17" i="24"/>
  <c r="AA17" i="25" s="1"/>
  <c r="AW17" i="24"/>
  <c r="Z17" i="25" s="1"/>
  <c r="AV17" i="24"/>
  <c r="AU17" i="24"/>
  <c r="AT17" i="24"/>
  <c r="AS17" i="24"/>
  <c r="AR17" i="24"/>
  <c r="AQ17" i="24"/>
  <c r="AP17" i="24"/>
  <c r="AI17" i="25" s="1"/>
  <c r="AO17" i="24"/>
  <c r="AH17" i="25" s="1"/>
  <c r="AN17" i="24"/>
  <c r="AM17" i="24"/>
  <c r="AL17" i="24"/>
  <c r="AK17" i="24"/>
  <c r="AJ17" i="24"/>
  <c r="AI17" i="24"/>
  <c r="AH17" i="24"/>
  <c r="AJ17" i="25" s="1"/>
  <c r="AG17" i="24"/>
  <c r="AF17" i="24"/>
  <c r="AE17" i="24"/>
  <c r="AD17" i="24"/>
  <c r="AC17" i="24"/>
  <c r="AB17" i="24"/>
  <c r="AA17" i="24"/>
  <c r="Z17" i="24"/>
  <c r="Y17" i="24"/>
  <c r="X17" i="24"/>
  <c r="W17" i="24"/>
  <c r="V17" i="24"/>
  <c r="U17" i="24"/>
  <c r="T17" i="24"/>
  <c r="S17" i="24"/>
  <c r="R17" i="24"/>
  <c r="Q17" i="24"/>
  <c r="P17" i="24"/>
  <c r="O17" i="24"/>
  <c r="N17" i="24"/>
  <c r="M17" i="24"/>
  <c r="AC17" i="25" s="1"/>
  <c r="L17" i="24"/>
  <c r="AD17" i="25" s="1"/>
  <c r="K17" i="24"/>
  <c r="J17" i="24"/>
  <c r="I17" i="24"/>
  <c r="H17" i="24"/>
  <c r="G17" i="24"/>
  <c r="B17" i="25" s="1"/>
  <c r="F17" i="24"/>
  <c r="D17" i="25" s="1"/>
  <c r="E17" i="24"/>
  <c r="C17" i="25" s="1"/>
  <c r="D17" i="24"/>
  <c r="C17" i="24"/>
  <c r="B17" i="24"/>
  <c r="A17" i="24"/>
  <c r="DC17" i="24" s="1"/>
  <c r="AR17" i="25" s="1"/>
  <c r="CQ16" i="24"/>
  <c r="J16" i="25" s="1"/>
  <c r="CP16" i="24"/>
  <c r="S16" i="25" s="1"/>
  <c r="CO16" i="24"/>
  <c r="CN16" i="24"/>
  <c r="Q16" i="25" s="1"/>
  <c r="CM16" i="24"/>
  <c r="P16" i="25" s="1"/>
  <c r="CL16" i="24"/>
  <c r="CK16" i="24"/>
  <c r="CJ16" i="24"/>
  <c r="CI16" i="24"/>
  <c r="CH16" i="24"/>
  <c r="CG16" i="24"/>
  <c r="CF16" i="24"/>
  <c r="CE16" i="24"/>
  <c r="CD16" i="24"/>
  <c r="CC16" i="24"/>
  <c r="CB16" i="24"/>
  <c r="K16" i="25" s="1"/>
  <c r="CA16" i="24"/>
  <c r="BZ16" i="24"/>
  <c r="BY16" i="24"/>
  <c r="BX16" i="24"/>
  <c r="BW16" i="24"/>
  <c r="BV16" i="24"/>
  <c r="BU16" i="24"/>
  <c r="BT16" i="24"/>
  <c r="E16" i="25" s="1"/>
  <c r="BS16" i="24"/>
  <c r="BR16" i="24"/>
  <c r="BQ16" i="24"/>
  <c r="BP16" i="24"/>
  <c r="BO16" i="24"/>
  <c r="BN16" i="24"/>
  <c r="BM16" i="24"/>
  <c r="BL16" i="24"/>
  <c r="BK16" i="24"/>
  <c r="BJ16" i="24"/>
  <c r="F16" i="25" s="1"/>
  <c r="BI16" i="24"/>
  <c r="BH16" i="24"/>
  <c r="BG16" i="24"/>
  <c r="BF16" i="24"/>
  <c r="BE16" i="24"/>
  <c r="BD16" i="24"/>
  <c r="BC16" i="24"/>
  <c r="Y16" i="25" s="1"/>
  <c r="BB16" i="24"/>
  <c r="X16" i="25" s="1"/>
  <c r="BA16" i="24"/>
  <c r="W16" i="25" s="1"/>
  <c r="AZ16" i="24"/>
  <c r="AE16" i="25" s="1"/>
  <c r="AY16" i="24"/>
  <c r="AB16" i="25" s="1"/>
  <c r="AX16" i="24"/>
  <c r="AA16" i="25" s="1"/>
  <c r="AW16" i="24"/>
  <c r="Z16" i="25" s="1"/>
  <c r="AV16" i="24"/>
  <c r="AU16" i="24"/>
  <c r="AT16" i="24"/>
  <c r="AS16" i="24"/>
  <c r="AR16" i="24"/>
  <c r="AQ16" i="24"/>
  <c r="AP16" i="24"/>
  <c r="AI16" i="25" s="1"/>
  <c r="AO16" i="24"/>
  <c r="AH16" i="25" s="1"/>
  <c r="AN16" i="24"/>
  <c r="AM16" i="24"/>
  <c r="AL16" i="24"/>
  <c r="AK16" i="24"/>
  <c r="AJ16" i="24"/>
  <c r="AI16" i="24"/>
  <c r="AH16" i="24"/>
  <c r="AJ16" i="25" s="1"/>
  <c r="AG16" i="24"/>
  <c r="AF16" i="24"/>
  <c r="AE16" i="24"/>
  <c r="AD16" i="24"/>
  <c r="AC16" i="24"/>
  <c r="AB16" i="24"/>
  <c r="AA16" i="24"/>
  <c r="Z16" i="24"/>
  <c r="Y16" i="24"/>
  <c r="X16" i="24"/>
  <c r="W16" i="24"/>
  <c r="V16" i="24"/>
  <c r="U16" i="24"/>
  <c r="T16" i="24"/>
  <c r="S16" i="24"/>
  <c r="R16" i="24"/>
  <c r="Q16" i="24"/>
  <c r="P16" i="24"/>
  <c r="O16" i="24"/>
  <c r="N16" i="24"/>
  <c r="M16" i="24"/>
  <c r="AC16" i="25" s="1"/>
  <c r="L16" i="24"/>
  <c r="AD16" i="25" s="1"/>
  <c r="K16" i="24"/>
  <c r="J16" i="24"/>
  <c r="I16" i="24"/>
  <c r="H16" i="24"/>
  <c r="G16" i="24"/>
  <c r="B16" i="25" s="1"/>
  <c r="F16" i="24"/>
  <c r="D16" i="25" s="1"/>
  <c r="E16" i="24"/>
  <c r="C16" i="25" s="1"/>
  <c r="D16" i="24"/>
  <c r="C16" i="24"/>
  <c r="B16" i="24"/>
  <c r="A16" i="24"/>
  <c r="DC16" i="24" s="1"/>
  <c r="AR16" i="25" s="1"/>
  <c r="CQ15" i="24"/>
  <c r="J15" i="25" s="1"/>
  <c r="CP15" i="24"/>
  <c r="S15" i="25" s="1"/>
  <c r="CO15" i="24"/>
  <c r="CN15" i="24"/>
  <c r="Q15" i="25" s="1"/>
  <c r="CM15" i="24"/>
  <c r="P15" i="25" s="1"/>
  <c r="CL15" i="24"/>
  <c r="CK15" i="24"/>
  <c r="CJ15" i="24"/>
  <c r="CI15" i="24"/>
  <c r="CH15" i="24"/>
  <c r="CG15" i="24"/>
  <c r="CF15" i="24"/>
  <c r="CE15" i="24"/>
  <c r="CD15" i="24"/>
  <c r="CC15" i="24"/>
  <c r="CB15" i="24"/>
  <c r="K15" i="25" s="1"/>
  <c r="CA15" i="24"/>
  <c r="BZ15" i="24"/>
  <c r="BY15" i="24"/>
  <c r="BX15" i="24"/>
  <c r="BW15" i="24"/>
  <c r="BV15" i="24"/>
  <c r="BU15" i="24"/>
  <c r="BT15" i="24"/>
  <c r="E15" i="25" s="1"/>
  <c r="BS15" i="24"/>
  <c r="BR15" i="24"/>
  <c r="BQ15" i="24"/>
  <c r="BP15" i="24"/>
  <c r="BO15" i="24"/>
  <c r="BN15" i="24"/>
  <c r="BM15" i="24"/>
  <c r="BL15" i="24"/>
  <c r="BK15" i="24"/>
  <c r="BJ15" i="24"/>
  <c r="F15" i="25" s="1"/>
  <c r="BI15" i="24"/>
  <c r="BH15" i="24"/>
  <c r="BG15" i="24"/>
  <c r="BF15" i="24"/>
  <c r="BE15" i="24"/>
  <c r="BD15" i="24"/>
  <c r="BC15" i="24"/>
  <c r="Y15" i="25" s="1"/>
  <c r="BB15" i="24"/>
  <c r="X15" i="25" s="1"/>
  <c r="BA15" i="24"/>
  <c r="W15" i="25" s="1"/>
  <c r="AZ15" i="24"/>
  <c r="AE15" i="25" s="1"/>
  <c r="AY15" i="24"/>
  <c r="AB15" i="25" s="1"/>
  <c r="AX15" i="24"/>
  <c r="AA15" i="25" s="1"/>
  <c r="AW15" i="24"/>
  <c r="Z15" i="25" s="1"/>
  <c r="AV15" i="24"/>
  <c r="AU15" i="24"/>
  <c r="AT15" i="24"/>
  <c r="AS15" i="24"/>
  <c r="AR15" i="24"/>
  <c r="AQ15" i="24"/>
  <c r="AP15" i="24"/>
  <c r="AI15" i="25" s="1"/>
  <c r="AO15" i="24"/>
  <c r="AH15" i="25" s="1"/>
  <c r="AN15" i="24"/>
  <c r="AM15" i="24"/>
  <c r="AL15" i="24"/>
  <c r="AK15" i="24"/>
  <c r="AJ15" i="24"/>
  <c r="AI15" i="24"/>
  <c r="AH15" i="24"/>
  <c r="AJ15" i="25" s="1"/>
  <c r="AG15" i="24"/>
  <c r="AF15" i="24"/>
  <c r="AE15" i="24"/>
  <c r="AD15" i="24"/>
  <c r="AC15" i="24"/>
  <c r="AB15" i="24"/>
  <c r="AA15" i="24"/>
  <c r="Z15" i="24"/>
  <c r="Y15" i="24"/>
  <c r="X15" i="24"/>
  <c r="W15" i="24"/>
  <c r="V15" i="24"/>
  <c r="U15" i="24"/>
  <c r="T15" i="24"/>
  <c r="S15" i="24"/>
  <c r="R15" i="24"/>
  <c r="Q15" i="24"/>
  <c r="P15" i="24"/>
  <c r="O15" i="24"/>
  <c r="N15" i="24"/>
  <c r="M15" i="24"/>
  <c r="AC15" i="25" s="1"/>
  <c r="L15" i="24"/>
  <c r="AD15" i="25" s="1"/>
  <c r="K15" i="24"/>
  <c r="J15" i="24"/>
  <c r="I15" i="24"/>
  <c r="H15" i="24"/>
  <c r="G15" i="24"/>
  <c r="B15" i="25" s="1"/>
  <c r="F15" i="24"/>
  <c r="D15" i="25" s="1"/>
  <c r="E15" i="24"/>
  <c r="C15" i="25" s="1"/>
  <c r="D15" i="24"/>
  <c r="C15" i="24"/>
  <c r="B15" i="24"/>
  <c r="A15" i="24"/>
  <c r="CQ14" i="24"/>
  <c r="J14" i="25" s="1"/>
  <c r="CP14" i="24"/>
  <c r="S14" i="25" s="1"/>
  <c r="CO14" i="24"/>
  <c r="CN14" i="24"/>
  <c r="Q14" i="25" s="1"/>
  <c r="CM14" i="24"/>
  <c r="P14" i="25" s="1"/>
  <c r="CL14" i="24"/>
  <c r="CK14" i="24"/>
  <c r="CJ14" i="24"/>
  <c r="CI14" i="24"/>
  <c r="CH14" i="24"/>
  <c r="CG14" i="24"/>
  <c r="CF14" i="24"/>
  <c r="CE14" i="24"/>
  <c r="CD14" i="24"/>
  <c r="CC14" i="24"/>
  <c r="CB14" i="24"/>
  <c r="K14" i="25" s="1"/>
  <c r="CA14" i="24"/>
  <c r="BZ14" i="24"/>
  <c r="BY14" i="24"/>
  <c r="BX14" i="24"/>
  <c r="BW14" i="24"/>
  <c r="BV14" i="24"/>
  <c r="BU14" i="24"/>
  <c r="BT14" i="24"/>
  <c r="E14" i="25" s="1"/>
  <c r="BS14" i="24"/>
  <c r="BR14" i="24"/>
  <c r="BQ14" i="24"/>
  <c r="BP14" i="24"/>
  <c r="BO14" i="24"/>
  <c r="BN14" i="24"/>
  <c r="BM14" i="24"/>
  <c r="BL14" i="24"/>
  <c r="BK14" i="24"/>
  <c r="BJ14" i="24"/>
  <c r="F14" i="25" s="1"/>
  <c r="BI14" i="24"/>
  <c r="BH14" i="24"/>
  <c r="BG14" i="24"/>
  <c r="BF14" i="24"/>
  <c r="BE14" i="24"/>
  <c r="BD14" i="24"/>
  <c r="BC14" i="24"/>
  <c r="Y14" i="25" s="1"/>
  <c r="BB14" i="24"/>
  <c r="X14" i="25" s="1"/>
  <c r="BA14" i="24"/>
  <c r="W14" i="25" s="1"/>
  <c r="AZ14" i="24"/>
  <c r="AE14" i="25" s="1"/>
  <c r="AY14" i="24"/>
  <c r="AB14" i="25" s="1"/>
  <c r="AX14" i="24"/>
  <c r="AA14" i="25" s="1"/>
  <c r="AW14" i="24"/>
  <c r="Z14" i="25" s="1"/>
  <c r="AV14" i="24"/>
  <c r="AU14" i="24"/>
  <c r="AT14" i="24"/>
  <c r="AS14" i="24"/>
  <c r="AR14" i="24"/>
  <c r="AQ14" i="24"/>
  <c r="AP14" i="24"/>
  <c r="AI14" i="25" s="1"/>
  <c r="AO14" i="24"/>
  <c r="AH14" i="25" s="1"/>
  <c r="AN14" i="24"/>
  <c r="AM14" i="24"/>
  <c r="AL14" i="24"/>
  <c r="AK14" i="24"/>
  <c r="AJ14" i="24"/>
  <c r="AI14" i="24"/>
  <c r="AH14" i="24"/>
  <c r="AJ14" i="25" s="1"/>
  <c r="AG14" i="24"/>
  <c r="AF14" i="24"/>
  <c r="AE14" i="24"/>
  <c r="AD14" i="24"/>
  <c r="AC14" i="24"/>
  <c r="AB14" i="24"/>
  <c r="AA14" i="24"/>
  <c r="Z14" i="24"/>
  <c r="Y14" i="24"/>
  <c r="X14" i="24"/>
  <c r="W14" i="24"/>
  <c r="V14" i="24"/>
  <c r="U14" i="24"/>
  <c r="T14" i="24"/>
  <c r="S14" i="24"/>
  <c r="R14" i="24"/>
  <c r="Q14" i="24"/>
  <c r="P14" i="24"/>
  <c r="O14" i="24"/>
  <c r="N14" i="24"/>
  <c r="M14" i="24"/>
  <c r="AC14" i="25" s="1"/>
  <c r="L14" i="24"/>
  <c r="AD14" i="25" s="1"/>
  <c r="K14" i="24"/>
  <c r="J14" i="24"/>
  <c r="I14" i="24"/>
  <c r="H14" i="24"/>
  <c r="G14" i="24"/>
  <c r="B14" i="25" s="1"/>
  <c r="F14" i="24"/>
  <c r="D14" i="25" s="1"/>
  <c r="E14" i="24"/>
  <c r="C14" i="25" s="1"/>
  <c r="D14" i="24"/>
  <c r="C14" i="24"/>
  <c r="B14" i="24"/>
  <c r="A14" i="24"/>
  <c r="CQ13" i="24"/>
  <c r="J13" i="25" s="1"/>
  <c r="CP13" i="24"/>
  <c r="S13" i="25" s="1"/>
  <c r="CO13" i="24"/>
  <c r="CN13" i="24"/>
  <c r="Q13" i="25" s="1"/>
  <c r="CM13" i="24"/>
  <c r="P13" i="25" s="1"/>
  <c r="CL13" i="24"/>
  <c r="CK13" i="24"/>
  <c r="CJ13" i="24"/>
  <c r="CI13" i="24"/>
  <c r="CH13" i="24"/>
  <c r="CG13" i="24"/>
  <c r="CF13" i="24"/>
  <c r="CE13" i="24"/>
  <c r="CD13" i="24"/>
  <c r="CC13" i="24"/>
  <c r="CB13" i="24"/>
  <c r="K13" i="25" s="1"/>
  <c r="CA13" i="24"/>
  <c r="BZ13" i="24"/>
  <c r="BY13" i="24"/>
  <c r="BX13" i="24"/>
  <c r="BW13" i="24"/>
  <c r="BV13" i="24"/>
  <c r="BU13" i="24"/>
  <c r="BT13" i="24"/>
  <c r="E13" i="25" s="1"/>
  <c r="BS13" i="24"/>
  <c r="BR13" i="24"/>
  <c r="BQ13" i="24"/>
  <c r="BP13" i="24"/>
  <c r="BO13" i="24"/>
  <c r="BN13" i="24"/>
  <c r="BM13" i="24"/>
  <c r="BL13" i="24"/>
  <c r="BK13" i="24"/>
  <c r="BJ13" i="24"/>
  <c r="F13" i="25" s="1"/>
  <c r="BI13" i="24"/>
  <c r="BH13" i="24"/>
  <c r="BG13" i="24"/>
  <c r="BF13" i="24"/>
  <c r="BE13" i="24"/>
  <c r="BD13" i="24"/>
  <c r="BC13" i="24"/>
  <c r="Y13" i="25" s="1"/>
  <c r="BB13" i="24"/>
  <c r="X13" i="25" s="1"/>
  <c r="BA13" i="24"/>
  <c r="W13" i="25" s="1"/>
  <c r="AZ13" i="24"/>
  <c r="AE13" i="25" s="1"/>
  <c r="AY13" i="24"/>
  <c r="AB13" i="25" s="1"/>
  <c r="AX13" i="24"/>
  <c r="AA13" i="25" s="1"/>
  <c r="AW13" i="24"/>
  <c r="Z13" i="25" s="1"/>
  <c r="AV13" i="24"/>
  <c r="AU13" i="24"/>
  <c r="AT13" i="24"/>
  <c r="AS13" i="24"/>
  <c r="AR13" i="24"/>
  <c r="AQ13" i="24"/>
  <c r="AP13" i="24"/>
  <c r="AI13" i="25" s="1"/>
  <c r="AO13" i="24"/>
  <c r="AH13" i="25" s="1"/>
  <c r="AN13" i="24"/>
  <c r="AM13" i="24"/>
  <c r="AL13" i="24"/>
  <c r="AK13" i="24"/>
  <c r="AJ13" i="24"/>
  <c r="AI13" i="24"/>
  <c r="AH13" i="24"/>
  <c r="AJ13" i="25" s="1"/>
  <c r="AG13" i="24"/>
  <c r="AF13" i="24"/>
  <c r="AE13" i="24"/>
  <c r="AD13" i="24"/>
  <c r="AC13" i="24"/>
  <c r="AB13" i="24"/>
  <c r="AA13" i="24"/>
  <c r="Z13" i="24"/>
  <c r="Y13" i="24"/>
  <c r="X13" i="24"/>
  <c r="W13" i="24"/>
  <c r="V13" i="24"/>
  <c r="U13" i="24"/>
  <c r="T13" i="24"/>
  <c r="S13" i="24"/>
  <c r="R13" i="24"/>
  <c r="Q13" i="24"/>
  <c r="P13" i="24"/>
  <c r="O13" i="24"/>
  <c r="N13" i="24"/>
  <c r="M13" i="24"/>
  <c r="AC13" i="25" s="1"/>
  <c r="L13" i="24"/>
  <c r="AD13" i="25" s="1"/>
  <c r="K13" i="24"/>
  <c r="J13" i="24"/>
  <c r="I13" i="24"/>
  <c r="H13" i="24"/>
  <c r="G13" i="24"/>
  <c r="B13" i="25" s="1"/>
  <c r="F13" i="24"/>
  <c r="D13" i="25" s="1"/>
  <c r="E13" i="24"/>
  <c r="C13" i="25" s="1"/>
  <c r="D13" i="24"/>
  <c r="C13" i="24"/>
  <c r="B13" i="24"/>
  <c r="A13" i="24"/>
  <c r="DC13" i="24" s="1"/>
  <c r="AR13" i="25" s="1"/>
  <c r="CQ12" i="24"/>
  <c r="J12" i="25" s="1"/>
  <c r="CP12" i="24"/>
  <c r="S12" i="25" s="1"/>
  <c r="CO12" i="24"/>
  <c r="CN12" i="24"/>
  <c r="Q12" i="25" s="1"/>
  <c r="CM12" i="24"/>
  <c r="P12" i="25" s="1"/>
  <c r="CL12" i="24"/>
  <c r="CK12" i="24"/>
  <c r="CJ12" i="24"/>
  <c r="CI12" i="24"/>
  <c r="CH12" i="24"/>
  <c r="CG12" i="24"/>
  <c r="CF12" i="24"/>
  <c r="CE12" i="24"/>
  <c r="CD12" i="24"/>
  <c r="CC12" i="24"/>
  <c r="CB12" i="24"/>
  <c r="K12" i="25" s="1"/>
  <c r="CA12" i="24"/>
  <c r="BZ12" i="24"/>
  <c r="BY12" i="24"/>
  <c r="BX12" i="24"/>
  <c r="BW12" i="24"/>
  <c r="BV12" i="24"/>
  <c r="BU12" i="24"/>
  <c r="BT12" i="24"/>
  <c r="E12" i="25" s="1"/>
  <c r="BS12" i="24"/>
  <c r="BR12" i="24"/>
  <c r="BQ12" i="24"/>
  <c r="BP12" i="24"/>
  <c r="BO12" i="24"/>
  <c r="BN12" i="24"/>
  <c r="BM12" i="24"/>
  <c r="BL12" i="24"/>
  <c r="BK12" i="24"/>
  <c r="BJ12" i="24"/>
  <c r="F12" i="25" s="1"/>
  <c r="BI12" i="24"/>
  <c r="BH12" i="24"/>
  <c r="BG12" i="24"/>
  <c r="BF12" i="24"/>
  <c r="BE12" i="24"/>
  <c r="BD12" i="24"/>
  <c r="BC12" i="24"/>
  <c r="Y12" i="25" s="1"/>
  <c r="BB12" i="24"/>
  <c r="X12" i="25" s="1"/>
  <c r="BA12" i="24"/>
  <c r="W12" i="25" s="1"/>
  <c r="AZ12" i="24"/>
  <c r="AE12" i="25" s="1"/>
  <c r="AY12" i="24"/>
  <c r="AB12" i="25" s="1"/>
  <c r="AX12" i="24"/>
  <c r="AA12" i="25" s="1"/>
  <c r="AW12" i="24"/>
  <c r="Z12" i="25" s="1"/>
  <c r="AV12" i="24"/>
  <c r="AU12" i="24"/>
  <c r="AT12" i="24"/>
  <c r="AS12" i="24"/>
  <c r="AR12" i="24"/>
  <c r="AQ12" i="24"/>
  <c r="AP12" i="24"/>
  <c r="AI12" i="25" s="1"/>
  <c r="AO12" i="24"/>
  <c r="AH12" i="25" s="1"/>
  <c r="AN12" i="24"/>
  <c r="AM12" i="24"/>
  <c r="AL12" i="24"/>
  <c r="AK12" i="24"/>
  <c r="AJ12" i="24"/>
  <c r="AI12" i="24"/>
  <c r="AH12" i="24"/>
  <c r="AJ12" i="25" s="1"/>
  <c r="AG12" i="24"/>
  <c r="AF12" i="24"/>
  <c r="AE12" i="24"/>
  <c r="AD12" i="24"/>
  <c r="AC12" i="24"/>
  <c r="AB12" i="24"/>
  <c r="AA12" i="24"/>
  <c r="Z12" i="24"/>
  <c r="Y12" i="24"/>
  <c r="X12" i="24"/>
  <c r="W12" i="24"/>
  <c r="V12" i="24"/>
  <c r="U12" i="24"/>
  <c r="T12" i="24"/>
  <c r="S12" i="24"/>
  <c r="R12" i="24"/>
  <c r="Q12" i="24"/>
  <c r="P12" i="24"/>
  <c r="O12" i="24"/>
  <c r="N12" i="24"/>
  <c r="M12" i="24"/>
  <c r="AC12" i="25" s="1"/>
  <c r="L12" i="24"/>
  <c r="AD12" i="25" s="1"/>
  <c r="K12" i="24"/>
  <c r="J12" i="24"/>
  <c r="I12" i="24"/>
  <c r="H12" i="24"/>
  <c r="G12" i="24"/>
  <c r="B12" i="25" s="1"/>
  <c r="F12" i="24"/>
  <c r="D12" i="25" s="1"/>
  <c r="E12" i="24"/>
  <c r="C12" i="25" s="1"/>
  <c r="D12" i="24"/>
  <c r="C12" i="24"/>
  <c r="B12" i="24"/>
  <c r="A12" i="24"/>
  <c r="A12" i="25" s="1"/>
  <c r="CQ11" i="24"/>
  <c r="J11" i="25" s="1"/>
  <c r="CP11" i="24"/>
  <c r="S11" i="25" s="1"/>
  <c r="CO11" i="24"/>
  <c r="CN11" i="24"/>
  <c r="Q11" i="25" s="1"/>
  <c r="CM11" i="24"/>
  <c r="P11" i="25" s="1"/>
  <c r="CL11" i="24"/>
  <c r="CK11" i="24"/>
  <c r="CJ11" i="24"/>
  <c r="CI11" i="24"/>
  <c r="CH11" i="24"/>
  <c r="CG11" i="24"/>
  <c r="CF11" i="24"/>
  <c r="CE11" i="24"/>
  <c r="CD11" i="24"/>
  <c r="CC11" i="24"/>
  <c r="CB11" i="24"/>
  <c r="K11" i="25" s="1"/>
  <c r="CA11" i="24"/>
  <c r="BZ11" i="24"/>
  <c r="BY11" i="24"/>
  <c r="BX11" i="24"/>
  <c r="BW11" i="24"/>
  <c r="BV11" i="24"/>
  <c r="BU11" i="24"/>
  <c r="BT11" i="24"/>
  <c r="E11" i="25" s="1"/>
  <c r="BS11" i="24"/>
  <c r="BR11" i="24"/>
  <c r="BQ11" i="24"/>
  <c r="BP11" i="24"/>
  <c r="BO11" i="24"/>
  <c r="BN11" i="24"/>
  <c r="BM11" i="24"/>
  <c r="BL11" i="24"/>
  <c r="BK11" i="24"/>
  <c r="BJ11" i="24"/>
  <c r="F11" i="25" s="1"/>
  <c r="BI11" i="24"/>
  <c r="BH11" i="24"/>
  <c r="BG11" i="24"/>
  <c r="BF11" i="24"/>
  <c r="BE11" i="24"/>
  <c r="BD11" i="24"/>
  <c r="BC11" i="24"/>
  <c r="Y11" i="25" s="1"/>
  <c r="BB11" i="24"/>
  <c r="X11" i="25" s="1"/>
  <c r="BA11" i="24"/>
  <c r="W11" i="25" s="1"/>
  <c r="AZ11" i="24"/>
  <c r="AE11" i="25" s="1"/>
  <c r="AY11" i="24"/>
  <c r="AB11" i="25" s="1"/>
  <c r="AX11" i="24"/>
  <c r="AA11" i="25" s="1"/>
  <c r="AW11" i="24"/>
  <c r="Z11" i="25" s="1"/>
  <c r="AV11" i="24"/>
  <c r="AU11" i="24"/>
  <c r="AT11" i="24"/>
  <c r="AS11" i="24"/>
  <c r="AR11" i="24"/>
  <c r="AQ11" i="24"/>
  <c r="AP11" i="24"/>
  <c r="AI11" i="25" s="1"/>
  <c r="AO11" i="24"/>
  <c r="AH11" i="25" s="1"/>
  <c r="AN11" i="24"/>
  <c r="AM11" i="24"/>
  <c r="AL11" i="24"/>
  <c r="AK11" i="24"/>
  <c r="AJ11" i="24"/>
  <c r="AI11" i="24"/>
  <c r="AH11" i="24"/>
  <c r="AJ11" i="25" s="1"/>
  <c r="AG11" i="24"/>
  <c r="AF11" i="24"/>
  <c r="AE11" i="24"/>
  <c r="AD11" i="24"/>
  <c r="AC11" i="24"/>
  <c r="AB11" i="24"/>
  <c r="AA11" i="24"/>
  <c r="Z11" i="24"/>
  <c r="Y11" i="24"/>
  <c r="X11" i="24"/>
  <c r="W11" i="24"/>
  <c r="V11" i="24"/>
  <c r="U11" i="24"/>
  <c r="T11" i="24"/>
  <c r="S11" i="24"/>
  <c r="R11" i="24"/>
  <c r="Q11" i="24"/>
  <c r="P11" i="24"/>
  <c r="O11" i="24"/>
  <c r="N11" i="24"/>
  <c r="M11" i="24"/>
  <c r="AC11" i="25" s="1"/>
  <c r="L11" i="24"/>
  <c r="AD11" i="25" s="1"/>
  <c r="K11" i="24"/>
  <c r="J11" i="24"/>
  <c r="I11" i="24"/>
  <c r="H11" i="24"/>
  <c r="G11" i="24"/>
  <c r="B11" i="25" s="1"/>
  <c r="F11" i="24"/>
  <c r="D11" i="25" s="1"/>
  <c r="E11" i="24"/>
  <c r="C11" i="25" s="1"/>
  <c r="D11" i="24"/>
  <c r="C11" i="24"/>
  <c r="B11" i="24"/>
  <c r="A11" i="24"/>
  <c r="A11" i="25" s="1"/>
  <c r="CQ10" i="24"/>
  <c r="J10" i="25" s="1"/>
  <c r="CP10" i="24"/>
  <c r="S10" i="25" s="1"/>
  <c r="CO10" i="24"/>
  <c r="CN10" i="24"/>
  <c r="Q10" i="25" s="1"/>
  <c r="CM10" i="24"/>
  <c r="P10" i="25" s="1"/>
  <c r="CL10" i="24"/>
  <c r="CK10" i="24"/>
  <c r="CJ10" i="24"/>
  <c r="CI10" i="24"/>
  <c r="CH10" i="24"/>
  <c r="CG10" i="24"/>
  <c r="CF10" i="24"/>
  <c r="CE10" i="24"/>
  <c r="CD10" i="24"/>
  <c r="CC10" i="24"/>
  <c r="CB10" i="24"/>
  <c r="K10" i="25" s="1"/>
  <c r="CA10" i="24"/>
  <c r="BZ10" i="24"/>
  <c r="BY10" i="24"/>
  <c r="BX10" i="24"/>
  <c r="BW10" i="24"/>
  <c r="BV10" i="24"/>
  <c r="BU10" i="24"/>
  <c r="BT10" i="24"/>
  <c r="E10" i="25" s="1"/>
  <c r="BS10" i="24"/>
  <c r="BR10" i="24"/>
  <c r="BQ10" i="24"/>
  <c r="BP10" i="24"/>
  <c r="BO10" i="24"/>
  <c r="BN10" i="24"/>
  <c r="BM10" i="24"/>
  <c r="BL10" i="24"/>
  <c r="BK10" i="24"/>
  <c r="BJ10" i="24"/>
  <c r="F10" i="25" s="1"/>
  <c r="BI10" i="24"/>
  <c r="BH10" i="24"/>
  <c r="BG10" i="24"/>
  <c r="BF10" i="24"/>
  <c r="BE10" i="24"/>
  <c r="BD10" i="24"/>
  <c r="BC10" i="24"/>
  <c r="Y10" i="25" s="1"/>
  <c r="BB10" i="24"/>
  <c r="X10" i="25" s="1"/>
  <c r="BA10" i="24"/>
  <c r="W10" i="25" s="1"/>
  <c r="AZ10" i="24"/>
  <c r="AE10" i="25" s="1"/>
  <c r="AY10" i="24"/>
  <c r="AB10" i="25" s="1"/>
  <c r="AX10" i="24"/>
  <c r="AA10" i="25" s="1"/>
  <c r="AW10" i="24"/>
  <c r="Z10" i="25" s="1"/>
  <c r="AV10" i="24"/>
  <c r="AU10" i="24"/>
  <c r="AT10" i="24"/>
  <c r="AS10" i="24"/>
  <c r="AR10" i="24"/>
  <c r="AQ10" i="24"/>
  <c r="AP10" i="24"/>
  <c r="AI10" i="25" s="1"/>
  <c r="AO10" i="24"/>
  <c r="AH10" i="25" s="1"/>
  <c r="AN10" i="24"/>
  <c r="AM10" i="24"/>
  <c r="AL10" i="24"/>
  <c r="AK10" i="24"/>
  <c r="AJ10" i="24"/>
  <c r="AI10" i="24"/>
  <c r="AH10" i="24"/>
  <c r="AJ10" i="25" s="1"/>
  <c r="AG10" i="24"/>
  <c r="AF10" i="24"/>
  <c r="AE10" i="24"/>
  <c r="AD10" i="24"/>
  <c r="AC10" i="24"/>
  <c r="AB10" i="24"/>
  <c r="AA10" i="24"/>
  <c r="Z10" i="24"/>
  <c r="Y10" i="24"/>
  <c r="X10" i="24"/>
  <c r="W10" i="24"/>
  <c r="V10" i="24"/>
  <c r="U10" i="24"/>
  <c r="T10" i="24"/>
  <c r="S10" i="24"/>
  <c r="R10" i="24"/>
  <c r="Q10" i="24"/>
  <c r="P10" i="24"/>
  <c r="O10" i="24"/>
  <c r="N10" i="24"/>
  <c r="M10" i="24"/>
  <c r="AC10" i="25" s="1"/>
  <c r="L10" i="24"/>
  <c r="AD10" i="25" s="1"/>
  <c r="K10" i="24"/>
  <c r="J10" i="24"/>
  <c r="I10" i="24"/>
  <c r="H10" i="24"/>
  <c r="G10" i="24"/>
  <c r="B10" i="25" s="1"/>
  <c r="F10" i="24"/>
  <c r="D10" i="25" s="1"/>
  <c r="E10" i="24"/>
  <c r="C10" i="25" s="1"/>
  <c r="D10" i="24"/>
  <c r="C10" i="24"/>
  <c r="B10" i="24"/>
  <c r="A10" i="24"/>
  <c r="CQ9" i="24"/>
  <c r="J9" i="25" s="1"/>
  <c r="CP9" i="24"/>
  <c r="S9" i="25" s="1"/>
  <c r="CO9" i="24"/>
  <c r="CN9" i="24"/>
  <c r="Q9" i="25" s="1"/>
  <c r="CM9" i="24"/>
  <c r="P9" i="25" s="1"/>
  <c r="CL9" i="24"/>
  <c r="CK9" i="24"/>
  <c r="CJ9" i="24"/>
  <c r="CI9" i="24"/>
  <c r="CH9" i="24"/>
  <c r="CG9" i="24"/>
  <c r="CF9" i="24"/>
  <c r="CE9" i="24"/>
  <c r="CD9" i="24"/>
  <c r="CC9" i="24"/>
  <c r="CB9" i="24"/>
  <c r="K9" i="25" s="1"/>
  <c r="CA9" i="24"/>
  <c r="BZ9" i="24"/>
  <c r="BY9" i="24"/>
  <c r="BX9" i="24"/>
  <c r="BW9" i="24"/>
  <c r="BV9" i="24"/>
  <c r="BU9" i="24"/>
  <c r="BT9" i="24"/>
  <c r="E9" i="25" s="1"/>
  <c r="BS9" i="24"/>
  <c r="BR9" i="24"/>
  <c r="BQ9" i="24"/>
  <c r="BP9" i="24"/>
  <c r="BO9" i="24"/>
  <c r="BN9" i="24"/>
  <c r="BM9" i="24"/>
  <c r="BL9" i="24"/>
  <c r="BK9" i="24"/>
  <c r="BJ9" i="24"/>
  <c r="F9" i="25" s="1"/>
  <c r="BI9" i="24"/>
  <c r="BH9" i="24"/>
  <c r="BG9" i="24"/>
  <c r="BF9" i="24"/>
  <c r="BE9" i="24"/>
  <c r="BD9" i="24"/>
  <c r="BC9" i="24"/>
  <c r="Y9" i="25" s="1"/>
  <c r="BB9" i="24"/>
  <c r="X9" i="25" s="1"/>
  <c r="BA9" i="24"/>
  <c r="W9" i="25" s="1"/>
  <c r="AZ9" i="24"/>
  <c r="AE9" i="25" s="1"/>
  <c r="AY9" i="24"/>
  <c r="AB9" i="25" s="1"/>
  <c r="AX9" i="24"/>
  <c r="AA9" i="25" s="1"/>
  <c r="AW9" i="24"/>
  <c r="Z9" i="25" s="1"/>
  <c r="AV9" i="24"/>
  <c r="AU9" i="24"/>
  <c r="AT9" i="24"/>
  <c r="AS9" i="24"/>
  <c r="AR9" i="24"/>
  <c r="AQ9" i="24"/>
  <c r="AP9" i="24"/>
  <c r="AI9" i="25" s="1"/>
  <c r="AO9" i="24"/>
  <c r="AH9" i="25" s="1"/>
  <c r="AN9" i="24"/>
  <c r="AM9" i="24"/>
  <c r="AL9" i="24"/>
  <c r="AK9" i="24"/>
  <c r="AJ9" i="24"/>
  <c r="AI9" i="24"/>
  <c r="AH9" i="24"/>
  <c r="AJ9" i="25" s="1"/>
  <c r="AG9" i="24"/>
  <c r="AF9" i="24"/>
  <c r="AE9" i="24"/>
  <c r="AD9" i="24"/>
  <c r="AC9" i="24"/>
  <c r="AB9" i="24"/>
  <c r="AA9" i="24"/>
  <c r="Z9" i="24"/>
  <c r="Y9" i="24"/>
  <c r="X9" i="24"/>
  <c r="W9" i="24"/>
  <c r="V9" i="24"/>
  <c r="U9" i="24"/>
  <c r="T9" i="24"/>
  <c r="S9" i="24"/>
  <c r="R9" i="24"/>
  <c r="Q9" i="24"/>
  <c r="P9" i="24"/>
  <c r="O9" i="24"/>
  <c r="N9" i="24"/>
  <c r="M9" i="24"/>
  <c r="AC9" i="25" s="1"/>
  <c r="L9" i="24"/>
  <c r="AD9" i="25" s="1"/>
  <c r="K9" i="24"/>
  <c r="J9" i="24"/>
  <c r="I9" i="24"/>
  <c r="H9" i="24"/>
  <c r="G9" i="24"/>
  <c r="B9" i="25" s="1"/>
  <c r="F9" i="24"/>
  <c r="D9" i="25" s="1"/>
  <c r="E9" i="24"/>
  <c r="C9" i="25" s="1"/>
  <c r="D9" i="24"/>
  <c r="C9" i="24"/>
  <c r="B9" i="24"/>
  <c r="A9" i="24"/>
  <c r="DC9" i="24" s="1"/>
  <c r="AR9" i="25" s="1"/>
  <c r="CQ8" i="24"/>
  <c r="J8" i="25" s="1"/>
  <c r="CP8" i="24"/>
  <c r="S8" i="25" s="1"/>
  <c r="CO8" i="24"/>
  <c r="CN8" i="24"/>
  <c r="Q8" i="25" s="1"/>
  <c r="CM8" i="24"/>
  <c r="P8" i="25" s="1"/>
  <c r="CL8" i="24"/>
  <c r="CK8" i="24"/>
  <c r="CJ8" i="24"/>
  <c r="CI8" i="24"/>
  <c r="CH8" i="24"/>
  <c r="CG8" i="24"/>
  <c r="CF8" i="24"/>
  <c r="CE8" i="24"/>
  <c r="CD8" i="24"/>
  <c r="CC8" i="24"/>
  <c r="CB8" i="24"/>
  <c r="K8" i="25" s="1"/>
  <c r="CA8" i="24"/>
  <c r="BZ8" i="24"/>
  <c r="BY8" i="24"/>
  <c r="BX8" i="24"/>
  <c r="BW8" i="24"/>
  <c r="BV8" i="24"/>
  <c r="BU8" i="24"/>
  <c r="BT8" i="24"/>
  <c r="E8" i="25" s="1"/>
  <c r="BS8" i="24"/>
  <c r="BR8" i="24"/>
  <c r="BQ8" i="24"/>
  <c r="BP8" i="24"/>
  <c r="BO8" i="24"/>
  <c r="BN8" i="24"/>
  <c r="BM8" i="24"/>
  <c r="BL8" i="24"/>
  <c r="BK8" i="24"/>
  <c r="BJ8" i="24"/>
  <c r="F8" i="25" s="1"/>
  <c r="BI8" i="24"/>
  <c r="BH8" i="24"/>
  <c r="BG8" i="24"/>
  <c r="BF8" i="24"/>
  <c r="BE8" i="24"/>
  <c r="BD8" i="24"/>
  <c r="BC8" i="24"/>
  <c r="Y8" i="25" s="1"/>
  <c r="BB8" i="24"/>
  <c r="X8" i="25" s="1"/>
  <c r="BA8" i="24"/>
  <c r="W8" i="25" s="1"/>
  <c r="AZ8" i="24"/>
  <c r="AE8" i="25" s="1"/>
  <c r="AY8" i="24"/>
  <c r="AB8" i="25" s="1"/>
  <c r="AX8" i="24"/>
  <c r="AA8" i="25" s="1"/>
  <c r="AW8" i="24"/>
  <c r="Z8" i="25" s="1"/>
  <c r="AV8" i="24"/>
  <c r="AU8" i="24"/>
  <c r="AT8" i="24"/>
  <c r="AS8" i="24"/>
  <c r="AR8" i="24"/>
  <c r="AQ8" i="24"/>
  <c r="AP8" i="24"/>
  <c r="AI8" i="25" s="1"/>
  <c r="AO8" i="24"/>
  <c r="AH8" i="25" s="1"/>
  <c r="AN8" i="24"/>
  <c r="AM8" i="24"/>
  <c r="AL8" i="24"/>
  <c r="AK8" i="24"/>
  <c r="AJ8" i="24"/>
  <c r="AI8" i="24"/>
  <c r="AH8" i="24"/>
  <c r="AJ8" i="25" s="1"/>
  <c r="AG8" i="24"/>
  <c r="AF8" i="24"/>
  <c r="AE8" i="24"/>
  <c r="AD8" i="24"/>
  <c r="AC8" i="24"/>
  <c r="AB8" i="24"/>
  <c r="AA8" i="24"/>
  <c r="Z8" i="24"/>
  <c r="Y8" i="24"/>
  <c r="X8" i="24"/>
  <c r="W8" i="24"/>
  <c r="V8" i="24"/>
  <c r="U8" i="24"/>
  <c r="T8" i="24"/>
  <c r="S8" i="24"/>
  <c r="R8" i="24"/>
  <c r="Q8" i="24"/>
  <c r="P8" i="24"/>
  <c r="O8" i="24"/>
  <c r="N8" i="24"/>
  <c r="M8" i="24"/>
  <c r="AC8" i="25" s="1"/>
  <c r="L8" i="24"/>
  <c r="AD8" i="25" s="1"/>
  <c r="K8" i="24"/>
  <c r="J8" i="24"/>
  <c r="I8" i="24"/>
  <c r="H8" i="24"/>
  <c r="G8" i="24"/>
  <c r="B8" i="25" s="1"/>
  <c r="F8" i="24"/>
  <c r="D8" i="25" s="1"/>
  <c r="E8" i="24"/>
  <c r="C8" i="25" s="1"/>
  <c r="D8" i="24"/>
  <c r="C8" i="24"/>
  <c r="B8" i="24"/>
  <c r="A8" i="24"/>
  <c r="DC8" i="24" s="1"/>
  <c r="AR8" i="25" s="1"/>
  <c r="CQ7" i="24"/>
  <c r="J7" i="25" s="1"/>
  <c r="CP7" i="24"/>
  <c r="S7" i="25" s="1"/>
  <c r="CO7" i="24"/>
  <c r="CN7" i="24"/>
  <c r="Q7" i="25" s="1"/>
  <c r="CM7" i="24"/>
  <c r="P7" i="25" s="1"/>
  <c r="CL7" i="24"/>
  <c r="CK7" i="24"/>
  <c r="CJ7" i="24"/>
  <c r="CI7" i="24"/>
  <c r="CH7" i="24"/>
  <c r="CG7" i="24"/>
  <c r="CF7" i="24"/>
  <c r="CE7" i="24"/>
  <c r="CD7" i="24"/>
  <c r="CC7" i="24"/>
  <c r="CB7" i="24"/>
  <c r="K7" i="25" s="1"/>
  <c r="CA7" i="24"/>
  <c r="BZ7" i="24"/>
  <c r="BY7" i="24"/>
  <c r="BX7" i="24"/>
  <c r="BW7" i="24"/>
  <c r="BV7" i="24"/>
  <c r="BU7" i="24"/>
  <c r="BT7" i="24"/>
  <c r="E7" i="25" s="1"/>
  <c r="BS7" i="24"/>
  <c r="BR7" i="24"/>
  <c r="BQ7" i="24"/>
  <c r="BP7" i="24"/>
  <c r="BO7" i="24"/>
  <c r="BN7" i="24"/>
  <c r="BM7" i="24"/>
  <c r="BL7" i="24"/>
  <c r="BK7" i="24"/>
  <c r="BJ7" i="24"/>
  <c r="F7" i="25" s="1"/>
  <c r="BI7" i="24"/>
  <c r="BH7" i="24"/>
  <c r="BG7" i="24"/>
  <c r="BF7" i="24"/>
  <c r="BE7" i="24"/>
  <c r="BD7" i="24"/>
  <c r="BC7" i="24"/>
  <c r="Y7" i="25" s="1"/>
  <c r="BB7" i="24"/>
  <c r="X7" i="25" s="1"/>
  <c r="BA7" i="24"/>
  <c r="W7" i="25" s="1"/>
  <c r="AZ7" i="24"/>
  <c r="AE7" i="25" s="1"/>
  <c r="AY7" i="24"/>
  <c r="AB7" i="25" s="1"/>
  <c r="AX7" i="24"/>
  <c r="AA7" i="25" s="1"/>
  <c r="AW7" i="24"/>
  <c r="Z7" i="25" s="1"/>
  <c r="AV7" i="24"/>
  <c r="AU7" i="24"/>
  <c r="AT7" i="24"/>
  <c r="AS7" i="24"/>
  <c r="AR7" i="24"/>
  <c r="AQ7" i="24"/>
  <c r="AP7" i="24"/>
  <c r="AI7" i="25" s="1"/>
  <c r="AO7" i="24"/>
  <c r="AH7" i="25" s="1"/>
  <c r="AN7" i="24"/>
  <c r="AM7" i="24"/>
  <c r="AL7" i="24"/>
  <c r="AK7" i="24"/>
  <c r="AJ7" i="24"/>
  <c r="AI7" i="24"/>
  <c r="AH7" i="24"/>
  <c r="AJ7" i="25" s="1"/>
  <c r="AG7" i="24"/>
  <c r="AF7" i="24"/>
  <c r="AE7" i="24"/>
  <c r="AD7" i="24"/>
  <c r="AC7" i="24"/>
  <c r="AB7" i="24"/>
  <c r="AA7" i="24"/>
  <c r="Z7" i="24"/>
  <c r="Y7" i="24"/>
  <c r="X7" i="24"/>
  <c r="W7" i="24"/>
  <c r="V7" i="24"/>
  <c r="U7" i="24"/>
  <c r="T7" i="24"/>
  <c r="S7" i="24"/>
  <c r="R7" i="24"/>
  <c r="Q7" i="24"/>
  <c r="P7" i="24"/>
  <c r="O7" i="24"/>
  <c r="N7" i="24"/>
  <c r="M7" i="24"/>
  <c r="AC7" i="25" s="1"/>
  <c r="L7" i="24"/>
  <c r="AD7" i="25" s="1"/>
  <c r="K7" i="24"/>
  <c r="J7" i="24"/>
  <c r="I7" i="24"/>
  <c r="H7" i="24"/>
  <c r="G7" i="24"/>
  <c r="B7" i="25" s="1"/>
  <c r="F7" i="24"/>
  <c r="D7" i="25" s="1"/>
  <c r="E7" i="24"/>
  <c r="C7" i="25" s="1"/>
  <c r="D7" i="24"/>
  <c r="C7" i="24"/>
  <c r="B7" i="24"/>
  <c r="A7" i="24"/>
  <c r="CQ6" i="24"/>
  <c r="J6" i="25" s="1"/>
  <c r="CP6" i="24"/>
  <c r="S6" i="25" s="1"/>
  <c r="CO6" i="24"/>
  <c r="CN6" i="24"/>
  <c r="Q6" i="25" s="1"/>
  <c r="CM6" i="24"/>
  <c r="P6" i="25" s="1"/>
  <c r="CL6" i="24"/>
  <c r="CK6" i="24"/>
  <c r="CJ6" i="24"/>
  <c r="CI6" i="24"/>
  <c r="CH6" i="24"/>
  <c r="CG6" i="24"/>
  <c r="CF6" i="24"/>
  <c r="CE6" i="24"/>
  <c r="CD6" i="24"/>
  <c r="CC6" i="24"/>
  <c r="CB6" i="24"/>
  <c r="K6" i="25" s="1"/>
  <c r="CA6" i="24"/>
  <c r="BZ6" i="24"/>
  <c r="BY6" i="24"/>
  <c r="BX6" i="24"/>
  <c r="BW6" i="24"/>
  <c r="BV6" i="24"/>
  <c r="BU6" i="24"/>
  <c r="BT6" i="24"/>
  <c r="E6" i="25" s="1"/>
  <c r="BS6" i="24"/>
  <c r="BR6" i="24"/>
  <c r="BQ6" i="24"/>
  <c r="BP6" i="24"/>
  <c r="BO6" i="24"/>
  <c r="BN6" i="24"/>
  <c r="BM6" i="24"/>
  <c r="BL6" i="24"/>
  <c r="BK6" i="24"/>
  <c r="BJ6" i="24"/>
  <c r="F6" i="25" s="1"/>
  <c r="BI6" i="24"/>
  <c r="BH6" i="24"/>
  <c r="BG6" i="24"/>
  <c r="BF6" i="24"/>
  <c r="BE6" i="24"/>
  <c r="BD6" i="24"/>
  <c r="BC6" i="24"/>
  <c r="Y6" i="25" s="1"/>
  <c r="BB6" i="24"/>
  <c r="X6" i="25" s="1"/>
  <c r="BA6" i="24"/>
  <c r="W6" i="25" s="1"/>
  <c r="AZ6" i="24"/>
  <c r="AE6" i="25" s="1"/>
  <c r="AY6" i="24"/>
  <c r="AB6" i="25" s="1"/>
  <c r="AX6" i="24"/>
  <c r="AA6" i="25" s="1"/>
  <c r="AW6" i="24"/>
  <c r="Z6" i="25" s="1"/>
  <c r="AV6" i="24"/>
  <c r="AU6" i="24"/>
  <c r="AT6" i="24"/>
  <c r="AS6" i="24"/>
  <c r="AR6" i="24"/>
  <c r="AQ6" i="24"/>
  <c r="AP6" i="24"/>
  <c r="AI6" i="25" s="1"/>
  <c r="AO6" i="24"/>
  <c r="AH6" i="25" s="1"/>
  <c r="AN6" i="24"/>
  <c r="AM6" i="24"/>
  <c r="AL6" i="24"/>
  <c r="AK6" i="24"/>
  <c r="AJ6" i="24"/>
  <c r="AI6" i="24"/>
  <c r="AH6" i="24"/>
  <c r="AJ6" i="25" s="1"/>
  <c r="AG6" i="24"/>
  <c r="AF6" i="24"/>
  <c r="AE6" i="24"/>
  <c r="AD6" i="24"/>
  <c r="AC6" i="24"/>
  <c r="AB6" i="24"/>
  <c r="AA6" i="24"/>
  <c r="Z6" i="24"/>
  <c r="Y6" i="24"/>
  <c r="X6" i="24"/>
  <c r="W6" i="24"/>
  <c r="V6" i="24"/>
  <c r="U6" i="24"/>
  <c r="T6" i="24"/>
  <c r="S6" i="24"/>
  <c r="R6" i="24"/>
  <c r="Q6" i="24"/>
  <c r="P6" i="24"/>
  <c r="O6" i="24"/>
  <c r="N6" i="24"/>
  <c r="M6" i="24"/>
  <c r="AC6" i="25" s="1"/>
  <c r="L6" i="24"/>
  <c r="AD6" i="25" s="1"/>
  <c r="K6" i="24"/>
  <c r="J6" i="24"/>
  <c r="I6" i="24"/>
  <c r="H6" i="24"/>
  <c r="G6" i="24"/>
  <c r="B6" i="25" s="1"/>
  <c r="F6" i="24"/>
  <c r="D6" i="25" s="1"/>
  <c r="E6" i="24"/>
  <c r="C6" i="25" s="1"/>
  <c r="D6" i="24"/>
  <c r="C6" i="24"/>
  <c r="B6" i="24"/>
  <c r="A6" i="24"/>
  <c r="CQ5" i="24"/>
  <c r="J5" i="25" s="1"/>
  <c r="CP5" i="24"/>
  <c r="S5" i="25" s="1"/>
  <c r="CO5" i="24"/>
  <c r="CN5" i="24"/>
  <c r="Q5" i="25" s="1"/>
  <c r="CM5" i="24"/>
  <c r="P5" i="25" s="1"/>
  <c r="CL5" i="24"/>
  <c r="CK5" i="24"/>
  <c r="CJ5" i="24"/>
  <c r="CI5" i="24"/>
  <c r="CH5" i="24"/>
  <c r="CG5" i="24"/>
  <c r="CF5" i="24"/>
  <c r="CE5" i="24"/>
  <c r="CD5" i="24"/>
  <c r="CC5" i="24"/>
  <c r="CB5" i="24"/>
  <c r="K5" i="25" s="1"/>
  <c r="CA5" i="24"/>
  <c r="BZ5" i="24"/>
  <c r="BY5" i="24"/>
  <c r="BX5" i="24"/>
  <c r="BW5" i="24"/>
  <c r="BV5" i="24"/>
  <c r="BU5" i="24"/>
  <c r="BT5" i="24"/>
  <c r="E5" i="25" s="1"/>
  <c r="BS5" i="24"/>
  <c r="BR5" i="24"/>
  <c r="BQ5" i="24"/>
  <c r="BP5" i="24"/>
  <c r="BO5" i="24"/>
  <c r="BN5" i="24"/>
  <c r="BM5" i="24"/>
  <c r="BL5" i="24"/>
  <c r="BK5" i="24"/>
  <c r="BJ5" i="24"/>
  <c r="F5" i="25" s="1"/>
  <c r="BI5" i="24"/>
  <c r="BH5" i="24"/>
  <c r="BG5" i="24"/>
  <c r="BF5" i="24"/>
  <c r="BE5" i="24"/>
  <c r="BD5" i="24"/>
  <c r="BC5" i="24"/>
  <c r="Y5" i="25" s="1"/>
  <c r="BB5" i="24"/>
  <c r="X5" i="25" s="1"/>
  <c r="BA5" i="24"/>
  <c r="W5" i="25" s="1"/>
  <c r="AZ5" i="24"/>
  <c r="AE5" i="25" s="1"/>
  <c r="AY5" i="24"/>
  <c r="AB5" i="25" s="1"/>
  <c r="AX5" i="24"/>
  <c r="AA5" i="25" s="1"/>
  <c r="AW5" i="24"/>
  <c r="Z5" i="25" s="1"/>
  <c r="AV5" i="24"/>
  <c r="AU5" i="24"/>
  <c r="AT5" i="24"/>
  <c r="AS5" i="24"/>
  <c r="AR5" i="24"/>
  <c r="AQ5" i="24"/>
  <c r="AP5" i="24"/>
  <c r="AI5" i="25" s="1"/>
  <c r="AO5" i="24"/>
  <c r="AH5" i="25" s="1"/>
  <c r="AN5" i="24"/>
  <c r="AM5" i="24"/>
  <c r="AL5" i="24"/>
  <c r="AK5" i="24"/>
  <c r="AJ5" i="24"/>
  <c r="AI5" i="24"/>
  <c r="AH5" i="24"/>
  <c r="AJ5" i="25" s="1"/>
  <c r="AG5" i="24"/>
  <c r="AF5" i="24"/>
  <c r="AE5" i="24"/>
  <c r="AD5" i="24"/>
  <c r="AC5" i="24"/>
  <c r="AB5" i="24"/>
  <c r="AA5" i="24"/>
  <c r="Z5" i="24"/>
  <c r="Y5" i="24"/>
  <c r="X5" i="24"/>
  <c r="W5" i="24"/>
  <c r="V5" i="24"/>
  <c r="U5" i="24"/>
  <c r="T5" i="24"/>
  <c r="S5" i="24"/>
  <c r="R5" i="24"/>
  <c r="Q5" i="24"/>
  <c r="P5" i="24"/>
  <c r="O5" i="24"/>
  <c r="N5" i="24"/>
  <c r="M5" i="24"/>
  <c r="AC5" i="25" s="1"/>
  <c r="L5" i="24"/>
  <c r="AD5" i="25" s="1"/>
  <c r="K5" i="24"/>
  <c r="J5" i="24"/>
  <c r="I5" i="24"/>
  <c r="H5" i="24"/>
  <c r="G5" i="24"/>
  <c r="B5" i="25" s="1"/>
  <c r="F5" i="24"/>
  <c r="D5" i="25" s="1"/>
  <c r="E5" i="24"/>
  <c r="C5" i="25" s="1"/>
  <c r="D5" i="24"/>
  <c r="C5" i="24"/>
  <c r="B5" i="24"/>
  <c r="A5" i="24"/>
  <c r="DC5" i="24" s="1"/>
  <c r="AR5" i="25" s="1"/>
  <c r="CQ4" i="24"/>
  <c r="J4" i="25" s="1"/>
  <c r="CP4" i="24"/>
  <c r="S4" i="25" s="1"/>
  <c r="CO4" i="24"/>
  <c r="CN4" i="24"/>
  <c r="Q4" i="25" s="1"/>
  <c r="CM4" i="24"/>
  <c r="P4" i="25" s="1"/>
  <c r="CL4" i="24"/>
  <c r="CK4" i="24"/>
  <c r="CJ4" i="24"/>
  <c r="CI4" i="24"/>
  <c r="CH4" i="24"/>
  <c r="CG4" i="24"/>
  <c r="CF4" i="24"/>
  <c r="CE4" i="24"/>
  <c r="CD4" i="24"/>
  <c r="CC4" i="24"/>
  <c r="CB4" i="24"/>
  <c r="K4" i="25" s="1"/>
  <c r="CA4" i="24"/>
  <c r="BZ4" i="24"/>
  <c r="BY4" i="24"/>
  <c r="BX4" i="24"/>
  <c r="BW4" i="24"/>
  <c r="BV4" i="24"/>
  <c r="BU4" i="24"/>
  <c r="BT4" i="24"/>
  <c r="E4" i="25" s="1"/>
  <c r="BS4" i="24"/>
  <c r="BR4" i="24"/>
  <c r="BQ4" i="24"/>
  <c r="BP4" i="24"/>
  <c r="BO4" i="24"/>
  <c r="BN4" i="24"/>
  <c r="BM4" i="24"/>
  <c r="BL4" i="24"/>
  <c r="BK4" i="24"/>
  <c r="BJ4" i="24"/>
  <c r="F4" i="25" s="1"/>
  <c r="BI4" i="24"/>
  <c r="BH4" i="24"/>
  <c r="BG4" i="24"/>
  <c r="BF4" i="24"/>
  <c r="BE4" i="24"/>
  <c r="BD4" i="24"/>
  <c r="BC4" i="24"/>
  <c r="Y4" i="25" s="1"/>
  <c r="BB4" i="24"/>
  <c r="X4" i="25" s="1"/>
  <c r="BA4" i="24"/>
  <c r="W4" i="25" s="1"/>
  <c r="AZ4" i="24"/>
  <c r="AE4" i="25" s="1"/>
  <c r="AY4" i="24"/>
  <c r="AB4" i="25" s="1"/>
  <c r="AX4" i="24"/>
  <c r="AA4" i="25" s="1"/>
  <c r="AW4" i="24"/>
  <c r="Z4" i="25" s="1"/>
  <c r="AV4" i="24"/>
  <c r="AU4" i="24"/>
  <c r="AT4" i="24"/>
  <c r="AS4" i="24"/>
  <c r="AR4" i="24"/>
  <c r="AQ4" i="24"/>
  <c r="AP4" i="24"/>
  <c r="AI4" i="25" s="1"/>
  <c r="AO4" i="24"/>
  <c r="AH4" i="25" s="1"/>
  <c r="AN4" i="24"/>
  <c r="AM4" i="24"/>
  <c r="AL4" i="24"/>
  <c r="AK4" i="24"/>
  <c r="AJ4" i="24"/>
  <c r="AI4" i="24"/>
  <c r="AH4" i="24"/>
  <c r="AJ4" i="25" s="1"/>
  <c r="AG4" i="24"/>
  <c r="AF4" i="24"/>
  <c r="AE4" i="24"/>
  <c r="AD4" i="24"/>
  <c r="AC4" i="24"/>
  <c r="AB4" i="24"/>
  <c r="AA4" i="24"/>
  <c r="Z4" i="24"/>
  <c r="Y4" i="24"/>
  <c r="X4" i="24"/>
  <c r="W4" i="24"/>
  <c r="V4" i="24"/>
  <c r="U4" i="24"/>
  <c r="T4" i="24"/>
  <c r="S4" i="24"/>
  <c r="R4" i="24"/>
  <c r="Q4" i="24"/>
  <c r="P4" i="24"/>
  <c r="O4" i="24"/>
  <c r="N4" i="24"/>
  <c r="M4" i="24"/>
  <c r="AC4" i="25" s="1"/>
  <c r="L4" i="24"/>
  <c r="AD4" i="25" s="1"/>
  <c r="K4" i="24"/>
  <c r="J4" i="24"/>
  <c r="I4" i="24"/>
  <c r="H4" i="24"/>
  <c r="G4" i="24"/>
  <c r="B4" i="25" s="1"/>
  <c r="F4" i="24"/>
  <c r="D4" i="25" s="1"/>
  <c r="E4" i="24"/>
  <c r="C4" i="25" s="1"/>
  <c r="D4" i="24"/>
  <c r="C4" i="24"/>
  <c r="B4" i="24"/>
  <c r="A4" i="24"/>
  <c r="A4" i="25" s="1"/>
  <c r="CQ3" i="24"/>
  <c r="J3" i="25" s="1"/>
  <c r="CP3" i="24"/>
  <c r="S3" i="25" s="1"/>
  <c r="CO3" i="24"/>
  <c r="CN3" i="24"/>
  <c r="Q3" i="25" s="1"/>
  <c r="CM3" i="24"/>
  <c r="P3" i="25" s="1"/>
  <c r="CL3" i="24"/>
  <c r="CK3" i="24"/>
  <c r="CJ3" i="24"/>
  <c r="CI3" i="24"/>
  <c r="CH3" i="24"/>
  <c r="CG3" i="24"/>
  <c r="CF3" i="24"/>
  <c r="CE3" i="24"/>
  <c r="CD3" i="24"/>
  <c r="CC3" i="24"/>
  <c r="CB3" i="24"/>
  <c r="K3" i="25" s="1"/>
  <c r="CA3" i="24"/>
  <c r="BZ3" i="24"/>
  <c r="BY3" i="24"/>
  <c r="BX3" i="24"/>
  <c r="BW3" i="24"/>
  <c r="BV3" i="24"/>
  <c r="BU3" i="24"/>
  <c r="BT3" i="24"/>
  <c r="E3" i="25" s="1"/>
  <c r="BS3" i="24"/>
  <c r="BR3" i="24"/>
  <c r="BQ3" i="24"/>
  <c r="BP3" i="24"/>
  <c r="BO3" i="24"/>
  <c r="BN3" i="24"/>
  <c r="BM3" i="24"/>
  <c r="BL3" i="24"/>
  <c r="BK3" i="24"/>
  <c r="BJ3" i="24"/>
  <c r="F3" i="25" s="1"/>
  <c r="BI3" i="24"/>
  <c r="BH3" i="24"/>
  <c r="BG3" i="24"/>
  <c r="BF3" i="24"/>
  <c r="BE3" i="24"/>
  <c r="BD3" i="24"/>
  <c r="BC3" i="24"/>
  <c r="Y3" i="25" s="1"/>
  <c r="BB3" i="24"/>
  <c r="X3" i="25" s="1"/>
  <c r="BA3" i="24"/>
  <c r="W3" i="25" s="1"/>
  <c r="AZ3" i="24"/>
  <c r="AE3" i="25" s="1"/>
  <c r="AY3" i="24"/>
  <c r="AB3" i="25" s="1"/>
  <c r="AX3" i="24"/>
  <c r="AA3" i="25" s="1"/>
  <c r="AW3" i="24"/>
  <c r="Z3" i="25" s="1"/>
  <c r="AV3" i="24"/>
  <c r="AU3" i="24"/>
  <c r="AT3" i="24"/>
  <c r="AS3" i="24"/>
  <c r="AR3" i="24"/>
  <c r="AQ3" i="24"/>
  <c r="AP3" i="24"/>
  <c r="AI3" i="25" s="1"/>
  <c r="AO3" i="24"/>
  <c r="AH3" i="25" s="1"/>
  <c r="AN3" i="24"/>
  <c r="AM3" i="24"/>
  <c r="AL3" i="24"/>
  <c r="AK3" i="24"/>
  <c r="AJ3" i="24"/>
  <c r="AI3" i="24"/>
  <c r="AH3" i="24"/>
  <c r="AJ3" i="25" s="1"/>
  <c r="AG3" i="24"/>
  <c r="AF3" i="24"/>
  <c r="AE3" i="24"/>
  <c r="AD3" i="24"/>
  <c r="AC3" i="24"/>
  <c r="AB3" i="24"/>
  <c r="AA3" i="24"/>
  <c r="Z3" i="24"/>
  <c r="Y3" i="24"/>
  <c r="X3" i="24"/>
  <c r="W3" i="24"/>
  <c r="V3" i="24"/>
  <c r="U3" i="24"/>
  <c r="T3" i="24"/>
  <c r="S3" i="24"/>
  <c r="R3" i="24"/>
  <c r="Q3" i="24"/>
  <c r="P3" i="24"/>
  <c r="O3" i="24"/>
  <c r="N3" i="24"/>
  <c r="M3" i="24"/>
  <c r="AC3" i="25" s="1"/>
  <c r="L3" i="24"/>
  <c r="AD3" i="25" s="1"/>
  <c r="K3" i="24"/>
  <c r="J3" i="24"/>
  <c r="I3" i="24"/>
  <c r="H3" i="24"/>
  <c r="G3" i="24"/>
  <c r="B3" i="25" s="1"/>
  <c r="F3" i="24"/>
  <c r="D3" i="25" s="1"/>
  <c r="E3" i="24"/>
  <c r="C3" i="25" s="1"/>
  <c r="D3" i="24"/>
  <c r="C3" i="24"/>
  <c r="B3" i="24"/>
  <c r="A3" i="24"/>
  <c r="A3" i="25" s="1"/>
  <c r="CQ2" i="24"/>
  <c r="J2" i="25" s="1"/>
  <c r="CP2" i="24"/>
  <c r="S2" i="25" s="1"/>
  <c r="CO2" i="24"/>
  <c r="CN2" i="24"/>
  <c r="Q2" i="25" s="1"/>
  <c r="CM2" i="24"/>
  <c r="P2" i="25" s="1"/>
  <c r="CL2" i="24"/>
  <c r="CK2" i="24"/>
  <c r="CJ2" i="24"/>
  <c r="CI2" i="24"/>
  <c r="CH2" i="24"/>
  <c r="CG2" i="24"/>
  <c r="CF2" i="24"/>
  <c r="CE2" i="24"/>
  <c r="CD2" i="24"/>
  <c r="CC2" i="24"/>
  <c r="CB2" i="24"/>
  <c r="K2" i="25" s="1"/>
  <c r="CA2" i="24"/>
  <c r="BZ2" i="24"/>
  <c r="BY2" i="24"/>
  <c r="BX2" i="24"/>
  <c r="BW2" i="24"/>
  <c r="BV2" i="24"/>
  <c r="BU2" i="24"/>
  <c r="BT2" i="24"/>
  <c r="E2" i="25" s="1"/>
  <c r="BS2" i="24"/>
  <c r="BR2" i="24"/>
  <c r="BQ2" i="24"/>
  <c r="BP2" i="24"/>
  <c r="BO2" i="24"/>
  <c r="BN2" i="24"/>
  <c r="BM2" i="24"/>
  <c r="BL2" i="24"/>
  <c r="BK2" i="24"/>
  <c r="BJ2" i="24"/>
  <c r="F2" i="25" s="1"/>
  <c r="BI2" i="24"/>
  <c r="BH2" i="24"/>
  <c r="BG2" i="24"/>
  <c r="BF2" i="24"/>
  <c r="BE2" i="24"/>
  <c r="BD2" i="24"/>
  <c r="BC2" i="24"/>
  <c r="Y2" i="25" s="1"/>
  <c r="BB2" i="24"/>
  <c r="X2" i="25" s="1"/>
  <c r="BA2" i="24"/>
  <c r="W2" i="25" s="1"/>
  <c r="AZ2" i="24"/>
  <c r="AE2" i="25" s="1"/>
  <c r="AY2" i="24"/>
  <c r="AB2" i="25" s="1"/>
  <c r="AX2" i="24"/>
  <c r="AA2" i="25" s="1"/>
  <c r="AW2" i="24"/>
  <c r="Z2" i="25" s="1"/>
  <c r="AV2" i="24"/>
  <c r="AU2" i="24"/>
  <c r="AT2" i="24"/>
  <c r="AS2" i="24"/>
  <c r="AR2" i="24"/>
  <c r="AQ2" i="24"/>
  <c r="AP2" i="24"/>
  <c r="AI2" i="25" s="1"/>
  <c r="AO2" i="24"/>
  <c r="AH2" i="25" s="1"/>
  <c r="AN2" i="24"/>
  <c r="AM2" i="24"/>
  <c r="AL2" i="24"/>
  <c r="AK2" i="24"/>
  <c r="AJ2" i="24"/>
  <c r="AI2" i="24"/>
  <c r="AH2" i="24"/>
  <c r="AJ2" i="25" s="1"/>
  <c r="AG2" i="24"/>
  <c r="AF2" i="24"/>
  <c r="AE2" i="24"/>
  <c r="AD2" i="24"/>
  <c r="AC2" i="24"/>
  <c r="AB2" i="24"/>
  <c r="AA2" i="24"/>
  <c r="Z2" i="24"/>
  <c r="Y2" i="24"/>
  <c r="X2" i="24"/>
  <c r="W2" i="24"/>
  <c r="V2" i="24"/>
  <c r="U2" i="24"/>
  <c r="T2" i="24"/>
  <c r="S2" i="24"/>
  <c r="R2" i="24"/>
  <c r="Q2" i="24"/>
  <c r="P2" i="24"/>
  <c r="O2" i="24"/>
  <c r="N2" i="24"/>
  <c r="M2" i="24"/>
  <c r="AC2" i="25" s="1"/>
  <c r="L2" i="24"/>
  <c r="AD2" i="25" s="1"/>
  <c r="K2" i="24"/>
  <c r="J2" i="24"/>
  <c r="I2" i="24"/>
  <c r="H2" i="24"/>
  <c r="G2" i="24"/>
  <c r="B2" i="25" s="1"/>
  <c r="F2" i="24"/>
  <c r="D2" i="25" s="1"/>
  <c r="E2" i="24"/>
  <c r="C2" i="25" s="1"/>
  <c r="D2" i="24"/>
  <c r="C2" i="24"/>
  <c r="B2" i="24"/>
  <c r="A2" i="24"/>
  <c r="CQ1" i="24"/>
  <c r="CP1" i="24"/>
  <c r="CO1" i="24"/>
  <c r="CN1" i="24"/>
  <c r="CM1" i="24"/>
  <c r="CL1" i="24"/>
  <c r="CK1" i="24"/>
  <c r="CJ1" i="24"/>
  <c r="CI1" i="24"/>
  <c r="CH1" i="24"/>
  <c r="CG1" i="24"/>
  <c r="CF1" i="24"/>
  <c r="CE1" i="24"/>
  <c r="CD1" i="24"/>
  <c r="CC1" i="24"/>
  <c r="CB1" i="24"/>
  <c r="CA1" i="24"/>
  <c r="BZ1" i="24"/>
  <c r="BY1" i="24"/>
  <c r="BX1" i="24"/>
  <c r="BW1" i="24"/>
  <c r="BV1" i="24"/>
  <c r="BU1" i="24"/>
  <c r="BT1" i="24"/>
  <c r="BS1" i="24"/>
  <c r="BR1" i="24"/>
  <c r="BQ1" i="24"/>
  <c r="BP1" i="24"/>
  <c r="BO1" i="24"/>
  <c r="BN1" i="24"/>
  <c r="BM1" i="24"/>
  <c r="BL1" i="24"/>
  <c r="BK1" i="24"/>
  <c r="BJ1" i="24"/>
  <c r="BI1" i="24"/>
  <c r="BH1" i="24"/>
  <c r="BG1" i="24"/>
  <c r="BF1" i="24"/>
  <c r="BE1" i="24"/>
  <c r="BD1" i="24"/>
  <c r="BC1" i="24"/>
  <c r="BB1" i="24"/>
  <c r="BA1" i="24"/>
  <c r="AZ1" i="24"/>
  <c r="AY1" i="24"/>
  <c r="AX1" i="24"/>
  <c r="AW1" i="24"/>
  <c r="AV1" i="24"/>
  <c r="AU1" i="24"/>
  <c r="AT1" i="24"/>
  <c r="AS1" i="24"/>
  <c r="AR1" i="24"/>
  <c r="AQ1" i="24"/>
  <c r="AP1" i="24"/>
  <c r="AO1" i="24"/>
  <c r="AN1" i="24"/>
  <c r="AM1" i="24"/>
  <c r="AL1" i="24"/>
  <c r="AK1" i="24"/>
  <c r="AJ1" i="24"/>
  <c r="AI1" i="24"/>
  <c r="AH1" i="24"/>
  <c r="AG1" i="24"/>
  <c r="AF1" i="24"/>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 r="B1" i="24"/>
  <c r="A1" i="24"/>
  <c r="G200" i="19"/>
  <c r="F200" i="19"/>
  <c r="E200" i="19"/>
  <c r="D200" i="19"/>
  <c r="C200" i="19"/>
  <c r="B200" i="19"/>
  <c r="A200" i="19"/>
  <c r="G199" i="19"/>
  <c r="F199" i="19"/>
  <c r="E199" i="19"/>
  <c r="D199" i="19"/>
  <c r="C199" i="19"/>
  <c r="B199" i="19"/>
  <c r="A199" i="19"/>
  <c r="G198" i="19"/>
  <c r="F198" i="19"/>
  <c r="E198" i="19"/>
  <c r="D198" i="19"/>
  <c r="C198" i="19"/>
  <c r="B198" i="19"/>
  <c r="A198" i="19"/>
  <c r="G197" i="19"/>
  <c r="F197" i="19"/>
  <c r="E197" i="19"/>
  <c r="D197" i="19"/>
  <c r="C197" i="19"/>
  <c r="B197" i="19"/>
  <c r="A197" i="19"/>
  <c r="G196" i="19"/>
  <c r="F196" i="19"/>
  <c r="E196" i="19"/>
  <c r="D196" i="19"/>
  <c r="C196" i="19"/>
  <c r="B196" i="19"/>
  <c r="A196" i="19"/>
  <c r="G195" i="19"/>
  <c r="F195" i="19"/>
  <c r="E195" i="19"/>
  <c r="D195" i="19"/>
  <c r="C195" i="19"/>
  <c r="B195" i="19"/>
  <c r="A195" i="19"/>
  <c r="G194" i="19"/>
  <c r="F194" i="19"/>
  <c r="E194" i="19"/>
  <c r="D194" i="19"/>
  <c r="C194" i="19"/>
  <c r="B194" i="19"/>
  <c r="A194" i="19"/>
  <c r="G193" i="19"/>
  <c r="F193" i="19"/>
  <c r="E193" i="19"/>
  <c r="D193" i="19"/>
  <c r="C193" i="19"/>
  <c r="B193" i="19"/>
  <c r="A193" i="19"/>
  <c r="G192" i="19"/>
  <c r="F192" i="19"/>
  <c r="E192" i="19"/>
  <c r="D192" i="19"/>
  <c r="C192" i="19"/>
  <c r="B192" i="19"/>
  <c r="A192" i="19"/>
  <c r="G191" i="19"/>
  <c r="F191" i="19"/>
  <c r="E191" i="19"/>
  <c r="D191" i="19"/>
  <c r="C191" i="19"/>
  <c r="B191" i="19"/>
  <c r="A191" i="19"/>
  <c r="G190" i="19"/>
  <c r="F190" i="19"/>
  <c r="E190" i="19"/>
  <c r="D190" i="19"/>
  <c r="C190" i="19"/>
  <c r="B190" i="19"/>
  <c r="A190" i="19"/>
  <c r="G189" i="19"/>
  <c r="F189" i="19"/>
  <c r="E189" i="19"/>
  <c r="D189" i="19"/>
  <c r="C189" i="19"/>
  <c r="B189" i="19"/>
  <c r="A189" i="19"/>
  <c r="G188" i="19"/>
  <c r="F188" i="19"/>
  <c r="E188" i="19"/>
  <c r="D188" i="19"/>
  <c r="C188" i="19"/>
  <c r="B188" i="19"/>
  <c r="A188" i="19"/>
  <c r="G187" i="19"/>
  <c r="F187" i="19"/>
  <c r="E187" i="19"/>
  <c r="D187" i="19"/>
  <c r="C187" i="19"/>
  <c r="B187" i="19"/>
  <c r="A187" i="19"/>
  <c r="G186" i="19"/>
  <c r="F186" i="19"/>
  <c r="E186" i="19"/>
  <c r="D186" i="19"/>
  <c r="C186" i="19"/>
  <c r="B186" i="19"/>
  <c r="A186" i="19"/>
  <c r="G185" i="19"/>
  <c r="F185" i="19"/>
  <c r="E185" i="19"/>
  <c r="D185" i="19"/>
  <c r="C185" i="19"/>
  <c r="B185" i="19"/>
  <c r="A185" i="19"/>
  <c r="G184" i="19"/>
  <c r="F184" i="19"/>
  <c r="E184" i="19"/>
  <c r="D184" i="19"/>
  <c r="C184" i="19"/>
  <c r="B184" i="19"/>
  <c r="A184" i="19"/>
  <c r="G183" i="19"/>
  <c r="F183" i="19"/>
  <c r="E183" i="19"/>
  <c r="D183" i="19"/>
  <c r="C183" i="19"/>
  <c r="B183" i="19"/>
  <c r="A183" i="19"/>
  <c r="G182" i="19"/>
  <c r="F182" i="19"/>
  <c r="E182" i="19"/>
  <c r="D182" i="19"/>
  <c r="C182" i="19"/>
  <c r="B182" i="19"/>
  <c r="A182" i="19"/>
  <c r="G181" i="19"/>
  <c r="F181" i="19"/>
  <c r="E181" i="19"/>
  <c r="D181" i="19"/>
  <c r="C181" i="19"/>
  <c r="B181" i="19"/>
  <c r="A181" i="19"/>
  <c r="G180" i="19"/>
  <c r="F180" i="19"/>
  <c r="E180" i="19"/>
  <c r="D180" i="19"/>
  <c r="C180" i="19"/>
  <c r="B180" i="19"/>
  <c r="A180" i="19"/>
  <c r="G179" i="19"/>
  <c r="F179" i="19"/>
  <c r="E179" i="19"/>
  <c r="D179" i="19"/>
  <c r="C179" i="19"/>
  <c r="B179" i="19"/>
  <c r="A179" i="19"/>
  <c r="G178" i="19"/>
  <c r="F178" i="19"/>
  <c r="E178" i="19"/>
  <c r="D178" i="19"/>
  <c r="C178" i="19"/>
  <c r="B178" i="19"/>
  <c r="A178" i="19"/>
  <c r="G177" i="19"/>
  <c r="F177" i="19"/>
  <c r="E177" i="19"/>
  <c r="D177" i="19"/>
  <c r="C177" i="19"/>
  <c r="B177" i="19"/>
  <c r="A177" i="19"/>
  <c r="G176" i="19"/>
  <c r="F176" i="19"/>
  <c r="E176" i="19"/>
  <c r="D176" i="19"/>
  <c r="C176" i="19"/>
  <c r="B176" i="19"/>
  <c r="A176" i="19"/>
  <c r="G175" i="19"/>
  <c r="F175" i="19"/>
  <c r="E175" i="19"/>
  <c r="D175" i="19"/>
  <c r="C175" i="19"/>
  <c r="B175" i="19"/>
  <c r="A175" i="19"/>
  <c r="G174" i="19"/>
  <c r="F174" i="19"/>
  <c r="E174" i="19"/>
  <c r="D174" i="19"/>
  <c r="C174" i="19"/>
  <c r="B174" i="19"/>
  <c r="A174" i="19"/>
  <c r="G173" i="19"/>
  <c r="F173" i="19"/>
  <c r="E173" i="19"/>
  <c r="D173" i="19"/>
  <c r="C173" i="19"/>
  <c r="B173" i="19"/>
  <c r="A173" i="19"/>
  <c r="G172" i="19"/>
  <c r="F172" i="19"/>
  <c r="E172" i="19"/>
  <c r="D172" i="19"/>
  <c r="C172" i="19"/>
  <c r="B172" i="19"/>
  <c r="A172" i="19"/>
  <c r="G171" i="19"/>
  <c r="F171" i="19"/>
  <c r="E171" i="19"/>
  <c r="D171" i="19"/>
  <c r="C171" i="19"/>
  <c r="B171" i="19"/>
  <c r="A171" i="19"/>
  <c r="G170" i="19"/>
  <c r="F170" i="19"/>
  <c r="E170" i="19"/>
  <c r="D170" i="19"/>
  <c r="C170" i="19"/>
  <c r="B170" i="19"/>
  <c r="A170" i="19"/>
  <c r="G169" i="19"/>
  <c r="F169" i="19"/>
  <c r="E169" i="19"/>
  <c r="D169" i="19"/>
  <c r="C169" i="19"/>
  <c r="B169" i="19"/>
  <c r="A169" i="19"/>
  <c r="G168" i="19"/>
  <c r="F168" i="19"/>
  <c r="E168" i="19"/>
  <c r="D168" i="19"/>
  <c r="C168" i="19"/>
  <c r="B168" i="19"/>
  <c r="A168" i="19"/>
  <c r="G167" i="19"/>
  <c r="F167" i="19"/>
  <c r="E167" i="19"/>
  <c r="D167" i="19"/>
  <c r="C167" i="19"/>
  <c r="B167" i="19"/>
  <c r="A167" i="19"/>
  <c r="G166" i="19"/>
  <c r="F166" i="19"/>
  <c r="E166" i="19"/>
  <c r="D166" i="19"/>
  <c r="C166" i="19"/>
  <c r="B166" i="19"/>
  <c r="A166" i="19"/>
  <c r="G165" i="19"/>
  <c r="F165" i="19"/>
  <c r="E165" i="19"/>
  <c r="D165" i="19"/>
  <c r="C165" i="19"/>
  <c r="B165" i="19"/>
  <c r="A165" i="19"/>
  <c r="G164" i="19"/>
  <c r="F164" i="19"/>
  <c r="E164" i="19"/>
  <c r="D164" i="19"/>
  <c r="C164" i="19"/>
  <c r="B164" i="19"/>
  <c r="A164" i="19"/>
  <c r="G163" i="19"/>
  <c r="F163" i="19"/>
  <c r="E163" i="19"/>
  <c r="D163" i="19"/>
  <c r="C163" i="19"/>
  <c r="B163" i="19"/>
  <c r="A163" i="19"/>
  <c r="G162" i="19"/>
  <c r="F162" i="19"/>
  <c r="E162" i="19"/>
  <c r="D162" i="19"/>
  <c r="C162" i="19"/>
  <c r="B162" i="19"/>
  <c r="A162" i="19"/>
  <c r="G161" i="19"/>
  <c r="F161" i="19"/>
  <c r="E161" i="19"/>
  <c r="D161" i="19"/>
  <c r="C161" i="19"/>
  <c r="B161" i="19"/>
  <c r="A161" i="19"/>
  <c r="G160" i="19"/>
  <c r="F160" i="19"/>
  <c r="E160" i="19"/>
  <c r="D160" i="19"/>
  <c r="C160" i="19"/>
  <c r="B160" i="19"/>
  <c r="A160" i="19"/>
  <c r="G159" i="19"/>
  <c r="F159" i="19"/>
  <c r="E159" i="19"/>
  <c r="D159" i="19"/>
  <c r="C159" i="19"/>
  <c r="B159" i="19"/>
  <c r="A159" i="19"/>
  <c r="G158" i="19"/>
  <c r="F158" i="19"/>
  <c r="E158" i="19"/>
  <c r="D158" i="19"/>
  <c r="C158" i="19"/>
  <c r="B158" i="19"/>
  <c r="A158" i="19"/>
  <c r="G157" i="19"/>
  <c r="F157" i="19"/>
  <c r="E157" i="19"/>
  <c r="D157" i="19"/>
  <c r="C157" i="19"/>
  <c r="B157" i="19"/>
  <c r="A157" i="19"/>
  <c r="G156" i="19"/>
  <c r="F156" i="19"/>
  <c r="E156" i="19"/>
  <c r="D156" i="19"/>
  <c r="C156" i="19"/>
  <c r="B156" i="19"/>
  <c r="A156" i="19"/>
  <c r="G155" i="19"/>
  <c r="F155" i="19"/>
  <c r="E155" i="19"/>
  <c r="D155" i="19"/>
  <c r="C155" i="19"/>
  <c r="B155" i="19"/>
  <c r="A155" i="19"/>
  <c r="G154" i="19"/>
  <c r="F154" i="19"/>
  <c r="E154" i="19"/>
  <c r="D154" i="19"/>
  <c r="C154" i="19"/>
  <c r="B154" i="19"/>
  <c r="A154" i="19"/>
  <c r="G153" i="19"/>
  <c r="F153" i="19"/>
  <c r="E153" i="19"/>
  <c r="D153" i="19"/>
  <c r="C153" i="19"/>
  <c r="B153" i="19"/>
  <c r="A153" i="19"/>
  <c r="G152" i="19"/>
  <c r="F152" i="19"/>
  <c r="E152" i="19"/>
  <c r="D152" i="19"/>
  <c r="C152" i="19"/>
  <c r="B152" i="19"/>
  <c r="A152" i="19"/>
  <c r="G151" i="19"/>
  <c r="F151" i="19"/>
  <c r="E151" i="19"/>
  <c r="D151" i="19"/>
  <c r="C151" i="19"/>
  <c r="B151" i="19"/>
  <c r="A151" i="19"/>
  <c r="G150" i="19"/>
  <c r="F150" i="19"/>
  <c r="E150" i="19"/>
  <c r="D150" i="19"/>
  <c r="C150" i="19"/>
  <c r="B150" i="19"/>
  <c r="A150" i="19"/>
  <c r="G149" i="19"/>
  <c r="F149" i="19"/>
  <c r="E149" i="19"/>
  <c r="D149" i="19"/>
  <c r="C149" i="19"/>
  <c r="B149" i="19"/>
  <c r="A149" i="19"/>
  <c r="G148" i="19"/>
  <c r="F148" i="19"/>
  <c r="E148" i="19"/>
  <c r="D148" i="19"/>
  <c r="C148" i="19"/>
  <c r="B148" i="19"/>
  <c r="A148" i="19"/>
  <c r="G147" i="19"/>
  <c r="F147" i="19"/>
  <c r="E147" i="19"/>
  <c r="D147" i="19"/>
  <c r="C147" i="19"/>
  <c r="B147" i="19"/>
  <c r="A147" i="19"/>
  <c r="G146" i="19"/>
  <c r="F146" i="19"/>
  <c r="E146" i="19"/>
  <c r="D146" i="19"/>
  <c r="C146" i="19"/>
  <c r="B146" i="19"/>
  <c r="A146" i="19"/>
  <c r="G145" i="19"/>
  <c r="F145" i="19"/>
  <c r="E145" i="19"/>
  <c r="D145" i="19"/>
  <c r="C145" i="19"/>
  <c r="B145" i="19"/>
  <c r="A145" i="19"/>
  <c r="G144" i="19"/>
  <c r="F144" i="19"/>
  <c r="E144" i="19"/>
  <c r="D144" i="19"/>
  <c r="C144" i="19"/>
  <c r="B144" i="19"/>
  <c r="A144" i="19"/>
  <c r="G143" i="19"/>
  <c r="F143" i="19"/>
  <c r="E143" i="19"/>
  <c r="D143" i="19"/>
  <c r="C143" i="19"/>
  <c r="B143" i="19"/>
  <c r="A143" i="19"/>
  <c r="G142" i="19"/>
  <c r="F142" i="19"/>
  <c r="E142" i="19"/>
  <c r="D142" i="19"/>
  <c r="C142" i="19"/>
  <c r="B142" i="19"/>
  <c r="A142" i="19"/>
  <c r="G141" i="19"/>
  <c r="F141" i="19"/>
  <c r="E141" i="19"/>
  <c r="D141" i="19"/>
  <c r="C141" i="19"/>
  <c r="B141" i="19"/>
  <c r="A141" i="19"/>
  <c r="G140" i="19"/>
  <c r="F140" i="19"/>
  <c r="E140" i="19"/>
  <c r="D140" i="19"/>
  <c r="C140" i="19"/>
  <c r="B140" i="19"/>
  <c r="A140" i="19"/>
  <c r="G139" i="19"/>
  <c r="F139" i="19"/>
  <c r="E139" i="19"/>
  <c r="D139" i="19"/>
  <c r="C139" i="19"/>
  <c r="B139" i="19"/>
  <c r="A139" i="19"/>
  <c r="G138" i="19"/>
  <c r="F138" i="19"/>
  <c r="E138" i="19"/>
  <c r="D138" i="19"/>
  <c r="C138" i="19"/>
  <c r="B138" i="19"/>
  <c r="A138" i="19"/>
  <c r="G137" i="19"/>
  <c r="F137" i="19"/>
  <c r="E137" i="19"/>
  <c r="D137" i="19"/>
  <c r="C137" i="19"/>
  <c r="B137" i="19"/>
  <c r="A137" i="19"/>
  <c r="G136" i="19"/>
  <c r="F136" i="19"/>
  <c r="E136" i="19"/>
  <c r="D136" i="19"/>
  <c r="C136" i="19"/>
  <c r="B136" i="19"/>
  <c r="A136" i="19"/>
  <c r="G135" i="19"/>
  <c r="F135" i="19"/>
  <c r="E135" i="19"/>
  <c r="D135" i="19"/>
  <c r="C135" i="19"/>
  <c r="B135" i="19"/>
  <c r="A135" i="19"/>
  <c r="G134" i="19"/>
  <c r="F134" i="19"/>
  <c r="E134" i="19"/>
  <c r="D134" i="19"/>
  <c r="C134" i="19"/>
  <c r="B134" i="19"/>
  <c r="A134" i="19"/>
  <c r="G133" i="19"/>
  <c r="F133" i="19"/>
  <c r="E133" i="19"/>
  <c r="D133" i="19"/>
  <c r="C133" i="19"/>
  <c r="B133" i="19"/>
  <c r="A133" i="19"/>
  <c r="G132" i="19"/>
  <c r="F132" i="19"/>
  <c r="E132" i="19"/>
  <c r="D132" i="19"/>
  <c r="C132" i="19"/>
  <c r="B132" i="19"/>
  <c r="A132" i="19"/>
  <c r="G131" i="19"/>
  <c r="F131" i="19"/>
  <c r="E131" i="19"/>
  <c r="D131" i="19"/>
  <c r="C131" i="19"/>
  <c r="B131" i="19"/>
  <c r="A131" i="19"/>
  <c r="G130" i="19"/>
  <c r="F130" i="19"/>
  <c r="E130" i="19"/>
  <c r="D130" i="19"/>
  <c r="C130" i="19"/>
  <c r="B130" i="19"/>
  <c r="A130" i="19"/>
  <c r="G129" i="19"/>
  <c r="F129" i="19"/>
  <c r="E129" i="19"/>
  <c r="D129" i="19"/>
  <c r="C129" i="19"/>
  <c r="B129" i="19"/>
  <c r="A129" i="19"/>
  <c r="G128" i="19"/>
  <c r="F128" i="19"/>
  <c r="E128" i="19"/>
  <c r="D128" i="19"/>
  <c r="C128" i="19"/>
  <c r="B128" i="19"/>
  <c r="A128" i="19"/>
  <c r="G127" i="19"/>
  <c r="F127" i="19"/>
  <c r="E127" i="19"/>
  <c r="D127" i="19"/>
  <c r="C127" i="19"/>
  <c r="B127" i="19"/>
  <c r="A127" i="19"/>
  <c r="G126" i="19"/>
  <c r="F126" i="19"/>
  <c r="E126" i="19"/>
  <c r="D126" i="19"/>
  <c r="C126" i="19"/>
  <c r="B126" i="19"/>
  <c r="A126" i="19"/>
  <c r="G125" i="19"/>
  <c r="F125" i="19"/>
  <c r="E125" i="19"/>
  <c r="D125" i="19"/>
  <c r="C125" i="19"/>
  <c r="B125" i="19"/>
  <c r="A125" i="19"/>
  <c r="G124" i="19"/>
  <c r="F124" i="19"/>
  <c r="E124" i="19"/>
  <c r="D124" i="19"/>
  <c r="C124" i="19"/>
  <c r="B124" i="19"/>
  <c r="A124" i="19"/>
  <c r="G123" i="19"/>
  <c r="F123" i="19"/>
  <c r="E123" i="19"/>
  <c r="D123" i="19"/>
  <c r="C123" i="19"/>
  <c r="B123" i="19"/>
  <c r="A123" i="19"/>
  <c r="G122" i="19"/>
  <c r="F122" i="19"/>
  <c r="E122" i="19"/>
  <c r="D122" i="19"/>
  <c r="C122" i="19"/>
  <c r="B122" i="19"/>
  <c r="A122" i="19"/>
  <c r="G121" i="19"/>
  <c r="F121" i="19"/>
  <c r="E121" i="19"/>
  <c r="D121" i="19"/>
  <c r="C121" i="19"/>
  <c r="B121" i="19"/>
  <c r="A121" i="19"/>
  <c r="G120" i="19"/>
  <c r="F120" i="19"/>
  <c r="E120" i="19"/>
  <c r="D120" i="19"/>
  <c r="C120" i="19"/>
  <c r="B120" i="19"/>
  <c r="A120" i="19"/>
  <c r="G119" i="19"/>
  <c r="F119" i="19"/>
  <c r="E119" i="19"/>
  <c r="D119" i="19"/>
  <c r="C119" i="19"/>
  <c r="B119" i="19"/>
  <c r="A119" i="19"/>
  <c r="G118" i="19"/>
  <c r="F118" i="19"/>
  <c r="E118" i="19"/>
  <c r="D118" i="19"/>
  <c r="C118" i="19"/>
  <c r="B118" i="19"/>
  <c r="A118" i="19"/>
  <c r="G117" i="19"/>
  <c r="F117" i="19"/>
  <c r="E117" i="19"/>
  <c r="D117" i="19"/>
  <c r="C117" i="19"/>
  <c r="B117" i="19"/>
  <c r="A117" i="19"/>
  <c r="G116" i="19"/>
  <c r="F116" i="19"/>
  <c r="E116" i="19"/>
  <c r="D116" i="19"/>
  <c r="C116" i="19"/>
  <c r="B116" i="19"/>
  <c r="A116" i="19"/>
  <c r="G115" i="19"/>
  <c r="F115" i="19"/>
  <c r="E115" i="19"/>
  <c r="D115" i="19"/>
  <c r="C115" i="19"/>
  <c r="B115" i="19"/>
  <c r="A115" i="19"/>
  <c r="G114" i="19"/>
  <c r="F114" i="19"/>
  <c r="E114" i="19"/>
  <c r="D114" i="19"/>
  <c r="C114" i="19"/>
  <c r="B114" i="19"/>
  <c r="A114" i="19"/>
  <c r="G113" i="19"/>
  <c r="F113" i="19"/>
  <c r="E113" i="19"/>
  <c r="D113" i="19"/>
  <c r="C113" i="19"/>
  <c r="B113" i="19"/>
  <c r="A113" i="19"/>
  <c r="G112" i="19"/>
  <c r="F112" i="19"/>
  <c r="E112" i="19"/>
  <c r="D112" i="19"/>
  <c r="C112" i="19"/>
  <c r="B112" i="19"/>
  <c r="A112" i="19"/>
  <c r="G111" i="19"/>
  <c r="F111" i="19"/>
  <c r="E111" i="19"/>
  <c r="D111" i="19"/>
  <c r="C111" i="19"/>
  <c r="B111" i="19"/>
  <c r="A111" i="19"/>
  <c r="G110" i="19"/>
  <c r="F110" i="19"/>
  <c r="E110" i="19"/>
  <c r="D110" i="19"/>
  <c r="C110" i="19"/>
  <c r="B110" i="19"/>
  <c r="A110" i="19"/>
  <c r="G109" i="19"/>
  <c r="F109" i="19"/>
  <c r="E109" i="19"/>
  <c r="D109" i="19"/>
  <c r="C109" i="19"/>
  <c r="B109" i="19"/>
  <c r="A109" i="19"/>
  <c r="G108" i="19"/>
  <c r="F108" i="19"/>
  <c r="E108" i="19"/>
  <c r="D108" i="19"/>
  <c r="C108" i="19"/>
  <c r="B108" i="19"/>
  <c r="A108" i="19"/>
  <c r="G107" i="19"/>
  <c r="F107" i="19"/>
  <c r="E107" i="19"/>
  <c r="D107" i="19"/>
  <c r="C107" i="19"/>
  <c r="B107" i="19"/>
  <c r="A107" i="19"/>
  <c r="G106" i="19"/>
  <c r="F106" i="19"/>
  <c r="E106" i="19"/>
  <c r="D106" i="19"/>
  <c r="C106" i="19"/>
  <c r="B106" i="19"/>
  <c r="A106" i="19"/>
  <c r="G105" i="19"/>
  <c r="F105" i="19"/>
  <c r="E105" i="19"/>
  <c r="D105" i="19"/>
  <c r="C105" i="19"/>
  <c r="B105" i="19"/>
  <c r="A105" i="19"/>
  <c r="G104" i="19"/>
  <c r="F104" i="19"/>
  <c r="E104" i="19"/>
  <c r="D104" i="19"/>
  <c r="C104" i="19"/>
  <c r="B104" i="19"/>
  <c r="A104" i="19"/>
  <c r="G103" i="19"/>
  <c r="F103" i="19"/>
  <c r="E103" i="19"/>
  <c r="D103" i="19"/>
  <c r="C103" i="19"/>
  <c r="B103" i="19"/>
  <c r="A103" i="19"/>
  <c r="G102" i="19"/>
  <c r="F102" i="19"/>
  <c r="E102" i="19"/>
  <c r="D102" i="19"/>
  <c r="C102" i="19"/>
  <c r="B102" i="19"/>
  <c r="A102" i="19"/>
  <c r="G101" i="19"/>
  <c r="F101" i="19"/>
  <c r="E101" i="19"/>
  <c r="D101" i="19"/>
  <c r="C101" i="19"/>
  <c r="B101" i="19"/>
  <c r="A101" i="19"/>
  <c r="G100" i="19"/>
  <c r="F100" i="19"/>
  <c r="E100" i="19"/>
  <c r="D100" i="19"/>
  <c r="C100" i="19"/>
  <c r="B100" i="19"/>
  <c r="A100" i="19"/>
  <c r="G99" i="19"/>
  <c r="F99" i="19"/>
  <c r="E99" i="19"/>
  <c r="D99" i="19"/>
  <c r="C99" i="19"/>
  <c r="B99" i="19"/>
  <c r="A99" i="19"/>
  <c r="G98" i="19"/>
  <c r="F98" i="19"/>
  <c r="E98" i="19"/>
  <c r="D98" i="19"/>
  <c r="C98" i="19"/>
  <c r="B98" i="19"/>
  <c r="A98" i="19"/>
  <c r="G97" i="19"/>
  <c r="F97" i="19"/>
  <c r="E97" i="19"/>
  <c r="D97" i="19"/>
  <c r="C97" i="19"/>
  <c r="B97" i="19"/>
  <c r="A97" i="19"/>
  <c r="G96" i="19"/>
  <c r="F96" i="19"/>
  <c r="E96" i="19"/>
  <c r="D96" i="19"/>
  <c r="C96" i="19"/>
  <c r="B96" i="19"/>
  <c r="A96" i="19"/>
  <c r="G95" i="19"/>
  <c r="F95" i="19"/>
  <c r="E95" i="19"/>
  <c r="D95" i="19"/>
  <c r="C95" i="19"/>
  <c r="B95" i="19"/>
  <c r="A95" i="19"/>
  <c r="G94" i="19"/>
  <c r="F94" i="19"/>
  <c r="E94" i="19"/>
  <c r="D94" i="19"/>
  <c r="C94" i="19"/>
  <c r="B94" i="19"/>
  <c r="A94" i="19"/>
  <c r="G93" i="19"/>
  <c r="F93" i="19"/>
  <c r="E93" i="19"/>
  <c r="D93" i="19"/>
  <c r="C93" i="19"/>
  <c r="B93" i="19"/>
  <c r="A93" i="19"/>
  <c r="G92" i="19"/>
  <c r="F92" i="19"/>
  <c r="E92" i="19"/>
  <c r="D92" i="19"/>
  <c r="C92" i="19"/>
  <c r="B92" i="19"/>
  <c r="A92" i="19"/>
  <c r="G91" i="19"/>
  <c r="F91" i="19"/>
  <c r="E91" i="19"/>
  <c r="D91" i="19"/>
  <c r="C91" i="19"/>
  <c r="B91" i="19"/>
  <c r="A91" i="19"/>
  <c r="G90" i="19"/>
  <c r="F90" i="19"/>
  <c r="E90" i="19"/>
  <c r="D90" i="19"/>
  <c r="C90" i="19"/>
  <c r="B90" i="19"/>
  <c r="A90" i="19"/>
  <c r="G89" i="19"/>
  <c r="F89" i="19"/>
  <c r="E89" i="19"/>
  <c r="D89" i="19"/>
  <c r="C89" i="19"/>
  <c r="B89" i="19"/>
  <c r="A89" i="19"/>
  <c r="G88" i="19"/>
  <c r="F88" i="19"/>
  <c r="E88" i="19"/>
  <c r="D88" i="19"/>
  <c r="C88" i="19"/>
  <c r="B88" i="19"/>
  <c r="A88" i="19"/>
  <c r="G87" i="19"/>
  <c r="F87" i="19"/>
  <c r="E87" i="19"/>
  <c r="D87" i="19"/>
  <c r="C87" i="19"/>
  <c r="B87" i="19"/>
  <c r="A87" i="19"/>
  <c r="G86" i="19"/>
  <c r="F86" i="19"/>
  <c r="E86" i="19"/>
  <c r="D86" i="19"/>
  <c r="C86" i="19"/>
  <c r="B86" i="19"/>
  <c r="A86" i="19"/>
  <c r="G85" i="19"/>
  <c r="F85" i="19"/>
  <c r="E85" i="19"/>
  <c r="D85" i="19"/>
  <c r="C85" i="19"/>
  <c r="B85" i="19"/>
  <c r="A85" i="19"/>
  <c r="G84" i="19"/>
  <c r="F84" i="19"/>
  <c r="E84" i="19"/>
  <c r="D84" i="19"/>
  <c r="C84" i="19"/>
  <c r="B84" i="19"/>
  <c r="A84" i="19"/>
  <c r="G83" i="19"/>
  <c r="F83" i="19"/>
  <c r="E83" i="19"/>
  <c r="D83" i="19"/>
  <c r="C83" i="19"/>
  <c r="B83" i="19"/>
  <c r="A83" i="19"/>
  <c r="G82" i="19"/>
  <c r="F82" i="19"/>
  <c r="E82" i="19"/>
  <c r="D82" i="19"/>
  <c r="C82" i="19"/>
  <c r="B82" i="19"/>
  <c r="A82" i="19"/>
  <c r="G81" i="19"/>
  <c r="F81" i="19"/>
  <c r="E81" i="19"/>
  <c r="D81" i="19"/>
  <c r="C81" i="19"/>
  <c r="B81" i="19"/>
  <c r="A81" i="19"/>
  <c r="G80" i="19"/>
  <c r="F80" i="19"/>
  <c r="E80" i="19"/>
  <c r="D80" i="19"/>
  <c r="C80" i="19"/>
  <c r="B80" i="19"/>
  <c r="A80" i="19"/>
  <c r="G79" i="19"/>
  <c r="F79" i="19"/>
  <c r="E79" i="19"/>
  <c r="D79" i="19"/>
  <c r="C79" i="19"/>
  <c r="B79" i="19"/>
  <c r="A79" i="19"/>
  <c r="G78" i="19"/>
  <c r="F78" i="19"/>
  <c r="E78" i="19"/>
  <c r="D78" i="19"/>
  <c r="C78" i="19"/>
  <c r="B78" i="19"/>
  <c r="A78" i="19"/>
  <c r="G77" i="19"/>
  <c r="F77" i="19"/>
  <c r="E77" i="19"/>
  <c r="D77" i="19"/>
  <c r="C77" i="19"/>
  <c r="B77" i="19"/>
  <c r="A77" i="19"/>
  <c r="G76" i="19"/>
  <c r="F76" i="19"/>
  <c r="E76" i="19"/>
  <c r="D76" i="19"/>
  <c r="C76" i="19"/>
  <c r="B76" i="19"/>
  <c r="A76" i="19"/>
  <c r="G75" i="19"/>
  <c r="F75" i="19"/>
  <c r="E75" i="19"/>
  <c r="D75" i="19"/>
  <c r="C75" i="19"/>
  <c r="B75" i="19"/>
  <c r="A75" i="19"/>
  <c r="G74" i="19"/>
  <c r="F74" i="19"/>
  <c r="E74" i="19"/>
  <c r="D74" i="19"/>
  <c r="C74" i="19"/>
  <c r="B74" i="19"/>
  <c r="A74" i="19"/>
  <c r="G73" i="19"/>
  <c r="F73" i="19"/>
  <c r="E73" i="19"/>
  <c r="D73" i="19"/>
  <c r="C73" i="19"/>
  <c r="B73" i="19"/>
  <c r="A73" i="19"/>
  <c r="G72" i="19"/>
  <c r="F72" i="19"/>
  <c r="E72" i="19"/>
  <c r="D72" i="19"/>
  <c r="C72" i="19"/>
  <c r="B72" i="19"/>
  <c r="A72" i="19"/>
  <c r="G71" i="19"/>
  <c r="F71" i="19"/>
  <c r="E71" i="19"/>
  <c r="D71" i="19"/>
  <c r="C71" i="19"/>
  <c r="B71" i="19"/>
  <c r="A71" i="19"/>
  <c r="G70" i="19"/>
  <c r="F70" i="19"/>
  <c r="E70" i="19"/>
  <c r="D70" i="19"/>
  <c r="C70" i="19"/>
  <c r="B70" i="19"/>
  <c r="A70" i="19"/>
  <c r="G69" i="19"/>
  <c r="F69" i="19"/>
  <c r="E69" i="19"/>
  <c r="D69" i="19"/>
  <c r="C69" i="19"/>
  <c r="B69" i="19"/>
  <c r="A69" i="19"/>
  <c r="G68" i="19"/>
  <c r="F68" i="19"/>
  <c r="E68" i="19"/>
  <c r="D68" i="19"/>
  <c r="C68" i="19"/>
  <c r="B68" i="19"/>
  <c r="A68" i="19"/>
  <c r="G67" i="19"/>
  <c r="F67" i="19"/>
  <c r="E67" i="19"/>
  <c r="D67" i="19"/>
  <c r="C67" i="19"/>
  <c r="B67" i="19"/>
  <c r="A67" i="19"/>
  <c r="G66" i="19"/>
  <c r="F66" i="19"/>
  <c r="E66" i="19"/>
  <c r="D66" i="19"/>
  <c r="C66" i="19"/>
  <c r="B66" i="19"/>
  <c r="A66" i="19"/>
  <c r="G65" i="19"/>
  <c r="F65" i="19"/>
  <c r="E65" i="19"/>
  <c r="D65" i="19"/>
  <c r="C65" i="19"/>
  <c r="B65" i="19"/>
  <c r="A65" i="19"/>
  <c r="G64" i="19"/>
  <c r="F64" i="19"/>
  <c r="E64" i="19"/>
  <c r="D64" i="19"/>
  <c r="C64" i="19"/>
  <c r="B64" i="19"/>
  <c r="A64" i="19"/>
  <c r="G63" i="19"/>
  <c r="F63" i="19"/>
  <c r="E63" i="19"/>
  <c r="D63" i="19"/>
  <c r="C63" i="19"/>
  <c r="B63" i="19"/>
  <c r="A63" i="19"/>
  <c r="G62" i="19"/>
  <c r="F62" i="19"/>
  <c r="E62" i="19"/>
  <c r="D62" i="19"/>
  <c r="C62" i="19"/>
  <c r="B62" i="19"/>
  <c r="A62" i="19"/>
  <c r="G61" i="19"/>
  <c r="F61" i="19"/>
  <c r="E61" i="19"/>
  <c r="D61" i="19"/>
  <c r="C61" i="19"/>
  <c r="B61" i="19"/>
  <c r="A61" i="19"/>
  <c r="G60" i="19"/>
  <c r="F60" i="19"/>
  <c r="E60" i="19"/>
  <c r="D60" i="19"/>
  <c r="C60" i="19"/>
  <c r="B60" i="19"/>
  <c r="A60" i="19"/>
  <c r="G59" i="19"/>
  <c r="F59" i="19"/>
  <c r="E59" i="19"/>
  <c r="D59" i="19"/>
  <c r="C59" i="19"/>
  <c r="B59" i="19"/>
  <c r="A59" i="19"/>
  <c r="G58" i="19"/>
  <c r="F58" i="19"/>
  <c r="E58" i="19"/>
  <c r="D58" i="19"/>
  <c r="C58" i="19"/>
  <c r="B58" i="19"/>
  <c r="A58" i="19"/>
  <c r="G57" i="19"/>
  <c r="F57" i="19"/>
  <c r="E57" i="19"/>
  <c r="D57" i="19"/>
  <c r="C57" i="19"/>
  <c r="B57" i="19"/>
  <c r="A57" i="19"/>
  <c r="G56" i="19"/>
  <c r="F56" i="19"/>
  <c r="E56" i="19"/>
  <c r="D56" i="19"/>
  <c r="C56" i="19"/>
  <c r="B56" i="19"/>
  <c r="A56" i="19"/>
  <c r="G55" i="19"/>
  <c r="F55" i="19"/>
  <c r="E55" i="19"/>
  <c r="D55" i="19"/>
  <c r="C55" i="19"/>
  <c r="B55" i="19"/>
  <c r="A55" i="19"/>
  <c r="G54" i="19"/>
  <c r="F54" i="19"/>
  <c r="E54" i="19"/>
  <c r="D54" i="19"/>
  <c r="C54" i="19"/>
  <c r="B54" i="19"/>
  <c r="A54" i="19"/>
  <c r="G53" i="19"/>
  <c r="F53" i="19"/>
  <c r="E53" i="19"/>
  <c r="D53" i="19"/>
  <c r="C53" i="19"/>
  <c r="B53" i="19"/>
  <c r="A53" i="19"/>
  <c r="G52" i="19"/>
  <c r="F52" i="19"/>
  <c r="E52" i="19"/>
  <c r="D52" i="19"/>
  <c r="C52" i="19"/>
  <c r="B52" i="19"/>
  <c r="A52" i="19"/>
  <c r="G51" i="19"/>
  <c r="F51" i="19"/>
  <c r="E51" i="19"/>
  <c r="D51" i="19"/>
  <c r="C51" i="19"/>
  <c r="B51" i="19"/>
  <c r="A51" i="19"/>
  <c r="G50" i="19"/>
  <c r="F50" i="19"/>
  <c r="E50" i="19"/>
  <c r="D50" i="19"/>
  <c r="C50" i="19"/>
  <c r="B50" i="19"/>
  <c r="A50" i="19"/>
  <c r="G49" i="19"/>
  <c r="F49" i="19"/>
  <c r="E49" i="19"/>
  <c r="D49" i="19"/>
  <c r="C49" i="19"/>
  <c r="B49" i="19"/>
  <c r="A49" i="19"/>
  <c r="G48" i="19"/>
  <c r="F48" i="19"/>
  <c r="E48" i="19"/>
  <c r="D48" i="19"/>
  <c r="C48" i="19"/>
  <c r="B48" i="19"/>
  <c r="A48" i="19"/>
  <c r="G47" i="19"/>
  <c r="F47" i="19"/>
  <c r="E47" i="19"/>
  <c r="D47" i="19"/>
  <c r="C47" i="19"/>
  <c r="B47" i="19"/>
  <c r="A47" i="19"/>
  <c r="G46" i="19"/>
  <c r="F46" i="19"/>
  <c r="E46" i="19"/>
  <c r="D46" i="19"/>
  <c r="C46" i="19"/>
  <c r="B46" i="19"/>
  <c r="A46" i="19"/>
  <c r="G45" i="19"/>
  <c r="F45" i="19"/>
  <c r="E45" i="19"/>
  <c r="D45" i="19"/>
  <c r="C45" i="19"/>
  <c r="B45" i="19"/>
  <c r="A45" i="19"/>
  <c r="G44" i="19"/>
  <c r="F44" i="19"/>
  <c r="E44" i="19"/>
  <c r="D44" i="19"/>
  <c r="C44" i="19"/>
  <c r="B44" i="19"/>
  <c r="A44" i="19"/>
  <c r="G43" i="19"/>
  <c r="F43" i="19"/>
  <c r="E43" i="19"/>
  <c r="D43" i="19"/>
  <c r="C43" i="19"/>
  <c r="B43" i="19"/>
  <c r="A43" i="19"/>
  <c r="G42" i="19"/>
  <c r="F42" i="19"/>
  <c r="E42" i="19"/>
  <c r="D42" i="19"/>
  <c r="C42" i="19"/>
  <c r="B42" i="19"/>
  <c r="A42" i="19"/>
  <c r="G41" i="19"/>
  <c r="F41" i="19"/>
  <c r="E41" i="19"/>
  <c r="D41" i="19"/>
  <c r="C41" i="19"/>
  <c r="B41" i="19"/>
  <c r="A41" i="19"/>
  <c r="G40" i="19"/>
  <c r="F40" i="19"/>
  <c r="E40" i="19"/>
  <c r="D40" i="19"/>
  <c r="C40" i="19"/>
  <c r="B40" i="19"/>
  <c r="A40" i="19"/>
  <c r="G39" i="19"/>
  <c r="F39" i="19"/>
  <c r="E39" i="19"/>
  <c r="D39" i="19"/>
  <c r="C39" i="19"/>
  <c r="B39" i="19"/>
  <c r="A39" i="19"/>
  <c r="G38" i="19"/>
  <c r="F38" i="19"/>
  <c r="E38" i="19"/>
  <c r="D38" i="19"/>
  <c r="C38" i="19"/>
  <c r="B38" i="19"/>
  <c r="A38" i="19"/>
  <c r="G37" i="19"/>
  <c r="F37" i="19"/>
  <c r="E37" i="19"/>
  <c r="D37" i="19"/>
  <c r="C37" i="19"/>
  <c r="B37" i="19"/>
  <c r="A37" i="19"/>
  <c r="G36" i="19"/>
  <c r="F36" i="19"/>
  <c r="E36" i="19"/>
  <c r="D36" i="19"/>
  <c r="C36" i="19"/>
  <c r="B36" i="19"/>
  <c r="A36" i="19"/>
  <c r="G35" i="19"/>
  <c r="F35" i="19"/>
  <c r="E35" i="19"/>
  <c r="D35" i="19"/>
  <c r="C35" i="19"/>
  <c r="B35" i="19"/>
  <c r="A35" i="19"/>
  <c r="G34" i="19"/>
  <c r="F34" i="19"/>
  <c r="E34" i="19"/>
  <c r="D34" i="19"/>
  <c r="C34" i="19"/>
  <c r="B34" i="19"/>
  <c r="A34" i="19"/>
  <c r="G33" i="19"/>
  <c r="F33" i="19"/>
  <c r="E33" i="19"/>
  <c r="D33" i="19"/>
  <c r="C33" i="19"/>
  <c r="B33" i="19"/>
  <c r="A33" i="19"/>
  <c r="G32" i="19"/>
  <c r="F32" i="19"/>
  <c r="E32" i="19"/>
  <c r="D32" i="19"/>
  <c r="C32" i="19"/>
  <c r="B32" i="19"/>
  <c r="A32" i="19"/>
  <c r="G31" i="19"/>
  <c r="F31" i="19"/>
  <c r="E31" i="19"/>
  <c r="D31" i="19"/>
  <c r="C31" i="19"/>
  <c r="B31" i="19"/>
  <c r="A31" i="19"/>
  <c r="G30" i="19"/>
  <c r="F30" i="19"/>
  <c r="E30" i="19"/>
  <c r="D30" i="19"/>
  <c r="C30" i="19"/>
  <c r="B30" i="19"/>
  <c r="A30" i="19"/>
  <c r="G29" i="19"/>
  <c r="F29" i="19"/>
  <c r="E29" i="19"/>
  <c r="D29" i="19"/>
  <c r="C29" i="19"/>
  <c r="B29" i="19"/>
  <c r="A29" i="19"/>
  <c r="G28" i="19"/>
  <c r="F28" i="19"/>
  <c r="E28" i="19"/>
  <c r="D28" i="19"/>
  <c r="C28" i="19"/>
  <c r="B28" i="19"/>
  <c r="A28" i="19"/>
  <c r="G27" i="19"/>
  <c r="F27" i="19"/>
  <c r="E27" i="19"/>
  <c r="D27" i="19"/>
  <c r="C27" i="19"/>
  <c r="B27" i="19"/>
  <c r="A27" i="19"/>
  <c r="G26" i="19"/>
  <c r="F26" i="19"/>
  <c r="E26" i="19"/>
  <c r="D26" i="19"/>
  <c r="C26" i="19"/>
  <c r="B26" i="19"/>
  <c r="A26" i="19"/>
  <c r="G25" i="19"/>
  <c r="F25" i="19"/>
  <c r="E25" i="19"/>
  <c r="D25" i="19"/>
  <c r="C25" i="19"/>
  <c r="B25" i="19"/>
  <c r="A25" i="19"/>
  <c r="G24" i="19"/>
  <c r="F24" i="19"/>
  <c r="E24" i="19"/>
  <c r="D24" i="19"/>
  <c r="C24" i="19"/>
  <c r="B24" i="19"/>
  <c r="A24" i="19"/>
  <c r="G23" i="19"/>
  <c r="F23" i="19"/>
  <c r="E23" i="19"/>
  <c r="D23" i="19"/>
  <c r="C23" i="19"/>
  <c r="B23" i="19"/>
  <c r="A23" i="19"/>
  <c r="G22" i="19"/>
  <c r="F22" i="19"/>
  <c r="E22" i="19"/>
  <c r="D22" i="19"/>
  <c r="C22" i="19"/>
  <c r="B22" i="19"/>
  <c r="A22" i="19"/>
  <c r="G21" i="19"/>
  <c r="F21" i="19"/>
  <c r="E21" i="19"/>
  <c r="D21" i="19"/>
  <c r="C21" i="19"/>
  <c r="B21" i="19"/>
  <c r="A21" i="19"/>
  <c r="G20" i="19"/>
  <c r="F20" i="19"/>
  <c r="E20" i="19"/>
  <c r="D20" i="19"/>
  <c r="C20" i="19"/>
  <c r="B20" i="19"/>
  <c r="A20" i="19"/>
  <c r="G19" i="19"/>
  <c r="F19" i="19"/>
  <c r="E19" i="19"/>
  <c r="D19" i="19"/>
  <c r="C19" i="19"/>
  <c r="B19" i="19"/>
  <c r="A19" i="19"/>
  <c r="G18" i="19"/>
  <c r="F18" i="19"/>
  <c r="E18" i="19"/>
  <c r="D18" i="19"/>
  <c r="C18" i="19"/>
  <c r="B18" i="19"/>
  <c r="A18" i="19"/>
  <c r="G17" i="19"/>
  <c r="F17" i="19"/>
  <c r="E17" i="19"/>
  <c r="D17" i="19"/>
  <c r="C17" i="19"/>
  <c r="B17" i="19"/>
  <c r="A17" i="19"/>
  <c r="G16" i="19"/>
  <c r="F16" i="19"/>
  <c r="E16" i="19"/>
  <c r="D16" i="19"/>
  <c r="C16" i="19"/>
  <c r="B16" i="19"/>
  <c r="A16" i="19"/>
  <c r="G15" i="19"/>
  <c r="F15" i="19"/>
  <c r="E15" i="19"/>
  <c r="D15" i="19"/>
  <c r="C15" i="19"/>
  <c r="B15" i="19"/>
  <c r="A15" i="19"/>
  <c r="G14" i="19"/>
  <c r="F14" i="19"/>
  <c r="E14" i="19"/>
  <c r="D14" i="19"/>
  <c r="C14" i="19"/>
  <c r="B14" i="19"/>
  <c r="A14" i="19"/>
  <c r="G13" i="19"/>
  <c r="F13" i="19"/>
  <c r="E13" i="19"/>
  <c r="D13" i="19"/>
  <c r="C13" i="19"/>
  <c r="B13" i="19"/>
  <c r="A13" i="19"/>
  <c r="G12" i="19"/>
  <c r="F12" i="19"/>
  <c r="E12" i="19"/>
  <c r="D12" i="19"/>
  <c r="C12" i="19"/>
  <c r="B12" i="19"/>
  <c r="A12" i="19"/>
  <c r="G11" i="19"/>
  <c r="F11" i="19"/>
  <c r="E11" i="19"/>
  <c r="D11" i="19"/>
  <c r="C11" i="19"/>
  <c r="B11" i="19"/>
  <c r="A11" i="19"/>
  <c r="G10" i="19"/>
  <c r="F10" i="19"/>
  <c r="E10" i="19"/>
  <c r="D10" i="19"/>
  <c r="C10" i="19"/>
  <c r="B10" i="19"/>
  <c r="A10" i="19"/>
  <c r="G9" i="19"/>
  <c r="F9" i="19"/>
  <c r="E9" i="19"/>
  <c r="D9" i="19"/>
  <c r="C9" i="19"/>
  <c r="B9" i="19"/>
  <c r="A9" i="19"/>
  <c r="G8" i="19"/>
  <c r="F8" i="19"/>
  <c r="E8" i="19"/>
  <c r="D8" i="19"/>
  <c r="C8" i="19"/>
  <c r="B8" i="19"/>
  <c r="A8" i="19"/>
  <c r="G7" i="19"/>
  <c r="F7" i="19"/>
  <c r="E7" i="19"/>
  <c r="D7" i="19"/>
  <c r="C7" i="19"/>
  <c r="B7" i="19"/>
  <c r="A7" i="19"/>
  <c r="G6" i="19"/>
  <c r="F6" i="19"/>
  <c r="E6" i="19"/>
  <c r="D6" i="19"/>
  <c r="C6" i="19"/>
  <c r="B6" i="19"/>
  <c r="A6" i="19"/>
  <c r="G5" i="19"/>
  <c r="F5" i="19"/>
  <c r="E5" i="19"/>
  <c r="D5" i="19"/>
  <c r="C5" i="19"/>
  <c r="B5" i="19"/>
  <c r="A5" i="19"/>
  <c r="G4" i="19"/>
  <c r="F4" i="19"/>
  <c r="E4" i="19"/>
  <c r="D4" i="19"/>
  <c r="C4" i="19"/>
  <c r="B4" i="19"/>
  <c r="A4" i="19"/>
  <c r="G3" i="19"/>
  <c r="F3" i="19"/>
  <c r="E3" i="19"/>
  <c r="D3" i="19"/>
  <c r="C3" i="19"/>
  <c r="B3" i="19"/>
  <c r="A3" i="19"/>
  <c r="G2" i="19"/>
  <c r="F2" i="19"/>
  <c r="E2" i="19"/>
  <c r="D2" i="19"/>
  <c r="C2" i="19"/>
  <c r="B2" i="19"/>
  <c r="A2" i="19"/>
  <c r="G1" i="19"/>
  <c r="F1" i="19"/>
  <c r="E1" i="19"/>
  <c r="D1" i="19"/>
  <c r="C1" i="19"/>
  <c r="B1" i="19"/>
  <c r="A1" i="19"/>
  <c r="N200" i="16"/>
  <c r="M200" i="16"/>
  <c r="L200" i="16"/>
  <c r="N199" i="16"/>
  <c r="M199" i="16"/>
  <c r="L199" i="16"/>
  <c r="N198" i="16"/>
  <c r="M198" i="16"/>
  <c r="L198" i="16"/>
  <c r="N197" i="16"/>
  <c r="M197" i="16"/>
  <c r="L197" i="16"/>
  <c r="N196" i="16"/>
  <c r="M196" i="16"/>
  <c r="L196" i="16"/>
  <c r="N195" i="16"/>
  <c r="M195" i="16"/>
  <c r="L195" i="16"/>
  <c r="N194" i="16"/>
  <c r="M194" i="16"/>
  <c r="L194" i="16"/>
  <c r="N193" i="16"/>
  <c r="M193" i="16"/>
  <c r="L193" i="16"/>
  <c r="N192" i="16"/>
  <c r="M192" i="16"/>
  <c r="L192" i="16"/>
  <c r="N191" i="16"/>
  <c r="M191" i="16"/>
  <c r="L191" i="16"/>
  <c r="N190" i="16"/>
  <c r="M190" i="16"/>
  <c r="L190" i="16"/>
  <c r="N189" i="16"/>
  <c r="M189" i="16"/>
  <c r="L189" i="16"/>
  <c r="N188" i="16"/>
  <c r="M188" i="16"/>
  <c r="L188" i="16"/>
  <c r="N187" i="16"/>
  <c r="M187" i="16"/>
  <c r="L187" i="16"/>
  <c r="N186" i="16"/>
  <c r="M186" i="16"/>
  <c r="L186" i="16"/>
  <c r="N185" i="16"/>
  <c r="M185" i="16"/>
  <c r="L185" i="16"/>
  <c r="N184" i="16"/>
  <c r="M184" i="16"/>
  <c r="L184" i="16"/>
  <c r="N183" i="16"/>
  <c r="M183" i="16"/>
  <c r="L183" i="16"/>
  <c r="N182" i="16"/>
  <c r="M182" i="16"/>
  <c r="L182" i="16"/>
  <c r="N181" i="16"/>
  <c r="M181" i="16"/>
  <c r="L181" i="16"/>
  <c r="N180" i="16"/>
  <c r="M180" i="16"/>
  <c r="L180" i="16"/>
  <c r="N179" i="16"/>
  <c r="M179" i="16"/>
  <c r="L179" i="16"/>
  <c r="N178" i="16"/>
  <c r="M178" i="16"/>
  <c r="L178" i="16"/>
  <c r="N177" i="16"/>
  <c r="M177" i="16"/>
  <c r="L177" i="16"/>
  <c r="N176" i="16"/>
  <c r="M176" i="16"/>
  <c r="L176" i="16"/>
  <c r="N175" i="16"/>
  <c r="M175" i="16"/>
  <c r="L175" i="16"/>
  <c r="N174" i="16"/>
  <c r="M174" i="16"/>
  <c r="L174" i="16"/>
  <c r="N173" i="16"/>
  <c r="M173" i="16"/>
  <c r="L173" i="16"/>
  <c r="N172" i="16"/>
  <c r="M172" i="16"/>
  <c r="L172" i="16"/>
  <c r="N171" i="16"/>
  <c r="M171" i="16"/>
  <c r="L171" i="16"/>
  <c r="N170" i="16"/>
  <c r="M170" i="16"/>
  <c r="L170" i="16"/>
  <c r="N169" i="16"/>
  <c r="M169" i="16"/>
  <c r="L169" i="16"/>
  <c r="N168" i="16"/>
  <c r="M168" i="16"/>
  <c r="L168" i="16"/>
  <c r="N167" i="16"/>
  <c r="M167" i="16"/>
  <c r="L167" i="16"/>
  <c r="N166" i="16"/>
  <c r="M166" i="16"/>
  <c r="L166" i="16"/>
  <c r="N165" i="16"/>
  <c r="M165" i="16"/>
  <c r="L165" i="16"/>
  <c r="N164" i="16"/>
  <c r="M164" i="16"/>
  <c r="L164" i="16"/>
  <c r="N163" i="16"/>
  <c r="M163" i="16"/>
  <c r="L163" i="16"/>
  <c r="N162" i="16"/>
  <c r="M162" i="16"/>
  <c r="L162" i="16"/>
  <c r="N161" i="16"/>
  <c r="M161" i="16"/>
  <c r="L161" i="16"/>
  <c r="N160" i="16"/>
  <c r="M160" i="16"/>
  <c r="L160" i="16"/>
  <c r="N159" i="16"/>
  <c r="M159" i="16"/>
  <c r="L159" i="16"/>
  <c r="N158" i="16"/>
  <c r="M158" i="16"/>
  <c r="L158" i="16"/>
  <c r="N157" i="16"/>
  <c r="M157" i="16"/>
  <c r="L157" i="16"/>
  <c r="N156" i="16"/>
  <c r="M156" i="16"/>
  <c r="L156" i="16"/>
  <c r="N155" i="16"/>
  <c r="M155" i="16"/>
  <c r="L155" i="16"/>
  <c r="N154" i="16"/>
  <c r="M154" i="16"/>
  <c r="L154" i="16"/>
  <c r="N153" i="16"/>
  <c r="M153" i="16"/>
  <c r="L153" i="16"/>
  <c r="N152" i="16"/>
  <c r="M152" i="16"/>
  <c r="L152" i="16"/>
  <c r="N151" i="16"/>
  <c r="M151" i="16"/>
  <c r="L151" i="16"/>
  <c r="N150" i="16"/>
  <c r="M150" i="16"/>
  <c r="L150" i="16"/>
  <c r="N149" i="16"/>
  <c r="M149" i="16"/>
  <c r="L149" i="16"/>
  <c r="N148" i="16"/>
  <c r="M148" i="16"/>
  <c r="L148" i="16"/>
  <c r="N147" i="16"/>
  <c r="M147" i="16"/>
  <c r="L147" i="16"/>
  <c r="N146" i="16"/>
  <c r="M146" i="16"/>
  <c r="L146" i="16"/>
  <c r="N145" i="16"/>
  <c r="M145" i="16"/>
  <c r="L145" i="16"/>
  <c r="N144" i="16"/>
  <c r="M144" i="16"/>
  <c r="L144" i="16"/>
  <c r="N143" i="16"/>
  <c r="M143" i="16"/>
  <c r="L143" i="16"/>
  <c r="N142" i="16"/>
  <c r="M142" i="16"/>
  <c r="L142" i="16"/>
  <c r="N141" i="16"/>
  <c r="M141" i="16"/>
  <c r="L141" i="16"/>
  <c r="N140" i="16"/>
  <c r="M140" i="16"/>
  <c r="L140" i="16"/>
  <c r="N139" i="16"/>
  <c r="M139" i="16"/>
  <c r="L139" i="16"/>
  <c r="N138" i="16"/>
  <c r="M138" i="16"/>
  <c r="L138" i="16"/>
  <c r="N137" i="16"/>
  <c r="M137" i="16"/>
  <c r="L137" i="16"/>
  <c r="N136" i="16"/>
  <c r="M136" i="16"/>
  <c r="L136" i="16"/>
  <c r="N135" i="16"/>
  <c r="M135" i="16"/>
  <c r="L135" i="16"/>
  <c r="N134" i="16"/>
  <c r="M134" i="16"/>
  <c r="L134" i="16"/>
  <c r="N133" i="16"/>
  <c r="M133" i="16"/>
  <c r="L133" i="16"/>
  <c r="N132" i="16"/>
  <c r="M132" i="16"/>
  <c r="L132" i="16"/>
  <c r="N131" i="16"/>
  <c r="M131" i="16"/>
  <c r="L131" i="16"/>
  <c r="N130" i="16"/>
  <c r="M130" i="16"/>
  <c r="L130" i="16"/>
  <c r="N129" i="16"/>
  <c r="M129" i="16"/>
  <c r="L129" i="16"/>
  <c r="N128" i="16"/>
  <c r="M128" i="16"/>
  <c r="L128" i="16"/>
  <c r="N127" i="16"/>
  <c r="M127" i="16"/>
  <c r="L127" i="16"/>
  <c r="N126" i="16"/>
  <c r="M126" i="16"/>
  <c r="L126" i="16"/>
  <c r="N125" i="16"/>
  <c r="M125" i="16"/>
  <c r="L125" i="16"/>
  <c r="N124" i="16"/>
  <c r="M124" i="16"/>
  <c r="L124" i="16"/>
  <c r="N123" i="16"/>
  <c r="M123" i="16"/>
  <c r="L123" i="16"/>
  <c r="N122" i="16"/>
  <c r="M122" i="16"/>
  <c r="L122" i="16"/>
  <c r="N121" i="16"/>
  <c r="M121" i="16"/>
  <c r="L121" i="16"/>
  <c r="N120" i="16"/>
  <c r="M120" i="16"/>
  <c r="L120" i="16"/>
  <c r="N119" i="16"/>
  <c r="M119" i="16"/>
  <c r="L119" i="16"/>
  <c r="N118" i="16"/>
  <c r="M118" i="16"/>
  <c r="L118" i="16"/>
  <c r="N117" i="16"/>
  <c r="M117" i="16"/>
  <c r="L117" i="16"/>
  <c r="N116" i="16"/>
  <c r="M116" i="16"/>
  <c r="L116" i="16"/>
  <c r="N115" i="16"/>
  <c r="M115" i="16"/>
  <c r="L115" i="16"/>
  <c r="N114" i="16"/>
  <c r="M114" i="16"/>
  <c r="L114" i="16"/>
  <c r="N113" i="16"/>
  <c r="M113" i="16"/>
  <c r="L113" i="16"/>
  <c r="N112" i="16"/>
  <c r="M112" i="16"/>
  <c r="L112" i="16"/>
  <c r="N111" i="16"/>
  <c r="M111" i="16"/>
  <c r="L111" i="16"/>
  <c r="N110" i="16"/>
  <c r="M110" i="16"/>
  <c r="L110" i="16"/>
  <c r="N109" i="16"/>
  <c r="M109" i="16"/>
  <c r="L109" i="16"/>
  <c r="N108" i="16"/>
  <c r="M108" i="16"/>
  <c r="L108" i="16"/>
  <c r="N107" i="16"/>
  <c r="M107" i="16"/>
  <c r="L107" i="16"/>
  <c r="N106" i="16"/>
  <c r="M106" i="16"/>
  <c r="L106" i="16"/>
  <c r="N105" i="16"/>
  <c r="M105" i="16"/>
  <c r="L105" i="16"/>
  <c r="N104" i="16"/>
  <c r="M104" i="16"/>
  <c r="L104" i="16"/>
  <c r="N103" i="16"/>
  <c r="M103" i="16"/>
  <c r="L103" i="16"/>
  <c r="N102" i="16"/>
  <c r="M102" i="16"/>
  <c r="L102" i="16"/>
  <c r="N101" i="16"/>
  <c r="M101" i="16"/>
  <c r="L101" i="16"/>
  <c r="N100" i="16"/>
  <c r="M100" i="16"/>
  <c r="L100" i="16"/>
  <c r="N99" i="16"/>
  <c r="M99" i="16"/>
  <c r="L99" i="16"/>
  <c r="N98" i="16"/>
  <c r="M98" i="16"/>
  <c r="L98" i="16"/>
  <c r="N97" i="16"/>
  <c r="M97" i="16"/>
  <c r="L97" i="16"/>
  <c r="N96" i="16"/>
  <c r="M96" i="16"/>
  <c r="L96" i="16"/>
  <c r="N95" i="16"/>
  <c r="M95" i="16"/>
  <c r="L95" i="16"/>
  <c r="N94" i="16"/>
  <c r="M94" i="16"/>
  <c r="L94" i="16"/>
  <c r="N93" i="16"/>
  <c r="M93" i="16"/>
  <c r="L93" i="16"/>
  <c r="N92" i="16"/>
  <c r="M92" i="16"/>
  <c r="L92" i="16"/>
  <c r="N91" i="16"/>
  <c r="M91" i="16"/>
  <c r="L91" i="16"/>
  <c r="N90" i="16"/>
  <c r="M90" i="16"/>
  <c r="L90" i="16"/>
  <c r="N89" i="16"/>
  <c r="M89" i="16"/>
  <c r="L89" i="16"/>
  <c r="N88" i="16"/>
  <c r="M88" i="16"/>
  <c r="L88" i="16"/>
  <c r="N87" i="16"/>
  <c r="M87" i="16"/>
  <c r="L87" i="16"/>
  <c r="N86" i="16"/>
  <c r="M86" i="16"/>
  <c r="L86" i="16"/>
  <c r="N85" i="16"/>
  <c r="M85" i="16"/>
  <c r="L85" i="16"/>
  <c r="N84" i="16"/>
  <c r="M84" i="16"/>
  <c r="L84" i="16"/>
  <c r="N83" i="16"/>
  <c r="M83" i="16"/>
  <c r="L83" i="16"/>
  <c r="N82" i="16"/>
  <c r="M82" i="16"/>
  <c r="L82" i="16"/>
  <c r="N81" i="16"/>
  <c r="M81" i="16"/>
  <c r="L81" i="16"/>
  <c r="N80" i="16"/>
  <c r="M80" i="16"/>
  <c r="L80" i="16"/>
  <c r="N79" i="16"/>
  <c r="M79" i="16"/>
  <c r="L79" i="16"/>
  <c r="N78" i="16"/>
  <c r="M78" i="16"/>
  <c r="L78" i="16"/>
  <c r="N77" i="16"/>
  <c r="M77" i="16"/>
  <c r="L77" i="16"/>
  <c r="N76" i="16"/>
  <c r="M76" i="16"/>
  <c r="L76" i="16"/>
  <c r="N75" i="16"/>
  <c r="M75" i="16"/>
  <c r="L75" i="16"/>
  <c r="N74" i="16"/>
  <c r="M74" i="16"/>
  <c r="L74" i="16"/>
  <c r="N73" i="16"/>
  <c r="M73" i="16"/>
  <c r="L73" i="16"/>
  <c r="N72" i="16"/>
  <c r="M72" i="16"/>
  <c r="L72" i="16"/>
  <c r="N71" i="16"/>
  <c r="M71" i="16"/>
  <c r="L71" i="16"/>
  <c r="N70" i="16"/>
  <c r="M70" i="16"/>
  <c r="L70" i="16"/>
  <c r="N69" i="16"/>
  <c r="M69" i="16"/>
  <c r="L69" i="16"/>
  <c r="N68" i="16"/>
  <c r="M68" i="16"/>
  <c r="L68" i="16"/>
  <c r="N67" i="16"/>
  <c r="M67" i="16"/>
  <c r="L67" i="16"/>
  <c r="N66" i="16"/>
  <c r="M66" i="16"/>
  <c r="L66" i="16"/>
  <c r="N65" i="16"/>
  <c r="M65" i="16"/>
  <c r="L65" i="16"/>
  <c r="N64" i="16"/>
  <c r="M64" i="16"/>
  <c r="L64" i="16"/>
  <c r="N63" i="16"/>
  <c r="M63" i="16"/>
  <c r="L63" i="16"/>
  <c r="N62" i="16"/>
  <c r="M62" i="16"/>
  <c r="L62" i="16"/>
  <c r="N61" i="16"/>
  <c r="M61" i="16"/>
  <c r="L61" i="16"/>
  <c r="N60" i="16"/>
  <c r="M60" i="16"/>
  <c r="L60" i="16"/>
  <c r="N59" i="16"/>
  <c r="M59" i="16"/>
  <c r="L59" i="16"/>
  <c r="N58" i="16"/>
  <c r="M58" i="16"/>
  <c r="L58" i="16"/>
  <c r="N57" i="16"/>
  <c r="M57" i="16"/>
  <c r="L57" i="16"/>
  <c r="N56" i="16"/>
  <c r="M56" i="16"/>
  <c r="L56" i="16"/>
  <c r="N55" i="16"/>
  <c r="M55" i="16"/>
  <c r="L55" i="16"/>
  <c r="N54" i="16"/>
  <c r="M54" i="16"/>
  <c r="L54" i="16"/>
  <c r="N53" i="16"/>
  <c r="M53" i="16"/>
  <c r="L53" i="16"/>
  <c r="N52" i="16"/>
  <c r="M52" i="16"/>
  <c r="L52" i="16"/>
  <c r="N51" i="16"/>
  <c r="M51" i="16"/>
  <c r="L51" i="16"/>
  <c r="N50" i="16"/>
  <c r="M50" i="16"/>
  <c r="L50" i="16"/>
  <c r="N49" i="16"/>
  <c r="M49" i="16"/>
  <c r="L49" i="16"/>
  <c r="N48" i="16"/>
  <c r="M48" i="16"/>
  <c r="L48" i="16"/>
  <c r="N47" i="16"/>
  <c r="M47" i="16"/>
  <c r="L47" i="16"/>
  <c r="N46" i="16"/>
  <c r="M46" i="16"/>
  <c r="L46" i="16"/>
  <c r="N45" i="16"/>
  <c r="M45" i="16"/>
  <c r="L45" i="16"/>
  <c r="N44" i="16"/>
  <c r="M44" i="16"/>
  <c r="L44" i="16"/>
  <c r="N43" i="16"/>
  <c r="M43" i="16"/>
  <c r="L43" i="16"/>
  <c r="N42" i="16"/>
  <c r="M42" i="16"/>
  <c r="L42" i="16"/>
  <c r="N41" i="16"/>
  <c r="M41" i="16"/>
  <c r="L41" i="16"/>
  <c r="N40" i="16"/>
  <c r="M40" i="16"/>
  <c r="L40" i="16"/>
  <c r="N39" i="16"/>
  <c r="M39" i="16"/>
  <c r="L39" i="16"/>
  <c r="N38" i="16"/>
  <c r="M38" i="16"/>
  <c r="L38" i="16"/>
  <c r="N37" i="16"/>
  <c r="M37" i="16"/>
  <c r="L37" i="16"/>
  <c r="N36" i="16"/>
  <c r="M36" i="16"/>
  <c r="L36" i="16"/>
  <c r="N35" i="16"/>
  <c r="M35" i="16"/>
  <c r="L35" i="16"/>
  <c r="N34" i="16"/>
  <c r="M34" i="16"/>
  <c r="L34" i="16"/>
  <c r="N33" i="16"/>
  <c r="M33" i="16"/>
  <c r="L33" i="16"/>
  <c r="N32" i="16"/>
  <c r="M32" i="16"/>
  <c r="L32" i="16"/>
  <c r="N31" i="16"/>
  <c r="M31" i="16"/>
  <c r="L31" i="16"/>
  <c r="N30" i="16"/>
  <c r="M30" i="16"/>
  <c r="L30" i="16"/>
  <c r="N29" i="16"/>
  <c r="M29" i="16"/>
  <c r="L29" i="16"/>
  <c r="N28" i="16"/>
  <c r="M28" i="16"/>
  <c r="L28" i="16"/>
  <c r="N27" i="16"/>
  <c r="M27" i="16"/>
  <c r="L27" i="16"/>
  <c r="N26" i="16"/>
  <c r="M26" i="16"/>
  <c r="L26" i="16"/>
  <c r="N25" i="16"/>
  <c r="M25" i="16"/>
  <c r="L25" i="16"/>
  <c r="N24" i="16"/>
  <c r="M24" i="16"/>
  <c r="L24" i="16"/>
  <c r="N23" i="16"/>
  <c r="M23" i="16"/>
  <c r="L23" i="16"/>
  <c r="N22" i="16"/>
  <c r="M22" i="16"/>
  <c r="L22" i="16"/>
  <c r="N21" i="16"/>
  <c r="M21" i="16"/>
  <c r="L21" i="16"/>
  <c r="N20" i="16"/>
  <c r="M20" i="16"/>
  <c r="L20" i="16"/>
  <c r="N19" i="16"/>
  <c r="M19" i="16"/>
  <c r="L19" i="16"/>
  <c r="N18" i="16"/>
  <c r="M18" i="16"/>
  <c r="L18" i="16"/>
  <c r="N17" i="16"/>
  <c r="M17" i="16"/>
  <c r="L17" i="16"/>
  <c r="N16" i="16"/>
  <c r="M16" i="16"/>
  <c r="L16" i="16"/>
  <c r="N15" i="16"/>
  <c r="M15" i="16"/>
  <c r="L15" i="16"/>
  <c r="N14" i="16"/>
  <c r="M14" i="16"/>
  <c r="L14" i="16"/>
  <c r="N13" i="16"/>
  <c r="M13" i="16"/>
  <c r="L13" i="16"/>
  <c r="N12" i="16"/>
  <c r="M12" i="16"/>
  <c r="L12" i="16"/>
  <c r="N11" i="16"/>
  <c r="M11" i="16"/>
  <c r="L11" i="16"/>
  <c r="N10" i="16"/>
  <c r="M10" i="16"/>
  <c r="L10" i="16"/>
  <c r="N9" i="16"/>
  <c r="M9" i="16"/>
  <c r="L9" i="16"/>
  <c r="N8" i="16"/>
  <c r="M8" i="16"/>
  <c r="L8" i="16"/>
  <c r="N7" i="16"/>
  <c r="M7" i="16"/>
  <c r="L7" i="16"/>
  <c r="N6" i="16"/>
  <c r="M6" i="16"/>
  <c r="L6" i="16"/>
  <c r="N5" i="16"/>
  <c r="M5" i="16"/>
  <c r="L5" i="16"/>
  <c r="N4" i="16"/>
  <c r="M4" i="16"/>
  <c r="L4" i="16"/>
  <c r="N3" i="16"/>
  <c r="M3" i="16"/>
  <c r="L3" i="16"/>
  <c r="N2" i="16"/>
  <c r="M2" i="16"/>
  <c r="L2" i="16"/>
  <c r="N1" i="16"/>
  <c r="M1" i="16"/>
  <c r="L1" i="16"/>
  <c r="K200" i="16"/>
  <c r="J200" i="16"/>
  <c r="I200" i="16"/>
  <c r="H200" i="16"/>
  <c r="G200" i="16"/>
  <c r="F200" i="16"/>
  <c r="E200" i="16"/>
  <c r="D200" i="16"/>
  <c r="C200" i="16"/>
  <c r="B200" i="16"/>
  <c r="A200" i="16"/>
  <c r="K199" i="16"/>
  <c r="J199" i="16"/>
  <c r="I199" i="16"/>
  <c r="H199" i="16"/>
  <c r="P199" i="16" s="1"/>
  <c r="R199" i="16" s="1"/>
  <c r="V199" i="16" s="1"/>
  <c r="G199" i="16"/>
  <c r="F199" i="16"/>
  <c r="E199" i="16"/>
  <c r="D199" i="16"/>
  <c r="C199" i="16"/>
  <c r="B199" i="16"/>
  <c r="A199" i="16"/>
  <c r="K198" i="16"/>
  <c r="J198" i="16"/>
  <c r="I198" i="16"/>
  <c r="H198" i="16"/>
  <c r="P198" i="16" s="1"/>
  <c r="R198" i="16" s="1"/>
  <c r="V198" i="16" s="1"/>
  <c r="G198" i="16"/>
  <c r="F198" i="16"/>
  <c r="E198" i="16"/>
  <c r="D198" i="16"/>
  <c r="C198" i="16"/>
  <c r="B198" i="16"/>
  <c r="A198" i="16"/>
  <c r="K197" i="16"/>
  <c r="J197" i="16"/>
  <c r="I197" i="16"/>
  <c r="H197" i="16"/>
  <c r="G197" i="16"/>
  <c r="F197" i="16"/>
  <c r="E197" i="16"/>
  <c r="D197" i="16"/>
  <c r="C197" i="16"/>
  <c r="B197" i="16"/>
  <c r="A197" i="16"/>
  <c r="K196" i="16"/>
  <c r="J196" i="16"/>
  <c r="I196" i="16"/>
  <c r="H196" i="16"/>
  <c r="P196" i="16" s="1"/>
  <c r="R196" i="16" s="1"/>
  <c r="V196" i="16" s="1"/>
  <c r="G196" i="16"/>
  <c r="F196" i="16"/>
  <c r="E196" i="16"/>
  <c r="D196" i="16"/>
  <c r="C196" i="16"/>
  <c r="B196" i="16"/>
  <c r="A196" i="16"/>
  <c r="K195" i="16"/>
  <c r="J195" i="16"/>
  <c r="I195" i="16"/>
  <c r="H195" i="16"/>
  <c r="O195" i="16" s="1"/>
  <c r="Q195" i="16" s="1"/>
  <c r="U195" i="16" s="1"/>
  <c r="G195" i="16"/>
  <c r="F195" i="16"/>
  <c r="E195" i="16"/>
  <c r="D195" i="16"/>
  <c r="C195" i="16"/>
  <c r="B195" i="16"/>
  <c r="A195" i="16"/>
  <c r="K194" i="16"/>
  <c r="J194" i="16"/>
  <c r="I194" i="16"/>
  <c r="H194" i="16"/>
  <c r="G194" i="16"/>
  <c r="F194" i="16"/>
  <c r="E194" i="16"/>
  <c r="D194" i="16"/>
  <c r="C194" i="16"/>
  <c r="B194" i="16"/>
  <c r="A194" i="16"/>
  <c r="K193" i="16"/>
  <c r="J193" i="16"/>
  <c r="I193" i="16"/>
  <c r="H193" i="16"/>
  <c r="G193" i="16"/>
  <c r="F193" i="16"/>
  <c r="E193" i="16"/>
  <c r="D193" i="16"/>
  <c r="C193" i="16"/>
  <c r="B193" i="16"/>
  <c r="A193" i="16"/>
  <c r="K192" i="16"/>
  <c r="J192" i="16"/>
  <c r="I192" i="16"/>
  <c r="H192" i="16"/>
  <c r="P192" i="16" s="1"/>
  <c r="R192" i="16" s="1"/>
  <c r="V192" i="16" s="1"/>
  <c r="G192" i="16"/>
  <c r="F192" i="16"/>
  <c r="E192" i="16"/>
  <c r="D192" i="16"/>
  <c r="C192" i="16"/>
  <c r="B192" i="16"/>
  <c r="A192" i="16"/>
  <c r="K191" i="16"/>
  <c r="J191" i="16"/>
  <c r="I191" i="16"/>
  <c r="H191" i="16"/>
  <c r="G191" i="16"/>
  <c r="F191" i="16"/>
  <c r="E191" i="16"/>
  <c r="D191" i="16"/>
  <c r="C191" i="16"/>
  <c r="B191" i="16"/>
  <c r="A191" i="16"/>
  <c r="K190" i="16"/>
  <c r="J190" i="16"/>
  <c r="I190" i="16"/>
  <c r="H190" i="16"/>
  <c r="G190" i="16"/>
  <c r="F190" i="16"/>
  <c r="E190" i="16"/>
  <c r="D190" i="16"/>
  <c r="C190" i="16"/>
  <c r="B190" i="16"/>
  <c r="A190" i="16"/>
  <c r="K189" i="16"/>
  <c r="J189" i="16"/>
  <c r="I189" i="16"/>
  <c r="H189" i="16"/>
  <c r="P189" i="16" s="1"/>
  <c r="R189" i="16" s="1"/>
  <c r="V189" i="16" s="1"/>
  <c r="G189" i="16"/>
  <c r="F189" i="16"/>
  <c r="E189" i="16"/>
  <c r="D189" i="16"/>
  <c r="C189" i="16"/>
  <c r="B189" i="16"/>
  <c r="A189" i="16"/>
  <c r="K188" i="16"/>
  <c r="J188" i="16"/>
  <c r="I188" i="16"/>
  <c r="H188" i="16"/>
  <c r="G188" i="16"/>
  <c r="F188" i="16"/>
  <c r="E188" i="16"/>
  <c r="D188" i="16"/>
  <c r="C188" i="16"/>
  <c r="B188" i="16"/>
  <c r="A188" i="16"/>
  <c r="K187" i="16"/>
  <c r="J187" i="16"/>
  <c r="I187" i="16"/>
  <c r="H187" i="16"/>
  <c r="O187" i="16" s="1"/>
  <c r="Q187" i="16" s="1"/>
  <c r="U187" i="16" s="1"/>
  <c r="G187" i="16"/>
  <c r="F187" i="16"/>
  <c r="E187" i="16"/>
  <c r="D187" i="16"/>
  <c r="C187" i="16"/>
  <c r="B187" i="16"/>
  <c r="A187" i="16"/>
  <c r="K186" i="16"/>
  <c r="J186" i="16"/>
  <c r="I186" i="16"/>
  <c r="H186" i="16"/>
  <c r="P186" i="16" s="1"/>
  <c r="R186" i="16" s="1"/>
  <c r="V186" i="16" s="1"/>
  <c r="G186" i="16"/>
  <c r="F186" i="16"/>
  <c r="E186" i="16"/>
  <c r="D186" i="16"/>
  <c r="C186" i="16"/>
  <c r="B186" i="16"/>
  <c r="A186" i="16"/>
  <c r="K185" i="16"/>
  <c r="J185" i="16"/>
  <c r="I185" i="16"/>
  <c r="H185" i="16"/>
  <c r="G185" i="16"/>
  <c r="F185" i="16"/>
  <c r="E185" i="16"/>
  <c r="D185" i="16"/>
  <c r="C185" i="16"/>
  <c r="B185" i="16"/>
  <c r="A185" i="16"/>
  <c r="K184" i="16"/>
  <c r="J184" i="16"/>
  <c r="I184" i="16"/>
  <c r="H184" i="16"/>
  <c r="P184" i="16" s="1"/>
  <c r="G184" i="16"/>
  <c r="F184" i="16"/>
  <c r="E184" i="16"/>
  <c r="D184" i="16"/>
  <c r="C184" i="16"/>
  <c r="B184" i="16"/>
  <c r="A184" i="16"/>
  <c r="K183" i="16"/>
  <c r="J183" i="16"/>
  <c r="I183" i="16"/>
  <c r="H183" i="16"/>
  <c r="O183" i="16" s="1"/>
  <c r="Q183" i="16" s="1"/>
  <c r="U183" i="16" s="1"/>
  <c r="G183" i="16"/>
  <c r="F183" i="16"/>
  <c r="E183" i="16"/>
  <c r="D183" i="16"/>
  <c r="C183" i="16"/>
  <c r="B183" i="16"/>
  <c r="A183" i="16"/>
  <c r="K182" i="16"/>
  <c r="J182" i="16"/>
  <c r="I182" i="16"/>
  <c r="H182" i="16"/>
  <c r="G182" i="16"/>
  <c r="F182" i="16"/>
  <c r="E182" i="16"/>
  <c r="D182" i="16"/>
  <c r="C182" i="16"/>
  <c r="B182" i="16"/>
  <c r="A182" i="16"/>
  <c r="K181" i="16"/>
  <c r="J181" i="16"/>
  <c r="I181" i="16"/>
  <c r="H181" i="16"/>
  <c r="G181" i="16"/>
  <c r="F181" i="16"/>
  <c r="E181" i="16"/>
  <c r="D181" i="16"/>
  <c r="C181" i="16"/>
  <c r="B181" i="16"/>
  <c r="A181" i="16"/>
  <c r="K180" i="16"/>
  <c r="J180" i="16"/>
  <c r="I180" i="16"/>
  <c r="H180" i="16"/>
  <c r="G180" i="16"/>
  <c r="F180" i="16"/>
  <c r="E180" i="16"/>
  <c r="D180" i="16"/>
  <c r="C180" i="16"/>
  <c r="B180" i="16"/>
  <c r="A180" i="16"/>
  <c r="K179" i="16"/>
  <c r="J179" i="16"/>
  <c r="I179" i="16"/>
  <c r="H179" i="16"/>
  <c r="G179" i="16"/>
  <c r="F179" i="16"/>
  <c r="E179" i="16"/>
  <c r="D179" i="16"/>
  <c r="C179" i="16"/>
  <c r="B179" i="16"/>
  <c r="A179" i="16"/>
  <c r="K178" i="16"/>
  <c r="J178" i="16"/>
  <c r="I178" i="16"/>
  <c r="H178" i="16"/>
  <c r="G178" i="16"/>
  <c r="F178" i="16"/>
  <c r="E178" i="16"/>
  <c r="D178" i="16"/>
  <c r="C178" i="16"/>
  <c r="B178" i="16"/>
  <c r="A178" i="16"/>
  <c r="K177" i="16"/>
  <c r="J177" i="16"/>
  <c r="I177" i="16"/>
  <c r="H177" i="16"/>
  <c r="P177" i="16" s="1"/>
  <c r="G177" i="16"/>
  <c r="F177" i="16"/>
  <c r="E177" i="16"/>
  <c r="D177" i="16"/>
  <c r="C177" i="16"/>
  <c r="B177" i="16"/>
  <c r="A177" i="16"/>
  <c r="K176" i="16"/>
  <c r="J176" i="16"/>
  <c r="I176" i="16"/>
  <c r="H176" i="16"/>
  <c r="G176" i="16"/>
  <c r="F176" i="16"/>
  <c r="E176" i="16"/>
  <c r="D176" i="16"/>
  <c r="C176" i="16"/>
  <c r="B176" i="16"/>
  <c r="A176" i="16"/>
  <c r="K175" i="16"/>
  <c r="J175" i="16"/>
  <c r="I175" i="16"/>
  <c r="H175" i="16"/>
  <c r="P175" i="16" s="1"/>
  <c r="G175" i="16"/>
  <c r="F175" i="16"/>
  <c r="E175" i="16"/>
  <c r="D175" i="16"/>
  <c r="C175" i="16"/>
  <c r="B175" i="16"/>
  <c r="A175" i="16"/>
  <c r="K174" i="16"/>
  <c r="J174" i="16"/>
  <c r="I174" i="16"/>
  <c r="H174" i="16"/>
  <c r="O174" i="16" s="1"/>
  <c r="G174" i="16"/>
  <c r="F174" i="16"/>
  <c r="E174" i="16"/>
  <c r="D174" i="16"/>
  <c r="C174" i="16"/>
  <c r="B174" i="16"/>
  <c r="A174" i="16"/>
  <c r="K173" i="16"/>
  <c r="J173" i="16"/>
  <c r="I173" i="16"/>
  <c r="H173" i="16"/>
  <c r="G173" i="16"/>
  <c r="F173" i="16"/>
  <c r="E173" i="16"/>
  <c r="D173" i="16"/>
  <c r="C173" i="16"/>
  <c r="B173" i="16"/>
  <c r="A173" i="16"/>
  <c r="K172" i="16"/>
  <c r="J172" i="16"/>
  <c r="I172" i="16"/>
  <c r="H172" i="16"/>
  <c r="P172" i="16" s="1"/>
  <c r="G172" i="16"/>
  <c r="F172" i="16"/>
  <c r="E172" i="16"/>
  <c r="D172" i="16"/>
  <c r="C172" i="16"/>
  <c r="B172" i="16"/>
  <c r="A172" i="16"/>
  <c r="K171" i="16"/>
  <c r="J171" i="16"/>
  <c r="I171" i="16"/>
  <c r="H171" i="16"/>
  <c r="O171" i="16" s="1"/>
  <c r="G171" i="16"/>
  <c r="F171" i="16"/>
  <c r="E171" i="16"/>
  <c r="D171" i="16"/>
  <c r="C171" i="16"/>
  <c r="B171" i="16"/>
  <c r="A171" i="16"/>
  <c r="K170" i="16"/>
  <c r="J170" i="16"/>
  <c r="I170" i="16"/>
  <c r="H170" i="16"/>
  <c r="G170" i="16"/>
  <c r="F170" i="16"/>
  <c r="E170" i="16"/>
  <c r="D170" i="16"/>
  <c r="C170" i="16"/>
  <c r="B170" i="16"/>
  <c r="A170" i="16"/>
  <c r="K169" i="16"/>
  <c r="J169" i="16"/>
  <c r="I169" i="16"/>
  <c r="H169" i="16"/>
  <c r="G169" i="16"/>
  <c r="F169" i="16"/>
  <c r="E169" i="16"/>
  <c r="D169" i="16"/>
  <c r="C169" i="16"/>
  <c r="B169" i="16"/>
  <c r="A169" i="16"/>
  <c r="K168" i="16"/>
  <c r="J168" i="16"/>
  <c r="I168" i="16"/>
  <c r="H168" i="16"/>
  <c r="G168" i="16"/>
  <c r="F168" i="16"/>
  <c r="E168" i="16"/>
  <c r="D168" i="16"/>
  <c r="C168" i="16"/>
  <c r="B168" i="16"/>
  <c r="A168" i="16"/>
  <c r="K167" i="16"/>
  <c r="J167" i="16"/>
  <c r="I167" i="16"/>
  <c r="H167" i="16"/>
  <c r="G167" i="16"/>
  <c r="F167" i="16"/>
  <c r="E167" i="16"/>
  <c r="D167" i="16"/>
  <c r="C167" i="16"/>
  <c r="B167" i="16"/>
  <c r="A167" i="16"/>
  <c r="K166" i="16"/>
  <c r="J166" i="16"/>
  <c r="I166" i="16"/>
  <c r="H166" i="16"/>
  <c r="G166" i="16"/>
  <c r="F166" i="16"/>
  <c r="E166" i="16"/>
  <c r="D166" i="16"/>
  <c r="C166" i="16"/>
  <c r="B166" i="16"/>
  <c r="A166" i="16"/>
  <c r="K165" i="16"/>
  <c r="J165" i="16"/>
  <c r="I165" i="16"/>
  <c r="H165" i="16"/>
  <c r="P165" i="16" s="1"/>
  <c r="G165" i="16"/>
  <c r="F165" i="16"/>
  <c r="E165" i="16"/>
  <c r="D165" i="16"/>
  <c r="C165" i="16"/>
  <c r="B165" i="16"/>
  <c r="A165" i="16"/>
  <c r="K164" i="16"/>
  <c r="J164" i="16"/>
  <c r="I164" i="16"/>
  <c r="H164" i="16"/>
  <c r="G164" i="16"/>
  <c r="F164" i="16"/>
  <c r="E164" i="16"/>
  <c r="D164" i="16"/>
  <c r="C164" i="16"/>
  <c r="B164" i="16"/>
  <c r="A164" i="16"/>
  <c r="K163" i="16"/>
  <c r="J163" i="16"/>
  <c r="I163" i="16"/>
  <c r="H163" i="16"/>
  <c r="P163" i="16" s="1"/>
  <c r="G163" i="16"/>
  <c r="F163" i="16"/>
  <c r="E163" i="16"/>
  <c r="D163" i="16"/>
  <c r="C163" i="16"/>
  <c r="B163" i="16"/>
  <c r="A163" i="16"/>
  <c r="K162" i="16"/>
  <c r="J162" i="16"/>
  <c r="I162" i="16"/>
  <c r="H162" i="16"/>
  <c r="P162" i="16" s="1"/>
  <c r="G162" i="16"/>
  <c r="F162" i="16"/>
  <c r="E162" i="16"/>
  <c r="D162" i="16"/>
  <c r="C162" i="16"/>
  <c r="B162" i="16"/>
  <c r="A162" i="16"/>
  <c r="K161" i="16"/>
  <c r="J161" i="16"/>
  <c r="I161" i="16"/>
  <c r="H161" i="16"/>
  <c r="G161" i="16"/>
  <c r="F161" i="16"/>
  <c r="E161" i="16"/>
  <c r="D161" i="16"/>
  <c r="C161" i="16"/>
  <c r="B161" i="16"/>
  <c r="A161" i="16"/>
  <c r="K160" i="16"/>
  <c r="J160" i="16"/>
  <c r="I160" i="16"/>
  <c r="H160" i="16"/>
  <c r="P160" i="16" s="1"/>
  <c r="G160" i="16"/>
  <c r="F160" i="16"/>
  <c r="E160" i="16"/>
  <c r="D160" i="16"/>
  <c r="C160" i="16"/>
  <c r="B160" i="16"/>
  <c r="A160" i="16"/>
  <c r="K159" i="16"/>
  <c r="J159" i="16"/>
  <c r="I159" i="16"/>
  <c r="H159" i="16"/>
  <c r="O159" i="16" s="1"/>
  <c r="G159" i="16"/>
  <c r="F159" i="16"/>
  <c r="E159" i="16"/>
  <c r="D159" i="16"/>
  <c r="C159" i="16"/>
  <c r="B159" i="16"/>
  <c r="A159" i="16"/>
  <c r="K158" i="16"/>
  <c r="J158" i="16"/>
  <c r="I158" i="16"/>
  <c r="H158" i="16"/>
  <c r="G158" i="16"/>
  <c r="F158" i="16"/>
  <c r="E158" i="16"/>
  <c r="D158" i="16"/>
  <c r="C158" i="16"/>
  <c r="B158" i="16"/>
  <c r="A158" i="16"/>
  <c r="K157" i="16"/>
  <c r="J157" i="16"/>
  <c r="I157" i="16"/>
  <c r="H157" i="16"/>
  <c r="G157" i="16"/>
  <c r="F157" i="16"/>
  <c r="E157" i="16"/>
  <c r="D157" i="16"/>
  <c r="C157" i="16"/>
  <c r="B157" i="16"/>
  <c r="A157" i="16"/>
  <c r="K156" i="16"/>
  <c r="J156" i="16"/>
  <c r="I156" i="16"/>
  <c r="H156" i="16"/>
  <c r="G156" i="16"/>
  <c r="F156" i="16"/>
  <c r="E156" i="16"/>
  <c r="D156" i="16"/>
  <c r="C156" i="16"/>
  <c r="B156" i="16"/>
  <c r="A156" i="16"/>
  <c r="K155" i="16"/>
  <c r="J155" i="16"/>
  <c r="I155" i="16"/>
  <c r="H155" i="16"/>
  <c r="P155" i="16" s="1"/>
  <c r="G155" i="16"/>
  <c r="F155" i="16"/>
  <c r="E155" i="16"/>
  <c r="D155" i="16"/>
  <c r="C155" i="16"/>
  <c r="B155" i="16"/>
  <c r="A155" i="16"/>
  <c r="K154" i="16"/>
  <c r="J154" i="16"/>
  <c r="I154" i="16"/>
  <c r="H154" i="16"/>
  <c r="G154" i="16"/>
  <c r="F154" i="16"/>
  <c r="E154" i="16"/>
  <c r="D154" i="16"/>
  <c r="C154" i="16"/>
  <c r="B154" i="16"/>
  <c r="A154" i="16"/>
  <c r="K153" i="16"/>
  <c r="J153" i="16"/>
  <c r="I153" i="16"/>
  <c r="H153" i="16"/>
  <c r="P153" i="16" s="1"/>
  <c r="G153" i="16"/>
  <c r="F153" i="16"/>
  <c r="E153" i="16"/>
  <c r="D153" i="16"/>
  <c r="C153" i="16"/>
  <c r="B153" i="16"/>
  <c r="A153" i="16"/>
  <c r="K152" i="16"/>
  <c r="J152" i="16"/>
  <c r="I152" i="16"/>
  <c r="H152" i="16"/>
  <c r="G152" i="16"/>
  <c r="F152" i="16"/>
  <c r="E152" i="16"/>
  <c r="D152" i="16"/>
  <c r="C152" i="16"/>
  <c r="B152" i="16"/>
  <c r="A152" i="16"/>
  <c r="K151" i="16"/>
  <c r="J151" i="16"/>
  <c r="I151" i="16"/>
  <c r="H151" i="16"/>
  <c r="P151" i="16" s="1"/>
  <c r="G151" i="16"/>
  <c r="F151" i="16"/>
  <c r="E151" i="16"/>
  <c r="D151" i="16"/>
  <c r="C151" i="16"/>
  <c r="B151" i="16"/>
  <c r="A151" i="16"/>
  <c r="K150" i="16"/>
  <c r="J150" i="16"/>
  <c r="I150" i="16"/>
  <c r="H150" i="16"/>
  <c r="P150" i="16" s="1"/>
  <c r="G150" i="16"/>
  <c r="F150" i="16"/>
  <c r="E150" i="16"/>
  <c r="D150" i="16"/>
  <c r="C150" i="16"/>
  <c r="B150" i="16"/>
  <c r="A150" i="16"/>
  <c r="K149" i="16"/>
  <c r="J149" i="16"/>
  <c r="I149" i="16"/>
  <c r="H149" i="16"/>
  <c r="G149" i="16"/>
  <c r="F149" i="16"/>
  <c r="E149" i="16"/>
  <c r="D149" i="16"/>
  <c r="C149" i="16"/>
  <c r="B149" i="16"/>
  <c r="A149" i="16"/>
  <c r="K148" i="16"/>
  <c r="J148" i="16"/>
  <c r="I148" i="16"/>
  <c r="H148" i="16"/>
  <c r="P148" i="16" s="1"/>
  <c r="G148" i="16"/>
  <c r="F148" i="16"/>
  <c r="E148" i="16"/>
  <c r="D148" i="16"/>
  <c r="C148" i="16"/>
  <c r="B148" i="16"/>
  <c r="A148" i="16"/>
  <c r="K147" i="16"/>
  <c r="J147" i="16"/>
  <c r="I147" i="16"/>
  <c r="H147" i="16"/>
  <c r="O147" i="16" s="1"/>
  <c r="G147" i="16"/>
  <c r="F147" i="16"/>
  <c r="E147" i="16"/>
  <c r="D147" i="16"/>
  <c r="C147" i="16"/>
  <c r="B147" i="16"/>
  <c r="A147" i="16"/>
  <c r="K146" i="16"/>
  <c r="J146" i="16"/>
  <c r="I146" i="16"/>
  <c r="H146" i="16"/>
  <c r="G146" i="16"/>
  <c r="F146" i="16"/>
  <c r="E146" i="16"/>
  <c r="D146" i="16"/>
  <c r="C146" i="16"/>
  <c r="B146" i="16"/>
  <c r="A146" i="16"/>
  <c r="K145" i="16"/>
  <c r="J145" i="16"/>
  <c r="I145" i="16"/>
  <c r="H145" i="16"/>
  <c r="G145" i="16"/>
  <c r="F145" i="16"/>
  <c r="E145" i="16"/>
  <c r="D145" i="16"/>
  <c r="C145" i="16"/>
  <c r="B145" i="16"/>
  <c r="A145" i="16"/>
  <c r="K144" i="16"/>
  <c r="J144" i="16"/>
  <c r="I144" i="16"/>
  <c r="H144" i="16"/>
  <c r="G144" i="16"/>
  <c r="F144" i="16"/>
  <c r="E144" i="16"/>
  <c r="D144" i="16"/>
  <c r="C144" i="16"/>
  <c r="B144" i="16"/>
  <c r="A144" i="16"/>
  <c r="K143" i="16"/>
  <c r="J143" i="16"/>
  <c r="I143" i="16"/>
  <c r="H143" i="16"/>
  <c r="P143" i="16" s="1"/>
  <c r="G143" i="16"/>
  <c r="F143" i="16"/>
  <c r="E143" i="16"/>
  <c r="D143" i="16"/>
  <c r="C143" i="16"/>
  <c r="B143" i="16"/>
  <c r="A143" i="16"/>
  <c r="K142" i="16"/>
  <c r="J142" i="16"/>
  <c r="I142" i="16"/>
  <c r="H142" i="16"/>
  <c r="G142" i="16"/>
  <c r="F142" i="16"/>
  <c r="E142" i="16"/>
  <c r="D142" i="16"/>
  <c r="C142" i="16"/>
  <c r="B142" i="16"/>
  <c r="A142" i="16"/>
  <c r="K141" i="16"/>
  <c r="J141" i="16"/>
  <c r="I141" i="16"/>
  <c r="H141" i="16"/>
  <c r="P141" i="16" s="1"/>
  <c r="G141" i="16"/>
  <c r="F141" i="16"/>
  <c r="E141" i="16"/>
  <c r="D141" i="16"/>
  <c r="C141" i="16"/>
  <c r="B141" i="16"/>
  <c r="A141" i="16"/>
  <c r="K140" i="16"/>
  <c r="J140" i="16"/>
  <c r="I140" i="16"/>
  <c r="H140" i="16"/>
  <c r="G140" i="16"/>
  <c r="F140" i="16"/>
  <c r="E140" i="16"/>
  <c r="D140" i="16"/>
  <c r="C140" i="16"/>
  <c r="B140" i="16"/>
  <c r="A140" i="16"/>
  <c r="K139" i="16"/>
  <c r="J139" i="16"/>
  <c r="I139" i="16"/>
  <c r="H139" i="16"/>
  <c r="P139" i="16" s="1"/>
  <c r="G139" i="16"/>
  <c r="F139" i="16"/>
  <c r="E139" i="16"/>
  <c r="D139" i="16"/>
  <c r="C139" i="16"/>
  <c r="B139" i="16"/>
  <c r="A139" i="16"/>
  <c r="K138" i="16"/>
  <c r="J138" i="16"/>
  <c r="I138" i="16"/>
  <c r="H138" i="16"/>
  <c r="P138" i="16" s="1"/>
  <c r="G138" i="16"/>
  <c r="F138" i="16"/>
  <c r="E138" i="16"/>
  <c r="D138" i="16"/>
  <c r="C138" i="16"/>
  <c r="B138" i="16"/>
  <c r="A138" i="16"/>
  <c r="K137" i="16"/>
  <c r="J137" i="16"/>
  <c r="I137" i="16"/>
  <c r="H137" i="16"/>
  <c r="G137" i="16"/>
  <c r="F137" i="16"/>
  <c r="E137" i="16"/>
  <c r="D137" i="16"/>
  <c r="C137" i="16"/>
  <c r="B137" i="16"/>
  <c r="A137" i="16"/>
  <c r="K136" i="16"/>
  <c r="J136" i="16"/>
  <c r="I136" i="16"/>
  <c r="H136" i="16"/>
  <c r="P136" i="16" s="1"/>
  <c r="G136" i="16"/>
  <c r="F136" i="16"/>
  <c r="E136" i="16"/>
  <c r="D136" i="16"/>
  <c r="C136" i="16"/>
  <c r="B136" i="16"/>
  <c r="A136" i="16"/>
  <c r="K135" i="16"/>
  <c r="J135" i="16"/>
  <c r="I135" i="16"/>
  <c r="H135" i="16"/>
  <c r="O135" i="16" s="1"/>
  <c r="G135" i="16"/>
  <c r="F135" i="16"/>
  <c r="E135" i="16"/>
  <c r="D135" i="16"/>
  <c r="C135" i="16"/>
  <c r="B135" i="16"/>
  <c r="A135" i="16"/>
  <c r="K134" i="16"/>
  <c r="J134" i="16"/>
  <c r="I134" i="16"/>
  <c r="H134" i="16"/>
  <c r="G134" i="16"/>
  <c r="F134" i="16"/>
  <c r="E134" i="16"/>
  <c r="D134" i="16"/>
  <c r="C134" i="16"/>
  <c r="B134" i="16"/>
  <c r="A134" i="16"/>
  <c r="K133" i="16"/>
  <c r="J133" i="16"/>
  <c r="I133" i="16"/>
  <c r="H133" i="16"/>
  <c r="G133" i="16"/>
  <c r="F133" i="16"/>
  <c r="E133" i="16"/>
  <c r="D133" i="16"/>
  <c r="C133" i="16"/>
  <c r="B133" i="16"/>
  <c r="A133" i="16"/>
  <c r="K132" i="16"/>
  <c r="J132" i="16"/>
  <c r="I132" i="16"/>
  <c r="H132" i="16"/>
  <c r="G132" i="16"/>
  <c r="F132" i="16"/>
  <c r="E132" i="16"/>
  <c r="D132" i="16"/>
  <c r="C132" i="16"/>
  <c r="B132" i="16"/>
  <c r="A132" i="16"/>
  <c r="K131" i="16"/>
  <c r="J131" i="16"/>
  <c r="I131" i="16"/>
  <c r="H131" i="16"/>
  <c r="P131" i="16" s="1"/>
  <c r="G131" i="16"/>
  <c r="F131" i="16"/>
  <c r="E131" i="16"/>
  <c r="D131" i="16"/>
  <c r="C131" i="16"/>
  <c r="B131" i="16"/>
  <c r="A131" i="16"/>
  <c r="K130" i="16"/>
  <c r="J130" i="16"/>
  <c r="I130" i="16"/>
  <c r="H130" i="16"/>
  <c r="G130" i="16"/>
  <c r="F130" i="16"/>
  <c r="E130" i="16"/>
  <c r="D130" i="16"/>
  <c r="C130" i="16"/>
  <c r="B130" i="16"/>
  <c r="A130" i="16"/>
  <c r="K129" i="16"/>
  <c r="J129" i="16"/>
  <c r="I129" i="16"/>
  <c r="H129" i="16"/>
  <c r="P129" i="16" s="1"/>
  <c r="G129" i="16"/>
  <c r="F129" i="16"/>
  <c r="E129" i="16"/>
  <c r="D129" i="16"/>
  <c r="C129" i="16"/>
  <c r="B129" i="16"/>
  <c r="A129" i="16"/>
  <c r="K128" i="16"/>
  <c r="J128" i="16"/>
  <c r="I128" i="16"/>
  <c r="H128" i="16"/>
  <c r="G128" i="16"/>
  <c r="F128" i="16"/>
  <c r="E128" i="16"/>
  <c r="D128" i="16"/>
  <c r="C128" i="16"/>
  <c r="B128" i="16"/>
  <c r="A128" i="16"/>
  <c r="K127" i="16"/>
  <c r="J127" i="16"/>
  <c r="I127" i="16"/>
  <c r="H127" i="16"/>
  <c r="P127" i="16" s="1"/>
  <c r="G127" i="16"/>
  <c r="F127" i="16"/>
  <c r="E127" i="16"/>
  <c r="D127" i="16"/>
  <c r="C127" i="16"/>
  <c r="B127" i="16"/>
  <c r="A127" i="16"/>
  <c r="K126" i="16"/>
  <c r="J126" i="16"/>
  <c r="I126" i="16"/>
  <c r="H126" i="16"/>
  <c r="P126" i="16" s="1"/>
  <c r="G126" i="16"/>
  <c r="F126" i="16"/>
  <c r="E126" i="16"/>
  <c r="D126" i="16"/>
  <c r="C126" i="16"/>
  <c r="B126" i="16"/>
  <c r="A126" i="16"/>
  <c r="K125" i="16"/>
  <c r="J125" i="16"/>
  <c r="I125" i="16"/>
  <c r="H125" i="16"/>
  <c r="G125" i="16"/>
  <c r="F125" i="16"/>
  <c r="E125" i="16"/>
  <c r="D125" i="16"/>
  <c r="C125" i="16"/>
  <c r="B125" i="16"/>
  <c r="A125" i="16"/>
  <c r="K124" i="16"/>
  <c r="J124" i="16"/>
  <c r="I124" i="16"/>
  <c r="H124" i="16"/>
  <c r="P124" i="16" s="1"/>
  <c r="G124" i="16"/>
  <c r="F124" i="16"/>
  <c r="E124" i="16"/>
  <c r="D124" i="16"/>
  <c r="C124" i="16"/>
  <c r="B124" i="16"/>
  <c r="A124" i="16"/>
  <c r="K123" i="16"/>
  <c r="J123" i="16"/>
  <c r="I123" i="16"/>
  <c r="H123" i="16"/>
  <c r="O123" i="16" s="1"/>
  <c r="G123" i="16"/>
  <c r="F123" i="16"/>
  <c r="E123" i="16"/>
  <c r="D123" i="16"/>
  <c r="C123" i="16"/>
  <c r="B123" i="16"/>
  <c r="A123" i="16"/>
  <c r="K122" i="16"/>
  <c r="J122" i="16"/>
  <c r="I122" i="16"/>
  <c r="H122" i="16"/>
  <c r="G122" i="16"/>
  <c r="F122" i="16"/>
  <c r="E122" i="16"/>
  <c r="D122" i="16"/>
  <c r="C122" i="16"/>
  <c r="B122" i="16"/>
  <c r="A122" i="16"/>
  <c r="K121" i="16"/>
  <c r="J121" i="16"/>
  <c r="I121" i="16"/>
  <c r="H121" i="16"/>
  <c r="G121" i="16"/>
  <c r="F121" i="16"/>
  <c r="E121" i="16"/>
  <c r="D121" i="16"/>
  <c r="C121" i="16"/>
  <c r="B121" i="16"/>
  <c r="A121" i="16"/>
  <c r="K120" i="16"/>
  <c r="J120" i="16"/>
  <c r="I120" i="16"/>
  <c r="H120" i="16"/>
  <c r="G120" i="16"/>
  <c r="F120" i="16"/>
  <c r="E120" i="16"/>
  <c r="D120" i="16"/>
  <c r="C120" i="16"/>
  <c r="B120" i="16"/>
  <c r="A120" i="16"/>
  <c r="K119" i="16"/>
  <c r="J119" i="16"/>
  <c r="I119" i="16"/>
  <c r="H119" i="16"/>
  <c r="P119" i="16" s="1"/>
  <c r="G119" i="16"/>
  <c r="F119" i="16"/>
  <c r="E119" i="16"/>
  <c r="D119" i="16"/>
  <c r="C119" i="16"/>
  <c r="B119" i="16"/>
  <c r="A119" i="16"/>
  <c r="K118" i="16"/>
  <c r="J118" i="16"/>
  <c r="I118" i="16"/>
  <c r="H118" i="16"/>
  <c r="G118" i="16"/>
  <c r="F118" i="16"/>
  <c r="E118" i="16"/>
  <c r="D118" i="16"/>
  <c r="C118" i="16"/>
  <c r="B118" i="16"/>
  <c r="A118" i="16"/>
  <c r="K117" i="16"/>
  <c r="J117" i="16"/>
  <c r="I117" i="16"/>
  <c r="H117" i="16"/>
  <c r="P117" i="16" s="1"/>
  <c r="G117" i="16"/>
  <c r="F117" i="16"/>
  <c r="E117" i="16"/>
  <c r="D117" i="16"/>
  <c r="C117" i="16"/>
  <c r="B117" i="16"/>
  <c r="A117" i="16"/>
  <c r="K116" i="16"/>
  <c r="J116" i="16"/>
  <c r="I116" i="16"/>
  <c r="H116" i="16"/>
  <c r="G116" i="16"/>
  <c r="F116" i="16"/>
  <c r="E116" i="16"/>
  <c r="D116" i="16"/>
  <c r="C116" i="16"/>
  <c r="B116" i="16"/>
  <c r="A116" i="16"/>
  <c r="K115" i="16"/>
  <c r="J115" i="16"/>
  <c r="I115" i="16"/>
  <c r="H115" i="16"/>
  <c r="P115" i="16" s="1"/>
  <c r="G115" i="16"/>
  <c r="F115" i="16"/>
  <c r="E115" i="16"/>
  <c r="D115" i="16"/>
  <c r="C115" i="16"/>
  <c r="B115" i="16"/>
  <c r="A115" i="16"/>
  <c r="K114" i="16"/>
  <c r="J114" i="16"/>
  <c r="I114" i="16"/>
  <c r="H114" i="16"/>
  <c r="P114" i="16" s="1"/>
  <c r="G114" i="16"/>
  <c r="F114" i="16"/>
  <c r="E114" i="16"/>
  <c r="D114" i="16"/>
  <c r="C114" i="16"/>
  <c r="B114" i="16"/>
  <c r="A114" i="16"/>
  <c r="K113" i="16"/>
  <c r="J113" i="16"/>
  <c r="I113" i="16"/>
  <c r="H113" i="16"/>
  <c r="G113" i="16"/>
  <c r="F113" i="16"/>
  <c r="E113" i="16"/>
  <c r="D113" i="16"/>
  <c r="C113" i="16"/>
  <c r="B113" i="16"/>
  <c r="A113" i="16"/>
  <c r="K112" i="16"/>
  <c r="J112" i="16"/>
  <c r="I112" i="16"/>
  <c r="H112" i="16"/>
  <c r="P112" i="16" s="1"/>
  <c r="G112" i="16"/>
  <c r="F112" i="16"/>
  <c r="E112" i="16"/>
  <c r="D112" i="16"/>
  <c r="C112" i="16"/>
  <c r="B112" i="16"/>
  <c r="A112" i="16"/>
  <c r="K111" i="16"/>
  <c r="J111" i="16"/>
  <c r="I111" i="16"/>
  <c r="H111" i="16"/>
  <c r="O111" i="16" s="1"/>
  <c r="G111" i="16"/>
  <c r="F111" i="16"/>
  <c r="E111" i="16"/>
  <c r="D111" i="16"/>
  <c r="C111" i="16"/>
  <c r="B111" i="16"/>
  <c r="A111" i="16"/>
  <c r="K110" i="16"/>
  <c r="J110" i="16"/>
  <c r="I110" i="16"/>
  <c r="H110" i="16"/>
  <c r="G110" i="16"/>
  <c r="F110" i="16"/>
  <c r="E110" i="16"/>
  <c r="D110" i="16"/>
  <c r="C110" i="16"/>
  <c r="B110" i="16"/>
  <c r="A110" i="16"/>
  <c r="K109" i="16"/>
  <c r="J109" i="16"/>
  <c r="I109" i="16"/>
  <c r="H109" i="16"/>
  <c r="G109" i="16"/>
  <c r="F109" i="16"/>
  <c r="E109" i="16"/>
  <c r="D109" i="16"/>
  <c r="C109" i="16"/>
  <c r="B109" i="16"/>
  <c r="A109" i="16"/>
  <c r="K108" i="16"/>
  <c r="J108" i="16"/>
  <c r="I108" i="16"/>
  <c r="H108" i="16"/>
  <c r="G108" i="16"/>
  <c r="F108" i="16"/>
  <c r="E108" i="16"/>
  <c r="D108" i="16"/>
  <c r="C108" i="16"/>
  <c r="B108" i="16"/>
  <c r="A108" i="16"/>
  <c r="K107" i="16"/>
  <c r="J107" i="16"/>
  <c r="I107" i="16"/>
  <c r="H107" i="16"/>
  <c r="P107" i="16" s="1"/>
  <c r="G107" i="16"/>
  <c r="F107" i="16"/>
  <c r="E107" i="16"/>
  <c r="D107" i="16"/>
  <c r="C107" i="16"/>
  <c r="B107" i="16"/>
  <c r="A107" i="16"/>
  <c r="K106" i="16"/>
  <c r="J106" i="16"/>
  <c r="I106" i="16"/>
  <c r="H106" i="16"/>
  <c r="G106" i="16"/>
  <c r="F106" i="16"/>
  <c r="E106" i="16"/>
  <c r="D106" i="16"/>
  <c r="C106" i="16"/>
  <c r="B106" i="16"/>
  <c r="A106" i="16"/>
  <c r="K105" i="16"/>
  <c r="J105" i="16"/>
  <c r="I105" i="16"/>
  <c r="H105" i="16"/>
  <c r="P105" i="16" s="1"/>
  <c r="G105" i="16"/>
  <c r="F105" i="16"/>
  <c r="E105" i="16"/>
  <c r="D105" i="16"/>
  <c r="C105" i="16"/>
  <c r="B105" i="16"/>
  <c r="A105" i="16"/>
  <c r="K104" i="16"/>
  <c r="J104" i="16"/>
  <c r="I104" i="16"/>
  <c r="H104" i="16"/>
  <c r="G104" i="16"/>
  <c r="F104" i="16"/>
  <c r="E104" i="16"/>
  <c r="D104" i="16"/>
  <c r="C104" i="16"/>
  <c r="B104" i="16"/>
  <c r="A104" i="16"/>
  <c r="K103" i="16"/>
  <c r="J103" i="16"/>
  <c r="I103" i="16"/>
  <c r="H103" i="16"/>
  <c r="P103" i="16" s="1"/>
  <c r="G103" i="16"/>
  <c r="F103" i="16"/>
  <c r="E103" i="16"/>
  <c r="D103" i="16"/>
  <c r="C103" i="16"/>
  <c r="B103" i="16"/>
  <c r="A103" i="16"/>
  <c r="K102" i="16"/>
  <c r="J102" i="16"/>
  <c r="I102" i="16"/>
  <c r="H102" i="16"/>
  <c r="P102" i="16" s="1"/>
  <c r="G102" i="16"/>
  <c r="F102" i="16"/>
  <c r="E102" i="16"/>
  <c r="D102" i="16"/>
  <c r="C102" i="16"/>
  <c r="B102" i="16"/>
  <c r="A102" i="16"/>
  <c r="K101" i="16"/>
  <c r="J101" i="16"/>
  <c r="I101" i="16"/>
  <c r="H101" i="16"/>
  <c r="G101" i="16"/>
  <c r="F101" i="16"/>
  <c r="E101" i="16"/>
  <c r="D101" i="16"/>
  <c r="C101" i="16"/>
  <c r="B101" i="16"/>
  <c r="A101" i="16"/>
  <c r="K100" i="16"/>
  <c r="J100" i="16"/>
  <c r="I100" i="16"/>
  <c r="H100" i="16"/>
  <c r="P100" i="16" s="1"/>
  <c r="G100" i="16"/>
  <c r="F100" i="16"/>
  <c r="E100" i="16"/>
  <c r="D100" i="16"/>
  <c r="C100" i="16"/>
  <c r="B100" i="16"/>
  <c r="A100" i="16"/>
  <c r="K99" i="16"/>
  <c r="J99" i="16"/>
  <c r="I99" i="16"/>
  <c r="H99" i="16"/>
  <c r="O99" i="16" s="1"/>
  <c r="G99" i="16"/>
  <c r="F99" i="16"/>
  <c r="E99" i="16"/>
  <c r="D99" i="16"/>
  <c r="C99" i="16"/>
  <c r="B99" i="16"/>
  <c r="A99" i="16"/>
  <c r="K98" i="16"/>
  <c r="J98" i="16"/>
  <c r="I98" i="16"/>
  <c r="H98" i="16"/>
  <c r="G98" i="16"/>
  <c r="F98" i="16"/>
  <c r="E98" i="16"/>
  <c r="D98" i="16"/>
  <c r="C98" i="16"/>
  <c r="B98" i="16"/>
  <c r="A98" i="16"/>
  <c r="K97" i="16"/>
  <c r="J97" i="16"/>
  <c r="I97" i="16"/>
  <c r="H97" i="16"/>
  <c r="G97" i="16"/>
  <c r="F97" i="16"/>
  <c r="E97" i="16"/>
  <c r="D97" i="16"/>
  <c r="C97" i="16"/>
  <c r="B97" i="16"/>
  <c r="A97" i="16"/>
  <c r="K96" i="16"/>
  <c r="J96" i="16"/>
  <c r="I96" i="16"/>
  <c r="H96" i="16"/>
  <c r="G96" i="16"/>
  <c r="F96" i="16"/>
  <c r="E96" i="16"/>
  <c r="D96" i="16"/>
  <c r="C96" i="16"/>
  <c r="B96" i="16"/>
  <c r="A96" i="16"/>
  <c r="K95" i="16"/>
  <c r="J95" i="16"/>
  <c r="I95" i="16"/>
  <c r="H95" i="16"/>
  <c r="P95" i="16" s="1"/>
  <c r="G95" i="16"/>
  <c r="F95" i="16"/>
  <c r="E95" i="16"/>
  <c r="D95" i="16"/>
  <c r="C95" i="16"/>
  <c r="B95" i="16"/>
  <c r="A95" i="16"/>
  <c r="K94" i="16"/>
  <c r="J94" i="16"/>
  <c r="I94" i="16"/>
  <c r="H94" i="16"/>
  <c r="G94" i="16"/>
  <c r="F94" i="16"/>
  <c r="E94" i="16"/>
  <c r="D94" i="16"/>
  <c r="C94" i="16"/>
  <c r="B94" i="16"/>
  <c r="A94" i="16"/>
  <c r="K93" i="16"/>
  <c r="J93" i="16"/>
  <c r="I93" i="16"/>
  <c r="H93" i="16"/>
  <c r="P93" i="16" s="1"/>
  <c r="G93" i="16"/>
  <c r="F93" i="16"/>
  <c r="E93" i="16"/>
  <c r="D93" i="16"/>
  <c r="C93" i="16"/>
  <c r="B93" i="16"/>
  <c r="A93" i="16"/>
  <c r="K92" i="16"/>
  <c r="J92" i="16"/>
  <c r="I92" i="16"/>
  <c r="H92" i="16"/>
  <c r="G92" i="16"/>
  <c r="F92" i="16"/>
  <c r="E92" i="16"/>
  <c r="D92" i="16"/>
  <c r="C92" i="16"/>
  <c r="B92" i="16"/>
  <c r="A92" i="16"/>
  <c r="K91" i="16"/>
  <c r="J91" i="16"/>
  <c r="I91" i="16"/>
  <c r="H91" i="16"/>
  <c r="P91" i="16" s="1"/>
  <c r="G91" i="16"/>
  <c r="F91" i="16"/>
  <c r="E91" i="16"/>
  <c r="D91" i="16"/>
  <c r="C91" i="16"/>
  <c r="B91" i="16"/>
  <c r="A91" i="16"/>
  <c r="K90" i="16"/>
  <c r="J90" i="16"/>
  <c r="I90" i="16"/>
  <c r="H90" i="16"/>
  <c r="P90" i="16" s="1"/>
  <c r="G90" i="16"/>
  <c r="F90" i="16"/>
  <c r="E90" i="16"/>
  <c r="D90" i="16"/>
  <c r="C90" i="16"/>
  <c r="B90" i="16"/>
  <c r="A90" i="16"/>
  <c r="K89" i="16"/>
  <c r="J89" i="16"/>
  <c r="I89" i="16"/>
  <c r="H89" i="16"/>
  <c r="G89" i="16"/>
  <c r="F89" i="16"/>
  <c r="E89" i="16"/>
  <c r="D89" i="16"/>
  <c r="C89" i="16"/>
  <c r="B89" i="16"/>
  <c r="A89" i="16"/>
  <c r="K88" i="16"/>
  <c r="J88" i="16"/>
  <c r="I88" i="16"/>
  <c r="H88" i="16"/>
  <c r="P88" i="16" s="1"/>
  <c r="G88" i="16"/>
  <c r="F88" i="16"/>
  <c r="E88" i="16"/>
  <c r="D88" i="16"/>
  <c r="C88" i="16"/>
  <c r="B88" i="16"/>
  <c r="A88" i="16"/>
  <c r="K87" i="16"/>
  <c r="J87" i="16"/>
  <c r="I87" i="16"/>
  <c r="H87" i="16"/>
  <c r="O87" i="16" s="1"/>
  <c r="G87" i="16"/>
  <c r="F87" i="16"/>
  <c r="E87" i="16"/>
  <c r="D87" i="16"/>
  <c r="C87" i="16"/>
  <c r="B87" i="16"/>
  <c r="A87" i="16"/>
  <c r="K86" i="16"/>
  <c r="J86" i="16"/>
  <c r="I86" i="16"/>
  <c r="H86" i="16"/>
  <c r="G86" i="16"/>
  <c r="F86" i="16"/>
  <c r="E86" i="16"/>
  <c r="D86" i="16"/>
  <c r="C86" i="16"/>
  <c r="B86" i="16"/>
  <c r="A86" i="16"/>
  <c r="K85" i="16"/>
  <c r="J85" i="16"/>
  <c r="I85" i="16"/>
  <c r="H85" i="16"/>
  <c r="G85" i="16"/>
  <c r="F85" i="16"/>
  <c r="E85" i="16"/>
  <c r="D85" i="16"/>
  <c r="C85" i="16"/>
  <c r="B85" i="16"/>
  <c r="A85" i="16"/>
  <c r="K84" i="16"/>
  <c r="J84" i="16"/>
  <c r="I84" i="16"/>
  <c r="H84" i="16"/>
  <c r="G84" i="16"/>
  <c r="F84" i="16"/>
  <c r="E84" i="16"/>
  <c r="D84" i="16"/>
  <c r="C84" i="16"/>
  <c r="B84" i="16"/>
  <c r="A84" i="16"/>
  <c r="K83" i="16"/>
  <c r="J83" i="16"/>
  <c r="I83" i="16"/>
  <c r="H83" i="16"/>
  <c r="P83" i="16" s="1"/>
  <c r="G83" i="16"/>
  <c r="F83" i="16"/>
  <c r="E83" i="16"/>
  <c r="D83" i="16"/>
  <c r="C83" i="16"/>
  <c r="B83" i="16"/>
  <c r="A83" i="16"/>
  <c r="K82" i="16"/>
  <c r="J82" i="16"/>
  <c r="I82" i="16"/>
  <c r="H82" i="16"/>
  <c r="G82" i="16"/>
  <c r="F82" i="16"/>
  <c r="E82" i="16"/>
  <c r="D82" i="16"/>
  <c r="C82" i="16"/>
  <c r="B82" i="16"/>
  <c r="A82" i="16"/>
  <c r="K81" i="16"/>
  <c r="J81" i="16"/>
  <c r="I81" i="16"/>
  <c r="H81" i="16"/>
  <c r="P81" i="16" s="1"/>
  <c r="G81" i="16"/>
  <c r="F81" i="16"/>
  <c r="E81" i="16"/>
  <c r="D81" i="16"/>
  <c r="C81" i="16"/>
  <c r="B81" i="16"/>
  <c r="A81" i="16"/>
  <c r="K80" i="16"/>
  <c r="J80" i="16"/>
  <c r="I80" i="16"/>
  <c r="H80" i="16"/>
  <c r="G80" i="16"/>
  <c r="F80" i="16"/>
  <c r="E80" i="16"/>
  <c r="D80" i="16"/>
  <c r="C80" i="16"/>
  <c r="B80" i="16"/>
  <c r="A80" i="16"/>
  <c r="K79" i="16"/>
  <c r="J79" i="16"/>
  <c r="I79" i="16"/>
  <c r="H79" i="16"/>
  <c r="P79" i="16" s="1"/>
  <c r="G79" i="16"/>
  <c r="F79" i="16"/>
  <c r="E79" i="16"/>
  <c r="D79" i="16"/>
  <c r="C79" i="16"/>
  <c r="B79" i="16"/>
  <c r="A79" i="16"/>
  <c r="K78" i="16"/>
  <c r="J78" i="16"/>
  <c r="I78" i="16"/>
  <c r="H78" i="16"/>
  <c r="P78" i="16" s="1"/>
  <c r="G78" i="16"/>
  <c r="F78" i="16"/>
  <c r="E78" i="16"/>
  <c r="D78" i="16"/>
  <c r="C78" i="16"/>
  <c r="B78" i="16"/>
  <c r="A78" i="16"/>
  <c r="K77" i="16"/>
  <c r="J77" i="16"/>
  <c r="I77" i="16"/>
  <c r="H77" i="16"/>
  <c r="G77" i="16"/>
  <c r="F77" i="16"/>
  <c r="E77" i="16"/>
  <c r="D77" i="16"/>
  <c r="C77" i="16"/>
  <c r="B77" i="16"/>
  <c r="A77" i="16"/>
  <c r="K76" i="16"/>
  <c r="J76" i="16"/>
  <c r="I76" i="16"/>
  <c r="H76" i="16"/>
  <c r="P76" i="16" s="1"/>
  <c r="G76" i="16"/>
  <c r="F76" i="16"/>
  <c r="E76" i="16"/>
  <c r="D76" i="16"/>
  <c r="C76" i="16"/>
  <c r="B76" i="16"/>
  <c r="A76" i="16"/>
  <c r="K75" i="16"/>
  <c r="J75" i="16"/>
  <c r="I75" i="16"/>
  <c r="H75" i="16"/>
  <c r="O75" i="16" s="1"/>
  <c r="G75" i="16"/>
  <c r="F75" i="16"/>
  <c r="E75" i="16"/>
  <c r="D75" i="16"/>
  <c r="C75" i="16"/>
  <c r="B75" i="16"/>
  <c r="A75" i="16"/>
  <c r="K74" i="16"/>
  <c r="J74" i="16"/>
  <c r="I74" i="16"/>
  <c r="H74" i="16"/>
  <c r="G74" i="16"/>
  <c r="F74" i="16"/>
  <c r="E74" i="16"/>
  <c r="D74" i="16"/>
  <c r="C74" i="16"/>
  <c r="B74" i="16"/>
  <c r="A74" i="16"/>
  <c r="K73" i="16"/>
  <c r="J73" i="16"/>
  <c r="I73" i="16"/>
  <c r="H73" i="16"/>
  <c r="G73" i="16"/>
  <c r="F73" i="16"/>
  <c r="E73" i="16"/>
  <c r="D73" i="16"/>
  <c r="C73" i="16"/>
  <c r="B73" i="16"/>
  <c r="A73" i="16"/>
  <c r="K72" i="16"/>
  <c r="J72" i="16"/>
  <c r="I72" i="16"/>
  <c r="H72" i="16"/>
  <c r="G72" i="16"/>
  <c r="F72" i="16"/>
  <c r="E72" i="16"/>
  <c r="D72" i="16"/>
  <c r="C72" i="16"/>
  <c r="B72" i="16"/>
  <c r="A72" i="16"/>
  <c r="K71" i="16"/>
  <c r="J71" i="16"/>
  <c r="I71" i="16"/>
  <c r="H71" i="16"/>
  <c r="P71" i="16" s="1"/>
  <c r="G71" i="16"/>
  <c r="F71" i="16"/>
  <c r="E71" i="16"/>
  <c r="D71" i="16"/>
  <c r="C71" i="16"/>
  <c r="B71" i="16"/>
  <c r="A71" i="16"/>
  <c r="K70" i="16"/>
  <c r="J70" i="16"/>
  <c r="I70" i="16"/>
  <c r="H70" i="16"/>
  <c r="G70" i="16"/>
  <c r="F70" i="16"/>
  <c r="E70" i="16"/>
  <c r="D70" i="16"/>
  <c r="C70" i="16"/>
  <c r="B70" i="16"/>
  <c r="A70" i="16"/>
  <c r="K69" i="16"/>
  <c r="J69" i="16"/>
  <c r="I69" i="16"/>
  <c r="H69" i="16"/>
  <c r="P69" i="16" s="1"/>
  <c r="G69" i="16"/>
  <c r="F69" i="16"/>
  <c r="E69" i="16"/>
  <c r="D69" i="16"/>
  <c r="C69" i="16"/>
  <c r="B69" i="16"/>
  <c r="A69" i="16"/>
  <c r="K68" i="16"/>
  <c r="J68" i="16"/>
  <c r="I68" i="16"/>
  <c r="H68" i="16"/>
  <c r="G68" i="16"/>
  <c r="F68" i="16"/>
  <c r="E68" i="16"/>
  <c r="D68" i="16"/>
  <c r="C68" i="16"/>
  <c r="B68" i="16"/>
  <c r="A68" i="16"/>
  <c r="K67" i="16"/>
  <c r="J67" i="16"/>
  <c r="I67" i="16"/>
  <c r="H67" i="16"/>
  <c r="P67" i="16" s="1"/>
  <c r="G67" i="16"/>
  <c r="F67" i="16"/>
  <c r="E67" i="16"/>
  <c r="D67" i="16"/>
  <c r="C67" i="16"/>
  <c r="B67" i="16"/>
  <c r="A67" i="16"/>
  <c r="K66" i="16"/>
  <c r="J66" i="16"/>
  <c r="I66" i="16"/>
  <c r="H66" i="16"/>
  <c r="P66" i="16" s="1"/>
  <c r="G66" i="16"/>
  <c r="F66" i="16"/>
  <c r="E66" i="16"/>
  <c r="D66" i="16"/>
  <c r="C66" i="16"/>
  <c r="B66" i="16"/>
  <c r="A66" i="16"/>
  <c r="K65" i="16"/>
  <c r="J65" i="16"/>
  <c r="I65" i="16"/>
  <c r="H65" i="16"/>
  <c r="G65" i="16"/>
  <c r="F65" i="16"/>
  <c r="E65" i="16"/>
  <c r="D65" i="16"/>
  <c r="C65" i="16"/>
  <c r="B65" i="16"/>
  <c r="A65" i="16"/>
  <c r="K64" i="16"/>
  <c r="J64" i="16"/>
  <c r="I64" i="16"/>
  <c r="H64" i="16"/>
  <c r="P64" i="16" s="1"/>
  <c r="G64" i="16"/>
  <c r="F64" i="16"/>
  <c r="E64" i="16"/>
  <c r="D64" i="16"/>
  <c r="C64" i="16"/>
  <c r="B64" i="16"/>
  <c r="A64" i="16"/>
  <c r="K63" i="16"/>
  <c r="J63" i="16"/>
  <c r="I63" i="16"/>
  <c r="H63" i="16"/>
  <c r="O63" i="16" s="1"/>
  <c r="G63" i="16"/>
  <c r="F63" i="16"/>
  <c r="E63" i="16"/>
  <c r="D63" i="16"/>
  <c r="C63" i="16"/>
  <c r="B63" i="16"/>
  <c r="A63" i="16"/>
  <c r="K62" i="16"/>
  <c r="J62" i="16"/>
  <c r="I62" i="16"/>
  <c r="H62" i="16"/>
  <c r="G62" i="16"/>
  <c r="F62" i="16"/>
  <c r="E62" i="16"/>
  <c r="D62" i="16"/>
  <c r="C62" i="16"/>
  <c r="B62" i="16"/>
  <c r="A62" i="16"/>
  <c r="K61" i="16"/>
  <c r="J61" i="16"/>
  <c r="I61" i="16"/>
  <c r="H61" i="16"/>
  <c r="G61" i="16"/>
  <c r="F61" i="16"/>
  <c r="E61" i="16"/>
  <c r="D61" i="16"/>
  <c r="C61" i="16"/>
  <c r="B61" i="16"/>
  <c r="A61" i="16"/>
  <c r="K60" i="16"/>
  <c r="J60" i="16"/>
  <c r="I60" i="16"/>
  <c r="H60" i="16"/>
  <c r="G60" i="16"/>
  <c r="F60" i="16"/>
  <c r="E60" i="16"/>
  <c r="D60" i="16"/>
  <c r="C60" i="16"/>
  <c r="B60" i="16"/>
  <c r="A60" i="16"/>
  <c r="K59" i="16"/>
  <c r="J59" i="16"/>
  <c r="I59" i="16"/>
  <c r="H59" i="16"/>
  <c r="P59" i="16" s="1"/>
  <c r="G59" i="16"/>
  <c r="F59" i="16"/>
  <c r="E59" i="16"/>
  <c r="D59" i="16"/>
  <c r="C59" i="16"/>
  <c r="B59" i="16"/>
  <c r="A59" i="16"/>
  <c r="K58" i="16"/>
  <c r="J58" i="16"/>
  <c r="I58" i="16"/>
  <c r="H58" i="16"/>
  <c r="G58" i="16"/>
  <c r="F58" i="16"/>
  <c r="E58" i="16"/>
  <c r="D58" i="16"/>
  <c r="C58" i="16"/>
  <c r="B58" i="16"/>
  <c r="A58" i="16"/>
  <c r="K57" i="16"/>
  <c r="J57" i="16"/>
  <c r="I57" i="16"/>
  <c r="H57" i="16"/>
  <c r="O57" i="16" s="1"/>
  <c r="G57" i="16"/>
  <c r="F57" i="16"/>
  <c r="E57" i="16"/>
  <c r="D57" i="16"/>
  <c r="C57" i="16"/>
  <c r="B57" i="16"/>
  <c r="A57" i="16"/>
  <c r="K56" i="16"/>
  <c r="J56" i="16"/>
  <c r="I56" i="16"/>
  <c r="H56" i="16"/>
  <c r="G56" i="16"/>
  <c r="F56" i="16"/>
  <c r="E56" i="16"/>
  <c r="D56" i="16"/>
  <c r="C56" i="16"/>
  <c r="B56" i="16"/>
  <c r="A56" i="16"/>
  <c r="K55" i="16"/>
  <c r="J55" i="16"/>
  <c r="I55" i="16"/>
  <c r="H55" i="16"/>
  <c r="P55" i="16" s="1"/>
  <c r="G55" i="16"/>
  <c r="F55" i="16"/>
  <c r="E55" i="16"/>
  <c r="D55" i="16"/>
  <c r="C55" i="16"/>
  <c r="B55" i="16"/>
  <c r="A55" i="16"/>
  <c r="K54" i="16"/>
  <c r="J54" i="16"/>
  <c r="I54" i="16"/>
  <c r="H54" i="16"/>
  <c r="P54" i="16" s="1"/>
  <c r="G54" i="16"/>
  <c r="F54" i="16"/>
  <c r="E54" i="16"/>
  <c r="D54" i="16"/>
  <c r="C54" i="16"/>
  <c r="B54" i="16"/>
  <c r="A54" i="16"/>
  <c r="K53" i="16"/>
  <c r="J53" i="16"/>
  <c r="I53" i="16"/>
  <c r="H53" i="16"/>
  <c r="G53" i="16"/>
  <c r="F53" i="16"/>
  <c r="E53" i="16"/>
  <c r="D53" i="16"/>
  <c r="C53" i="16"/>
  <c r="B53" i="16"/>
  <c r="A53" i="16"/>
  <c r="K52" i="16"/>
  <c r="J52" i="16"/>
  <c r="I52" i="16"/>
  <c r="H52" i="16"/>
  <c r="P52" i="16" s="1"/>
  <c r="G52" i="16"/>
  <c r="F52" i="16"/>
  <c r="E52" i="16"/>
  <c r="D52" i="16"/>
  <c r="C52" i="16"/>
  <c r="B52" i="16"/>
  <c r="A52" i="16"/>
  <c r="K51" i="16"/>
  <c r="J51" i="16"/>
  <c r="I51" i="16"/>
  <c r="H51" i="16"/>
  <c r="O51" i="16" s="1"/>
  <c r="G51" i="16"/>
  <c r="F51" i="16"/>
  <c r="E51" i="16"/>
  <c r="D51" i="16"/>
  <c r="C51" i="16"/>
  <c r="B51" i="16"/>
  <c r="A51" i="16"/>
  <c r="K50" i="16"/>
  <c r="J50" i="16"/>
  <c r="I50" i="16"/>
  <c r="H50" i="16"/>
  <c r="G50" i="16"/>
  <c r="F50" i="16"/>
  <c r="E50" i="16"/>
  <c r="D50" i="16"/>
  <c r="C50" i="16"/>
  <c r="B50" i="16"/>
  <c r="A50" i="16"/>
  <c r="K49" i="16"/>
  <c r="J49" i="16"/>
  <c r="I49" i="16"/>
  <c r="H49" i="16"/>
  <c r="G49" i="16"/>
  <c r="F49" i="16"/>
  <c r="E49" i="16"/>
  <c r="D49" i="16"/>
  <c r="C49" i="16"/>
  <c r="B49" i="16"/>
  <c r="A49" i="16"/>
  <c r="K48" i="16"/>
  <c r="J48" i="16"/>
  <c r="I48" i="16"/>
  <c r="H48" i="16"/>
  <c r="P48" i="16" s="1"/>
  <c r="G48" i="16"/>
  <c r="F48" i="16"/>
  <c r="E48" i="16"/>
  <c r="D48" i="16"/>
  <c r="C48" i="16"/>
  <c r="B48" i="16"/>
  <c r="A48" i="16"/>
  <c r="K47" i="16"/>
  <c r="J47" i="16"/>
  <c r="I47" i="16"/>
  <c r="H47" i="16"/>
  <c r="G47" i="16"/>
  <c r="F47" i="16"/>
  <c r="E47" i="16"/>
  <c r="D47" i="16"/>
  <c r="C47" i="16"/>
  <c r="B47" i="16"/>
  <c r="A47" i="16"/>
  <c r="K46" i="16"/>
  <c r="J46" i="16"/>
  <c r="I46" i="16"/>
  <c r="H46" i="16"/>
  <c r="P46" i="16" s="1"/>
  <c r="G46" i="16"/>
  <c r="F46" i="16"/>
  <c r="E46" i="16"/>
  <c r="D46" i="16"/>
  <c r="C46" i="16"/>
  <c r="B46" i="16"/>
  <c r="A46" i="16"/>
  <c r="K45" i="16"/>
  <c r="J45" i="16"/>
  <c r="I45" i="16"/>
  <c r="H45" i="16"/>
  <c r="P45" i="16" s="1"/>
  <c r="G45" i="16"/>
  <c r="F45" i="16"/>
  <c r="E45" i="16"/>
  <c r="D45" i="16"/>
  <c r="C45" i="16"/>
  <c r="B45" i="16"/>
  <c r="A45" i="16"/>
  <c r="K44" i="16"/>
  <c r="J44" i="16"/>
  <c r="I44" i="16"/>
  <c r="H44" i="16"/>
  <c r="G44" i="16"/>
  <c r="F44" i="16"/>
  <c r="E44" i="16"/>
  <c r="D44" i="16"/>
  <c r="C44" i="16"/>
  <c r="B44" i="16"/>
  <c r="A44" i="16"/>
  <c r="K43" i="16"/>
  <c r="J43" i="16"/>
  <c r="I43" i="16"/>
  <c r="H43" i="16"/>
  <c r="P43" i="16" s="1"/>
  <c r="G43" i="16"/>
  <c r="F43" i="16"/>
  <c r="E43" i="16"/>
  <c r="D43" i="16"/>
  <c r="C43" i="16"/>
  <c r="B43" i="16"/>
  <c r="A43" i="16"/>
  <c r="K42" i="16"/>
  <c r="J42" i="16"/>
  <c r="I42" i="16"/>
  <c r="H42" i="16"/>
  <c r="O42" i="16" s="1"/>
  <c r="G42" i="16"/>
  <c r="F42" i="16"/>
  <c r="E42" i="16"/>
  <c r="D42" i="16"/>
  <c r="C42" i="16"/>
  <c r="B42" i="16"/>
  <c r="A42" i="16"/>
  <c r="K41" i="16"/>
  <c r="J41" i="16"/>
  <c r="I41" i="16"/>
  <c r="H41" i="16"/>
  <c r="G41" i="16"/>
  <c r="F41" i="16"/>
  <c r="E41" i="16"/>
  <c r="D41" i="16"/>
  <c r="C41" i="16"/>
  <c r="B41" i="16"/>
  <c r="A41" i="16"/>
  <c r="K40" i="16"/>
  <c r="J40" i="16"/>
  <c r="I40" i="16"/>
  <c r="H40" i="16"/>
  <c r="P40" i="16" s="1"/>
  <c r="G40" i="16"/>
  <c r="F40" i="16"/>
  <c r="E40" i="16"/>
  <c r="D40" i="16"/>
  <c r="C40" i="16"/>
  <c r="B40" i="16"/>
  <c r="A40" i="16"/>
  <c r="K39" i="16"/>
  <c r="J39" i="16"/>
  <c r="I39" i="16"/>
  <c r="H39" i="16"/>
  <c r="P39" i="16" s="1"/>
  <c r="G39" i="16"/>
  <c r="F39" i="16"/>
  <c r="E39" i="16"/>
  <c r="D39" i="16"/>
  <c r="C39" i="16"/>
  <c r="B39" i="16"/>
  <c r="A39" i="16"/>
  <c r="K38" i="16"/>
  <c r="J38" i="16"/>
  <c r="I38" i="16"/>
  <c r="H38" i="16"/>
  <c r="G38" i="16"/>
  <c r="F38" i="16"/>
  <c r="E38" i="16"/>
  <c r="D38" i="16"/>
  <c r="C38" i="16"/>
  <c r="B38" i="16"/>
  <c r="A38" i="16"/>
  <c r="K37" i="16"/>
  <c r="J37" i="16"/>
  <c r="I37" i="16"/>
  <c r="H37" i="16"/>
  <c r="G37" i="16"/>
  <c r="F37" i="16"/>
  <c r="E37" i="16"/>
  <c r="D37" i="16"/>
  <c r="C37" i="16"/>
  <c r="B37" i="16"/>
  <c r="A37" i="16"/>
  <c r="K36" i="16"/>
  <c r="J36" i="16"/>
  <c r="I36" i="16"/>
  <c r="H36" i="16"/>
  <c r="G36" i="16"/>
  <c r="F36" i="16"/>
  <c r="E36" i="16"/>
  <c r="D36" i="16"/>
  <c r="C36" i="16"/>
  <c r="B36" i="16"/>
  <c r="A36" i="16"/>
  <c r="K35" i="16"/>
  <c r="J35" i="16"/>
  <c r="I35" i="16"/>
  <c r="H35" i="16"/>
  <c r="G35" i="16"/>
  <c r="F35" i="16"/>
  <c r="E35" i="16"/>
  <c r="D35" i="16"/>
  <c r="C35" i="16"/>
  <c r="B35" i="16"/>
  <c r="A35" i="16"/>
  <c r="K34" i="16"/>
  <c r="J34" i="16"/>
  <c r="I34" i="16"/>
  <c r="H34" i="16"/>
  <c r="O34" i="16" s="1"/>
  <c r="G34" i="16"/>
  <c r="F34" i="16"/>
  <c r="E34" i="16"/>
  <c r="D34" i="16"/>
  <c r="C34" i="16"/>
  <c r="B34" i="16"/>
  <c r="A34" i="16"/>
  <c r="K33" i="16"/>
  <c r="J33" i="16"/>
  <c r="I33" i="16"/>
  <c r="H33" i="16"/>
  <c r="P33" i="16" s="1"/>
  <c r="R33" i="16" s="1"/>
  <c r="V33" i="16" s="1"/>
  <c r="G33" i="16"/>
  <c r="F33" i="16"/>
  <c r="E33" i="16"/>
  <c r="D33" i="16"/>
  <c r="C33" i="16"/>
  <c r="B33" i="16"/>
  <c r="A33" i="16"/>
  <c r="K32" i="16"/>
  <c r="J32" i="16"/>
  <c r="I32" i="16"/>
  <c r="H32" i="16"/>
  <c r="G32" i="16"/>
  <c r="F32" i="16"/>
  <c r="E32" i="16"/>
  <c r="D32" i="16"/>
  <c r="C32" i="16"/>
  <c r="B32" i="16"/>
  <c r="A32" i="16"/>
  <c r="K31" i="16"/>
  <c r="J31" i="16"/>
  <c r="I31" i="16"/>
  <c r="H31" i="16"/>
  <c r="P31" i="16" s="1"/>
  <c r="R31" i="16" s="1"/>
  <c r="V31" i="16" s="1"/>
  <c r="G31" i="16"/>
  <c r="F31" i="16"/>
  <c r="E31" i="16"/>
  <c r="D31" i="16"/>
  <c r="C31" i="16"/>
  <c r="B31" i="16"/>
  <c r="A31" i="16"/>
  <c r="K30" i="16"/>
  <c r="J30" i="16"/>
  <c r="I30" i="16"/>
  <c r="H30" i="16"/>
  <c r="O30" i="16" s="1"/>
  <c r="G30" i="16"/>
  <c r="F30" i="16"/>
  <c r="E30" i="16"/>
  <c r="D30" i="16"/>
  <c r="C30" i="16"/>
  <c r="B30" i="16"/>
  <c r="A30" i="16"/>
  <c r="K29" i="16"/>
  <c r="J29" i="16"/>
  <c r="I29" i="16"/>
  <c r="H29" i="16"/>
  <c r="G29" i="16"/>
  <c r="F29" i="16"/>
  <c r="E29" i="16"/>
  <c r="D29" i="16"/>
  <c r="C29" i="16"/>
  <c r="B29" i="16"/>
  <c r="A29" i="16"/>
  <c r="K28" i="16"/>
  <c r="J28" i="16"/>
  <c r="I28" i="16"/>
  <c r="H28" i="16"/>
  <c r="O28" i="16" s="1"/>
  <c r="G28" i="16"/>
  <c r="F28" i="16"/>
  <c r="E28" i="16"/>
  <c r="D28" i="16"/>
  <c r="C28" i="16"/>
  <c r="B28" i="16"/>
  <c r="A28" i="16"/>
  <c r="K27" i="16"/>
  <c r="J27" i="16"/>
  <c r="I27" i="16"/>
  <c r="H27" i="16"/>
  <c r="P27" i="16" s="1"/>
  <c r="R27" i="16" s="1"/>
  <c r="V27" i="16" s="1"/>
  <c r="G27" i="16"/>
  <c r="F27" i="16"/>
  <c r="E27" i="16"/>
  <c r="D27" i="16"/>
  <c r="C27" i="16"/>
  <c r="B27" i="16"/>
  <c r="A27" i="16"/>
  <c r="K26" i="16"/>
  <c r="J26" i="16"/>
  <c r="I26" i="16"/>
  <c r="H26" i="16"/>
  <c r="G26" i="16"/>
  <c r="F26" i="16"/>
  <c r="E26" i="16"/>
  <c r="D26" i="16"/>
  <c r="C26" i="16"/>
  <c r="B26" i="16"/>
  <c r="A26" i="16"/>
  <c r="K25" i="16"/>
  <c r="J25" i="16"/>
  <c r="I25" i="16"/>
  <c r="H25" i="16"/>
  <c r="G25" i="16"/>
  <c r="F25" i="16"/>
  <c r="E25" i="16"/>
  <c r="D25" i="16"/>
  <c r="C25" i="16"/>
  <c r="B25" i="16"/>
  <c r="A25" i="16"/>
  <c r="K24" i="16"/>
  <c r="J24" i="16"/>
  <c r="I24" i="16"/>
  <c r="H24" i="16"/>
  <c r="G24" i="16"/>
  <c r="F24" i="16"/>
  <c r="E24" i="16"/>
  <c r="D24" i="16"/>
  <c r="C24" i="16"/>
  <c r="B24" i="16"/>
  <c r="A24" i="16"/>
  <c r="K23" i="16"/>
  <c r="J23" i="16"/>
  <c r="I23" i="16"/>
  <c r="H23" i="16"/>
  <c r="G23" i="16"/>
  <c r="F23" i="16"/>
  <c r="E23" i="16"/>
  <c r="D23" i="16"/>
  <c r="C23" i="16"/>
  <c r="B23" i="16"/>
  <c r="A23" i="16"/>
  <c r="K22" i="16"/>
  <c r="J22" i="16"/>
  <c r="I22" i="16"/>
  <c r="H22" i="16"/>
  <c r="P22" i="16" s="1"/>
  <c r="R22" i="16" s="1"/>
  <c r="V22" i="16" s="1"/>
  <c r="G22" i="16"/>
  <c r="F22" i="16"/>
  <c r="E22" i="16"/>
  <c r="D22" i="16"/>
  <c r="C22" i="16"/>
  <c r="B22" i="16"/>
  <c r="A22" i="16"/>
  <c r="K21" i="16"/>
  <c r="J21" i="16"/>
  <c r="I21" i="16"/>
  <c r="H21" i="16"/>
  <c r="P21" i="16" s="1"/>
  <c r="R21" i="16" s="1"/>
  <c r="V21" i="16" s="1"/>
  <c r="G21" i="16"/>
  <c r="F21" i="16"/>
  <c r="E21" i="16"/>
  <c r="D21" i="16"/>
  <c r="C21" i="16"/>
  <c r="B21" i="16"/>
  <c r="A21" i="16"/>
  <c r="K20" i="16"/>
  <c r="J20" i="16"/>
  <c r="I20" i="16"/>
  <c r="H20" i="16"/>
  <c r="G20" i="16"/>
  <c r="F20" i="16"/>
  <c r="E20" i="16"/>
  <c r="D20" i="16"/>
  <c r="C20" i="16"/>
  <c r="B20" i="16"/>
  <c r="A20" i="16"/>
  <c r="K19" i="16"/>
  <c r="J19" i="16"/>
  <c r="I19" i="16"/>
  <c r="H19" i="16"/>
  <c r="P19" i="16" s="1"/>
  <c r="R19" i="16" s="1"/>
  <c r="V19" i="16" s="1"/>
  <c r="G19" i="16"/>
  <c r="F19" i="16"/>
  <c r="E19" i="16"/>
  <c r="D19" i="16"/>
  <c r="C19" i="16"/>
  <c r="B19" i="16"/>
  <c r="A19" i="16"/>
  <c r="K18" i="16"/>
  <c r="J18" i="16"/>
  <c r="I18" i="16"/>
  <c r="H18" i="16"/>
  <c r="P18" i="16" s="1"/>
  <c r="R18" i="16" s="1"/>
  <c r="V18" i="16" s="1"/>
  <c r="G18" i="16"/>
  <c r="F18" i="16"/>
  <c r="E18" i="16"/>
  <c r="D18" i="16"/>
  <c r="C18" i="16"/>
  <c r="B18" i="16"/>
  <c r="A18" i="16"/>
  <c r="K17" i="16"/>
  <c r="J17" i="16"/>
  <c r="I17" i="16"/>
  <c r="H17" i="16"/>
  <c r="G17" i="16"/>
  <c r="F17" i="16"/>
  <c r="E17" i="16"/>
  <c r="D17" i="16"/>
  <c r="C17" i="16"/>
  <c r="B17" i="16"/>
  <c r="A17" i="16"/>
  <c r="K16" i="16"/>
  <c r="J16" i="16"/>
  <c r="I16" i="16"/>
  <c r="H16" i="16"/>
  <c r="P16" i="16" s="1"/>
  <c r="R16" i="16" s="1"/>
  <c r="V16" i="16" s="1"/>
  <c r="G16" i="16"/>
  <c r="F16" i="16"/>
  <c r="E16" i="16"/>
  <c r="D16" i="16"/>
  <c r="C16" i="16"/>
  <c r="B16" i="16"/>
  <c r="A16" i="16"/>
  <c r="K15" i="16"/>
  <c r="J15" i="16"/>
  <c r="I15" i="16"/>
  <c r="H15" i="16"/>
  <c r="O15" i="16" s="1"/>
  <c r="G15" i="16"/>
  <c r="F15" i="16"/>
  <c r="E15" i="16"/>
  <c r="D15" i="16"/>
  <c r="C15" i="16"/>
  <c r="B15" i="16"/>
  <c r="A15" i="16"/>
  <c r="K14" i="16"/>
  <c r="J14" i="16"/>
  <c r="I14" i="16"/>
  <c r="H14" i="16"/>
  <c r="G14" i="16"/>
  <c r="F14" i="16"/>
  <c r="E14" i="16"/>
  <c r="D14" i="16"/>
  <c r="C14" i="16"/>
  <c r="B14" i="16"/>
  <c r="A14" i="16"/>
  <c r="K13" i="16"/>
  <c r="J13" i="16"/>
  <c r="I13" i="16"/>
  <c r="H13" i="16"/>
  <c r="G13" i="16"/>
  <c r="F13" i="16"/>
  <c r="E13" i="16"/>
  <c r="D13" i="16"/>
  <c r="C13" i="16"/>
  <c r="B13" i="16"/>
  <c r="A13" i="16"/>
  <c r="K12" i="16"/>
  <c r="J12" i="16"/>
  <c r="I12" i="16"/>
  <c r="H12" i="16"/>
  <c r="P12" i="16" s="1"/>
  <c r="R12" i="16" s="1"/>
  <c r="V12" i="16" s="1"/>
  <c r="G12" i="16"/>
  <c r="F12" i="16"/>
  <c r="E12" i="16"/>
  <c r="D12" i="16"/>
  <c r="C12" i="16"/>
  <c r="B12" i="16"/>
  <c r="A12" i="16"/>
  <c r="K11" i="16"/>
  <c r="J11" i="16"/>
  <c r="I11" i="16"/>
  <c r="H11" i="16"/>
  <c r="P11" i="16" s="1"/>
  <c r="T11" i="16" s="1"/>
  <c r="G11" i="16"/>
  <c r="F11" i="16"/>
  <c r="E11" i="16"/>
  <c r="D11" i="16"/>
  <c r="C11" i="16"/>
  <c r="B11" i="16"/>
  <c r="A11" i="16"/>
  <c r="K10" i="16"/>
  <c r="J10" i="16"/>
  <c r="I10" i="16"/>
  <c r="H10" i="16"/>
  <c r="O10" i="16" s="1"/>
  <c r="G10" i="16"/>
  <c r="F10" i="16"/>
  <c r="E10" i="16"/>
  <c r="D10" i="16"/>
  <c r="C10" i="16"/>
  <c r="B10" i="16"/>
  <c r="A10" i="16"/>
  <c r="K9" i="16"/>
  <c r="J9" i="16"/>
  <c r="I9" i="16"/>
  <c r="H9" i="16"/>
  <c r="P9" i="16" s="1"/>
  <c r="R9" i="16" s="1"/>
  <c r="V9" i="16" s="1"/>
  <c r="G9" i="16"/>
  <c r="F9" i="16"/>
  <c r="E9" i="16"/>
  <c r="D9" i="16"/>
  <c r="C9" i="16"/>
  <c r="B9" i="16"/>
  <c r="A9" i="16"/>
  <c r="K8" i="16"/>
  <c r="J8" i="16"/>
  <c r="I8" i="16"/>
  <c r="H8" i="16"/>
  <c r="G8" i="16"/>
  <c r="F8" i="16"/>
  <c r="E8" i="16"/>
  <c r="D8" i="16"/>
  <c r="C8" i="16"/>
  <c r="B8" i="16"/>
  <c r="A8" i="16"/>
  <c r="K7" i="16"/>
  <c r="J7" i="16"/>
  <c r="I7" i="16"/>
  <c r="H7" i="16"/>
  <c r="P7" i="16" s="1"/>
  <c r="R7" i="16" s="1"/>
  <c r="V7" i="16" s="1"/>
  <c r="G7" i="16"/>
  <c r="F7" i="16"/>
  <c r="E7" i="16"/>
  <c r="D7" i="16"/>
  <c r="C7" i="16"/>
  <c r="B7" i="16"/>
  <c r="A7" i="16"/>
  <c r="K6" i="16"/>
  <c r="J6" i="16"/>
  <c r="I6" i="16"/>
  <c r="H6" i="16"/>
  <c r="P6" i="16" s="1"/>
  <c r="R6" i="16" s="1"/>
  <c r="V6" i="16" s="1"/>
  <c r="G6" i="16"/>
  <c r="F6" i="16"/>
  <c r="E6" i="16"/>
  <c r="D6" i="16"/>
  <c r="C6" i="16"/>
  <c r="B6" i="16"/>
  <c r="A6" i="16"/>
  <c r="K5" i="16"/>
  <c r="J5" i="16"/>
  <c r="I5" i="16"/>
  <c r="H5" i="16"/>
  <c r="P5" i="16" s="1"/>
  <c r="T5" i="16" s="1"/>
  <c r="G5" i="16"/>
  <c r="F5" i="16"/>
  <c r="E5" i="16"/>
  <c r="D5" i="16"/>
  <c r="C5" i="16"/>
  <c r="B5" i="16"/>
  <c r="A5" i="16"/>
  <c r="K4" i="16"/>
  <c r="J4" i="16"/>
  <c r="I4" i="16"/>
  <c r="H4" i="16"/>
  <c r="O4" i="16" s="1"/>
  <c r="G4" i="16"/>
  <c r="F4" i="16"/>
  <c r="E4" i="16"/>
  <c r="D4" i="16"/>
  <c r="C4" i="16"/>
  <c r="B4" i="16"/>
  <c r="A4" i="16"/>
  <c r="K3" i="16"/>
  <c r="J3" i="16"/>
  <c r="I3" i="16"/>
  <c r="H3" i="16"/>
  <c r="P3" i="16" s="1"/>
  <c r="R3" i="16" s="1"/>
  <c r="V3" i="16" s="1"/>
  <c r="G3" i="16"/>
  <c r="F3" i="16"/>
  <c r="E3" i="16"/>
  <c r="D3" i="16"/>
  <c r="C3" i="16"/>
  <c r="B3" i="16"/>
  <c r="A3" i="16"/>
  <c r="K2" i="16"/>
  <c r="J2" i="16"/>
  <c r="I2" i="16"/>
  <c r="H2" i="16"/>
  <c r="G2" i="16"/>
  <c r="F2" i="16"/>
  <c r="E2" i="16"/>
  <c r="D2" i="16"/>
  <c r="C2" i="16"/>
  <c r="B2" i="16"/>
  <c r="A2" i="16"/>
  <c r="K1" i="16"/>
  <c r="J1" i="16"/>
  <c r="I1" i="16"/>
  <c r="H1" i="16"/>
  <c r="G1" i="16"/>
  <c r="F1" i="16"/>
  <c r="E1" i="16"/>
  <c r="D1" i="16"/>
  <c r="C1" i="16"/>
  <c r="B1" i="16"/>
  <c r="A1" i="16"/>
  <c r="A124" i="25" l="1"/>
  <c r="DD124" i="24"/>
  <c r="AS124" i="25" s="1"/>
  <c r="A132" i="25"/>
  <c r="DD132" i="24"/>
  <c r="AS132" i="25" s="1"/>
  <c r="A140" i="25"/>
  <c r="DD140" i="24"/>
  <c r="AS140" i="25" s="1"/>
  <c r="A148" i="25"/>
  <c r="DD148" i="24"/>
  <c r="AS148" i="25" s="1"/>
  <c r="A156" i="25"/>
  <c r="DD156" i="24"/>
  <c r="AS156" i="25" s="1"/>
  <c r="A164" i="25"/>
  <c r="DD164" i="24"/>
  <c r="AS164" i="25" s="1"/>
  <c r="A172" i="25"/>
  <c r="DD172" i="24"/>
  <c r="AS172" i="25" s="1"/>
  <c r="A180" i="25"/>
  <c r="DD180" i="24"/>
  <c r="AS180" i="25" s="1"/>
  <c r="A188" i="25"/>
  <c r="DD188" i="24"/>
  <c r="AS188" i="25" s="1"/>
  <c r="A196" i="25"/>
  <c r="DD196" i="24"/>
  <c r="AS196" i="25" s="1"/>
  <c r="A204" i="25"/>
  <c r="DD204" i="24"/>
  <c r="AS204" i="25" s="1"/>
  <c r="A212" i="25"/>
  <c r="DD212" i="24"/>
  <c r="AS212" i="25" s="1"/>
  <c r="A220" i="25"/>
  <c r="DD220" i="24"/>
  <c r="AS220" i="25" s="1"/>
  <c r="DC219" i="24"/>
  <c r="AR219" i="25" s="1"/>
  <c r="DD3" i="24"/>
  <c r="AS3" i="25" s="1"/>
  <c r="DD35" i="24"/>
  <c r="AS35" i="25" s="1"/>
  <c r="DD67" i="24"/>
  <c r="AS67" i="25" s="1"/>
  <c r="DD99" i="24"/>
  <c r="AS99" i="25" s="1"/>
  <c r="DD139" i="24"/>
  <c r="AS139" i="25" s="1"/>
  <c r="DD203" i="24"/>
  <c r="AS203" i="25" s="1"/>
  <c r="DC220" i="24"/>
  <c r="AR220" i="25" s="1"/>
  <c r="DD4" i="24"/>
  <c r="AS4" i="25" s="1"/>
  <c r="DD36" i="24"/>
  <c r="AS36" i="25" s="1"/>
  <c r="DD68" i="24"/>
  <c r="AS68" i="25" s="1"/>
  <c r="DD100" i="24"/>
  <c r="AS100" i="25" s="1"/>
  <c r="DD147" i="24"/>
  <c r="AS147" i="25" s="1"/>
  <c r="DD211" i="24"/>
  <c r="AS211" i="25" s="1"/>
  <c r="A8" i="25"/>
  <c r="DD8" i="24"/>
  <c r="AS8" i="25" s="1"/>
  <c r="A2" i="25"/>
  <c r="DD2" i="24"/>
  <c r="AS2" i="25" s="1"/>
  <c r="A10" i="25"/>
  <c r="DD10" i="24"/>
  <c r="AS10" i="25" s="1"/>
  <c r="A18" i="25"/>
  <c r="DD18" i="24"/>
  <c r="AS18" i="25" s="1"/>
  <c r="A26" i="25"/>
  <c r="DD26" i="24"/>
  <c r="AS26" i="25" s="1"/>
  <c r="A34" i="25"/>
  <c r="DD34" i="24"/>
  <c r="AS34" i="25" s="1"/>
  <c r="A42" i="25"/>
  <c r="DD42" i="24"/>
  <c r="AS42" i="25" s="1"/>
  <c r="A50" i="25"/>
  <c r="DD50" i="24"/>
  <c r="AS50" i="25" s="1"/>
  <c r="A58" i="25"/>
  <c r="DD58" i="24"/>
  <c r="AS58" i="25" s="1"/>
  <c r="A66" i="25"/>
  <c r="DD66" i="24"/>
  <c r="AS66" i="25" s="1"/>
  <c r="A74" i="25"/>
  <c r="DD74" i="24"/>
  <c r="AS74" i="25" s="1"/>
  <c r="A82" i="25"/>
  <c r="DD82" i="24"/>
  <c r="AS82" i="25" s="1"/>
  <c r="A90" i="25"/>
  <c r="DD90" i="24"/>
  <c r="AS90" i="25" s="1"/>
  <c r="A98" i="25"/>
  <c r="DD98" i="24"/>
  <c r="AS98" i="25" s="1"/>
  <c r="A106" i="25"/>
  <c r="DD106" i="24"/>
  <c r="AS106" i="25" s="1"/>
  <c r="A114" i="25"/>
  <c r="DD114" i="24"/>
  <c r="AS114" i="25" s="1"/>
  <c r="A122" i="25"/>
  <c r="DD122" i="24"/>
  <c r="AS122" i="25" s="1"/>
  <c r="A130" i="25"/>
  <c r="DD130" i="24"/>
  <c r="AS130" i="25" s="1"/>
  <c r="A138" i="25"/>
  <c r="DD138" i="24"/>
  <c r="AS138" i="25" s="1"/>
  <c r="A146" i="25"/>
  <c r="DD146" i="24"/>
  <c r="AS146" i="25" s="1"/>
  <c r="A154" i="25"/>
  <c r="DD154" i="24"/>
  <c r="AS154" i="25" s="1"/>
  <c r="A162" i="25"/>
  <c r="DD162" i="24"/>
  <c r="AS162" i="25" s="1"/>
  <c r="A170" i="25"/>
  <c r="DD170" i="24"/>
  <c r="AS170" i="25" s="1"/>
  <c r="A178" i="25"/>
  <c r="DD178" i="24"/>
  <c r="AS178" i="25" s="1"/>
  <c r="A186" i="25"/>
  <c r="DD186" i="24"/>
  <c r="AS186" i="25" s="1"/>
  <c r="A194" i="25"/>
  <c r="DD194" i="24"/>
  <c r="AS194" i="25" s="1"/>
  <c r="A202" i="25"/>
  <c r="DD202" i="24"/>
  <c r="AS202" i="25" s="1"/>
  <c r="A210" i="25"/>
  <c r="DD210" i="24"/>
  <c r="AS210" i="25" s="1"/>
  <c r="A218" i="25"/>
  <c r="DD218" i="24"/>
  <c r="AS218" i="25" s="1"/>
  <c r="DC2" i="24"/>
  <c r="AR2" i="25" s="1"/>
  <c r="DC10" i="24"/>
  <c r="AR10" i="25" s="1"/>
  <c r="DC18" i="24"/>
  <c r="AR18" i="25" s="1"/>
  <c r="DC26" i="24"/>
  <c r="AR26" i="25" s="1"/>
  <c r="DC34" i="24"/>
  <c r="AR34" i="25" s="1"/>
  <c r="DC42" i="24"/>
  <c r="AR42" i="25" s="1"/>
  <c r="DC50" i="24"/>
  <c r="AR50" i="25" s="1"/>
  <c r="DC58" i="24"/>
  <c r="AR58" i="25" s="1"/>
  <c r="DC66" i="24"/>
  <c r="AR66" i="25" s="1"/>
  <c r="DC74" i="24"/>
  <c r="AR74" i="25" s="1"/>
  <c r="DC82" i="24"/>
  <c r="AR82" i="25" s="1"/>
  <c r="DC90" i="24"/>
  <c r="AR90" i="25" s="1"/>
  <c r="DC98" i="24"/>
  <c r="AR98" i="25" s="1"/>
  <c r="DC106" i="24"/>
  <c r="AR106" i="25" s="1"/>
  <c r="DC114" i="24"/>
  <c r="AR114" i="25" s="1"/>
  <c r="DC122" i="24"/>
  <c r="AR122" i="25" s="1"/>
  <c r="DC130" i="24"/>
  <c r="AR130" i="25" s="1"/>
  <c r="DC138" i="24"/>
  <c r="AR138" i="25" s="1"/>
  <c r="DC146" i="24"/>
  <c r="AR146" i="25" s="1"/>
  <c r="DC154" i="24"/>
  <c r="AR154" i="25" s="1"/>
  <c r="DC162" i="24"/>
  <c r="AR162" i="25" s="1"/>
  <c r="DC170" i="24"/>
  <c r="AR170" i="25" s="1"/>
  <c r="DC178" i="24"/>
  <c r="AR178" i="25" s="1"/>
  <c r="DC186" i="24"/>
  <c r="AR186" i="25" s="1"/>
  <c r="DC194" i="24"/>
  <c r="AR194" i="25" s="1"/>
  <c r="DC202" i="24"/>
  <c r="AR202" i="25" s="1"/>
  <c r="DC211" i="24"/>
  <c r="AR211" i="25" s="1"/>
  <c r="DD11" i="24"/>
  <c r="AS11" i="25" s="1"/>
  <c r="DD43" i="24"/>
  <c r="AS43" i="25" s="1"/>
  <c r="DD75" i="24"/>
  <c r="AS75" i="25" s="1"/>
  <c r="DD107" i="24"/>
  <c r="AS107" i="25" s="1"/>
  <c r="DD155" i="24"/>
  <c r="AS155" i="25" s="1"/>
  <c r="DD219" i="24"/>
  <c r="AS219" i="25" s="1"/>
  <c r="A9" i="25"/>
  <c r="DD9" i="24"/>
  <c r="AS9" i="25" s="1"/>
  <c r="A17" i="25"/>
  <c r="AN17" i="25" s="1"/>
  <c r="DD17" i="24"/>
  <c r="AS17" i="25" s="1"/>
  <c r="A25" i="25"/>
  <c r="AN25" i="25" s="1"/>
  <c r="DD25" i="24"/>
  <c r="AS25" i="25" s="1"/>
  <c r="A33" i="25"/>
  <c r="DD33" i="24"/>
  <c r="AS33" i="25" s="1"/>
  <c r="A41" i="25"/>
  <c r="DD41" i="24"/>
  <c r="AS41" i="25" s="1"/>
  <c r="A49" i="25"/>
  <c r="DD49" i="24"/>
  <c r="AS49" i="25" s="1"/>
  <c r="A57" i="25"/>
  <c r="AM57" i="25" s="1"/>
  <c r="DD57" i="24"/>
  <c r="AS57" i="25" s="1"/>
  <c r="A65" i="25"/>
  <c r="DD65" i="24"/>
  <c r="AS65" i="25" s="1"/>
  <c r="A73" i="25"/>
  <c r="DD73" i="24"/>
  <c r="AS73" i="25" s="1"/>
  <c r="A81" i="25"/>
  <c r="DD81" i="24"/>
  <c r="AS81" i="25" s="1"/>
  <c r="A89" i="25"/>
  <c r="U89" i="25" s="1"/>
  <c r="DD89" i="24"/>
  <c r="AS89" i="25" s="1"/>
  <c r="A97" i="25"/>
  <c r="DD97" i="24"/>
  <c r="AS97" i="25" s="1"/>
  <c r="A105" i="25"/>
  <c r="DD105" i="24"/>
  <c r="AS105" i="25" s="1"/>
  <c r="A113" i="25"/>
  <c r="DD113" i="24"/>
  <c r="AS113" i="25" s="1"/>
  <c r="A121" i="25"/>
  <c r="U121" i="25" s="1"/>
  <c r="DD121" i="24"/>
  <c r="AS121" i="25" s="1"/>
  <c r="A129" i="25"/>
  <c r="DD129" i="24"/>
  <c r="AS129" i="25" s="1"/>
  <c r="A137" i="25"/>
  <c r="DD137" i="24"/>
  <c r="AS137" i="25" s="1"/>
  <c r="A145" i="25"/>
  <c r="DD145" i="24"/>
  <c r="AS145" i="25" s="1"/>
  <c r="A153" i="25"/>
  <c r="V153" i="25" s="1"/>
  <c r="DD153" i="24"/>
  <c r="AS153" i="25" s="1"/>
  <c r="A161" i="25"/>
  <c r="DD161" i="24"/>
  <c r="AS161" i="25" s="1"/>
  <c r="A169" i="25"/>
  <c r="DD169" i="24"/>
  <c r="AS169" i="25" s="1"/>
  <c r="A177" i="25"/>
  <c r="DD177" i="24"/>
  <c r="AS177" i="25" s="1"/>
  <c r="A185" i="25"/>
  <c r="AM185" i="25" s="1"/>
  <c r="DD185" i="24"/>
  <c r="AS185" i="25" s="1"/>
  <c r="A193" i="25"/>
  <c r="DD193" i="24"/>
  <c r="AS193" i="25" s="1"/>
  <c r="A201" i="25"/>
  <c r="DD201" i="24"/>
  <c r="AS201" i="25" s="1"/>
  <c r="A209" i="25"/>
  <c r="DD209" i="24"/>
  <c r="AS209" i="25" s="1"/>
  <c r="A217" i="25"/>
  <c r="V217" i="25" s="1"/>
  <c r="DD217" i="24"/>
  <c r="AS217" i="25" s="1"/>
  <c r="DC3" i="24"/>
  <c r="AR3" i="25" s="1"/>
  <c r="DC11" i="24"/>
  <c r="AR11" i="25" s="1"/>
  <c r="DC19" i="24"/>
  <c r="AR19" i="25" s="1"/>
  <c r="DC27" i="24"/>
  <c r="AR27" i="25" s="1"/>
  <c r="DC35" i="24"/>
  <c r="AR35" i="25" s="1"/>
  <c r="DC43" i="24"/>
  <c r="AR43" i="25" s="1"/>
  <c r="DC51" i="24"/>
  <c r="AR51" i="25" s="1"/>
  <c r="DC59" i="24"/>
  <c r="AR59" i="25" s="1"/>
  <c r="DC67" i="24"/>
  <c r="AR67" i="25" s="1"/>
  <c r="DC75" i="24"/>
  <c r="AR75" i="25" s="1"/>
  <c r="DC83" i="24"/>
  <c r="AR83" i="25" s="1"/>
  <c r="DC91" i="24"/>
  <c r="AR91" i="25" s="1"/>
  <c r="DC99" i="24"/>
  <c r="AR99" i="25" s="1"/>
  <c r="DC107" i="24"/>
  <c r="AR107" i="25" s="1"/>
  <c r="DC115" i="24"/>
  <c r="AR115" i="25" s="1"/>
  <c r="DC123" i="24"/>
  <c r="AR123" i="25" s="1"/>
  <c r="DC131" i="24"/>
  <c r="AR131" i="25" s="1"/>
  <c r="DC139" i="24"/>
  <c r="AR139" i="25" s="1"/>
  <c r="DC147" i="24"/>
  <c r="AR147" i="25" s="1"/>
  <c r="DC155" i="24"/>
  <c r="AR155" i="25" s="1"/>
  <c r="DC163" i="24"/>
  <c r="AR163" i="25" s="1"/>
  <c r="DC171" i="24"/>
  <c r="AR171" i="25" s="1"/>
  <c r="DC179" i="24"/>
  <c r="AR179" i="25" s="1"/>
  <c r="DC187" i="24"/>
  <c r="AR187" i="25" s="1"/>
  <c r="DC195" i="24"/>
  <c r="AR195" i="25" s="1"/>
  <c r="DC203" i="24"/>
  <c r="AR203" i="25" s="1"/>
  <c r="DC212" i="24"/>
  <c r="AR212" i="25" s="1"/>
  <c r="DD12" i="24"/>
  <c r="AS12" i="25" s="1"/>
  <c r="DD44" i="24"/>
  <c r="AS44" i="25" s="1"/>
  <c r="DD76" i="24"/>
  <c r="AS76" i="25" s="1"/>
  <c r="DD108" i="24"/>
  <c r="AS108" i="25" s="1"/>
  <c r="DD163" i="24"/>
  <c r="AS163" i="25" s="1"/>
  <c r="A40" i="25"/>
  <c r="DD40" i="24"/>
  <c r="AS40" i="25" s="1"/>
  <c r="A48" i="25"/>
  <c r="DD48" i="24"/>
  <c r="AS48" i="25" s="1"/>
  <c r="A56" i="25"/>
  <c r="DD56" i="24"/>
  <c r="AS56" i="25" s="1"/>
  <c r="A64" i="25"/>
  <c r="AN64" i="25" s="1"/>
  <c r="DD64" i="24"/>
  <c r="AS64" i="25" s="1"/>
  <c r="A72" i="25"/>
  <c r="DD72" i="24"/>
  <c r="AS72" i="25" s="1"/>
  <c r="A80" i="25"/>
  <c r="DD80" i="24"/>
  <c r="AS80" i="25" s="1"/>
  <c r="A88" i="25"/>
  <c r="DD88" i="24"/>
  <c r="AS88" i="25" s="1"/>
  <c r="A96" i="25"/>
  <c r="AN96" i="25" s="1"/>
  <c r="DD96" i="24"/>
  <c r="AS96" i="25" s="1"/>
  <c r="A104" i="25"/>
  <c r="DD104" i="24"/>
  <c r="AS104" i="25" s="1"/>
  <c r="A112" i="25"/>
  <c r="DD112" i="24"/>
  <c r="AS112" i="25" s="1"/>
  <c r="A120" i="25"/>
  <c r="DD120" i="24"/>
  <c r="AS120" i="25" s="1"/>
  <c r="A128" i="25"/>
  <c r="AN128" i="25" s="1"/>
  <c r="DD128" i="24"/>
  <c r="AS128" i="25" s="1"/>
  <c r="A136" i="25"/>
  <c r="DD136" i="24"/>
  <c r="AS136" i="25" s="1"/>
  <c r="A144" i="25"/>
  <c r="DD144" i="24"/>
  <c r="AS144" i="25" s="1"/>
  <c r="A152" i="25"/>
  <c r="DD152" i="24"/>
  <c r="AS152" i="25" s="1"/>
  <c r="A160" i="25"/>
  <c r="AM160" i="25" s="1"/>
  <c r="DD160" i="24"/>
  <c r="AS160" i="25" s="1"/>
  <c r="A168" i="25"/>
  <c r="DD168" i="24"/>
  <c r="AS168" i="25" s="1"/>
  <c r="A176" i="25"/>
  <c r="DD176" i="24"/>
  <c r="AS176" i="25" s="1"/>
  <c r="A184" i="25"/>
  <c r="DD184" i="24"/>
  <c r="AS184" i="25" s="1"/>
  <c r="A192" i="25"/>
  <c r="V192" i="25" s="1"/>
  <c r="DD192" i="24"/>
  <c r="AS192" i="25" s="1"/>
  <c r="A200" i="25"/>
  <c r="DD200" i="24"/>
  <c r="AS200" i="25" s="1"/>
  <c r="A208" i="25"/>
  <c r="DD208" i="24"/>
  <c r="AS208" i="25" s="1"/>
  <c r="A216" i="25"/>
  <c r="DD216" i="24"/>
  <c r="AS216" i="25" s="1"/>
  <c r="DC4" i="24"/>
  <c r="AR4" i="25" s="1"/>
  <c r="DC12" i="24"/>
  <c r="AR12" i="25" s="1"/>
  <c r="DC20" i="24"/>
  <c r="AR20" i="25" s="1"/>
  <c r="DC28" i="24"/>
  <c r="AR28" i="25" s="1"/>
  <c r="DC36" i="24"/>
  <c r="AR36" i="25" s="1"/>
  <c r="DC44" i="24"/>
  <c r="AR44" i="25" s="1"/>
  <c r="DC52" i="24"/>
  <c r="AR52" i="25" s="1"/>
  <c r="DC60" i="24"/>
  <c r="AR60" i="25" s="1"/>
  <c r="DC68" i="24"/>
  <c r="AR68" i="25" s="1"/>
  <c r="DC76" i="24"/>
  <c r="AR76" i="25" s="1"/>
  <c r="DC84" i="24"/>
  <c r="AR84" i="25" s="1"/>
  <c r="DC92" i="24"/>
  <c r="AR92" i="25" s="1"/>
  <c r="DC100" i="24"/>
  <c r="AR100" i="25" s="1"/>
  <c r="DC108" i="24"/>
  <c r="AR108" i="25" s="1"/>
  <c r="DC116" i="24"/>
  <c r="AR116" i="25" s="1"/>
  <c r="DC124" i="24"/>
  <c r="AR124" i="25" s="1"/>
  <c r="DC132" i="24"/>
  <c r="AR132" i="25" s="1"/>
  <c r="DC140" i="24"/>
  <c r="AR140" i="25" s="1"/>
  <c r="DC148" i="24"/>
  <c r="AR148" i="25" s="1"/>
  <c r="DC156" i="24"/>
  <c r="AR156" i="25" s="1"/>
  <c r="DC164" i="24"/>
  <c r="AR164" i="25" s="1"/>
  <c r="DC172" i="24"/>
  <c r="AR172" i="25" s="1"/>
  <c r="DC180" i="24"/>
  <c r="AR180" i="25" s="1"/>
  <c r="DC188" i="24"/>
  <c r="AR188" i="25" s="1"/>
  <c r="DC196" i="24"/>
  <c r="AR196" i="25" s="1"/>
  <c r="DC204" i="24"/>
  <c r="AR204" i="25" s="1"/>
  <c r="DD19" i="24"/>
  <c r="AS19" i="25" s="1"/>
  <c r="DD51" i="24"/>
  <c r="AS51" i="25" s="1"/>
  <c r="DD83" i="24"/>
  <c r="AS83" i="25" s="1"/>
  <c r="DD115" i="24"/>
  <c r="AS115" i="25" s="1"/>
  <c r="DD171" i="24"/>
  <c r="AS171" i="25" s="1"/>
  <c r="A24" i="25"/>
  <c r="DD24" i="24"/>
  <c r="AS24" i="25" s="1"/>
  <c r="A32" i="25"/>
  <c r="DD32" i="24"/>
  <c r="AS32" i="25" s="1"/>
  <c r="A7" i="25"/>
  <c r="U7" i="25" s="1"/>
  <c r="DD7" i="24"/>
  <c r="AS7" i="25" s="1"/>
  <c r="A15" i="25"/>
  <c r="DD15" i="24"/>
  <c r="AS15" i="25" s="1"/>
  <c r="A23" i="25"/>
  <c r="DD23" i="24"/>
  <c r="AS23" i="25" s="1"/>
  <c r="A31" i="25"/>
  <c r="DD31" i="24"/>
  <c r="AS31" i="25" s="1"/>
  <c r="A39" i="25"/>
  <c r="DD39" i="24"/>
  <c r="AS39" i="25" s="1"/>
  <c r="A47" i="25"/>
  <c r="DD47" i="24"/>
  <c r="AS47" i="25" s="1"/>
  <c r="A55" i="25"/>
  <c r="DD55" i="24"/>
  <c r="AS55" i="25" s="1"/>
  <c r="A63" i="25"/>
  <c r="DD63" i="24"/>
  <c r="AS63" i="25" s="1"/>
  <c r="A71" i="25"/>
  <c r="DD71" i="24"/>
  <c r="AS71" i="25" s="1"/>
  <c r="A79" i="25"/>
  <c r="DD79" i="24"/>
  <c r="AS79" i="25" s="1"/>
  <c r="A87" i="25"/>
  <c r="DD87" i="24"/>
  <c r="AS87" i="25" s="1"/>
  <c r="A95" i="25"/>
  <c r="DD95" i="24"/>
  <c r="AS95" i="25" s="1"/>
  <c r="A103" i="25"/>
  <c r="DD103" i="24"/>
  <c r="AS103" i="25" s="1"/>
  <c r="A111" i="25"/>
  <c r="DD111" i="24"/>
  <c r="AS111" i="25" s="1"/>
  <c r="A119" i="25"/>
  <c r="DD119" i="24"/>
  <c r="AS119" i="25" s="1"/>
  <c r="A127" i="25"/>
  <c r="DD127" i="24"/>
  <c r="AS127" i="25" s="1"/>
  <c r="A135" i="25"/>
  <c r="DD135" i="24"/>
  <c r="AS135" i="25" s="1"/>
  <c r="A143" i="25"/>
  <c r="DD143" i="24"/>
  <c r="AS143" i="25" s="1"/>
  <c r="A151" i="25"/>
  <c r="DD151" i="24"/>
  <c r="AS151" i="25" s="1"/>
  <c r="A159" i="25"/>
  <c r="DD159" i="24"/>
  <c r="AS159" i="25" s="1"/>
  <c r="A167" i="25"/>
  <c r="DD167" i="24"/>
  <c r="AS167" i="25" s="1"/>
  <c r="A175" i="25"/>
  <c r="DD175" i="24"/>
  <c r="AS175" i="25" s="1"/>
  <c r="A183" i="25"/>
  <c r="DD183" i="24"/>
  <c r="AS183" i="25" s="1"/>
  <c r="A191" i="25"/>
  <c r="DD191" i="24"/>
  <c r="AS191" i="25" s="1"/>
  <c r="A199" i="25"/>
  <c r="DD199" i="24"/>
  <c r="AS199" i="25" s="1"/>
  <c r="A207" i="25"/>
  <c r="DD207" i="24"/>
  <c r="AS207" i="25" s="1"/>
  <c r="A215" i="25"/>
  <c r="DD215" i="24"/>
  <c r="AS215" i="25" s="1"/>
  <c r="DC215" i="24"/>
  <c r="AR215" i="25" s="1"/>
  <c r="DC216" i="24"/>
  <c r="AR216" i="25" s="1"/>
  <c r="DD20" i="24"/>
  <c r="AS20" i="25" s="1"/>
  <c r="DD52" i="24"/>
  <c r="AS52" i="25" s="1"/>
  <c r="DD84" i="24"/>
  <c r="AS84" i="25" s="1"/>
  <c r="DD116" i="24"/>
  <c r="AS116" i="25" s="1"/>
  <c r="DD179" i="24"/>
  <c r="AS179" i="25" s="1"/>
  <c r="A6" i="25"/>
  <c r="AM6" i="25" s="1"/>
  <c r="DD6" i="24"/>
  <c r="AS6" i="25" s="1"/>
  <c r="R8" i="25"/>
  <c r="A14" i="25"/>
  <c r="DD14" i="24"/>
  <c r="AS14" i="25" s="1"/>
  <c r="R16" i="25"/>
  <c r="A22" i="25"/>
  <c r="DD22" i="24"/>
  <c r="AS22" i="25" s="1"/>
  <c r="R24" i="25"/>
  <c r="A30" i="25"/>
  <c r="DD30" i="24"/>
  <c r="AS30" i="25" s="1"/>
  <c r="R32" i="25"/>
  <c r="A38" i="25"/>
  <c r="DD38" i="24"/>
  <c r="AS38" i="25" s="1"/>
  <c r="R40" i="25"/>
  <c r="A46" i="25"/>
  <c r="DD46" i="24"/>
  <c r="AS46" i="25" s="1"/>
  <c r="R48" i="25"/>
  <c r="A54" i="25"/>
  <c r="DD54" i="24"/>
  <c r="AS54" i="25" s="1"/>
  <c r="R56" i="25"/>
  <c r="A62" i="25"/>
  <c r="DD62" i="24"/>
  <c r="AS62" i="25" s="1"/>
  <c r="R64" i="25"/>
  <c r="A70" i="25"/>
  <c r="AM70" i="25" s="1"/>
  <c r="DD70" i="24"/>
  <c r="AS70" i="25" s="1"/>
  <c r="R72" i="25"/>
  <c r="A78" i="25"/>
  <c r="DD78" i="24"/>
  <c r="AS78" i="25" s="1"/>
  <c r="R80" i="25"/>
  <c r="A86" i="25"/>
  <c r="DD86" i="24"/>
  <c r="AS86" i="25" s="1"/>
  <c r="R88" i="25"/>
  <c r="A94" i="25"/>
  <c r="DD94" i="24"/>
  <c r="AS94" i="25" s="1"/>
  <c r="R96" i="25"/>
  <c r="A102" i="25"/>
  <c r="DD102" i="24"/>
  <c r="AS102" i="25" s="1"/>
  <c r="R104" i="25"/>
  <c r="A110" i="25"/>
  <c r="DD110" i="24"/>
  <c r="AS110" i="25" s="1"/>
  <c r="R112" i="25"/>
  <c r="A118" i="25"/>
  <c r="DD118" i="24"/>
  <c r="AS118" i="25" s="1"/>
  <c r="R120" i="25"/>
  <c r="A126" i="25"/>
  <c r="DD126" i="24"/>
  <c r="AS126" i="25" s="1"/>
  <c r="R128" i="25"/>
  <c r="A134" i="25"/>
  <c r="AN134" i="25" s="1"/>
  <c r="DD134" i="24"/>
  <c r="AS134" i="25" s="1"/>
  <c r="R136" i="25"/>
  <c r="A142" i="25"/>
  <c r="DD142" i="24"/>
  <c r="AS142" i="25" s="1"/>
  <c r="R144" i="25"/>
  <c r="A150" i="25"/>
  <c r="DD150" i="24"/>
  <c r="AS150" i="25" s="1"/>
  <c r="R152" i="25"/>
  <c r="A158" i="25"/>
  <c r="AN158" i="25" s="1"/>
  <c r="DD158" i="24"/>
  <c r="AS158" i="25" s="1"/>
  <c r="R160" i="25"/>
  <c r="A166" i="25"/>
  <c r="AN166" i="25" s="1"/>
  <c r="DD166" i="24"/>
  <c r="AS166" i="25" s="1"/>
  <c r="R168" i="25"/>
  <c r="A174" i="25"/>
  <c r="DD174" i="24"/>
  <c r="AS174" i="25" s="1"/>
  <c r="R176" i="25"/>
  <c r="A182" i="25"/>
  <c r="DD182" i="24"/>
  <c r="AS182" i="25" s="1"/>
  <c r="R184" i="25"/>
  <c r="A190" i="25"/>
  <c r="DD190" i="24"/>
  <c r="AS190" i="25" s="1"/>
  <c r="A198" i="25"/>
  <c r="DD198" i="24"/>
  <c r="AS198" i="25" s="1"/>
  <c r="A206" i="25"/>
  <c r="DD206" i="24"/>
  <c r="AS206" i="25" s="1"/>
  <c r="A214" i="25"/>
  <c r="DD214" i="24"/>
  <c r="AS214" i="25" s="1"/>
  <c r="DC6" i="24"/>
  <c r="AR6" i="25" s="1"/>
  <c r="DC14" i="24"/>
  <c r="AR14" i="25" s="1"/>
  <c r="DC22" i="24"/>
  <c r="AR22" i="25" s="1"/>
  <c r="DC30" i="24"/>
  <c r="AR30" i="25" s="1"/>
  <c r="DC38" i="24"/>
  <c r="AR38" i="25" s="1"/>
  <c r="DC46" i="24"/>
  <c r="AR46" i="25" s="1"/>
  <c r="DC54" i="24"/>
  <c r="AR54" i="25" s="1"/>
  <c r="DC62" i="24"/>
  <c r="AR62" i="25" s="1"/>
  <c r="DC70" i="24"/>
  <c r="AR70" i="25" s="1"/>
  <c r="DC78" i="24"/>
  <c r="AR78" i="25" s="1"/>
  <c r="DC86" i="24"/>
  <c r="AR86" i="25" s="1"/>
  <c r="DC94" i="24"/>
  <c r="AR94" i="25" s="1"/>
  <c r="DC102" i="24"/>
  <c r="AR102" i="25" s="1"/>
  <c r="DC110" i="24"/>
  <c r="AR110" i="25" s="1"/>
  <c r="DC118" i="24"/>
  <c r="AR118" i="25" s="1"/>
  <c r="DC126" i="24"/>
  <c r="AR126" i="25" s="1"/>
  <c r="DC134" i="24"/>
  <c r="AR134" i="25" s="1"/>
  <c r="DC142" i="24"/>
  <c r="AR142" i="25" s="1"/>
  <c r="DC150" i="24"/>
  <c r="AR150" i="25" s="1"/>
  <c r="DC158" i="24"/>
  <c r="AR158" i="25" s="1"/>
  <c r="DC166" i="24"/>
  <c r="AR166" i="25" s="1"/>
  <c r="DC174" i="24"/>
  <c r="AR174" i="25" s="1"/>
  <c r="DC182" i="24"/>
  <c r="AR182" i="25" s="1"/>
  <c r="DC190" i="24"/>
  <c r="AR190" i="25" s="1"/>
  <c r="DC198" i="24"/>
  <c r="AR198" i="25" s="1"/>
  <c r="DC207" i="24"/>
  <c r="AR207" i="25" s="1"/>
  <c r="DC217" i="24"/>
  <c r="AR217" i="25" s="1"/>
  <c r="DD27" i="24"/>
  <c r="AS27" i="25" s="1"/>
  <c r="DD59" i="24"/>
  <c r="AS59" i="25" s="1"/>
  <c r="DD91" i="24"/>
  <c r="AS91" i="25" s="1"/>
  <c r="DD123" i="24"/>
  <c r="AS123" i="25" s="1"/>
  <c r="DD187" i="24"/>
  <c r="AS187" i="25" s="1"/>
  <c r="A16" i="25"/>
  <c r="DD16" i="24"/>
  <c r="AS16" i="25" s="1"/>
  <c r="A5" i="25"/>
  <c r="DD5" i="24"/>
  <c r="AS5" i="25" s="1"/>
  <c r="A13" i="25"/>
  <c r="V13" i="25" s="1"/>
  <c r="DD13" i="24"/>
  <c r="AS13" i="25" s="1"/>
  <c r="A21" i="25"/>
  <c r="U21" i="25" s="1"/>
  <c r="DD21" i="24"/>
  <c r="AS21" i="25" s="1"/>
  <c r="A29" i="25"/>
  <c r="DD29" i="24"/>
  <c r="AS29" i="25" s="1"/>
  <c r="A37" i="25"/>
  <c r="DD37" i="24"/>
  <c r="AS37" i="25" s="1"/>
  <c r="A45" i="25"/>
  <c r="AN45" i="25" s="1"/>
  <c r="DD45" i="24"/>
  <c r="AS45" i="25" s="1"/>
  <c r="A53" i="25"/>
  <c r="DD53" i="24"/>
  <c r="AS53" i="25" s="1"/>
  <c r="A61" i="25"/>
  <c r="DD61" i="24"/>
  <c r="AS61" i="25" s="1"/>
  <c r="A69" i="25"/>
  <c r="DD69" i="24"/>
  <c r="AS69" i="25" s="1"/>
  <c r="A77" i="25"/>
  <c r="V77" i="25" s="1"/>
  <c r="DD77" i="24"/>
  <c r="AS77" i="25" s="1"/>
  <c r="A85" i="25"/>
  <c r="V85" i="25" s="1"/>
  <c r="DD85" i="24"/>
  <c r="AS85" i="25" s="1"/>
  <c r="A93" i="25"/>
  <c r="AN93" i="25" s="1"/>
  <c r="DD93" i="24"/>
  <c r="AS93" i="25" s="1"/>
  <c r="A101" i="25"/>
  <c r="DD101" i="24"/>
  <c r="AS101" i="25" s="1"/>
  <c r="A109" i="25"/>
  <c r="V109" i="25" s="1"/>
  <c r="DD109" i="24"/>
  <c r="AS109" i="25" s="1"/>
  <c r="A117" i="25"/>
  <c r="U117" i="25" s="1"/>
  <c r="DD117" i="24"/>
  <c r="AS117" i="25" s="1"/>
  <c r="A125" i="25"/>
  <c r="DD125" i="24"/>
  <c r="AS125" i="25" s="1"/>
  <c r="A133" i="25"/>
  <c r="DD133" i="24"/>
  <c r="AS133" i="25" s="1"/>
  <c r="A141" i="25"/>
  <c r="AM141" i="25" s="1"/>
  <c r="DD141" i="24"/>
  <c r="AS141" i="25" s="1"/>
  <c r="A149" i="25"/>
  <c r="DD149" i="24"/>
  <c r="AS149" i="25" s="1"/>
  <c r="A157" i="25"/>
  <c r="AM157" i="25" s="1"/>
  <c r="DD157" i="24"/>
  <c r="AS157" i="25" s="1"/>
  <c r="A165" i="25"/>
  <c r="DD165" i="24"/>
  <c r="AS165" i="25" s="1"/>
  <c r="A173" i="25"/>
  <c r="DD173" i="24"/>
  <c r="AS173" i="25" s="1"/>
  <c r="A181" i="25"/>
  <c r="DD181" i="24"/>
  <c r="AS181" i="25" s="1"/>
  <c r="A189" i="25"/>
  <c r="DD189" i="24"/>
  <c r="AS189" i="25" s="1"/>
  <c r="A197" i="25"/>
  <c r="DD197" i="24"/>
  <c r="AS197" i="25" s="1"/>
  <c r="A205" i="25"/>
  <c r="DD205" i="24"/>
  <c r="AS205" i="25" s="1"/>
  <c r="DC205" i="24"/>
  <c r="AR205" i="25" s="1"/>
  <c r="A213" i="25"/>
  <c r="DD213" i="24"/>
  <c r="AS213" i="25" s="1"/>
  <c r="DC213" i="24"/>
  <c r="AR213" i="25" s="1"/>
  <c r="DC7" i="24"/>
  <c r="AR7" i="25" s="1"/>
  <c r="DC15" i="24"/>
  <c r="AR15" i="25" s="1"/>
  <c r="DC23" i="24"/>
  <c r="AR23" i="25" s="1"/>
  <c r="DC31" i="24"/>
  <c r="AR31" i="25" s="1"/>
  <c r="DC39" i="24"/>
  <c r="AR39" i="25" s="1"/>
  <c r="DC47" i="24"/>
  <c r="AR47" i="25" s="1"/>
  <c r="DC55" i="24"/>
  <c r="AR55" i="25" s="1"/>
  <c r="DC63" i="24"/>
  <c r="AR63" i="25" s="1"/>
  <c r="DC71" i="24"/>
  <c r="AR71" i="25" s="1"/>
  <c r="DC79" i="24"/>
  <c r="AR79" i="25" s="1"/>
  <c r="DC87" i="24"/>
  <c r="AR87" i="25" s="1"/>
  <c r="DC95" i="24"/>
  <c r="AR95" i="25" s="1"/>
  <c r="DC103" i="24"/>
  <c r="AR103" i="25" s="1"/>
  <c r="DC111" i="24"/>
  <c r="AR111" i="25" s="1"/>
  <c r="DC119" i="24"/>
  <c r="AR119" i="25" s="1"/>
  <c r="DC127" i="24"/>
  <c r="AR127" i="25" s="1"/>
  <c r="DC135" i="24"/>
  <c r="AR135" i="25" s="1"/>
  <c r="DC143" i="24"/>
  <c r="AR143" i="25" s="1"/>
  <c r="DC151" i="24"/>
  <c r="AR151" i="25" s="1"/>
  <c r="DC159" i="24"/>
  <c r="AR159" i="25" s="1"/>
  <c r="DC167" i="24"/>
  <c r="AR167" i="25" s="1"/>
  <c r="DC175" i="24"/>
  <c r="AR175" i="25" s="1"/>
  <c r="DC183" i="24"/>
  <c r="AR183" i="25" s="1"/>
  <c r="DC191" i="24"/>
  <c r="AR191" i="25" s="1"/>
  <c r="DC199" i="24"/>
  <c r="AR199" i="25" s="1"/>
  <c r="DC208" i="24"/>
  <c r="AR208" i="25" s="1"/>
  <c r="DC218" i="24"/>
  <c r="AR218" i="25" s="1"/>
  <c r="DD28" i="24"/>
  <c r="AS28" i="25" s="1"/>
  <c r="DD60" i="24"/>
  <c r="AS60" i="25" s="1"/>
  <c r="DD92" i="24"/>
  <c r="AS92" i="25" s="1"/>
  <c r="DD131" i="24"/>
  <c r="AS131" i="25" s="1"/>
  <c r="DD195" i="24"/>
  <c r="AS195" i="25" s="1"/>
  <c r="R9" i="25"/>
  <c r="R17" i="25"/>
  <c r="AN225" i="25"/>
  <c r="R7" i="25"/>
  <c r="R15" i="25"/>
  <c r="R23" i="25"/>
  <c r="R31" i="25"/>
  <c r="R39" i="25"/>
  <c r="R47" i="25"/>
  <c r="R63" i="25"/>
  <c r="R71" i="25"/>
  <c r="R79" i="25"/>
  <c r="R87" i="25"/>
  <c r="R193" i="25"/>
  <c r="Q174" i="16"/>
  <c r="Q159" i="16"/>
  <c r="Q171" i="16"/>
  <c r="R192" i="25"/>
  <c r="R55" i="25"/>
  <c r="R95" i="25"/>
  <c r="R103" i="25"/>
  <c r="R111" i="25"/>
  <c r="R119" i="25"/>
  <c r="R127" i="25"/>
  <c r="R135" i="25"/>
  <c r="R143" i="25"/>
  <c r="R151" i="25"/>
  <c r="R159" i="25"/>
  <c r="R167" i="25"/>
  <c r="R175" i="25"/>
  <c r="R183" i="25"/>
  <c r="R6" i="25"/>
  <c r="R5" i="25"/>
  <c r="R13" i="25"/>
  <c r="R21" i="25"/>
  <c r="R29" i="25"/>
  <c r="R37" i="25"/>
  <c r="R45" i="25"/>
  <c r="R53" i="25"/>
  <c r="R61" i="25"/>
  <c r="R69" i="25"/>
  <c r="R77" i="25"/>
  <c r="R85" i="25"/>
  <c r="R93" i="25"/>
  <c r="R101" i="25"/>
  <c r="R109" i="25"/>
  <c r="R117" i="25"/>
  <c r="R125" i="25"/>
  <c r="R133" i="25"/>
  <c r="R141" i="25"/>
  <c r="R149" i="25"/>
  <c r="R157" i="25"/>
  <c r="R165" i="25"/>
  <c r="R173" i="25"/>
  <c r="R181" i="25"/>
  <c r="R189" i="25"/>
  <c r="R4" i="25"/>
  <c r="R12" i="25"/>
  <c r="R20" i="25"/>
  <c r="R28" i="25"/>
  <c r="R44" i="25"/>
  <c r="R52" i="25"/>
  <c r="R155" i="25"/>
  <c r="R163" i="25"/>
  <c r="R171" i="25"/>
  <c r="R179" i="25"/>
  <c r="R187" i="25"/>
  <c r="R195" i="25"/>
  <c r="R3" i="25"/>
  <c r="R2" i="25"/>
  <c r="R10" i="25"/>
  <c r="R18" i="25"/>
  <c r="R26" i="25"/>
  <c r="R34" i="25"/>
  <c r="R42" i="25"/>
  <c r="CB4" i="25"/>
  <c r="AN214" i="25"/>
  <c r="AM225" i="25"/>
  <c r="AN227" i="25"/>
  <c r="AN229" i="25"/>
  <c r="AN84" i="25"/>
  <c r="AN92" i="25"/>
  <c r="AN100" i="25"/>
  <c r="AN222" i="25"/>
  <c r="AM227" i="25"/>
  <c r="AN182" i="25"/>
  <c r="AN3" i="25"/>
  <c r="AN11" i="25"/>
  <c r="AM224" i="25"/>
  <c r="AN174" i="25"/>
  <c r="AN10" i="25"/>
  <c r="AN18" i="25"/>
  <c r="AN26" i="25"/>
  <c r="AN74" i="25"/>
  <c r="AN224" i="25"/>
  <c r="AM226" i="25"/>
  <c r="AN230" i="25"/>
  <c r="AN9" i="25"/>
  <c r="AM33" i="25"/>
  <c r="AM41" i="25"/>
  <c r="AN226" i="25"/>
  <c r="AM7" i="25"/>
  <c r="AN7" i="25"/>
  <c r="V7" i="25"/>
  <c r="AN8" i="25"/>
  <c r="V8" i="25"/>
  <c r="AM8" i="25"/>
  <c r="U8" i="25"/>
  <c r="T8" i="25"/>
  <c r="V5" i="25"/>
  <c r="U5" i="25"/>
  <c r="AN5" i="25"/>
  <c r="AM5" i="25"/>
  <c r="AM4" i="25"/>
  <c r="V4" i="25"/>
  <c r="AN4" i="25"/>
  <c r="V21" i="25"/>
  <c r="U85" i="25"/>
  <c r="AN85" i="25"/>
  <c r="V93" i="25"/>
  <c r="U93" i="25"/>
  <c r="AM125" i="25"/>
  <c r="AN125" i="25"/>
  <c r="U125" i="25"/>
  <c r="U133" i="25"/>
  <c r="AN133" i="25"/>
  <c r="V133" i="25"/>
  <c r="U157" i="25"/>
  <c r="R191" i="25"/>
  <c r="AN205" i="25"/>
  <c r="AN213" i="25"/>
  <c r="AN221" i="25"/>
  <c r="V101" i="25"/>
  <c r="U101" i="25"/>
  <c r="AN101" i="25"/>
  <c r="AM101" i="25"/>
  <c r="V117" i="25"/>
  <c r="AM12" i="25"/>
  <c r="AN12" i="25"/>
  <c r="V12" i="25"/>
  <c r="R14" i="25"/>
  <c r="AM20" i="25"/>
  <c r="V20" i="25"/>
  <c r="AN20" i="25"/>
  <c r="R22" i="25"/>
  <c r="AM28" i="25"/>
  <c r="V28" i="25"/>
  <c r="AN28" i="25"/>
  <c r="R30" i="25"/>
  <c r="AN36" i="25"/>
  <c r="V36" i="25"/>
  <c r="AM36" i="25"/>
  <c r="U36" i="25"/>
  <c r="T36" i="25"/>
  <c r="R38" i="25"/>
  <c r="AN44" i="25"/>
  <c r="V44" i="25"/>
  <c r="T44" i="25"/>
  <c r="AM44" i="25"/>
  <c r="U44" i="25"/>
  <c r="R46" i="25"/>
  <c r="AM52" i="25"/>
  <c r="U52" i="25"/>
  <c r="T52" i="25"/>
  <c r="V52" i="25"/>
  <c r="AN52" i="25"/>
  <c r="R54" i="25"/>
  <c r="AM60" i="25"/>
  <c r="U60" i="25"/>
  <c r="T60" i="25"/>
  <c r="V60" i="25"/>
  <c r="AN60" i="25"/>
  <c r="R62" i="25"/>
  <c r="AN68" i="25"/>
  <c r="V68" i="25"/>
  <c r="AM68" i="25"/>
  <c r="U68" i="25"/>
  <c r="T68" i="25"/>
  <c r="R70" i="25"/>
  <c r="U76" i="25"/>
  <c r="V76" i="25"/>
  <c r="T76" i="25"/>
  <c r="AN76" i="25"/>
  <c r="R78" i="25"/>
  <c r="R86" i="25"/>
  <c r="R94" i="25"/>
  <c r="R102" i="25"/>
  <c r="V108" i="25"/>
  <c r="T108" i="25"/>
  <c r="AN108" i="25"/>
  <c r="R110" i="25"/>
  <c r="AM116" i="25"/>
  <c r="T116" i="25"/>
  <c r="AN116" i="25"/>
  <c r="V116" i="25"/>
  <c r="R118" i="25"/>
  <c r="AM124" i="25"/>
  <c r="AN124" i="25"/>
  <c r="V124" i="25"/>
  <c r="T124" i="25"/>
  <c r="R126" i="25"/>
  <c r="AM132" i="25"/>
  <c r="AN132" i="25"/>
  <c r="V132" i="25"/>
  <c r="T132" i="25"/>
  <c r="R134" i="25"/>
  <c r="AM140" i="25"/>
  <c r="V140" i="25"/>
  <c r="T140" i="25"/>
  <c r="AN140" i="25"/>
  <c r="R142" i="25"/>
  <c r="V148" i="25"/>
  <c r="T148" i="25"/>
  <c r="AN148" i="25"/>
  <c r="R150" i="25"/>
  <c r="V156" i="25"/>
  <c r="R158" i="25"/>
  <c r="R166" i="25"/>
  <c r="R174" i="25"/>
  <c r="R182" i="25"/>
  <c r="R190" i="25"/>
  <c r="AN204" i="25"/>
  <c r="T204" i="25"/>
  <c r="AN212" i="25"/>
  <c r="T212" i="25"/>
  <c r="AN220" i="25"/>
  <c r="T220" i="25"/>
  <c r="AN13" i="25"/>
  <c r="AN69" i="25"/>
  <c r="U69" i="25"/>
  <c r="AM69" i="25"/>
  <c r="T69" i="25"/>
  <c r="AN77" i="25"/>
  <c r="AN19" i="25"/>
  <c r="T19" i="25"/>
  <c r="AN27" i="25"/>
  <c r="T27" i="25"/>
  <c r="AN35" i="25"/>
  <c r="V35" i="25"/>
  <c r="AM35" i="25"/>
  <c r="U35" i="25"/>
  <c r="T35" i="25"/>
  <c r="U43" i="25"/>
  <c r="AN43" i="25"/>
  <c r="T43" i="25"/>
  <c r="AM43" i="25"/>
  <c r="V59" i="25"/>
  <c r="AN59" i="25"/>
  <c r="V67" i="25"/>
  <c r="U67" i="25"/>
  <c r="AN75" i="25"/>
  <c r="AM75" i="25"/>
  <c r="V75" i="25"/>
  <c r="U83" i="25"/>
  <c r="AM83" i="25"/>
  <c r="AM91" i="25"/>
  <c r="U91" i="25"/>
  <c r="AM99" i="25"/>
  <c r="U99" i="25"/>
  <c r="U107" i="25"/>
  <c r="U123" i="25"/>
  <c r="U131" i="25"/>
  <c r="AM139" i="25"/>
  <c r="U139" i="25"/>
  <c r="AM147" i="25"/>
  <c r="U147" i="25"/>
  <c r="U155" i="25"/>
  <c r="T155" i="25"/>
  <c r="AM155" i="25"/>
  <c r="U179" i="25"/>
  <c r="AN187" i="25"/>
  <c r="U187" i="25"/>
  <c r="AM187" i="25"/>
  <c r="T187" i="25"/>
  <c r="AN195" i="25"/>
  <c r="U195" i="25"/>
  <c r="AM195" i="25"/>
  <c r="T195" i="25"/>
  <c r="AN203" i="25"/>
  <c r="AM203" i="25"/>
  <c r="U203" i="25"/>
  <c r="T203" i="25"/>
  <c r="AN211" i="25"/>
  <c r="U211" i="25"/>
  <c r="AM211" i="25"/>
  <c r="T211" i="25"/>
  <c r="AN219" i="25"/>
  <c r="U219" i="25"/>
  <c r="AM219" i="25"/>
  <c r="T219" i="25"/>
  <c r="AN61" i="25"/>
  <c r="AM61" i="25"/>
  <c r="T61" i="25"/>
  <c r="U61" i="25"/>
  <c r="V34" i="25"/>
  <c r="AN34" i="25"/>
  <c r="U34" i="25"/>
  <c r="AM34" i="25"/>
  <c r="T34" i="25"/>
  <c r="R36" i="25"/>
  <c r="AN42" i="25"/>
  <c r="U42" i="25"/>
  <c r="AM42" i="25"/>
  <c r="T42" i="25"/>
  <c r="V42" i="25"/>
  <c r="V50" i="25"/>
  <c r="AN50" i="25"/>
  <c r="U50" i="25"/>
  <c r="AM50" i="25"/>
  <c r="T50" i="25"/>
  <c r="V58" i="25"/>
  <c r="AN58" i="25"/>
  <c r="U58" i="25"/>
  <c r="AM58" i="25"/>
  <c r="T58" i="25"/>
  <c r="R60" i="25"/>
  <c r="V66" i="25"/>
  <c r="AN66" i="25"/>
  <c r="U66" i="25"/>
  <c r="AM66" i="25"/>
  <c r="T66" i="25"/>
  <c r="R68" i="25"/>
  <c r="R76" i="25"/>
  <c r="V82" i="25"/>
  <c r="AN82" i="25"/>
  <c r="T82" i="25"/>
  <c r="R84" i="25"/>
  <c r="V90" i="25"/>
  <c r="T90" i="25"/>
  <c r="AN90" i="25"/>
  <c r="R92" i="25"/>
  <c r="V98" i="25"/>
  <c r="T98" i="25"/>
  <c r="AN98" i="25"/>
  <c r="R100" i="25"/>
  <c r="V106" i="25"/>
  <c r="T106" i="25"/>
  <c r="AN106" i="25"/>
  <c r="R108" i="25"/>
  <c r="V114" i="25"/>
  <c r="T114" i="25"/>
  <c r="AN114" i="25"/>
  <c r="R116" i="25"/>
  <c r="V122" i="25"/>
  <c r="AN122" i="25"/>
  <c r="R124" i="25"/>
  <c r="V130" i="25"/>
  <c r="AN130" i="25"/>
  <c r="R132" i="25"/>
  <c r="V138" i="25"/>
  <c r="R140" i="25"/>
  <c r="R148" i="25"/>
  <c r="AN154" i="25"/>
  <c r="V154" i="25"/>
  <c r="T154" i="25"/>
  <c r="AM154" i="25"/>
  <c r="U154" i="25"/>
  <c r="R156" i="25"/>
  <c r="AN162" i="25"/>
  <c r="V162" i="25"/>
  <c r="T162" i="25"/>
  <c r="U162" i="25"/>
  <c r="AM162" i="25"/>
  <c r="R164" i="25"/>
  <c r="AN170" i="25"/>
  <c r="V170" i="25"/>
  <c r="AM170" i="25"/>
  <c r="U170" i="25"/>
  <c r="T170" i="25"/>
  <c r="R172" i="25"/>
  <c r="AN178" i="25"/>
  <c r="AM178" i="25"/>
  <c r="V178" i="25"/>
  <c r="U178" i="25"/>
  <c r="T178" i="25"/>
  <c r="R180" i="25"/>
  <c r="T186" i="25"/>
  <c r="AN186" i="25"/>
  <c r="V186" i="25"/>
  <c r="AM186" i="25"/>
  <c r="U186" i="25"/>
  <c r="R188" i="25"/>
  <c r="AN194" i="25"/>
  <c r="V194" i="25"/>
  <c r="T194" i="25"/>
  <c r="AM194" i="25"/>
  <c r="U194" i="25"/>
  <c r="AN202" i="25"/>
  <c r="V202" i="25"/>
  <c r="AM202" i="25"/>
  <c r="U202" i="25"/>
  <c r="T202" i="25"/>
  <c r="AN210" i="25"/>
  <c r="V210" i="25"/>
  <c r="AM210" i="25"/>
  <c r="U210" i="25"/>
  <c r="T210" i="25"/>
  <c r="T218" i="25"/>
  <c r="AN218" i="25"/>
  <c r="V218" i="25"/>
  <c r="AM218" i="25"/>
  <c r="U218" i="25"/>
  <c r="V29" i="25"/>
  <c r="U29" i="25"/>
  <c r="AN29" i="25"/>
  <c r="AM29" i="25"/>
  <c r="AM37" i="25"/>
  <c r="U37" i="25"/>
  <c r="U45" i="25"/>
  <c r="T45" i="25"/>
  <c r="AM45" i="25"/>
  <c r="T227" i="25"/>
  <c r="U226" i="25"/>
  <c r="T225" i="25"/>
  <c r="T228" i="25"/>
  <c r="T226" i="25"/>
  <c r="V226" i="25"/>
  <c r="U227" i="25"/>
  <c r="V224" i="25"/>
  <c r="U224" i="25"/>
  <c r="T224" i="25"/>
  <c r="V225" i="25"/>
  <c r="U225" i="25"/>
  <c r="R11" i="25"/>
  <c r="R19" i="25"/>
  <c r="R27" i="25"/>
  <c r="R35" i="25"/>
  <c r="R43" i="25"/>
  <c r="R51" i="25"/>
  <c r="R59" i="25"/>
  <c r="R67" i="25"/>
  <c r="R75" i="25"/>
  <c r="U81" i="25"/>
  <c r="T81" i="25"/>
  <c r="AM81" i="25"/>
  <c r="R83" i="25"/>
  <c r="R91" i="25"/>
  <c r="U97" i="25"/>
  <c r="AM97" i="25"/>
  <c r="T97" i="25"/>
  <c r="R99" i="25"/>
  <c r="AM105" i="25"/>
  <c r="U105" i="25"/>
  <c r="R107" i="25"/>
  <c r="U113" i="25"/>
  <c r="R115" i="25"/>
  <c r="R123" i="25"/>
  <c r="R131" i="25"/>
  <c r="R139" i="25"/>
  <c r="R147" i="25"/>
  <c r="AM161" i="25"/>
  <c r="U161" i="25"/>
  <c r="AN161" i="25"/>
  <c r="V161" i="25"/>
  <c r="T161" i="25"/>
  <c r="T169" i="25"/>
  <c r="AN169" i="25"/>
  <c r="V169" i="25"/>
  <c r="AM169" i="25"/>
  <c r="U169" i="25"/>
  <c r="T177" i="25"/>
  <c r="AN177" i="25"/>
  <c r="AM177" i="25"/>
  <c r="U177" i="25"/>
  <c r="V177" i="25"/>
  <c r="AM193" i="25"/>
  <c r="U193" i="25"/>
  <c r="AN193" i="25"/>
  <c r="V193" i="25"/>
  <c r="T193" i="25"/>
  <c r="AN201" i="25"/>
  <c r="V201" i="25"/>
  <c r="U201" i="25"/>
  <c r="AM201" i="25"/>
  <c r="T201" i="25"/>
  <c r="AN209" i="25"/>
  <c r="V209" i="25"/>
  <c r="AM209" i="25"/>
  <c r="U209" i="25"/>
  <c r="T209" i="25"/>
  <c r="AN53" i="25"/>
  <c r="AM53" i="25"/>
  <c r="T53" i="25"/>
  <c r="U53" i="25"/>
  <c r="T16" i="25"/>
  <c r="AN16" i="25"/>
  <c r="V16" i="25"/>
  <c r="AM16" i="25"/>
  <c r="U16" i="25"/>
  <c r="AN24" i="25"/>
  <c r="U24" i="25"/>
  <c r="AM24" i="25"/>
  <c r="T24" i="25"/>
  <c r="T32" i="25"/>
  <c r="AN40" i="25"/>
  <c r="T40" i="25"/>
  <c r="R50" i="25"/>
  <c r="T56" i="25"/>
  <c r="R58" i="25"/>
  <c r="R66" i="25"/>
  <c r="T72" i="25"/>
  <c r="R74" i="25"/>
  <c r="AN80" i="25"/>
  <c r="V80" i="25"/>
  <c r="AM80" i="25"/>
  <c r="U80" i="25"/>
  <c r="T80" i="25"/>
  <c r="R82" i="25"/>
  <c r="AN88" i="25"/>
  <c r="V88" i="25"/>
  <c r="AM88" i="25"/>
  <c r="U88" i="25"/>
  <c r="T88" i="25"/>
  <c r="R90" i="25"/>
  <c r="R98" i="25"/>
  <c r="AN104" i="25"/>
  <c r="AM104" i="25"/>
  <c r="V104" i="25"/>
  <c r="U104" i="25"/>
  <c r="T104" i="25"/>
  <c r="R106" i="25"/>
  <c r="AN112" i="25"/>
  <c r="V112" i="25"/>
  <c r="T112" i="25"/>
  <c r="U112" i="25"/>
  <c r="AM112" i="25"/>
  <c r="R114" i="25"/>
  <c r="T120" i="25"/>
  <c r="AM120" i="25"/>
  <c r="AN120" i="25"/>
  <c r="V120" i="25"/>
  <c r="U120" i="25"/>
  <c r="R122" i="25"/>
  <c r="R130" i="25"/>
  <c r="AM136" i="25"/>
  <c r="U136" i="25"/>
  <c r="T136" i="25"/>
  <c r="AN136" i="25"/>
  <c r="V136" i="25"/>
  <c r="R138" i="25"/>
  <c r="AM144" i="25"/>
  <c r="U144" i="25"/>
  <c r="T144" i="25"/>
  <c r="AN144" i="25"/>
  <c r="V144" i="25"/>
  <c r="R146" i="25"/>
  <c r="AM152" i="25"/>
  <c r="T152" i="25"/>
  <c r="V152" i="25"/>
  <c r="U152" i="25"/>
  <c r="AN152" i="25"/>
  <c r="R154" i="25"/>
  <c r="U160" i="25"/>
  <c r="R162" i="25"/>
  <c r="AM168" i="25"/>
  <c r="T168" i="25"/>
  <c r="V168" i="25"/>
  <c r="AN168" i="25"/>
  <c r="U168" i="25"/>
  <c r="R170" i="25"/>
  <c r="AM176" i="25"/>
  <c r="T176" i="25"/>
  <c r="U176" i="25"/>
  <c r="AN176" i="25"/>
  <c r="V176" i="25"/>
  <c r="R178" i="25"/>
  <c r="AM184" i="25"/>
  <c r="V184" i="25"/>
  <c r="U184" i="25"/>
  <c r="AN184" i="25"/>
  <c r="T184" i="25"/>
  <c r="R186" i="25"/>
  <c r="V200" i="25"/>
  <c r="AN200" i="25"/>
  <c r="U200" i="25"/>
  <c r="T200" i="25"/>
  <c r="AM200" i="25"/>
  <c r="AN208" i="25"/>
  <c r="U208" i="25"/>
  <c r="AM208" i="25"/>
  <c r="T208" i="25"/>
  <c r="V208" i="25"/>
  <c r="AM216" i="25"/>
  <c r="T216" i="25"/>
  <c r="V216" i="25"/>
  <c r="AN216" i="25"/>
  <c r="U216" i="25"/>
  <c r="AN23" i="25"/>
  <c r="V23" i="25"/>
  <c r="AM23" i="25"/>
  <c r="U23" i="25"/>
  <c r="T23" i="25"/>
  <c r="U31" i="25"/>
  <c r="R33" i="25"/>
  <c r="U39" i="25"/>
  <c r="R41" i="25"/>
  <c r="R49" i="25"/>
  <c r="U55" i="25"/>
  <c r="U63" i="25"/>
  <c r="AM63" i="25"/>
  <c r="R65" i="25"/>
  <c r="AN71" i="25"/>
  <c r="U71" i="25"/>
  <c r="AM71" i="25"/>
  <c r="R73" i="25"/>
  <c r="AN79" i="25"/>
  <c r="V79" i="25"/>
  <c r="AM79" i="25"/>
  <c r="U79" i="25"/>
  <c r="T79" i="25"/>
  <c r="R81" i="25"/>
  <c r="AN87" i="25"/>
  <c r="V87" i="25"/>
  <c r="AM87" i="25"/>
  <c r="U87" i="25"/>
  <c r="T87" i="25"/>
  <c r="R89" i="25"/>
  <c r="AN95" i="25"/>
  <c r="V95" i="25"/>
  <c r="AM95" i="25"/>
  <c r="U95" i="25"/>
  <c r="R97" i="25"/>
  <c r="U103" i="25"/>
  <c r="AM103" i="25"/>
  <c r="T103" i="25"/>
  <c r="R105" i="25"/>
  <c r="AM111" i="25"/>
  <c r="U111" i="25"/>
  <c r="T111" i="25"/>
  <c r="R113" i="25"/>
  <c r="U119" i="25"/>
  <c r="R121" i="25"/>
  <c r="U127" i="25"/>
  <c r="T127" i="25"/>
  <c r="AM127" i="25"/>
  <c r="R129" i="25"/>
  <c r="AM135" i="25"/>
  <c r="T135" i="25"/>
  <c r="R137" i="25"/>
  <c r="R145" i="25"/>
  <c r="AM151" i="25"/>
  <c r="V151" i="25"/>
  <c r="R153" i="25"/>
  <c r="R161" i="25"/>
  <c r="R169" i="25"/>
  <c r="V175" i="25"/>
  <c r="AN175" i="25"/>
  <c r="R177" i="25"/>
  <c r="V183" i="25"/>
  <c r="U183" i="25"/>
  <c r="R185" i="25"/>
  <c r="AM15" i="25"/>
  <c r="U15" i="25"/>
  <c r="T15" i="25"/>
  <c r="AN15" i="25"/>
  <c r="V15" i="25"/>
  <c r="R25" i="25"/>
  <c r="R57" i="25"/>
  <c r="U14" i="25"/>
  <c r="T14" i="25"/>
  <c r="AM14" i="25"/>
  <c r="U22" i="25"/>
  <c r="T22" i="25"/>
  <c r="AM22" i="25"/>
  <c r="AM30" i="25"/>
  <c r="T30" i="25"/>
  <c r="AN30" i="25"/>
  <c r="U30" i="25"/>
  <c r="V38" i="25"/>
  <c r="AN38" i="25"/>
  <c r="T38" i="25"/>
  <c r="V46" i="25"/>
  <c r="AM54" i="25"/>
  <c r="V54" i="25"/>
  <c r="AN54" i="25"/>
  <c r="T54" i="25"/>
  <c r="AM62" i="25"/>
  <c r="V62" i="25"/>
  <c r="AN62" i="25"/>
  <c r="T62" i="25"/>
  <c r="V70" i="25"/>
  <c r="AN78" i="25"/>
  <c r="V78" i="25"/>
  <c r="AM78" i="25"/>
  <c r="U78" i="25"/>
  <c r="T78" i="25"/>
  <c r="V86" i="25"/>
  <c r="AN86" i="25"/>
  <c r="U86" i="25"/>
  <c r="AM86" i="25"/>
  <c r="T86" i="25"/>
  <c r="V94" i="25"/>
  <c r="AN94" i="25"/>
  <c r="AM94" i="25"/>
  <c r="U94" i="25"/>
  <c r="T94" i="25"/>
  <c r="V102" i="25"/>
  <c r="AN102" i="25"/>
  <c r="U102" i="25"/>
  <c r="AM102" i="25"/>
  <c r="T102" i="25"/>
  <c r="V110" i="25"/>
  <c r="AN110" i="25"/>
  <c r="U110" i="25"/>
  <c r="AM110" i="25"/>
  <c r="T110" i="25"/>
  <c r="T118" i="25"/>
  <c r="AN118" i="25"/>
  <c r="V118" i="25"/>
  <c r="U118" i="25"/>
  <c r="AM118" i="25"/>
  <c r="V126" i="25"/>
  <c r="AM126" i="25"/>
  <c r="T126" i="25"/>
  <c r="AN126" i="25"/>
  <c r="U126" i="25"/>
  <c r="AM142" i="25"/>
  <c r="T142" i="25"/>
  <c r="V142" i="25"/>
  <c r="AN142" i="25"/>
  <c r="U142" i="25"/>
  <c r="V150" i="25"/>
  <c r="T150" i="25"/>
  <c r="AN150" i="25"/>
  <c r="T33" i="25"/>
  <c r="T41" i="25"/>
  <c r="AN48" i="25"/>
  <c r="V48" i="25"/>
  <c r="AM48" i="25"/>
  <c r="U48" i="25"/>
  <c r="T59" i="25"/>
  <c r="AM59" i="25"/>
  <c r="T137" i="25"/>
  <c r="AN137" i="25"/>
  <c r="V137" i="25"/>
  <c r="AM137" i="25"/>
  <c r="U137" i="25"/>
  <c r="V14" i="25"/>
  <c r="AN14" i="25"/>
  <c r="V22" i="25"/>
  <c r="AN22" i="25"/>
  <c r="V30" i="25"/>
  <c r="AM32" i="25"/>
  <c r="U32" i="25"/>
  <c r="U33" i="25"/>
  <c r="AN33" i="25"/>
  <c r="T37" i="25"/>
  <c r="AM40" i="25"/>
  <c r="U40" i="25"/>
  <c r="U41" i="25"/>
  <c r="AN41" i="25"/>
  <c r="V43" i="25"/>
  <c r="T51" i="25"/>
  <c r="AM51" i="25"/>
  <c r="AN56" i="25"/>
  <c r="V56" i="25"/>
  <c r="AM56" i="25"/>
  <c r="U56" i="25"/>
  <c r="U59" i="25"/>
  <c r="AN73" i="25"/>
  <c r="V73" i="25"/>
  <c r="U73" i="25"/>
  <c r="AM73" i="25"/>
  <c r="T73" i="25"/>
  <c r="T9" i="25"/>
  <c r="T17" i="25"/>
  <c r="V33" i="25"/>
  <c r="V41" i="25"/>
  <c r="AN47" i="25"/>
  <c r="V47" i="25"/>
  <c r="T47" i="25"/>
  <c r="T48" i="25"/>
  <c r="U51" i="25"/>
  <c r="AN51" i="25"/>
  <c r="AN63" i="25"/>
  <c r="V63" i="25"/>
  <c r="T63" i="25"/>
  <c r="AM84" i="25"/>
  <c r="U84" i="25"/>
  <c r="V84" i="25"/>
  <c r="T84" i="25"/>
  <c r="U9" i="25"/>
  <c r="AM9" i="25"/>
  <c r="T10" i="25"/>
  <c r="U17" i="25"/>
  <c r="AM17" i="25"/>
  <c r="T18" i="25"/>
  <c r="V24" i="25"/>
  <c r="T26" i="25"/>
  <c r="AN32" i="25"/>
  <c r="AM46" i="25"/>
  <c r="U46" i="25"/>
  <c r="AM47" i="25"/>
  <c r="AM49" i="25"/>
  <c r="U49" i="25"/>
  <c r="T49" i="25"/>
  <c r="AN49" i="25"/>
  <c r="V51" i="25"/>
  <c r="AN65" i="25"/>
  <c r="V65" i="25"/>
  <c r="AM65" i="25"/>
  <c r="U65" i="25"/>
  <c r="T65" i="25"/>
  <c r="AM74" i="25"/>
  <c r="U74" i="25"/>
  <c r="V74" i="25"/>
  <c r="T3" i="25"/>
  <c r="V9" i="25"/>
  <c r="U10" i="25"/>
  <c r="AM10" i="25"/>
  <c r="T11" i="25"/>
  <c r="V17" i="25"/>
  <c r="U18" i="25"/>
  <c r="AM18" i="25"/>
  <c r="U26" i="25"/>
  <c r="AM26" i="25"/>
  <c r="AN31" i="25"/>
  <c r="V31" i="25"/>
  <c r="T31" i="25"/>
  <c r="AN39" i="25"/>
  <c r="V39" i="25"/>
  <c r="T39" i="25"/>
  <c r="AN55" i="25"/>
  <c r="V55" i="25"/>
  <c r="T55" i="25"/>
  <c r="U3" i="25"/>
  <c r="AM3" i="25"/>
  <c r="T4" i="25"/>
  <c r="V10" i="25"/>
  <c r="U11" i="25"/>
  <c r="AM11" i="25"/>
  <c r="T12" i="25"/>
  <c r="V18" i="25"/>
  <c r="U19" i="25"/>
  <c r="AM19" i="25"/>
  <c r="T20" i="25"/>
  <c r="V26" i="25"/>
  <c r="U27" i="25"/>
  <c r="AM27" i="25"/>
  <c r="T28" i="25"/>
  <c r="AM31" i="25"/>
  <c r="V32" i="25"/>
  <c r="AM38" i="25"/>
  <c r="U38" i="25"/>
  <c r="AM39" i="25"/>
  <c r="V40" i="25"/>
  <c r="U47" i="25"/>
  <c r="V49" i="25"/>
  <c r="AM55" i="25"/>
  <c r="T67" i="25"/>
  <c r="AM67" i="25"/>
  <c r="AN72" i="25"/>
  <c r="V72" i="25"/>
  <c r="AM72" i="25"/>
  <c r="U72" i="25"/>
  <c r="V3" i="25"/>
  <c r="U4" i="25"/>
  <c r="T5" i="25"/>
  <c r="V11" i="25"/>
  <c r="U12" i="25"/>
  <c r="T13" i="25"/>
  <c r="V19" i="25"/>
  <c r="U20" i="25"/>
  <c r="T21" i="25"/>
  <c r="V27" i="25"/>
  <c r="U28" i="25"/>
  <c r="T29" i="25"/>
  <c r="AN37" i="25"/>
  <c r="V37" i="25"/>
  <c r="T46" i="25"/>
  <c r="AN46" i="25"/>
  <c r="AN67" i="25"/>
  <c r="T74" i="25"/>
  <c r="T109" i="25"/>
  <c r="AN115" i="25"/>
  <c r="V115" i="25"/>
  <c r="T115" i="25"/>
  <c r="AM115" i="25"/>
  <c r="AN119" i="25"/>
  <c r="V119" i="25"/>
  <c r="AN143" i="25"/>
  <c r="V143" i="25"/>
  <c r="AN163" i="25"/>
  <c r="V163" i="25"/>
  <c r="U163" i="25"/>
  <c r="AM163" i="25"/>
  <c r="T163" i="25"/>
  <c r="AN172" i="25"/>
  <c r="V172" i="25"/>
  <c r="AM172" i="25"/>
  <c r="U172" i="25"/>
  <c r="T172" i="25"/>
  <c r="AN188" i="25"/>
  <c r="V188" i="25"/>
  <c r="AM188" i="25"/>
  <c r="U188" i="25"/>
  <c r="T188" i="25"/>
  <c r="AM92" i="25"/>
  <c r="U92" i="25"/>
  <c r="AM100" i="25"/>
  <c r="U100" i="25"/>
  <c r="AM109" i="25"/>
  <c r="T129" i="25"/>
  <c r="AN129" i="25"/>
  <c r="V129" i="25"/>
  <c r="T130" i="25"/>
  <c r="AM166" i="25"/>
  <c r="U166" i="25"/>
  <c r="T166" i="25"/>
  <c r="V166" i="25"/>
  <c r="V45" i="25"/>
  <c r="V53" i="25"/>
  <c r="U54" i="25"/>
  <c r="V61" i="25"/>
  <c r="U62" i="25"/>
  <c r="V69" i="25"/>
  <c r="T71" i="25"/>
  <c r="U75" i="25"/>
  <c r="V103" i="25"/>
  <c r="AN103" i="25"/>
  <c r="T105" i="25"/>
  <c r="AM108" i="25"/>
  <c r="U108" i="25"/>
  <c r="U109" i="25"/>
  <c r="AN109" i="25"/>
  <c r="AM114" i="25"/>
  <c r="U114" i="25"/>
  <c r="U115" i="25"/>
  <c r="T117" i="25"/>
  <c r="T119" i="25"/>
  <c r="AM119" i="25"/>
  <c r="AN123" i="25"/>
  <c r="V123" i="25"/>
  <c r="T123" i="25"/>
  <c r="AM123" i="25"/>
  <c r="AN127" i="25"/>
  <c r="V127" i="25"/>
  <c r="AM129" i="25"/>
  <c r="AN139" i="25"/>
  <c r="V139" i="25"/>
  <c r="T139" i="25"/>
  <c r="T143" i="25"/>
  <c r="AM143" i="25"/>
  <c r="AM146" i="25"/>
  <c r="U146" i="25"/>
  <c r="T146" i="25"/>
  <c r="AN146" i="25"/>
  <c r="U143" i="25"/>
  <c r="AN164" i="25"/>
  <c r="V164" i="25"/>
  <c r="AM164" i="25"/>
  <c r="U164" i="25"/>
  <c r="T164" i="25"/>
  <c r="V71" i="25"/>
  <c r="AN83" i="25"/>
  <c r="V83" i="25"/>
  <c r="T83" i="25"/>
  <c r="AN91" i="25"/>
  <c r="V91" i="25"/>
  <c r="T91" i="25"/>
  <c r="T92" i="25"/>
  <c r="AN99" i="25"/>
  <c r="V99" i="25"/>
  <c r="T99" i="25"/>
  <c r="T100" i="25"/>
  <c r="AM122" i="25"/>
  <c r="U122" i="25"/>
  <c r="T125" i="25"/>
  <c r="U129" i="25"/>
  <c r="AN131" i="25"/>
  <c r="V131" i="25"/>
  <c r="T131" i="25"/>
  <c r="AM131" i="25"/>
  <c r="AN135" i="25"/>
  <c r="V135" i="25"/>
  <c r="AM158" i="25"/>
  <c r="U158" i="25"/>
  <c r="T158" i="25"/>
  <c r="V158" i="25"/>
  <c r="AM182" i="25"/>
  <c r="U182" i="25"/>
  <c r="T182" i="25"/>
  <c r="V182" i="25"/>
  <c r="T77" i="25"/>
  <c r="AM82" i="25"/>
  <c r="U82" i="25"/>
  <c r="AM90" i="25"/>
  <c r="U90" i="25"/>
  <c r="V92" i="25"/>
  <c r="AM98" i="25"/>
  <c r="U98" i="25"/>
  <c r="V100" i="25"/>
  <c r="AN107" i="25"/>
  <c r="V107" i="25"/>
  <c r="T107" i="25"/>
  <c r="T113" i="25"/>
  <c r="AN113" i="25"/>
  <c r="V113" i="25"/>
  <c r="V146" i="25"/>
  <c r="AN149" i="25"/>
  <c r="V149" i="25"/>
  <c r="T149" i="25"/>
  <c r="AM149" i="25"/>
  <c r="U149" i="25"/>
  <c r="AM174" i="25"/>
  <c r="U174" i="25"/>
  <c r="T174" i="25"/>
  <c r="V174" i="25"/>
  <c r="AM76" i="25"/>
  <c r="AN81" i="25"/>
  <c r="V81" i="25"/>
  <c r="AN97" i="25"/>
  <c r="V97" i="25"/>
  <c r="AM106" i="25"/>
  <c r="U106" i="25"/>
  <c r="AM107" i="25"/>
  <c r="AN111" i="25"/>
  <c r="V111" i="25"/>
  <c r="AM113" i="25"/>
  <c r="AM130" i="25"/>
  <c r="U130" i="25"/>
  <c r="T133" i="25"/>
  <c r="AM138" i="25"/>
  <c r="U138" i="25"/>
  <c r="T138" i="25"/>
  <c r="AN138" i="25"/>
  <c r="AN147" i="25"/>
  <c r="V147" i="25"/>
  <c r="T147" i="25"/>
  <c r="AN171" i="25"/>
  <c r="V171" i="25"/>
  <c r="U171" i="25"/>
  <c r="AM171" i="25"/>
  <c r="T171" i="25"/>
  <c r="AN190" i="25"/>
  <c r="V190" i="25"/>
  <c r="AM190" i="25"/>
  <c r="U190" i="25"/>
  <c r="T190" i="25"/>
  <c r="T75" i="25"/>
  <c r="T85" i="25"/>
  <c r="T93" i="25"/>
  <c r="T95" i="25"/>
  <c r="T101" i="25"/>
  <c r="AN105" i="25"/>
  <c r="V105" i="25"/>
  <c r="T122" i="25"/>
  <c r="V125" i="25"/>
  <c r="AM133" i="25"/>
  <c r="U135" i="25"/>
  <c r="T145" i="25"/>
  <c r="AN145" i="25"/>
  <c r="V145" i="25"/>
  <c r="AM145" i="25"/>
  <c r="U145" i="25"/>
  <c r="AN180" i="25"/>
  <c r="V180" i="25"/>
  <c r="AM180" i="25"/>
  <c r="U180" i="25"/>
  <c r="T180" i="25"/>
  <c r="AM156" i="25"/>
  <c r="U156" i="25"/>
  <c r="T159" i="25"/>
  <c r="AM159" i="25"/>
  <c r="T167" i="25"/>
  <c r="AM167" i="25"/>
  <c r="AM191" i="25"/>
  <c r="U191" i="25"/>
  <c r="T191" i="25"/>
  <c r="AN215" i="25"/>
  <c r="V215" i="25"/>
  <c r="AM215" i="25"/>
  <c r="U215" i="25"/>
  <c r="T215" i="25"/>
  <c r="T151" i="25"/>
  <c r="AN155" i="25"/>
  <c r="V155" i="25"/>
  <c r="AN159" i="25"/>
  <c r="AN165" i="25"/>
  <c r="V165" i="25"/>
  <c r="AM165" i="25"/>
  <c r="U165" i="25"/>
  <c r="T165" i="25"/>
  <c r="AN167" i="25"/>
  <c r="T175" i="25"/>
  <c r="AM175" i="25"/>
  <c r="U159" i="25"/>
  <c r="U167" i="25"/>
  <c r="AN173" i="25"/>
  <c r="V173" i="25"/>
  <c r="AM173" i="25"/>
  <c r="U173" i="25"/>
  <c r="T173" i="25"/>
  <c r="T179" i="25"/>
  <c r="AM179" i="25"/>
  <c r="T183" i="25"/>
  <c r="AM183" i="25"/>
  <c r="V191" i="25"/>
  <c r="AN196" i="25"/>
  <c r="V196" i="25"/>
  <c r="AM196" i="25"/>
  <c r="U196" i="25"/>
  <c r="AN198" i="25"/>
  <c r="V198" i="25"/>
  <c r="AM198" i="25"/>
  <c r="U198" i="25"/>
  <c r="T198" i="25"/>
  <c r="AN223" i="25"/>
  <c r="V223" i="25"/>
  <c r="AM223" i="25"/>
  <c r="U223" i="25"/>
  <c r="T223" i="25"/>
  <c r="U116" i="25"/>
  <c r="U124" i="25"/>
  <c r="U132" i="25"/>
  <c r="U140" i="25"/>
  <c r="T141" i="25"/>
  <c r="AM150" i="25"/>
  <c r="U150" i="25"/>
  <c r="U151" i="25"/>
  <c r="AN151" i="25"/>
  <c r="T156" i="25"/>
  <c r="AN156" i="25"/>
  <c r="V159" i="25"/>
  <c r="V167" i="25"/>
  <c r="U175" i="25"/>
  <c r="AN181" i="25"/>
  <c r="V181" i="25"/>
  <c r="AM181" i="25"/>
  <c r="U181" i="25"/>
  <c r="T181" i="25"/>
  <c r="AN183" i="25"/>
  <c r="AN189" i="25"/>
  <c r="V189" i="25"/>
  <c r="AM189" i="25"/>
  <c r="U189" i="25"/>
  <c r="T189" i="25"/>
  <c r="AN199" i="25"/>
  <c r="V199" i="25"/>
  <c r="AM199" i="25"/>
  <c r="U199" i="25"/>
  <c r="T199" i="25"/>
  <c r="AN206" i="25"/>
  <c r="V206" i="25"/>
  <c r="AM206" i="25"/>
  <c r="U206" i="25"/>
  <c r="T206" i="25"/>
  <c r="T196" i="25"/>
  <c r="AN207" i="25"/>
  <c r="V207" i="25"/>
  <c r="AM207" i="25"/>
  <c r="U207" i="25"/>
  <c r="T207" i="25"/>
  <c r="AM148" i="25"/>
  <c r="U148" i="25"/>
  <c r="AN157" i="25"/>
  <c r="V157" i="25"/>
  <c r="T157" i="25"/>
  <c r="AN179" i="25"/>
  <c r="V179" i="25"/>
  <c r="AN191" i="25"/>
  <c r="AN197" i="25"/>
  <c r="V197" i="25"/>
  <c r="AM197" i="25"/>
  <c r="U197" i="25"/>
  <c r="T197" i="25"/>
  <c r="V187" i="25"/>
  <c r="V195" i="25"/>
  <c r="V203" i="25"/>
  <c r="U204" i="25"/>
  <c r="AM204" i="25"/>
  <c r="T205" i="25"/>
  <c r="V211" i="25"/>
  <c r="U212" i="25"/>
  <c r="AM212" i="25"/>
  <c r="T213" i="25"/>
  <c r="V219" i="25"/>
  <c r="U220" i="25"/>
  <c r="AM220" i="25"/>
  <c r="T221" i="25"/>
  <c r="V227" i="25"/>
  <c r="U228" i="25"/>
  <c r="AM228" i="25"/>
  <c r="T229" i="25"/>
  <c r="V204" i="25"/>
  <c r="U205" i="25"/>
  <c r="AM205" i="25"/>
  <c r="V212" i="25"/>
  <c r="U213" i="25"/>
  <c r="AM213" i="25"/>
  <c r="T214" i="25"/>
  <c r="V220" i="25"/>
  <c r="U221" i="25"/>
  <c r="AM221" i="25"/>
  <c r="T222" i="25"/>
  <c r="V228" i="25"/>
  <c r="AN228" i="25"/>
  <c r="U229" i="25"/>
  <c r="AM229" i="25"/>
  <c r="T230" i="25"/>
  <c r="V205" i="25"/>
  <c r="V213" i="25"/>
  <c r="U214" i="25"/>
  <c r="AM214" i="25"/>
  <c r="V221" i="25"/>
  <c r="U222" i="25"/>
  <c r="AM222" i="25"/>
  <c r="V229" i="25"/>
  <c r="U230" i="25"/>
  <c r="AM230" i="25"/>
  <c r="V214" i="25"/>
  <c r="V222" i="25"/>
  <c r="V230" i="25"/>
  <c r="Q147" i="16"/>
  <c r="R40" i="16"/>
  <c r="R39" i="16"/>
  <c r="R45" i="16"/>
  <c r="R43" i="16"/>
  <c r="R54" i="16"/>
  <c r="R52" i="16"/>
  <c r="R48" i="16"/>
  <c r="R55" i="16"/>
  <c r="B8" i="26"/>
  <c r="B4" i="26"/>
  <c r="B34" i="26"/>
  <c r="B18" i="26"/>
  <c r="B42" i="26"/>
  <c r="B43" i="26"/>
  <c r="B33" i="26"/>
  <c r="B26" i="26"/>
  <c r="B29" i="26"/>
  <c r="B32" i="26"/>
  <c r="B39" i="26"/>
  <c r="B30" i="26"/>
  <c r="B40" i="26"/>
  <c r="B31" i="26"/>
  <c r="B41" i="26"/>
  <c r="B19" i="26"/>
  <c r="B1" i="26"/>
  <c r="B16" i="26"/>
  <c r="B17" i="26"/>
  <c r="B2" i="26"/>
  <c r="B3" i="26"/>
  <c r="ID10" i="25"/>
  <c r="ID24" i="25"/>
  <c r="ID28" i="25"/>
  <c r="ID32" i="25"/>
  <c r="ID33" i="25"/>
  <c r="ID37" i="25"/>
  <c r="ID14" i="25"/>
  <c r="ID12" i="25"/>
  <c r="ID43" i="25"/>
  <c r="ID18" i="25"/>
  <c r="ID13" i="25"/>
  <c r="ID26" i="25"/>
  <c r="ID30" i="25"/>
  <c r="ID35" i="25"/>
  <c r="ID45" i="25"/>
  <c r="ID22" i="25"/>
  <c r="ID17" i="25"/>
  <c r="ID20" i="25"/>
  <c r="ID11" i="25"/>
  <c r="ID16" i="25"/>
  <c r="ID21" i="25"/>
  <c r="ID25" i="25"/>
  <c r="ID29" i="25"/>
  <c r="ID34" i="25"/>
  <c r="ID38" i="25"/>
  <c r="ID44" i="25"/>
  <c r="ID19" i="25"/>
  <c r="DL4" i="25"/>
  <c r="ID23" i="25"/>
  <c r="ID27" i="25"/>
  <c r="ID31" i="25"/>
  <c r="ID36" i="25"/>
  <c r="ID40" i="25"/>
  <c r="ID46" i="25"/>
  <c r="ID9" i="25"/>
  <c r="ID39" i="25"/>
  <c r="ID7" i="25"/>
  <c r="ID8" i="25"/>
  <c r="ID15" i="25"/>
  <c r="V2" i="25"/>
  <c r="T2" i="25"/>
  <c r="ID41" i="25"/>
  <c r="U2" i="25"/>
  <c r="AN2" i="25"/>
  <c r="ID42" i="25"/>
  <c r="Q135" i="16"/>
  <c r="S174" i="16"/>
  <c r="T189" i="16"/>
  <c r="T22" i="16"/>
  <c r="R46" i="16"/>
  <c r="R59" i="16"/>
  <c r="S187" i="16"/>
  <c r="T21" i="16"/>
  <c r="T192" i="16"/>
  <c r="Q10" i="16"/>
  <c r="T9" i="16"/>
  <c r="T33" i="16"/>
  <c r="T12" i="16"/>
  <c r="T3" i="16"/>
  <c r="T27" i="16"/>
  <c r="Q30" i="16"/>
  <c r="Q42" i="16"/>
  <c r="T16" i="16"/>
  <c r="T196" i="16"/>
  <c r="T6" i="16"/>
  <c r="T18" i="16"/>
  <c r="T186" i="16"/>
  <c r="T198" i="16"/>
  <c r="T7" i="16"/>
  <c r="T19" i="16"/>
  <c r="T31" i="16"/>
  <c r="T199" i="16"/>
  <c r="S183" i="16"/>
  <c r="S195" i="16"/>
  <c r="Q75" i="16"/>
  <c r="Q87" i="16"/>
  <c r="Q99" i="16"/>
  <c r="Q111" i="16"/>
  <c r="Q123" i="16"/>
  <c r="R5" i="16"/>
  <c r="V5" i="16" s="1"/>
  <c r="Q34" i="16"/>
  <c r="Q57" i="16"/>
  <c r="R81" i="16"/>
  <c r="R105" i="16"/>
  <c r="R177" i="16"/>
  <c r="O33" i="16"/>
  <c r="Q63" i="16"/>
  <c r="P57" i="16"/>
  <c r="O129" i="16"/>
  <c r="O177" i="16"/>
  <c r="R69" i="16"/>
  <c r="R93" i="16"/>
  <c r="R117" i="16"/>
  <c r="R129" i="16"/>
  <c r="R141" i="16"/>
  <c r="R153" i="16"/>
  <c r="R165" i="16"/>
  <c r="O81" i="16"/>
  <c r="O93" i="16"/>
  <c r="R78" i="16"/>
  <c r="R90" i="16"/>
  <c r="R102" i="16"/>
  <c r="R126" i="16"/>
  <c r="R150" i="16"/>
  <c r="R162" i="16"/>
  <c r="O105" i="16"/>
  <c r="Q4" i="16"/>
  <c r="Q28" i="16"/>
  <c r="R64" i="16"/>
  <c r="R76" i="16"/>
  <c r="R88" i="16"/>
  <c r="R100" i="16"/>
  <c r="R112" i="16"/>
  <c r="R124" i="16"/>
  <c r="R136" i="16"/>
  <c r="R148" i="16"/>
  <c r="R160" i="16"/>
  <c r="R172" i="16"/>
  <c r="R184" i="16"/>
  <c r="O3" i="16"/>
  <c r="O117" i="16"/>
  <c r="Q15" i="16"/>
  <c r="Q51" i="16"/>
  <c r="P28" i="16"/>
  <c r="O124" i="16"/>
  <c r="P147" i="16"/>
  <c r="O45" i="16"/>
  <c r="O153" i="16"/>
  <c r="O165" i="16"/>
  <c r="O102" i="16"/>
  <c r="O126" i="16"/>
  <c r="O6" i="16"/>
  <c r="O39" i="16"/>
  <c r="O59" i="16"/>
  <c r="O83" i="16"/>
  <c r="P111" i="16"/>
  <c r="O186" i="16"/>
  <c r="O78" i="16"/>
  <c r="R114" i="16"/>
  <c r="R138" i="16"/>
  <c r="P30" i="16"/>
  <c r="O40" i="16"/>
  <c r="P63" i="16"/>
  <c r="P87" i="16"/>
  <c r="O112" i="16"/>
  <c r="O131" i="16"/>
  <c r="P159" i="16"/>
  <c r="O54" i="16"/>
  <c r="O150" i="16"/>
  <c r="P183" i="16"/>
  <c r="P15" i="16"/>
  <c r="T15" i="16" s="1"/>
  <c r="O64" i="16"/>
  <c r="O90" i="16"/>
  <c r="O114" i="16"/>
  <c r="P135" i="16"/>
  <c r="O162" i="16"/>
  <c r="O189" i="16"/>
  <c r="P174" i="16"/>
  <c r="R66" i="16"/>
  <c r="O5" i="16"/>
  <c r="R71" i="16"/>
  <c r="R83" i="16"/>
  <c r="R95" i="16"/>
  <c r="R107" i="16"/>
  <c r="R119" i="16"/>
  <c r="R131" i="16"/>
  <c r="R143" i="16"/>
  <c r="R155" i="16"/>
  <c r="O18" i="16"/>
  <c r="P42" i="16"/>
  <c r="O66" i="16"/>
  <c r="O138" i="16"/>
  <c r="P195" i="16"/>
  <c r="O21" i="16"/>
  <c r="O69" i="16"/>
  <c r="O141" i="16"/>
  <c r="O198" i="16"/>
  <c r="O48" i="16"/>
  <c r="P99" i="16"/>
  <c r="O119" i="16"/>
  <c r="P171" i="16"/>
  <c r="R67" i="16"/>
  <c r="R79" i="16"/>
  <c r="R91" i="16"/>
  <c r="R103" i="16"/>
  <c r="R115" i="16"/>
  <c r="R127" i="16"/>
  <c r="R139" i="16"/>
  <c r="R151" i="16"/>
  <c r="R163" i="16"/>
  <c r="R175" i="16"/>
  <c r="O27" i="16"/>
  <c r="P51" i="16"/>
  <c r="P75" i="16"/>
  <c r="O100" i="16"/>
  <c r="P123" i="16"/>
  <c r="O143" i="16"/>
  <c r="P53" i="16"/>
  <c r="O53" i="16"/>
  <c r="P77" i="16"/>
  <c r="O77" i="16"/>
  <c r="P137" i="16"/>
  <c r="O137" i="16"/>
  <c r="P149" i="16"/>
  <c r="O149" i="16"/>
  <c r="P161" i="16"/>
  <c r="O161" i="16"/>
  <c r="P173" i="16"/>
  <c r="O173" i="16"/>
  <c r="P185" i="16"/>
  <c r="O185" i="16"/>
  <c r="P197" i="16"/>
  <c r="O197" i="16"/>
  <c r="S197" i="16" s="1"/>
  <c r="O148" i="16"/>
  <c r="P17" i="16"/>
  <c r="O17" i="16"/>
  <c r="P29" i="16"/>
  <c r="O29" i="16"/>
  <c r="P41" i="16"/>
  <c r="O41" i="16"/>
  <c r="P65" i="16"/>
  <c r="O65" i="16"/>
  <c r="P89" i="16"/>
  <c r="O89" i="16"/>
  <c r="P101" i="16"/>
  <c r="O101" i="16"/>
  <c r="P113" i="16"/>
  <c r="O113" i="16"/>
  <c r="P125" i="16"/>
  <c r="O125" i="16"/>
  <c r="P4" i="16"/>
  <c r="O46" i="16"/>
  <c r="O88" i="16"/>
  <c r="O107" i="16"/>
  <c r="O172" i="16"/>
  <c r="O196" i="16"/>
  <c r="P24" i="16"/>
  <c r="O24" i="16"/>
  <c r="P36" i="16"/>
  <c r="O36" i="16"/>
  <c r="O52" i="16"/>
  <c r="O71" i="16"/>
  <c r="R11" i="16"/>
  <c r="V11" i="16" s="1"/>
  <c r="P23" i="16"/>
  <c r="T23" i="16" s="1"/>
  <c r="O23" i="16"/>
  <c r="P35" i="16"/>
  <c r="O35" i="16"/>
  <c r="P47" i="16"/>
  <c r="O47" i="16"/>
  <c r="P167" i="16"/>
  <c r="O167" i="16"/>
  <c r="P179" i="16"/>
  <c r="O179" i="16"/>
  <c r="P191" i="16"/>
  <c r="O191" i="16"/>
  <c r="O12" i="16"/>
  <c r="O136" i="16"/>
  <c r="O155" i="16"/>
  <c r="P58" i="16"/>
  <c r="O58" i="16"/>
  <c r="P70" i="16"/>
  <c r="O70" i="16"/>
  <c r="P82" i="16"/>
  <c r="O82" i="16"/>
  <c r="P94" i="16"/>
  <c r="O94" i="16"/>
  <c r="P106" i="16"/>
  <c r="O106" i="16"/>
  <c r="P118" i="16"/>
  <c r="O118" i="16"/>
  <c r="P130" i="16"/>
  <c r="O130" i="16"/>
  <c r="P142" i="16"/>
  <c r="O142" i="16"/>
  <c r="P154" i="16"/>
  <c r="O154" i="16"/>
  <c r="P166" i="16"/>
  <c r="O166" i="16"/>
  <c r="P178" i="16"/>
  <c r="O178" i="16"/>
  <c r="P190" i="16"/>
  <c r="O190" i="16"/>
  <c r="P34" i="16"/>
  <c r="O76" i="16"/>
  <c r="O95" i="16"/>
  <c r="O16" i="16"/>
  <c r="O160" i="16"/>
  <c r="O184" i="16"/>
  <c r="O9" i="16"/>
  <c r="P2" i="16"/>
  <c r="O2" i="16"/>
  <c r="P14" i="16"/>
  <c r="T14" i="16" s="1"/>
  <c r="O14" i="16"/>
  <c r="P26" i="16"/>
  <c r="O26" i="16"/>
  <c r="P38" i="16"/>
  <c r="O38" i="16"/>
  <c r="P50" i="16"/>
  <c r="O50" i="16"/>
  <c r="P62" i="16"/>
  <c r="O62" i="16"/>
  <c r="P74" i="16"/>
  <c r="O74" i="16"/>
  <c r="P86" i="16"/>
  <c r="O86" i="16"/>
  <c r="P98" i="16"/>
  <c r="O98" i="16"/>
  <c r="P110" i="16"/>
  <c r="O110" i="16"/>
  <c r="P122" i="16"/>
  <c r="O122" i="16"/>
  <c r="P134" i="16"/>
  <c r="O134" i="16"/>
  <c r="P146" i="16"/>
  <c r="O146" i="16"/>
  <c r="P158" i="16"/>
  <c r="O158" i="16"/>
  <c r="P170" i="16"/>
  <c r="O170" i="16"/>
  <c r="P182" i="16"/>
  <c r="O182" i="16"/>
  <c r="P194" i="16"/>
  <c r="O194" i="16"/>
  <c r="P13" i="16"/>
  <c r="T13" i="16" s="1"/>
  <c r="O13" i="16"/>
  <c r="P25" i="16"/>
  <c r="O25" i="16"/>
  <c r="P37" i="16"/>
  <c r="O37" i="16"/>
  <c r="P49" i="16"/>
  <c r="O49" i="16"/>
  <c r="P61" i="16"/>
  <c r="O61" i="16"/>
  <c r="P73" i="16"/>
  <c r="O73" i="16"/>
  <c r="P85" i="16"/>
  <c r="O85" i="16"/>
  <c r="P97" i="16"/>
  <c r="O97" i="16"/>
  <c r="P109" i="16"/>
  <c r="O109" i="16"/>
  <c r="P121" i="16"/>
  <c r="O121" i="16"/>
  <c r="P133" i="16"/>
  <c r="O133" i="16"/>
  <c r="P145" i="16"/>
  <c r="O145" i="16"/>
  <c r="P157" i="16"/>
  <c r="O157" i="16"/>
  <c r="P169" i="16"/>
  <c r="O169" i="16"/>
  <c r="P181" i="16"/>
  <c r="O181" i="16"/>
  <c r="O193" i="16"/>
  <c r="S193" i="16" s="1"/>
  <c r="P193" i="16"/>
  <c r="P60" i="16"/>
  <c r="O60" i="16"/>
  <c r="P72" i="16"/>
  <c r="O72" i="16"/>
  <c r="P84" i="16"/>
  <c r="O84" i="16"/>
  <c r="P96" i="16"/>
  <c r="O96" i="16"/>
  <c r="P108" i="16"/>
  <c r="O108" i="16"/>
  <c r="P120" i="16"/>
  <c r="O120" i="16"/>
  <c r="P132" i="16"/>
  <c r="O132" i="16"/>
  <c r="P144" i="16"/>
  <c r="O144" i="16"/>
  <c r="P156" i="16"/>
  <c r="O156" i="16"/>
  <c r="P168" i="16"/>
  <c r="O168" i="16"/>
  <c r="P180" i="16"/>
  <c r="O180" i="16"/>
  <c r="O192" i="16"/>
  <c r="P8" i="16"/>
  <c r="T8" i="16" s="1"/>
  <c r="O8" i="16"/>
  <c r="P44" i="16"/>
  <c r="O44" i="16"/>
  <c r="P68" i="16"/>
  <c r="O68" i="16"/>
  <c r="P80" i="16"/>
  <c r="O80" i="16"/>
  <c r="P92" i="16"/>
  <c r="O92" i="16"/>
  <c r="P104" i="16"/>
  <c r="O104" i="16"/>
  <c r="P140" i="16"/>
  <c r="O140" i="16"/>
  <c r="P164" i="16"/>
  <c r="O164" i="16"/>
  <c r="P176" i="16"/>
  <c r="O176" i="16"/>
  <c r="P188" i="16"/>
  <c r="T188" i="16" s="1"/>
  <c r="O188" i="16"/>
  <c r="S188" i="16" s="1"/>
  <c r="P200" i="16"/>
  <c r="O200" i="16"/>
  <c r="P10" i="16"/>
  <c r="T10" i="16" s="1"/>
  <c r="O22" i="16"/>
  <c r="P20" i="16"/>
  <c r="T20" i="16" s="1"/>
  <c r="O20" i="16"/>
  <c r="P32" i="16"/>
  <c r="O32" i="16"/>
  <c r="P56" i="16"/>
  <c r="O56" i="16"/>
  <c r="P116" i="16"/>
  <c r="O116" i="16"/>
  <c r="P128" i="16"/>
  <c r="O128" i="16"/>
  <c r="P152" i="16"/>
  <c r="O152" i="16"/>
  <c r="O11" i="16"/>
  <c r="O7" i="16"/>
  <c r="O19" i="16"/>
  <c r="O31" i="16"/>
  <c r="O43" i="16"/>
  <c r="O55" i="16"/>
  <c r="O67" i="16"/>
  <c r="O79" i="16"/>
  <c r="O91" i="16"/>
  <c r="O103" i="16"/>
  <c r="O115" i="16"/>
  <c r="O127" i="16"/>
  <c r="O139" i="16"/>
  <c r="O151" i="16"/>
  <c r="O163" i="16"/>
  <c r="O175" i="16"/>
  <c r="O199" i="16"/>
  <c r="S199" i="16" s="1"/>
  <c r="P187" i="16"/>
  <c r="T187" i="16" s="1"/>
  <c r="U25" i="25" l="1"/>
  <c r="V57" i="25"/>
  <c r="T134" i="25"/>
  <c r="U128" i="25"/>
  <c r="V89" i="25"/>
  <c r="V134" i="25"/>
  <c r="V160" i="25"/>
  <c r="AN89" i="25"/>
  <c r="U70" i="25"/>
  <c r="T96" i="25"/>
  <c r="U192" i="25"/>
  <c r="U96" i="25"/>
  <c r="AN192" i="25"/>
  <c r="T153" i="25"/>
  <c r="AM25" i="25"/>
  <c r="T25" i="25"/>
  <c r="T70" i="25"/>
  <c r="T128" i="25"/>
  <c r="AN217" i="25"/>
  <c r="AM153" i="25"/>
  <c r="AN57" i="25"/>
  <c r="T217" i="25"/>
  <c r="AM77" i="25"/>
  <c r="AM13" i="25"/>
  <c r="U77" i="25"/>
  <c r="U13" i="25"/>
  <c r="AN141" i="25"/>
  <c r="U141" i="25"/>
  <c r="V141" i="25"/>
  <c r="AM93" i="25"/>
  <c r="AM89" i="25"/>
  <c r="AM117" i="25"/>
  <c r="AM21" i="25"/>
  <c r="V121" i="25"/>
  <c r="AM134" i="25"/>
  <c r="AN70" i="25"/>
  <c r="T192" i="25"/>
  <c r="AN160" i="25"/>
  <c r="V128" i="25"/>
  <c r="V96" i="25"/>
  <c r="U217" i="25"/>
  <c r="AN121" i="25"/>
  <c r="U134" i="25"/>
  <c r="AM192" i="25"/>
  <c r="T160" i="25"/>
  <c r="AM128" i="25"/>
  <c r="AM96" i="25"/>
  <c r="AM217" i="25"/>
  <c r="T185" i="25"/>
  <c r="T89" i="25"/>
  <c r="AN21" i="25"/>
  <c r="U6" i="25"/>
  <c r="AM85" i="25"/>
  <c r="AN6" i="25"/>
  <c r="T57" i="25"/>
  <c r="V25" i="25"/>
  <c r="T64" i="25"/>
  <c r="AM64" i="25"/>
  <c r="AN185" i="25"/>
  <c r="V6" i="25"/>
  <c r="V64" i="25"/>
  <c r="U185" i="25"/>
  <c r="AM121" i="25"/>
  <c r="T6" i="25"/>
  <c r="T121" i="25"/>
  <c r="U64" i="25"/>
  <c r="V185" i="25"/>
  <c r="U153" i="25"/>
  <c r="U57" i="25"/>
  <c r="AN153" i="25"/>
  <c r="AN117" i="25"/>
  <c r="T7" i="25"/>
  <c r="S159" i="16"/>
  <c r="S171" i="16"/>
  <c r="S147" i="16"/>
  <c r="S145" i="16"/>
  <c r="T39" i="16"/>
  <c r="T43" i="16"/>
  <c r="T45" i="16"/>
  <c r="T40" i="16"/>
  <c r="T52" i="16"/>
  <c r="T46" i="16"/>
  <c r="T54" i="16"/>
  <c r="T48" i="16"/>
  <c r="T50" i="16"/>
  <c r="T56" i="16"/>
  <c r="T55" i="16"/>
  <c r="B11" i="26"/>
  <c r="AM2" i="25"/>
  <c r="T76" i="16"/>
  <c r="T78" i="16"/>
  <c r="T69" i="16"/>
  <c r="T61" i="16"/>
  <c r="T91" i="16"/>
  <c r="T103" i="16"/>
  <c r="T95" i="16"/>
  <c r="T98" i="16"/>
  <c r="T58" i="16"/>
  <c r="T67" i="16"/>
  <c r="T79" i="16"/>
  <c r="T83" i="16"/>
  <c r="T59" i="16"/>
  <c r="T88" i="16"/>
  <c r="T71" i="16"/>
  <c r="T86" i="16"/>
  <c r="T105" i="16"/>
  <c r="T64" i="16"/>
  <c r="T66" i="16"/>
  <c r="T81" i="16"/>
  <c r="T90" i="16"/>
  <c r="T100" i="16"/>
  <c r="T102" i="16"/>
  <c r="T93" i="16"/>
  <c r="T112" i="16"/>
  <c r="T114" i="16"/>
  <c r="T119" i="16"/>
  <c r="T124" i="16"/>
  <c r="T117" i="16"/>
  <c r="T115" i="16"/>
  <c r="T109" i="16"/>
  <c r="T107" i="16"/>
  <c r="T129" i="16"/>
  <c r="T126" i="16"/>
  <c r="T127" i="16"/>
  <c r="T128" i="16"/>
  <c r="S135" i="16"/>
  <c r="T139" i="16"/>
  <c r="T162" i="16"/>
  <c r="S111" i="16"/>
  <c r="Q43" i="16"/>
  <c r="S43" i="16"/>
  <c r="R176" i="16"/>
  <c r="T176" i="16"/>
  <c r="R68" i="16"/>
  <c r="T68" i="16"/>
  <c r="Q144" i="16"/>
  <c r="S144" i="16"/>
  <c r="Q72" i="16"/>
  <c r="S72" i="16"/>
  <c r="Q73" i="16"/>
  <c r="S73" i="16"/>
  <c r="Q194" i="16"/>
  <c r="U194" i="16" s="1"/>
  <c r="S194" i="16"/>
  <c r="Q122" i="16"/>
  <c r="S122" i="16"/>
  <c r="Q50" i="16"/>
  <c r="S50" i="16"/>
  <c r="Q166" i="16"/>
  <c r="S166" i="16"/>
  <c r="Q94" i="16"/>
  <c r="S94" i="16"/>
  <c r="R191" i="16"/>
  <c r="V191" i="16" s="1"/>
  <c r="T191" i="16"/>
  <c r="Q71" i="16"/>
  <c r="S71" i="16"/>
  <c r="Q125" i="16"/>
  <c r="S125" i="16"/>
  <c r="Q29" i="16"/>
  <c r="S29" i="16"/>
  <c r="R161" i="16"/>
  <c r="T161" i="16"/>
  <c r="R75" i="16"/>
  <c r="T75" i="16"/>
  <c r="R42" i="16"/>
  <c r="T42" i="16"/>
  <c r="R174" i="16"/>
  <c r="T174" i="16"/>
  <c r="Q131" i="16"/>
  <c r="S131" i="16"/>
  <c r="Q59" i="16"/>
  <c r="S59" i="16"/>
  <c r="Q93" i="16"/>
  <c r="S93" i="16"/>
  <c r="Q175" i="16"/>
  <c r="U175" i="16" s="1"/>
  <c r="S175" i="16"/>
  <c r="Q31" i="16"/>
  <c r="S31" i="16"/>
  <c r="W31" i="16" s="1"/>
  <c r="Q32" i="16"/>
  <c r="S32" i="16"/>
  <c r="Q164" i="16"/>
  <c r="S164" i="16"/>
  <c r="Q44" i="16"/>
  <c r="S44" i="16"/>
  <c r="T144" i="16"/>
  <c r="R72" i="16"/>
  <c r="T72" i="16"/>
  <c r="R145" i="16"/>
  <c r="T145" i="16"/>
  <c r="R73" i="16"/>
  <c r="T73" i="16"/>
  <c r="R194" i="16"/>
  <c r="V194" i="16" s="1"/>
  <c r="T194" i="16"/>
  <c r="R122" i="16"/>
  <c r="T122" i="16"/>
  <c r="Q9" i="16"/>
  <c r="S9" i="16"/>
  <c r="R166" i="16"/>
  <c r="T166" i="16"/>
  <c r="R94" i="16"/>
  <c r="T94" i="16"/>
  <c r="Q179" i="16"/>
  <c r="U179" i="16" s="1"/>
  <c r="S179" i="16"/>
  <c r="Q52" i="16"/>
  <c r="S52" i="16"/>
  <c r="R125" i="16"/>
  <c r="T125" i="16"/>
  <c r="R29" i="16"/>
  <c r="V29" i="16" s="1"/>
  <c r="T29" i="16"/>
  <c r="Q149" i="16"/>
  <c r="S149" i="16"/>
  <c r="R51" i="16"/>
  <c r="T51" i="16"/>
  <c r="R171" i="16"/>
  <c r="T171" i="16"/>
  <c r="Q18" i="16"/>
  <c r="S18" i="16"/>
  <c r="W18" i="16" s="1"/>
  <c r="Q189" i="16"/>
  <c r="U189" i="16" s="1"/>
  <c r="X189" i="16" s="1"/>
  <c r="S189" i="16"/>
  <c r="W189" i="16" s="1"/>
  <c r="Q112" i="16"/>
  <c r="S112" i="16"/>
  <c r="Q39" i="16"/>
  <c r="S39" i="16"/>
  <c r="Q81" i="16"/>
  <c r="S81" i="16"/>
  <c r="S57" i="16"/>
  <c r="Q163" i="16"/>
  <c r="S163" i="16"/>
  <c r="Q19" i="16"/>
  <c r="S19" i="16"/>
  <c r="W19" i="16" s="1"/>
  <c r="R32" i="16"/>
  <c r="V32" i="16" s="1"/>
  <c r="T32" i="16"/>
  <c r="R164" i="16"/>
  <c r="T164" i="16"/>
  <c r="R44" i="16"/>
  <c r="T44" i="16"/>
  <c r="Q132" i="16"/>
  <c r="S132" i="16"/>
  <c r="Q60" i="16"/>
  <c r="S60" i="16"/>
  <c r="Q133" i="16"/>
  <c r="S133" i="16"/>
  <c r="Q61" i="16"/>
  <c r="S61" i="16"/>
  <c r="Q182" i="16"/>
  <c r="U182" i="16" s="1"/>
  <c r="S182" i="16"/>
  <c r="Q110" i="16"/>
  <c r="S110" i="16"/>
  <c r="Q38" i="16"/>
  <c r="S38" i="16"/>
  <c r="Q184" i="16"/>
  <c r="S184" i="16"/>
  <c r="Q154" i="16"/>
  <c r="S154" i="16"/>
  <c r="Q82" i="16"/>
  <c r="S82" i="16"/>
  <c r="R179" i="16"/>
  <c r="T179" i="16"/>
  <c r="Q36" i="16"/>
  <c r="S36" i="16"/>
  <c r="Q113" i="16"/>
  <c r="S113" i="16"/>
  <c r="Q17" i="16"/>
  <c r="S17" i="16"/>
  <c r="R149" i="16"/>
  <c r="T149" i="16"/>
  <c r="Q27" i="16"/>
  <c r="S27" i="16"/>
  <c r="W27" i="16" s="1"/>
  <c r="Q119" i="16"/>
  <c r="S119" i="16"/>
  <c r="Q162" i="16"/>
  <c r="S162" i="16"/>
  <c r="R87" i="16"/>
  <c r="T87" i="16"/>
  <c r="Q6" i="16"/>
  <c r="S6" i="16"/>
  <c r="W6" i="16" s="1"/>
  <c r="Q117" i="16"/>
  <c r="S117" i="16"/>
  <c r="T150" i="16"/>
  <c r="S87" i="16"/>
  <c r="Q151" i="16"/>
  <c r="S151" i="16"/>
  <c r="Q7" i="16"/>
  <c r="S7" i="16"/>
  <c r="W7" i="16" s="1"/>
  <c r="Q20" i="16"/>
  <c r="S20" i="16"/>
  <c r="Q140" i="16"/>
  <c r="S140" i="16"/>
  <c r="Q8" i="16"/>
  <c r="S8" i="16"/>
  <c r="W8" i="16" s="1"/>
  <c r="R132" i="16"/>
  <c r="T132" i="16"/>
  <c r="R60" i="16"/>
  <c r="T60" i="16"/>
  <c r="T133" i="16"/>
  <c r="R182" i="16"/>
  <c r="T182" i="16"/>
  <c r="R110" i="16"/>
  <c r="T110" i="16"/>
  <c r="R38" i="16"/>
  <c r="V38" i="16" s="1"/>
  <c r="T38" i="16"/>
  <c r="Q160" i="16"/>
  <c r="S160" i="16"/>
  <c r="R154" i="16"/>
  <c r="T154" i="16"/>
  <c r="R82" i="16"/>
  <c r="T82" i="16"/>
  <c r="Q167" i="16"/>
  <c r="S167" i="16"/>
  <c r="R36" i="16"/>
  <c r="V36" i="16" s="1"/>
  <c r="T36" i="16"/>
  <c r="R113" i="16"/>
  <c r="T113" i="16"/>
  <c r="R17" i="16"/>
  <c r="V17" i="16" s="1"/>
  <c r="T17" i="16"/>
  <c r="Q137" i="16"/>
  <c r="S137" i="16"/>
  <c r="R99" i="16"/>
  <c r="T99" i="16"/>
  <c r="R135" i="16"/>
  <c r="T135" i="16"/>
  <c r="R63" i="16"/>
  <c r="T63" i="16"/>
  <c r="Q126" i="16"/>
  <c r="S126" i="16"/>
  <c r="Q3" i="16"/>
  <c r="S3" i="16"/>
  <c r="W3" i="16" s="1"/>
  <c r="T138" i="16"/>
  <c r="S51" i="16"/>
  <c r="Q139" i="16"/>
  <c r="S139" i="16"/>
  <c r="Q11" i="16"/>
  <c r="S11" i="16"/>
  <c r="W11" i="16" s="1"/>
  <c r="R140" i="16"/>
  <c r="T140" i="16"/>
  <c r="Q120" i="16"/>
  <c r="S120" i="16"/>
  <c r="R193" i="16"/>
  <c r="V193" i="16" s="1"/>
  <c r="T193" i="16"/>
  <c r="Q121" i="16"/>
  <c r="S121" i="16"/>
  <c r="Q49" i="16"/>
  <c r="S49" i="16"/>
  <c r="Q170" i="16"/>
  <c r="S170" i="16"/>
  <c r="Q98" i="16"/>
  <c r="S98" i="16"/>
  <c r="Q26" i="16"/>
  <c r="S26" i="16"/>
  <c r="Q16" i="16"/>
  <c r="S16" i="16"/>
  <c r="Q142" i="16"/>
  <c r="S142" i="16"/>
  <c r="Q70" i="16"/>
  <c r="S70" i="16"/>
  <c r="R167" i="16"/>
  <c r="T167" i="16"/>
  <c r="Q24" i="16"/>
  <c r="S24" i="16"/>
  <c r="Q101" i="16"/>
  <c r="S101" i="16"/>
  <c r="Q148" i="16"/>
  <c r="S148" i="16"/>
  <c r="R137" i="16"/>
  <c r="T137" i="16"/>
  <c r="Q48" i="16"/>
  <c r="S48" i="16"/>
  <c r="Q114" i="16"/>
  <c r="S114" i="16"/>
  <c r="Q40" i="16"/>
  <c r="S40" i="16"/>
  <c r="Q102" i="16"/>
  <c r="S102" i="16"/>
  <c r="T175" i="16"/>
  <c r="S34" i="16"/>
  <c r="Q127" i="16"/>
  <c r="S127" i="16"/>
  <c r="Q152" i="16"/>
  <c r="S152" i="16"/>
  <c r="Q22" i="16"/>
  <c r="S22" i="16"/>
  <c r="W22" i="16" s="1"/>
  <c r="Q104" i="16"/>
  <c r="S104" i="16"/>
  <c r="Q192" i="16"/>
  <c r="U192" i="16" s="1"/>
  <c r="S192" i="16"/>
  <c r="R120" i="16"/>
  <c r="T120" i="16"/>
  <c r="R121" i="16"/>
  <c r="T121" i="16"/>
  <c r="R49" i="16"/>
  <c r="T49" i="16"/>
  <c r="R170" i="16"/>
  <c r="T170" i="16"/>
  <c r="R26" i="16"/>
  <c r="V26" i="16" s="1"/>
  <c r="T26" i="16"/>
  <c r="Q95" i="16"/>
  <c r="S95" i="16"/>
  <c r="R142" i="16"/>
  <c r="T142" i="16"/>
  <c r="R70" i="16"/>
  <c r="T70" i="16"/>
  <c r="Q47" i="16"/>
  <c r="S47" i="16"/>
  <c r="R24" i="16"/>
  <c r="V24" i="16" s="1"/>
  <c r="T24" i="16"/>
  <c r="R101" i="16"/>
  <c r="T101" i="16"/>
  <c r="Q77" i="16"/>
  <c r="S77" i="16"/>
  <c r="Q198" i="16"/>
  <c r="U198" i="16" s="1"/>
  <c r="S198" i="16"/>
  <c r="Q90" i="16"/>
  <c r="S90" i="16"/>
  <c r="R30" i="16"/>
  <c r="V30" i="16" s="1"/>
  <c r="T30" i="16"/>
  <c r="Q105" i="16"/>
  <c r="S105" i="16"/>
  <c r="T184" i="16"/>
  <c r="T163" i="16"/>
  <c r="S10" i="16"/>
  <c r="Q115" i="16"/>
  <c r="S115" i="16"/>
  <c r="R152" i="16"/>
  <c r="T152" i="16"/>
  <c r="R104" i="16"/>
  <c r="T104" i="16"/>
  <c r="Q180" i="16"/>
  <c r="U180" i="16" s="1"/>
  <c r="S180" i="16"/>
  <c r="Q108" i="16"/>
  <c r="S108" i="16"/>
  <c r="Q181" i="16"/>
  <c r="U181" i="16" s="1"/>
  <c r="S181" i="16"/>
  <c r="Q109" i="16"/>
  <c r="S109" i="16"/>
  <c r="Q37" i="16"/>
  <c r="S37" i="16"/>
  <c r="Q158" i="16"/>
  <c r="S158" i="16"/>
  <c r="Q86" i="16"/>
  <c r="S86" i="16"/>
  <c r="Q14" i="16"/>
  <c r="S14" i="16"/>
  <c r="Q76" i="16"/>
  <c r="S76" i="16"/>
  <c r="Q130" i="16"/>
  <c r="S130" i="16"/>
  <c r="Q58" i="16"/>
  <c r="S58" i="16"/>
  <c r="R47" i="16"/>
  <c r="T47" i="16"/>
  <c r="Q196" i="16"/>
  <c r="U196" i="16" s="1"/>
  <c r="S196" i="16"/>
  <c r="Q89" i="16"/>
  <c r="S89" i="16"/>
  <c r="R197" i="16"/>
  <c r="V197" i="16" s="1"/>
  <c r="T197" i="16"/>
  <c r="R77" i="16"/>
  <c r="T77" i="16"/>
  <c r="Q141" i="16"/>
  <c r="S141" i="16"/>
  <c r="Q64" i="16"/>
  <c r="S64" i="16"/>
  <c r="Q165" i="16"/>
  <c r="S165" i="16"/>
  <c r="T172" i="16"/>
  <c r="T151" i="16"/>
  <c r="Q103" i="16"/>
  <c r="S103" i="16"/>
  <c r="Q128" i="16"/>
  <c r="S128" i="16"/>
  <c r="Q200" i="16"/>
  <c r="U200" i="16" s="1"/>
  <c r="S200" i="16"/>
  <c r="Q92" i="16"/>
  <c r="S92" i="16"/>
  <c r="R180" i="16"/>
  <c r="T180" i="16"/>
  <c r="R108" i="16"/>
  <c r="T108" i="16"/>
  <c r="R181" i="16"/>
  <c r="T181" i="16"/>
  <c r="R37" i="16"/>
  <c r="V37" i="16" s="1"/>
  <c r="T37" i="16"/>
  <c r="R158" i="16"/>
  <c r="T158" i="16"/>
  <c r="R34" i="16"/>
  <c r="V34" i="16" s="1"/>
  <c r="T34" i="16"/>
  <c r="R130" i="16"/>
  <c r="T130" i="16"/>
  <c r="Q35" i="16"/>
  <c r="S35" i="16"/>
  <c r="Q172" i="16"/>
  <c r="S172" i="16"/>
  <c r="R89" i="16"/>
  <c r="T89" i="16"/>
  <c r="Q185" i="16"/>
  <c r="S185" i="16"/>
  <c r="Q53" i="16"/>
  <c r="S53" i="16"/>
  <c r="Q69" i="16"/>
  <c r="S69" i="16"/>
  <c r="Q153" i="16"/>
  <c r="S153" i="16"/>
  <c r="T160" i="16"/>
  <c r="Q91" i="16"/>
  <c r="S91" i="16"/>
  <c r="R200" i="16"/>
  <c r="V200" i="16" s="1"/>
  <c r="T200" i="16"/>
  <c r="R92" i="16"/>
  <c r="T92" i="16"/>
  <c r="Q168" i="16"/>
  <c r="S168" i="16"/>
  <c r="Q96" i="16"/>
  <c r="S96" i="16"/>
  <c r="Q169" i="16"/>
  <c r="S169" i="16"/>
  <c r="Q97" i="16"/>
  <c r="S97" i="16"/>
  <c r="Q25" i="16"/>
  <c r="S25" i="16"/>
  <c r="Q146" i="16"/>
  <c r="S146" i="16"/>
  <c r="Q74" i="16"/>
  <c r="S74" i="16"/>
  <c r="Q2" i="16"/>
  <c r="S2" i="16"/>
  <c r="S42" i="16"/>
  <c r="S30" i="16"/>
  <c r="S4" i="16"/>
  <c r="S28" i="16"/>
  <c r="Q190" i="16"/>
  <c r="U190" i="16" s="1"/>
  <c r="S190" i="16"/>
  <c r="Q118" i="16"/>
  <c r="S118" i="16"/>
  <c r="Q155" i="16"/>
  <c r="S155" i="16"/>
  <c r="R35" i="16"/>
  <c r="V35" i="16" s="1"/>
  <c r="T35" i="16"/>
  <c r="Q107" i="16"/>
  <c r="S107" i="16"/>
  <c r="Q65" i="16"/>
  <c r="S65" i="16"/>
  <c r="R185" i="16"/>
  <c r="T185" i="16"/>
  <c r="R53" i="16"/>
  <c r="T53" i="16"/>
  <c r="Q21" i="16"/>
  <c r="S21" i="16"/>
  <c r="R183" i="16"/>
  <c r="T183" i="16"/>
  <c r="W183" i="16" s="1"/>
  <c r="AL3" i="25" s="1"/>
  <c r="Q78" i="16"/>
  <c r="S78" i="16"/>
  <c r="Q45" i="16"/>
  <c r="S45" i="16"/>
  <c r="T148" i="16"/>
  <c r="S123" i="16"/>
  <c r="Q79" i="16"/>
  <c r="S79" i="16"/>
  <c r="Q116" i="16"/>
  <c r="S116" i="16"/>
  <c r="Q80" i="16"/>
  <c r="S80" i="16"/>
  <c r="R168" i="16"/>
  <c r="T168" i="16"/>
  <c r="R96" i="16"/>
  <c r="T96" i="16"/>
  <c r="R169" i="16"/>
  <c r="T169" i="16"/>
  <c r="R97" i="16"/>
  <c r="T97" i="16"/>
  <c r="R25" i="16"/>
  <c r="V25" i="16" s="1"/>
  <c r="T25" i="16"/>
  <c r="R146" i="16"/>
  <c r="T146" i="16"/>
  <c r="R74" i="16"/>
  <c r="T74" i="16"/>
  <c r="R2" i="16"/>
  <c r="T2" i="16"/>
  <c r="T155" i="16"/>
  <c r="T131" i="16"/>
  <c r="T165" i="16"/>
  <c r="T143" i="16"/>
  <c r="T141" i="16"/>
  <c r="R190" i="16"/>
  <c r="V190" i="16" s="1"/>
  <c r="T190" i="16"/>
  <c r="R118" i="16"/>
  <c r="T118" i="16"/>
  <c r="Q136" i="16"/>
  <c r="S136" i="16"/>
  <c r="Q23" i="16"/>
  <c r="S23" i="16"/>
  <c r="Q88" i="16"/>
  <c r="S88" i="16"/>
  <c r="R65" i="16"/>
  <c r="T65" i="16"/>
  <c r="Q173" i="16"/>
  <c r="S173" i="16"/>
  <c r="Q143" i="16"/>
  <c r="S143" i="16"/>
  <c r="R195" i="16"/>
  <c r="V195" i="16" s="1"/>
  <c r="X195" i="16" s="1"/>
  <c r="T195" i="16"/>
  <c r="Q150" i="16"/>
  <c r="S150" i="16"/>
  <c r="Q186" i="16"/>
  <c r="U186" i="16" s="1"/>
  <c r="S186" i="16"/>
  <c r="R147" i="16"/>
  <c r="T147" i="16"/>
  <c r="Q177" i="16"/>
  <c r="U177" i="16" s="1"/>
  <c r="S177" i="16"/>
  <c r="T136" i="16"/>
  <c r="S75" i="16"/>
  <c r="Q67" i="16"/>
  <c r="S67" i="16"/>
  <c r="R116" i="16"/>
  <c r="T116" i="16"/>
  <c r="R80" i="16"/>
  <c r="T80" i="16"/>
  <c r="Q156" i="16"/>
  <c r="S156" i="16"/>
  <c r="Q84" i="16"/>
  <c r="S84" i="16"/>
  <c r="Q157" i="16"/>
  <c r="S157" i="16"/>
  <c r="Q85" i="16"/>
  <c r="S85" i="16"/>
  <c r="Q13" i="16"/>
  <c r="S13" i="16"/>
  <c r="Q134" i="16"/>
  <c r="S134" i="16"/>
  <c r="Q62" i="16"/>
  <c r="S62" i="16"/>
  <c r="Q178" i="16"/>
  <c r="U178" i="16" s="1"/>
  <c r="S178" i="16"/>
  <c r="Q106" i="16"/>
  <c r="S106" i="16"/>
  <c r="Q12" i="16"/>
  <c r="S12" i="16"/>
  <c r="W12" i="16" s="1"/>
  <c r="Q46" i="16"/>
  <c r="S46" i="16"/>
  <c r="Q41" i="16"/>
  <c r="S41" i="16"/>
  <c r="R173" i="16"/>
  <c r="T173" i="16"/>
  <c r="R123" i="16"/>
  <c r="T123" i="16"/>
  <c r="Q138" i="16"/>
  <c r="S138" i="16"/>
  <c r="Q5" i="16"/>
  <c r="S5" i="16"/>
  <c r="Q54" i="16"/>
  <c r="S54" i="16"/>
  <c r="R111" i="16"/>
  <c r="T111" i="16"/>
  <c r="Q124" i="16"/>
  <c r="S124" i="16"/>
  <c r="Q129" i="16"/>
  <c r="S129" i="16"/>
  <c r="Q33" i="16"/>
  <c r="S33" i="16"/>
  <c r="S99" i="16"/>
  <c r="S63" i="16"/>
  <c r="T177" i="16"/>
  <c r="Q55" i="16"/>
  <c r="S55" i="16"/>
  <c r="Q56" i="16"/>
  <c r="S56" i="16"/>
  <c r="W56" i="16" s="1"/>
  <c r="Q176" i="16"/>
  <c r="U176" i="16" s="1"/>
  <c r="S176" i="16"/>
  <c r="Q68" i="16"/>
  <c r="S68" i="16"/>
  <c r="R156" i="16"/>
  <c r="T156" i="16"/>
  <c r="R84" i="16"/>
  <c r="T84" i="16"/>
  <c r="R157" i="16"/>
  <c r="T157" i="16"/>
  <c r="R85" i="16"/>
  <c r="T85" i="16"/>
  <c r="R134" i="16"/>
  <c r="T134" i="16"/>
  <c r="R62" i="16"/>
  <c r="T62" i="16"/>
  <c r="R178" i="16"/>
  <c r="T178" i="16"/>
  <c r="R106" i="16"/>
  <c r="T106" i="16"/>
  <c r="Q191" i="16"/>
  <c r="U191" i="16" s="1"/>
  <c r="S191" i="16"/>
  <c r="R4" i="16"/>
  <c r="V4" i="16" s="1"/>
  <c r="T4" i="16"/>
  <c r="R41" i="16"/>
  <c r="T41" i="16"/>
  <c r="Q161" i="16"/>
  <c r="S161" i="16"/>
  <c r="Q100" i="16"/>
  <c r="S100" i="16"/>
  <c r="Q66" i="16"/>
  <c r="S66" i="16"/>
  <c r="R159" i="16"/>
  <c r="T159" i="16"/>
  <c r="Q83" i="16"/>
  <c r="S83" i="16"/>
  <c r="R28" i="16"/>
  <c r="V28" i="16" s="1"/>
  <c r="T28" i="16"/>
  <c r="R57" i="16"/>
  <c r="T57" i="16"/>
  <c r="S15" i="16"/>
  <c r="W15" i="16" s="1"/>
  <c r="T153" i="16"/>
  <c r="R15" i="16"/>
  <c r="V15" i="16" s="1"/>
  <c r="R10" i="16"/>
  <c r="V10" i="16" s="1"/>
  <c r="R109" i="16"/>
  <c r="R86" i="16"/>
  <c r="R14" i="16"/>
  <c r="V14" i="16" s="1"/>
  <c r="R188" i="16"/>
  <c r="V188" i="16" s="1"/>
  <c r="Q188" i="16"/>
  <c r="U188" i="16" s="1"/>
  <c r="W187" i="16"/>
  <c r="R187" i="16"/>
  <c r="R13" i="16"/>
  <c r="V13" i="16" s="1"/>
  <c r="R23" i="16"/>
  <c r="V23" i="16" s="1"/>
  <c r="Q199" i="16"/>
  <c r="U199" i="16" s="1"/>
  <c r="R56" i="16"/>
  <c r="Q145" i="16"/>
  <c r="R128" i="16"/>
  <c r="R144" i="16"/>
  <c r="R50" i="16"/>
  <c r="Q197" i="16"/>
  <c r="U197" i="16" s="1"/>
  <c r="R133" i="16"/>
  <c r="R61" i="16"/>
  <c r="R20" i="16"/>
  <c r="V20" i="16" s="1"/>
  <c r="R8" i="16"/>
  <c r="V8" i="16" s="1"/>
  <c r="W199" i="16"/>
  <c r="Q193" i="16"/>
  <c r="U193" i="16" s="1"/>
  <c r="R98" i="16"/>
  <c r="R58" i="16"/>
  <c r="U170" i="16" l="1"/>
  <c r="U165" i="16"/>
  <c r="U162" i="16"/>
  <c r="U155" i="16"/>
  <c r="U168" i="16"/>
  <c r="U160" i="16"/>
  <c r="U153" i="16"/>
  <c r="U158" i="16"/>
  <c r="U154" i="16"/>
  <c r="U164" i="16"/>
  <c r="U166" i="16"/>
  <c r="U156" i="16"/>
  <c r="U174" i="16"/>
  <c r="U159" i="16"/>
  <c r="U167" i="16"/>
  <c r="U157" i="16"/>
  <c r="U161" i="16"/>
  <c r="U173" i="16"/>
  <c r="U172" i="16"/>
  <c r="U163" i="16"/>
  <c r="U171" i="16"/>
  <c r="U151" i="16"/>
  <c r="U169" i="16"/>
  <c r="U152" i="16"/>
  <c r="U147" i="16"/>
  <c r="U146" i="16"/>
  <c r="U145" i="16"/>
  <c r="U148" i="16"/>
  <c r="U149" i="16"/>
  <c r="U150" i="16"/>
  <c r="W39" i="16"/>
  <c r="V45" i="16"/>
  <c r="V40" i="16"/>
  <c r="V43" i="16"/>
  <c r="V44" i="16"/>
  <c r="V42" i="16"/>
  <c r="V41" i="16"/>
  <c r="V39" i="16"/>
  <c r="W55" i="16"/>
  <c r="V55" i="16"/>
  <c r="V48" i="16"/>
  <c r="V53" i="16"/>
  <c r="V49" i="16"/>
  <c r="V56" i="16"/>
  <c r="V46" i="16"/>
  <c r="V57" i="16"/>
  <c r="V47" i="16"/>
  <c r="V50" i="16"/>
  <c r="V51" i="16"/>
  <c r="V2" i="16"/>
  <c r="V54" i="16"/>
  <c r="V52" i="16"/>
  <c r="U185" i="16"/>
  <c r="U144" i="16"/>
  <c r="U142" i="16"/>
  <c r="U143" i="16"/>
  <c r="U184" i="16"/>
  <c r="W59" i="16"/>
  <c r="V70" i="16"/>
  <c r="V94" i="16"/>
  <c r="V58" i="16"/>
  <c r="V80" i="16"/>
  <c r="V68" i="16"/>
  <c r="V66" i="16"/>
  <c r="V95" i="16"/>
  <c r="V64" i="16"/>
  <c r="V74" i="16"/>
  <c r="V101" i="16"/>
  <c r="V99" i="16"/>
  <c r="V73" i="16"/>
  <c r="V79" i="16"/>
  <c r="V89" i="16"/>
  <c r="V60" i="16"/>
  <c r="V59" i="16"/>
  <c r="V105" i="16"/>
  <c r="V93" i="16"/>
  <c r="V61" i="16"/>
  <c r="V86" i="16"/>
  <c r="V98" i="16"/>
  <c r="V85" i="16"/>
  <c r="V96" i="16"/>
  <c r="V92" i="16"/>
  <c r="V81" i="16"/>
  <c r="V83" i="16"/>
  <c r="V75" i="16"/>
  <c r="V71" i="16"/>
  <c r="V78" i="16"/>
  <c r="V63" i="16"/>
  <c r="V82" i="16"/>
  <c r="V72" i="16"/>
  <c r="V100" i="16"/>
  <c r="V103" i="16"/>
  <c r="V102" i="16"/>
  <c r="V65" i="16"/>
  <c r="V77" i="16"/>
  <c r="V104" i="16"/>
  <c r="V87" i="16"/>
  <c r="V91" i="16"/>
  <c r="V76" i="16"/>
  <c r="V62" i="16"/>
  <c r="V84" i="16"/>
  <c r="V97" i="16"/>
  <c r="V88" i="16"/>
  <c r="V69" i="16"/>
  <c r="V90" i="16"/>
  <c r="V67" i="16"/>
  <c r="V106" i="16"/>
  <c r="V121" i="16"/>
  <c r="V107" i="16"/>
  <c r="V109" i="16"/>
  <c r="V111" i="16"/>
  <c r="V123" i="16"/>
  <c r="V120" i="16"/>
  <c r="V110" i="16"/>
  <c r="V122" i="16"/>
  <c r="V117" i="16"/>
  <c r="V112" i="16"/>
  <c r="V118" i="16"/>
  <c r="V119" i="16"/>
  <c r="V113" i="16"/>
  <c r="V124" i="16"/>
  <c r="V115" i="16"/>
  <c r="V116" i="16"/>
  <c r="V108" i="16"/>
  <c r="V114" i="16"/>
  <c r="V128" i="16"/>
  <c r="V126" i="16"/>
  <c r="V125" i="16"/>
  <c r="V127" i="16"/>
  <c r="V129" i="16"/>
  <c r="W24" i="16"/>
  <c r="U138" i="16"/>
  <c r="U132" i="16"/>
  <c r="U135" i="16"/>
  <c r="U139" i="16"/>
  <c r="U137" i="16"/>
  <c r="U134" i="16"/>
  <c r="U141" i="16"/>
  <c r="X191" i="16"/>
  <c r="W28" i="16"/>
  <c r="U130" i="16"/>
  <c r="U133" i="16"/>
  <c r="U131" i="16"/>
  <c r="U136" i="16"/>
  <c r="U140" i="16"/>
  <c r="W44" i="16"/>
  <c r="W57" i="16"/>
  <c r="W34" i="16"/>
  <c r="AL165" i="25" s="1"/>
  <c r="U55" i="16"/>
  <c r="W36" i="16"/>
  <c r="AL160" i="25" s="1"/>
  <c r="U30" i="16"/>
  <c r="X30" i="16" s="1"/>
  <c r="U111" i="16"/>
  <c r="U87" i="16"/>
  <c r="V169" i="16"/>
  <c r="U53" i="16"/>
  <c r="X53" i="16" s="1"/>
  <c r="U92" i="16"/>
  <c r="U77" i="16"/>
  <c r="U95" i="16"/>
  <c r="U4" i="16"/>
  <c r="X4" i="16" s="1"/>
  <c r="V135" i="16"/>
  <c r="U117" i="16"/>
  <c r="U99" i="16"/>
  <c r="U73" i="16"/>
  <c r="V133" i="16"/>
  <c r="U66" i="16"/>
  <c r="U54" i="16"/>
  <c r="U46" i="16"/>
  <c r="U13" i="16"/>
  <c r="X13" i="16" s="1"/>
  <c r="U23" i="16"/>
  <c r="X23" i="16" s="1"/>
  <c r="V136" i="16"/>
  <c r="V185" i="16"/>
  <c r="U25" i="16"/>
  <c r="X25" i="16" s="1"/>
  <c r="U89" i="16"/>
  <c r="U14" i="16"/>
  <c r="X14" i="16" s="1"/>
  <c r="U108" i="16"/>
  <c r="V184" i="16"/>
  <c r="V137" i="16"/>
  <c r="U121" i="16"/>
  <c r="V143" i="16"/>
  <c r="U20" i="16"/>
  <c r="X20" i="16" s="1"/>
  <c r="V149" i="16"/>
  <c r="U19" i="16"/>
  <c r="U112" i="16"/>
  <c r="U9" i="16"/>
  <c r="X9" i="16" s="1"/>
  <c r="U63" i="16"/>
  <c r="V187" i="16"/>
  <c r="X187" i="16" s="1"/>
  <c r="V157" i="16"/>
  <c r="V163" i="16"/>
  <c r="V158" i="16"/>
  <c r="V138" i="16"/>
  <c r="U105" i="16"/>
  <c r="U104" i="16"/>
  <c r="U34" i="16"/>
  <c r="X34" i="16" s="1"/>
  <c r="V182" i="16"/>
  <c r="U6" i="16"/>
  <c r="X6" i="16" s="1"/>
  <c r="U44" i="16"/>
  <c r="U94" i="16"/>
  <c r="U72" i="16"/>
  <c r="V177" i="16"/>
  <c r="U100" i="16"/>
  <c r="V178" i="16"/>
  <c r="V156" i="16"/>
  <c r="U123" i="16"/>
  <c r="U5" i="16"/>
  <c r="X5" i="16" s="1"/>
  <c r="U12" i="16"/>
  <c r="X12" i="16" s="1"/>
  <c r="U85" i="16"/>
  <c r="U67" i="16"/>
  <c r="U45" i="16"/>
  <c r="U65" i="16"/>
  <c r="U97" i="16"/>
  <c r="U91" i="16"/>
  <c r="U86" i="16"/>
  <c r="V172" i="16"/>
  <c r="U102" i="16"/>
  <c r="U16" i="16"/>
  <c r="X16" i="16" s="1"/>
  <c r="V153" i="16"/>
  <c r="X153" i="16" s="1"/>
  <c r="U7" i="16"/>
  <c r="X7" i="16" s="1"/>
  <c r="U17" i="16"/>
  <c r="X17" i="16" s="1"/>
  <c r="U60" i="16"/>
  <c r="U93" i="16"/>
  <c r="U82" i="16"/>
  <c r="U39" i="16"/>
  <c r="X39" i="16" s="1"/>
  <c r="V168" i="16"/>
  <c r="U128" i="16"/>
  <c r="U64" i="16"/>
  <c r="V170" i="16"/>
  <c r="U22" i="16"/>
  <c r="X22" i="16" s="1"/>
  <c r="U28" i="16"/>
  <c r="X28" i="16" s="1"/>
  <c r="V175" i="16"/>
  <c r="U51" i="16"/>
  <c r="V161" i="16"/>
  <c r="V144" i="16"/>
  <c r="V159" i="16"/>
  <c r="U41" i="16"/>
  <c r="U88" i="16"/>
  <c r="V160" i="16"/>
  <c r="U70" i="16"/>
  <c r="U61" i="16"/>
  <c r="V146" i="16"/>
  <c r="U80" i="16"/>
  <c r="V148" i="16"/>
  <c r="V181" i="16"/>
  <c r="U103" i="16"/>
  <c r="U47" i="16"/>
  <c r="U3" i="16"/>
  <c r="X3" i="16" s="1"/>
  <c r="V154" i="16"/>
  <c r="U32" i="16"/>
  <c r="X32" i="16" s="1"/>
  <c r="U59" i="16"/>
  <c r="U29" i="16"/>
  <c r="X29" i="16" s="1"/>
  <c r="U50" i="16"/>
  <c r="U68" i="16"/>
  <c r="U106" i="16"/>
  <c r="U113" i="16"/>
  <c r="V134" i="16"/>
  <c r="U129" i="16"/>
  <c r="U84" i="16"/>
  <c r="V183" i="16"/>
  <c r="U2" i="16"/>
  <c r="U96" i="16"/>
  <c r="U10" i="16"/>
  <c r="X10" i="16" s="1"/>
  <c r="V139" i="16"/>
  <c r="U58" i="16"/>
  <c r="U37" i="16"/>
  <c r="X37" i="16" s="1"/>
  <c r="V152" i="16"/>
  <c r="U90" i="16"/>
  <c r="U114" i="16"/>
  <c r="U24" i="16"/>
  <c r="X24" i="16" s="1"/>
  <c r="U98" i="16"/>
  <c r="V140" i="16"/>
  <c r="V132" i="16"/>
  <c r="V155" i="16"/>
  <c r="U36" i="16"/>
  <c r="X36" i="16" s="1"/>
  <c r="U110" i="16"/>
  <c r="V171" i="16"/>
  <c r="U33" i="16"/>
  <c r="X33" i="16" s="1"/>
  <c r="U78" i="16"/>
  <c r="U107" i="16"/>
  <c r="V150" i="16"/>
  <c r="U40" i="16"/>
  <c r="U101" i="16"/>
  <c r="U26" i="16"/>
  <c r="X26" i="16" s="1"/>
  <c r="U120" i="16"/>
  <c r="U38" i="16"/>
  <c r="X38" i="16" s="1"/>
  <c r="U18" i="16"/>
  <c r="X18" i="16" s="1"/>
  <c r="U52" i="16"/>
  <c r="U116" i="16"/>
  <c r="U35" i="16"/>
  <c r="X35" i="16" s="1"/>
  <c r="U127" i="16"/>
  <c r="V131" i="16"/>
  <c r="U126" i="16"/>
  <c r="U75" i="16"/>
  <c r="U81" i="16"/>
  <c r="U31" i="16"/>
  <c r="X31" i="16" s="1"/>
  <c r="U125" i="16"/>
  <c r="U122" i="16"/>
  <c r="V176" i="16"/>
  <c r="U118" i="16"/>
  <c r="U76" i="16"/>
  <c r="V141" i="16"/>
  <c r="U49" i="16"/>
  <c r="X49" i="16" s="1"/>
  <c r="U27" i="16"/>
  <c r="X27" i="16" s="1"/>
  <c r="V166" i="16"/>
  <c r="U42" i="16"/>
  <c r="U83" i="16"/>
  <c r="U56" i="16"/>
  <c r="U124" i="16"/>
  <c r="V173" i="16"/>
  <c r="U62" i="16"/>
  <c r="V147" i="16"/>
  <c r="U21" i="16"/>
  <c r="X21" i="16" s="1"/>
  <c r="AK162" i="25" s="1"/>
  <c r="U74" i="16"/>
  <c r="U109" i="16"/>
  <c r="U115" i="16"/>
  <c r="V167" i="16"/>
  <c r="U11" i="16"/>
  <c r="X11" i="16" s="1"/>
  <c r="U8" i="16"/>
  <c r="X8" i="16" s="1"/>
  <c r="U57" i="16"/>
  <c r="U119" i="16"/>
  <c r="V179" i="16"/>
  <c r="V164" i="16"/>
  <c r="U15" i="16"/>
  <c r="X15" i="16" s="1"/>
  <c r="V145" i="16"/>
  <c r="U79" i="16"/>
  <c r="U69" i="16"/>
  <c r="V130" i="16"/>
  <c r="V180" i="16"/>
  <c r="V162" i="16"/>
  <c r="V151" i="16"/>
  <c r="V142" i="16"/>
  <c r="U48" i="16"/>
  <c r="X48" i="16" s="1"/>
  <c r="V165" i="16"/>
  <c r="V174" i="16"/>
  <c r="U71" i="16"/>
  <c r="U43" i="16"/>
  <c r="W51" i="16"/>
  <c r="W45" i="16"/>
  <c r="W20" i="16"/>
  <c r="W47" i="16"/>
  <c r="W61" i="16"/>
  <c r="W128" i="16"/>
  <c r="W109" i="16"/>
  <c r="W91" i="16"/>
  <c r="W69" i="16"/>
  <c r="W63" i="16"/>
  <c r="W127" i="16"/>
  <c r="W23" i="16"/>
  <c r="AL161" i="25" s="1"/>
  <c r="W143" i="16"/>
  <c r="W35" i="16"/>
  <c r="W41" i="16"/>
  <c r="W64" i="16"/>
  <c r="AL116" i="25" s="1"/>
  <c r="W195" i="16"/>
  <c r="W191" i="16"/>
  <c r="X193" i="16"/>
  <c r="W188" i="16"/>
  <c r="W140" i="16"/>
  <c r="W167" i="16"/>
  <c r="W86" i="16"/>
  <c r="W53" i="16"/>
  <c r="W107" i="16"/>
  <c r="W144" i="16"/>
  <c r="W159" i="16"/>
  <c r="W82" i="16"/>
  <c r="W137" i="16"/>
  <c r="W10" i="16"/>
  <c r="AL180" i="25" s="1"/>
  <c r="W119" i="16"/>
  <c r="W135" i="16"/>
  <c r="W90" i="16"/>
  <c r="W173" i="16"/>
  <c r="W65" i="16"/>
  <c r="AL133" i="25" s="1"/>
  <c r="W117" i="16"/>
  <c r="W153" i="16"/>
  <c r="W193" i="16"/>
  <c r="W145" i="16"/>
  <c r="W99" i="16"/>
  <c r="W157" i="16"/>
  <c r="W125" i="16"/>
  <c r="W139" i="16"/>
  <c r="W30" i="16"/>
  <c r="W184" i="16"/>
  <c r="W115" i="16"/>
  <c r="W156" i="16"/>
  <c r="W133" i="16"/>
  <c r="W131" i="16"/>
  <c r="W4" i="16"/>
  <c r="AL185" i="25" s="1"/>
  <c r="W98" i="16"/>
  <c r="W67" i="16"/>
  <c r="W58" i="16"/>
  <c r="W179" i="16"/>
  <c r="W87" i="16"/>
  <c r="W73" i="16"/>
  <c r="X188" i="16"/>
  <c r="W138" i="16"/>
  <c r="W113" i="16"/>
  <c r="W110" i="16"/>
  <c r="W155" i="16"/>
  <c r="W50" i="16"/>
  <c r="W42" i="16"/>
  <c r="X197" i="16"/>
  <c r="W197" i="16"/>
  <c r="W83" i="16"/>
  <c r="W14" i="16"/>
  <c r="W111" i="16"/>
  <c r="W147" i="16"/>
  <c r="W161" i="16"/>
  <c r="W186" i="16"/>
  <c r="W122" i="16"/>
  <c r="W149" i="16"/>
  <c r="W97" i="16"/>
  <c r="W121" i="16"/>
  <c r="W81" i="16"/>
  <c r="W148" i="16"/>
  <c r="W106" i="16"/>
  <c r="W75" i="16"/>
  <c r="W180" i="16"/>
  <c r="AL6" i="25" s="1"/>
  <c r="W95" i="16"/>
  <c r="W151" i="16"/>
  <c r="W102" i="16"/>
  <c r="W9" i="16"/>
  <c r="W72" i="16"/>
  <c r="W70" i="16"/>
  <c r="AL126" i="25" s="1"/>
  <c r="W126" i="16"/>
  <c r="AL50" i="25" s="1"/>
  <c r="W93" i="16"/>
  <c r="AL130" i="25" s="1"/>
  <c r="W120" i="16"/>
  <c r="W78" i="16"/>
  <c r="W171" i="16"/>
  <c r="W105" i="16"/>
  <c r="W130" i="16"/>
  <c r="W123" i="16"/>
  <c r="W129" i="16"/>
  <c r="AL65" i="25" s="1"/>
  <c r="X199" i="16"/>
  <c r="W166" i="16"/>
  <c r="AL15" i="25" s="1"/>
  <c r="W146" i="16"/>
  <c r="W38" i="16"/>
  <c r="W172" i="16"/>
  <c r="W175" i="16"/>
  <c r="W29" i="16"/>
  <c r="AL155" i="25" s="1"/>
  <c r="W48" i="16"/>
  <c r="W108" i="16"/>
  <c r="AL101" i="25" s="1"/>
  <c r="W165" i="16"/>
  <c r="W2" i="16"/>
  <c r="AL187" i="25" s="1"/>
  <c r="W136" i="16"/>
  <c r="W174" i="16"/>
  <c r="W101" i="16"/>
  <c r="W85" i="16"/>
  <c r="W33" i="16"/>
  <c r="W96" i="16"/>
  <c r="X194" i="16"/>
  <c r="W134" i="16"/>
  <c r="W21" i="16"/>
  <c r="W60" i="16"/>
  <c r="W163" i="16"/>
  <c r="W141" i="16"/>
  <c r="W142" i="16"/>
  <c r="X186" i="16"/>
  <c r="W80" i="16"/>
  <c r="W118" i="16"/>
  <c r="W84" i="16"/>
  <c r="W185" i="16"/>
  <c r="X198" i="16"/>
  <c r="W181" i="16"/>
  <c r="W114" i="16"/>
  <c r="W77" i="16"/>
  <c r="W13" i="16"/>
  <c r="W150" i="16"/>
  <c r="W79" i="16"/>
  <c r="W52" i="16"/>
  <c r="AL178" i="25" s="1"/>
  <c r="W152" i="16"/>
  <c r="W168" i="16"/>
  <c r="W170" i="16"/>
  <c r="W46" i="16"/>
  <c r="X192" i="16"/>
  <c r="W116" i="16"/>
  <c r="W68" i="16"/>
  <c r="W177" i="16"/>
  <c r="W49" i="16"/>
  <c r="W169" i="16"/>
  <c r="W176" i="16"/>
  <c r="W16" i="16"/>
  <c r="W194" i="16"/>
  <c r="W17" i="16"/>
  <c r="W162" i="16"/>
  <c r="W88" i="16"/>
  <c r="W26" i="16"/>
  <c r="W43" i="16"/>
  <c r="W154" i="16"/>
  <c r="W89" i="16"/>
  <c r="W37" i="16"/>
  <c r="W124" i="16"/>
  <c r="W112" i="16"/>
  <c r="AL81" i="25" s="1"/>
  <c r="W160" i="16"/>
  <c r="W100" i="16"/>
  <c r="W76" i="16"/>
  <c r="W94" i="16"/>
  <c r="X200" i="16"/>
  <c r="W198" i="16"/>
  <c r="W182" i="16"/>
  <c r="X190" i="16"/>
  <c r="W25" i="16"/>
  <c r="AL157" i="25" s="1"/>
  <c r="W190" i="16"/>
  <c r="W62" i="16"/>
  <c r="W66" i="16"/>
  <c r="W54" i="16"/>
  <c r="AL135" i="25" s="1"/>
  <c r="W74" i="16"/>
  <c r="AL136" i="25" s="1"/>
  <c r="W40" i="16"/>
  <c r="AL156" i="25" s="1"/>
  <c r="W200" i="16"/>
  <c r="W158" i="16"/>
  <c r="W196" i="16"/>
  <c r="W32" i="16"/>
  <c r="AL153" i="25" s="1"/>
  <c r="W104" i="16"/>
  <c r="W5" i="16"/>
  <c r="AL184" i="25" s="1"/>
  <c r="X196" i="16"/>
  <c r="W92" i="16"/>
  <c r="W103" i="16"/>
  <c r="W132" i="16"/>
  <c r="W71" i="16"/>
  <c r="W192" i="16"/>
  <c r="W178" i="16"/>
  <c r="W164" i="16"/>
  <c r="AL30" i="25" l="1"/>
  <c r="AL66" i="25"/>
  <c r="AL97" i="25"/>
  <c r="AL89" i="25"/>
  <c r="AL125" i="25"/>
  <c r="AL22" i="25"/>
  <c r="AL55" i="25"/>
  <c r="AL24" i="25"/>
  <c r="AL145" i="25"/>
  <c r="AL96" i="25"/>
  <c r="AL8" i="25"/>
  <c r="AL131" i="25"/>
  <c r="AL34" i="25"/>
  <c r="AL128" i="25"/>
  <c r="AL44" i="25"/>
  <c r="AL120" i="25"/>
  <c r="X52" i="16"/>
  <c r="AK168" i="25"/>
  <c r="AL173" i="25"/>
  <c r="AL60" i="25"/>
  <c r="AL102" i="25"/>
  <c r="AL64" i="25"/>
  <c r="AL148" i="25"/>
  <c r="AK160" i="25"/>
  <c r="AK163" i="25"/>
  <c r="AL16" i="25"/>
  <c r="AL90" i="25"/>
  <c r="AL114" i="25"/>
  <c r="AL88" i="25"/>
  <c r="AL10" i="25"/>
  <c r="AL158" i="25"/>
  <c r="AL118" i="25"/>
  <c r="AL39" i="25"/>
  <c r="AL86" i="25"/>
  <c r="AL177" i="25"/>
  <c r="AL113" i="25"/>
  <c r="AL25" i="25"/>
  <c r="AL123" i="25"/>
  <c r="AL56" i="25"/>
  <c r="AL14" i="25"/>
  <c r="AL139" i="25"/>
  <c r="AL5" i="25"/>
  <c r="AL76" i="25"/>
  <c r="AL27" i="25"/>
  <c r="AL140" i="25"/>
  <c r="AL91" i="25"/>
  <c r="AK158" i="25"/>
  <c r="AK167" i="25"/>
  <c r="AL168" i="25"/>
  <c r="AL134" i="25"/>
  <c r="AL67" i="25"/>
  <c r="AL103" i="25"/>
  <c r="AK151" i="25"/>
  <c r="AL110" i="25"/>
  <c r="AL71" i="25"/>
  <c r="AL80" i="25"/>
  <c r="AL4" i="25"/>
  <c r="AL73" i="25"/>
  <c r="AL112" i="25"/>
  <c r="AL59" i="25"/>
  <c r="AL54" i="25"/>
  <c r="AL12" i="25"/>
  <c r="AL132" i="25"/>
  <c r="AL143" i="25"/>
  <c r="AL167" i="25"/>
  <c r="AL186" i="25"/>
  <c r="AL147" i="25"/>
  <c r="AL150" i="25"/>
  <c r="AL115" i="25"/>
  <c r="AL36" i="25"/>
  <c r="AL77" i="25"/>
  <c r="AK157" i="25"/>
  <c r="AL48" i="25"/>
  <c r="AL144" i="25"/>
  <c r="AL62" i="25"/>
  <c r="AL45" i="25"/>
  <c r="AL152" i="25"/>
  <c r="AL69" i="25"/>
  <c r="AL68" i="25"/>
  <c r="AL166" i="25"/>
  <c r="AL151" i="25"/>
  <c r="AL32" i="25"/>
  <c r="AL9" i="25"/>
  <c r="AL99" i="25"/>
  <c r="AL31" i="25"/>
  <c r="AL138" i="25"/>
  <c r="AL33" i="25"/>
  <c r="AL47" i="25"/>
  <c r="AL46" i="25"/>
  <c r="AK164" i="25"/>
  <c r="AK188" i="25"/>
  <c r="AL141" i="25"/>
  <c r="AL7" i="25"/>
  <c r="AL174" i="25"/>
  <c r="AL78" i="25"/>
  <c r="AL129" i="25"/>
  <c r="AL17" i="25"/>
  <c r="AL104" i="25"/>
  <c r="AL57" i="25"/>
  <c r="AL29" i="25"/>
  <c r="AL38" i="25"/>
  <c r="AL53" i="25"/>
  <c r="AL61" i="25"/>
  <c r="AL19" i="25"/>
  <c r="AL105" i="25"/>
  <c r="AL18" i="25"/>
  <c r="AL117" i="25"/>
  <c r="AL127" i="25"/>
  <c r="AL11" i="25"/>
  <c r="AL192" i="25"/>
  <c r="AL13" i="25"/>
  <c r="AL93" i="25"/>
  <c r="AL179" i="25"/>
  <c r="AL191" i="25"/>
  <c r="AL84" i="25"/>
  <c r="AL87" i="25"/>
  <c r="AL159" i="25"/>
  <c r="AL74" i="25"/>
  <c r="AL98" i="25"/>
  <c r="AL106" i="25"/>
  <c r="AK147" i="25"/>
  <c r="AK189" i="25"/>
  <c r="AL142" i="25"/>
  <c r="AL100" i="25"/>
  <c r="AL119" i="25"/>
  <c r="AL183" i="25"/>
  <c r="AL111" i="25"/>
  <c r="AL26" i="25"/>
  <c r="AL109" i="25"/>
  <c r="AL190" i="25"/>
  <c r="AL162" i="25"/>
  <c r="AL43" i="25"/>
  <c r="AL164" i="25"/>
  <c r="AL188" i="25"/>
  <c r="AL21" i="25"/>
  <c r="AL94" i="25"/>
  <c r="AL20" i="25"/>
  <c r="AL70" i="25"/>
  <c r="AL175" i="25"/>
  <c r="AK155" i="25"/>
  <c r="AK165" i="25"/>
  <c r="AK161" i="25"/>
  <c r="AL182" i="25"/>
  <c r="AL163" i="25"/>
  <c r="AL171" i="25"/>
  <c r="AK178" i="25"/>
  <c r="AL169" i="25"/>
  <c r="AL63" i="25"/>
  <c r="AL85" i="25"/>
  <c r="AL176" i="25"/>
  <c r="AL189" i="25"/>
  <c r="AL72" i="25"/>
  <c r="AL35" i="25"/>
  <c r="AL28" i="25"/>
  <c r="AL121" i="25"/>
  <c r="AL170" i="25"/>
  <c r="AL23" i="25"/>
  <c r="AL52" i="25"/>
  <c r="AL42" i="25"/>
  <c r="AL37" i="25"/>
  <c r="AL79" i="25"/>
  <c r="AL92" i="25"/>
  <c r="AL95" i="25"/>
  <c r="AL146" i="25"/>
  <c r="AK144" i="25"/>
  <c r="AL137" i="25"/>
  <c r="AL154" i="25"/>
  <c r="AL181" i="25"/>
  <c r="AL58" i="25"/>
  <c r="AL122" i="25"/>
  <c r="AL49" i="25"/>
  <c r="AL75" i="25"/>
  <c r="AL51" i="25"/>
  <c r="AL124" i="25"/>
  <c r="AK154" i="25"/>
  <c r="AL149" i="25"/>
  <c r="AL172" i="25"/>
  <c r="AL82" i="25"/>
  <c r="AL83" i="25"/>
  <c r="AL107" i="25"/>
  <c r="AL108" i="25"/>
  <c r="AL40" i="25"/>
  <c r="AL41" i="25"/>
  <c r="AL228" i="25"/>
  <c r="AL227" i="25"/>
  <c r="AL209" i="25"/>
  <c r="AL216" i="25"/>
  <c r="AL206" i="25"/>
  <c r="AL207" i="25"/>
  <c r="AL222" i="25"/>
  <c r="AL225" i="25"/>
  <c r="AL224" i="25"/>
  <c r="AL204" i="25"/>
  <c r="AL199" i="25"/>
  <c r="AL197" i="25"/>
  <c r="AL205" i="25"/>
  <c r="AL229" i="25"/>
  <c r="AL220" i="25"/>
  <c r="AL211" i="25"/>
  <c r="AL193" i="25"/>
  <c r="AL201" i="25"/>
  <c r="AL200" i="25"/>
  <c r="AL208" i="25"/>
  <c r="AL194" i="25"/>
  <c r="AL210" i="25"/>
  <c r="AL223" i="25"/>
  <c r="AL214" i="25"/>
  <c r="AL198" i="25"/>
  <c r="AL221" i="25"/>
  <c r="AL219" i="25"/>
  <c r="AL195" i="25"/>
  <c r="AL217" i="25"/>
  <c r="AL215" i="25"/>
  <c r="AL196" i="25"/>
  <c r="AL203" i="25"/>
  <c r="AL226" i="25"/>
  <c r="AL212" i="25"/>
  <c r="AL202" i="25"/>
  <c r="AL218" i="25"/>
  <c r="AL213" i="25"/>
  <c r="AL230" i="25"/>
  <c r="X56" i="16"/>
  <c r="X55" i="16"/>
  <c r="X40" i="16"/>
  <c r="X149" i="16"/>
  <c r="X45" i="16"/>
  <c r="X51" i="16"/>
  <c r="X43" i="16"/>
  <c r="AK140" i="25" s="1"/>
  <c r="X42" i="16"/>
  <c r="AK150" i="25" s="1"/>
  <c r="X54" i="16"/>
  <c r="X41" i="16"/>
  <c r="X44" i="16"/>
  <c r="AK142" i="25" s="1"/>
  <c r="X57" i="16"/>
  <c r="X46" i="16"/>
  <c r="X47" i="16"/>
  <c r="X50" i="16"/>
  <c r="AK153" i="25" s="1"/>
  <c r="AL2" i="25"/>
  <c r="X184" i="16"/>
  <c r="X62" i="16"/>
  <c r="X101" i="16"/>
  <c r="X63" i="16"/>
  <c r="AK129" i="25" s="1"/>
  <c r="X60" i="16"/>
  <c r="X58" i="16"/>
  <c r="X61" i="16"/>
  <c r="X59" i="16"/>
  <c r="X116" i="16"/>
  <c r="X130" i="16"/>
  <c r="X141" i="16"/>
  <c r="X137" i="16"/>
  <c r="X180" i="16"/>
  <c r="AK6" i="25" s="1"/>
  <c r="X19" i="16"/>
  <c r="X167" i="16"/>
  <c r="X123" i="16"/>
  <c r="X114" i="16"/>
  <c r="X142" i="16"/>
  <c r="X96" i="16"/>
  <c r="X94" i="16"/>
  <c r="X133" i="16"/>
  <c r="X160" i="16"/>
  <c r="X151" i="16"/>
  <c r="X122" i="16"/>
  <c r="X86" i="16"/>
  <c r="X140" i="16"/>
  <c r="X148" i="16"/>
  <c r="X150" i="16"/>
  <c r="X105" i="16"/>
  <c r="X161" i="16"/>
  <c r="X108" i="16"/>
  <c r="X132" i="16"/>
  <c r="X120" i="16"/>
  <c r="X107" i="16"/>
  <c r="X74" i="16"/>
  <c r="AK136" i="25" s="1"/>
  <c r="X73" i="16"/>
  <c r="X72" i="16"/>
  <c r="X119" i="16"/>
  <c r="X106" i="16"/>
  <c r="X64" i="16"/>
  <c r="X2" i="16"/>
  <c r="AK187" i="25" s="1"/>
  <c r="X90" i="16"/>
  <c r="X173" i="16"/>
  <c r="X164" i="16"/>
  <c r="X103" i="16"/>
  <c r="X112" i="16"/>
  <c r="X92" i="16"/>
  <c r="X126" i="16"/>
  <c r="X80" i="16"/>
  <c r="X134" i="16"/>
  <c r="X156" i="16"/>
  <c r="X165" i="16"/>
  <c r="X135" i="16"/>
  <c r="X129" i="16"/>
  <c r="X81" i="16"/>
  <c r="X117" i="16"/>
  <c r="X147" i="16"/>
  <c r="X128" i="16"/>
  <c r="X93" i="16"/>
  <c r="AK130" i="25" s="1"/>
  <c r="X84" i="16"/>
  <c r="X82" i="16"/>
  <c r="X111" i="16"/>
  <c r="X110" i="16"/>
  <c r="X154" i="16"/>
  <c r="X98" i="16"/>
  <c r="AK103" i="25" s="1"/>
  <c r="X95" i="16"/>
  <c r="X124" i="16"/>
  <c r="X159" i="16"/>
  <c r="X91" i="16"/>
  <c r="X125" i="16"/>
  <c r="X121" i="16"/>
  <c r="X172" i="16"/>
  <c r="X69" i="16"/>
  <c r="X146" i="16"/>
  <c r="X100" i="16"/>
  <c r="X158" i="16"/>
  <c r="X178" i="16"/>
  <c r="X152" i="16"/>
  <c r="X78" i="16"/>
  <c r="AK97" i="25" s="1"/>
  <c r="X88" i="16"/>
  <c r="X104" i="16"/>
  <c r="X113" i="16"/>
  <c r="X143" i="16"/>
  <c r="X79" i="16"/>
  <c r="X68" i="16"/>
  <c r="X102" i="16"/>
  <c r="X65" i="16"/>
  <c r="X85" i="16"/>
  <c r="X89" i="16"/>
  <c r="X157" i="16"/>
  <c r="X97" i="16"/>
  <c r="X127" i="16"/>
  <c r="X87" i="16"/>
  <c r="AK117" i="25" s="1"/>
  <c r="X162" i="16"/>
  <c r="X67" i="16"/>
  <c r="AK134" i="25" s="1"/>
  <c r="X83" i="16"/>
  <c r="X131" i="16"/>
  <c r="X70" i="16"/>
  <c r="AK126" i="25" s="1"/>
  <c r="X66" i="16"/>
  <c r="X109" i="16"/>
  <c r="X136" i="16"/>
  <c r="X71" i="16"/>
  <c r="X139" i="16"/>
  <c r="X77" i="16"/>
  <c r="X118" i="16"/>
  <c r="AK73" i="25" s="1"/>
  <c r="X155" i="16"/>
  <c r="X144" i="16"/>
  <c r="X145" i="16"/>
  <c r="X115" i="16"/>
  <c r="X99" i="16"/>
  <c r="X138" i="16"/>
  <c r="X76" i="16"/>
  <c r="X75" i="16"/>
  <c r="X182" i="16"/>
  <c r="X163" i="16"/>
  <c r="X171" i="16"/>
  <c r="X166" i="16"/>
  <c r="X183" i="16"/>
  <c r="AK3" i="25" s="1"/>
  <c r="X168" i="16"/>
  <c r="X174" i="16"/>
  <c r="X177" i="16"/>
  <c r="AK18" i="25" s="1"/>
  <c r="X181" i="16"/>
  <c r="X175" i="16"/>
  <c r="X179" i="16"/>
  <c r="X170" i="16"/>
  <c r="AK16" i="25" s="1"/>
  <c r="X185" i="16"/>
  <c r="X169" i="16"/>
  <c r="X176" i="16"/>
  <c r="AK128" i="25" l="1"/>
  <c r="AK118" i="25"/>
  <c r="AK120" i="25"/>
  <c r="AK113" i="25"/>
  <c r="AK13" i="25"/>
  <c r="AK34" i="25"/>
  <c r="AK51" i="25"/>
  <c r="AK4" i="25"/>
  <c r="AK38" i="25"/>
  <c r="AK102" i="25"/>
  <c r="AK66" i="25"/>
  <c r="AK125" i="25"/>
  <c r="AK148" i="25"/>
  <c r="AK10" i="25"/>
  <c r="AK75" i="25"/>
  <c r="AK138" i="25"/>
  <c r="AK123" i="25"/>
  <c r="AK50" i="25"/>
  <c r="AK112" i="25"/>
  <c r="AK133" i="25"/>
  <c r="AK114" i="25"/>
  <c r="AK156" i="25"/>
  <c r="AK43" i="25"/>
  <c r="AK145" i="25"/>
  <c r="AK15" i="25"/>
  <c r="AK5" i="25"/>
  <c r="AK109" i="25"/>
  <c r="AK190" i="25"/>
  <c r="AK116" i="25"/>
  <c r="AK25" i="25"/>
  <c r="AK21" i="25"/>
  <c r="AK20" i="25"/>
  <c r="AK24" i="25"/>
  <c r="AK30" i="25"/>
  <c r="AK89" i="25"/>
  <c r="AK53" i="25"/>
  <c r="AK141" i="25"/>
  <c r="AK90" i="25"/>
  <c r="AK44" i="25"/>
  <c r="AK131" i="25"/>
  <c r="AK96" i="25"/>
  <c r="AK88" i="25"/>
  <c r="AK31" i="25"/>
  <c r="AK124" i="25"/>
  <c r="AK119" i="25"/>
  <c r="AK22" i="25"/>
  <c r="AK80" i="25"/>
  <c r="AK56" i="25"/>
  <c r="AK91" i="25"/>
  <c r="AK65" i="25"/>
  <c r="AK8" i="25"/>
  <c r="AK111" i="25"/>
  <c r="AK152" i="25"/>
  <c r="AK17" i="25"/>
  <c r="AK121" i="25"/>
  <c r="AK78" i="25"/>
  <c r="AK29" i="25"/>
  <c r="AK171" i="25"/>
  <c r="AK105" i="25"/>
  <c r="AK74" i="25"/>
  <c r="AK61" i="25"/>
  <c r="AK58" i="25"/>
  <c r="AK86" i="25"/>
  <c r="AK100" i="25"/>
  <c r="AK26" i="25"/>
  <c r="AK54" i="25"/>
  <c r="AK84" i="25"/>
  <c r="AK81" i="25"/>
  <c r="AK19" i="25"/>
  <c r="AK146" i="25"/>
  <c r="AK110" i="25"/>
  <c r="AK49" i="25"/>
  <c r="AK122" i="25"/>
  <c r="AK52" i="25"/>
  <c r="AK59" i="25"/>
  <c r="AK62" i="25"/>
  <c r="AK71" i="25"/>
  <c r="AK87" i="25"/>
  <c r="AK191" i="25"/>
  <c r="AK101" i="25"/>
  <c r="AK28" i="25"/>
  <c r="AK27" i="25"/>
  <c r="AK139" i="25"/>
  <c r="AK159" i="25"/>
  <c r="AK175" i="25"/>
  <c r="AK94" i="25"/>
  <c r="AK32" i="25"/>
  <c r="AK69" i="25"/>
  <c r="AK68" i="25"/>
  <c r="AK14" i="25"/>
  <c r="AK169" i="25"/>
  <c r="AK106" i="25"/>
  <c r="AK185" i="25"/>
  <c r="AK149" i="25"/>
  <c r="AK115" i="25"/>
  <c r="AK98" i="25"/>
  <c r="AK99" i="25"/>
  <c r="AK93" i="25"/>
  <c r="AK127" i="25"/>
  <c r="AK177" i="25"/>
  <c r="AK166" i="25"/>
  <c r="AK132" i="25"/>
  <c r="AK182" i="25"/>
  <c r="AK184" i="25"/>
  <c r="AK176" i="25"/>
  <c r="AK180" i="25"/>
  <c r="AK11" i="25"/>
  <c r="AK192" i="25"/>
  <c r="AK77" i="25"/>
  <c r="AK23" i="25"/>
  <c r="AK9" i="25"/>
  <c r="AK45" i="25"/>
  <c r="AK46" i="25"/>
  <c r="AK63" i="25"/>
  <c r="AK85" i="25"/>
  <c r="AK36" i="25"/>
  <c r="AK12" i="25"/>
  <c r="AK55" i="25"/>
  <c r="AK104" i="25"/>
  <c r="AK143" i="25"/>
  <c r="AK170" i="25"/>
  <c r="AK181" i="25"/>
  <c r="AK183" i="25"/>
  <c r="AK172" i="25"/>
  <c r="AK70" i="25"/>
  <c r="AK7" i="25"/>
  <c r="AK37" i="25"/>
  <c r="AK67" i="25"/>
  <c r="AK35" i="25"/>
  <c r="AK48" i="25"/>
  <c r="AK79" i="25"/>
  <c r="AK92" i="25"/>
  <c r="AK47" i="25"/>
  <c r="AK39" i="25"/>
  <c r="AK57" i="25"/>
  <c r="AK137" i="25"/>
  <c r="AK173" i="25"/>
  <c r="AK179" i="25"/>
  <c r="AK174" i="25"/>
  <c r="AK186" i="25"/>
  <c r="AK76" i="25"/>
  <c r="AK42" i="25"/>
  <c r="AK95" i="25"/>
  <c r="AK60" i="25"/>
  <c r="AK64" i="25"/>
  <c r="AK72" i="25"/>
  <c r="AK135" i="25"/>
  <c r="AK33" i="25"/>
  <c r="AK41" i="25"/>
  <c r="AK40" i="25"/>
  <c r="AK82" i="25"/>
  <c r="AK83" i="25"/>
  <c r="AK225" i="25"/>
  <c r="AK213" i="25"/>
  <c r="AK212" i="25"/>
  <c r="AK195" i="25"/>
  <c r="AK194" i="25"/>
  <c r="AK193" i="25"/>
  <c r="AK196" i="25"/>
  <c r="AK214" i="25"/>
  <c r="AK226" i="25"/>
  <c r="AK218" i="25"/>
  <c r="AK201" i="25"/>
  <c r="AK207" i="25"/>
  <c r="AK227" i="25"/>
  <c r="AK221" i="25"/>
  <c r="AK209" i="25"/>
  <c r="AK206" i="25"/>
  <c r="AK223" i="25"/>
  <c r="AK228" i="25"/>
  <c r="AK204" i="25"/>
  <c r="AK203" i="25"/>
  <c r="AK220" i="25"/>
  <c r="AK211" i="25"/>
  <c r="AK199" i="25"/>
  <c r="AK230" i="25"/>
  <c r="AK208" i="25"/>
  <c r="AK222" i="25"/>
  <c r="AK202" i="25"/>
  <c r="AK216" i="25"/>
  <c r="AK210" i="25"/>
  <c r="AK229" i="25"/>
  <c r="AK197" i="25"/>
  <c r="AK205" i="25"/>
  <c r="AK219" i="25"/>
  <c r="AK217" i="25"/>
  <c r="AK200" i="25"/>
  <c r="AK198" i="25"/>
  <c r="AK224" i="25"/>
  <c r="AK215" i="25"/>
  <c r="AK107" i="25"/>
  <c r="AK108" i="25"/>
  <c r="AK2" i="25"/>
</calcChain>
</file>

<file path=xl/sharedStrings.xml><?xml version="1.0" encoding="utf-8"?>
<sst xmlns="http://schemas.openxmlformats.org/spreadsheetml/2006/main" count="1450" uniqueCount="419">
  <si>
    <t>METROPOLIS</t>
  </si>
  <si>
    <t>INFY</t>
  </si>
  <si>
    <t>Grand Total</t>
  </si>
  <si>
    <t/>
  </si>
  <si>
    <t>HI_LIQUID</t>
  </si>
  <si>
    <t>HI_IVP</t>
  </si>
  <si>
    <t>BAJAJ-AUTO</t>
  </si>
  <si>
    <t>BEARISH</t>
  </si>
  <si>
    <t>Total</t>
  </si>
  <si>
    <t>HEROMOTOCO</t>
  </si>
  <si>
    <t>AUBANK</t>
  </si>
  <si>
    <t>TECHM</t>
  </si>
  <si>
    <t>Category</t>
  </si>
  <si>
    <t>Questions</t>
  </si>
  <si>
    <t>OPt1</t>
  </si>
  <si>
    <t>OPt2</t>
  </si>
  <si>
    <t>Opt3</t>
  </si>
  <si>
    <t>remarks</t>
  </si>
  <si>
    <t>20d_futures_Buildup</t>
  </si>
  <si>
    <t>20Session OI Buildup</t>
  </si>
  <si>
    <t>Bullish</t>
  </si>
  <si>
    <t>Bearish</t>
  </si>
  <si>
    <t>vol change +ve for Long  Buildups &amp; short Buildups cumulated OI seprately.Ignore SC / LU
Long Buildup - Short Buildup 
If -ve then bearish /  If +ve then Bullish</t>
  </si>
  <si>
    <t>20d_Option_Oi_Change</t>
  </si>
  <si>
    <t xml:space="preserve">each day PE OI change - C OI Change gives NET OI Change&gt;
Todays NET OI Change - yesterdays NET OI Change = OI Trend
if OI Trend +ve Bullish
</t>
  </si>
  <si>
    <t>Interday Option Chain OI change Analysis</t>
  </si>
  <si>
    <t>20Sessions OI Change</t>
  </si>
  <si>
    <t>Q1</t>
  </si>
  <si>
    <t>Q2</t>
  </si>
  <si>
    <t>Q3</t>
  </si>
  <si>
    <t>Future Oi Vs PCR</t>
  </si>
  <si>
    <t>Interday Call change Vs Put change</t>
  </si>
  <si>
    <t>More Puts</t>
  </si>
  <si>
    <t>More Calls</t>
  </si>
  <si>
    <t>OI Near ATM Change</t>
  </si>
  <si>
    <t>Call / Puts Buying Structure seen ?</t>
  </si>
  <si>
    <t>For Puts</t>
  </si>
  <si>
    <t>for Calls</t>
  </si>
  <si>
    <t>PCR : Price Divergence</t>
  </si>
  <si>
    <t>Yes</t>
  </si>
  <si>
    <t>No</t>
  </si>
  <si>
    <t>PCR &amp; price in opposite directions.
Price Up / PCR down :  Bearish
Price down &amp; PCR Up :  Bullish trend expected</t>
  </si>
  <si>
    <t>PCR Price In Same Direction</t>
  </si>
  <si>
    <t>OI Percentile Vs Price Percentile</t>
  </si>
  <si>
    <t>Price : down Oi Up</t>
  </si>
  <si>
    <t>Price :  Up OI % dec</t>
  </si>
  <si>
    <t>MaxPain - Price Analysis</t>
  </si>
  <si>
    <t>Max Pain constant - Price dec</t>
  </si>
  <si>
    <t xml:space="preserve">Bullish </t>
  </si>
  <si>
    <t>Divergence Observed</t>
  </si>
  <si>
    <t>IVP Vs Price Analysis</t>
  </si>
  <si>
    <t>Any recent Hi Cash deliveries</t>
  </si>
  <si>
    <t>DD is on total reserved capital (3 entries)</t>
  </si>
  <si>
    <t>Significant Buildup</t>
  </si>
  <si>
    <t>Top OI</t>
  </si>
  <si>
    <t>Top Price</t>
  </si>
  <si>
    <t>(All)</t>
  </si>
  <si>
    <t>OI_Rank</t>
  </si>
  <si>
    <t>Price_Rank</t>
  </si>
  <si>
    <t>LO</t>
  </si>
  <si>
    <t>SO</t>
  </si>
  <si>
    <t>LP</t>
  </si>
  <si>
    <t>SP</t>
  </si>
  <si>
    <t>LOR</t>
  </si>
  <si>
    <t>SOR</t>
  </si>
  <si>
    <t>LPR</t>
  </si>
  <si>
    <t>SPR</t>
  </si>
  <si>
    <t>Pre_PriceRank</t>
  </si>
  <si>
    <t>Pre_OIRank</t>
  </si>
  <si>
    <t>PreMarket_OI_Rank</t>
  </si>
  <si>
    <t>PreMarket_Price_Rank</t>
  </si>
  <si>
    <t>%PreMarket_Chg</t>
  </si>
  <si>
    <t>Steam_Left</t>
  </si>
  <si>
    <t>Tick_change</t>
  </si>
  <si>
    <t>Sig_Buildup_type</t>
  </si>
  <si>
    <t>PostMarket_Price_Rank</t>
  </si>
  <si>
    <t>PostMarket_OI_Rank</t>
  </si>
  <si>
    <t>PostMarket_Tick_Change</t>
  </si>
  <si>
    <t>Performance Matrix</t>
  </si>
  <si>
    <t>t1</t>
  </si>
  <si>
    <t>t2</t>
  </si>
  <si>
    <t>t3</t>
  </si>
  <si>
    <t>t4</t>
  </si>
  <si>
    <t>t5</t>
  </si>
  <si>
    <t>t6</t>
  </si>
  <si>
    <t>t7</t>
  </si>
  <si>
    <t>t8</t>
  </si>
  <si>
    <t>t9</t>
  </si>
  <si>
    <t>t10</t>
  </si>
  <si>
    <t>t11</t>
  </si>
  <si>
    <t>t12</t>
  </si>
  <si>
    <t>t13</t>
  </si>
  <si>
    <t>t14</t>
  </si>
  <si>
    <t>t15</t>
  </si>
  <si>
    <t>t16</t>
  </si>
  <si>
    <t>t17</t>
  </si>
  <si>
    <t>t18</t>
  </si>
  <si>
    <t>t19</t>
  </si>
  <si>
    <t>t20</t>
  </si>
  <si>
    <t>"</t>
  </si>
  <si>
    <t>WatchList</t>
  </si>
  <si>
    <t>20DFutures_HiLiq_Sig</t>
  </si>
  <si>
    <t>20DFutures_HiLiq</t>
  </si>
  <si>
    <t>RegrVWAPCross</t>
  </si>
  <si>
    <t>GreenRedCloud</t>
  </si>
  <si>
    <t>VSLRT</t>
  </si>
  <si>
    <t>LIVE-MARKET ANALYSIS (BULL)</t>
  </si>
  <si>
    <t>Live_Trades</t>
  </si>
  <si>
    <t>Lorentz_Signal</t>
  </si>
  <si>
    <t>Lorentz_Candle</t>
  </si>
  <si>
    <t>Lorentz_Close</t>
  </si>
  <si>
    <t>Lorentz_New</t>
  </si>
  <si>
    <t>INTRADAY OI DATA</t>
  </si>
  <si>
    <t>TECHNICAL ANALYSIS DATA</t>
  </si>
  <si>
    <t>POST MARKET DATA</t>
  </si>
  <si>
    <t>PostMarket_LTP</t>
  </si>
  <si>
    <t>Vol_Rank</t>
  </si>
  <si>
    <t>Top Volume</t>
  </si>
  <si>
    <t>###INDICES,NSE:NIFTY,NSE:BANKNIFTY,NSE:FINNIFTY1!,NSE:CNXFINANCE,NSE:INDIAVIX,TVC:DXY,BSE:SENSEX,BLACKBULL:DJ30.F,CAPITALCOM:DXY,BINANCE:BTCUSDT</t>
  </si>
  <si>
    <t>PreMarket_Vol_Rank</t>
  </si>
  <si>
    <t>Pre_Top Volume</t>
  </si>
  <si>
    <t>t21</t>
  </si>
  <si>
    <t>t22</t>
  </si>
  <si>
    <t>t23</t>
  </si>
  <si>
    <t>t24</t>
  </si>
  <si>
    <t>t25</t>
  </si>
  <si>
    <t>t26</t>
  </si>
  <si>
    <t>t27</t>
  </si>
  <si>
    <t>t28</t>
  </si>
  <si>
    <t>t29</t>
  </si>
  <si>
    <t>t30</t>
  </si>
  <si>
    <t>ScannerList_HiLiq_Sig_HiVol</t>
  </si>
  <si>
    <t>AlertList_HiLiq_Sig (t30)</t>
  </si>
  <si>
    <t>AlertList_HiLiq (t30)</t>
  </si>
  <si>
    <t>Med_Term_Outlook</t>
  </si>
  <si>
    <t>LIVE-MARKET ANALYSIS (BEAR)</t>
  </si>
  <si>
    <t>Sector</t>
  </si>
  <si>
    <t>###Lorentz_New_sector</t>
  </si>
  <si>
    <t>Industry</t>
  </si>
  <si>
    <t>SYMBOL</t>
  </si>
  <si>
    <t>DESC</t>
  </si>
  <si>
    <t>Count of SYMBOL</t>
  </si>
  <si>
    <t>20D_MED_ALIGN</t>
  </si>
  <si>
    <t>20D_SHORT_ALIGN</t>
  </si>
  <si>
    <t>FALSE</t>
  </si>
  <si>
    <t>TRUE</t>
  </si>
  <si>
    <t>na</t>
  </si>
  <si>
    <t>code</t>
  </si>
  <si>
    <t>Underlying</t>
  </si>
  <si>
    <t>current_change</t>
  </si>
  <si>
    <t>%CHNG</t>
  </si>
  <si>
    <t>PRE_VOL_RANK</t>
  </si>
  <si>
    <t>price_rank</t>
  </si>
  <si>
    <t>oi_rank</t>
  </si>
  <si>
    <t>vol_rank</t>
  </si>
  <si>
    <t>steam</t>
  </si>
  <si>
    <t>TOP_OI</t>
  </si>
  <si>
    <t>TOP_PRICE</t>
  </si>
  <si>
    <t>TOP_VOL</t>
  </si>
  <si>
    <t>liquidity</t>
  </si>
  <si>
    <t>high_ivp</t>
  </si>
  <si>
    <t>mediumtermoutlook</t>
  </si>
  <si>
    <t>MED_OUTLOOK</t>
  </si>
  <si>
    <t>BUILDUP_SIG</t>
  </si>
  <si>
    <t>LORENTZ_SIGNAL</t>
  </si>
  <si>
    <t>LORZENTZ_CANDLE</t>
  </si>
  <si>
    <t>LORZENTZ_CLOSE</t>
  </si>
  <si>
    <t>LORZENTZ_NEW</t>
  </si>
  <si>
    <t>ACC</t>
  </si>
  <si>
    <t>BULLISH</t>
  </si>
  <si>
    <t>AMBUJACEM</t>
  </si>
  <si>
    <t>ASIANPAINT</t>
  </si>
  <si>
    <t>BULLISH_ALIGNMENT</t>
  </si>
  <si>
    <t>BAJAJFINSV</t>
  </si>
  <si>
    <t>BANKBARODA</t>
  </si>
  <si>
    <t>BRITANNIA</t>
  </si>
  <si>
    <t>CHOLAFIN</t>
  </si>
  <si>
    <t>CIPLA</t>
  </si>
  <si>
    <t>COALINDIA</t>
  </si>
  <si>
    <t>CUMMINSIND</t>
  </si>
  <si>
    <t>GODREJCP</t>
  </si>
  <si>
    <t>HINDALCO</t>
  </si>
  <si>
    <t>HINDUNILVR</t>
  </si>
  <si>
    <t>IOC</t>
  </si>
  <si>
    <t>MANAPPURAM</t>
  </si>
  <si>
    <t>MARUTI</t>
  </si>
  <si>
    <t>MPHASIS</t>
  </si>
  <si>
    <t>SAIL</t>
  </si>
  <si>
    <t>SBILIFE</t>
  </si>
  <si>
    <t>SUNPHARMA</t>
  </si>
  <si>
    <t>TATASTEEL</t>
  </si>
  <si>
    <t>TCS</t>
  </si>
  <si>
    <t>UBL</t>
  </si>
  <si>
    <t>ULTRACEMCO</t>
  </si>
  <si>
    <t>BANKNIFTY</t>
  </si>
  <si>
    <t>CANFINHOME</t>
  </si>
  <si>
    <t>GODREJPROP</t>
  </si>
  <si>
    <t>HDFCBANK</t>
  </si>
  <si>
    <t>IDFCFIRSTB</t>
  </si>
  <si>
    <t>IEX</t>
  </si>
  <si>
    <t>INDUSINDBK</t>
  </si>
  <si>
    <t>KOTAKBANK</t>
  </si>
  <si>
    <t>LICHSGFIN</t>
  </si>
  <si>
    <t>MUTHOOTFIN</t>
  </si>
  <si>
    <t>JINDALSTEL</t>
  </si>
  <si>
    <t>JSWSTEEL</t>
  </si>
  <si>
    <t>VEDL</t>
  </si>
  <si>
    <t>Health Technology</t>
  </si>
  <si>
    <t>DRREDDY</t>
  </si>
  <si>
    <t>LUPIN</t>
  </si>
  <si>
    <t>GUJGASLTD</t>
  </si>
  <si>
    <t>IGL</t>
  </si>
  <si>
    <t>MGL</t>
  </si>
  <si>
    <t>BERGEPAINT</t>
  </si>
  <si>
    <t>NAVINFLUOR</t>
  </si>
  <si>
    <t>PIDILITIND</t>
  </si>
  <si>
    <t>SRF</t>
  </si>
  <si>
    <t>APOLLOHOSP</t>
  </si>
  <si>
    <t>LALPATHLAB</t>
  </si>
  <si>
    <t>TATAMOTORS</t>
  </si>
  <si>
    <t>TITAN</t>
  </si>
  <si>
    <t>TVSMOTOR</t>
  </si>
  <si>
    <t>ASHOKLEY</t>
  </si>
  <si>
    <t>BHARATFORG</t>
  </si>
  <si>
    <t>BATAINDIA</t>
  </si>
  <si>
    <t>MCDOWELL-N</t>
  </si>
  <si>
    <t>BPCL</t>
  </si>
  <si>
    <t>COFORGE</t>
  </si>
  <si>
    <t>HCLTECH</t>
  </si>
  <si>
    <t>IRCTC</t>
  </si>
  <si>
    <t>JUBLFOOD</t>
  </si>
  <si>
    <t>AARTIIND</t>
  </si>
  <si>
    <t>ADANIENT</t>
  </si>
  <si>
    <t>ADANIPORTS</t>
  </si>
  <si>
    <t>ASTRAL</t>
  </si>
  <si>
    <t>AUROPHARMA</t>
  </si>
  <si>
    <t>AXISBANK</t>
  </si>
  <si>
    <t>BAJFINANCE</t>
  </si>
  <si>
    <t>BEL</t>
  </si>
  <si>
    <t>BHARTIARTL</t>
  </si>
  <si>
    <t>BHEL</t>
  </si>
  <si>
    <t>BIOCON</t>
  </si>
  <si>
    <t>CANBK</t>
  </si>
  <si>
    <t>COLPAL</t>
  </si>
  <si>
    <t>CONCOR</t>
  </si>
  <si>
    <t>COROMANDEL</t>
  </si>
  <si>
    <t>DABUR</t>
  </si>
  <si>
    <t>DEEPAKNTR</t>
  </si>
  <si>
    <t>DIVISLAB</t>
  </si>
  <si>
    <t>DLF</t>
  </si>
  <si>
    <t>EICHERMOT</t>
  </si>
  <si>
    <t>ESCORTS</t>
  </si>
  <si>
    <t>EXIDEIND</t>
  </si>
  <si>
    <t>FEDERALBNK</t>
  </si>
  <si>
    <t>GAIL</t>
  </si>
  <si>
    <t>GRASIM</t>
  </si>
  <si>
    <t>HAL</t>
  </si>
  <si>
    <t>HAVELLS</t>
  </si>
  <si>
    <t>HDFCAMC</t>
  </si>
  <si>
    <t>HDFCLIFE</t>
  </si>
  <si>
    <t>HINDPETRO</t>
  </si>
  <si>
    <t>ICICIBANK</t>
  </si>
  <si>
    <t>ICICIGI</t>
  </si>
  <si>
    <t>ICICIPRULI</t>
  </si>
  <si>
    <t>IDEA</t>
  </si>
  <si>
    <t>INDHOTEL</t>
  </si>
  <si>
    <t>INDIAMART</t>
  </si>
  <si>
    <t>INDIGO</t>
  </si>
  <si>
    <t>INDUSTOWER</t>
  </si>
  <si>
    <t>IPCALAB</t>
  </si>
  <si>
    <t>ITC</t>
  </si>
  <si>
    <t>LT</t>
  </si>
  <si>
    <t>LTTS</t>
  </si>
  <si>
    <t>M&amp;M</t>
  </si>
  <si>
    <t>M&amp;MFIN</t>
  </si>
  <si>
    <t>MARICO</t>
  </si>
  <si>
    <t>MFSL</t>
  </si>
  <si>
    <t>NAUKRI</t>
  </si>
  <si>
    <t>NESTLEIND</t>
  </si>
  <si>
    <t>NIFTY</t>
  </si>
  <si>
    <t>NMDC</t>
  </si>
  <si>
    <t>NTPC</t>
  </si>
  <si>
    <t>OFSS</t>
  </si>
  <si>
    <t>ONGC</t>
  </si>
  <si>
    <t>PEL</t>
  </si>
  <si>
    <t>PFC</t>
  </si>
  <si>
    <t>PNB</t>
  </si>
  <si>
    <t>POLYCAB</t>
  </si>
  <si>
    <t>POWERGRID</t>
  </si>
  <si>
    <t>RBLBANK</t>
  </si>
  <si>
    <t>RECLTD</t>
  </si>
  <si>
    <t>RELIANCE</t>
  </si>
  <si>
    <t>SBIN</t>
  </si>
  <si>
    <t>SYNGENE</t>
  </si>
  <si>
    <t>TATACHEM</t>
  </si>
  <si>
    <t>TATACONSUM</t>
  </si>
  <si>
    <t>TATAPOWER</t>
  </si>
  <si>
    <t>TRENT</t>
  </si>
  <si>
    <t>UPL</t>
  </si>
  <si>
    <t>VOLTAS</t>
  </si>
  <si>
    <t>WIPRO</t>
  </si>
  <si>
    <t>Hi IVP</t>
  </si>
  <si>
    <t>ATM</t>
  </si>
  <si>
    <t>OTM1</t>
  </si>
  <si>
    <t>OTM2</t>
  </si>
  <si>
    <t>-3CE</t>
  </si>
  <si>
    <t>-2PE</t>
  </si>
  <si>
    <t>+4CE</t>
  </si>
  <si>
    <t>+3PE</t>
  </si>
  <si>
    <t>Consumer Services</t>
  </si>
  <si>
    <t>Finance</t>
  </si>
  <si>
    <t>Non-Energy Minerals</t>
  </si>
  <si>
    <t>Utilities</t>
  </si>
  <si>
    <t>Process Industries</t>
  </si>
  <si>
    <t>Transportation</t>
  </si>
  <si>
    <t>Producer Manufacturing</t>
  </si>
  <si>
    <t>Consumer Non-Durables</t>
  </si>
  <si>
    <t>Technology Services</t>
  </si>
  <si>
    <t>Consumer Durables</t>
  </si>
  <si>
    <t>Electronic Technology</t>
  </si>
  <si>
    <t>Ban_List</t>
  </si>
  <si>
    <t>###Lorentz_New_Bear</t>
  </si>
  <si>
    <t>###Lorentz_New_Bull</t>
  </si>
  <si>
    <t>###BAN_List</t>
  </si>
  <si>
    <t>###Active_Trades</t>
  </si>
  <si>
    <t>MWPL%</t>
  </si>
  <si>
    <t>(Multiple Items)</t>
  </si>
  <si>
    <t>BAN_DATA</t>
  </si>
  <si>
    <t>PREMARKET DATA</t>
  </si>
  <si>
    <t>SPR2</t>
  </si>
  <si>
    <t>SVR2</t>
  </si>
  <si>
    <t>Communications</t>
  </si>
  <si>
    <t>Retail Trade</t>
  </si>
  <si>
    <t>Distribution Services</t>
  </si>
  <si>
    <t>Health Services</t>
  </si>
  <si>
    <t>Energy Minerals</t>
  </si>
  <si>
    <t>Short Buildup</t>
  </si>
  <si>
    <t>Industrial Services</t>
  </si>
  <si>
    <t>Significant Short Buildup</t>
  </si>
  <si>
    <t>BEARISH_ALIGNMENT</t>
  </si>
  <si>
    <t>Significant Long Buildup</t>
  </si>
  <si>
    <t>SPR4</t>
  </si>
  <si>
    <t>SVR4</t>
  </si>
  <si>
    <t>SOR3</t>
  </si>
  <si>
    <t>LPR12</t>
  </si>
  <si>
    <t>LPR8</t>
  </si>
  <si>
    <t>SPR5</t>
  </si>
  <si>
    <t>SVR5</t>
  </si>
  <si>
    <t>LOR1</t>
  </si>
  <si>
    <t>LPR4</t>
  </si>
  <si>
    <t>donchSignal</t>
  </si>
  <si>
    <t>donchPrevResult</t>
  </si>
  <si>
    <t>donchBarsBack</t>
  </si>
  <si>
    <t>donchPrice</t>
  </si>
  <si>
    <t>MWPL%_OLD</t>
  </si>
  <si>
    <t>VR165</t>
  </si>
  <si>
    <t>LPR5</t>
  </si>
  <si>
    <t>LVR5</t>
  </si>
  <si>
    <t>POTENTIAL_ENTRANT</t>
  </si>
  <si>
    <t>Buy</t>
  </si>
  <si>
    <t>Tick_Price</t>
  </si>
  <si>
    <t>VR52</t>
  </si>
  <si>
    <t>VR10</t>
  </si>
  <si>
    <t>SOR4</t>
  </si>
  <si>
    <t>VR163</t>
  </si>
  <si>
    <t>SOR5</t>
  </si>
  <si>
    <t>BANDHANBNK</t>
  </si>
  <si>
    <t>BOSCHLTD</t>
  </si>
  <si>
    <t>ZEEL</t>
  </si>
  <si>
    <t>VR123</t>
  </si>
  <si>
    <t>0.42</t>
  </si>
  <si>
    <t>0.60</t>
  </si>
  <si>
    <t>LOR11</t>
  </si>
  <si>
    <t>0.45</t>
  </si>
  <si>
    <t>LOR24</t>
  </si>
  <si>
    <t>BANNED</t>
  </si>
  <si>
    <t>VR14</t>
  </si>
  <si>
    <t>1.43</t>
  </si>
  <si>
    <t>LOR5</t>
  </si>
  <si>
    <t>VR1</t>
  </si>
  <si>
    <t>1.32</t>
  </si>
  <si>
    <t>SOR2</t>
  </si>
  <si>
    <t>SPR1</t>
  </si>
  <si>
    <t>SVR1</t>
  </si>
  <si>
    <t>Significant Long Unwinding</t>
  </si>
  <si>
    <t>VR71</t>
  </si>
  <si>
    <t>LOR4</t>
  </si>
  <si>
    <t>VR162</t>
  </si>
  <si>
    <t>VR174</t>
  </si>
  <si>
    <t>VR127</t>
  </si>
  <si>
    <t>0.44</t>
  </si>
  <si>
    <t>Sell</t>
  </si>
  <si>
    <t>LAST_LOSER</t>
  </si>
  <si>
    <t>VR91</t>
  </si>
  <si>
    <t>-</t>
  </si>
  <si>
    <t>VR168</t>
  </si>
  <si>
    <t>0.28</t>
  </si>
  <si>
    <t>VR42</t>
  </si>
  <si>
    <t>0.99</t>
  </si>
  <si>
    <t>SOR9</t>
  </si>
  <si>
    <t>SPR23</t>
  </si>
  <si>
    <t>0.59</t>
  </si>
  <si>
    <t>VR159</t>
  </si>
  <si>
    <t>0.26</t>
  </si>
  <si>
    <t>VR101</t>
  </si>
  <si>
    <t>0.64</t>
  </si>
  <si>
    <t>SPR8</t>
  </si>
  <si>
    <t>LAST_WINNER</t>
  </si>
  <si>
    <t>P1_BULL</t>
  </si>
  <si>
    <t>P1_BEAR</t>
  </si>
  <si>
    <t>P2_BULL</t>
  </si>
  <si>
    <t>P2_BEAR</t>
  </si>
  <si>
    <t>VR129</t>
  </si>
  <si>
    <t>1.03</t>
  </si>
  <si>
    <t>VR137</t>
  </si>
  <si>
    <t>0.71</t>
  </si>
  <si>
    <t>VR31</t>
  </si>
  <si>
    <t>-1.77</t>
  </si>
  <si>
    <t>SOR21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</si>
</sst>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14C09]d\ mmm\ yyyy;@"/>
  </numFmts>
  <fonts count="20" x14ac:knownFonts="1">
    <font>
      <sz val="11"/>
      <color theme="1"/>
      <name val="Calibri"/>
      <family val="2"/>
      <scheme val="minor"/>
    </font>
    <font>
      <sz val="11"/>
      <color theme="1"/>
      <name val="Calibri"/>
      <family val="2"/>
      <scheme val="minor"/>
    </font>
    <font>
      <b/>
      <sz val="11"/>
      <color theme="1"/>
      <name val="Calibri"/>
      <family val="2"/>
      <scheme val="minor"/>
    </font>
    <font>
      <sz val="11"/>
      <color rgb="FFFF0000"/>
      <name val="Calibri"/>
      <family val="2"/>
      <scheme val="minor"/>
    </font>
    <font>
      <sz val="11"/>
      <color theme="9"/>
      <name val="Calibri"/>
      <family val="2"/>
      <scheme val="minor"/>
    </font>
    <font>
      <b/>
      <sz val="26"/>
      <color theme="1"/>
      <name val="Calibri"/>
      <family val="2"/>
      <scheme val="minor"/>
    </font>
    <font>
      <b/>
      <sz val="12"/>
      <color theme="1"/>
      <name val="Calibri"/>
      <family val="2"/>
      <scheme val="minor"/>
    </font>
    <font>
      <sz val="12"/>
      <color theme="1"/>
      <name val="Calibri"/>
      <family val="2"/>
      <scheme val="minor"/>
    </font>
    <font>
      <b/>
      <sz val="9"/>
      <color theme="1"/>
      <name val="Calibri"/>
      <family val="2"/>
      <scheme val="minor"/>
    </font>
    <font>
      <b/>
      <sz val="9"/>
      <color theme="9"/>
      <name val="Calibri"/>
      <family val="2"/>
      <scheme val="minor"/>
    </font>
    <font>
      <b/>
      <sz val="9"/>
      <name val="Calibri"/>
      <family val="2"/>
      <scheme val="minor"/>
    </font>
    <font>
      <sz val="10"/>
      <color theme="1"/>
      <name val="Calibri"/>
      <family val="2"/>
      <scheme val="minor"/>
    </font>
    <font>
      <b/>
      <sz val="10"/>
      <color theme="1"/>
      <name val="Calibri"/>
      <family val="2"/>
      <scheme val="minor"/>
    </font>
    <font>
      <sz val="9"/>
      <color theme="1"/>
      <name val="Calibri"/>
      <family val="2"/>
      <scheme val="minor"/>
    </font>
    <font>
      <sz val="9"/>
      <color theme="9"/>
      <name val="Calibri"/>
      <family val="2"/>
      <scheme val="minor"/>
    </font>
    <font>
      <sz val="9"/>
      <name val="Calibri"/>
      <family val="2"/>
      <scheme val="minor"/>
    </font>
    <font>
      <sz val="11"/>
      <color rgb="FF00B0F0"/>
      <name val="Calibri"/>
      <family val="2"/>
      <scheme val="minor"/>
    </font>
    <font>
      <b/>
      <sz val="8"/>
      <color theme="1"/>
      <name val="Calibri"/>
      <family val="2"/>
      <scheme val="minor"/>
    </font>
    <font>
      <sz val="8"/>
      <color theme="1"/>
      <name val="Calibri"/>
      <family val="2"/>
      <scheme val="minor"/>
    </font>
    <font>
      <sz val="11"/>
      <color theme="0" tint="-0.499984740745262"/>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2" tint="-0.249977111117893"/>
        <bgColor indexed="64"/>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rgb="FF00B0F0"/>
        <bgColor indexed="64"/>
      </patternFill>
    </fill>
    <fill>
      <patternFill patternType="solid">
        <fgColor theme="5" tint="0.79998168889431442"/>
        <bgColor theme="4" tint="0.79998168889431442"/>
      </patternFill>
    </fill>
    <fill>
      <patternFill patternType="solid">
        <fgColor theme="2" tint="-9.9978637043366805E-2"/>
        <bgColor theme="4" tint="0.79998168889431442"/>
      </patternFill>
    </fill>
    <fill>
      <patternFill patternType="solid">
        <fgColor theme="9" tint="0.59999389629810485"/>
        <bgColor theme="4" tint="0.79998168889431442"/>
      </patternFill>
    </fill>
    <fill>
      <patternFill patternType="solid">
        <fgColor rgb="FFFF0000"/>
        <bgColor theme="4" tint="0.79998168889431442"/>
      </patternFill>
    </fill>
    <fill>
      <patternFill patternType="solid">
        <fgColor rgb="FFFFFF00"/>
        <bgColor theme="4" tint="0.79998168889431442"/>
      </patternFill>
    </fill>
    <fill>
      <patternFill patternType="solid">
        <fgColor rgb="FF92D050"/>
        <bgColor theme="4" tint="0.79998168889431442"/>
      </patternFill>
    </fill>
  </fills>
  <borders count="1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17">
    <xf numFmtId="0" fontId="0" fillId="0" borderId="0" xfId="0"/>
    <xf numFmtId="0" fontId="0" fillId="2" borderId="0" xfId="0" applyFill="1"/>
    <xf numFmtId="0" fontId="0" fillId="3" borderId="0" xfId="0" applyFill="1"/>
    <xf numFmtId="0" fontId="0" fillId="0" borderId="0" xfId="0" applyAlignment="1">
      <alignment horizontal="center" vertical="center"/>
    </xf>
    <xf numFmtId="0" fontId="0" fillId="5" borderId="0" xfId="0" applyFill="1"/>
    <xf numFmtId="0" fontId="0" fillId="0" borderId="0" xfId="0" applyAlignment="1">
      <alignment wrapText="1"/>
    </xf>
    <xf numFmtId="0" fontId="0" fillId="0" borderId="0" xfId="0" applyAlignment="1">
      <alignment horizontal="right"/>
    </xf>
    <xf numFmtId="0" fontId="0" fillId="6" borderId="0" xfId="0" applyFill="1"/>
    <xf numFmtId="0" fontId="0" fillId="0" borderId="0" xfId="0" applyAlignment="1">
      <alignment horizontal="center"/>
    </xf>
    <xf numFmtId="0" fontId="0" fillId="0" borderId="0" xfId="0" applyAlignment="1">
      <alignment horizontal="left"/>
    </xf>
    <xf numFmtId="0" fontId="0" fillId="3" borderId="0" xfId="0" applyFill="1" applyAlignment="1">
      <alignment horizontal="left"/>
    </xf>
    <xf numFmtId="0" fontId="0" fillId="2" borderId="0" xfId="0" applyFill="1" applyAlignment="1">
      <alignment horizontal="left"/>
    </xf>
    <xf numFmtId="0" fontId="0" fillId="0" borderId="0" xfId="0" applyAlignment="1">
      <alignment vertical="top"/>
    </xf>
    <xf numFmtId="0" fontId="6" fillId="0" borderId="0" xfId="0" applyFont="1" applyAlignment="1">
      <alignment horizontal="center" vertical="center"/>
    </xf>
    <xf numFmtId="0" fontId="7" fillId="0" borderId="0" xfId="0" applyFont="1" applyAlignment="1">
      <alignment horizontal="center" vertical="center"/>
    </xf>
    <xf numFmtId="0" fontId="0" fillId="8" borderId="0" xfId="0" applyFill="1"/>
    <xf numFmtId="0" fontId="4" fillId="0" borderId="0" xfId="0" applyFont="1" applyAlignment="1">
      <alignment horizontal="left" vertical="top"/>
    </xf>
    <xf numFmtId="0" fontId="3" fillId="0" borderId="0" xfId="0" applyFont="1" applyAlignment="1">
      <alignment horizontal="left" vertical="top"/>
    </xf>
    <xf numFmtId="0" fontId="8" fillId="7" borderId="0" xfId="0" applyFont="1" applyFill="1" applyAlignment="1">
      <alignment vertical="center" wrapText="1"/>
    </xf>
    <xf numFmtId="0" fontId="9" fillId="7" borderId="0" xfId="0" applyFont="1" applyFill="1" applyAlignment="1">
      <alignment vertical="center" wrapText="1"/>
    </xf>
    <xf numFmtId="0" fontId="8" fillId="0" borderId="0" xfId="0" applyFont="1" applyAlignment="1">
      <alignment horizontal="left" vertical="center" wrapText="1"/>
    </xf>
    <xf numFmtId="0" fontId="13" fillId="0" borderId="0" xfId="0" applyFont="1" applyAlignment="1">
      <alignment horizontal="center" vertical="center" wrapText="1"/>
    </xf>
    <xf numFmtId="0" fontId="14" fillId="0" borderId="0" xfId="0" applyFont="1" applyAlignment="1">
      <alignment horizontal="center" vertical="center" wrapText="1"/>
    </xf>
    <xf numFmtId="0" fontId="15" fillId="0" borderId="0" xfId="0" applyFont="1" applyAlignment="1">
      <alignment horizontal="center" vertical="center" wrapText="1"/>
    </xf>
    <xf numFmtId="0" fontId="13" fillId="2" borderId="0" xfId="0" applyFont="1" applyFill="1" applyAlignment="1">
      <alignment horizontal="center" vertical="center" wrapText="1"/>
    </xf>
    <xf numFmtId="0" fontId="0" fillId="0" borderId="0" xfId="0" applyAlignment="1">
      <alignment horizontal="center" vertical="center" wrapText="1"/>
    </xf>
    <xf numFmtId="0" fontId="0" fillId="0" borderId="0" xfId="0" pivotButton="1" applyAlignment="1">
      <alignment horizontal="center" vertical="center"/>
    </xf>
    <xf numFmtId="0" fontId="0" fillId="0" borderId="0" xfId="0" applyNumberFormat="1" applyAlignment="1">
      <alignment horizontal="center" vertical="center"/>
    </xf>
    <xf numFmtId="0" fontId="0" fillId="2" borderId="0" xfId="0" applyFill="1" applyAlignment="1">
      <alignment horizontal="center" vertical="center" wrapText="1"/>
    </xf>
    <xf numFmtId="0" fontId="16" fillId="0" borderId="0" xfId="0" applyFont="1" applyAlignment="1">
      <alignment horizontal="left" vertical="top"/>
    </xf>
    <xf numFmtId="0" fontId="8" fillId="10" borderId="0" xfId="0" applyFont="1" applyFill="1" applyAlignment="1">
      <alignment vertical="center" wrapText="1"/>
    </xf>
    <xf numFmtId="0" fontId="0" fillId="0" borderId="0" xfId="0" applyFill="1"/>
    <xf numFmtId="0" fontId="10" fillId="11" borderId="0" xfId="0" applyFont="1" applyFill="1" applyAlignment="1">
      <alignment vertical="center" wrapText="1"/>
    </xf>
    <xf numFmtId="0" fontId="8" fillId="11" borderId="0" xfId="0" applyFont="1" applyFill="1" applyAlignment="1">
      <alignment vertical="center" wrapText="1"/>
    </xf>
    <xf numFmtId="43" fontId="8" fillId="11" borderId="0" xfId="1" applyFont="1" applyFill="1" applyAlignment="1">
      <alignment vertical="center" wrapText="1"/>
    </xf>
    <xf numFmtId="0" fontId="8" fillId="12" borderId="0" xfId="0" applyFont="1" applyFill="1" applyAlignment="1">
      <alignment vertical="center" wrapText="1"/>
    </xf>
    <xf numFmtId="0" fontId="17" fillId="12" borderId="0" xfId="0" applyFont="1" applyFill="1" applyAlignment="1">
      <alignment vertical="center" wrapText="1"/>
    </xf>
    <xf numFmtId="0" fontId="18" fillId="0" borderId="0" xfId="0" applyFont="1" applyAlignment="1">
      <alignment horizontal="center" vertical="center" wrapText="1"/>
    </xf>
    <xf numFmtId="0" fontId="13" fillId="3" borderId="0" xfId="0" applyFont="1" applyFill="1" applyAlignment="1">
      <alignment horizontal="center" vertical="center" wrapText="1"/>
    </xf>
    <xf numFmtId="0" fontId="18" fillId="3" borderId="0" xfId="0" applyFont="1" applyFill="1" applyAlignment="1">
      <alignment horizontal="center" vertical="center" wrapText="1"/>
    </xf>
    <xf numFmtId="0" fontId="14" fillId="3" borderId="0" xfId="0" applyFont="1" applyFill="1" applyAlignment="1">
      <alignment horizontal="center" vertical="center" wrapText="1"/>
    </xf>
    <xf numFmtId="0" fontId="15" fillId="3" borderId="0" xfId="0" applyFont="1" applyFill="1" applyAlignment="1">
      <alignment horizontal="center" vertical="center" wrapText="1"/>
    </xf>
    <xf numFmtId="0" fontId="0" fillId="3" borderId="0" xfId="0" applyFill="1" applyAlignment="1">
      <alignment horizontal="center" vertical="center" wrapText="1"/>
    </xf>
    <xf numFmtId="0" fontId="8" fillId="13" borderId="0" xfId="0" applyFont="1" applyFill="1" applyAlignment="1">
      <alignment vertical="center" wrapText="1"/>
    </xf>
    <xf numFmtId="0" fontId="0" fillId="0" borderId="7" xfId="0" applyBorder="1" applyAlignment="1">
      <alignment horizontal="center" vertical="center"/>
    </xf>
    <xf numFmtId="0" fontId="0" fillId="0" borderId="6" xfId="0" applyBorder="1" applyAlignment="1">
      <alignment horizontal="center"/>
    </xf>
    <xf numFmtId="0" fontId="0" fillId="0" borderId="6" xfId="0" quotePrefix="1" applyBorder="1" applyAlignment="1">
      <alignment horizontal="center"/>
    </xf>
    <xf numFmtId="0" fontId="0" fillId="0" borderId="0" xfId="0" quotePrefix="1" applyAlignment="1">
      <alignment horizontal="center"/>
    </xf>
    <xf numFmtId="0" fontId="19" fillId="0" borderId="0" xfId="0" applyFont="1" applyAlignment="1">
      <alignment horizontal="left" vertical="top"/>
    </xf>
    <xf numFmtId="43" fontId="11" fillId="0" borderId="0" xfId="1" applyFont="1" applyAlignment="1">
      <alignment horizontal="center" vertical="center" wrapText="1"/>
    </xf>
    <xf numFmtId="0" fontId="11" fillId="0" borderId="0" xfId="0" applyFont="1" applyAlignment="1">
      <alignment horizontal="center" vertical="center" wrapText="1"/>
    </xf>
    <xf numFmtId="43" fontId="11" fillId="0" borderId="5" xfId="1" applyFont="1" applyBorder="1" applyAlignment="1">
      <alignment horizontal="center" vertical="center" wrapText="1"/>
    </xf>
    <xf numFmtId="0" fontId="11" fillId="0" borderId="5" xfId="0" applyFont="1" applyBorder="1" applyAlignment="1">
      <alignment horizontal="center" vertical="center" wrapText="1"/>
    </xf>
    <xf numFmtId="0" fontId="11" fillId="0" borderId="4" xfId="0" applyFont="1" applyBorder="1" applyAlignment="1">
      <alignment horizontal="center" vertical="center" wrapText="1"/>
    </xf>
    <xf numFmtId="9" fontId="11" fillId="0" borderId="0" xfId="2" applyFont="1" applyAlignment="1">
      <alignment horizontal="center" vertical="center" wrapText="1"/>
    </xf>
    <xf numFmtId="43" fontId="0" fillId="0" borderId="0" xfId="1" applyFont="1" applyAlignment="1">
      <alignment horizontal="center" vertical="center"/>
    </xf>
    <xf numFmtId="0" fontId="11" fillId="0" borderId="0" xfId="0" pivotButton="1" applyFont="1" applyAlignment="1">
      <alignment horizontal="center" vertical="center" wrapText="1"/>
    </xf>
    <xf numFmtId="164" fontId="11" fillId="0" borderId="0" xfId="1" applyNumberFormat="1" applyFont="1" applyAlignment="1">
      <alignment horizontal="center" vertical="center" wrapText="1"/>
    </xf>
    <xf numFmtId="0" fontId="11" fillId="0" borderId="5" xfId="0" pivotButton="1" applyFont="1" applyBorder="1" applyAlignment="1">
      <alignment horizontal="center" vertical="center" wrapText="1"/>
    </xf>
    <xf numFmtId="0" fontId="11" fillId="0" borderId="4" xfId="0" pivotButton="1" applyFont="1" applyBorder="1" applyAlignment="1">
      <alignment horizontal="center" vertical="center" wrapText="1"/>
    </xf>
    <xf numFmtId="0" fontId="11" fillId="0" borderId="0" xfId="0" applyNumberFormat="1" applyFont="1" applyAlignment="1">
      <alignment horizontal="center" vertical="center" wrapText="1"/>
    </xf>
    <xf numFmtId="43" fontId="11" fillId="2" borderId="0" xfId="1" applyFont="1" applyFill="1" applyAlignment="1">
      <alignment horizontal="center" vertical="center" wrapText="1"/>
    </xf>
    <xf numFmtId="9" fontId="11" fillId="2" borderId="0" xfId="2" applyFont="1" applyFill="1" applyAlignment="1">
      <alignment horizontal="center" vertical="center" wrapText="1"/>
    </xf>
    <xf numFmtId="0" fontId="11" fillId="2" borderId="0" xfId="0" applyFont="1" applyFill="1" applyAlignment="1">
      <alignment horizontal="center" vertical="center" wrapText="1"/>
    </xf>
    <xf numFmtId="0" fontId="0" fillId="2" borderId="0" xfId="0" applyFill="1" applyAlignment="1">
      <alignment horizontal="center" vertical="center"/>
    </xf>
    <xf numFmtId="0" fontId="11" fillId="3" borderId="0" xfId="0" applyFont="1" applyFill="1" applyAlignment="1">
      <alignment horizontal="center" vertical="center" wrapText="1"/>
    </xf>
    <xf numFmtId="43" fontId="11" fillId="3" borderId="0" xfId="1" applyFont="1" applyFill="1" applyAlignment="1">
      <alignment horizontal="center" vertical="center" wrapText="1"/>
    </xf>
    <xf numFmtId="43" fontId="11" fillId="3" borderId="5" xfId="1" applyFont="1" applyFill="1" applyBorder="1" applyAlignment="1">
      <alignment horizontal="center" vertical="center" wrapText="1"/>
    </xf>
    <xf numFmtId="0" fontId="11" fillId="3" borderId="5" xfId="0" applyFont="1" applyFill="1" applyBorder="1" applyAlignment="1">
      <alignment horizontal="center" vertical="center" wrapText="1"/>
    </xf>
    <xf numFmtId="0" fontId="11" fillId="3" borderId="4" xfId="0" applyFont="1" applyFill="1" applyBorder="1" applyAlignment="1">
      <alignment horizontal="center" vertical="center" wrapText="1"/>
    </xf>
    <xf numFmtId="9" fontId="11" fillId="3" borderId="0" xfId="2" applyFont="1" applyFill="1" applyAlignment="1">
      <alignment horizontal="center" vertical="center" wrapText="1"/>
    </xf>
    <xf numFmtId="0" fontId="0" fillId="3" borderId="0" xfId="0" applyFill="1" applyAlignment="1">
      <alignment horizontal="center" vertical="center"/>
    </xf>
    <xf numFmtId="43" fontId="0" fillId="3" borderId="0" xfId="1" applyFont="1" applyFill="1" applyAlignment="1">
      <alignment horizontal="center" vertical="center"/>
    </xf>
    <xf numFmtId="43" fontId="0" fillId="0" borderId="0" xfId="1" applyFont="1" applyAlignment="1">
      <alignment horizontal="center" vertical="center" wrapText="1"/>
    </xf>
    <xf numFmtId="0" fontId="8" fillId="0" borderId="0" xfId="0" applyFont="1" applyAlignment="1">
      <alignment horizontal="center" vertical="center" wrapText="1"/>
    </xf>
    <xf numFmtId="0" fontId="8" fillId="7" borderId="0" xfId="0" applyFont="1" applyFill="1" applyAlignment="1">
      <alignment horizontal="center" vertical="center" wrapText="1"/>
    </xf>
    <xf numFmtId="0" fontId="8" fillId="12" borderId="0" xfId="0" applyFont="1" applyFill="1" applyAlignment="1">
      <alignment horizontal="center" vertical="center" wrapText="1"/>
    </xf>
    <xf numFmtId="0" fontId="17" fillId="12" borderId="0" xfId="0" applyFont="1" applyFill="1" applyAlignment="1">
      <alignment horizontal="center" vertical="center" wrapText="1"/>
    </xf>
    <xf numFmtId="0" fontId="9" fillId="7" borderId="0" xfId="0" applyFont="1" applyFill="1" applyAlignment="1">
      <alignment horizontal="center" vertical="center" wrapText="1"/>
    </xf>
    <xf numFmtId="0" fontId="9" fillId="14" borderId="0" xfId="0" applyFont="1" applyFill="1" applyAlignment="1">
      <alignment horizontal="center" vertical="center" wrapText="1"/>
    </xf>
    <xf numFmtId="0" fontId="8" fillId="13" borderId="0" xfId="0" applyFont="1" applyFill="1" applyAlignment="1">
      <alignment horizontal="center" vertical="center" wrapText="1"/>
    </xf>
    <xf numFmtId="0" fontId="10" fillId="11" borderId="0" xfId="0" applyFont="1" applyFill="1" applyAlignment="1">
      <alignment horizontal="center" vertical="center" wrapText="1"/>
    </xf>
    <xf numFmtId="0" fontId="8" fillId="11" borderId="0" xfId="0" applyFont="1" applyFill="1" applyAlignment="1">
      <alignment horizontal="center" vertical="center" wrapText="1"/>
    </xf>
    <xf numFmtId="43" fontId="8" fillId="11" borderId="0" xfId="1" applyFont="1" applyFill="1" applyAlignment="1">
      <alignment horizontal="center" vertical="center" wrapText="1"/>
    </xf>
    <xf numFmtId="0" fontId="8" fillId="10" borderId="0" xfId="0" applyFont="1" applyFill="1" applyAlignment="1">
      <alignment horizontal="center" vertical="center" wrapText="1"/>
    </xf>
    <xf numFmtId="0" fontId="8" fillId="14" borderId="0" xfId="0" applyFont="1" applyFill="1" applyAlignment="1">
      <alignment horizontal="center" vertical="center" wrapText="1"/>
    </xf>
    <xf numFmtId="43" fontId="8" fillId="14" borderId="0" xfId="1" applyFont="1" applyFill="1" applyAlignment="1">
      <alignment horizontal="center" vertical="center" wrapText="1"/>
    </xf>
    <xf numFmtId="0" fontId="12" fillId="0" borderId="0" xfId="0" applyFont="1" applyAlignment="1">
      <alignment horizontal="center" vertical="center" wrapText="1"/>
    </xf>
    <xf numFmtId="9" fontId="0" fillId="0" borderId="0" xfId="0" applyNumberFormat="1" applyAlignment="1">
      <alignment horizontal="center" vertical="center"/>
    </xf>
    <xf numFmtId="43" fontId="12" fillId="2" borderId="2" xfId="1" applyFont="1" applyFill="1" applyBorder="1" applyAlignment="1">
      <alignment horizontal="center" vertical="center"/>
    </xf>
    <xf numFmtId="0" fontId="12" fillId="2" borderId="2" xfId="0" applyFont="1" applyFill="1" applyBorder="1" applyAlignment="1">
      <alignment horizontal="center" vertical="center"/>
    </xf>
    <xf numFmtId="0" fontId="12" fillId="4" borderId="1" xfId="0" applyFont="1" applyFill="1" applyBorder="1" applyAlignment="1">
      <alignment horizontal="center" vertical="center"/>
    </xf>
    <xf numFmtId="0" fontId="12" fillId="4" borderId="2" xfId="0" applyFont="1" applyFill="1" applyBorder="1" applyAlignment="1">
      <alignment horizontal="center" vertical="center"/>
    </xf>
    <xf numFmtId="43" fontId="12" fillId="4" borderId="3" xfId="1" applyFont="1" applyFill="1" applyBorder="1" applyAlignment="1">
      <alignment horizontal="center" vertical="center"/>
    </xf>
    <xf numFmtId="0" fontId="12" fillId="2" borderId="1" xfId="0" applyFont="1" applyFill="1" applyBorder="1" applyAlignment="1">
      <alignment horizontal="center" vertical="center"/>
    </xf>
    <xf numFmtId="0" fontId="12" fillId="2" borderId="3" xfId="0" applyFont="1" applyFill="1" applyBorder="1" applyAlignment="1">
      <alignment horizontal="center" vertical="center"/>
    </xf>
    <xf numFmtId="0" fontId="12" fillId="9" borderId="1" xfId="0" applyFont="1" applyFill="1" applyBorder="1" applyAlignment="1">
      <alignment horizontal="center" vertical="center"/>
    </xf>
    <xf numFmtId="0" fontId="12" fillId="9" borderId="2" xfId="0" applyFont="1" applyFill="1" applyBorder="1" applyAlignment="1">
      <alignment horizontal="center" vertical="center"/>
    </xf>
    <xf numFmtId="0" fontId="2" fillId="0" borderId="0" xfId="0" applyFont="1" applyAlignment="1">
      <alignment horizontal="center" vertical="center"/>
    </xf>
    <xf numFmtId="9" fontId="0" fillId="0" borderId="0" xfId="2" applyFont="1" applyAlignment="1">
      <alignment horizontal="center" vertical="center"/>
    </xf>
    <xf numFmtId="43" fontId="0" fillId="2" borderId="0" xfId="1" applyFont="1" applyFill="1" applyAlignment="1">
      <alignment horizontal="center" vertical="center"/>
    </xf>
    <xf numFmtId="43" fontId="13" fillId="3" borderId="0" xfId="1" applyFont="1" applyFill="1" applyAlignment="1">
      <alignment horizontal="center" vertical="center" wrapText="1"/>
    </xf>
    <xf numFmtId="0" fontId="12" fillId="3" borderId="0" xfId="0" applyFont="1" applyFill="1" applyAlignment="1">
      <alignment horizontal="center" vertical="center" wrapText="1"/>
    </xf>
    <xf numFmtId="43" fontId="13" fillId="0" borderId="0" xfId="1" applyFont="1" applyAlignment="1">
      <alignment horizontal="center" vertical="center" wrapText="1"/>
    </xf>
    <xf numFmtId="0" fontId="12" fillId="2" borderId="2" xfId="0" applyFont="1" applyFill="1" applyBorder="1" applyAlignment="1">
      <alignment horizontal="left" vertical="center"/>
    </xf>
    <xf numFmtId="0" fontId="12" fillId="2" borderId="3" xfId="0" applyFont="1" applyFill="1" applyBorder="1" applyAlignment="1">
      <alignment horizontal="left" vertical="center"/>
    </xf>
    <xf numFmtId="0" fontId="12" fillId="4" borderId="1" xfId="0" applyFont="1" applyFill="1" applyBorder="1" applyAlignment="1">
      <alignment horizontal="left" vertical="center"/>
    </xf>
    <xf numFmtId="0" fontId="12" fillId="4" borderId="2" xfId="0" applyFont="1" applyFill="1" applyBorder="1" applyAlignment="1">
      <alignment horizontal="left" vertical="center"/>
    </xf>
    <xf numFmtId="0" fontId="12" fillId="4" borderId="3" xfId="0" applyFont="1" applyFill="1" applyBorder="1" applyAlignment="1">
      <alignment horizontal="left" vertical="center"/>
    </xf>
    <xf numFmtId="0" fontId="12" fillId="2" borderId="1" xfId="0" applyFont="1" applyFill="1" applyBorder="1" applyAlignment="1">
      <alignment horizontal="left" vertical="center"/>
    </xf>
    <xf numFmtId="0" fontId="12" fillId="9" borderId="1" xfId="0" applyFont="1" applyFill="1" applyBorder="1" applyAlignment="1">
      <alignment horizontal="left" vertical="center"/>
    </xf>
    <xf numFmtId="43" fontId="11" fillId="0" borderId="8" xfId="1" applyFont="1" applyBorder="1" applyAlignment="1">
      <alignment horizontal="center" vertical="center" wrapText="1"/>
    </xf>
    <xf numFmtId="0" fontId="0" fillId="0" borderId="5" xfId="0" applyBorder="1" applyAlignment="1">
      <alignment horizontal="center" vertical="center"/>
    </xf>
    <xf numFmtId="0" fontId="0" fillId="0" borderId="9" xfId="0" applyBorder="1" applyAlignment="1">
      <alignment horizontal="center" vertical="center"/>
    </xf>
    <xf numFmtId="0" fontId="12" fillId="0" borderId="10" xfId="0" applyFont="1" applyBorder="1" applyAlignment="1">
      <alignment horizontal="center" vertical="center" wrapText="1"/>
    </xf>
    <xf numFmtId="43" fontId="8" fillId="15" borderId="0" xfId="1" applyFont="1" applyFill="1" applyAlignment="1">
      <alignment horizontal="center" vertical="center" wrapText="1"/>
    </xf>
    <xf numFmtId="0" fontId="5" fillId="2" borderId="0" xfId="0" applyFont="1" applyFill="1" applyAlignment="1">
      <alignment horizontal="center" vertical="center" textRotation="90" wrapText="1"/>
    </xf>
  </cellXfs>
  <cellStyles count="3">
    <cellStyle name="Comma" xfId="1" builtinId="3"/>
    <cellStyle name="Normal" xfId="0" builtinId="0"/>
    <cellStyle name="Percent" xfId="2" builtinId="5"/>
  </cellStyles>
  <dxfs count="15348">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ont>
        <color theme="0"/>
      </font>
    </dxf>
    <dxf>
      <font>
        <color theme="0"/>
      </font>
    </dxf>
    <dxf>
      <font>
        <color theme="0"/>
      </font>
    </dxf>
    <dxf>
      <font>
        <color theme="0"/>
      </font>
    </dxf>
    <dxf>
      <font>
        <color theme="0"/>
      </font>
    </dxf>
    <dxf>
      <font>
        <color theme="0"/>
      </font>
    </dxf>
    <dxf>
      <fill>
        <patternFill>
          <bgColor rgb="FFFFC000"/>
        </patternFill>
      </fill>
    </dxf>
    <dxf>
      <font>
        <color rgb="FF9C5700"/>
      </font>
      <fill>
        <patternFill>
          <bgColor rgb="FFFFEB9C"/>
        </patternFill>
      </fill>
    </dxf>
    <dxf>
      <fill>
        <patternFill>
          <bgColor theme="0"/>
        </patternFill>
      </fill>
    </dxf>
    <dxf>
      <font>
        <color theme="0"/>
      </font>
    </dxf>
    <dxf>
      <font>
        <color theme="2"/>
      </font>
    </dxf>
    <dxf>
      <font>
        <color theme="0"/>
      </font>
    </dxf>
    <dxf>
      <font>
        <color theme="0"/>
      </font>
    </dxf>
    <dxf>
      <font>
        <color rgb="FF9C0006"/>
      </font>
      <fill>
        <patternFill>
          <bgColor rgb="FFFFC7CE"/>
        </patternFill>
      </fill>
    </dxf>
    <dxf>
      <font>
        <color rgb="FF9C0006"/>
      </font>
      <fill>
        <patternFill>
          <bgColor rgb="FFFFC7CE"/>
        </patternFill>
      </fill>
    </dxf>
    <dxf>
      <fill>
        <patternFill>
          <bgColor rgb="FFFFC000"/>
        </patternFill>
      </fill>
    </dxf>
    <dxf>
      <font>
        <color rgb="FF9C5700"/>
      </font>
      <fill>
        <patternFill>
          <bgColor rgb="FFFFEB9C"/>
        </patternFill>
      </fill>
    </dxf>
    <dxf>
      <fill>
        <patternFill>
          <bgColor theme="0"/>
        </patternFill>
      </fill>
    </dxf>
    <dxf>
      <font>
        <color theme="2"/>
      </font>
    </dxf>
    <dxf>
      <font>
        <color theme="0"/>
      </font>
    </dxf>
    <dxf>
      <font>
        <color theme="2"/>
      </font>
    </dxf>
    <dxf>
      <font>
        <color theme="2"/>
      </font>
    </dxf>
    <dxf>
      <font>
        <color theme="0"/>
      </font>
    </dxf>
    <dxf>
      <font>
        <color theme="0"/>
      </font>
    </dxf>
    <dxf>
      <font>
        <color theme="0"/>
      </font>
    </dxf>
    <dxf>
      <font>
        <color theme="0"/>
      </font>
    </dxf>
    <dxf>
      <font>
        <color theme="0"/>
      </font>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ont>
        <color rgb="FF9C5700"/>
      </font>
      <fill>
        <patternFill>
          <bgColor rgb="FFFFEB9C"/>
        </patternFill>
      </fill>
    </dxf>
    <dxf>
      <fill>
        <patternFill>
          <bgColor theme="0"/>
        </patternFill>
      </fill>
    </dxf>
    <dxf>
      <font>
        <color theme="0"/>
      </font>
    </dxf>
    <dxf>
      <font>
        <color theme="2"/>
      </font>
    </dxf>
    <dxf>
      <font>
        <color theme="2"/>
      </font>
    </dxf>
    <dxf>
      <font>
        <color theme="0"/>
      </font>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ont>
        <b val="0"/>
        <i/>
        <color theme="0"/>
      </font>
      <fill>
        <patternFill>
          <bgColor theme="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ont>
        <color theme="0"/>
      </font>
    </dxf>
    <dxf>
      <font>
        <color theme="0"/>
      </font>
    </dxf>
    <dxf>
      <font>
        <color theme="0"/>
      </font>
    </dxf>
    <dxf>
      <font>
        <color theme="0"/>
      </font>
    </dxf>
    <dxf>
      <font>
        <color theme="0"/>
      </font>
    </dxf>
    <dxf>
      <font>
        <color theme="0"/>
      </font>
    </dxf>
    <dxf>
      <fill>
        <patternFill>
          <bgColor rgb="FFFFC000"/>
        </patternFill>
      </fill>
    </dxf>
    <dxf>
      <font>
        <color rgb="FF9C5700"/>
      </font>
      <fill>
        <patternFill>
          <bgColor rgb="FFFFEB9C"/>
        </patternFill>
      </fill>
    </dxf>
    <dxf>
      <fill>
        <patternFill>
          <bgColor theme="0"/>
        </patternFill>
      </fill>
    </dxf>
    <dxf>
      <font>
        <color theme="0"/>
      </font>
    </dxf>
    <dxf>
      <font>
        <color theme="2"/>
      </font>
    </dxf>
    <dxf>
      <font>
        <color theme="0"/>
      </font>
    </dxf>
    <dxf>
      <font>
        <color theme="0"/>
      </font>
    </dxf>
    <dxf>
      <font>
        <color rgb="FF9C0006"/>
      </font>
      <fill>
        <patternFill>
          <bgColor rgb="FFFFC7CE"/>
        </patternFill>
      </fill>
    </dxf>
    <dxf>
      <font>
        <color rgb="FF9C0006"/>
      </font>
      <fill>
        <patternFill>
          <bgColor rgb="FFFFC7CE"/>
        </patternFill>
      </fill>
    </dxf>
    <dxf>
      <fill>
        <patternFill>
          <bgColor rgb="FFFFC000"/>
        </patternFill>
      </fill>
    </dxf>
    <dxf>
      <font>
        <color rgb="FF9C5700"/>
      </font>
      <fill>
        <patternFill>
          <bgColor rgb="FFFFEB9C"/>
        </patternFill>
      </fill>
    </dxf>
    <dxf>
      <fill>
        <patternFill>
          <bgColor theme="0"/>
        </patternFill>
      </fill>
    </dxf>
    <dxf>
      <font>
        <color theme="2"/>
      </font>
    </dxf>
    <dxf>
      <font>
        <color theme="0"/>
      </font>
    </dxf>
    <dxf>
      <font>
        <color theme="2"/>
      </font>
    </dxf>
    <dxf>
      <font>
        <color theme="2"/>
      </font>
    </dxf>
    <dxf>
      <font>
        <color theme="0"/>
      </font>
    </dxf>
    <dxf>
      <font>
        <color theme="0"/>
      </font>
    </dxf>
    <dxf>
      <font>
        <color theme="0"/>
      </font>
    </dxf>
    <dxf>
      <font>
        <color theme="0"/>
      </font>
    </dxf>
    <dxf>
      <font>
        <color theme="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FDB797"/>
      <color rgb="FFFCA698"/>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3.xml"/><Relationship Id="rId18" Type="http://schemas.microsoft.com/office/2007/relationships/slicerCache" Target="slicerCaches/slicerCache4.xml"/><Relationship Id="rId26" Type="http://schemas.microsoft.com/office/2007/relationships/slicerCache" Target="slicerCaches/slicerCache12.xml"/><Relationship Id="rId39" Type="http://schemas.openxmlformats.org/officeDocument/2006/relationships/theme" Target="theme/theme1.xml"/><Relationship Id="rId21" Type="http://schemas.microsoft.com/office/2007/relationships/slicerCache" Target="slicerCaches/slicerCache7.xml"/><Relationship Id="rId34" Type="http://schemas.microsoft.com/office/2007/relationships/slicerCache" Target="slicerCaches/slicerCache20.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microsoft.com/office/2007/relationships/slicerCache" Target="slicerCaches/slicerCache15.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microsoft.com/office/2007/relationships/slicerCache" Target="slicerCaches/slicerCache10.xml"/><Relationship Id="rId32" Type="http://schemas.microsoft.com/office/2007/relationships/slicerCache" Target="slicerCaches/slicerCache18.xml"/><Relationship Id="rId37" Type="http://schemas.microsoft.com/office/2007/relationships/slicerCache" Target="slicerCaches/slicerCache23.xml"/><Relationship Id="rId40"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36" Type="http://schemas.microsoft.com/office/2007/relationships/slicerCache" Target="slicerCaches/slicerCache22.xml"/><Relationship Id="rId10" Type="http://schemas.openxmlformats.org/officeDocument/2006/relationships/worksheet" Target="worksheets/sheet10.xml"/><Relationship Id="rId19" Type="http://schemas.microsoft.com/office/2007/relationships/slicerCache" Target="slicerCaches/slicerCache5.xml"/><Relationship Id="rId31" Type="http://schemas.microsoft.com/office/2007/relationships/slicerCache" Target="slicerCaches/slicerCache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microsoft.com/office/2007/relationships/slicerCache" Target="slicerCaches/slicerCache16.xml"/><Relationship Id="rId35" Type="http://schemas.microsoft.com/office/2007/relationships/slicerCache" Target="slicerCaches/slicerCache2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externalLink" Target="externalLinks/externalLink2.xml"/><Relationship Id="rId17" Type="http://schemas.microsoft.com/office/2007/relationships/slicerCache" Target="slicerCaches/slicerCache3.xml"/><Relationship Id="rId25" Type="http://schemas.microsoft.com/office/2007/relationships/slicerCache" Target="slicerCaches/slicerCache11.xml"/><Relationship Id="rId33" Type="http://schemas.microsoft.com/office/2007/relationships/slicerCache" Target="slicerCaches/slicerCache19.xml"/><Relationship Id="rId38" Type="http://schemas.microsoft.com/office/2007/relationships/slicerCache" Target="slicerCaches/slicerCache24.xml"/></Relationships>
</file>

<file path=xl/drawings/drawing1.xml><?xml version="1.0" encoding="utf-8"?>
<xdr:wsDr xmlns:xdr="http://schemas.openxmlformats.org/drawingml/2006/spreadsheetDrawing" xmlns:a="http://schemas.openxmlformats.org/drawingml/2006/main">
  <xdr:twoCellAnchor editAs="oneCell">
    <xdr:from>
      <xdr:col>52</xdr:col>
      <xdr:colOff>1230670</xdr:colOff>
      <xdr:row>0</xdr:row>
      <xdr:rowOff>0</xdr:rowOff>
    </xdr:from>
    <xdr:to>
      <xdr:col>53</xdr:col>
      <xdr:colOff>1095374</xdr:colOff>
      <xdr:row>0</xdr:row>
      <xdr:rowOff>800966</xdr:rowOff>
    </xdr:to>
    <mc:AlternateContent xmlns:mc="http://schemas.openxmlformats.org/markup-compatibility/2006">
      <mc:Choice xmlns:a14="http://schemas.microsoft.com/office/drawing/2010/main" Requires="a14">
        <xdr:graphicFrame macro="">
          <xdr:nvGraphicFramePr>
            <xdr:cNvPr id="2" name="Significant Buildup 3">
              <a:extLst>
                <a:ext uri="{FF2B5EF4-FFF2-40B4-BE49-F238E27FC236}">
                  <a16:creationId xmlns:a16="http://schemas.microsoft.com/office/drawing/2014/main" id="{7D0552EF-8AAA-4329-B580-415A6561F520}"/>
                </a:ext>
              </a:extLst>
            </xdr:cNvPr>
            <xdr:cNvGraphicFramePr/>
          </xdr:nvGraphicFramePr>
          <xdr:xfrm>
            <a:off x="0" y="0"/>
            <a:ext cx="0" cy="0"/>
          </xdr:xfrm>
          <a:graphic>
            <a:graphicData uri="http://schemas.microsoft.com/office/drawing/2010/slicer">
              <sle:slicer xmlns:sle="http://schemas.microsoft.com/office/drawing/2010/slicer" name="Significant Buildup 3"/>
            </a:graphicData>
          </a:graphic>
        </xdr:graphicFrame>
      </mc:Choice>
      <mc:Fallback>
        <xdr:sp macro="" textlink="">
          <xdr:nvSpPr>
            <xdr:cNvPr id="0" name=""/>
            <xdr:cNvSpPr>
              <a:spLocks noTextEdit="1"/>
            </xdr:cNvSpPr>
          </xdr:nvSpPr>
          <xdr:spPr>
            <a:xfrm>
              <a:off x="45413681" y="0"/>
              <a:ext cx="1250159" cy="800966"/>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56</xdr:col>
      <xdr:colOff>85570</xdr:colOff>
      <xdr:row>0</xdr:row>
      <xdr:rowOff>0</xdr:rowOff>
    </xdr:from>
    <xdr:to>
      <xdr:col>57</xdr:col>
      <xdr:colOff>434517</xdr:colOff>
      <xdr:row>0</xdr:row>
      <xdr:rowOff>833438</xdr:rowOff>
    </xdr:to>
    <mc:AlternateContent xmlns:mc="http://schemas.openxmlformats.org/markup-compatibility/2006" xmlns:a14="http://schemas.microsoft.com/office/drawing/2010/main">
      <mc:Choice Requires="a14">
        <xdr:graphicFrame macro="">
          <xdr:nvGraphicFramePr>
            <xdr:cNvPr id="3" name="Top OI 2">
              <a:extLst>
                <a:ext uri="{FF2B5EF4-FFF2-40B4-BE49-F238E27FC236}">
                  <a16:creationId xmlns:a16="http://schemas.microsoft.com/office/drawing/2014/main" id="{93514074-942E-4381-9090-D1D45230B9C3}"/>
                </a:ext>
              </a:extLst>
            </xdr:cNvPr>
            <xdr:cNvGraphicFramePr/>
          </xdr:nvGraphicFramePr>
          <xdr:xfrm>
            <a:off x="0" y="0"/>
            <a:ext cx="0" cy="0"/>
          </xdr:xfrm>
          <a:graphic>
            <a:graphicData uri="http://schemas.microsoft.com/office/drawing/2010/slicer">
              <sle:slicer xmlns:sle="http://schemas.microsoft.com/office/drawing/2010/slicer" name="Top OI 2"/>
            </a:graphicData>
          </a:graphic>
        </xdr:graphicFrame>
      </mc:Choice>
      <mc:Fallback xmlns="">
        <xdr:sp macro="" textlink="">
          <xdr:nvSpPr>
            <xdr:cNvPr id="0" name=""/>
            <xdr:cNvSpPr>
              <a:spLocks noTextEdit="1"/>
            </xdr:cNvSpPr>
          </xdr:nvSpPr>
          <xdr:spPr>
            <a:xfrm>
              <a:off x="45632388" y="0"/>
              <a:ext cx="1063322" cy="833438"/>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70</xdr:col>
      <xdr:colOff>33338</xdr:colOff>
      <xdr:row>0</xdr:row>
      <xdr:rowOff>1</xdr:rowOff>
    </xdr:from>
    <xdr:to>
      <xdr:col>71</xdr:col>
      <xdr:colOff>999042</xdr:colOff>
      <xdr:row>0</xdr:row>
      <xdr:rowOff>845345</xdr:rowOff>
    </xdr:to>
    <mc:AlternateContent xmlns:mc="http://schemas.openxmlformats.org/markup-compatibility/2006" xmlns:a14="http://schemas.microsoft.com/office/drawing/2010/main">
      <mc:Choice Requires="a14">
        <xdr:graphicFrame macro="">
          <xdr:nvGraphicFramePr>
            <xdr:cNvPr id="7" name="Lorentz_Signal 2">
              <a:extLst>
                <a:ext uri="{FF2B5EF4-FFF2-40B4-BE49-F238E27FC236}">
                  <a16:creationId xmlns:a16="http://schemas.microsoft.com/office/drawing/2014/main" id="{C94F06D0-44E0-41D0-ABF1-31288A9D9AD5}"/>
                </a:ext>
              </a:extLst>
            </xdr:cNvPr>
            <xdr:cNvGraphicFramePr/>
          </xdr:nvGraphicFramePr>
          <xdr:xfrm>
            <a:off x="0" y="0"/>
            <a:ext cx="0" cy="0"/>
          </xdr:xfrm>
          <a:graphic>
            <a:graphicData uri="http://schemas.microsoft.com/office/drawing/2010/slicer">
              <sle:slicer xmlns:sle="http://schemas.microsoft.com/office/drawing/2010/slicer" name="Lorentz_Signal 2"/>
            </a:graphicData>
          </a:graphic>
        </xdr:graphicFrame>
      </mc:Choice>
      <mc:Fallback xmlns="">
        <xdr:sp macro="" textlink="">
          <xdr:nvSpPr>
            <xdr:cNvPr id="0" name=""/>
            <xdr:cNvSpPr>
              <a:spLocks noTextEdit="1"/>
            </xdr:cNvSpPr>
          </xdr:nvSpPr>
          <xdr:spPr>
            <a:xfrm>
              <a:off x="49837182" y="1"/>
              <a:ext cx="1633537" cy="845344"/>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58</xdr:col>
      <xdr:colOff>990166</xdr:colOff>
      <xdr:row>0</xdr:row>
      <xdr:rowOff>0</xdr:rowOff>
    </xdr:from>
    <xdr:to>
      <xdr:col>60</xdr:col>
      <xdr:colOff>4327</xdr:colOff>
      <xdr:row>0</xdr:row>
      <xdr:rowOff>819150</xdr:rowOff>
    </xdr:to>
    <mc:AlternateContent xmlns:mc="http://schemas.openxmlformats.org/markup-compatibility/2006">
      <mc:Choice xmlns:a14="http://schemas.microsoft.com/office/drawing/2010/main" Requires="a14">
        <xdr:graphicFrame macro="">
          <xdr:nvGraphicFramePr>
            <xdr:cNvPr id="8" name="Top Price 2">
              <a:extLst>
                <a:ext uri="{FF2B5EF4-FFF2-40B4-BE49-F238E27FC236}">
                  <a16:creationId xmlns:a16="http://schemas.microsoft.com/office/drawing/2014/main" id="{93B6F7DC-C4B5-4AC9-9ABC-31FBFC8D1532}"/>
                </a:ext>
              </a:extLst>
            </xdr:cNvPr>
            <xdr:cNvGraphicFramePr/>
          </xdr:nvGraphicFramePr>
          <xdr:xfrm>
            <a:off x="0" y="0"/>
            <a:ext cx="0" cy="0"/>
          </xdr:xfrm>
          <a:graphic>
            <a:graphicData uri="http://schemas.microsoft.com/office/drawing/2010/slicer">
              <sle:slicer xmlns:sle="http://schemas.microsoft.com/office/drawing/2010/slicer" name="Top Price 2"/>
            </a:graphicData>
          </a:graphic>
        </xdr:graphicFrame>
      </mc:Choice>
      <mc:Fallback>
        <xdr:sp macro="" textlink="">
          <xdr:nvSpPr>
            <xdr:cNvPr id="0" name=""/>
            <xdr:cNvSpPr>
              <a:spLocks noTextEdit="1"/>
            </xdr:cNvSpPr>
          </xdr:nvSpPr>
          <xdr:spPr>
            <a:xfrm>
              <a:off x="51277836" y="0"/>
              <a:ext cx="1276349" cy="81915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57</xdr:col>
      <xdr:colOff>497681</xdr:colOff>
      <xdr:row>0</xdr:row>
      <xdr:rowOff>0</xdr:rowOff>
    </xdr:from>
    <xdr:to>
      <xdr:col>58</xdr:col>
      <xdr:colOff>940594</xdr:colOff>
      <xdr:row>0</xdr:row>
      <xdr:rowOff>831056</xdr:rowOff>
    </xdr:to>
    <mc:AlternateContent xmlns:mc="http://schemas.openxmlformats.org/markup-compatibility/2006" xmlns:a14="http://schemas.microsoft.com/office/drawing/2010/main">
      <mc:Choice Requires="a14">
        <xdr:graphicFrame macro="">
          <xdr:nvGraphicFramePr>
            <xdr:cNvPr id="9" name="Top Volume 2">
              <a:extLst>
                <a:ext uri="{FF2B5EF4-FFF2-40B4-BE49-F238E27FC236}">
                  <a16:creationId xmlns:a16="http://schemas.microsoft.com/office/drawing/2014/main" id="{CE92B975-5EF0-4EF8-877A-629DD85319C7}"/>
                </a:ext>
              </a:extLst>
            </xdr:cNvPr>
            <xdr:cNvGraphicFramePr/>
          </xdr:nvGraphicFramePr>
          <xdr:xfrm>
            <a:off x="0" y="0"/>
            <a:ext cx="0" cy="0"/>
          </xdr:xfrm>
          <a:graphic>
            <a:graphicData uri="http://schemas.microsoft.com/office/drawing/2010/slicer">
              <sle:slicer xmlns:sle="http://schemas.microsoft.com/office/drawing/2010/slicer" name="Top Volume 2"/>
            </a:graphicData>
          </a:graphic>
        </xdr:graphicFrame>
      </mc:Choice>
      <mc:Fallback xmlns="">
        <xdr:sp macro="" textlink="">
          <xdr:nvSpPr>
            <xdr:cNvPr id="0" name=""/>
            <xdr:cNvSpPr>
              <a:spLocks noTextEdit="1"/>
            </xdr:cNvSpPr>
          </xdr:nvSpPr>
          <xdr:spPr>
            <a:xfrm>
              <a:off x="37168931" y="0"/>
              <a:ext cx="1478756" cy="831056"/>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54</xdr:col>
      <xdr:colOff>124469</xdr:colOff>
      <xdr:row>0</xdr:row>
      <xdr:rowOff>1</xdr:rowOff>
    </xdr:from>
    <xdr:to>
      <xdr:col>55</xdr:col>
      <xdr:colOff>1071561</xdr:colOff>
      <xdr:row>0</xdr:row>
      <xdr:rowOff>821531</xdr:rowOff>
    </xdr:to>
    <mc:AlternateContent xmlns:mc="http://schemas.openxmlformats.org/markup-compatibility/2006">
      <mc:Choice xmlns:a14="http://schemas.microsoft.com/office/drawing/2010/main" Requires="a14">
        <xdr:graphicFrame macro="">
          <xdr:nvGraphicFramePr>
            <xdr:cNvPr id="10" name="Pre_Top Volume 2">
              <a:extLst>
                <a:ext uri="{FF2B5EF4-FFF2-40B4-BE49-F238E27FC236}">
                  <a16:creationId xmlns:a16="http://schemas.microsoft.com/office/drawing/2014/main" id="{D1D91B0D-E052-4A5C-BB17-D86202CD264B}"/>
                </a:ext>
              </a:extLst>
            </xdr:cNvPr>
            <xdr:cNvGraphicFramePr/>
          </xdr:nvGraphicFramePr>
          <xdr:xfrm>
            <a:off x="0" y="0"/>
            <a:ext cx="0" cy="0"/>
          </xdr:xfrm>
          <a:graphic>
            <a:graphicData uri="http://schemas.microsoft.com/office/drawing/2010/slicer">
              <sle:slicer xmlns:sle="http://schemas.microsoft.com/office/drawing/2010/slicer" name="Pre_Top Volume 2"/>
            </a:graphicData>
          </a:graphic>
        </xdr:graphicFrame>
      </mc:Choice>
      <mc:Fallback>
        <xdr:sp macro="" textlink="">
          <xdr:nvSpPr>
            <xdr:cNvPr id="0" name=""/>
            <xdr:cNvSpPr>
              <a:spLocks noTextEdit="1"/>
            </xdr:cNvSpPr>
          </xdr:nvSpPr>
          <xdr:spPr>
            <a:xfrm>
              <a:off x="46796969" y="1"/>
              <a:ext cx="1693939" cy="82153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86</xdr:col>
      <xdr:colOff>97415</xdr:colOff>
      <xdr:row>0</xdr:row>
      <xdr:rowOff>0</xdr:rowOff>
    </xdr:from>
    <xdr:ext cx="2316307" cy="905592"/>
    <mc:AlternateContent xmlns:mc="http://schemas.openxmlformats.org/markup-compatibility/2006" xmlns:a14="http://schemas.microsoft.com/office/drawing/2010/main">
      <mc:Choice Requires="a14">
        <xdr:graphicFrame macro="">
          <xdr:nvGraphicFramePr>
            <xdr:cNvPr id="11" name="Significant Buildup 4">
              <a:extLst>
                <a:ext uri="{FF2B5EF4-FFF2-40B4-BE49-F238E27FC236}">
                  <a16:creationId xmlns:a16="http://schemas.microsoft.com/office/drawing/2014/main" id="{A9DFD1C1-C0FC-4387-8CA2-067E482DF870}"/>
                </a:ext>
              </a:extLst>
            </xdr:cNvPr>
            <xdr:cNvGraphicFramePr/>
          </xdr:nvGraphicFramePr>
          <xdr:xfrm>
            <a:off x="0" y="0"/>
            <a:ext cx="0" cy="0"/>
          </xdr:xfrm>
          <a:graphic>
            <a:graphicData uri="http://schemas.microsoft.com/office/drawing/2010/slicer">
              <sle:slicer xmlns:sle="http://schemas.microsoft.com/office/drawing/2010/slicer" name="Significant Buildup 4"/>
            </a:graphicData>
          </a:graphic>
        </xdr:graphicFrame>
      </mc:Choice>
      <mc:Fallback xmlns="">
        <xdr:sp macro="" textlink="">
          <xdr:nvSpPr>
            <xdr:cNvPr id="0" name=""/>
            <xdr:cNvSpPr>
              <a:spLocks noTextEdit="1"/>
            </xdr:cNvSpPr>
          </xdr:nvSpPr>
          <xdr:spPr>
            <a:xfrm>
              <a:off x="71502443" y="0"/>
              <a:ext cx="2316307" cy="905592"/>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90</xdr:col>
      <xdr:colOff>74746</xdr:colOff>
      <xdr:row>0</xdr:row>
      <xdr:rowOff>0</xdr:rowOff>
    </xdr:from>
    <xdr:ext cx="1068614" cy="843643"/>
    <mc:AlternateContent xmlns:mc="http://schemas.openxmlformats.org/markup-compatibility/2006" xmlns:a14="http://schemas.microsoft.com/office/drawing/2010/main">
      <mc:Choice Requires="a14">
        <xdr:graphicFrame macro="">
          <xdr:nvGraphicFramePr>
            <xdr:cNvPr id="12" name="Top OI 3">
              <a:extLst>
                <a:ext uri="{FF2B5EF4-FFF2-40B4-BE49-F238E27FC236}">
                  <a16:creationId xmlns:a16="http://schemas.microsoft.com/office/drawing/2014/main" id="{312AA34E-C262-416F-AA38-3177825DF825}"/>
                </a:ext>
              </a:extLst>
            </xdr:cNvPr>
            <xdr:cNvGraphicFramePr/>
          </xdr:nvGraphicFramePr>
          <xdr:xfrm>
            <a:off x="0" y="0"/>
            <a:ext cx="0" cy="0"/>
          </xdr:xfrm>
          <a:graphic>
            <a:graphicData uri="http://schemas.microsoft.com/office/drawing/2010/slicer">
              <sle:slicer xmlns:sle="http://schemas.microsoft.com/office/drawing/2010/slicer" name="Top OI 3"/>
            </a:graphicData>
          </a:graphic>
        </xdr:graphicFrame>
      </mc:Choice>
      <mc:Fallback xmlns="">
        <xdr:sp macro="" textlink="">
          <xdr:nvSpPr>
            <xdr:cNvPr id="0" name=""/>
            <xdr:cNvSpPr>
              <a:spLocks noTextEdit="1"/>
            </xdr:cNvSpPr>
          </xdr:nvSpPr>
          <xdr:spPr>
            <a:xfrm>
              <a:off x="75549547" y="0"/>
              <a:ext cx="1068614" cy="843643"/>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104</xdr:col>
      <xdr:colOff>83993</xdr:colOff>
      <xdr:row>0</xdr:row>
      <xdr:rowOff>10823</xdr:rowOff>
    </xdr:from>
    <xdr:ext cx="1561235" cy="984972"/>
    <mc:AlternateContent xmlns:mc="http://schemas.openxmlformats.org/markup-compatibility/2006" xmlns:a14="http://schemas.microsoft.com/office/drawing/2010/main">
      <mc:Choice Requires="a14">
        <xdr:graphicFrame macro="">
          <xdr:nvGraphicFramePr>
            <xdr:cNvPr id="16" name="Lorentz_Signal 3">
              <a:extLst>
                <a:ext uri="{FF2B5EF4-FFF2-40B4-BE49-F238E27FC236}">
                  <a16:creationId xmlns:a16="http://schemas.microsoft.com/office/drawing/2014/main" id="{2F77BB80-02EE-48B1-A5C4-E4AF313728A5}"/>
                </a:ext>
              </a:extLst>
            </xdr:cNvPr>
            <xdr:cNvGraphicFramePr/>
          </xdr:nvGraphicFramePr>
          <xdr:xfrm>
            <a:off x="0" y="0"/>
            <a:ext cx="0" cy="0"/>
          </xdr:xfrm>
          <a:graphic>
            <a:graphicData uri="http://schemas.microsoft.com/office/drawing/2010/slicer">
              <sle:slicer xmlns:sle="http://schemas.microsoft.com/office/drawing/2010/slicer" name="Lorentz_Signal 3"/>
            </a:graphicData>
          </a:graphic>
        </xdr:graphicFrame>
      </mc:Choice>
      <mc:Fallback xmlns="">
        <xdr:sp macro="" textlink="">
          <xdr:nvSpPr>
            <xdr:cNvPr id="0" name=""/>
            <xdr:cNvSpPr>
              <a:spLocks noTextEdit="1"/>
            </xdr:cNvSpPr>
          </xdr:nvSpPr>
          <xdr:spPr>
            <a:xfrm>
              <a:off x="88233538" y="10823"/>
              <a:ext cx="1561235" cy="984972"/>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92</xdr:col>
      <xdr:colOff>957694</xdr:colOff>
      <xdr:row>0</xdr:row>
      <xdr:rowOff>0</xdr:rowOff>
    </xdr:from>
    <xdr:ext cx="1278996" cy="819150"/>
    <mc:AlternateContent xmlns:mc="http://schemas.openxmlformats.org/markup-compatibility/2006" xmlns:a14="http://schemas.microsoft.com/office/drawing/2010/main">
      <mc:Choice Requires="a14">
        <xdr:graphicFrame macro="">
          <xdr:nvGraphicFramePr>
            <xdr:cNvPr id="17" name="Top Price 3">
              <a:extLst>
                <a:ext uri="{FF2B5EF4-FFF2-40B4-BE49-F238E27FC236}">
                  <a16:creationId xmlns:a16="http://schemas.microsoft.com/office/drawing/2014/main" id="{EB634B07-1D40-4DF8-9CDC-20F01663BBD9}"/>
                </a:ext>
              </a:extLst>
            </xdr:cNvPr>
            <xdr:cNvGraphicFramePr/>
          </xdr:nvGraphicFramePr>
          <xdr:xfrm>
            <a:off x="0" y="0"/>
            <a:ext cx="0" cy="0"/>
          </xdr:xfrm>
          <a:graphic>
            <a:graphicData uri="http://schemas.microsoft.com/office/drawing/2010/slicer">
              <sle:slicer xmlns:sle="http://schemas.microsoft.com/office/drawing/2010/slicer" name="Top Price 3"/>
            </a:graphicData>
          </a:graphic>
        </xdr:graphicFrame>
      </mc:Choice>
      <mc:Fallback xmlns="">
        <xdr:sp macro="" textlink="">
          <xdr:nvSpPr>
            <xdr:cNvPr id="0" name=""/>
            <xdr:cNvSpPr>
              <a:spLocks noTextEdit="1"/>
            </xdr:cNvSpPr>
          </xdr:nvSpPr>
          <xdr:spPr>
            <a:xfrm>
              <a:off x="78185961" y="0"/>
              <a:ext cx="1278996" cy="81915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91</xdr:col>
      <xdr:colOff>476033</xdr:colOff>
      <xdr:row>0</xdr:row>
      <xdr:rowOff>0</xdr:rowOff>
    </xdr:from>
    <xdr:ext cx="1480079" cy="831056"/>
    <mc:AlternateContent xmlns:mc="http://schemas.openxmlformats.org/markup-compatibility/2006" xmlns:a14="http://schemas.microsoft.com/office/drawing/2010/main">
      <mc:Choice Requires="a14">
        <xdr:graphicFrame macro="">
          <xdr:nvGraphicFramePr>
            <xdr:cNvPr id="18" name="Top Volume 3">
              <a:extLst>
                <a:ext uri="{FF2B5EF4-FFF2-40B4-BE49-F238E27FC236}">
                  <a16:creationId xmlns:a16="http://schemas.microsoft.com/office/drawing/2014/main" id="{05CA6F12-34DF-4F87-BAB2-73DA8B485AFC}"/>
                </a:ext>
              </a:extLst>
            </xdr:cNvPr>
            <xdr:cNvGraphicFramePr/>
          </xdr:nvGraphicFramePr>
          <xdr:xfrm>
            <a:off x="0" y="0"/>
            <a:ext cx="0" cy="0"/>
          </xdr:xfrm>
          <a:graphic>
            <a:graphicData uri="http://schemas.microsoft.com/office/drawing/2010/slicer">
              <sle:slicer xmlns:sle="http://schemas.microsoft.com/office/drawing/2010/slicer" name="Top Volume 3"/>
            </a:graphicData>
          </a:graphic>
        </xdr:graphicFrame>
      </mc:Choice>
      <mc:Fallback xmlns="">
        <xdr:sp macro="" textlink="">
          <xdr:nvSpPr>
            <xdr:cNvPr id="0" name=""/>
            <xdr:cNvSpPr>
              <a:spLocks noTextEdit="1"/>
            </xdr:cNvSpPr>
          </xdr:nvSpPr>
          <xdr:spPr>
            <a:xfrm>
              <a:off x="76665209" y="0"/>
              <a:ext cx="1480079" cy="831056"/>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88</xdr:col>
      <xdr:colOff>43295</xdr:colOff>
      <xdr:row>0</xdr:row>
      <xdr:rowOff>0</xdr:rowOff>
    </xdr:from>
    <xdr:ext cx="1525441" cy="821530"/>
    <mc:AlternateContent xmlns:mc="http://schemas.openxmlformats.org/markup-compatibility/2006" xmlns:a14="http://schemas.microsoft.com/office/drawing/2010/main">
      <mc:Choice Requires="a14">
        <xdr:graphicFrame macro="">
          <xdr:nvGraphicFramePr>
            <xdr:cNvPr id="19" name="Pre_Top Volume 3">
              <a:extLst>
                <a:ext uri="{FF2B5EF4-FFF2-40B4-BE49-F238E27FC236}">
                  <a16:creationId xmlns:a16="http://schemas.microsoft.com/office/drawing/2014/main" id="{A16FA938-7731-453D-8B80-CD01351946E2}"/>
                </a:ext>
              </a:extLst>
            </xdr:cNvPr>
            <xdr:cNvGraphicFramePr/>
          </xdr:nvGraphicFramePr>
          <xdr:xfrm>
            <a:off x="0" y="0"/>
            <a:ext cx="0" cy="0"/>
          </xdr:xfrm>
          <a:graphic>
            <a:graphicData uri="http://schemas.microsoft.com/office/drawing/2010/slicer">
              <sle:slicer xmlns:sle="http://schemas.microsoft.com/office/drawing/2010/slicer" name="Pre_Top Volume 3"/>
            </a:graphicData>
          </a:graphic>
        </xdr:graphicFrame>
      </mc:Choice>
      <mc:Fallback xmlns="">
        <xdr:sp macro="" textlink="">
          <xdr:nvSpPr>
            <xdr:cNvPr id="0" name=""/>
            <xdr:cNvSpPr>
              <a:spLocks noTextEdit="1"/>
            </xdr:cNvSpPr>
          </xdr:nvSpPr>
          <xdr:spPr>
            <a:xfrm>
              <a:off x="73937812" y="0"/>
              <a:ext cx="1525441" cy="82153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71</xdr:col>
      <xdr:colOff>1164432</xdr:colOff>
      <xdr:row>0</xdr:row>
      <xdr:rowOff>0</xdr:rowOff>
    </xdr:from>
    <xdr:to>
      <xdr:col>75</xdr:col>
      <xdr:colOff>84067</xdr:colOff>
      <xdr:row>0</xdr:row>
      <xdr:rowOff>947737</xdr:rowOff>
    </xdr:to>
    <mc:AlternateContent xmlns:mc="http://schemas.openxmlformats.org/markup-compatibility/2006" xmlns:a14="http://schemas.microsoft.com/office/drawing/2010/main">
      <mc:Choice Requires="a14">
        <xdr:graphicFrame macro="">
          <xdr:nvGraphicFramePr>
            <xdr:cNvPr id="20" name="Lorentz_New">
              <a:extLst>
                <a:ext uri="{FF2B5EF4-FFF2-40B4-BE49-F238E27FC236}">
                  <a16:creationId xmlns:a16="http://schemas.microsoft.com/office/drawing/2014/main" id="{108D0403-4B50-4C6B-908B-966C97DB0ADB}"/>
                </a:ext>
              </a:extLst>
            </xdr:cNvPr>
            <xdr:cNvGraphicFramePr/>
          </xdr:nvGraphicFramePr>
          <xdr:xfrm>
            <a:off x="0" y="0"/>
            <a:ext cx="0" cy="0"/>
          </xdr:xfrm>
          <a:graphic>
            <a:graphicData uri="http://schemas.microsoft.com/office/drawing/2010/slicer">
              <sle:slicer xmlns:sle="http://schemas.microsoft.com/office/drawing/2010/slicer" name="Lorentz_New"/>
            </a:graphicData>
          </a:graphic>
        </xdr:graphicFrame>
      </mc:Choice>
      <mc:Fallback xmlns="">
        <xdr:sp macro="" textlink="">
          <xdr:nvSpPr>
            <xdr:cNvPr id="0" name=""/>
            <xdr:cNvSpPr>
              <a:spLocks noTextEdit="1"/>
            </xdr:cNvSpPr>
          </xdr:nvSpPr>
          <xdr:spPr>
            <a:xfrm>
              <a:off x="59710710" y="0"/>
              <a:ext cx="1463243" cy="947737"/>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61</xdr:col>
      <xdr:colOff>466726</xdr:colOff>
      <xdr:row>0</xdr:row>
      <xdr:rowOff>0</xdr:rowOff>
    </xdr:from>
    <xdr:to>
      <xdr:col>63</xdr:col>
      <xdr:colOff>324717</xdr:colOff>
      <xdr:row>0</xdr:row>
      <xdr:rowOff>839066</xdr:rowOff>
    </xdr:to>
    <mc:AlternateContent xmlns:mc="http://schemas.openxmlformats.org/markup-compatibility/2006" xmlns:a14="http://schemas.microsoft.com/office/drawing/2010/main">
      <mc:Choice Requires="a14">
        <xdr:graphicFrame macro="">
          <xdr:nvGraphicFramePr>
            <xdr:cNvPr id="23" name="Steam_Left">
              <a:extLst>
                <a:ext uri="{FF2B5EF4-FFF2-40B4-BE49-F238E27FC236}">
                  <a16:creationId xmlns:a16="http://schemas.microsoft.com/office/drawing/2014/main" id="{C8137D17-EED6-44B5-AD7B-F79E1894A839}"/>
                </a:ext>
              </a:extLst>
            </xdr:cNvPr>
            <xdr:cNvGraphicFramePr/>
          </xdr:nvGraphicFramePr>
          <xdr:xfrm>
            <a:off x="0" y="0"/>
            <a:ext cx="0" cy="0"/>
          </xdr:xfrm>
          <a:graphic>
            <a:graphicData uri="http://schemas.microsoft.com/office/drawing/2010/slicer">
              <sle:slicer xmlns:sle="http://schemas.microsoft.com/office/drawing/2010/slicer" name="Steam_Left"/>
            </a:graphicData>
          </a:graphic>
        </xdr:graphicFrame>
      </mc:Choice>
      <mc:Fallback xmlns="">
        <xdr:sp macro="" textlink="">
          <xdr:nvSpPr>
            <xdr:cNvPr id="0" name=""/>
            <xdr:cNvSpPr>
              <a:spLocks noTextEdit="1"/>
            </xdr:cNvSpPr>
          </xdr:nvSpPr>
          <xdr:spPr>
            <a:xfrm>
              <a:off x="44444084" y="0"/>
              <a:ext cx="1514042" cy="839066"/>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64</xdr:col>
      <xdr:colOff>50223</xdr:colOff>
      <xdr:row>0</xdr:row>
      <xdr:rowOff>1732</xdr:rowOff>
    </xdr:from>
    <xdr:to>
      <xdr:col>66</xdr:col>
      <xdr:colOff>21648</xdr:colOff>
      <xdr:row>0</xdr:row>
      <xdr:rowOff>920029</xdr:rowOff>
    </xdr:to>
    <mc:AlternateContent xmlns:mc="http://schemas.openxmlformats.org/markup-compatibility/2006" xmlns:a14="http://schemas.microsoft.com/office/drawing/2010/main">
      <mc:Choice Requires="a14">
        <xdr:graphicFrame macro="">
          <xdr:nvGraphicFramePr>
            <xdr:cNvPr id="24" name="donchSignal">
              <a:extLst>
                <a:ext uri="{FF2B5EF4-FFF2-40B4-BE49-F238E27FC236}">
                  <a16:creationId xmlns:a16="http://schemas.microsoft.com/office/drawing/2014/main" id="{DED62D56-6231-49E1-9744-7ED365A86D3E}"/>
                </a:ext>
              </a:extLst>
            </xdr:cNvPr>
            <xdr:cNvGraphicFramePr/>
          </xdr:nvGraphicFramePr>
          <xdr:xfrm>
            <a:off x="0" y="0"/>
            <a:ext cx="0" cy="0"/>
          </xdr:xfrm>
          <a:graphic>
            <a:graphicData uri="http://schemas.microsoft.com/office/drawing/2010/slicer">
              <sle:slicer xmlns:sle="http://schemas.microsoft.com/office/drawing/2010/slicer" name="donchSignal"/>
            </a:graphicData>
          </a:graphic>
        </xdr:graphicFrame>
      </mc:Choice>
      <mc:Fallback xmlns="">
        <xdr:sp macro="" textlink="">
          <xdr:nvSpPr>
            <xdr:cNvPr id="0" name=""/>
            <xdr:cNvSpPr>
              <a:spLocks noTextEdit="1"/>
            </xdr:cNvSpPr>
          </xdr:nvSpPr>
          <xdr:spPr>
            <a:xfrm>
              <a:off x="53606700" y="1732"/>
              <a:ext cx="1757362" cy="918297"/>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66</xdr:col>
      <xdr:colOff>548121</xdr:colOff>
      <xdr:row>0</xdr:row>
      <xdr:rowOff>0</xdr:rowOff>
    </xdr:from>
    <xdr:to>
      <xdr:col>69</xdr:col>
      <xdr:colOff>248949</xdr:colOff>
      <xdr:row>0</xdr:row>
      <xdr:rowOff>1026535</xdr:rowOff>
    </xdr:to>
    <mc:AlternateContent xmlns:mc="http://schemas.openxmlformats.org/markup-compatibility/2006" xmlns:a14="http://schemas.microsoft.com/office/drawing/2010/main">
      <mc:Choice Requires="a14">
        <xdr:graphicFrame macro="">
          <xdr:nvGraphicFramePr>
            <xdr:cNvPr id="25" name="donchPrevResult">
              <a:extLst>
                <a:ext uri="{FF2B5EF4-FFF2-40B4-BE49-F238E27FC236}">
                  <a16:creationId xmlns:a16="http://schemas.microsoft.com/office/drawing/2014/main" id="{A75241B5-06BA-493D-BD07-59A22331B9FF}"/>
                </a:ext>
              </a:extLst>
            </xdr:cNvPr>
            <xdr:cNvGraphicFramePr/>
          </xdr:nvGraphicFramePr>
          <xdr:xfrm>
            <a:off x="0" y="0"/>
            <a:ext cx="0" cy="0"/>
          </xdr:xfrm>
          <a:graphic>
            <a:graphicData uri="http://schemas.microsoft.com/office/drawing/2010/slicer">
              <sle:slicer xmlns:sle="http://schemas.microsoft.com/office/drawing/2010/slicer" name="donchPrevResult"/>
            </a:graphicData>
          </a:graphic>
        </xdr:graphicFrame>
      </mc:Choice>
      <mc:Fallback xmlns="">
        <xdr:sp macro="" textlink="">
          <xdr:nvSpPr>
            <xdr:cNvPr id="0" name=""/>
            <xdr:cNvSpPr>
              <a:spLocks noTextEdit="1"/>
            </xdr:cNvSpPr>
          </xdr:nvSpPr>
          <xdr:spPr>
            <a:xfrm>
              <a:off x="55511701" y="0"/>
              <a:ext cx="1735715" cy="102653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98</xdr:col>
      <xdr:colOff>54552</xdr:colOff>
      <xdr:row>0</xdr:row>
      <xdr:rowOff>0</xdr:rowOff>
    </xdr:from>
    <xdr:to>
      <xdr:col>100</xdr:col>
      <xdr:colOff>227301</xdr:colOff>
      <xdr:row>0</xdr:row>
      <xdr:rowOff>1006619</xdr:rowOff>
    </xdr:to>
    <mc:AlternateContent xmlns:mc="http://schemas.openxmlformats.org/markup-compatibility/2006" xmlns:a14="http://schemas.microsoft.com/office/drawing/2010/main">
      <mc:Choice Requires="a14">
        <xdr:graphicFrame macro="">
          <xdr:nvGraphicFramePr>
            <xdr:cNvPr id="26" name="donchSignal 1">
              <a:extLst>
                <a:ext uri="{FF2B5EF4-FFF2-40B4-BE49-F238E27FC236}">
                  <a16:creationId xmlns:a16="http://schemas.microsoft.com/office/drawing/2014/main" id="{C3CE8EDF-E0E7-4B9F-901D-1557FC661F57}"/>
                </a:ext>
              </a:extLst>
            </xdr:cNvPr>
            <xdr:cNvGraphicFramePr/>
          </xdr:nvGraphicFramePr>
          <xdr:xfrm>
            <a:off x="0" y="0"/>
            <a:ext cx="0" cy="0"/>
          </xdr:xfrm>
          <a:graphic>
            <a:graphicData uri="http://schemas.microsoft.com/office/drawing/2010/slicer">
              <sle:slicer xmlns:sle="http://schemas.microsoft.com/office/drawing/2010/slicer" name="donchSignal 1"/>
            </a:graphicData>
          </a:graphic>
        </xdr:graphicFrame>
      </mc:Choice>
      <mc:Fallback xmlns="">
        <xdr:sp macro="" textlink="">
          <xdr:nvSpPr>
            <xdr:cNvPr id="0" name=""/>
            <xdr:cNvSpPr>
              <a:spLocks noTextEdit="1"/>
            </xdr:cNvSpPr>
          </xdr:nvSpPr>
          <xdr:spPr>
            <a:xfrm>
              <a:off x="83539012" y="0"/>
              <a:ext cx="1807152" cy="1006619"/>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100</xdr:col>
      <xdr:colOff>325148</xdr:colOff>
      <xdr:row>0</xdr:row>
      <xdr:rowOff>10824</xdr:rowOff>
    </xdr:from>
    <xdr:to>
      <xdr:col>103</xdr:col>
      <xdr:colOff>259773</xdr:colOff>
      <xdr:row>0</xdr:row>
      <xdr:rowOff>1049915</xdr:rowOff>
    </xdr:to>
    <mc:AlternateContent xmlns:mc="http://schemas.openxmlformats.org/markup-compatibility/2006" xmlns:a14="http://schemas.microsoft.com/office/drawing/2010/main">
      <mc:Choice Requires="a14">
        <xdr:graphicFrame macro="">
          <xdr:nvGraphicFramePr>
            <xdr:cNvPr id="27" name="donchPrevResult 1">
              <a:extLst>
                <a:ext uri="{FF2B5EF4-FFF2-40B4-BE49-F238E27FC236}">
                  <a16:creationId xmlns:a16="http://schemas.microsoft.com/office/drawing/2014/main" id="{AB213A0A-ADF1-4D0B-B9CF-341F1B33EE3A}"/>
                </a:ext>
              </a:extLst>
            </xdr:cNvPr>
            <xdr:cNvGraphicFramePr/>
          </xdr:nvGraphicFramePr>
          <xdr:xfrm>
            <a:off x="0" y="0"/>
            <a:ext cx="0" cy="0"/>
          </xdr:xfrm>
          <a:graphic>
            <a:graphicData uri="http://schemas.microsoft.com/office/drawing/2010/slicer">
              <sle:slicer xmlns:sle="http://schemas.microsoft.com/office/drawing/2010/slicer" name="donchPrevResult 1"/>
            </a:graphicData>
          </a:graphic>
        </xdr:graphicFrame>
      </mc:Choice>
      <mc:Fallback xmlns="">
        <xdr:sp macro="" textlink="">
          <xdr:nvSpPr>
            <xdr:cNvPr id="0" name=""/>
            <xdr:cNvSpPr>
              <a:spLocks noTextEdit="1"/>
            </xdr:cNvSpPr>
          </xdr:nvSpPr>
          <xdr:spPr>
            <a:xfrm>
              <a:off x="85444012" y="10824"/>
              <a:ext cx="1817977" cy="1039091"/>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105</xdr:col>
      <xdr:colOff>1049915</xdr:colOff>
      <xdr:row>0</xdr:row>
      <xdr:rowOff>0</xdr:rowOff>
    </xdr:from>
    <xdr:to>
      <xdr:col>109</xdr:col>
      <xdr:colOff>10824</xdr:colOff>
      <xdr:row>0</xdr:row>
      <xdr:rowOff>984972</xdr:rowOff>
    </xdr:to>
    <mc:AlternateContent xmlns:mc="http://schemas.openxmlformats.org/markup-compatibility/2006" xmlns:a14="http://schemas.microsoft.com/office/drawing/2010/main">
      <mc:Choice Requires="a14">
        <xdr:graphicFrame macro="">
          <xdr:nvGraphicFramePr>
            <xdr:cNvPr id="29" name="Lorentz_New 1">
              <a:extLst>
                <a:ext uri="{FF2B5EF4-FFF2-40B4-BE49-F238E27FC236}">
                  <a16:creationId xmlns:a16="http://schemas.microsoft.com/office/drawing/2014/main" id="{E5CBBC48-B7DF-4EF0-B1E8-8BD252FCDCC2}"/>
                </a:ext>
              </a:extLst>
            </xdr:cNvPr>
            <xdr:cNvGraphicFramePr/>
          </xdr:nvGraphicFramePr>
          <xdr:xfrm>
            <a:off x="0" y="0"/>
            <a:ext cx="0" cy="0"/>
          </xdr:xfrm>
          <a:graphic>
            <a:graphicData uri="http://schemas.microsoft.com/office/drawing/2010/slicer">
              <sle:slicer xmlns:sle="http://schemas.microsoft.com/office/drawing/2010/slicer" name="Lorentz_New 1"/>
            </a:graphicData>
          </a:graphic>
        </xdr:graphicFrame>
      </mc:Choice>
      <mc:Fallback xmlns="">
        <xdr:sp macro="" textlink="">
          <xdr:nvSpPr>
            <xdr:cNvPr id="0" name=""/>
            <xdr:cNvSpPr>
              <a:spLocks noTextEdit="1"/>
            </xdr:cNvSpPr>
          </xdr:nvSpPr>
          <xdr:spPr>
            <a:xfrm>
              <a:off x="89870540" y="0"/>
              <a:ext cx="1688523" cy="984972"/>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51</xdr:col>
      <xdr:colOff>1355149</xdr:colOff>
      <xdr:row>0</xdr:row>
      <xdr:rowOff>0</xdr:rowOff>
    </xdr:from>
    <xdr:to>
      <xdr:col>52</xdr:col>
      <xdr:colOff>1060741</xdr:colOff>
      <xdr:row>0</xdr:row>
      <xdr:rowOff>855084</xdr:rowOff>
    </xdr:to>
    <mc:AlternateContent xmlns:mc="http://schemas.openxmlformats.org/markup-compatibility/2006">
      <mc:Choice xmlns:a14="http://schemas.microsoft.com/office/drawing/2010/main" Requires="a14">
        <xdr:graphicFrame macro="">
          <xdr:nvGraphicFramePr>
            <xdr:cNvPr id="30" name="HI_IVP 1">
              <a:extLst>
                <a:ext uri="{FF2B5EF4-FFF2-40B4-BE49-F238E27FC236}">
                  <a16:creationId xmlns:a16="http://schemas.microsoft.com/office/drawing/2014/main" id="{3888C8A4-C6EC-4991-828E-DBBE0DC8E0B3}"/>
                </a:ext>
              </a:extLst>
            </xdr:cNvPr>
            <xdr:cNvGraphicFramePr/>
          </xdr:nvGraphicFramePr>
          <xdr:xfrm>
            <a:off x="0" y="0"/>
            <a:ext cx="0" cy="0"/>
          </xdr:xfrm>
          <a:graphic>
            <a:graphicData uri="http://schemas.microsoft.com/office/drawing/2010/slicer">
              <sle:slicer xmlns:sle="http://schemas.microsoft.com/office/drawing/2010/slicer" name="HI_IVP 1"/>
            </a:graphicData>
          </a:graphic>
        </xdr:graphicFrame>
      </mc:Choice>
      <mc:Fallback>
        <xdr:sp macro="" textlink="">
          <xdr:nvSpPr>
            <xdr:cNvPr id="0" name=""/>
            <xdr:cNvSpPr>
              <a:spLocks noTextEdit="1"/>
            </xdr:cNvSpPr>
          </xdr:nvSpPr>
          <xdr:spPr>
            <a:xfrm>
              <a:off x="44152706" y="0"/>
              <a:ext cx="1091046" cy="855084"/>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1732</xdr:colOff>
      <xdr:row>0</xdr:row>
      <xdr:rowOff>0</xdr:rowOff>
    </xdr:from>
    <xdr:to>
      <xdr:col>50</xdr:col>
      <xdr:colOff>1201450</xdr:colOff>
      <xdr:row>0</xdr:row>
      <xdr:rowOff>984972</xdr:rowOff>
    </xdr:to>
    <mc:AlternateContent xmlns:mc="http://schemas.openxmlformats.org/markup-compatibility/2006" xmlns:a14="http://schemas.microsoft.com/office/drawing/2010/main">
      <mc:Choice Requires="a14">
        <xdr:graphicFrame macro="">
          <xdr:nvGraphicFramePr>
            <xdr:cNvPr id="4" name="P1_BULL">
              <a:extLst>
                <a:ext uri="{FF2B5EF4-FFF2-40B4-BE49-F238E27FC236}">
                  <a16:creationId xmlns:a16="http://schemas.microsoft.com/office/drawing/2014/main" id="{53C9FD0C-DE4A-40EB-8B2F-A1B203DCD2DB}"/>
                </a:ext>
              </a:extLst>
            </xdr:cNvPr>
            <xdr:cNvGraphicFramePr/>
          </xdr:nvGraphicFramePr>
          <xdr:xfrm>
            <a:off x="0" y="0"/>
            <a:ext cx="0" cy="0"/>
          </xdr:xfrm>
          <a:graphic>
            <a:graphicData uri="http://schemas.microsoft.com/office/drawing/2010/slicer">
              <sle:slicer xmlns:sle="http://schemas.microsoft.com/office/drawing/2010/slicer" name="P1_BULL"/>
            </a:graphicData>
          </a:graphic>
        </xdr:graphicFrame>
      </mc:Choice>
      <mc:Fallback xmlns="">
        <xdr:sp macro="" textlink="">
          <xdr:nvSpPr>
            <xdr:cNvPr id="0" name=""/>
            <xdr:cNvSpPr>
              <a:spLocks noTextEdit="1"/>
            </xdr:cNvSpPr>
          </xdr:nvSpPr>
          <xdr:spPr>
            <a:xfrm>
              <a:off x="39833549" y="0"/>
              <a:ext cx="1491961" cy="757669"/>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83</xdr:col>
      <xdr:colOff>562841</xdr:colOff>
      <xdr:row>0</xdr:row>
      <xdr:rowOff>0</xdr:rowOff>
    </xdr:from>
    <xdr:to>
      <xdr:col>84</xdr:col>
      <xdr:colOff>1190625</xdr:colOff>
      <xdr:row>0</xdr:row>
      <xdr:rowOff>941675</xdr:rowOff>
    </xdr:to>
    <mc:AlternateContent xmlns:mc="http://schemas.openxmlformats.org/markup-compatibility/2006" xmlns:a14="http://schemas.microsoft.com/office/drawing/2010/main">
      <mc:Choice Requires="a14">
        <xdr:graphicFrame macro="">
          <xdr:nvGraphicFramePr>
            <xdr:cNvPr id="5" name="P1_BEAR">
              <a:extLst>
                <a:ext uri="{FF2B5EF4-FFF2-40B4-BE49-F238E27FC236}">
                  <a16:creationId xmlns:a16="http://schemas.microsoft.com/office/drawing/2014/main" id="{A1102FF1-273F-4553-9E5B-80F08DCBF65C}"/>
                </a:ext>
              </a:extLst>
            </xdr:cNvPr>
            <xdr:cNvGraphicFramePr/>
          </xdr:nvGraphicFramePr>
          <xdr:xfrm>
            <a:off x="0" y="0"/>
            <a:ext cx="0" cy="0"/>
          </xdr:xfrm>
          <a:graphic>
            <a:graphicData uri="http://schemas.microsoft.com/office/drawing/2010/slicer">
              <sle:slicer xmlns:sle="http://schemas.microsoft.com/office/drawing/2010/slicer" name="P1_BEAR"/>
            </a:graphicData>
          </a:graphic>
        </xdr:graphicFrame>
      </mc:Choice>
      <mc:Fallback xmlns="">
        <xdr:sp macro="" textlink="">
          <xdr:nvSpPr>
            <xdr:cNvPr id="0" name=""/>
            <xdr:cNvSpPr>
              <a:spLocks noTextEdit="1"/>
            </xdr:cNvSpPr>
          </xdr:nvSpPr>
          <xdr:spPr>
            <a:xfrm>
              <a:off x="70008750" y="1"/>
              <a:ext cx="1428750" cy="779318"/>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1238250</xdr:colOff>
      <xdr:row>0</xdr:row>
      <xdr:rowOff>21649</xdr:rowOff>
    </xdr:from>
    <xdr:to>
      <xdr:col>51</xdr:col>
      <xdr:colOff>1017443</xdr:colOff>
      <xdr:row>0</xdr:row>
      <xdr:rowOff>984973</xdr:rowOff>
    </xdr:to>
    <mc:AlternateContent xmlns:mc="http://schemas.openxmlformats.org/markup-compatibility/2006">
      <mc:Choice xmlns:a14="http://schemas.microsoft.com/office/drawing/2010/main" Requires="a14">
        <xdr:graphicFrame macro="">
          <xdr:nvGraphicFramePr>
            <xdr:cNvPr id="6" name="P2_BULL">
              <a:extLst>
                <a:ext uri="{FF2B5EF4-FFF2-40B4-BE49-F238E27FC236}">
                  <a16:creationId xmlns:a16="http://schemas.microsoft.com/office/drawing/2014/main" id="{FBD952D0-AED4-4CF8-B55C-1589BD7E09AA}"/>
                </a:ext>
              </a:extLst>
            </xdr:cNvPr>
            <xdr:cNvGraphicFramePr/>
          </xdr:nvGraphicFramePr>
          <xdr:xfrm>
            <a:off x="0" y="0"/>
            <a:ext cx="0" cy="0"/>
          </xdr:xfrm>
          <a:graphic>
            <a:graphicData uri="http://schemas.microsoft.com/office/drawing/2010/slicer">
              <sle:slicer xmlns:sle="http://schemas.microsoft.com/office/drawing/2010/slicer" name="P2_BULL"/>
            </a:graphicData>
          </a:graphic>
        </xdr:graphicFrame>
      </mc:Choice>
      <mc:Fallback>
        <xdr:sp macro="" textlink="">
          <xdr:nvSpPr>
            <xdr:cNvPr id="0" name=""/>
            <xdr:cNvSpPr>
              <a:spLocks noTextEdit="1"/>
            </xdr:cNvSpPr>
          </xdr:nvSpPr>
          <xdr:spPr>
            <a:xfrm>
              <a:off x="42563761" y="21649"/>
              <a:ext cx="1251239" cy="963324"/>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84</xdr:col>
      <xdr:colOff>1234353</xdr:colOff>
      <xdr:row>0</xdr:row>
      <xdr:rowOff>1</xdr:rowOff>
    </xdr:from>
    <xdr:to>
      <xdr:col>85</xdr:col>
      <xdr:colOff>725199</xdr:colOff>
      <xdr:row>0</xdr:row>
      <xdr:rowOff>941677</xdr:rowOff>
    </xdr:to>
    <mc:AlternateContent xmlns:mc="http://schemas.openxmlformats.org/markup-compatibility/2006">
      <mc:Choice xmlns:a14="http://schemas.microsoft.com/office/drawing/2010/main" Requires="a14">
        <xdr:graphicFrame macro="">
          <xdr:nvGraphicFramePr>
            <xdr:cNvPr id="13" name="P2_BEAR">
              <a:extLst>
                <a:ext uri="{FF2B5EF4-FFF2-40B4-BE49-F238E27FC236}">
                  <a16:creationId xmlns:a16="http://schemas.microsoft.com/office/drawing/2014/main" id="{3ADF0377-8CBF-499E-857B-28C4C8713E7B}"/>
                </a:ext>
              </a:extLst>
            </xdr:cNvPr>
            <xdr:cNvGraphicFramePr/>
          </xdr:nvGraphicFramePr>
          <xdr:xfrm>
            <a:off x="0" y="0"/>
            <a:ext cx="0" cy="0"/>
          </xdr:xfrm>
          <a:graphic>
            <a:graphicData uri="http://schemas.microsoft.com/office/drawing/2010/slicer">
              <sle:slicer xmlns:sle="http://schemas.microsoft.com/office/drawing/2010/slicer" name="P2_BEAR"/>
            </a:graphicData>
          </a:graphic>
        </xdr:graphicFrame>
      </mc:Choice>
      <mc:Fallback>
        <xdr:sp macro="" textlink="">
          <xdr:nvSpPr>
            <xdr:cNvPr id="0" name=""/>
            <xdr:cNvSpPr>
              <a:spLocks noTextEdit="1"/>
            </xdr:cNvSpPr>
          </xdr:nvSpPr>
          <xdr:spPr>
            <a:xfrm>
              <a:off x="72780092" y="1"/>
              <a:ext cx="1211840" cy="941676"/>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nald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arket_live.csv"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SL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B1" t="str">
            <v>code</v>
          </cell>
          <cell r="C1" t="str">
            <v>lotsize</v>
          </cell>
          <cell r="D1" t="str">
            <v>contract_step</v>
          </cell>
          <cell r="E1" t="str">
            <v>qty_freeze</v>
          </cell>
          <cell r="F1" t="str">
            <v>Sector</v>
          </cell>
          <cell r="G1" t="str">
            <v>Industry</v>
          </cell>
          <cell r="H1" t="str">
            <v>Underlying</v>
          </cell>
          <cell r="I1" t="str">
            <v>symbol_TV</v>
          </cell>
          <cell r="J1" t="str">
            <v>symbol_TV_1</v>
          </cell>
          <cell r="K1" t="str">
            <v>name</v>
          </cell>
          <cell r="L1" t="str">
            <v>color</v>
          </cell>
          <cell r="M1" t="str">
            <v>current_price</v>
          </cell>
          <cell r="N1" t="str">
            <v>current_change</v>
          </cell>
          <cell r="O1" t="str">
            <v>current_difference</v>
          </cell>
          <cell r="P1" t="str">
            <v>oi</v>
          </cell>
          <cell r="Q1" t="str">
            <v>oi_change</v>
          </cell>
          <cell r="R1" t="str">
            <v>oi_difference</v>
          </cell>
          <cell r="S1" t="str">
            <v>contracts</v>
          </cell>
          <cell r="T1" t="str">
            <v>contracts_change</v>
          </cell>
          <cell r="U1" t="str">
            <v>contracts_difference</v>
          </cell>
          <cell r="V1" t="str">
            <v>builtup_str</v>
          </cell>
          <cell r="W1" t="str">
            <v>atm</v>
          </cell>
          <cell r="X1" t="str">
            <v>citm1</v>
          </cell>
          <cell r="Y1" t="str">
            <v>citm2</v>
          </cell>
          <cell r="Z1" t="str">
            <v>citm3</v>
          </cell>
          <cell r="AA1" t="str">
            <v>citm4</v>
          </cell>
          <cell r="AB1" t="str">
            <v>pitm1</v>
          </cell>
          <cell r="AC1" t="str">
            <v>pitm2</v>
          </cell>
          <cell r="AD1" t="str">
            <v>pitm3</v>
          </cell>
          <cell r="AE1" t="str">
            <v>pitm4</v>
          </cell>
          <cell r="AF1" t="str">
            <v>PREV.CLOSE</v>
          </cell>
          <cell r="AG1" t="str">
            <v>IEP</v>
          </cell>
          <cell r="AH1" t="str">
            <v>CHNG</v>
          </cell>
          <cell r="AI1" t="str">
            <v>%CHNG</v>
          </cell>
          <cell r="AJ1" t="str">
            <v>FINAL</v>
          </cell>
          <cell r="AK1" t="str">
            <v>FINALQUANTITY</v>
          </cell>
          <cell r="AL1" t="str">
            <v>VALUE(₹Crores)</v>
          </cell>
          <cell r="AM1" t="str">
            <v>FFMCAP(₹Crores)</v>
          </cell>
          <cell r="AN1" t="str">
            <v>NM52WH</v>
          </cell>
          <cell r="AO1" t="str">
            <v>NM52WL</v>
          </cell>
          <cell r="AP1" t="str">
            <v>PRE_VOL_RANK</v>
          </cell>
          <cell r="AQ1" t="str">
            <v>TOP_PRE_VOL</v>
          </cell>
          <cell r="AR1" t="str">
            <v>LPR</v>
          </cell>
          <cell r="AS1" t="str">
            <v>SPR</v>
          </cell>
          <cell r="AT1" t="str">
            <v>LOR</v>
          </cell>
          <cell r="AU1" t="str">
            <v>SOR</v>
          </cell>
          <cell r="AV1" t="str">
            <v>LVR</v>
          </cell>
          <cell r="AW1" t="str">
            <v>SVR</v>
          </cell>
          <cell r="AX1" t="str">
            <v>price_rank</v>
          </cell>
          <cell r="AY1" t="str">
            <v>oi_rank</v>
          </cell>
          <cell r="AZ1" t="str">
            <v>vol_rank</v>
          </cell>
          <cell r="BA1" t="str">
            <v>steam</v>
          </cell>
          <cell r="BB1" t="str">
            <v>TOP_OI</v>
          </cell>
          <cell r="BC1" t="str">
            <v>TOP_PRICE</v>
          </cell>
          <cell r="BD1" t="str">
            <v>TOP_VOL</v>
          </cell>
          <cell r="BE1" t="str">
            <v>calliv</v>
          </cell>
          <cell r="BF1" t="str">
            <v>iv</v>
          </cell>
          <cell r="BG1" t="str">
            <v>ivchange_x</v>
          </cell>
          <cell r="BH1" t="str">
            <v>ivp</v>
          </cell>
          <cell r="BI1" t="str">
            <v>ivpq</v>
          </cell>
          <cell r="BJ1" t="str">
            <v>ivr</v>
          </cell>
          <cell r="BK1" t="str">
            <v>liquidity</v>
          </cell>
          <cell r="BL1" t="str">
            <v>pcr</v>
          </cell>
          <cell r="BM1" t="str">
            <v>pcrchng</v>
          </cell>
          <cell r="BN1" t="str">
            <v>putiv</v>
          </cell>
          <cell r="BO1" t="str">
            <v>resultdate</v>
          </cell>
          <cell r="BP1" t="str">
            <v>sector</v>
          </cell>
          <cell r="BQ1" t="str">
            <v>spotprice</v>
          </cell>
          <cell r="BR1" t="str">
            <v>straddlepremium</v>
          </cell>
          <cell r="BS1" t="str">
            <v>tickerchange</v>
          </cell>
          <cell r="BT1" t="str">
            <v>tickerpercentchange</v>
          </cell>
          <cell r="BU1" t="str">
            <v>high_ivp</v>
          </cell>
          <cell r="BV1" t="str">
            <v>result_available</v>
          </cell>
          <cell r="BW1" t="str">
            <v>20D_OUTLOOK</v>
          </cell>
          <cell r="BX1" t="str">
            <v>fivedayoichange</v>
          </cell>
          <cell r="BY1" t="str">
            <v>fivedaypricechange</v>
          </cell>
          <cell r="BZ1" t="str">
            <v>fivedayvolumechange</v>
          </cell>
          <cell r="CA1" t="str">
            <v>futuresPrice</v>
          </cell>
          <cell r="CB1" t="str">
            <v>ivchange_y</v>
          </cell>
          <cell r="CC1" t="str">
            <v>mediumtermoutlook</v>
          </cell>
          <cell r="CD1" t="str">
            <v>onedayoichange</v>
          </cell>
          <cell r="CE1" t="str">
            <v>onedaypricechange</v>
          </cell>
          <cell r="CF1" t="str">
            <v>onedayvolumechange</v>
          </cell>
          <cell r="CG1" t="str">
            <v>shorttermoutlook</v>
          </cell>
          <cell r="CH1" t="str">
            <v>volper</v>
          </cell>
          <cell r="CI1" t="str">
            <v>code_TV</v>
          </cell>
          <cell r="CJ1" t="str">
            <v>candlesSinceLastLong</v>
          </cell>
          <cell r="CK1" t="str">
            <v>closeAtLastLong</v>
          </cell>
          <cell r="CL1" t="str">
            <v>candlesSinceLastShort</v>
          </cell>
          <cell r="CM1" t="str">
            <v>closeAtLastShort</v>
          </cell>
          <cell r="CN1" t="str">
            <v>donchSignal</v>
          </cell>
          <cell r="CO1" t="str">
            <v>donchPrevResult</v>
          </cell>
          <cell r="CP1" t="str">
            <v>donchBarsBack</v>
          </cell>
          <cell r="CQ1" t="str">
            <v>donchPrice</v>
          </cell>
          <cell r="CR1" t="str">
            <v>MED_OUTLOOK</v>
          </cell>
          <cell r="CS1" t="str">
            <v>SHORT_OUTLOOK</v>
          </cell>
          <cell r="CT1" t="str">
            <v>BUILDUP_SIG</v>
          </cell>
          <cell r="CU1" t="str">
            <v>20D_MED_ALIGN</v>
          </cell>
          <cell r="CV1" t="str">
            <v>20D_SHORT_ALIGN</v>
          </cell>
          <cell r="CW1" t="str">
            <v>LORENTZ_SIGNAL</v>
          </cell>
          <cell r="CX1" t="str">
            <v>LORZENTZ_CANDLE</v>
          </cell>
          <cell r="CY1" t="str">
            <v>LORZENTZ_CLOSE</v>
          </cell>
          <cell r="CZ1" t="str">
            <v>LORZENTZ_NEW</v>
          </cell>
          <cell r="DA1" t="str">
            <v>current_percent</v>
          </cell>
          <cell r="DB1" t="str">
            <v>previous_percent</v>
          </cell>
          <cell r="DC1" t="str">
            <v>BAN_STATUS</v>
          </cell>
        </row>
        <row r="2">
          <cell r="B2" t="str">
            <v>HINDUNILVR</v>
          </cell>
          <cell r="C2">
            <v>300</v>
          </cell>
          <cell r="D2">
            <v>20</v>
          </cell>
          <cell r="E2">
            <v>9000</v>
          </cell>
          <cell r="F2" t="str">
            <v>Consumer Non-Durables</v>
          </cell>
          <cell r="G2" t="str">
            <v>Household/Personal Care</v>
          </cell>
          <cell r="H2" t="str">
            <v xml:space="preserve">HINDUSTAN UNILEVER LTD.             </v>
          </cell>
          <cell r="I2" t="str">
            <v>HINDUNILVR</v>
          </cell>
          <cell r="J2" t="str">
            <v>NSE:HINDUNILVR!1</v>
          </cell>
          <cell r="K2" t="str">
            <v>Hindustan Unilever Ltd.</v>
          </cell>
          <cell r="L2" t="str">
            <v>#fc5a5aff</v>
          </cell>
          <cell r="M2">
            <v>2473.0500000000002</v>
          </cell>
          <cell r="N2">
            <v>-3.5716375</v>
          </cell>
          <cell r="O2">
            <v>-91.6</v>
          </cell>
          <cell r="P2">
            <v>10089900</v>
          </cell>
          <cell r="Q2">
            <v>-1.1840404</v>
          </cell>
          <cell r="R2">
            <v>-120900</v>
          </cell>
          <cell r="S2">
            <v>10430</v>
          </cell>
          <cell r="T2">
            <v>-3.5716375</v>
          </cell>
          <cell r="U2">
            <v>3323</v>
          </cell>
          <cell r="V2" t="str">
            <v>Long Unwinding</v>
          </cell>
          <cell r="W2">
            <v>2460</v>
          </cell>
          <cell r="X2">
            <v>2440</v>
          </cell>
          <cell r="Y2">
            <v>2420</v>
          </cell>
          <cell r="Z2">
            <v>2400</v>
          </cell>
          <cell r="AA2">
            <v>2380</v>
          </cell>
          <cell r="AB2">
            <v>2480</v>
          </cell>
          <cell r="AC2">
            <v>2500</v>
          </cell>
          <cell r="AD2">
            <v>2520</v>
          </cell>
          <cell r="AE2">
            <v>2540</v>
          </cell>
          <cell r="AF2" t="str">
            <v>2,565.40</v>
          </cell>
          <cell r="AG2" t="str">
            <v>2,519.95</v>
          </cell>
          <cell r="AH2" t="str">
            <v>-45.45</v>
          </cell>
          <cell r="AI2" t="str">
            <v>-1.77</v>
          </cell>
          <cell r="AJ2" t="str">
            <v>2,519.95</v>
          </cell>
          <cell r="AK2">
            <v>20603</v>
          </cell>
          <cell r="AL2" t="str">
            <v>5.19</v>
          </cell>
          <cell r="AM2" t="str">
            <v>-</v>
          </cell>
          <cell r="AN2" t="str">
            <v>-</v>
          </cell>
          <cell r="AO2" t="str">
            <v>-</v>
          </cell>
          <cell r="AP2" t="str">
            <v>VR31</v>
          </cell>
          <cell r="AQ2" t="b">
            <v>0</v>
          </cell>
          <cell r="AR2">
            <v>0</v>
          </cell>
          <cell r="AS2">
            <v>0</v>
          </cell>
          <cell r="AT2">
            <v>0</v>
          </cell>
          <cell r="AU2">
            <v>0</v>
          </cell>
          <cell r="AV2">
            <v>0</v>
          </cell>
          <cell r="AW2">
            <v>0</v>
          </cell>
          <cell r="AX2">
            <v>0</v>
          </cell>
          <cell r="AY2">
            <v>0</v>
          </cell>
          <cell r="AZ2">
            <v>0</v>
          </cell>
          <cell r="BA2" t="b">
            <v>0</v>
          </cell>
          <cell r="BB2" t="b">
            <v>0</v>
          </cell>
          <cell r="BC2" t="b">
            <v>0</v>
          </cell>
          <cell r="BD2" t="b">
            <v>0</v>
          </cell>
          <cell r="BE2">
            <v>26.83</v>
          </cell>
          <cell r="BF2">
            <v>23.08</v>
          </cell>
          <cell r="BG2">
            <v>-29.89</v>
          </cell>
          <cell r="BH2">
            <v>94.76</v>
          </cell>
          <cell r="BI2">
            <v>92.06</v>
          </cell>
          <cell r="BJ2">
            <v>57.18</v>
          </cell>
          <cell r="BK2" t="b">
            <v>1</v>
          </cell>
          <cell r="BL2">
            <v>0.5</v>
          </cell>
          <cell r="BM2">
            <v>-10.24</v>
          </cell>
          <cell r="BN2">
            <v>19.34</v>
          </cell>
          <cell r="BO2">
            <v>0</v>
          </cell>
          <cell r="BP2" t="str">
            <v>FMCG</v>
          </cell>
          <cell r="BQ2">
            <v>2472</v>
          </cell>
          <cell r="BR2">
            <v>1.69</v>
          </cell>
          <cell r="BS2">
            <v>-92.65</v>
          </cell>
          <cell r="BT2">
            <v>-3.61</v>
          </cell>
          <cell r="BU2" t="b">
            <v>1</v>
          </cell>
          <cell r="BV2" t="b">
            <v>0</v>
          </cell>
          <cell r="BW2" t="str">
            <v>BEARISH</v>
          </cell>
          <cell r="BX2">
            <v>6.71</v>
          </cell>
          <cell r="BY2">
            <v>-4.01</v>
          </cell>
          <cell r="BZ2">
            <v>229.09</v>
          </cell>
          <cell r="CA2">
            <v>2472</v>
          </cell>
          <cell r="CB2">
            <v>-29.89</v>
          </cell>
          <cell r="CC2" t="str">
            <v>Significant Short Buildup</v>
          </cell>
          <cell r="CD2">
            <v>9.35</v>
          </cell>
          <cell r="CE2">
            <v>-3.61</v>
          </cell>
          <cell r="CF2">
            <v>68.89</v>
          </cell>
          <cell r="CG2" t="str">
            <v>Significant Short Buildup</v>
          </cell>
          <cell r="CH2">
            <v>96.83</v>
          </cell>
          <cell r="CI2" t="str">
            <v>NSE:HINDUNILVR1!</v>
          </cell>
          <cell r="CJ2">
            <v>149</v>
          </cell>
          <cell r="CK2">
            <v>2577.35</v>
          </cell>
          <cell r="CL2">
            <v>27</v>
          </cell>
          <cell r="CM2">
            <v>2549.1999999999998</v>
          </cell>
          <cell r="CN2" t="str">
            <v>Sell</v>
          </cell>
          <cell r="CO2" t="str">
            <v>LAST_LOSER</v>
          </cell>
          <cell r="CP2">
            <v>6</v>
          </cell>
          <cell r="CQ2">
            <v>2560</v>
          </cell>
          <cell r="CR2" t="str">
            <v>BEARISH</v>
          </cell>
          <cell r="CS2" t="str">
            <v>BEARISH</v>
          </cell>
          <cell r="CT2" t="b">
            <v>1</v>
          </cell>
          <cell r="CU2" t="str">
            <v>BEARISH_ALIGNMENT</v>
          </cell>
          <cell r="CV2" t="str">
            <v>BEARISH_ALIGNMENT</v>
          </cell>
          <cell r="CW2" t="str">
            <v>BEARISH</v>
          </cell>
          <cell r="CX2">
            <v>5</v>
          </cell>
          <cell r="CY2">
            <v>425</v>
          </cell>
          <cell r="CZ2" t="b">
            <v>0</v>
          </cell>
          <cell r="DA2">
            <v>12.73</v>
          </cell>
          <cell r="DB2">
            <v>11.6</v>
          </cell>
          <cell r="DC2"/>
        </row>
        <row r="3">
          <cell r="B3" t="str">
            <v>CANFINHOME</v>
          </cell>
          <cell r="C3">
            <v>975</v>
          </cell>
          <cell r="D3">
            <v>10</v>
          </cell>
          <cell r="E3">
            <v>29250</v>
          </cell>
          <cell r="F3" t="str">
            <v>Finance</v>
          </cell>
          <cell r="G3" t="str">
            <v>Finance/Rental/Leasing</v>
          </cell>
          <cell r="H3" t="str">
            <v xml:space="preserve">CAN FIN HOMES LTD                   </v>
          </cell>
          <cell r="I3" t="str">
            <v>CANFINHOME</v>
          </cell>
          <cell r="J3" t="str">
            <v>NSE:CANFINHOME!1</v>
          </cell>
          <cell r="K3" t="str">
            <v>Can Fin Homes Ltd.</v>
          </cell>
          <cell r="L3" t="str">
            <v>#fc5a5afd</v>
          </cell>
          <cell r="M3">
            <v>767.7</v>
          </cell>
          <cell r="N3">
            <v>-3.5370987</v>
          </cell>
          <cell r="O3">
            <v>-28.15</v>
          </cell>
          <cell r="P3">
            <v>4920825</v>
          </cell>
          <cell r="Q3">
            <v>-8.2863892000000003</v>
          </cell>
          <cell r="R3">
            <v>-444600</v>
          </cell>
          <cell r="S3">
            <v>7176</v>
          </cell>
          <cell r="T3">
            <v>-3.5370987</v>
          </cell>
          <cell r="U3">
            <v>1990</v>
          </cell>
          <cell r="V3" t="str">
            <v>Long Unwinding</v>
          </cell>
          <cell r="W3">
            <v>760</v>
          </cell>
          <cell r="X3">
            <v>750</v>
          </cell>
          <cell r="Y3">
            <v>740</v>
          </cell>
          <cell r="Z3">
            <v>730</v>
          </cell>
          <cell r="AA3">
            <v>720</v>
          </cell>
          <cell r="AB3">
            <v>770</v>
          </cell>
          <cell r="AC3">
            <v>780</v>
          </cell>
          <cell r="AD3">
            <v>790</v>
          </cell>
          <cell r="AE3">
            <v>800</v>
          </cell>
          <cell r="AF3" t="str">
            <v>794.15</v>
          </cell>
          <cell r="AG3" t="str">
            <v>797.05</v>
          </cell>
          <cell r="AH3" t="str">
            <v>2.90</v>
          </cell>
          <cell r="AI3" t="str">
            <v>0.37</v>
          </cell>
          <cell r="AJ3" t="str">
            <v>797.05</v>
          </cell>
          <cell r="AK3">
            <v>4240</v>
          </cell>
          <cell r="AL3" t="str">
            <v>0.34</v>
          </cell>
          <cell r="AM3" t="str">
            <v>-</v>
          </cell>
          <cell r="AN3" t="str">
            <v>-</v>
          </cell>
          <cell r="AO3" t="str">
            <v>-</v>
          </cell>
          <cell r="AP3" t="str">
            <v>VR56</v>
          </cell>
          <cell r="AQ3" t="b">
            <v>0</v>
          </cell>
          <cell r="AR3">
            <v>0</v>
          </cell>
          <cell r="AS3">
            <v>0</v>
          </cell>
          <cell r="AT3">
            <v>0</v>
          </cell>
          <cell r="AU3">
            <v>0</v>
          </cell>
          <cell r="AV3">
            <v>0</v>
          </cell>
          <cell r="AW3">
            <v>0</v>
          </cell>
          <cell r="AX3">
            <v>0</v>
          </cell>
          <cell r="AY3">
            <v>0</v>
          </cell>
          <cell r="AZ3">
            <v>0</v>
          </cell>
          <cell r="BA3" t="b">
            <v>0</v>
          </cell>
          <cell r="BB3" t="b">
            <v>0</v>
          </cell>
          <cell r="BC3" t="b">
            <v>0</v>
          </cell>
          <cell r="BD3" t="b">
            <v>0</v>
          </cell>
          <cell r="BE3">
            <v>48.37</v>
          </cell>
          <cell r="BF3">
            <v>45.49</v>
          </cell>
          <cell r="BG3">
            <v>-21.83</v>
          </cell>
          <cell r="BH3">
            <v>98.39</v>
          </cell>
          <cell r="BI3">
            <v>93.65</v>
          </cell>
          <cell r="BJ3">
            <v>63.89</v>
          </cell>
          <cell r="BK3" t="b">
            <v>1</v>
          </cell>
          <cell r="BL3">
            <v>0.51</v>
          </cell>
          <cell r="BM3">
            <v>-7.27</v>
          </cell>
          <cell r="BN3">
            <v>42.62</v>
          </cell>
          <cell r="BO3" t="str">
            <v>2024-01-20</v>
          </cell>
          <cell r="BP3" t="str">
            <v>FINANCIAL SERVICES</v>
          </cell>
          <cell r="BQ3">
            <v>768.45</v>
          </cell>
          <cell r="BR3">
            <v>3.48</v>
          </cell>
          <cell r="BS3">
            <v>-27.4</v>
          </cell>
          <cell r="BT3">
            <v>-3.44</v>
          </cell>
          <cell r="BU3" t="b">
            <v>1</v>
          </cell>
          <cell r="BV3" t="b">
            <v>1</v>
          </cell>
          <cell r="BW3" t="str">
            <v>BULLISH</v>
          </cell>
          <cell r="BX3">
            <v>19.309999999999999</v>
          </cell>
          <cell r="BY3">
            <v>0.23</v>
          </cell>
          <cell r="BZ3">
            <v>291.66000000000003</v>
          </cell>
          <cell r="CA3">
            <v>768.45</v>
          </cell>
          <cell r="CB3">
            <v>-21.83</v>
          </cell>
          <cell r="CC3" t="str">
            <v>Long Buildup</v>
          </cell>
          <cell r="CD3">
            <v>7.99</v>
          </cell>
          <cell r="CE3">
            <v>-3.44</v>
          </cell>
          <cell r="CF3">
            <v>45.25</v>
          </cell>
          <cell r="CG3" t="str">
            <v>Significant Short Buildup</v>
          </cell>
          <cell r="CH3">
            <v>99.6</v>
          </cell>
          <cell r="CI3" t="str">
            <v>NSE:CANFINHOME1!</v>
          </cell>
          <cell r="CJ3">
            <v>19</v>
          </cell>
          <cell r="CK3">
            <v>779</v>
          </cell>
          <cell r="CL3">
            <v>1</v>
          </cell>
          <cell r="CM3">
            <v>764.8</v>
          </cell>
          <cell r="CN3" t="str">
            <v>Sell</v>
          </cell>
          <cell r="CO3" t="str">
            <v>LAST_LOSER</v>
          </cell>
          <cell r="CP3">
            <v>1</v>
          </cell>
          <cell r="CQ3"/>
          <cell r="CR3" t="str">
            <v>BULLISH</v>
          </cell>
          <cell r="CS3" t="str">
            <v>BEARISH</v>
          </cell>
          <cell r="CT3" t="b">
            <v>0</v>
          </cell>
          <cell r="CU3" t="str">
            <v>BULLISH_ALIGNMENT</v>
          </cell>
          <cell r="CV3" t="str">
            <v>na</v>
          </cell>
          <cell r="CW3" t="str">
            <v>BEARISH</v>
          </cell>
          <cell r="CX3">
            <v>1</v>
          </cell>
          <cell r="CY3">
            <v>128</v>
          </cell>
          <cell r="CZ3" t="b">
            <v>1</v>
          </cell>
          <cell r="DA3">
            <v>71.430000000000007</v>
          </cell>
          <cell r="DB3">
            <v>63.85</v>
          </cell>
          <cell r="DC3"/>
        </row>
        <row r="4">
          <cell r="B4" t="str">
            <v>LAURUSLABS</v>
          </cell>
          <cell r="C4">
            <v>1700</v>
          </cell>
          <cell r="D4">
            <v>5</v>
          </cell>
          <cell r="E4">
            <v>51000</v>
          </cell>
          <cell r="F4" t="str">
            <v>Health Technology</v>
          </cell>
          <cell r="G4" t="str">
            <v>Pharmaceuticals: Major</v>
          </cell>
          <cell r="H4" t="str">
            <v xml:space="preserve">LAURUS LABS LIMITED                 </v>
          </cell>
          <cell r="I4" t="str">
            <v>LAURUSLABS</v>
          </cell>
          <cell r="J4" t="str">
            <v>NSE:LAURUSLABS!1</v>
          </cell>
          <cell r="K4" t="str">
            <v>Laurus Labs Ltd.</v>
          </cell>
          <cell r="L4" t="str">
            <v>#fc5a5ad4</v>
          </cell>
          <cell r="M4">
            <v>401.75</v>
          </cell>
          <cell r="N4">
            <v>-2.8298464000000001</v>
          </cell>
          <cell r="O4">
            <v>-11.7</v>
          </cell>
          <cell r="P4">
            <v>11237000</v>
          </cell>
          <cell r="Q4">
            <v>-2.4642172000000002</v>
          </cell>
          <cell r="R4">
            <v>-283900</v>
          </cell>
          <cell r="S4">
            <v>2295</v>
          </cell>
          <cell r="T4">
            <v>-2.8298464000000001</v>
          </cell>
          <cell r="U4">
            <v>8</v>
          </cell>
          <cell r="V4" t="str">
            <v>Long Unwinding</v>
          </cell>
          <cell r="W4">
            <v>400</v>
          </cell>
          <cell r="X4">
            <v>395</v>
          </cell>
          <cell r="Y4">
            <v>390</v>
          </cell>
          <cell r="Z4">
            <v>385</v>
          </cell>
          <cell r="AA4">
            <v>380</v>
          </cell>
          <cell r="AB4">
            <v>405</v>
          </cell>
          <cell r="AC4">
            <v>410</v>
          </cell>
          <cell r="AD4">
            <v>415</v>
          </cell>
          <cell r="AE4">
            <v>420</v>
          </cell>
          <cell r="AF4" t="str">
            <v>412.20</v>
          </cell>
          <cell r="AG4" t="str">
            <v>412.00</v>
          </cell>
          <cell r="AH4" t="str">
            <v>-0.20</v>
          </cell>
          <cell r="AI4" t="str">
            <v>-0.05</v>
          </cell>
          <cell r="AJ4" t="str">
            <v>412.00</v>
          </cell>
          <cell r="AK4">
            <v>481</v>
          </cell>
          <cell r="AL4" t="str">
            <v>0.02</v>
          </cell>
          <cell r="AM4" t="str">
            <v>-</v>
          </cell>
          <cell r="AN4" t="str">
            <v>-</v>
          </cell>
          <cell r="AO4" t="str">
            <v>-</v>
          </cell>
          <cell r="AP4" t="str">
            <v>VR118</v>
          </cell>
          <cell r="AQ4" t="b">
            <v>0</v>
          </cell>
          <cell r="AR4">
            <v>0</v>
          </cell>
          <cell r="AS4">
            <v>0</v>
          </cell>
          <cell r="AT4">
            <v>0</v>
          </cell>
          <cell r="AU4">
            <v>0</v>
          </cell>
          <cell r="AV4">
            <v>0</v>
          </cell>
          <cell r="AW4">
            <v>0</v>
          </cell>
          <cell r="AX4">
            <v>0</v>
          </cell>
          <cell r="AY4">
            <v>0</v>
          </cell>
          <cell r="AZ4">
            <v>0</v>
          </cell>
          <cell r="BA4" t="b">
            <v>0</v>
          </cell>
          <cell r="BB4" t="b">
            <v>0</v>
          </cell>
          <cell r="BC4" t="b">
            <v>0</v>
          </cell>
          <cell r="BD4" t="b">
            <v>0</v>
          </cell>
          <cell r="BE4">
            <v>50.78</v>
          </cell>
          <cell r="BF4">
            <v>47.26</v>
          </cell>
          <cell r="BG4">
            <v>15.18</v>
          </cell>
          <cell r="BH4">
            <v>99.19</v>
          </cell>
          <cell r="BI4">
            <v>100</v>
          </cell>
          <cell r="BJ4">
            <v>97.49</v>
          </cell>
          <cell r="BK4" t="b">
            <v>0</v>
          </cell>
          <cell r="BL4">
            <v>0.41</v>
          </cell>
          <cell r="BM4">
            <v>7.5</v>
          </cell>
          <cell r="BN4">
            <v>43.73</v>
          </cell>
          <cell r="BO4" t="str">
            <v>2024-01-24</v>
          </cell>
          <cell r="BP4" t="str">
            <v>HEALTHCARE</v>
          </cell>
          <cell r="BQ4">
            <v>402.5</v>
          </cell>
          <cell r="BR4">
            <v>3.71</v>
          </cell>
          <cell r="BS4">
            <v>-10.95</v>
          </cell>
          <cell r="BT4">
            <v>-2.65</v>
          </cell>
          <cell r="BU4" t="b">
            <v>1</v>
          </cell>
          <cell r="BV4" t="b">
            <v>1</v>
          </cell>
          <cell r="BW4">
            <v>0</v>
          </cell>
          <cell r="BX4">
            <v>9.0399999999999991</v>
          </cell>
          <cell r="BY4">
            <v>-4.6900000000000004</v>
          </cell>
          <cell r="BZ4">
            <v>110.43</v>
          </cell>
          <cell r="CA4">
            <v>402.5</v>
          </cell>
          <cell r="CB4">
            <v>15.16</v>
          </cell>
          <cell r="CC4" t="str">
            <v>Significant Short Buildup</v>
          </cell>
          <cell r="CD4">
            <v>5.96</v>
          </cell>
          <cell r="CE4">
            <v>-2.65</v>
          </cell>
          <cell r="CF4">
            <v>13.14</v>
          </cell>
          <cell r="CG4" t="str">
            <v>Significant Short Buildup</v>
          </cell>
          <cell r="CH4">
            <v>91.67</v>
          </cell>
          <cell r="CI4" t="str">
            <v>NSE:LAURUSLABS1!</v>
          </cell>
          <cell r="CJ4">
            <v>0</v>
          </cell>
          <cell r="CK4">
            <v>0</v>
          </cell>
          <cell r="CL4">
            <v>0</v>
          </cell>
          <cell r="CM4">
            <v>0</v>
          </cell>
          <cell r="CN4">
            <v>0</v>
          </cell>
          <cell r="CO4">
            <v>0</v>
          </cell>
          <cell r="CP4">
            <v>0</v>
          </cell>
          <cell r="CQ4">
            <v>0</v>
          </cell>
          <cell r="CR4" t="str">
            <v>BEARISH</v>
          </cell>
          <cell r="CS4" t="str">
            <v>BEARISH</v>
          </cell>
          <cell r="CT4" t="b">
            <v>1</v>
          </cell>
          <cell r="CU4" t="str">
            <v>na</v>
          </cell>
          <cell r="CV4" t="str">
            <v>na</v>
          </cell>
          <cell r="CW4" t="str">
            <v>na</v>
          </cell>
          <cell r="CX4">
            <v>0</v>
          </cell>
          <cell r="CY4">
            <v>0</v>
          </cell>
          <cell r="CZ4" t="b">
            <v>0</v>
          </cell>
          <cell r="DA4">
            <v>38.450000000000003</v>
          </cell>
          <cell r="DB4">
            <v>37.54</v>
          </cell>
          <cell r="DC4"/>
        </row>
        <row r="5">
          <cell r="B5" t="str">
            <v>INDIAMART</v>
          </cell>
          <cell r="C5">
            <v>300</v>
          </cell>
          <cell r="D5">
            <v>20</v>
          </cell>
          <cell r="E5">
            <v>9000</v>
          </cell>
          <cell r="F5" t="str">
            <v>Retail Trade</v>
          </cell>
          <cell r="G5" t="str">
            <v>Internet Retail</v>
          </cell>
          <cell r="H5" t="str">
            <v xml:space="preserve">INDIAMART INTERMESH LTD             </v>
          </cell>
          <cell r="I5" t="str">
            <v>INDIAMART</v>
          </cell>
          <cell r="J5" t="str">
            <v>NSE:INDIAMART!1</v>
          </cell>
          <cell r="K5" t="str">
            <v>IndiaMART InterMESH Ltd.</v>
          </cell>
          <cell r="L5" t="str">
            <v>#fc5a5ac9</v>
          </cell>
          <cell r="M5">
            <v>2573.15</v>
          </cell>
          <cell r="N5">
            <v>-2.6373044000000001</v>
          </cell>
          <cell r="O5">
            <v>-69.7</v>
          </cell>
          <cell r="P5">
            <v>987600</v>
          </cell>
          <cell r="Q5">
            <v>-7.1891739000000001</v>
          </cell>
          <cell r="R5">
            <v>-76500</v>
          </cell>
          <cell r="S5">
            <v>1522</v>
          </cell>
          <cell r="T5">
            <v>-2.6373044000000001</v>
          </cell>
          <cell r="U5">
            <v>-4239</v>
          </cell>
          <cell r="V5" t="str">
            <v>Long Unwinding</v>
          </cell>
          <cell r="W5">
            <v>2560</v>
          </cell>
          <cell r="X5">
            <v>2540</v>
          </cell>
          <cell r="Y5">
            <v>2520</v>
          </cell>
          <cell r="Z5">
            <v>2500</v>
          </cell>
          <cell r="AA5">
            <v>2480</v>
          </cell>
          <cell r="AB5">
            <v>2580</v>
          </cell>
          <cell r="AC5">
            <v>2600</v>
          </cell>
          <cell r="AD5">
            <v>2620</v>
          </cell>
          <cell r="AE5">
            <v>2640</v>
          </cell>
          <cell r="AF5" t="str">
            <v>2,633.50</v>
          </cell>
          <cell r="AG5" t="str">
            <v>2,654.00</v>
          </cell>
          <cell r="AH5" t="str">
            <v>20.50</v>
          </cell>
          <cell r="AI5" t="str">
            <v>0.78</v>
          </cell>
          <cell r="AJ5" t="str">
            <v>2,654.00</v>
          </cell>
          <cell r="AK5">
            <v>342</v>
          </cell>
          <cell r="AL5" t="str">
            <v>0.09</v>
          </cell>
          <cell r="AM5" t="str">
            <v>-</v>
          </cell>
          <cell r="AN5" t="str">
            <v>-</v>
          </cell>
          <cell r="AO5" t="str">
            <v>-</v>
          </cell>
          <cell r="AP5" t="str">
            <v>VR132</v>
          </cell>
          <cell r="AQ5" t="b">
            <v>0</v>
          </cell>
          <cell r="AR5">
            <v>0</v>
          </cell>
          <cell r="AS5">
            <v>0</v>
          </cell>
          <cell r="AT5">
            <v>0</v>
          </cell>
          <cell r="AU5">
            <v>0</v>
          </cell>
          <cell r="AV5">
            <v>0</v>
          </cell>
          <cell r="AW5">
            <v>0</v>
          </cell>
          <cell r="AX5">
            <v>0</v>
          </cell>
          <cell r="AY5">
            <v>0</v>
          </cell>
          <cell r="AZ5">
            <v>0</v>
          </cell>
          <cell r="BA5" t="b">
            <v>0</v>
          </cell>
          <cell r="BB5" t="b">
            <v>0</v>
          </cell>
          <cell r="BC5" t="b">
            <v>0</v>
          </cell>
          <cell r="BD5" t="b">
            <v>0</v>
          </cell>
          <cell r="BE5">
            <v>49.65</v>
          </cell>
          <cell r="BF5">
            <v>43.42</v>
          </cell>
          <cell r="BG5">
            <v>-11.44</v>
          </cell>
          <cell r="BH5">
            <v>93.55</v>
          </cell>
          <cell r="BI5">
            <v>79.37</v>
          </cell>
          <cell r="BJ5">
            <v>44.33</v>
          </cell>
          <cell r="BK5" t="b">
            <v>1</v>
          </cell>
          <cell r="BL5">
            <v>0.42</v>
          </cell>
          <cell r="BM5">
            <v>-9.5500000000000007</v>
          </cell>
          <cell r="BN5">
            <v>37.19</v>
          </cell>
          <cell r="BO5">
            <v>0</v>
          </cell>
          <cell r="BP5" t="str">
            <v>CONSUMER SERVICES</v>
          </cell>
          <cell r="BQ5">
            <v>2570.15</v>
          </cell>
          <cell r="BR5">
            <v>3.86</v>
          </cell>
          <cell r="BS5">
            <v>-72.7</v>
          </cell>
          <cell r="BT5">
            <v>-2.75</v>
          </cell>
          <cell r="BU5" t="b">
            <v>0</v>
          </cell>
          <cell r="BV5" t="b">
            <v>0</v>
          </cell>
          <cell r="BW5" t="str">
            <v>BEARISH</v>
          </cell>
          <cell r="BX5">
            <v>2.1800000000000002</v>
          </cell>
          <cell r="BY5">
            <v>-2.2599999999999998</v>
          </cell>
          <cell r="BZ5">
            <v>45.24</v>
          </cell>
          <cell r="CA5">
            <v>2570.15</v>
          </cell>
          <cell r="CB5">
            <v>-11.44</v>
          </cell>
          <cell r="CC5" t="str">
            <v>Short Buildup</v>
          </cell>
          <cell r="CD5">
            <v>0.93</v>
          </cell>
          <cell r="CE5">
            <v>-2.75</v>
          </cell>
          <cell r="CF5">
            <v>-73.77</v>
          </cell>
          <cell r="CG5" t="str">
            <v>Short Buildup</v>
          </cell>
          <cell r="CH5">
            <v>99.6</v>
          </cell>
          <cell r="CI5" t="str">
            <v>NSE:INDIAMART1!</v>
          </cell>
          <cell r="CJ5">
            <v>83</v>
          </cell>
          <cell r="CK5">
            <v>2765</v>
          </cell>
          <cell r="CL5">
            <v>23</v>
          </cell>
          <cell r="CM5">
            <v>2620</v>
          </cell>
          <cell r="CN5" t="str">
            <v>Buy</v>
          </cell>
          <cell r="CO5" t="str">
            <v>LAST_LOSER</v>
          </cell>
          <cell r="CP5">
            <v>11</v>
          </cell>
          <cell r="CQ5">
            <v>2500</v>
          </cell>
          <cell r="CR5" t="str">
            <v>BEARISH</v>
          </cell>
          <cell r="CS5" t="str">
            <v>BEARISH</v>
          </cell>
          <cell r="CT5" t="b">
            <v>0</v>
          </cell>
          <cell r="CU5" t="str">
            <v>BEARISH_ALIGNMENT</v>
          </cell>
          <cell r="CV5" t="str">
            <v>BEARISH_ALIGNMENT</v>
          </cell>
          <cell r="CW5" t="str">
            <v>BEARISH</v>
          </cell>
          <cell r="CX5">
            <v>4</v>
          </cell>
          <cell r="CY5">
            <v>437</v>
          </cell>
          <cell r="CZ5" t="b">
            <v>0</v>
          </cell>
          <cell r="DA5">
            <v>48.57</v>
          </cell>
          <cell r="DB5">
            <v>51.12</v>
          </cell>
          <cell r="DC5"/>
        </row>
        <row r="6">
          <cell r="B6" t="str">
            <v>ABBOTINDIA</v>
          </cell>
          <cell r="C6">
            <v>40</v>
          </cell>
          <cell r="D6">
            <v>250</v>
          </cell>
          <cell r="E6">
            <v>1200</v>
          </cell>
          <cell r="F6" t="str">
            <v>Health Technology</v>
          </cell>
          <cell r="G6" t="str">
            <v>Pharmaceuticals: Major</v>
          </cell>
          <cell r="H6" t="str">
            <v xml:space="preserve">ABBOTT INDIA LIMITED                </v>
          </cell>
          <cell r="I6" t="str">
            <v>ABBOTINDIA</v>
          </cell>
          <cell r="J6" t="str">
            <v>NSE:ABBOTINDIA!1</v>
          </cell>
          <cell r="K6" t="str">
            <v>Abbott India Ltd.</v>
          </cell>
          <cell r="L6" t="str">
            <v>#fc5a5ac7</v>
          </cell>
          <cell r="M6">
            <v>25205.599999999999</v>
          </cell>
          <cell r="N6">
            <v>-2.6152806000000002</v>
          </cell>
          <cell r="O6">
            <v>-676.9</v>
          </cell>
          <cell r="P6">
            <v>157360</v>
          </cell>
          <cell r="Q6">
            <v>-3.4601226999999999</v>
          </cell>
          <cell r="R6">
            <v>-5640</v>
          </cell>
          <cell r="S6">
            <v>1400</v>
          </cell>
          <cell r="T6">
            <v>-2.6152806000000002</v>
          </cell>
          <cell r="U6">
            <v>492</v>
          </cell>
          <cell r="V6" t="str">
            <v>Long Unwinding</v>
          </cell>
          <cell r="W6">
            <v>25000</v>
          </cell>
          <cell r="X6">
            <v>24750</v>
          </cell>
          <cell r="Y6">
            <v>24500</v>
          </cell>
          <cell r="Z6">
            <v>24250</v>
          </cell>
          <cell r="AA6">
            <v>24000</v>
          </cell>
          <cell r="AB6">
            <v>25250</v>
          </cell>
          <cell r="AC6">
            <v>25500</v>
          </cell>
          <cell r="AD6">
            <v>25750</v>
          </cell>
          <cell r="AE6">
            <v>26000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t="b">
            <v>0</v>
          </cell>
          <cell r="BB6" t="b">
            <v>0</v>
          </cell>
          <cell r="BC6" t="b">
            <v>0</v>
          </cell>
          <cell r="BD6" t="b">
            <v>0</v>
          </cell>
          <cell r="BE6">
            <v>26.28</v>
          </cell>
          <cell r="BF6">
            <v>28.69</v>
          </cell>
          <cell r="BG6">
            <v>2.87</v>
          </cell>
          <cell r="BH6">
            <v>85.19</v>
          </cell>
          <cell r="BI6">
            <v>96.83</v>
          </cell>
          <cell r="BJ6">
            <v>64.39</v>
          </cell>
          <cell r="BK6" t="b">
            <v>0</v>
          </cell>
          <cell r="BL6">
            <v>0.77</v>
          </cell>
          <cell r="BM6">
            <v>122.71</v>
          </cell>
          <cell r="BN6">
            <v>31.1</v>
          </cell>
          <cell r="BO6" t="str">
            <v>2024-02-01</v>
          </cell>
          <cell r="BP6" t="str">
            <v>HEALTHCARE</v>
          </cell>
          <cell r="BQ6">
            <v>25287.5</v>
          </cell>
          <cell r="BR6">
            <v>2.58</v>
          </cell>
          <cell r="BS6">
            <v>-595</v>
          </cell>
          <cell r="BT6">
            <v>-2.2999999999999998</v>
          </cell>
          <cell r="BU6" t="b">
            <v>1</v>
          </cell>
          <cell r="BV6" t="b">
            <v>1</v>
          </cell>
          <cell r="BW6">
            <v>0</v>
          </cell>
          <cell r="BX6">
            <v>-1.95</v>
          </cell>
          <cell r="BY6">
            <v>-3.57</v>
          </cell>
          <cell r="BZ6">
            <v>128.30000000000001</v>
          </cell>
          <cell r="CA6">
            <v>25287.5</v>
          </cell>
          <cell r="CB6">
            <v>2.87</v>
          </cell>
          <cell r="CC6" t="str">
            <v>Long Unwinding</v>
          </cell>
          <cell r="CD6">
            <v>4.4800000000000004</v>
          </cell>
          <cell r="CE6">
            <v>-2.2999999999999998</v>
          </cell>
          <cell r="CF6">
            <v>24.03</v>
          </cell>
          <cell r="CG6" t="str">
            <v>Significant Short Buildup</v>
          </cell>
          <cell r="CH6">
            <v>99.21</v>
          </cell>
          <cell r="CI6" t="str">
            <v>NSE:ABBOTINDIA1!</v>
          </cell>
          <cell r="CJ6">
            <v>0</v>
          </cell>
          <cell r="CK6">
            <v>0</v>
          </cell>
          <cell r="CL6">
            <v>0</v>
          </cell>
          <cell r="CM6">
            <v>0</v>
          </cell>
          <cell r="CN6">
            <v>0</v>
          </cell>
          <cell r="CO6">
            <v>0</v>
          </cell>
          <cell r="CP6">
            <v>0</v>
          </cell>
          <cell r="CQ6">
            <v>0</v>
          </cell>
          <cell r="CR6" t="str">
            <v>BEARISH</v>
          </cell>
          <cell r="CS6" t="str">
            <v>BEARISH</v>
          </cell>
          <cell r="CT6" t="b">
            <v>0</v>
          </cell>
          <cell r="CU6" t="str">
            <v>na</v>
          </cell>
          <cell r="CV6" t="str">
            <v>na</v>
          </cell>
          <cell r="CW6" t="str">
            <v>na</v>
          </cell>
          <cell r="CX6">
            <v>0</v>
          </cell>
          <cell r="CY6">
            <v>0</v>
          </cell>
          <cell r="CZ6" t="b">
            <v>0</v>
          </cell>
          <cell r="DA6">
            <v>25.99</v>
          </cell>
          <cell r="DB6">
            <v>26.34</v>
          </cell>
          <cell r="DC6"/>
        </row>
        <row r="7">
          <cell r="B7" t="str">
            <v>OFSS</v>
          </cell>
          <cell r="C7">
            <v>200</v>
          </cell>
          <cell r="D7">
            <v>50</v>
          </cell>
          <cell r="E7">
            <v>6000</v>
          </cell>
          <cell r="F7" t="str">
            <v>Technology Services</v>
          </cell>
          <cell r="G7" t="str">
            <v>Packaged Software</v>
          </cell>
          <cell r="H7" t="str">
            <v xml:space="preserve">ORACLE FIN SERV SOFT LTD.           </v>
          </cell>
          <cell r="I7" t="str">
            <v>OFSS</v>
          </cell>
          <cell r="J7" t="str">
            <v>NSE:OFSS!1</v>
          </cell>
          <cell r="K7" t="str">
            <v>Oracle Financial Services Software Ltd.</v>
          </cell>
          <cell r="L7" t="str">
            <v>#fc5a5ac7</v>
          </cell>
          <cell r="M7">
            <v>6711.8</v>
          </cell>
          <cell r="N7">
            <v>-2.6012000999999998</v>
          </cell>
          <cell r="O7">
            <v>-179.25</v>
          </cell>
          <cell r="P7">
            <v>878000</v>
          </cell>
          <cell r="Q7">
            <v>-8.3698601999999998</v>
          </cell>
          <cell r="R7">
            <v>-80200</v>
          </cell>
          <cell r="S7">
            <v>404</v>
          </cell>
          <cell r="T7">
            <v>-2.6012000999999998</v>
          </cell>
          <cell r="U7">
            <v>-21865</v>
          </cell>
          <cell r="V7" t="str">
            <v>Long Unwinding</v>
          </cell>
          <cell r="W7">
            <v>6700</v>
          </cell>
          <cell r="X7">
            <v>6650</v>
          </cell>
          <cell r="Y7">
            <v>6600</v>
          </cell>
          <cell r="Z7">
            <v>6550</v>
          </cell>
          <cell r="AA7">
            <v>6500</v>
          </cell>
          <cell r="AB7">
            <v>6750</v>
          </cell>
          <cell r="AC7">
            <v>6800</v>
          </cell>
          <cell r="AD7">
            <v>6850</v>
          </cell>
          <cell r="AE7">
            <v>6900</v>
          </cell>
          <cell r="AF7" t="str">
            <v>6,877.10</v>
          </cell>
          <cell r="AG7" t="str">
            <v>6,949.95</v>
          </cell>
          <cell r="AH7" t="str">
            <v>72.85</v>
          </cell>
          <cell r="AI7" t="str">
            <v>1.06</v>
          </cell>
          <cell r="AJ7" t="str">
            <v>6,949.95</v>
          </cell>
          <cell r="AK7">
            <v>2654</v>
          </cell>
          <cell r="AL7" t="str">
            <v>1.84</v>
          </cell>
          <cell r="AM7" t="str">
            <v>-</v>
          </cell>
          <cell r="AN7" t="str">
            <v>-</v>
          </cell>
          <cell r="AO7" t="str">
            <v>-</v>
          </cell>
          <cell r="AP7" t="str">
            <v>VR72</v>
          </cell>
          <cell r="AQ7" t="b">
            <v>0</v>
          </cell>
          <cell r="AR7">
            <v>0</v>
          </cell>
          <cell r="AS7">
            <v>0</v>
          </cell>
          <cell r="AT7">
            <v>0</v>
          </cell>
          <cell r="AU7">
            <v>0</v>
          </cell>
          <cell r="AV7">
            <v>0</v>
          </cell>
          <cell r="AW7">
            <v>0</v>
          </cell>
          <cell r="AX7">
            <v>0</v>
          </cell>
          <cell r="AY7">
            <v>0</v>
          </cell>
          <cell r="AZ7">
            <v>0</v>
          </cell>
          <cell r="BA7" t="b">
            <v>0</v>
          </cell>
          <cell r="BB7" t="b">
            <v>0</v>
          </cell>
          <cell r="BC7" t="b">
            <v>0</v>
          </cell>
          <cell r="BD7" t="b">
            <v>0</v>
          </cell>
          <cell r="BE7">
            <v>63.48</v>
          </cell>
          <cell r="BF7">
            <v>68.540000000000006</v>
          </cell>
          <cell r="BG7">
            <v>-10.050000000000001</v>
          </cell>
          <cell r="BH7">
            <v>98.79</v>
          </cell>
          <cell r="BI7">
            <v>95.24</v>
          </cell>
          <cell r="BJ7">
            <v>86.75</v>
          </cell>
          <cell r="BK7" t="b">
            <v>1</v>
          </cell>
          <cell r="BL7">
            <v>1.2</v>
          </cell>
          <cell r="BM7">
            <v>1.21</v>
          </cell>
          <cell r="BN7">
            <v>73.599999999999994</v>
          </cell>
          <cell r="BO7">
            <v>0</v>
          </cell>
          <cell r="BP7" t="str">
            <v>IT</v>
          </cell>
          <cell r="BQ7">
            <v>6720</v>
          </cell>
          <cell r="BR7">
            <v>4.3899999999999997</v>
          </cell>
          <cell r="BS7">
            <v>-171.05</v>
          </cell>
          <cell r="BT7">
            <v>-2.48</v>
          </cell>
          <cell r="BU7" t="b">
            <v>1</v>
          </cell>
          <cell r="BV7" t="b">
            <v>0</v>
          </cell>
          <cell r="BW7" t="str">
            <v>BULLISH</v>
          </cell>
          <cell r="BX7">
            <v>64.94</v>
          </cell>
          <cell r="BY7">
            <v>32.53</v>
          </cell>
          <cell r="BZ7">
            <v>3.33</v>
          </cell>
          <cell r="CA7">
            <v>6720</v>
          </cell>
          <cell r="CB7">
            <v>-10.050000000000001</v>
          </cell>
          <cell r="CC7" t="str">
            <v>Significant Long Buildup</v>
          </cell>
          <cell r="CD7">
            <v>-7.23</v>
          </cell>
          <cell r="CE7">
            <v>-2.48</v>
          </cell>
          <cell r="CF7">
            <v>-98.14</v>
          </cell>
          <cell r="CG7" t="str">
            <v>Long Unwinding</v>
          </cell>
          <cell r="CH7">
            <v>99.6</v>
          </cell>
          <cell r="CI7" t="str">
            <v>NSE:OFSS1!</v>
          </cell>
          <cell r="CJ7">
            <v>54</v>
          </cell>
          <cell r="CK7">
            <v>4389.05</v>
          </cell>
          <cell r="CL7">
            <v>235</v>
          </cell>
          <cell r="CM7">
            <v>4003.95</v>
          </cell>
          <cell r="CN7" t="str">
            <v>Buy</v>
          </cell>
          <cell r="CO7" t="str">
            <v>LAST_LOSER</v>
          </cell>
          <cell r="CP7">
            <v>48</v>
          </cell>
          <cell r="CQ7">
            <v>4300</v>
          </cell>
          <cell r="CR7" t="str">
            <v>BULLISH</v>
          </cell>
          <cell r="CS7" t="str">
            <v>BEARISH</v>
          </cell>
          <cell r="CT7" t="b">
            <v>1</v>
          </cell>
          <cell r="CU7" t="str">
            <v>BULLISH_ALIGNMENT</v>
          </cell>
          <cell r="CV7" t="str">
            <v>na</v>
          </cell>
          <cell r="CW7" t="str">
            <v>BULLISH</v>
          </cell>
          <cell r="CX7">
            <v>10</v>
          </cell>
          <cell r="CY7">
            <v>732</v>
          </cell>
          <cell r="CZ7" t="b">
            <v>0</v>
          </cell>
          <cell r="DA7">
            <v>98.55</v>
          </cell>
          <cell r="DB7">
            <v>110.55</v>
          </cell>
          <cell r="DC7" t="str">
            <v>BANNED</v>
          </cell>
        </row>
        <row r="8">
          <cell r="B8" t="str">
            <v>IPCALAB</v>
          </cell>
          <cell r="C8">
            <v>650</v>
          </cell>
          <cell r="D8">
            <v>10</v>
          </cell>
          <cell r="E8">
            <v>19500</v>
          </cell>
          <cell r="F8" t="str">
            <v>Health Technology</v>
          </cell>
          <cell r="G8" t="str">
            <v>Pharmaceuticals: Major</v>
          </cell>
          <cell r="H8" t="str">
            <v xml:space="preserve">IPCA LABORATORIES LTD               </v>
          </cell>
          <cell r="I8" t="str">
            <v>IPCALAB</v>
          </cell>
          <cell r="J8" t="str">
            <v>NSE:IPCALAB!1</v>
          </cell>
          <cell r="K8" t="str">
            <v>Ipca Laboratories Ltd.</v>
          </cell>
          <cell r="L8" t="str">
            <v>#fc5a5abe</v>
          </cell>
          <cell r="M8">
            <v>1076.2</v>
          </cell>
          <cell r="N8">
            <v>-2.4518468000000002</v>
          </cell>
          <cell r="O8">
            <v>-27.05</v>
          </cell>
          <cell r="P8">
            <v>2085200</v>
          </cell>
          <cell r="Q8">
            <v>-1.2315271000000001</v>
          </cell>
          <cell r="R8">
            <v>-26000</v>
          </cell>
          <cell r="S8">
            <v>620</v>
          </cell>
          <cell r="T8">
            <v>-2.4518468000000002</v>
          </cell>
          <cell r="U8">
            <v>-250</v>
          </cell>
          <cell r="V8" t="str">
            <v>Long Unwinding</v>
          </cell>
          <cell r="W8">
            <v>1070</v>
          </cell>
          <cell r="X8">
            <v>1060</v>
          </cell>
          <cell r="Y8">
            <v>1050</v>
          </cell>
          <cell r="Z8">
            <v>1040</v>
          </cell>
          <cell r="AA8">
            <v>1030</v>
          </cell>
          <cell r="AB8">
            <v>1080</v>
          </cell>
          <cell r="AC8">
            <v>1090</v>
          </cell>
          <cell r="AD8">
            <v>1100</v>
          </cell>
          <cell r="AE8">
            <v>1110</v>
          </cell>
          <cell r="AF8" t="str">
            <v>1,099.95</v>
          </cell>
          <cell r="AG8" t="str">
            <v>1,100.00</v>
          </cell>
          <cell r="AH8" t="str">
            <v>0.05</v>
          </cell>
          <cell r="AI8" t="str">
            <v>0.00</v>
          </cell>
          <cell r="AJ8" t="str">
            <v>1,100.00</v>
          </cell>
          <cell r="AK8">
            <v>26</v>
          </cell>
          <cell r="AL8" t="str">
            <v>-</v>
          </cell>
          <cell r="AM8" t="str">
            <v>-</v>
          </cell>
          <cell r="AN8" t="str">
            <v>-</v>
          </cell>
          <cell r="AO8" t="str">
            <v>-</v>
          </cell>
          <cell r="AP8" t="str">
            <v>VR178</v>
          </cell>
          <cell r="AQ8" t="b">
            <v>0</v>
          </cell>
          <cell r="AR8">
            <v>0</v>
          </cell>
          <cell r="AS8">
            <v>0</v>
          </cell>
          <cell r="AT8">
            <v>0</v>
          </cell>
          <cell r="AU8">
            <v>0</v>
          </cell>
          <cell r="AV8">
            <v>0</v>
          </cell>
          <cell r="AW8">
            <v>0</v>
          </cell>
          <cell r="AX8">
            <v>0</v>
          </cell>
          <cell r="AY8">
            <v>0</v>
          </cell>
          <cell r="AZ8">
            <v>0</v>
          </cell>
          <cell r="BA8" t="b">
            <v>0</v>
          </cell>
          <cell r="BB8" t="b">
            <v>0</v>
          </cell>
          <cell r="BC8" t="b">
            <v>0</v>
          </cell>
          <cell r="BD8" t="b">
            <v>0</v>
          </cell>
          <cell r="BE8">
            <v>45.43</v>
          </cell>
          <cell r="BF8">
            <v>39.5</v>
          </cell>
          <cell r="BG8">
            <v>1.91</v>
          </cell>
          <cell r="BH8">
            <v>97.57</v>
          </cell>
          <cell r="BI8">
            <v>92.06</v>
          </cell>
          <cell r="BJ8">
            <v>71.510000000000005</v>
          </cell>
          <cell r="BK8" t="b">
            <v>1</v>
          </cell>
          <cell r="BL8">
            <v>0.28000000000000003</v>
          </cell>
          <cell r="BM8">
            <v>-0.43</v>
          </cell>
          <cell r="BN8">
            <v>33.57</v>
          </cell>
          <cell r="BO8">
            <v>0</v>
          </cell>
          <cell r="BP8" t="str">
            <v>HEALTHCARE</v>
          </cell>
          <cell r="BQ8">
            <v>1069.8</v>
          </cell>
          <cell r="BR8">
            <v>3.56</v>
          </cell>
          <cell r="BS8">
            <v>-33.450000000000003</v>
          </cell>
          <cell r="BT8">
            <v>-3.03</v>
          </cell>
          <cell r="BU8" t="b">
            <v>1</v>
          </cell>
          <cell r="BV8" t="b">
            <v>0</v>
          </cell>
          <cell r="BW8" t="str">
            <v>BEARISH</v>
          </cell>
          <cell r="BX8">
            <v>3.5</v>
          </cell>
          <cell r="BY8">
            <v>-6.14</v>
          </cell>
          <cell r="BZ8">
            <v>73.72</v>
          </cell>
          <cell r="CA8">
            <v>1069.8</v>
          </cell>
          <cell r="CB8">
            <v>1.91</v>
          </cell>
          <cell r="CC8" t="str">
            <v>Short Buildup</v>
          </cell>
          <cell r="CD8">
            <v>1.46</v>
          </cell>
          <cell r="CE8">
            <v>-3.03</v>
          </cell>
          <cell r="CF8">
            <v>-31.84</v>
          </cell>
          <cell r="CG8" t="str">
            <v>Short Buildup</v>
          </cell>
          <cell r="CH8">
            <v>70.63</v>
          </cell>
          <cell r="CI8" t="str">
            <v>NSE:IPCALAB1!</v>
          </cell>
          <cell r="CJ8">
            <v>60</v>
          </cell>
          <cell r="CK8">
            <v>1119.7</v>
          </cell>
          <cell r="CL8">
            <v>0</v>
          </cell>
          <cell r="CM8">
            <v>0</v>
          </cell>
          <cell r="CN8" t="str">
            <v>Sell</v>
          </cell>
          <cell r="CO8" t="str">
            <v>LAST_WINNER</v>
          </cell>
          <cell r="CP8">
            <v>34</v>
          </cell>
          <cell r="CQ8">
            <v>1150</v>
          </cell>
          <cell r="CR8" t="str">
            <v>BEARISH</v>
          </cell>
          <cell r="CS8" t="str">
            <v>BEARISH</v>
          </cell>
          <cell r="CT8" t="b">
            <v>0</v>
          </cell>
          <cell r="CU8" t="str">
            <v>BEARISH_ALIGNMENT</v>
          </cell>
          <cell r="CV8" t="str">
            <v>BEARISH_ALIGNMENT</v>
          </cell>
          <cell r="CW8" t="str">
            <v>BEARISH</v>
          </cell>
          <cell r="CX8">
            <v>1</v>
          </cell>
          <cell r="CY8">
            <v>1</v>
          </cell>
          <cell r="CZ8" t="b">
            <v>1</v>
          </cell>
          <cell r="DA8">
            <v>13.17</v>
          </cell>
          <cell r="DB8">
            <v>13.26</v>
          </cell>
          <cell r="DC8"/>
        </row>
        <row r="9">
          <cell r="B9" t="str">
            <v>VOLTAS</v>
          </cell>
          <cell r="C9">
            <v>600</v>
          </cell>
          <cell r="D9">
            <v>10</v>
          </cell>
          <cell r="E9">
            <v>24000</v>
          </cell>
          <cell r="F9" t="str">
            <v>Producer Manufacturing</v>
          </cell>
          <cell r="G9" t="str">
            <v>Industrial Machinery</v>
          </cell>
          <cell r="H9" t="str">
            <v xml:space="preserve">VOLTAS LTD                          </v>
          </cell>
          <cell r="I9" t="str">
            <v>VOLTAS</v>
          </cell>
          <cell r="J9" t="str">
            <v>NSE:VOLTAS!1</v>
          </cell>
          <cell r="K9" t="str">
            <v>Voltas Ltd.</v>
          </cell>
          <cell r="L9" t="str">
            <v>#fc5a5abe</v>
          </cell>
          <cell r="M9">
            <v>1025.45</v>
          </cell>
          <cell r="N9">
            <v>-2.4495814</v>
          </cell>
          <cell r="O9">
            <v>-25.75</v>
          </cell>
          <cell r="P9">
            <v>8800800</v>
          </cell>
          <cell r="Q9">
            <v>-2.4734042999999999</v>
          </cell>
          <cell r="R9">
            <v>-223200</v>
          </cell>
          <cell r="S9">
            <v>2425</v>
          </cell>
          <cell r="T9">
            <v>-2.4495814</v>
          </cell>
          <cell r="U9">
            <v>-500</v>
          </cell>
          <cell r="V9" t="str">
            <v>Long Unwinding</v>
          </cell>
          <cell r="W9">
            <v>1020</v>
          </cell>
          <cell r="X9">
            <v>1010</v>
          </cell>
          <cell r="Y9">
            <v>1000</v>
          </cell>
          <cell r="Z9">
            <v>990</v>
          </cell>
          <cell r="AA9">
            <v>980</v>
          </cell>
          <cell r="AB9">
            <v>1030</v>
          </cell>
          <cell r="AC9">
            <v>1040</v>
          </cell>
          <cell r="AD9">
            <v>1050</v>
          </cell>
          <cell r="AE9">
            <v>1060</v>
          </cell>
          <cell r="AF9" t="str">
            <v>1,051.10</v>
          </cell>
          <cell r="AG9" t="str">
            <v>1,058.95</v>
          </cell>
          <cell r="AH9" t="str">
            <v>7.85</v>
          </cell>
          <cell r="AI9" t="str">
            <v>0.75</v>
          </cell>
          <cell r="AJ9" t="str">
            <v>1,058.95</v>
          </cell>
          <cell r="AK9">
            <v>259</v>
          </cell>
          <cell r="AL9" t="str">
            <v>0.03</v>
          </cell>
          <cell r="AM9" t="str">
            <v>-</v>
          </cell>
          <cell r="AN9" t="str">
            <v>-</v>
          </cell>
          <cell r="AO9" t="str">
            <v>-</v>
          </cell>
          <cell r="AP9" t="str">
            <v>VR140</v>
          </cell>
          <cell r="AQ9" t="b">
            <v>0</v>
          </cell>
          <cell r="AR9">
            <v>0</v>
          </cell>
          <cell r="AS9">
            <v>0</v>
          </cell>
          <cell r="AT9">
            <v>0</v>
          </cell>
          <cell r="AU9">
            <v>0</v>
          </cell>
          <cell r="AV9">
            <v>0</v>
          </cell>
          <cell r="AW9">
            <v>0</v>
          </cell>
          <cell r="AX9">
            <v>0</v>
          </cell>
          <cell r="AY9">
            <v>0</v>
          </cell>
          <cell r="AZ9">
            <v>0</v>
          </cell>
          <cell r="BA9" t="b">
            <v>0</v>
          </cell>
          <cell r="BB9" t="b">
            <v>0</v>
          </cell>
          <cell r="BC9" t="b">
            <v>0</v>
          </cell>
          <cell r="BD9" t="b">
            <v>0</v>
          </cell>
          <cell r="BE9">
            <v>33.83</v>
          </cell>
          <cell r="BF9">
            <v>34.74</v>
          </cell>
          <cell r="BG9">
            <v>21.64</v>
          </cell>
          <cell r="BH9">
            <v>96.37</v>
          </cell>
          <cell r="BI9">
            <v>90.48</v>
          </cell>
          <cell r="BJ9">
            <v>77.540000000000006</v>
          </cell>
          <cell r="BK9" t="b">
            <v>1</v>
          </cell>
          <cell r="BL9">
            <v>0.91</v>
          </cell>
          <cell r="BM9">
            <v>7.37</v>
          </cell>
          <cell r="BN9">
            <v>35.64</v>
          </cell>
          <cell r="BO9" t="str">
            <v>2024-01-30</v>
          </cell>
          <cell r="BP9" t="str">
            <v>FMCG</v>
          </cell>
          <cell r="BQ9">
            <v>1026.75</v>
          </cell>
          <cell r="BR9">
            <v>2.63</v>
          </cell>
          <cell r="BS9">
            <v>-24.45</v>
          </cell>
          <cell r="BT9">
            <v>-2.33</v>
          </cell>
          <cell r="BU9" t="b">
            <v>1</v>
          </cell>
          <cell r="BV9" t="b">
            <v>1</v>
          </cell>
          <cell r="BW9" t="str">
            <v>BULLISH</v>
          </cell>
          <cell r="BX9">
            <v>2.33</v>
          </cell>
          <cell r="BY9">
            <v>-3.56</v>
          </cell>
          <cell r="BZ9">
            <v>87.78</v>
          </cell>
          <cell r="CA9">
            <v>1026.75</v>
          </cell>
          <cell r="CB9">
            <v>21.6</v>
          </cell>
          <cell r="CC9" t="str">
            <v>Short Buildup</v>
          </cell>
          <cell r="CD9">
            <v>4.99</v>
          </cell>
          <cell r="CE9">
            <v>-2.33</v>
          </cell>
          <cell r="CF9">
            <v>-19.829999999999998</v>
          </cell>
          <cell r="CG9" t="str">
            <v>Short Buildup</v>
          </cell>
          <cell r="CH9">
            <v>75.790000000000006</v>
          </cell>
          <cell r="CI9" t="str">
            <v>NSE:VOLTAS1!</v>
          </cell>
          <cell r="CJ9">
            <v>6</v>
          </cell>
          <cell r="CK9">
            <v>1052</v>
          </cell>
          <cell r="CL9">
            <v>279</v>
          </cell>
          <cell r="CM9">
            <v>835</v>
          </cell>
          <cell r="CN9" t="str">
            <v>Sell</v>
          </cell>
          <cell r="CO9" t="str">
            <v>LAST_WINNER</v>
          </cell>
          <cell r="CP9">
            <v>29</v>
          </cell>
          <cell r="CQ9">
            <v>1060</v>
          </cell>
          <cell r="CR9" t="str">
            <v>BEARISH</v>
          </cell>
          <cell r="CS9" t="str">
            <v>BEARISH</v>
          </cell>
          <cell r="CT9" t="b">
            <v>0</v>
          </cell>
          <cell r="CU9" t="str">
            <v>na</v>
          </cell>
          <cell r="CV9" t="str">
            <v>na</v>
          </cell>
          <cell r="CW9" t="str">
            <v>BULLISH</v>
          </cell>
          <cell r="CX9">
            <v>2</v>
          </cell>
          <cell r="CY9">
            <v>176</v>
          </cell>
          <cell r="CZ9" t="b">
            <v>1</v>
          </cell>
          <cell r="DA9">
            <v>34.020000000000003</v>
          </cell>
          <cell r="DB9">
            <v>33.58</v>
          </cell>
          <cell r="DC9"/>
        </row>
        <row r="10">
          <cell r="B10" t="str">
            <v>TATACHEM</v>
          </cell>
          <cell r="C10">
            <v>550</v>
          </cell>
          <cell r="D10">
            <v>10</v>
          </cell>
          <cell r="E10">
            <v>22000</v>
          </cell>
          <cell r="F10" t="str">
            <v>Process Industries</v>
          </cell>
          <cell r="G10" t="str">
            <v>Chemicals: Agricultural</v>
          </cell>
          <cell r="H10" t="str">
            <v xml:space="preserve">TATA CHEMICALS LTD                  </v>
          </cell>
          <cell r="I10" t="str">
            <v>TATACHEM</v>
          </cell>
          <cell r="J10" t="str">
            <v>NSE:TATACHEM!1</v>
          </cell>
          <cell r="K10" t="str">
            <v>Tata Chemicals Ltd.</v>
          </cell>
          <cell r="L10" t="str">
            <v>#fc5a5abd</v>
          </cell>
          <cell r="M10">
            <v>1050.0999999999999</v>
          </cell>
          <cell r="N10">
            <v>-2.4387978000000001</v>
          </cell>
          <cell r="O10">
            <v>-26.25</v>
          </cell>
          <cell r="P10">
            <v>9725650</v>
          </cell>
          <cell r="Q10">
            <v>-2.8673441</v>
          </cell>
          <cell r="R10">
            <v>-287100</v>
          </cell>
          <cell r="S10">
            <v>5568</v>
          </cell>
          <cell r="T10">
            <v>-2.4387978000000001</v>
          </cell>
          <cell r="U10">
            <v>-72</v>
          </cell>
          <cell r="V10" t="str">
            <v>Long Unwinding</v>
          </cell>
          <cell r="W10">
            <v>1050</v>
          </cell>
          <cell r="X10">
            <v>1040</v>
          </cell>
          <cell r="Y10">
            <v>1030</v>
          </cell>
          <cell r="Z10">
            <v>1020</v>
          </cell>
          <cell r="AA10">
            <v>1010</v>
          </cell>
          <cell r="AB10">
            <v>1060</v>
          </cell>
          <cell r="AC10">
            <v>1070</v>
          </cell>
          <cell r="AD10">
            <v>1080</v>
          </cell>
          <cell r="AE10">
            <v>1090</v>
          </cell>
          <cell r="AF10" t="str">
            <v>1,075.25</v>
          </cell>
          <cell r="AG10" t="str">
            <v>1,077.30</v>
          </cell>
          <cell r="AH10" t="str">
            <v>2.05</v>
          </cell>
          <cell r="AI10" t="str">
            <v>0.19</v>
          </cell>
          <cell r="AJ10" t="str">
            <v>1,077.30</v>
          </cell>
          <cell r="AK10">
            <v>854</v>
          </cell>
          <cell r="AL10" t="str">
            <v>0.09</v>
          </cell>
          <cell r="AM10" t="str">
            <v>-</v>
          </cell>
          <cell r="AN10" t="str">
            <v>-</v>
          </cell>
          <cell r="AO10" t="str">
            <v>-</v>
          </cell>
          <cell r="AP10" t="str">
            <v>VR103</v>
          </cell>
          <cell r="AQ10" t="b">
            <v>0</v>
          </cell>
          <cell r="AR10">
            <v>0</v>
          </cell>
          <cell r="AS10">
            <v>0</v>
          </cell>
          <cell r="AT10">
            <v>0</v>
          </cell>
          <cell r="AU10">
            <v>0</v>
          </cell>
          <cell r="AV10">
            <v>0</v>
          </cell>
          <cell r="AW10">
            <v>0</v>
          </cell>
          <cell r="AX10">
            <v>0</v>
          </cell>
          <cell r="AY10">
            <v>0</v>
          </cell>
          <cell r="AZ10">
            <v>0</v>
          </cell>
          <cell r="BA10" t="b">
            <v>0</v>
          </cell>
          <cell r="BB10" t="b">
            <v>0</v>
          </cell>
          <cell r="BC10" t="b">
            <v>0</v>
          </cell>
          <cell r="BD10" t="b">
            <v>0</v>
          </cell>
          <cell r="BE10">
            <v>43.51</v>
          </cell>
          <cell r="BF10">
            <v>39.24</v>
          </cell>
          <cell r="BG10">
            <v>-0.93</v>
          </cell>
          <cell r="BH10">
            <v>96.37</v>
          </cell>
          <cell r="BI10">
            <v>85.71</v>
          </cell>
          <cell r="BJ10">
            <v>85.45</v>
          </cell>
          <cell r="BK10" t="b">
            <v>1</v>
          </cell>
          <cell r="BL10">
            <v>0.43</v>
          </cell>
          <cell r="BM10">
            <v>1.01</v>
          </cell>
          <cell r="BN10">
            <v>34.979999999999997</v>
          </cell>
          <cell r="BO10">
            <v>0</v>
          </cell>
          <cell r="BP10" t="str">
            <v>CHEMICALS</v>
          </cell>
          <cell r="BQ10">
            <v>1050.95</v>
          </cell>
          <cell r="BR10">
            <v>2.76</v>
          </cell>
          <cell r="BS10">
            <v>-25.4</v>
          </cell>
          <cell r="BT10">
            <v>-2.36</v>
          </cell>
          <cell r="BU10" t="b">
            <v>1</v>
          </cell>
          <cell r="BV10" t="b">
            <v>0</v>
          </cell>
          <cell r="BW10" t="str">
            <v>BEARISH</v>
          </cell>
          <cell r="BX10">
            <v>9.18</v>
          </cell>
          <cell r="BY10">
            <v>-5.77</v>
          </cell>
          <cell r="BZ10">
            <v>145.33000000000001</v>
          </cell>
          <cell r="CA10">
            <v>1050.95</v>
          </cell>
          <cell r="CB10">
            <v>-0.93</v>
          </cell>
          <cell r="CC10" t="str">
            <v>Significant Short Buildup</v>
          </cell>
          <cell r="CD10">
            <v>6.08</v>
          </cell>
          <cell r="CE10">
            <v>-2.36</v>
          </cell>
          <cell r="CF10">
            <v>7.16</v>
          </cell>
          <cell r="CG10" t="str">
            <v>Significant Short Buildup</v>
          </cell>
          <cell r="CH10">
            <v>94.44</v>
          </cell>
          <cell r="CI10" t="str">
            <v>NSE:TATACHEM1!</v>
          </cell>
          <cell r="CJ10">
            <v>53</v>
          </cell>
          <cell r="CK10">
            <v>1113.5</v>
          </cell>
          <cell r="CL10">
            <v>303</v>
          </cell>
          <cell r="CM10">
            <v>950.95</v>
          </cell>
          <cell r="CN10" t="str">
            <v>Sell</v>
          </cell>
          <cell r="CO10" t="str">
            <v>LAST_LOSER</v>
          </cell>
          <cell r="CP10">
            <v>31</v>
          </cell>
          <cell r="CQ10">
            <v>1110</v>
          </cell>
          <cell r="CR10" t="str">
            <v>BEARISH</v>
          </cell>
          <cell r="CS10" t="str">
            <v>BEARISH</v>
          </cell>
          <cell r="CT10" t="b">
            <v>1</v>
          </cell>
          <cell r="CU10" t="str">
            <v>BEARISH_ALIGNMENT</v>
          </cell>
          <cell r="CV10" t="str">
            <v>BEARISH_ALIGNMENT</v>
          </cell>
          <cell r="CW10" t="str">
            <v>BULLISH</v>
          </cell>
          <cell r="CX10">
            <v>9</v>
          </cell>
          <cell r="CY10">
            <v>186</v>
          </cell>
          <cell r="CZ10" t="b">
            <v>0</v>
          </cell>
          <cell r="DA10">
            <v>79.650000000000006</v>
          </cell>
          <cell r="DB10">
            <v>78.62</v>
          </cell>
          <cell r="DC10"/>
        </row>
        <row r="11">
          <cell r="B11" t="str">
            <v>M&amp;M</v>
          </cell>
          <cell r="C11">
            <v>350</v>
          </cell>
          <cell r="D11">
            <v>20</v>
          </cell>
          <cell r="E11">
            <v>14000</v>
          </cell>
          <cell r="F11" t="str">
            <v>Consumer Durables</v>
          </cell>
          <cell r="G11" t="str">
            <v>Motor Vehicles</v>
          </cell>
          <cell r="H11" t="str">
            <v xml:space="preserve">MAHINDRA &amp; MAHINDRA LTD             </v>
          </cell>
          <cell r="I11" t="str">
            <v>M_M</v>
          </cell>
          <cell r="J11" t="str">
            <v>NSE:M_M!1</v>
          </cell>
          <cell r="K11" t="str">
            <v>Mahindra &amp; Mahindra Ltd.</v>
          </cell>
          <cell r="L11" t="str">
            <v>#fc5a5abc</v>
          </cell>
          <cell r="M11">
            <v>1619.6</v>
          </cell>
          <cell r="N11">
            <v>-2.4190390000000002</v>
          </cell>
          <cell r="O11">
            <v>-40.15</v>
          </cell>
          <cell r="P11">
            <v>12379850</v>
          </cell>
          <cell r="Q11">
            <v>-0.52869880000000002</v>
          </cell>
          <cell r="R11">
            <v>-65800</v>
          </cell>
          <cell r="S11">
            <v>3935</v>
          </cell>
          <cell r="T11">
            <v>-2.4190390000000002</v>
          </cell>
          <cell r="U11">
            <v>-5018</v>
          </cell>
          <cell r="V11" t="str">
            <v>Long Unwinding</v>
          </cell>
          <cell r="W11">
            <v>1600</v>
          </cell>
          <cell r="X11">
            <v>1580</v>
          </cell>
          <cell r="Y11">
            <v>1560</v>
          </cell>
          <cell r="Z11">
            <v>1540</v>
          </cell>
          <cell r="AA11">
            <v>1520</v>
          </cell>
          <cell r="AB11">
            <v>1620</v>
          </cell>
          <cell r="AC11">
            <v>1640</v>
          </cell>
          <cell r="AD11">
            <v>1660</v>
          </cell>
          <cell r="AE11">
            <v>1680</v>
          </cell>
          <cell r="AF11" t="str">
            <v>1,655.55</v>
          </cell>
          <cell r="AG11" t="str">
            <v>1,660.50</v>
          </cell>
          <cell r="AH11" t="str">
            <v>4.95</v>
          </cell>
          <cell r="AI11" t="str">
            <v>0.30</v>
          </cell>
          <cell r="AJ11" t="str">
            <v>1,660.50</v>
          </cell>
          <cell r="AK11">
            <v>1172</v>
          </cell>
          <cell r="AL11" t="str">
            <v>0.19</v>
          </cell>
          <cell r="AM11" t="str">
            <v>-</v>
          </cell>
          <cell r="AN11" t="str">
            <v>-</v>
          </cell>
          <cell r="AO11" t="str">
            <v>-</v>
          </cell>
          <cell r="AP11" t="str">
            <v>VR96</v>
          </cell>
          <cell r="AQ11" t="b">
            <v>0</v>
          </cell>
          <cell r="AR11">
            <v>0</v>
          </cell>
          <cell r="AS11">
            <v>0</v>
          </cell>
          <cell r="AT11">
            <v>0</v>
          </cell>
          <cell r="AU11">
            <v>0</v>
          </cell>
          <cell r="AV11">
            <v>0</v>
          </cell>
          <cell r="AW11">
            <v>0</v>
          </cell>
          <cell r="AX11">
            <v>0</v>
          </cell>
          <cell r="AY11">
            <v>0</v>
          </cell>
          <cell r="AZ11">
            <v>0</v>
          </cell>
          <cell r="BA11" t="b">
            <v>0</v>
          </cell>
          <cell r="BB11" t="b">
            <v>0</v>
          </cell>
          <cell r="BC11" t="b">
            <v>0</v>
          </cell>
          <cell r="BD11" t="b">
            <v>0</v>
          </cell>
          <cell r="BE11">
            <v>29.62</v>
          </cell>
          <cell r="BF11">
            <v>26.23</v>
          </cell>
          <cell r="BG11">
            <v>-0.38</v>
          </cell>
          <cell r="BH11">
            <v>79.03</v>
          </cell>
          <cell r="BI11">
            <v>58.73</v>
          </cell>
          <cell r="BJ11">
            <v>71.239999999999995</v>
          </cell>
          <cell r="BK11" t="b">
            <v>1</v>
          </cell>
          <cell r="BL11">
            <v>0.39</v>
          </cell>
          <cell r="BM11">
            <v>7.98</v>
          </cell>
          <cell r="BN11">
            <v>22.85</v>
          </cell>
          <cell r="BO11">
            <v>0</v>
          </cell>
          <cell r="BP11" t="str">
            <v>AUTOMOBILE</v>
          </cell>
          <cell r="BQ11">
            <v>1624.65</v>
          </cell>
          <cell r="BR11">
            <v>1.84</v>
          </cell>
          <cell r="BS11">
            <v>-35.1</v>
          </cell>
          <cell r="BT11">
            <v>-2.11</v>
          </cell>
          <cell r="BU11" t="b">
            <v>0</v>
          </cell>
          <cell r="BV11" t="b">
            <v>0</v>
          </cell>
          <cell r="BW11" t="str">
            <v>BEARISH</v>
          </cell>
          <cell r="BX11">
            <v>-2.04</v>
          </cell>
          <cell r="BY11">
            <v>-0.96</v>
          </cell>
          <cell r="BZ11">
            <v>68.67</v>
          </cell>
          <cell r="CA11">
            <v>1624.65</v>
          </cell>
          <cell r="CB11">
            <v>-0.38</v>
          </cell>
          <cell r="CC11" t="str">
            <v>Long Unwinding</v>
          </cell>
          <cell r="CD11">
            <v>2.4900000000000002</v>
          </cell>
          <cell r="CE11">
            <v>-2.11</v>
          </cell>
          <cell r="CF11">
            <v>-52.63</v>
          </cell>
          <cell r="CG11" t="str">
            <v>Short Buildup</v>
          </cell>
          <cell r="CH11">
            <v>75</v>
          </cell>
          <cell r="CI11" t="str">
            <v>NSE:M_M1!</v>
          </cell>
          <cell r="CJ11">
            <v>132</v>
          </cell>
          <cell r="CK11">
            <v>1678.8</v>
          </cell>
          <cell r="CL11">
            <v>1</v>
          </cell>
          <cell r="CM11">
            <v>1621.95</v>
          </cell>
          <cell r="CN11" t="str">
            <v>Buy</v>
          </cell>
          <cell r="CO11" t="str">
            <v>LAST_LOSER</v>
          </cell>
          <cell r="CP11">
            <v>13</v>
          </cell>
          <cell r="CQ11">
            <v>1580</v>
          </cell>
          <cell r="CR11" t="str">
            <v>BEARISH</v>
          </cell>
          <cell r="CS11" t="str">
            <v>BEARISH</v>
          </cell>
          <cell r="CT11" t="b">
            <v>0</v>
          </cell>
          <cell r="CU11" t="str">
            <v>BEARISH_ALIGNMENT</v>
          </cell>
          <cell r="CV11" t="str">
            <v>BEARISH_ALIGNMENT</v>
          </cell>
          <cell r="CW11" t="str">
            <v>BEARISH</v>
          </cell>
          <cell r="CX11">
            <v>1</v>
          </cell>
          <cell r="CY11">
            <v>271</v>
          </cell>
          <cell r="CZ11" t="b">
            <v>1</v>
          </cell>
          <cell r="DA11">
            <v>12.64</v>
          </cell>
          <cell r="DB11">
            <v>12.94</v>
          </cell>
          <cell r="DC11"/>
        </row>
        <row r="12">
          <cell r="B12" t="str">
            <v>ZYDUSLIFE</v>
          </cell>
          <cell r="C12">
            <v>900</v>
          </cell>
          <cell r="D12">
            <v>5</v>
          </cell>
          <cell r="E12">
            <v>36000</v>
          </cell>
          <cell r="F12" t="str">
            <v>Health Technology</v>
          </cell>
          <cell r="G12" t="str">
            <v>Pharmaceuticals: Major</v>
          </cell>
          <cell r="H12" t="str">
            <v xml:space="preserve">ZYDUS LIFESCIENCES LTD              </v>
          </cell>
          <cell r="I12" t="str">
            <v>ZYDUSLIFE</v>
          </cell>
          <cell r="J12" t="str">
            <v>NSE:ZYDUSLIFE!1</v>
          </cell>
          <cell r="K12" t="str">
            <v>Zydus Lifesciences Ltd.</v>
          </cell>
          <cell r="L12" t="str">
            <v>#fc5a5abb</v>
          </cell>
          <cell r="M12">
            <v>704</v>
          </cell>
          <cell r="N12">
            <v>-2.3984472000000001</v>
          </cell>
          <cell r="O12">
            <v>-17.3</v>
          </cell>
          <cell r="P12">
            <v>4452300</v>
          </cell>
          <cell r="Q12">
            <v>-6.3422945999999998</v>
          </cell>
          <cell r="R12">
            <v>-301500</v>
          </cell>
          <cell r="S12">
            <v>1614</v>
          </cell>
          <cell r="T12">
            <v>-2.3984472000000001</v>
          </cell>
          <cell r="U12">
            <v>-1167</v>
          </cell>
          <cell r="V12" t="str">
            <v>Long Unwinding</v>
          </cell>
          <cell r="W12">
            <v>700</v>
          </cell>
          <cell r="X12">
            <v>695</v>
          </cell>
          <cell r="Y12">
            <v>690</v>
          </cell>
          <cell r="Z12">
            <v>685</v>
          </cell>
          <cell r="AA12">
            <v>680</v>
          </cell>
          <cell r="AB12">
            <v>705</v>
          </cell>
          <cell r="AC12">
            <v>710</v>
          </cell>
          <cell r="AD12">
            <v>715</v>
          </cell>
          <cell r="AE12">
            <v>720</v>
          </cell>
          <cell r="AF12" t="str">
            <v>720.55</v>
          </cell>
          <cell r="AG12" t="str">
            <v>725.25</v>
          </cell>
          <cell r="AH12" t="str">
            <v>4.70</v>
          </cell>
          <cell r="AI12" t="str">
            <v>0.65</v>
          </cell>
          <cell r="AJ12" t="str">
            <v>725.25</v>
          </cell>
          <cell r="AK12">
            <v>795</v>
          </cell>
          <cell r="AL12" t="str">
            <v>0.06</v>
          </cell>
          <cell r="AM12" t="str">
            <v>-</v>
          </cell>
          <cell r="AN12" t="str">
            <v>-</v>
          </cell>
          <cell r="AO12" t="str">
            <v>-</v>
          </cell>
          <cell r="AP12" t="str">
            <v>VR105</v>
          </cell>
          <cell r="AQ12" t="b">
            <v>0</v>
          </cell>
          <cell r="AR12">
            <v>0</v>
          </cell>
          <cell r="AS12">
            <v>0</v>
          </cell>
          <cell r="AT12">
            <v>0</v>
          </cell>
          <cell r="AU12">
            <v>0</v>
          </cell>
          <cell r="AV12">
            <v>0</v>
          </cell>
          <cell r="AW12">
            <v>0</v>
          </cell>
          <cell r="AX12">
            <v>0</v>
          </cell>
          <cell r="AY12">
            <v>0</v>
          </cell>
          <cell r="AZ12">
            <v>0</v>
          </cell>
          <cell r="BA12" t="b">
            <v>0</v>
          </cell>
          <cell r="BB12" t="b">
            <v>0</v>
          </cell>
          <cell r="BC12" t="b">
            <v>0</v>
          </cell>
          <cell r="BD12" t="b">
            <v>0</v>
          </cell>
          <cell r="BE12">
            <v>30.75</v>
          </cell>
          <cell r="BF12">
            <v>30.94</v>
          </cell>
          <cell r="BG12">
            <v>-2.34</v>
          </cell>
          <cell r="BH12">
            <v>85.08</v>
          </cell>
          <cell r="BI12">
            <v>55.56</v>
          </cell>
          <cell r="BJ12">
            <v>45.2</v>
          </cell>
          <cell r="BK12" t="b">
            <v>0</v>
          </cell>
          <cell r="BL12">
            <v>0.52</v>
          </cell>
          <cell r="BM12">
            <v>-4.43</v>
          </cell>
          <cell r="BN12">
            <v>31.14</v>
          </cell>
          <cell r="BO12">
            <v>0</v>
          </cell>
          <cell r="BP12" t="str">
            <v>HEALTHCARE</v>
          </cell>
          <cell r="BQ12">
            <v>704.1</v>
          </cell>
          <cell r="BR12">
            <v>2.3199999999999998</v>
          </cell>
          <cell r="BS12">
            <v>-17.2</v>
          </cell>
          <cell r="BT12">
            <v>-2.38</v>
          </cell>
          <cell r="BU12" t="b">
            <v>0</v>
          </cell>
          <cell r="BV12" t="b">
            <v>0</v>
          </cell>
          <cell r="BW12">
            <v>0</v>
          </cell>
          <cell r="BX12">
            <v>-3.46</v>
          </cell>
          <cell r="BY12">
            <v>-1.82</v>
          </cell>
          <cell r="BZ12">
            <v>68.44</v>
          </cell>
          <cell r="CA12">
            <v>704.1</v>
          </cell>
          <cell r="CB12">
            <v>-2.34</v>
          </cell>
          <cell r="CC12" t="str">
            <v>Long Unwinding</v>
          </cell>
          <cell r="CD12">
            <v>5.76</v>
          </cell>
          <cell r="CE12">
            <v>-2.38</v>
          </cell>
          <cell r="CF12">
            <v>-31.92</v>
          </cell>
          <cell r="CG12" t="str">
            <v>Short Buildup</v>
          </cell>
          <cell r="CH12">
            <v>84.13</v>
          </cell>
          <cell r="CI12" t="str">
            <v>NSE:ZYDUSLIFE1!</v>
          </cell>
          <cell r="CJ12">
            <v>0</v>
          </cell>
          <cell r="CK12">
            <v>0</v>
          </cell>
          <cell r="CL12">
            <v>0</v>
          </cell>
          <cell r="CM12">
            <v>0</v>
          </cell>
          <cell r="CN12">
            <v>0</v>
          </cell>
          <cell r="CO12">
            <v>0</v>
          </cell>
          <cell r="CP12">
            <v>0</v>
          </cell>
          <cell r="CQ12">
            <v>0</v>
          </cell>
          <cell r="CR12" t="str">
            <v>BEARISH</v>
          </cell>
          <cell r="CS12" t="str">
            <v>BEARISH</v>
          </cell>
          <cell r="CT12" t="b">
            <v>0</v>
          </cell>
          <cell r="CU12" t="str">
            <v>na</v>
          </cell>
          <cell r="CV12" t="str">
            <v>na</v>
          </cell>
          <cell r="CW12" t="str">
            <v>na</v>
          </cell>
          <cell r="CX12">
            <v>0</v>
          </cell>
          <cell r="CY12">
            <v>0</v>
          </cell>
          <cell r="CZ12" t="b">
            <v>0</v>
          </cell>
          <cell r="DA12">
            <v>24.77</v>
          </cell>
          <cell r="DB12">
            <v>25.5</v>
          </cell>
          <cell r="DC12"/>
        </row>
        <row r="13">
          <cell r="B13" t="str">
            <v>ATUL</v>
          </cell>
          <cell r="C13">
            <v>75</v>
          </cell>
          <cell r="D13">
            <v>50</v>
          </cell>
          <cell r="E13">
            <v>3750</v>
          </cell>
          <cell r="F13" t="str">
            <v>Process Industries</v>
          </cell>
          <cell r="G13" t="str">
            <v>Chemicals: Agricultural</v>
          </cell>
          <cell r="H13" t="str">
            <v xml:space="preserve">ATUL LTD                            </v>
          </cell>
          <cell r="I13" t="str">
            <v>ATUL</v>
          </cell>
          <cell r="J13" t="str">
            <v>NSE:ATUL!1</v>
          </cell>
          <cell r="K13" t="str">
            <v>Atul Ltd.</v>
          </cell>
          <cell r="L13" t="str">
            <v>#fc5a5ab8</v>
          </cell>
          <cell r="M13">
            <v>6482.15</v>
          </cell>
          <cell r="N13">
            <v>-2.3566715999999999</v>
          </cell>
          <cell r="O13">
            <v>-156.44999999999999</v>
          </cell>
          <cell r="P13">
            <v>201450</v>
          </cell>
          <cell r="Q13">
            <v>-0.84902180000000005</v>
          </cell>
          <cell r="R13">
            <v>-1725</v>
          </cell>
          <cell r="S13">
            <v>1332</v>
          </cell>
          <cell r="T13">
            <v>-2.3566715999999999</v>
          </cell>
          <cell r="U13">
            <v>-4717</v>
          </cell>
          <cell r="V13" t="str">
            <v>Long Unwinding</v>
          </cell>
          <cell r="W13">
            <v>6450</v>
          </cell>
          <cell r="X13">
            <v>6400</v>
          </cell>
          <cell r="Y13">
            <v>6350</v>
          </cell>
          <cell r="Z13">
            <v>6300</v>
          </cell>
          <cell r="AA13">
            <v>6250</v>
          </cell>
          <cell r="AB13">
            <v>6500</v>
          </cell>
          <cell r="AC13">
            <v>6550</v>
          </cell>
          <cell r="AD13">
            <v>6600</v>
          </cell>
          <cell r="AE13">
            <v>6650</v>
          </cell>
          <cell r="AF13" t="str">
            <v>6,602.25</v>
          </cell>
          <cell r="AG13" t="str">
            <v>6,590.00</v>
          </cell>
          <cell r="AH13" t="str">
            <v>-12.25</v>
          </cell>
          <cell r="AI13" t="str">
            <v>-0.19</v>
          </cell>
          <cell r="AJ13" t="str">
            <v>6,590.00</v>
          </cell>
          <cell r="AK13">
            <v>34</v>
          </cell>
          <cell r="AL13" t="str">
            <v>0.02</v>
          </cell>
          <cell r="AM13" t="str">
            <v>-</v>
          </cell>
          <cell r="AN13" t="str">
            <v>-</v>
          </cell>
          <cell r="AO13" t="str">
            <v>-</v>
          </cell>
          <cell r="AP13" t="str">
            <v>VR176</v>
          </cell>
          <cell r="AQ13" t="b">
            <v>0</v>
          </cell>
          <cell r="AR13">
            <v>0</v>
          </cell>
          <cell r="AS13">
            <v>0</v>
          </cell>
          <cell r="AT13">
            <v>0</v>
          </cell>
          <cell r="AU13">
            <v>0</v>
          </cell>
          <cell r="AV13">
            <v>0</v>
          </cell>
          <cell r="AW13">
            <v>0</v>
          </cell>
          <cell r="AX13">
            <v>0</v>
          </cell>
          <cell r="AY13">
            <v>0</v>
          </cell>
          <cell r="AZ13">
            <v>0</v>
          </cell>
          <cell r="BA13" t="b">
            <v>0</v>
          </cell>
          <cell r="BB13" t="b">
            <v>0</v>
          </cell>
          <cell r="BC13" t="b">
            <v>0</v>
          </cell>
          <cell r="BD13" t="b">
            <v>0</v>
          </cell>
          <cell r="BE13">
            <v>31.52</v>
          </cell>
          <cell r="BF13">
            <v>27.5</v>
          </cell>
          <cell r="BG13">
            <v>-36.840000000000003</v>
          </cell>
          <cell r="BH13">
            <v>29.03</v>
          </cell>
          <cell r="BI13">
            <v>38.1</v>
          </cell>
          <cell r="BJ13">
            <v>29.2</v>
          </cell>
          <cell r="BK13" t="b">
            <v>0</v>
          </cell>
          <cell r="BL13">
            <v>0.47</v>
          </cell>
          <cell r="BM13">
            <v>-10.88</v>
          </cell>
          <cell r="BN13">
            <v>23.49</v>
          </cell>
          <cell r="BO13">
            <v>0</v>
          </cell>
          <cell r="BP13" t="str">
            <v>CHEMICALS</v>
          </cell>
          <cell r="BQ13">
            <v>6450</v>
          </cell>
          <cell r="BR13">
            <v>0</v>
          </cell>
          <cell r="BS13">
            <v>-188.6</v>
          </cell>
          <cell r="BT13">
            <v>-2.84</v>
          </cell>
          <cell r="BU13" t="b">
            <v>0</v>
          </cell>
          <cell r="BV13" t="b">
            <v>0</v>
          </cell>
          <cell r="BW13">
            <v>0</v>
          </cell>
          <cell r="BX13">
            <v>29.04</v>
          </cell>
          <cell r="BY13">
            <v>-6.44</v>
          </cell>
          <cell r="BZ13">
            <v>80.66</v>
          </cell>
          <cell r="CA13">
            <v>6450</v>
          </cell>
          <cell r="CB13">
            <v>-36.840000000000003</v>
          </cell>
          <cell r="CC13" t="str">
            <v>Significant Short Buildup</v>
          </cell>
          <cell r="CD13">
            <v>8.61</v>
          </cell>
          <cell r="CE13">
            <v>-2.84</v>
          </cell>
          <cell r="CF13">
            <v>-75.05</v>
          </cell>
          <cell r="CG13" t="str">
            <v>Short Buildup</v>
          </cell>
          <cell r="CH13">
            <v>99.6</v>
          </cell>
          <cell r="CI13" t="str">
            <v>NSE:ATUL1!</v>
          </cell>
          <cell r="CJ13">
            <v>0</v>
          </cell>
          <cell r="CK13">
            <v>0</v>
          </cell>
          <cell r="CL13">
            <v>0</v>
          </cell>
          <cell r="CM13">
            <v>0</v>
          </cell>
          <cell r="CN13">
            <v>0</v>
          </cell>
          <cell r="CO13">
            <v>0</v>
          </cell>
          <cell r="CP13">
            <v>0</v>
          </cell>
          <cell r="CQ13">
            <v>0</v>
          </cell>
          <cell r="CR13" t="str">
            <v>BEARISH</v>
          </cell>
          <cell r="CS13" t="str">
            <v>BEARISH</v>
          </cell>
          <cell r="CT13" t="b">
            <v>1</v>
          </cell>
          <cell r="CU13" t="str">
            <v>na</v>
          </cell>
          <cell r="CV13" t="str">
            <v>na</v>
          </cell>
          <cell r="CW13" t="str">
            <v>na</v>
          </cell>
          <cell r="CX13">
            <v>0</v>
          </cell>
          <cell r="CY13">
            <v>0</v>
          </cell>
          <cell r="CZ13" t="b">
            <v>0</v>
          </cell>
          <cell r="DA13">
            <v>16.79</v>
          </cell>
          <cell r="DB13">
            <v>16.690000000000001</v>
          </cell>
          <cell r="DC13"/>
        </row>
        <row r="14">
          <cell r="B14" t="str">
            <v>HDFCAMC</v>
          </cell>
          <cell r="C14">
            <v>300</v>
          </cell>
          <cell r="D14">
            <v>50</v>
          </cell>
          <cell r="E14">
            <v>9000</v>
          </cell>
          <cell r="F14" t="str">
            <v>Finance</v>
          </cell>
          <cell r="G14" t="str">
            <v>Investment Managers</v>
          </cell>
          <cell r="H14" t="str">
            <v xml:space="preserve">HDFC AMC LIMITED                    </v>
          </cell>
          <cell r="I14" t="str">
            <v>HDFCAMC</v>
          </cell>
          <cell r="J14" t="str">
            <v>NSE:HDFCAMC!1</v>
          </cell>
          <cell r="K14" t="str">
            <v>HDFC Asset Management Company Ltd.</v>
          </cell>
          <cell r="L14" t="str">
            <v>#fc5a5ab8</v>
          </cell>
          <cell r="M14">
            <v>3402.9</v>
          </cell>
          <cell r="N14">
            <v>-2.3446020000000001</v>
          </cell>
          <cell r="O14">
            <v>-81.7</v>
          </cell>
          <cell r="P14">
            <v>2605800</v>
          </cell>
          <cell r="Q14">
            <v>-1.3962992000000001</v>
          </cell>
          <cell r="R14">
            <v>-36900</v>
          </cell>
          <cell r="S14">
            <v>1129</v>
          </cell>
          <cell r="T14">
            <v>-2.3446020000000001</v>
          </cell>
          <cell r="U14">
            <v>-2156</v>
          </cell>
          <cell r="V14" t="str">
            <v>Long Unwinding</v>
          </cell>
          <cell r="W14">
            <v>3400</v>
          </cell>
          <cell r="X14">
            <v>3350</v>
          </cell>
          <cell r="Y14">
            <v>3300</v>
          </cell>
          <cell r="Z14">
            <v>3250</v>
          </cell>
          <cell r="AA14">
            <v>3200</v>
          </cell>
          <cell r="AB14">
            <v>3450</v>
          </cell>
          <cell r="AC14">
            <v>3500</v>
          </cell>
          <cell r="AD14">
            <v>3550</v>
          </cell>
          <cell r="AE14">
            <v>3600</v>
          </cell>
          <cell r="AF14" t="str">
            <v>3,478.70</v>
          </cell>
          <cell r="AG14" t="str">
            <v>3,499.00</v>
          </cell>
          <cell r="AH14" t="str">
            <v>20.30</v>
          </cell>
          <cell r="AI14" t="str">
            <v>0.58</v>
          </cell>
          <cell r="AJ14" t="str">
            <v>3,499.00</v>
          </cell>
          <cell r="AK14">
            <v>464</v>
          </cell>
          <cell r="AL14" t="str">
            <v>0.16</v>
          </cell>
          <cell r="AM14" t="str">
            <v>-</v>
          </cell>
          <cell r="AN14" t="str">
            <v>-</v>
          </cell>
          <cell r="AO14" t="str">
            <v>-</v>
          </cell>
          <cell r="AP14" t="str">
            <v>VR120</v>
          </cell>
          <cell r="AQ14" t="b">
            <v>0</v>
          </cell>
          <cell r="AR14">
            <v>0</v>
          </cell>
          <cell r="AS14">
            <v>0</v>
          </cell>
          <cell r="AT14">
            <v>0</v>
          </cell>
          <cell r="AU14">
            <v>0</v>
          </cell>
          <cell r="AV14">
            <v>0</v>
          </cell>
          <cell r="AW14">
            <v>0</v>
          </cell>
          <cell r="AX14">
            <v>0</v>
          </cell>
          <cell r="AY14">
            <v>0</v>
          </cell>
          <cell r="AZ14">
            <v>0</v>
          </cell>
          <cell r="BA14" t="b">
            <v>0</v>
          </cell>
          <cell r="BB14" t="b">
            <v>0</v>
          </cell>
          <cell r="BC14" t="b">
            <v>0</v>
          </cell>
          <cell r="BD14" t="b">
            <v>0</v>
          </cell>
          <cell r="BE14">
            <v>29.35</v>
          </cell>
          <cell r="BF14">
            <v>29.06</v>
          </cell>
          <cell r="BG14">
            <v>0.73</v>
          </cell>
          <cell r="BH14">
            <v>53.23</v>
          </cell>
          <cell r="BI14">
            <v>46.03</v>
          </cell>
          <cell r="BJ14">
            <v>40.93</v>
          </cell>
          <cell r="BK14" t="b">
            <v>1</v>
          </cell>
          <cell r="BL14">
            <v>0.46</v>
          </cell>
          <cell r="BM14">
            <v>19.57</v>
          </cell>
          <cell r="BN14">
            <v>28.77</v>
          </cell>
          <cell r="BO14">
            <v>0</v>
          </cell>
          <cell r="BP14" t="str">
            <v>FINANCIAL SERVICES</v>
          </cell>
          <cell r="BQ14">
            <v>3414.95</v>
          </cell>
          <cell r="BR14">
            <v>2.14</v>
          </cell>
          <cell r="BS14">
            <v>-69.650000000000006</v>
          </cell>
          <cell r="BT14">
            <v>-2</v>
          </cell>
          <cell r="BU14" t="b">
            <v>0</v>
          </cell>
          <cell r="BV14" t="b">
            <v>0</v>
          </cell>
          <cell r="BW14" t="str">
            <v>BULLISH</v>
          </cell>
          <cell r="BX14">
            <v>-1.07</v>
          </cell>
          <cell r="BY14">
            <v>-2.4700000000000002</v>
          </cell>
          <cell r="BZ14">
            <v>34.880000000000003</v>
          </cell>
          <cell r="CA14">
            <v>3414.95</v>
          </cell>
          <cell r="CB14">
            <v>0.73</v>
          </cell>
          <cell r="CC14" t="str">
            <v>Long Unwinding</v>
          </cell>
          <cell r="CD14">
            <v>1.18</v>
          </cell>
          <cell r="CE14">
            <v>-2</v>
          </cell>
          <cell r="CF14">
            <v>-60.51</v>
          </cell>
          <cell r="CG14" t="str">
            <v>Short Buildup</v>
          </cell>
          <cell r="CH14">
            <v>75</v>
          </cell>
          <cell r="CI14" t="str">
            <v>NSE:HDFCAMC1!</v>
          </cell>
          <cell r="CJ14">
            <v>13</v>
          </cell>
          <cell r="CK14">
            <v>3434.6</v>
          </cell>
          <cell r="CL14">
            <v>350</v>
          </cell>
          <cell r="CM14">
            <v>2749.6</v>
          </cell>
          <cell r="CN14" t="str">
            <v>Buy</v>
          </cell>
          <cell r="CO14" t="str">
            <v>LAST_LOSER</v>
          </cell>
          <cell r="CP14">
            <v>13</v>
          </cell>
          <cell r="CQ14">
            <v>3250</v>
          </cell>
          <cell r="CR14" t="str">
            <v>BEARISH</v>
          </cell>
          <cell r="CS14" t="str">
            <v>BEARISH</v>
          </cell>
          <cell r="CT14" t="b">
            <v>0</v>
          </cell>
          <cell r="CU14" t="str">
            <v>na</v>
          </cell>
          <cell r="CV14" t="str">
            <v>na</v>
          </cell>
          <cell r="CW14" t="str">
            <v>BULLISH</v>
          </cell>
          <cell r="CX14">
            <v>3</v>
          </cell>
          <cell r="CY14">
            <v>573</v>
          </cell>
          <cell r="CZ14" t="b">
            <v>1</v>
          </cell>
          <cell r="DA14">
            <v>26.85</v>
          </cell>
          <cell r="DB14">
            <v>26.75</v>
          </cell>
          <cell r="DC14"/>
        </row>
        <row r="15">
          <cell r="B15" t="str">
            <v>INDUSTOWER</v>
          </cell>
          <cell r="C15">
            <v>3400</v>
          </cell>
          <cell r="D15">
            <v>2.5</v>
          </cell>
          <cell r="E15">
            <v>136000</v>
          </cell>
          <cell r="F15" t="str">
            <v>Finance</v>
          </cell>
          <cell r="G15" t="str">
            <v>Finance/Rental/Leasing</v>
          </cell>
          <cell r="H15" t="str">
            <v xml:space="preserve">INDUS TOWERS LIMITED                </v>
          </cell>
          <cell r="I15" t="str">
            <v>INDUSTOWER</v>
          </cell>
          <cell r="J15" t="str">
            <v>NSE:INDUSTOWER!1</v>
          </cell>
          <cell r="K15" t="str">
            <v>Indus Towers Ltd.</v>
          </cell>
          <cell r="L15" t="str">
            <v>#fc5a5ab2</v>
          </cell>
          <cell r="M15">
            <v>215.85</v>
          </cell>
          <cell r="N15">
            <v>-2.2418477999999999</v>
          </cell>
          <cell r="O15">
            <v>-4.95</v>
          </cell>
          <cell r="P15">
            <v>48079400</v>
          </cell>
          <cell r="Q15">
            <v>-5.1830495000000001</v>
          </cell>
          <cell r="R15">
            <v>-2628200</v>
          </cell>
          <cell r="S15">
            <v>2824</v>
          </cell>
          <cell r="T15">
            <v>-2.2418477999999999</v>
          </cell>
          <cell r="U15">
            <v>-3004</v>
          </cell>
          <cell r="V15" t="str">
            <v>Long Unwinding</v>
          </cell>
          <cell r="W15">
            <v>215</v>
          </cell>
          <cell r="X15">
            <v>212.5</v>
          </cell>
          <cell r="Y15">
            <v>210</v>
          </cell>
          <cell r="Z15">
            <v>207.5</v>
          </cell>
          <cell r="AA15">
            <v>205</v>
          </cell>
          <cell r="AB15">
            <v>217.5</v>
          </cell>
          <cell r="AC15">
            <v>220</v>
          </cell>
          <cell r="AD15">
            <v>222.5</v>
          </cell>
          <cell r="AE15">
            <v>225</v>
          </cell>
          <cell r="AF15" t="str">
            <v>220.35</v>
          </cell>
          <cell r="AG15" t="str">
            <v>222.70</v>
          </cell>
          <cell r="AH15" t="str">
            <v>2.35</v>
          </cell>
          <cell r="AI15" t="str">
            <v>1.07</v>
          </cell>
          <cell r="AJ15" t="str">
            <v>222.70</v>
          </cell>
          <cell r="AK15">
            <v>17424</v>
          </cell>
          <cell r="AL15" t="str">
            <v>0.39</v>
          </cell>
          <cell r="AM15" t="str">
            <v>-</v>
          </cell>
          <cell r="AN15" t="str">
            <v>-</v>
          </cell>
          <cell r="AO15" t="str">
            <v>-</v>
          </cell>
          <cell r="AP15" t="str">
            <v>VR32</v>
          </cell>
          <cell r="AQ15" t="b">
            <v>0</v>
          </cell>
          <cell r="AR15">
            <v>0</v>
          </cell>
          <cell r="AS15">
            <v>0</v>
          </cell>
          <cell r="AT15">
            <v>0</v>
          </cell>
          <cell r="AU15">
            <v>0</v>
          </cell>
          <cell r="AV15">
            <v>0</v>
          </cell>
          <cell r="AW15">
            <v>0</v>
          </cell>
          <cell r="AX15">
            <v>0</v>
          </cell>
          <cell r="AY15">
            <v>0</v>
          </cell>
          <cell r="AZ15">
            <v>0</v>
          </cell>
          <cell r="BA15" t="b">
            <v>0</v>
          </cell>
          <cell r="BB15" t="b">
            <v>0</v>
          </cell>
          <cell r="BC15" t="b">
            <v>0</v>
          </cell>
          <cell r="BD15" t="b">
            <v>0</v>
          </cell>
          <cell r="BE15">
            <v>53.22</v>
          </cell>
          <cell r="BF15">
            <v>55.8</v>
          </cell>
          <cell r="BG15">
            <v>1.92</v>
          </cell>
          <cell r="BH15">
            <v>97.18</v>
          </cell>
          <cell r="BI15">
            <v>88.89</v>
          </cell>
          <cell r="BJ15">
            <v>82.83</v>
          </cell>
          <cell r="BK15" t="b">
            <v>1</v>
          </cell>
          <cell r="BL15">
            <v>0.75</v>
          </cell>
          <cell r="BM15">
            <v>5.22</v>
          </cell>
          <cell r="BN15">
            <v>58.39</v>
          </cell>
          <cell r="BO15" t="str">
            <v>2024-01-23</v>
          </cell>
          <cell r="BP15" t="str">
            <v>TELECOM</v>
          </cell>
          <cell r="BQ15">
            <v>216.8</v>
          </cell>
          <cell r="BR15">
            <v>4.5199999999999996</v>
          </cell>
          <cell r="BS15">
            <v>-4</v>
          </cell>
          <cell r="BT15">
            <v>-1.81</v>
          </cell>
          <cell r="BU15" t="b">
            <v>1</v>
          </cell>
          <cell r="BV15" t="b">
            <v>1</v>
          </cell>
          <cell r="BW15" t="str">
            <v>BULLISH</v>
          </cell>
          <cell r="BX15">
            <v>11.8</v>
          </cell>
          <cell r="BY15">
            <v>-0.71</v>
          </cell>
          <cell r="BZ15">
            <v>52.1</v>
          </cell>
          <cell r="CA15">
            <v>216.8</v>
          </cell>
          <cell r="CB15">
            <v>1.92</v>
          </cell>
          <cell r="CC15" t="str">
            <v>Short Buildup</v>
          </cell>
          <cell r="CD15">
            <v>3.89</v>
          </cell>
          <cell r="CE15">
            <v>-1.81</v>
          </cell>
          <cell r="CF15">
            <v>-52.71</v>
          </cell>
          <cell r="CG15" t="str">
            <v>Short Buildup</v>
          </cell>
          <cell r="CH15">
            <v>88.1</v>
          </cell>
          <cell r="CI15" t="str">
            <v>NSE:INDUSTOWER1!</v>
          </cell>
          <cell r="CJ15">
            <v>11</v>
          </cell>
          <cell r="CK15">
            <v>220.2</v>
          </cell>
          <cell r="CL15">
            <v>235</v>
          </cell>
          <cell r="CM15">
            <v>186.1</v>
          </cell>
          <cell r="CN15" t="str">
            <v>Buy</v>
          </cell>
          <cell r="CO15" t="str">
            <v>LAST_LOSER</v>
          </cell>
          <cell r="CP15">
            <v>11</v>
          </cell>
          <cell r="CQ15">
            <v>210</v>
          </cell>
          <cell r="CR15" t="str">
            <v>BEARISH</v>
          </cell>
          <cell r="CS15" t="str">
            <v>BEARISH</v>
          </cell>
          <cell r="CT15" t="b">
            <v>0</v>
          </cell>
          <cell r="CU15" t="str">
            <v>na</v>
          </cell>
          <cell r="CV15" t="str">
            <v>na</v>
          </cell>
          <cell r="CW15" t="str">
            <v>BULLISH</v>
          </cell>
          <cell r="CX15">
            <v>2</v>
          </cell>
          <cell r="CY15">
            <v>37</v>
          </cell>
          <cell r="CZ15" t="b">
            <v>1</v>
          </cell>
          <cell r="DA15">
            <v>85.97</v>
          </cell>
          <cell r="DB15">
            <v>85.58</v>
          </cell>
          <cell r="DC15" t="str">
            <v>POTENTIAL_ENTRANT</v>
          </cell>
        </row>
        <row r="16">
          <cell r="B16" t="str">
            <v>MOTHERSON</v>
          </cell>
          <cell r="C16">
            <v>7100</v>
          </cell>
          <cell r="D16">
            <v>1</v>
          </cell>
          <cell r="E16">
            <v>284000</v>
          </cell>
          <cell r="F16" t="str">
            <v>Producer Manufacturing</v>
          </cell>
          <cell r="G16" t="str">
            <v>Auto Parts: OEM</v>
          </cell>
          <cell r="H16" t="str">
            <v xml:space="preserve">SAMVRDHNA MTHRSN INTL LTD           </v>
          </cell>
          <cell r="I16" t="str">
            <v>MOTHERSON</v>
          </cell>
          <cell r="J16" t="str">
            <v>NSE:MOTHERSON!1</v>
          </cell>
          <cell r="K16" t="str">
            <v>Samvardhana Motherson International Ltd.</v>
          </cell>
          <cell r="L16" t="str">
            <v>#fc5a5ab1</v>
          </cell>
          <cell r="M16">
            <v>107.4</v>
          </cell>
          <cell r="N16">
            <v>-2.2303141000000002</v>
          </cell>
          <cell r="O16">
            <v>-2.4500000000000002</v>
          </cell>
          <cell r="P16">
            <v>85441400</v>
          </cell>
          <cell r="Q16">
            <v>-2.8183799999999999</v>
          </cell>
          <cell r="R16">
            <v>-2477900</v>
          </cell>
          <cell r="S16">
            <v>1909</v>
          </cell>
          <cell r="T16">
            <v>-2.2303141000000002</v>
          </cell>
          <cell r="U16">
            <v>-897</v>
          </cell>
          <cell r="V16" t="str">
            <v>Long Unwinding</v>
          </cell>
          <cell r="W16">
            <v>107</v>
          </cell>
          <cell r="X16">
            <v>106</v>
          </cell>
          <cell r="Y16">
            <v>105</v>
          </cell>
          <cell r="Z16">
            <v>104</v>
          </cell>
          <cell r="AA16">
            <v>103</v>
          </cell>
          <cell r="AB16">
            <v>108</v>
          </cell>
          <cell r="AC16">
            <v>109</v>
          </cell>
          <cell r="AD16">
            <v>110</v>
          </cell>
          <cell r="AE16">
            <v>111</v>
          </cell>
          <cell r="AF16" t="str">
            <v>109.55</v>
          </cell>
          <cell r="AG16" t="str">
            <v>110.35</v>
          </cell>
          <cell r="AH16" t="str">
            <v>0.80</v>
          </cell>
          <cell r="AI16" t="str">
            <v>0.73</v>
          </cell>
          <cell r="AJ16" t="str">
            <v>110.35</v>
          </cell>
          <cell r="AK16">
            <v>10262</v>
          </cell>
          <cell r="AL16" t="str">
            <v>0.11</v>
          </cell>
          <cell r="AM16" t="str">
            <v>-</v>
          </cell>
          <cell r="AN16" t="str">
            <v>-</v>
          </cell>
          <cell r="AO16" t="str">
            <v>-</v>
          </cell>
          <cell r="AP16" t="str">
            <v>VR44</v>
          </cell>
          <cell r="AQ16" t="b">
            <v>0</v>
          </cell>
          <cell r="AR16">
            <v>0</v>
          </cell>
          <cell r="AS16">
            <v>0</v>
          </cell>
          <cell r="AT16">
            <v>0</v>
          </cell>
          <cell r="AU16">
            <v>0</v>
          </cell>
          <cell r="AV16">
            <v>0</v>
          </cell>
          <cell r="AW16">
            <v>0</v>
          </cell>
          <cell r="AX16">
            <v>0</v>
          </cell>
          <cell r="AY16">
            <v>0</v>
          </cell>
          <cell r="AZ16">
            <v>0</v>
          </cell>
          <cell r="BA16" t="b">
            <v>0</v>
          </cell>
          <cell r="BB16" t="b">
            <v>0</v>
          </cell>
          <cell r="BC16" t="b">
            <v>0</v>
          </cell>
          <cell r="BD16" t="b">
            <v>0</v>
          </cell>
          <cell r="BE16">
            <v>42.87</v>
          </cell>
          <cell r="BF16">
            <v>40.57</v>
          </cell>
          <cell r="BG16">
            <v>-10.56</v>
          </cell>
          <cell r="BH16">
            <v>85.48</v>
          </cell>
          <cell r="BI16">
            <v>57.14</v>
          </cell>
          <cell r="BJ16">
            <v>63.69</v>
          </cell>
          <cell r="BK16" t="b">
            <v>0</v>
          </cell>
          <cell r="BL16">
            <v>0.48</v>
          </cell>
          <cell r="BM16">
            <v>-5.94</v>
          </cell>
          <cell r="BN16">
            <v>38.270000000000003</v>
          </cell>
          <cell r="BO16" t="str">
            <v>2024-02-12</v>
          </cell>
          <cell r="BP16" t="str">
            <v>AUTOMOBILE</v>
          </cell>
          <cell r="BQ16">
            <v>107.35</v>
          </cell>
          <cell r="BR16">
            <v>2.98</v>
          </cell>
          <cell r="BS16">
            <v>-2.5</v>
          </cell>
          <cell r="BT16">
            <v>-2.2799999999999998</v>
          </cell>
          <cell r="BU16" t="b">
            <v>0</v>
          </cell>
          <cell r="BV16" t="b">
            <v>1</v>
          </cell>
          <cell r="BW16">
            <v>0</v>
          </cell>
          <cell r="BX16">
            <v>-3.24</v>
          </cell>
          <cell r="BY16">
            <v>-2.19</v>
          </cell>
          <cell r="BZ16">
            <v>74.87</v>
          </cell>
          <cell r="CA16">
            <v>107.35</v>
          </cell>
          <cell r="CB16">
            <v>-10.56</v>
          </cell>
          <cell r="CC16" t="str">
            <v>Long Unwinding</v>
          </cell>
          <cell r="CD16">
            <v>2.88</v>
          </cell>
          <cell r="CE16">
            <v>-2.2799999999999998</v>
          </cell>
          <cell r="CF16">
            <v>-28.99</v>
          </cell>
          <cell r="CG16" t="str">
            <v>Short Buildup</v>
          </cell>
          <cell r="CH16">
            <v>86.11</v>
          </cell>
          <cell r="CI16" t="str">
            <v>NSE:MOTHERSON1!</v>
          </cell>
          <cell r="CJ16">
            <v>0</v>
          </cell>
          <cell r="CK16">
            <v>0</v>
          </cell>
          <cell r="CL16">
            <v>0</v>
          </cell>
          <cell r="CM16">
            <v>0</v>
          </cell>
          <cell r="CN16">
            <v>0</v>
          </cell>
          <cell r="CO16">
            <v>0</v>
          </cell>
          <cell r="CP16">
            <v>0</v>
          </cell>
          <cell r="CQ16">
            <v>0</v>
          </cell>
          <cell r="CR16" t="str">
            <v>BEARISH</v>
          </cell>
          <cell r="CS16" t="str">
            <v>BEARISH</v>
          </cell>
          <cell r="CT16" t="b">
            <v>0</v>
          </cell>
          <cell r="CU16" t="str">
            <v>na</v>
          </cell>
          <cell r="CV16" t="str">
            <v>na</v>
          </cell>
          <cell r="CW16" t="str">
            <v>na</v>
          </cell>
          <cell r="CX16">
            <v>0</v>
          </cell>
          <cell r="CY16">
            <v>0</v>
          </cell>
          <cell r="CZ16" t="b">
            <v>0</v>
          </cell>
          <cell r="DA16">
            <v>39.74</v>
          </cell>
          <cell r="DB16">
            <v>40.04</v>
          </cell>
          <cell r="DC16"/>
        </row>
        <row r="17">
          <cell r="B17" t="str">
            <v>MFSL</v>
          </cell>
          <cell r="C17">
            <v>800</v>
          </cell>
          <cell r="D17">
            <v>10</v>
          </cell>
          <cell r="E17">
            <v>24000</v>
          </cell>
          <cell r="F17" t="str">
            <v>Finance</v>
          </cell>
          <cell r="G17" t="str">
            <v>Life/Health Insurance</v>
          </cell>
          <cell r="H17" t="str">
            <v xml:space="preserve">MAX FINANCIAL SERV LTD              </v>
          </cell>
          <cell r="I17" t="str">
            <v>MFSL</v>
          </cell>
          <cell r="J17" t="str">
            <v>NSE:MFSL!1</v>
          </cell>
          <cell r="K17" t="str">
            <v>Max Financial Services Ltd.</v>
          </cell>
          <cell r="L17" t="str">
            <v>#fc5a5aae</v>
          </cell>
          <cell r="M17">
            <v>888.4</v>
          </cell>
          <cell r="N17">
            <v>-2.1801365000000001</v>
          </cell>
          <cell r="O17">
            <v>-19.8</v>
          </cell>
          <cell r="P17">
            <v>4228000</v>
          </cell>
          <cell r="Q17">
            <v>-1.96624</v>
          </cell>
          <cell r="R17">
            <v>-84800</v>
          </cell>
          <cell r="S17">
            <v>482</v>
          </cell>
          <cell r="T17">
            <v>-2.1801365000000001</v>
          </cell>
          <cell r="U17">
            <v>-403</v>
          </cell>
          <cell r="V17" t="str">
            <v>Long Unwinding</v>
          </cell>
          <cell r="W17">
            <v>880</v>
          </cell>
          <cell r="X17">
            <v>870</v>
          </cell>
          <cell r="Y17">
            <v>860</v>
          </cell>
          <cell r="Z17">
            <v>850</v>
          </cell>
          <cell r="AA17">
            <v>840</v>
          </cell>
          <cell r="AB17">
            <v>890</v>
          </cell>
          <cell r="AC17">
            <v>900</v>
          </cell>
          <cell r="AD17">
            <v>910</v>
          </cell>
          <cell r="AE17">
            <v>920</v>
          </cell>
          <cell r="AF17" t="str">
            <v>905.70</v>
          </cell>
          <cell r="AG17" t="str">
            <v>911.05</v>
          </cell>
          <cell r="AH17" t="str">
            <v>5.35</v>
          </cell>
          <cell r="AI17" t="str">
            <v>0.59</v>
          </cell>
          <cell r="AJ17" t="str">
            <v>911.05</v>
          </cell>
          <cell r="AK17">
            <v>107</v>
          </cell>
          <cell r="AL17" t="str">
            <v>0.01</v>
          </cell>
          <cell r="AM17" t="str">
            <v>-</v>
          </cell>
          <cell r="AN17" t="str">
            <v>-</v>
          </cell>
          <cell r="AO17" t="str">
            <v>-</v>
          </cell>
          <cell r="AP17" t="str">
            <v>VR163</v>
          </cell>
          <cell r="AQ17" t="b">
            <v>0</v>
          </cell>
          <cell r="AR17">
            <v>0</v>
          </cell>
          <cell r="AS17">
            <v>0</v>
          </cell>
          <cell r="AT17">
            <v>0</v>
          </cell>
          <cell r="AU17">
            <v>0</v>
          </cell>
          <cell r="AV17">
            <v>0</v>
          </cell>
          <cell r="AW17">
            <v>0</v>
          </cell>
          <cell r="AX17">
            <v>0</v>
          </cell>
          <cell r="AY17">
            <v>0</v>
          </cell>
          <cell r="AZ17">
            <v>0</v>
          </cell>
          <cell r="BA17" t="b">
            <v>0</v>
          </cell>
          <cell r="BB17" t="b">
            <v>0</v>
          </cell>
          <cell r="BC17" t="b">
            <v>0</v>
          </cell>
          <cell r="BD17" t="b">
            <v>0</v>
          </cell>
          <cell r="BE17">
            <v>40.450000000000003</v>
          </cell>
          <cell r="BF17">
            <v>36</v>
          </cell>
          <cell r="BG17">
            <v>-3.04</v>
          </cell>
          <cell r="BH17">
            <v>51.42</v>
          </cell>
          <cell r="BI17">
            <v>55.56</v>
          </cell>
          <cell r="BJ17">
            <v>49.65</v>
          </cell>
          <cell r="BK17" t="b">
            <v>1</v>
          </cell>
          <cell r="BL17">
            <v>0.4</v>
          </cell>
          <cell r="BM17">
            <v>12.11</v>
          </cell>
          <cell r="BN17">
            <v>31.54</v>
          </cell>
          <cell r="BO17" t="str">
            <v>2024-02-06</v>
          </cell>
          <cell r="BP17" t="str">
            <v>FINANCIAL SERVICES</v>
          </cell>
          <cell r="BQ17">
            <v>888.85</v>
          </cell>
          <cell r="BR17">
            <v>0</v>
          </cell>
          <cell r="BS17">
            <v>-19.350000000000001</v>
          </cell>
          <cell r="BT17">
            <v>-2.13</v>
          </cell>
          <cell r="BU17" t="b">
            <v>0</v>
          </cell>
          <cell r="BV17" t="b">
            <v>1</v>
          </cell>
          <cell r="BW17" t="str">
            <v>BEARISH</v>
          </cell>
          <cell r="BX17">
            <v>10.84</v>
          </cell>
          <cell r="BY17">
            <v>-4.32</v>
          </cell>
          <cell r="BZ17">
            <v>28.41</v>
          </cell>
          <cell r="CA17">
            <v>888.85</v>
          </cell>
          <cell r="CB17">
            <v>-3.07</v>
          </cell>
          <cell r="CC17" t="str">
            <v>Significant Short Buildup</v>
          </cell>
          <cell r="CD17">
            <v>0.74</v>
          </cell>
          <cell r="CE17">
            <v>-2.13</v>
          </cell>
          <cell r="CF17">
            <v>-47.46</v>
          </cell>
          <cell r="CG17" t="str">
            <v>Short Buildup</v>
          </cell>
          <cell r="CH17">
            <v>64.290000000000006</v>
          </cell>
          <cell r="CI17" t="str">
            <v>NSE:MFSL1!</v>
          </cell>
          <cell r="CJ17">
            <v>314</v>
          </cell>
          <cell r="CK17">
            <v>958.9</v>
          </cell>
          <cell r="CL17">
            <v>20</v>
          </cell>
          <cell r="CM17">
            <v>899.15</v>
          </cell>
          <cell r="CN17" t="str">
            <v>Sell</v>
          </cell>
          <cell r="CO17" t="str">
            <v>LAST_LOSER</v>
          </cell>
          <cell r="CP17">
            <v>20</v>
          </cell>
          <cell r="CQ17">
            <v>940</v>
          </cell>
          <cell r="CR17" t="str">
            <v>BEARISH</v>
          </cell>
          <cell r="CS17" t="str">
            <v>BEARISH</v>
          </cell>
          <cell r="CT17" t="b">
            <v>1</v>
          </cell>
          <cell r="CU17" t="str">
            <v>BEARISH_ALIGNMENT</v>
          </cell>
          <cell r="CV17" t="str">
            <v>BEARISH_ALIGNMENT</v>
          </cell>
          <cell r="CW17" t="str">
            <v>BEARISH</v>
          </cell>
          <cell r="CX17">
            <v>4</v>
          </cell>
          <cell r="CY17">
            <v>150</v>
          </cell>
          <cell r="CZ17" t="b">
            <v>0</v>
          </cell>
          <cell r="DA17">
            <v>13.64</v>
          </cell>
          <cell r="DB17">
            <v>13.71</v>
          </cell>
          <cell r="DC17"/>
        </row>
        <row r="18">
          <cell r="B18" t="str">
            <v>COFORGE</v>
          </cell>
          <cell r="C18">
            <v>150</v>
          </cell>
          <cell r="D18">
            <v>100</v>
          </cell>
          <cell r="E18">
            <v>4500</v>
          </cell>
          <cell r="F18" t="str">
            <v>Technology Services</v>
          </cell>
          <cell r="G18" t="str">
            <v>Information Technology Services</v>
          </cell>
          <cell r="H18" t="str">
            <v xml:space="preserve">COFORGE LIMITED                     </v>
          </cell>
          <cell r="I18" t="str">
            <v>COFORGE</v>
          </cell>
          <cell r="J18" t="str">
            <v>NSE:COFORGE!1</v>
          </cell>
          <cell r="K18" t="str">
            <v>Coforge Ltd.</v>
          </cell>
          <cell r="L18" t="str">
            <v>#fc5a5aa9</v>
          </cell>
          <cell r="M18">
            <v>6300.8</v>
          </cell>
          <cell r="N18">
            <v>-2.0907954000000002</v>
          </cell>
          <cell r="O18">
            <v>-134.55000000000001</v>
          </cell>
          <cell r="P18">
            <v>1015950</v>
          </cell>
          <cell r="Q18">
            <v>3.0741135000000002</v>
          </cell>
          <cell r="R18">
            <v>30300</v>
          </cell>
          <cell r="S18">
            <v>2237</v>
          </cell>
          <cell r="T18">
            <v>-2.0907954000000002</v>
          </cell>
          <cell r="U18">
            <v>-1379</v>
          </cell>
          <cell r="V18" t="str">
            <v>Short Build Up</v>
          </cell>
          <cell r="W18">
            <v>6300</v>
          </cell>
          <cell r="X18">
            <v>6200</v>
          </cell>
          <cell r="Y18">
            <v>6100</v>
          </cell>
          <cell r="Z18">
            <v>6000</v>
          </cell>
          <cell r="AA18">
            <v>5900</v>
          </cell>
          <cell r="AB18">
            <v>6400</v>
          </cell>
          <cell r="AC18">
            <v>6500</v>
          </cell>
          <cell r="AD18">
            <v>6600</v>
          </cell>
          <cell r="AE18">
            <v>6700</v>
          </cell>
          <cell r="AF18" t="str">
            <v>6,415.35</v>
          </cell>
          <cell r="AG18" t="str">
            <v>6,474.95</v>
          </cell>
          <cell r="AH18" t="str">
            <v>59.60</v>
          </cell>
          <cell r="AI18" t="str">
            <v>0.93</v>
          </cell>
          <cell r="AJ18" t="str">
            <v>6,474.95</v>
          </cell>
          <cell r="AK18">
            <v>98</v>
          </cell>
          <cell r="AL18" t="str">
            <v>0.06</v>
          </cell>
          <cell r="AM18" t="str">
            <v>-</v>
          </cell>
          <cell r="AN18" t="str">
            <v>-</v>
          </cell>
          <cell r="AO18" t="str">
            <v>-</v>
          </cell>
          <cell r="AP18" t="str">
            <v>VR165</v>
          </cell>
          <cell r="AQ18" t="b">
            <v>0</v>
          </cell>
          <cell r="AR18">
            <v>0</v>
          </cell>
          <cell r="AS18">
            <v>1</v>
          </cell>
          <cell r="AT18">
            <v>0</v>
          </cell>
          <cell r="AU18">
            <v>2</v>
          </cell>
          <cell r="AV18">
            <v>0</v>
          </cell>
          <cell r="AW18">
            <v>1</v>
          </cell>
          <cell r="AX18" t="str">
            <v>SPR1</v>
          </cell>
          <cell r="AY18" t="str">
            <v>SOR2</v>
          </cell>
          <cell r="AZ18" t="str">
            <v>SVR1</v>
          </cell>
          <cell r="BA18" t="b">
            <v>0</v>
          </cell>
          <cell r="BB18" t="b">
            <v>1</v>
          </cell>
          <cell r="BC18" t="b">
            <v>1</v>
          </cell>
          <cell r="BD18" t="b">
            <v>1</v>
          </cell>
          <cell r="BE18">
            <v>72.44</v>
          </cell>
          <cell r="BF18">
            <v>69.63</v>
          </cell>
          <cell r="BG18">
            <v>11.09</v>
          </cell>
          <cell r="BH18">
            <v>100</v>
          </cell>
          <cell r="BI18">
            <v>100</v>
          </cell>
          <cell r="BJ18">
            <v>100</v>
          </cell>
          <cell r="BK18" t="b">
            <v>1</v>
          </cell>
          <cell r="BL18">
            <v>0.56000000000000005</v>
          </cell>
          <cell r="BM18">
            <v>-9.4499999999999993</v>
          </cell>
          <cell r="BN18">
            <v>66.819999999999993</v>
          </cell>
          <cell r="BO18" t="str">
            <v>2024-01-22</v>
          </cell>
          <cell r="BP18" t="str">
            <v>IT</v>
          </cell>
          <cell r="BQ18">
            <v>6317</v>
          </cell>
          <cell r="BR18">
            <v>6.73</v>
          </cell>
          <cell r="BS18">
            <v>-118.35</v>
          </cell>
          <cell r="BT18">
            <v>-1.84</v>
          </cell>
          <cell r="BU18" t="b">
            <v>1</v>
          </cell>
          <cell r="BV18" t="b">
            <v>1</v>
          </cell>
          <cell r="BW18" t="str">
            <v>BULLISH</v>
          </cell>
          <cell r="BX18">
            <v>-6.28</v>
          </cell>
          <cell r="BY18">
            <v>-4.7</v>
          </cell>
          <cell r="BZ18">
            <v>51.85</v>
          </cell>
          <cell r="CA18">
            <v>6317</v>
          </cell>
          <cell r="CB18">
            <v>11.07</v>
          </cell>
          <cell r="CC18" t="str">
            <v>Significant Long Unwinding</v>
          </cell>
          <cell r="CD18">
            <v>6.19</v>
          </cell>
          <cell r="CE18">
            <v>-1.84</v>
          </cell>
          <cell r="CF18">
            <v>-38.65</v>
          </cell>
          <cell r="CG18" t="str">
            <v>Short Buildup</v>
          </cell>
          <cell r="CH18">
            <v>86.9</v>
          </cell>
          <cell r="CI18" t="str">
            <v>NSE:COFORGE1!</v>
          </cell>
          <cell r="CJ18">
            <v>83</v>
          </cell>
          <cell r="CK18">
            <v>6120.95</v>
          </cell>
          <cell r="CL18">
            <v>440</v>
          </cell>
          <cell r="CM18">
            <v>5077.8999999999996</v>
          </cell>
          <cell r="CN18" t="str">
            <v>Sell</v>
          </cell>
          <cell r="CO18" t="str">
            <v>LAST_WINNER</v>
          </cell>
          <cell r="CP18">
            <v>31</v>
          </cell>
          <cell r="CQ18">
            <v>6600</v>
          </cell>
          <cell r="CR18" t="str">
            <v>BEARISH</v>
          </cell>
          <cell r="CS18" t="str">
            <v>BEARISH</v>
          </cell>
          <cell r="CT18" t="b">
            <v>1</v>
          </cell>
          <cell r="CU18" t="str">
            <v>na</v>
          </cell>
          <cell r="CV18" t="str">
            <v>na</v>
          </cell>
          <cell r="CW18" t="str">
            <v>BULLISH</v>
          </cell>
          <cell r="CX18">
            <v>14</v>
          </cell>
          <cell r="CY18">
            <v>1021</v>
          </cell>
          <cell r="CZ18" t="b">
            <v>0</v>
          </cell>
          <cell r="DA18">
            <v>24.27</v>
          </cell>
          <cell r="DB18">
            <v>22.88</v>
          </cell>
          <cell r="DC18"/>
        </row>
        <row r="19">
          <cell r="B19" t="str">
            <v>GODREJCP</v>
          </cell>
          <cell r="C19">
            <v>500</v>
          </cell>
          <cell r="D19">
            <v>10</v>
          </cell>
          <cell r="E19">
            <v>20000</v>
          </cell>
          <cell r="F19" t="str">
            <v>Consumer Non-Durables</v>
          </cell>
          <cell r="G19" t="str">
            <v>Household/Personal Care</v>
          </cell>
          <cell r="H19" t="str">
            <v xml:space="preserve">GODREJ CONSUMER PRODUCTS            </v>
          </cell>
          <cell r="I19" t="str">
            <v>GODREJCP</v>
          </cell>
          <cell r="J19" t="str">
            <v>NSE:GODREJCP!1</v>
          </cell>
          <cell r="K19" t="str">
            <v>Godrej Consumer Products Ltd.</v>
          </cell>
          <cell r="L19" t="str">
            <v>#fc5a5aa7</v>
          </cell>
          <cell r="M19">
            <v>1125.3499999999999</v>
          </cell>
          <cell r="N19">
            <v>-2.0497868000000001</v>
          </cell>
          <cell r="O19">
            <v>-23.55</v>
          </cell>
          <cell r="P19">
            <v>6053500</v>
          </cell>
          <cell r="Q19">
            <v>-1.9040674</v>
          </cell>
          <cell r="R19">
            <v>-117500</v>
          </cell>
          <cell r="S19">
            <v>929</v>
          </cell>
          <cell r="T19">
            <v>-2.0497868000000001</v>
          </cell>
          <cell r="U19">
            <v>-3110</v>
          </cell>
          <cell r="V19" t="str">
            <v>Long Unwinding</v>
          </cell>
          <cell r="W19">
            <v>1120</v>
          </cell>
          <cell r="X19">
            <v>1110</v>
          </cell>
          <cell r="Y19">
            <v>1100</v>
          </cell>
          <cell r="Z19">
            <v>1090</v>
          </cell>
          <cell r="AA19">
            <v>1080</v>
          </cell>
          <cell r="AB19">
            <v>1130</v>
          </cell>
          <cell r="AC19">
            <v>1140</v>
          </cell>
          <cell r="AD19">
            <v>1150</v>
          </cell>
          <cell r="AE19">
            <v>1160</v>
          </cell>
          <cell r="AF19" t="str">
            <v>1,149.25</v>
          </cell>
          <cell r="AG19" t="str">
            <v>1,155.00</v>
          </cell>
          <cell r="AH19" t="str">
            <v>5.75</v>
          </cell>
          <cell r="AI19" t="str">
            <v>0.50</v>
          </cell>
          <cell r="AJ19" t="str">
            <v>1,155.00</v>
          </cell>
          <cell r="AK19">
            <v>553</v>
          </cell>
          <cell r="AL19" t="str">
            <v>0.06</v>
          </cell>
          <cell r="AM19" t="str">
            <v>-</v>
          </cell>
          <cell r="AN19" t="str">
            <v>-</v>
          </cell>
          <cell r="AO19" t="str">
            <v>-</v>
          </cell>
          <cell r="AP19" t="str">
            <v>VR114</v>
          </cell>
          <cell r="AQ19" t="b">
            <v>0</v>
          </cell>
          <cell r="AR19">
            <v>0</v>
          </cell>
          <cell r="AS19">
            <v>0</v>
          </cell>
          <cell r="AT19">
            <v>0</v>
          </cell>
          <cell r="AU19">
            <v>0</v>
          </cell>
          <cell r="AV19">
            <v>0</v>
          </cell>
          <cell r="AW19">
            <v>0</v>
          </cell>
          <cell r="AX19">
            <v>0</v>
          </cell>
          <cell r="AY19">
            <v>0</v>
          </cell>
          <cell r="AZ19">
            <v>0</v>
          </cell>
          <cell r="BA19" t="b">
            <v>0</v>
          </cell>
          <cell r="BB19" t="b">
            <v>0</v>
          </cell>
          <cell r="BC19" t="b">
            <v>0</v>
          </cell>
          <cell r="BD19" t="b">
            <v>0</v>
          </cell>
          <cell r="BE19">
            <v>35.880000000000003</v>
          </cell>
          <cell r="BF19">
            <v>34.049999999999997</v>
          </cell>
          <cell r="BG19">
            <v>10.7</v>
          </cell>
          <cell r="BH19">
            <v>98.79</v>
          </cell>
          <cell r="BI19">
            <v>95.24</v>
          </cell>
          <cell r="BJ19">
            <v>81.680000000000007</v>
          </cell>
          <cell r="BK19" t="b">
            <v>1</v>
          </cell>
          <cell r="BL19">
            <v>0.61</v>
          </cell>
          <cell r="BM19">
            <v>70.39</v>
          </cell>
          <cell r="BN19">
            <v>32.22</v>
          </cell>
          <cell r="BO19" t="str">
            <v>2024-01-31</v>
          </cell>
          <cell r="BP19" t="str">
            <v>FMCG</v>
          </cell>
          <cell r="BQ19">
            <v>1123</v>
          </cell>
          <cell r="BR19">
            <v>2.13</v>
          </cell>
          <cell r="BS19">
            <v>-25.9</v>
          </cell>
          <cell r="BT19">
            <v>-2.25</v>
          </cell>
          <cell r="BU19" t="b">
            <v>1</v>
          </cell>
          <cell r="BV19" t="b">
            <v>1</v>
          </cell>
          <cell r="BW19" t="str">
            <v>BULLISH</v>
          </cell>
          <cell r="BX19">
            <v>5.98</v>
          </cell>
          <cell r="BY19">
            <v>-1.1499999999999999</v>
          </cell>
          <cell r="BZ19">
            <v>38.47</v>
          </cell>
          <cell r="CA19">
            <v>1123</v>
          </cell>
          <cell r="CB19">
            <v>10.7</v>
          </cell>
          <cell r="CC19" t="str">
            <v>Short Buildup</v>
          </cell>
          <cell r="CD19">
            <v>0.31</v>
          </cell>
          <cell r="CE19">
            <v>-2.25</v>
          </cell>
          <cell r="CF19">
            <v>-74.959999999999994</v>
          </cell>
          <cell r="CG19" t="str">
            <v>Short Buildup</v>
          </cell>
          <cell r="CH19">
            <v>80.56</v>
          </cell>
          <cell r="CI19" t="str">
            <v>NSE:GODREJCP1!</v>
          </cell>
          <cell r="CJ19">
            <v>53</v>
          </cell>
          <cell r="CK19">
            <v>1160.3</v>
          </cell>
          <cell r="CL19">
            <v>448</v>
          </cell>
          <cell r="CM19">
            <v>984.2</v>
          </cell>
          <cell r="CN19" t="str">
            <v>Buy</v>
          </cell>
          <cell r="CO19" t="str">
            <v>LAST_WINNER</v>
          </cell>
          <cell r="CP19">
            <v>12</v>
          </cell>
          <cell r="CQ19">
            <v>1100</v>
          </cell>
          <cell r="CR19" t="str">
            <v>BEARISH</v>
          </cell>
          <cell r="CS19" t="str">
            <v>BEARISH</v>
          </cell>
          <cell r="CT19" t="b">
            <v>0</v>
          </cell>
          <cell r="CU19" t="str">
            <v>na</v>
          </cell>
          <cell r="CV19" t="str">
            <v>na</v>
          </cell>
          <cell r="CW19" t="str">
            <v>BULLISH</v>
          </cell>
          <cell r="CX19">
            <v>9</v>
          </cell>
          <cell r="CY19">
            <v>194</v>
          </cell>
          <cell r="CZ19" t="b">
            <v>0</v>
          </cell>
          <cell r="DA19">
            <v>12.69</v>
          </cell>
          <cell r="DB19">
            <v>13.03</v>
          </cell>
          <cell r="DC19"/>
        </row>
        <row r="20">
          <cell r="B20" t="str">
            <v>DEEPAKNTR</v>
          </cell>
          <cell r="C20">
            <v>300</v>
          </cell>
          <cell r="D20">
            <v>20</v>
          </cell>
          <cell r="E20">
            <v>9000</v>
          </cell>
          <cell r="F20" t="str">
            <v>Process Industries</v>
          </cell>
          <cell r="G20" t="str">
            <v>Chemicals: Specialty</v>
          </cell>
          <cell r="H20" t="str">
            <v xml:space="preserve">DEEPAK NITRITE LTD                  </v>
          </cell>
          <cell r="I20" t="str">
            <v>DEEPAKNTR</v>
          </cell>
          <cell r="J20" t="str">
            <v>NSE:DEEPAKNTR!1</v>
          </cell>
          <cell r="K20" t="str">
            <v>Deepak Nitrite Ltd.</v>
          </cell>
          <cell r="L20" t="str">
            <v>#fc5a5aa4</v>
          </cell>
          <cell r="M20">
            <v>2317.6999999999998</v>
          </cell>
          <cell r="N20">
            <v>-1.993784</v>
          </cell>
          <cell r="O20">
            <v>-47.15</v>
          </cell>
          <cell r="P20">
            <v>1779000</v>
          </cell>
          <cell r="Q20">
            <v>-3.7493913000000001</v>
          </cell>
          <cell r="R20">
            <v>-69300</v>
          </cell>
          <cell r="S20">
            <v>1138</v>
          </cell>
          <cell r="T20">
            <v>-1.993784</v>
          </cell>
          <cell r="U20">
            <v>-2275</v>
          </cell>
          <cell r="V20" t="str">
            <v>Long Unwinding</v>
          </cell>
          <cell r="W20">
            <v>2300</v>
          </cell>
          <cell r="X20">
            <v>2280</v>
          </cell>
          <cell r="Y20">
            <v>2260</v>
          </cell>
          <cell r="Z20">
            <v>2240</v>
          </cell>
          <cell r="AA20">
            <v>2220</v>
          </cell>
          <cell r="AB20">
            <v>2320</v>
          </cell>
          <cell r="AC20">
            <v>2340</v>
          </cell>
          <cell r="AD20">
            <v>2360</v>
          </cell>
          <cell r="AE20">
            <v>2380</v>
          </cell>
          <cell r="AF20" t="str">
            <v>2,356.70</v>
          </cell>
          <cell r="AG20" t="str">
            <v>2,361.20</v>
          </cell>
          <cell r="AH20" t="str">
            <v>4.50</v>
          </cell>
          <cell r="AI20" t="str">
            <v>0.19</v>
          </cell>
          <cell r="AJ20" t="str">
            <v>2,361.20</v>
          </cell>
          <cell r="AK20">
            <v>185</v>
          </cell>
          <cell r="AL20" t="str">
            <v>0.04</v>
          </cell>
          <cell r="AM20" t="str">
            <v>-</v>
          </cell>
          <cell r="AN20" t="str">
            <v>-</v>
          </cell>
          <cell r="AO20" t="str">
            <v>-</v>
          </cell>
          <cell r="AP20" t="str">
            <v>VR150</v>
          </cell>
          <cell r="AQ20" t="b">
            <v>0</v>
          </cell>
          <cell r="AR20">
            <v>0</v>
          </cell>
          <cell r="AS20">
            <v>0</v>
          </cell>
          <cell r="AT20">
            <v>0</v>
          </cell>
          <cell r="AU20">
            <v>0</v>
          </cell>
          <cell r="AV20">
            <v>0</v>
          </cell>
          <cell r="AW20">
            <v>0</v>
          </cell>
          <cell r="AX20">
            <v>0</v>
          </cell>
          <cell r="AY20">
            <v>0</v>
          </cell>
          <cell r="AZ20">
            <v>0</v>
          </cell>
          <cell r="BA20" t="b">
            <v>0</v>
          </cell>
          <cell r="BB20" t="b">
            <v>0</v>
          </cell>
          <cell r="BC20" t="b">
            <v>0</v>
          </cell>
          <cell r="BD20" t="b">
            <v>0</v>
          </cell>
          <cell r="BE20">
            <v>43.18</v>
          </cell>
          <cell r="BF20">
            <v>37.270000000000003</v>
          </cell>
          <cell r="BG20">
            <v>-4.5599999999999996</v>
          </cell>
          <cell r="BH20">
            <v>84.68</v>
          </cell>
          <cell r="BI20">
            <v>61.9</v>
          </cell>
          <cell r="BJ20">
            <v>54.54</v>
          </cell>
          <cell r="BK20" t="b">
            <v>1</v>
          </cell>
          <cell r="BL20">
            <v>0.42</v>
          </cell>
          <cell r="BM20">
            <v>17.38</v>
          </cell>
          <cell r="BN20">
            <v>31.36</v>
          </cell>
          <cell r="BO20">
            <v>0</v>
          </cell>
          <cell r="BP20" t="str">
            <v>CHEMICALS</v>
          </cell>
          <cell r="BQ20">
            <v>2312.6999999999998</v>
          </cell>
          <cell r="BR20">
            <v>0</v>
          </cell>
          <cell r="BS20">
            <v>-52.15</v>
          </cell>
          <cell r="BT20">
            <v>-2.21</v>
          </cell>
          <cell r="BU20" t="b">
            <v>0</v>
          </cell>
          <cell r="BV20" t="b">
            <v>0</v>
          </cell>
          <cell r="BW20" t="str">
            <v>BULLISH</v>
          </cell>
          <cell r="BX20">
            <v>2.31</v>
          </cell>
          <cell r="BY20">
            <v>-5.05</v>
          </cell>
          <cell r="BZ20">
            <v>62.04</v>
          </cell>
          <cell r="CA20">
            <v>2312.6999999999998</v>
          </cell>
          <cell r="CB20">
            <v>-4.5599999999999996</v>
          </cell>
          <cell r="CC20" t="str">
            <v>Short Buildup</v>
          </cell>
          <cell r="CD20">
            <v>5.7</v>
          </cell>
          <cell r="CE20">
            <v>-2.21</v>
          </cell>
          <cell r="CF20">
            <v>-60.59</v>
          </cell>
          <cell r="CG20" t="str">
            <v>Short Buildup</v>
          </cell>
          <cell r="CH20">
            <v>89.29</v>
          </cell>
          <cell r="CI20" t="str">
            <v>NSE:DEEPAKNTR1!</v>
          </cell>
          <cell r="CJ20">
            <v>55</v>
          </cell>
          <cell r="CK20">
            <v>2460.4499999999998</v>
          </cell>
          <cell r="CL20">
            <v>31</v>
          </cell>
          <cell r="CM20">
            <v>2397</v>
          </cell>
          <cell r="CN20" t="str">
            <v>Sell</v>
          </cell>
          <cell r="CO20" t="str">
            <v>LAST_LOSER</v>
          </cell>
          <cell r="CP20">
            <v>40</v>
          </cell>
          <cell r="CQ20">
            <v>2480</v>
          </cell>
          <cell r="CR20" t="str">
            <v>BEARISH</v>
          </cell>
          <cell r="CS20" t="str">
            <v>BEARISH</v>
          </cell>
          <cell r="CT20" t="b">
            <v>0</v>
          </cell>
          <cell r="CU20" t="str">
            <v>na</v>
          </cell>
          <cell r="CV20" t="str">
            <v>na</v>
          </cell>
          <cell r="CW20" t="str">
            <v>BEARISH</v>
          </cell>
          <cell r="CX20">
            <v>6</v>
          </cell>
          <cell r="CY20">
            <v>400</v>
          </cell>
          <cell r="CZ20" t="b">
            <v>0</v>
          </cell>
          <cell r="DA20">
            <v>38.75</v>
          </cell>
          <cell r="DB20">
            <v>39.33</v>
          </cell>
          <cell r="DC20"/>
        </row>
        <row r="21">
          <cell r="B21" t="str">
            <v>TCS</v>
          </cell>
          <cell r="C21">
            <v>175</v>
          </cell>
          <cell r="D21">
            <v>20</v>
          </cell>
          <cell r="E21">
            <v>7000</v>
          </cell>
          <cell r="F21" t="str">
            <v>Technology Services</v>
          </cell>
          <cell r="G21" t="str">
            <v>Information Technology Services</v>
          </cell>
          <cell r="H21" t="str">
            <v xml:space="preserve">TATA CONSULTANCY SERV LT            </v>
          </cell>
          <cell r="I21" t="str">
            <v>TCS</v>
          </cell>
          <cell r="J21" t="str">
            <v>NSE:TCS!1</v>
          </cell>
          <cell r="K21" t="str">
            <v>Tata Consultancy Services Ltd.</v>
          </cell>
          <cell r="L21" t="str">
            <v>#fc5a5aa2</v>
          </cell>
          <cell r="M21">
            <v>3864.25</v>
          </cell>
          <cell r="N21">
            <v>-1.9723491</v>
          </cell>
          <cell r="O21">
            <v>-77.75</v>
          </cell>
          <cell r="P21">
            <v>11760525</v>
          </cell>
          <cell r="Q21">
            <v>-2.8956607999999999</v>
          </cell>
          <cell r="R21">
            <v>-350700</v>
          </cell>
          <cell r="S21">
            <v>7150</v>
          </cell>
          <cell r="T21">
            <v>-1.9723491</v>
          </cell>
          <cell r="U21">
            <v>-10977</v>
          </cell>
          <cell r="V21" t="str">
            <v>Long Unwinding</v>
          </cell>
          <cell r="W21">
            <v>3860</v>
          </cell>
          <cell r="X21">
            <v>3840</v>
          </cell>
          <cell r="Y21">
            <v>3820</v>
          </cell>
          <cell r="Z21">
            <v>3800</v>
          </cell>
          <cell r="AA21">
            <v>3780</v>
          </cell>
          <cell r="AB21">
            <v>3880</v>
          </cell>
          <cell r="AC21">
            <v>3900</v>
          </cell>
          <cell r="AD21">
            <v>3920</v>
          </cell>
          <cell r="AE21">
            <v>3940</v>
          </cell>
          <cell r="AF21" t="str">
            <v>3,943.05</v>
          </cell>
          <cell r="AG21" t="str">
            <v>3,948.00</v>
          </cell>
          <cell r="AH21" t="str">
            <v>4.95</v>
          </cell>
          <cell r="AI21" t="str">
            <v>0.13</v>
          </cell>
          <cell r="AJ21" t="str">
            <v>3,948.00</v>
          </cell>
          <cell r="AK21">
            <v>3244</v>
          </cell>
          <cell r="AL21" t="str">
            <v>1.28</v>
          </cell>
          <cell r="AM21" t="str">
            <v>-</v>
          </cell>
          <cell r="AN21" t="str">
            <v>-</v>
          </cell>
          <cell r="AO21" t="str">
            <v>-</v>
          </cell>
          <cell r="AP21" t="str">
            <v>VR61</v>
          </cell>
          <cell r="AQ21" t="b">
            <v>0</v>
          </cell>
          <cell r="AR21">
            <v>0</v>
          </cell>
          <cell r="AS21">
            <v>0</v>
          </cell>
          <cell r="AT21">
            <v>0</v>
          </cell>
          <cell r="AU21">
            <v>0</v>
          </cell>
          <cell r="AV21">
            <v>0</v>
          </cell>
          <cell r="AW21">
            <v>0</v>
          </cell>
          <cell r="AX21">
            <v>0</v>
          </cell>
          <cell r="AY21">
            <v>0</v>
          </cell>
          <cell r="AZ21">
            <v>0</v>
          </cell>
          <cell r="BA21" t="b">
            <v>0</v>
          </cell>
          <cell r="BB21" t="b">
            <v>0</v>
          </cell>
          <cell r="BC21" t="b">
            <v>0</v>
          </cell>
          <cell r="BD21" t="b">
            <v>0</v>
          </cell>
          <cell r="BE21">
            <v>24.24</v>
          </cell>
          <cell r="BF21">
            <v>22.52</v>
          </cell>
          <cell r="BG21">
            <v>4.79</v>
          </cell>
          <cell r="BH21">
            <v>83.47</v>
          </cell>
          <cell r="BI21">
            <v>68.25</v>
          </cell>
          <cell r="BJ21">
            <v>61.37</v>
          </cell>
          <cell r="BK21" t="b">
            <v>1</v>
          </cell>
          <cell r="BL21">
            <v>0.54</v>
          </cell>
          <cell r="BM21">
            <v>-5.05</v>
          </cell>
          <cell r="BN21">
            <v>20.8</v>
          </cell>
          <cell r="BO21">
            <v>0</v>
          </cell>
          <cell r="BP21" t="str">
            <v>IT</v>
          </cell>
          <cell r="BQ21">
            <v>3865</v>
          </cell>
          <cell r="BR21">
            <v>1.73</v>
          </cell>
          <cell r="BS21">
            <v>-77</v>
          </cell>
          <cell r="BT21">
            <v>-1.95</v>
          </cell>
          <cell r="BU21" t="b">
            <v>0</v>
          </cell>
          <cell r="BV21" t="b">
            <v>0</v>
          </cell>
          <cell r="BW21" t="str">
            <v>BEARISH</v>
          </cell>
          <cell r="BX21">
            <v>-6.32</v>
          </cell>
          <cell r="BY21">
            <v>-0.39</v>
          </cell>
          <cell r="BZ21">
            <v>56.82</v>
          </cell>
          <cell r="CA21">
            <v>3865</v>
          </cell>
          <cell r="CB21">
            <v>4.79</v>
          </cell>
          <cell r="CC21" t="str">
            <v>Long Unwinding</v>
          </cell>
          <cell r="CD21">
            <v>0.82</v>
          </cell>
          <cell r="CE21">
            <v>-1.95</v>
          </cell>
          <cell r="CF21">
            <v>-53.36</v>
          </cell>
          <cell r="CG21" t="str">
            <v>Short Buildup</v>
          </cell>
          <cell r="CH21">
            <v>80.56</v>
          </cell>
          <cell r="CI21" t="str">
            <v>NSE:TCS1!</v>
          </cell>
          <cell r="CJ21">
            <v>82</v>
          </cell>
          <cell r="CK21">
            <v>3737.25</v>
          </cell>
          <cell r="CL21">
            <v>345</v>
          </cell>
          <cell r="CM21">
            <v>3364.75</v>
          </cell>
          <cell r="CN21" t="str">
            <v>Buy</v>
          </cell>
          <cell r="CO21" t="str">
            <v>LAST_LOSER</v>
          </cell>
          <cell r="CP21">
            <v>15</v>
          </cell>
          <cell r="CQ21">
            <v>3820</v>
          </cell>
          <cell r="CR21" t="str">
            <v>BEARISH</v>
          </cell>
          <cell r="CS21" t="str">
            <v>BEARISH</v>
          </cell>
          <cell r="CT21" t="b">
            <v>0</v>
          </cell>
          <cell r="CU21" t="str">
            <v>BEARISH_ALIGNMENT</v>
          </cell>
          <cell r="CV21" t="str">
            <v>BEARISH_ALIGNMENT</v>
          </cell>
          <cell r="CW21" t="str">
            <v>BULLISH</v>
          </cell>
          <cell r="CX21">
            <v>14</v>
          </cell>
          <cell r="CY21">
            <v>623</v>
          </cell>
          <cell r="CZ21" t="b">
            <v>0</v>
          </cell>
          <cell r="DA21">
            <v>12.45</v>
          </cell>
          <cell r="DB21">
            <v>12.65</v>
          </cell>
          <cell r="DC21"/>
        </row>
        <row r="22">
          <cell r="B22" t="str">
            <v>ALKEM</v>
          </cell>
          <cell r="C22">
            <v>200</v>
          </cell>
          <cell r="D22">
            <v>50</v>
          </cell>
          <cell r="E22">
            <v>6000</v>
          </cell>
          <cell r="F22" t="str">
            <v>Health Technology</v>
          </cell>
          <cell r="G22" t="str">
            <v>Pharmaceuticals: Major</v>
          </cell>
          <cell r="H22" t="str">
            <v xml:space="preserve">ALKEM LABORATORIES LTD.             </v>
          </cell>
          <cell r="I22" t="str">
            <v>ALKEM</v>
          </cell>
          <cell r="J22" t="str">
            <v>NSE:ALKEM!1</v>
          </cell>
          <cell r="K22" t="str">
            <v>Alkem Laboratories Ltd.</v>
          </cell>
          <cell r="L22" t="str">
            <v>#fc5a5aa2</v>
          </cell>
          <cell r="M22">
            <v>4879.25</v>
          </cell>
          <cell r="N22">
            <v>-1.9660043</v>
          </cell>
          <cell r="O22">
            <v>-97.85</v>
          </cell>
          <cell r="P22">
            <v>1029000</v>
          </cell>
          <cell r="Q22">
            <v>-9.7087400000000004E-2</v>
          </cell>
          <cell r="R22">
            <v>-1000</v>
          </cell>
          <cell r="S22">
            <v>591</v>
          </cell>
          <cell r="T22">
            <v>-1.9660043</v>
          </cell>
          <cell r="U22">
            <v>-358</v>
          </cell>
          <cell r="V22" t="str">
            <v>Long Unwinding</v>
          </cell>
          <cell r="W22">
            <v>4850</v>
          </cell>
          <cell r="X22">
            <v>4800</v>
          </cell>
          <cell r="Y22">
            <v>4750</v>
          </cell>
          <cell r="Z22">
            <v>4700</v>
          </cell>
          <cell r="AA22">
            <v>4650</v>
          </cell>
          <cell r="AB22">
            <v>4900</v>
          </cell>
          <cell r="AC22">
            <v>4950</v>
          </cell>
          <cell r="AD22">
            <v>5000</v>
          </cell>
          <cell r="AE22">
            <v>5050</v>
          </cell>
          <cell r="AF22" t="str">
            <v>4,964.30</v>
          </cell>
          <cell r="AG22" t="str">
            <v>4,966.00</v>
          </cell>
          <cell r="AH22" t="str">
            <v>1.70</v>
          </cell>
          <cell r="AI22" t="str">
            <v>0.03</v>
          </cell>
          <cell r="AJ22" t="str">
            <v>4,966.00</v>
          </cell>
          <cell r="AK22">
            <v>35</v>
          </cell>
          <cell r="AL22" t="str">
            <v>0.02</v>
          </cell>
          <cell r="AM22" t="str">
            <v>-</v>
          </cell>
          <cell r="AN22" t="str">
            <v>-</v>
          </cell>
          <cell r="AO22" t="str">
            <v>-</v>
          </cell>
          <cell r="AP22" t="str">
            <v>VR175</v>
          </cell>
          <cell r="AQ22" t="b">
            <v>0</v>
          </cell>
          <cell r="AR22">
            <v>0</v>
          </cell>
          <cell r="AS22">
            <v>0</v>
          </cell>
          <cell r="AT22">
            <v>0</v>
          </cell>
          <cell r="AU22">
            <v>0</v>
          </cell>
          <cell r="AV22">
            <v>0</v>
          </cell>
          <cell r="AW22">
            <v>0</v>
          </cell>
          <cell r="AX22">
            <v>0</v>
          </cell>
          <cell r="AY22">
            <v>0</v>
          </cell>
          <cell r="AZ22">
            <v>0</v>
          </cell>
          <cell r="BA22" t="b">
            <v>0</v>
          </cell>
          <cell r="BB22" t="b">
            <v>0</v>
          </cell>
          <cell r="BC22" t="b">
            <v>0</v>
          </cell>
          <cell r="BD22" t="b">
            <v>0</v>
          </cell>
          <cell r="BE22">
            <v>36.65</v>
          </cell>
          <cell r="BF22">
            <v>33.21</v>
          </cell>
          <cell r="BG22">
            <v>2.85</v>
          </cell>
          <cell r="BH22">
            <v>87.65</v>
          </cell>
          <cell r="BI22">
            <v>90.48</v>
          </cell>
          <cell r="BJ22">
            <v>60.15</v>
          </cell>
          <cell r="BK22" t="b">
            <v>0</v>
          </cell>
          <cell r="BL22">
            <v>0.47</v>
          </cell>
          <cell r="BM22">
            <v>5.34</v>
          </cell>
          <cell r="BN22">
            <v>29.77</v>
          </cell>
          <cell r="BO22">
            <v>0</v>
          </cell>
          <cell r="BP22" t="str">
            <v>HEALTHCARE</v>
          </cell>
          <cell r="BQ22">
            <v>4870</v>
          </cell>
          <cell r="BR22">
            <v>0</v>
          </cell>
          <cell r="BS22">
            <v>-107.1</v>
          </cell>
          <cell r="BT22">
            <v>-2.15</v>
          </cell>
          <cell r="BU22" t="b">
            <v>1</v>
          </cell>
          <cell r="BV22" t="b">
            <v>0</v>
          </cell>
          <cell r="BW22">
            <v>0</v>
          </cell>
          <cell r="BX22">
            <v>8.24</v>
          </cell>
          <cell r="BY22">
            <v>-3.62</v>
          </cell>
          <cell r="BZ22">
            <v>83.7</v>
          </cell>
          <cell r="CA22">
            <v>4870</v>
          </cell>
          <cell r="CB22">
            <v>2.85</v>
          </cell>
          <cell r="CC22" t="str">
            <v>Significant Short Buildup</v>
          </cell>
          <cell r="CD22">
            <v>4.6399999999999997</v>
          </cell>
          <cell r="CE22">
            <v>-2.15</v>
          </cell>
          <cell r="CF22">
            <v>-30.49</v>
          </cell>
          <cell r="CG22" t="str">
            <v>Short Buildup</v>
          </cell>
          <cell r="CH22">
            <v>79.760000000000005</v>
          </cell>
          <cell r="CI22" t="str">
            <v>NSE:ALKEM1!</v>
          </cell>
          <cell r="CJ22">
            <v>0</v>
          </cell>
          <cell r="CK22">
            <v>0</v>
          </cell>
          <cell r="CL22">
            <v>0</v>
          </cell>
          <cell r="CM22">
            <v>0</v>
          </cell>
          <cell r="CN22">
            <v>0</v>
          </cell>
          <cell r="CO22">
            <v>0</v>
          </cell>
          <cell r="CP22">
            <v>0</v>
          </cell>
          <cell r="CQ22">
            <v>0</v>
          </cell>
          <cell r="CR22" t="str">
            <v>BEARISH</v>
          </cell>
          <cell r="CS22" t="str">
            <v>BEARISH</v>
          </cell>
          <cell r="CT22" t="b">
            <v>1</v>
          </cell>
          <cell r="CU22" t="str">
            <v>na</v>
          </cell>
          <cell r="CV22" t="str">
            <v>na</v>
          </cell>
          <cell r="CW22" t="str">
            <v>na</v>
          </cell>
          <cell r="CX22">
            <v>0</v>
          </cell>
          <cell r="CY22">
            <v>0</v>
          </cell>
          <cell r="CZ22" t="b">
            <v>0</v>
          </cell>
          <cell r="DA22">
            <v>15.95</v>
          </cell>
          <cell r="DB22">
            <v>15.23</v>
          </cell>
          <cell r="DC22"/>
        </row>
        <row r="23">
          <cell r="B23" t="str">
            <v>SYNGENE</v>
          </cell>
          <cell r="C23">
            <v>1000</v>
          </cell>
          <cell r="D23">
            <v>10</v>
          </cell>
          <cell r="E23">
            <v>30000</v>
          </cell>
          <cell r="F23" t="str">
            <v>Commercial Services</v>
          </cell>
          <cell r="G23" t="str">
            <v>Miscellaneous Commercial Services</v>
          </cell>
          <cell r="H23" t="str">
            <v xml:space="preserve">SYNGENE INTERNATIONAL LTD           </v>
          </cell>
          <cell r="I23" t="str">
            <v>SYNGENE</v>
          </cell>
          <cell r="J23" t="str">
            <v>NSE:SYNGENE!1</v>
          </cell>
          <cell r="K23" t="str">
            <v>Syngene International Ltd.</v>
          </cell>
          <cell r="L23" t="str">
            <v>#fc5a5a9f</v>
          </cell>
          <cell r="M23">
            <v>682.2</v>
          </cell>
          <cell r="N23">
            <v>-1.9122933</v>
          </cell>
          <cell r="O23">
            <v>-13.3</v>
          </cell>
          <cell r="P23">
            <v>5918000</v>
          </cell>
          <cell r="Q23">
            <v>0.13536380000000001</v>
          </cell>
          <cell r="R23">
            <v>8000</v>
          </cell>
          <cell r="S23">
            <v>1365</v>
          </cell>
          <cell r="T23">
            <v>-1.9122933</v>
          </cell>
          <cell r="U23">
            <v>78</v>
          </cell>
          <cell r="V23" t="str">
            <v>Short Build Up</v>
          </cell>
          <cell r="W23">
            <v>680</v>
          </cell>
          <cell r="X23">
            <v>670</v>
          </cell>
          <cell r="Y23">
            <v>660</v>
          </cell>
          <cell r="Z23">
            <v>650</v>
          </cell>
          <cell r="AA23">
            <v>640</v>
          </cell>
          <cell r="AB23">
            <v>690</v>
          </cell>
          <cell r="AC23">
            <v>700</v>
          </cell>
          <cell r="AD23">
            <v>710</v>
          </cell>
          <cell r="AE23">
            <v>720</v>
          </cell>
          <cell r="AF23" t="str">
            <v>696.00</v>
          </cell>
          <cell r="AG23" t="str">
            <v>696.00</v>
          </cell>
          <cell r="AH23" t="str">
            <v>-</v>
          </cell>
          <cell r="AI23" t="str">
            <v>-</v>
          </cell>
          <cell r="AJ23" t="str">
            <v>696.00</v>
          </cell>
          <cell r="AK23">
            <v>46</v>
          </cell>
          <cell r="AL23" t="str">
            <v>-</v>
          </cell>
          <cell r="AM23" t="str">
            <v>-</v>
          </cell>
          <cell r="AN23" t="str">
            <v>-</v>
          </cell>
          <cell r="AO23" t="str">
            <v>-</v>
          </cell>
          <cell r="AP23" t="str">
            <v>VR174</v>
          </cell>
          <cell r="AQ23" t="b">
            <v>0</v>
          </cell>
          <cell r="AR23">
            <v>0</v>
          </cell>
          <cell r="AS23">
            <v>2</v>
          </cell>
          <cell r="AT23">
            <v>0</v>
          </cell>
          <cell r="AU23">
            <v>4</v>
          </cell>
          <cell r="AV23">
            <v>0</v>
          </cell>
          <cell r="AW23">
            <v>2</v>
          </cell>
          <cell r="AX23" t="str">
            <v>SPR2</v>
          </cell>
          <cell r="AY23" t="str">
            <v>SOR4</v>
          </cell>
          <cell r="AZ23" t="str">
            <v>SVR2</v>
          </cell>
          <cell r="BA23" t="b">
            <v>0</v>
          </cell>
          <cell r="BB23" t="b">
            <v>1</v>
          </cell>
          <cell r="BC23" t="b">
            <v>1</v>
          </cell>
          <cell r="BD23" t="b">
            <v>1</v>
          </cell>
          <cell r="BE23">
            <v>44.7</v>
          </cell>
          <cell r="BF23">
            <v>38.32</v>
          </cell>
          <cell r="BG23">
            <v>-4.46</v>
          </cell>
          <cell r="BH23">
            <v>95.97</v>
          </cell>
          <cell r="BI23">
            <v>85.71</v>
          </cell>
          <cell r="BJ23">
            <v>64.89</v>
          </cell>
          <cell r="BK23" t="b">
            <v>1</v>
          </cell>
          <cell r="BL23">
            <v>0.44</v>
          </cell>
          <cell r="BM23">
            <v>17.899999999999999</v>
          </cell>
          <cell r="BN23">
            <v>31.93</v>
          </cell>
          <cell r="BO23" t="str">
            <v>2024-01-25</v>
          </cell>
          <cell r="BP23" t="str">
            <v>HEALTHCARE</v>
          </cell>
          <cell r="BQ23">
            <v>681</v>
          </cell>
          <cell r="BR23">
            <v>2.48</v>
          </cell>
          <cell r="BS23">
            <v>-14.5</v>
          </cell>
          <cell r="BT23">
            <v>-2.08</v>
          </cell>
          <cell r="BU23" t="b">
            <v>1</v>
          </cell>
          <cell r="BV23" t="b">
            <v>1</v>
          </cell>
          <cell r="BW23" t="str">
            <v>BEARISH</v>
          </cell>
          <cell r="BX23">
            <v>5.32</v>
          </cell>
          <cell r="BY23">
            <v>-7.33</v>
          </cell>
          <cell r="BZ23">
            <v>70.34</v>
          </cell>
          <cell r="CA23">
            <v>681</v>
          </cell>
          <cell r="CB23">
            <v>-4.49</v>
          </cell>
          <cell r="CC23" t="str">
            <v>Significant Short Buildup</v>
          </cell>
          <cell r="CD23">
            <v>5.24</v>
          </cell>
          <cell r="CE23">
            <v>-2.08</v>
          </cell>
          <cell r="CF23">
            <v>17.440000000000001</v>
          </cell>
          <cell r="CG23" t="str">
            <v>Significant Short Buildup</v>
          </cell>
          <cell r="CH23">
            <v>92.86</v>
          </cell>
          <cell r="CI23" t="str">
            <v>NSE:SYNGENE1!</v>
          </cell>
          <cell r="CJ23">
            <v>0</v>
          </cell>
          <cell r="CK23">
            <v>0</v>
          </cell>
          <cell r="CL23">
            <v>0</v>
          </cell>
          <cell r="CM23">
            <v>0</v>
          </cell>
          <cell r="CN23">
            <v>0</v>
          </cell>
          <cell r="CO23">
            <v>0</v>
          </cell>
          <cell r="CP23">
            <v>0</v>
          </cell>
          <cell r="CQ23">
            <v>0</v>
          </cell>
          <cell r="CR23" t="str">
            <v>BEARISH</v>
          </cell>
          <cell r="CS23" t="str">
            <v>BEARISH</v>
          </cell>
          <cell r="CT23" t="b">
            <v>1</v>
          </cell>
          <cell r="CU23" t="str">
            <v>BEARISH_ALIGNMENT</v>
          </cell>
          <cell r="CV23" t="str">
            <v>BEARISH_ALIGNMENT</v>
          </cell>
          <cell r="CW23" t="str">
            <v>na</v>
          </cell>
          <cell r="CX23">
            <v>0</v>
          </cell>
          <cell r="CY23">
            <v>0</v>
          </cell>
          <cell r="CZ23" t="b">
            <v>0</v>
          </cell>
          <cell r="DA23">
            <v>33.020000000000003</v>
          </cell>
          <cell r="DB23">
            <v>33.86</v>
          </cell>
          <cell r="DC23"/>
        </row>
        <row r="24">
          <cell r="B24" t="str">
            <v>ABB</v>
          </cell>
          <cell r="C24">
            <v>125</v>
          </cell>
          <cell r="D24">
            <v>50</v>
          </cell>
          <cell r="E24">
            <v>5000</v>
          </cell>
          <cell r="F24" t="str">
            <v>Producer Manufacturing</v>
          </cell>
          <cell r="G24" t="str">
            <v>Electrical Products</v>
          </cell>
          <cell r="H24" t="str">
            <v xml:space="preserve">ABB INDIA LIMITED                   </v>
          </cell>
          <cell r="I24" t="str">
            <v>ABB</v>
          </cell>
          <cell r="J24" t="str">
            <v>NSE:ABB!1</v>
          </cell>
          <cell r="K24" t="str">
            <v>ABB India Ltd.</v>
          </cell>
          <cell r="L24" t="str">
            <v>#fc5a5a9d</v>
          </cell>
          <cell r="M24">
            <v>4744.3500000000004</v>
          </cell>
          <cell r="N24">
            <v>-1.8860315999999999</v>
          </cell>
          <cell r="O24">
            <v>-91.2</v>
          </cell>
          <cell r="P24">
            <v>869750</v>
          </cell>
          <cell r="Q24">
            <v>-1.5841584</v>
          </cell>
          <cell r="R24">
            <v>-14000</v>
          </cell>
          <cell r="S24">
            <v>571</v>
          </cell>
          <cell r="T24">
            <v>-1.8860315999999999</v>
          </cell>
          <cell r="U24">
            <v>-1496</v>
          </cell>
          <cell r="V24" t="str">
            <v>Long Unwinding</v>
          </cell>
          <cell r="W24">
            <v>4700</v>
          </cell>
          <cell r="X24">
            <v>4650</v>
          </cell>
          <cell r="Y24">
            <v>4600</v>
          </cell>
          <cell r="Z24">
            <v>4550</v>
          </cell>
          <cell r="AA24">
            <v>4500</v>
          </cell>
          <cell r="AB24">
            <v>4750</v>
          </cell>
          <cell r="AC24">
            <v>4800</v>
          </cell>
          <cell r="AD24">
            <v>4850</v>
          </cell>
          <cell r="AE24">
            <v>4900</v>
          </cell>
          <cell r="AF24" t="str">
            <v>4,820.45</v>
          </cell>
          <cell r="AG24" t="str">
            <v>4,845.00</v>
          </cell>
          <cell r="AH24" t="str">
            <v>24.55</v>
          </cell>
          <cell r="AI24" t="str">
            <v>0.51</v>
          </cell>
          <cell r="AJ24" t="str">
            <v>4,845.00</v>
          </cell>
          <cell r="AK24">
            <v>279</v>
          </cell>
          <cell r="AL24" t="str">
            <v>0.14</v>
          </cell>
          <cell r="AM24" t="str">
            <v>-</v>
          </cell>
          <cell r="AN24" t="str">
            <v>-</v>
          </cell>
          <cell r="AO24" t="str">
            <v>-</v>
          </cell>
          <cell r="AP24" t="str">
            <v>VR138</v>
          </cell>
          <cell r="AQ24" t="b">
            <v>0</v>
          </cell>
          <cell r="AR24">
            <v>0</v>
          </cell>
          <cell r="AS24">
            <v>0</v>
          </cell>
          <cell r="AT24">
            <v>0</v>
          </cell>
          <cell r="AU24">
            <v>0</v>
          </cell>
          <cell r="AV24">
            <v>0</v>
          </cell>
          <cell r="AW24">
            <v>0</v>
          </cell>
          <cell r="AX24">
            <v>0</v>
          </cell>
          <cell r="AY24">
            <v>0</v>
          </cell>
          <cell r="AZ24">
            <v>0</v>
          </cell>
          <cell r="BA24" t="b">
            <v>0</v>
          </cell>
          <cell r="BB24" t="b">
            <v>0</v>
          </cell>
          <cell r="BC24" t="b">
            <v>0</v>
          </cell>
          <cell r="BD24" t="b">
            <v>0</v>
          </cell>
          <cell r="BE24">
            <v>37.15</v>
          </cell>
          <cell r="BF24">
            <v>33.619999999999997</v>
          </cell>
          <cell r="BG24">
            <v>3.19</v>
          </cell>
          <cell r="BH24">
            <v>89.52</v>
          </cell>
          <cell r="BI24">
            <v>77.78</v>
          </cell>
          <cell r="BJ24">
            <v>52.98</v>
          </cell>
          <cell r="BK24" t="b">
            <v>0</v>
          </cell>
          <cell r="BL24">
            <v>0.42</v>
          </cell>
          <cell r="BM24">
            <v>0.47</v>
          </cell>
          <cell r="BN24">
            <v>30.08</v>
          </cell>
          <cell r="BO24" t="str">
            <v>2024-02-20</v>
          </cell>
          <cell r="BP24" t="str">
            <v>CAPITAL GOODS</v>
          </cell>
          <cell r="BQ24">
            <v>4734.5</v>
          </cell>
          <cell r="BR24">
            <v>2.63</v>
          </cell>
          <cell r="BS24">
            <v>-101.05</v>
          </cell>
          <cell r="BT24">
            <v>-2.09</v>
          </cell>
          <cell r="BU24" t="b">
            <v>0</v>
          </cell>
          <cell r="BV24" t="b">
            <v>1</v>
          </cell>
          <cell r="BW24">
            <v>0</v>
          </cell>
          <cell r="BX24">
            <v>-2.79</v>
          </cell>
          <cell r="BY24">
            <v>-0.61</v>
          </cell>
          <cell r="BZ24">
            <v>32.369999999999997</v>
          </cell>
          <cell r="CA24">
            <v>4734.5</v>
          </cell>
          <cell r="CB24">
            <v>3.19</v>
          </cell>
          <cell r="CC24" t="str">
            <v>Long Unwinding</v>
          </cell>
          <cell r="CD24">
            <v>0.67</v>
          </cell>
          <cell r="CE24">
            <v>-2.09</v>
          </cell>
          <cell r="CF24">
            <v>-71.97</v>
          </cell>
          <cell r="CG24" t="str">
            <v>Short Buildup</v>
          </cell>
          <cell r="CH24">
            <v>48.81</v>
          </cell>
          <cell r="CI24" t="str">
            <v>NSE:ABB1!</v>
          </cell>
          <cell r="CJ24">
            <v>0</v>
          </cell>
          <cell r="CK24">
            <v>0</v>
          </cell>
          <cell r="CL24">
            <v>0</v>
          </cell>
          <cell r="CM24">
            <v>0</v>
          </cell>
          <cell r="CN24">
            <v>0</v>
          </cell>
          <cell r="CO24">
            <v>0</v>
          </cell>
          <cell r="CP24">
            <v>0</v>
          </cell>
          <cell r="CQ24">
            <v>0</v>
          </cell>
          <cell r="CR24" t="str">
            <v>BEARISH</v>
          </cell>
          <cell r="CS24" t="str">
            <v>BEARISH</v>
          </cell>
          <cell r="CT24" t="b">
            <v>0</v>
          </cell>
          <cell r="CU24" t="str">
            <v>na</v>
          </cell>
          <cell r="CV24" t="str">
            <v>na</v>
          </cell>
          <cell r="CW24" t="str">
            <v>na</v>
          </cell>
          <cell r="CX24">
            <v>0</v>
          </cell>
          <cell r="CY24">
            <v>0</v>
          </cell>
          <cell r="CZ24" t="b">
            <v>0</v>
          </cell>
          <cell r="DA24">
            <v>15.98</v>
          </cell>
          <cell r="DB24">
            <v>16.420000000000002</v>
          </cell>
          <cell r="DC24"/>
        </row>
        <row r="25">
          <cell r="B25" t="str">
            <v>METROPOLIS</v>
          </cell>
          <cell r="C25">
            <v>400</v>
          </cell>
          <cell r="D25">
            <v>20</v>
          </cell>
          <cell r="E25">
            <v>16000</v>
          </cell>
          <cell r="F25" t="str">
            <v>Health Services</v>
          </cell>
          <cell r="G25" t="str">
            <v>Medical/Nursing Services</v>
          </cell>
          <cell r="H25" t="str">
            <v xml:space="preserve">METROPOLIS HEALTHCARE LTD           </v>
          </cell>
          <cell r="I25" t="str">
            <v>METROPOLIS</v>
          </cell>
          <cell r="J25" t="str">
            <v>NSE:METROPOLIS!1</v>
          </cell>
          <cell r="K25" t="str">
            <v>Metropolis Healthcare Ltd.</v>
          </cell>
          <cell r="L25" t="str">
            <v>#fc5a5a9d</v>
          </cell>
          <cell r="M25">
            <v>1558.6</v>
          </cell>
          <cell r="N25">
            <v>-1.8822789</v>
          </cell>
          <cell r="O25">
            <v>-29.9</v>
          </cell>
          <cell r="P25">
            <v>1004000</v>
          </cell>
          <cell r="Q25">
            <v>-8.2602338999999994</v>
          </cell>
          <cell r="R25">
            <v>-90400</v>
          </cell>
          <cell r="S25">
            <v>1703</v>
          </cell>
          <cell r="T25">
            <v>-1.8822789</v>
          </cell>
          <cell r="U25">
            <v>1449</v>
          </cell>
          <cell r="V25" t="str">
            <v>Long Unwinding</v>
          </cell>
          <cell r="W25">
            <v>1540</v>
          </cell>
          <cell r="X25">
            <v>1520</v>
          </cell>
          <cell r="Y25">
            <v>1500</v>
          </cell>
          <cell r="Z25">
            <v>1480</v>
          </cell>
          <cell r="AA25">
            <v>1460</v>
          </cell>
          <cell r="AB25">
            <v>1560</v>
          </cell>
          <cell r="AC25">
            <v>1580</v>
          </cell>
          <cell r="AD25">
            <v>1600</v>
          </cell>
          <cell r="AE25">
            <v>1620</v>
          </cell>
          <cell r="AF25" t="str">
            <v>1,603.50</v>
          </cell>
          <cell r="AG25" t="str">
            <v>1,604.00</v>
          </cell>
          <cell r="AH25" t="str">
            <v>0.50</v>
          </cell>
          <cell r="AI25" t="str">
            <v>0.03</v>
          </cell>
          <cell r="AJ25" t="str">
            <v>1,604.00</v>
          </cell>
          <cell r="AK25">
            <v>223</v>
          </cell>
          <cell r="AL25" t="str">
            <v>0.04</v>
          </cell>
          <cell r="AM25" t="str">
            <v>-</v>
          </cell>
          <cell r="AN25" t="str">
            <v>-</v>
          </cell>
          <cell r="AO25" t="str">
            <v>-</v>
          </cell>
          <cell r="AP25" t="str">
            <v>VR143</v>
          </cell>
          <cell r="AQ25" t="b">
            <v>0</v>
          </cell>
          <cell r="AR25">
            <v>0</v>
          </cell>
          <cell r="AS25">
            <v>0</v>
          </cell>
          <cell r="AT25">
            <v>0</v>
          </cell>
          <cell r="AU25">
            <v>0</v>
          </cell>
          <cell r="AV25">
            <v>0</v>
          </cell>
          <cell r="AW25">
            <v>0</v>
          </cell>
          <cell r="AX25">
            <v>0</v>
          </cell>
          <cell r="AY25">
            <v>0</v>
          </cell>
          <cell r="AZ25">
            <v>0</v>
          </cell>
          <cell r="BA25" t="b">
            <v>0</v>
          </cell>
          <cell r="BB25" t="b">
            <v>0</v>
          </cell>
          <cell r="BC25" t="b">
            <v>0</v>
          </cell>
          <cell r="BD25" t="b">
            <v>0</v>
          </cell>
          <cell r="BE25">
            <v>50.7</v>
          </cell>
          <cell r="BF25">
            <v>45.19</v>
          </cell>
          <cell r="BG25">
            <v>-2.52</v>
          </cell>
          <cell r="BH25">
            <v>92.34</v>
          </cell>
          <cell r="BI25">
            <v>73.02</v>
          </cell>
          <cell r="BJ25">
            <v>68.88</v>
          </cell>
          <cell r="BK25" t="b">
            <v>1</v>
          </cell>
          <cell r="BL25">
            <v>0.35</v>
          </cell>
          <cell r="BM25">
            <v>24.67</v>
          </cell>
          <cell r="BN25">
            <v>39.68</v>
          </cell>
          <cell r="BO25">
            <v>0</v>
          </cell>
          <cell r="BP25" t="str">
            <v>HEALTHCARE</v>
          </cell>
          <cell r="BQ25">
            <v>1556</v>
          </cell>
          <cell r="BR25">
            <v>3.27</v>
          </cell>
          <cell r="BS25">
            <v>-32.5</v>
          </cell>
          <cell r="BT25">
            <v>-2.0499999999999998</v>
          </cell>
          <cell r="BU25" t="b">
            <v>0</v>
          </cell>
          <cell r="BV25" t="b">
            <v>0</v>
          </cell>
          <cell r="BW25" t="str">
            <v>BEARISH</v>
          </cell>
          <cell r="BX25">
            <v>-15.05</v>
          </cell>
          <cell r="BY25">
            <v>0.17</v>
          </cell>
          <cell r="BZ25">
            <v>647.88</v>
          </cell>
          <cell r="CA25">
            <v>1556</v>
          </cell>
          <cell r="CB25">
            <v>-2.52</v>
          </cell>
          <cell r="CC25" t="str">
            <v>Short Covering</v>
          </cell>
          <cell r="CD25">
            <v>2.1800000000000002</v>
          </cell>
          <cell r="CE25">
            <v>-2.0499999999999998</v>
          </cell>
          <cell r="CF25">
            <v>766.54</v>
          </cell>
          <cell r="CG25" t="str">
            <v>Significant Short Buildup</v>
          </cell>
          <cell r="CH25">
            <v>71.03</v>
          </cell>
          <cell r="CI25" t="str">
            <v>NSE:METROPOLIS1!</v>
          </cell>
          <cell r="CJ25">
            <v>104</v>
          </cell>
          <cell r="CK25">
            <v>1721.6</v>
          </cell>
          <cell r="CL25">
            <v>79</v>
          </cell>
          <cell r="CM25">
            <v>1678.4</v>
          </cell>
          <cell r="CN25" t="str">
            <v>Sell</v>
          </cell>
          <cell r="CO25" t="str">
            <v>LAST_LOSER</v>
          </cell>
          <cell r="CP25">
            <v>6</v>
          </cell>
          <cell r="CQ25">
            <v>1580</v>
          </cell>
          <cell r="CR25" t="str">
            <v>BULLISH</v>
          </cell>
          <cell r="CS25" t="str">
            <v>BEARISH</v>
          </cell>
          <cell r="CT25" t="b">
            <v>0</v>
          </cell>
          <cell r="CU25" t="str">
            <v>na</v>
          </cell>
          <cell r="CV25" t="str">
            <v>BEARISH_ALIGNMENT</v>
          </cell>
          <cell r="CW25" t="str">
            <v>BEARISH</v>
          </cell>
          <cell r="CX25">
            <v>14</v>
          </cell>
          <cell r="CY25">
            <v>280</v>
          </cell>
          <cell r="CZ25" t="b">
            <v>0</v>
          </cell>
          <cell r="DA25">
            <v>75.930000000000007</v>
          </cell>
          <cell r="DB25">
            <v>78.650000000000006</v>
          </cell>
          <cell r="DC25"/>
        </row>
        <row r="26">
          <cell r="B26" t="str">
            <v>EXIDEIND</v>
          </cell>
          <cell r="C26">
            <v>3600</v>
          </cell>
          <cell r="D26">
            <v>2.5</v>
          </cell>
          <cell r="E26">
            <v>72000</v>
          </cell>
          <cell r="F26" t="str">
            <v>Producer Manufacturing</v>
          </cell>
          <cell r="G26" t="str">
            <v>Auto Parts: OEM</v>
          </cell>
          <cell r="H26" t="str">
            <v xml:space="preserve">EXIDE INDUSTRIES LTD                </v>
          </cell>
          <cell r="I26" t="str">
            <v>EXIDEIND</v>
          </cell>
          <cell r="J26" t="str">
            <v>NSE:EXIDEIND!1</v>
          </cell>
          <cell r="K26" t="str">
            <v>Exide Industries Ltd.</v>
          </cell>
          <cell r="L26" t="str">
            <v>#fc5a5a9b</v>
          </cell>
          <cell r="M26">
            <v>321.25</v>
          </cell>
          <cell r="N26">
            <v>-1.8484571000000001</v>
          </cell>
          <cell r="O26">
            <v>-6.05</v>
          </cell>
          <cell r="P26">
            <v>13158000</v>
          </cell>
          <cell r="Q26">
            <v>-0.46296300000000001</v>
          </cell>
          <cell r="R26">
            <v>-61200</v>
          </cell>
          <cell r="S26">
            <v>1395</v>
          </cell>
          <cell r="T26">
            <v>-1.8484571000000001</v>
          </cell>
          <cell r="U26">
            <v>-710</v>
          </cell>
          <cell r="V26" t="str">
            <v>Long Unwinding</v>
          </cell>
          <cell r="W26">
            <v>320</v>
          </cell>
          <cell r="X26">
            <v>317.5</v>
          </cell>
          <cell r="Y26">
            <v>315</v>
          </cell>
          <cell r="Z26">
            <v>312.5</v>
          </cell>
          <cell r="AA26">
            <v>310</v>
          </cell>
          <cell r="AB26">
            <v>322.5</v>
          </cell>
          <cell r="AC26">
            <v>325</v>
          </cell>
          <cell r="AD26">
            <v>327.5</v>
          </cell>
          <cell r="AE26">
            <v>330</v>
          </cell>
          <cell r="AF26" t="str">
            <v>327.20</v>
          </cell>
          <cell r="AG26" t="str">
            <v>329.30</v>
          </cell>
          <cell r="AH26" t="str">
            <v>2.10</v>
          </cell>
          <cell r="AI26" t="str">
            <v>0.64</v>
          </cell>
          <cell r="AJ26" t="str">
            <v>329.30</v>
          </cell>
          <cell r="AK26">
            <v>8506</v>
          </cell>
          <cell r="AL26" t="str">
            <v>0.28</v>
          </cell>
          <cell r="AM26" t="str">
            <v>-</v>
          </cell>
          <cell r="AN26" t="str">
            <v>-</v>
          </cell>
          <cell r="AO26" t="str">
            <v>-</v>
          </cell>
          <cell r="AP26" t="str">
            <v>VR47</v>
          </cell>
          <cell r="AQ26" t="b">
            <v>0</v>
          </cell>
          <cell r="AR26">
            <v>0</v>
          </cell>
          <cell r="AS26">
            <v>0</v>
          </cell>
          <cell r="AT26">
            <v>0</v>
          </cell>
          <cell r="AU26">
            <v>0</v>
          </cell>
          <cell r="AV26">
            <v>0</v>
          </cell>
          <cell r="AW26">
            <v>0</v>
          </cell>
          <cell r="AX26">
            <v>0</v>
          </cell>
          <cell r="AY26">
            <v>0</v>
          </cell>
          <cell r="AZ26">
            <v>0</v>
          </cell>
          <cell r="BA26" t="b">
            <v>0</v>
          </cell>
          <cell r="BB26" t="b">
            <v>0</v>
          </cell>
          <cell r="BC26" t="b">
            <v>0</v>
          </cell>
          <cell r="BD26" t="b">
            <v>0</v>
          </cell>
          <cell r="BE26">
            <v>39.479999999999997</v>
          </cell>
          <cell r="BF26">
            <v>39.56</v>
          </cell>
          <cell r="BG26">
            <v>6.49</v>
          </cell>
          <cell r="BH26">
            <v>98.79</v>
          </cell>
          <cell r="BI26">
            <v>95.24</v>
          </cell>
          <cell r="BJ26">
            <v>91.58</v>
          </cell>
          <cell r="BK26" t="b">
            <v>1</v>
          </cell>
          <cell r="BL26">
            <v>0.56999999999999995</v>
          </cell>
          <cell r="BM26">
            <v>25.28</v>
          </cell>
          <cell r="BN26">
            <v>39.65</v>
          </cell>
          <cell r="BO26" t="str">
            <v>2024-01-24</v>
          </cell>
          <cell r="BP26" t="str">
            <v>AUTOMOBILE</v>
          </cell>
          <cell r="BQ26">
            <v>322</v>
          </cell>
          <cell r="BR26">
            <v>3.12</v>
          </cell>
          <cell r="BS26">
            <v>-5.3</v>
          </cell>
          <cell r="BT26">
            <v>-1.62</v>
          </cell>
          <cell r="BU26" t="b">
            <v>1</v>
          </cell>
          <cell r="BV26" t="b">
            <v>1</v>
          </cell>
          <cell r="BW26" t="str">
            <v>BULLISH</v>
          </cell>
          <cell r="BX26">
            <v>15.53</v>
          </cell>
          <cell r="BY26">
            <v>-1.2</v>
          </cell>
          <cell r="BZ26">
            <v>53.72</v>
          </cell>
          <cell r="CA26">
            <v>322</v>
          </cell>
          <cell r="CB26">
            <v>6.49</v>
          </cell>
          <cell r="CC26" t="str">
            <v>Short Buildup</v>
          </cell>
          <cell r="CD26">
            <v>11.07</v>
          </cell>
          <cell r="CE26">
            <v>-1.62</v>
          </cell>
          <cell r="CF26">
            <v>-29.8</v>
          </cell>
          <cell r="CG26" t="str">
            <v>Short Buildup</v>
          </cell>
          <cell r="CH26">
            <v>94.05</v>
          </cell>
          <cell r="CI26" t="str">
            <v>NSE:EXIDEIND1!</v>
          </cell>
          <cell r="CJ26">
            <v>13</v>
          </cell>
          <cell r="CK26">
            <v>322.14999999999998</v>
          </cell>
          <cell r="CL26">
            <v>499</v>
          </cell>
          <cell r="CM26">
            <v>255.45</v>
          </cell>
          <cell r="CN26" t="str">
            <v>Buy</v>
          </cell>
          <cell r="CO26" t="str">
            <v>LAST_WINNER</v>
          </cell>
          <cell r="CP26">
            <v>10</v>
          </cell>
          <cell r="CQ26">
            <v>312.5</v>
          </cell>
          <cell r="CR26" t="str">
            <v>BEARISH</v>
          </cell>
          <cell r="CS26" t="str">
            <v>BEARISH</v>
          </cell>
          <cell r="CT26" t="b">
            <v>0</v>
          </cell>
          <cell r="CU26" t="str">
            <v>na</v>
          </cell>
          <cell r="CV26" t="str">
            <v>na</v>
          </cell>
          <cell r="CW26" t="str">
            <v>BULLISH</v>
          </cell>
          <cell r="CX26">
            <v>3</v>
          </cell>
          <cell r="CY26">
            <v>54</v>
          </cell>
          <cell r="CZ26" t="b">
            <v>1</v>
          </cell>
          <cell r="DA26">
            <v>44.85</v>
          </cell>
          <cell r="DB26">
            <v>43.31</v>
          </cell>
          <cell r="DC26"/>
        </row>
        <row r="27">
          <cell r="B27" t="str">
            <v>MUTHOOTFIN</v>
          </cell>
          <cell r="C27">
            <v>550</v>
          </cell>
          <cell r="D27">
            <v>20</v>
          </cell>
          <cell r="E27">
            <v>16500</v>
          </cell>
          <cell r="F27" t="str">
            <v>Finance</v>
          </cell>
          <cell r="G27" t="str">
            <v>Finance/Rental/Leasing</v>
          </cell>
          <cell r="H27" t="str">
            <v xml:space="preserve">MUTHOOT FINANCE LIMITED             </v>
          </cell>
          <cell r="I27" t="str">
            <v>MUTHOOTFIN</v>
          </cell>
          <cell r="J27" t="str">
            <v>NSE:MUTHOOTFIN!1</v>
          </cell>
          <cell r="K27" t="str">
            <v>Muthoot Finance Ltd.</v>
          </cell>
          <cell r="L27" t="str">
            <v>#fc5a5a9b</v>
          </cell>
          <cell r="M27">
            <v>1410.75</v>
          </cell>
          <cell r="N27">
            <v>-1.8472135000000001</v>
          </cell>
          <cell r="O27">
            <v>-26.55</v>
          </cell>
          <cell r="P27">
            <v>6089050</v>
          </cell>
          <cell r="Q27">
            <v>-1.1253013999999999</v>
          </cell>
          <cell r="R27">
            <v>-69300</v>
          </cell>
          <cell r="S27">
            <v>663</v>
          </cell>
          <cell r="T27">
            <v>-1.8472135000000001</v>
          </cell>
          <cell r="U27">
            <v>-1778</v>
          </cell>
          <cell r="V27" t="str">
            <v>Long Unwinding</v>
          </cell>
          <cell r="W27">
            <v>1400</v>
          </cell>
          <cell r="X27">
            <v>1380</v>
          </cell>
          <cell r="Y27">
            <v>1360</v>
          </cell>
          <cell r="Z27">
            <v>1340</v>
          </cell>
          <cell r="AA27">
            <v>1320</v>
          </cell>
          <cell r="AB27">
            <v>1420</v>
          </cell>
          <cell r="AC27">
            <v>1440</v>
          </cell>
          <cell r="AD27">
            <v>1460</v>
          </cell>
          <cell r="AE27">
            <v>1480</v>
          </cell>
          <cell r="AF27" t="str">
            <v>1,431.10</v>
          </cell>
          <cell r="AG27" t="str">
            <v>1,446.30</v>
          </cell>
          <cell r="AH27" t="str">
            <v>15.20</v>
          </cell>
          <cell r="AI27" t="str">
            <v>1.06</v>
          </cell>
          <cell r="AJ27" t="str">
            <v>1,446.30</v>
          </cell>
          <cell r="AK27">
            <v>1521</v>
          </cell>
          <cell r="AL27" t="str">
            <v>0.22</v>
          </cell>
          <cell r="AM27" t="str">
            <v>-</v>
          </cell>
          <cell r="AN27" t="str">
            <v>-</v>
          </cell>
          <cell r="AO27" t="str">
            <v>-</v>
          </cell>
          <cell r="AP27" t="str">
            <v>VR90</v>
          </cell>
          <cell r="AQ27" t="b">
            <v>0</v>
          </cell>
          <cell r="AR27">
            <v>0</v>
          </cell>
          <cell r="AS27">
            <v>0</v>
          </cell>
          <cell r="AT27">
            <v>0</v>
          </cell>
          <cell r="AU27">
            <v>0</v>
          </cell>
          <cell r="AV27">
            <v>0</v>
          </cell>
          <cell r="AW27">
            <v>0</v>
          </cell>
          <cell r="AX27">
            <v>0</v>
          </cell>
          <cell r="AY27">
            <v>0</v>
          </cell>
          <cell r="AZ27">
            <v>0</v>
          </cell>
          <cell r="BA27" t="b">
            <v>0</v>
          </cell>
          <cell r="BB27" t="b">
            <v>0</v>
          </cell>
          <cell r="BC27" t="b">
            <v>0</v>
          </cell>
          <cell r="BD27" t="b">
            <v>0</v>
          </cell>
          <cell r="BE27">
            <v>37.57</v>
          </cell>
          <cell r="BF27">
            <v>29.92</v>
          </cell>
          <cell r="BG27">
            <v>1.05</v>
          </cell>
          <cell r="BH27">
            <v>61.49</v>
          </cell>
          <cell r="BI27">
            <v>50.79</v>
          </cell>
          <cell r="BJ27">
            <v>39.07</v>
          </cell>
          <cell r="BK27" t="b">
            <v>1</v>
          </cell>
          <cell r="BL27">
            <v>0.45</v>
          </cell>
          <cell r="BM27">
            <v>17.66</v>
          </cell>
          <cell r="BN27">
            <v>22.26</v>
          </cell>
          <cell r="BO27">
            <v>0</v>
          </cell>
          <cell r="BP27" t="str">
            <v>FINANCIAL SERVICES</v>
          </cell>
          <cell r="BQ27">
            <v>1407.7</v>
          </cell>
          <cell r="BR27">
            <v>2.4700000000000002</v>
          </cell>
          <cell r="BS27">
            <v>-29.6</v>
          </cell>
          <cell r="BT27">
            <v>-2.06</v>
          </cell>
          <cell r="BU27" t="b">
            <v>0</v>
          </cell>
          <cell r="BV27" t="b">
            <v>0</v>
          </cell>
          <cell r="BW27" t="str">
            <v>BEARISH</v>
          </cell>
          <cell r="BX27">
            <v>2.14</v>
          </cell>
          <cell r="BY27">
            <v>-3.45</v>
          </cell>
          <cell r="BZ27">
            <v>38.479999999999997</v>
          </cell>
          <cell r="CA27">
            <v>1407.7</v>
          </cell>
          <cell r="CB27">
            <v>1.01</v>
          </cell>
          <cell r="CC27" t="str">
            <v>Short Buildup</v>
          </cell>
          <cell r="CD27">
            <v>-0.3</v>
          </cell>
          <cell r="CE27">
            <v>-2.06</v>
          </cell>
          <cell r="CF27">
            <v>-70.56</v>
          </cell>
          <cell r="CG27" t="str">
            <v>Long Unwinding</v>
          </cell>
          <cell r="CH27">
            <v>77.78</v>
          </cell>
          <cell r="CI27" t="str">
            <v>NSE:MUTHOOTFIN1!</v>
          </cell>
          <cell r="CJ27">
            <v>55</v>
          </cell>
          <cell r="CK27">
            <v>1490.4</v>
          </cell>
          <cell r="CL27">
            <v>0</v>
          </cell>
          <cell r="CM27">
            <v>0</v>
          </cell>
          <cell r="CN27" t="str">
            <v>Buy</v>
          </cell>
          <cell r="CO27" t="str">
            <v>LAST_WINNER</v>
          </cell>
          <cell r="CP27">
            <v>8</v>
          </cell>
          <cell r="CQ27">
            <v>1360</v>
          </cell>
          <cell r="CR27" t="str">
            <v>BEARISH</v>
          </cell>
          <cell r="CS27" t="str">
            <v>BEARISH</v>
          </cell>
          <cell r="CT27" t="b">
            <v>0</v>
          </cell>
          <cell r="CU27" t="str">
            <v>BEARISH_ALIGNMENT</v>
          </cell>
          <cell r="CV27" t="str">
            <v>BEARISH_ALIGNMENT</v>
          </cell>
          <cell r="CW27" t="str">
            <v>BEARISH</v>
          </cell>
          <cell r="CX27">
            <v>1</v>
          </cell>
          <cell r="CY27">
            <v>1</v>
          </cell>
          <cell r="CZ27" t="b">
            <v>1</v>
          </cell>
          <cell r="DA27">
            <v>46.9</v>
          </cell>
          <cell r="DB27">
            <v>46.88</v>
          </cell>
          <cell r="DC27"/>
        </row>
        <row r="28">
          <cell r="B28" t="str">
            <v>JUBLFOOD</v>
          </cell>
          <cell r="C28">
            <v>1250</v>
          </cell>
          <cell r="D28">
            <v>5</v>
          </cell>
          <cell r="E28">
            <v>50000</v>
          </cell>
          <cell r="F28" t="str">
            <v>Consumer Services</v>
          </cell>
          <cell r="G28" t="str">
            <v>Restaurants</v>
          </cell>
          <cell r="H28" t="str">
            <v xml:space="preserve">JUBILANT FOODWORKS LTD              </v>
          </cell>
          <cell r="I28" t="str">
            <v>JUBLFOOD</v>
          </cell>
          <cell r="J28" t="str">
            <v>NSE:JUBLFOOD!1</v>
          </cell>
          <cell r="K28" t="str">
            <v>Jubilant Foodworks Ltd.</v>
          </cell>
          <cell r="L28" t="str">
            <v>#fc5a5a9a</v>
          </cell>
          <cell r="M28">
            <v>523.85</v>
          </cell>
          <cell r="N28">
            <v>-1.8272113999999999</v>
          </cell>
          <cell r="O28">
            <v>-9.75</v>
          </cell>
          <cell r="P28">
            <v>16606250</v>
          </cell>
          <cell r="Q28">
            <v>-1.2341089999999999</v>
          </cell>
          <cell r="R28">
            <v>-207500</v>
          </cell>
          <cell r="S28">
            <v>1266</v>
          </cell>
          <cell r="T28">
            <v>-1.8272113999999999</v>
          </cell>
          <cell r="U28">
            <v>-1645</v>
          </cell>
          <cell r="V28" t="str">
            <v>Long Unwinding</v>
          </cell>
          <cell r="W28">
            <v>520</v>
          </cell>
          <cell r="X28">
            <v>515</v>
          </cell>
          <cell r="Y28">
            <v>510</v>
          </cell>
          <cell r="Z28">
            <v>505</v>
          </cell>
          <cell r="AA28">
            <v>500</v>
          </cell>
          <cell r="AB28">
            <v>525</v>
          </cell>
          <cell r="AC28">
            <v>530</v>
          </cell>
          <cell r="AD28">
            <v>535</v>
          </cell>
          <cell r="AE28">
            <v>540</v>
          </cell>
          <cell r="AF28" t="str">
            <v>531.65</v>
          </cell>
          <cell r="AG28" t="str">
            <v>532.00</v>
          </cell>
          <cell r="AH28" t="str">
            <v>0.35</v>
          </cell>
          <cell r="AI28" t="str">
            <v>0.07</v>
          </cell>
          <cell r="AJ28" t="str">
            <v>532.00</v>
          </cell>
          <cell r="AK28">
            <v>1211</v>
          </cell>
          <cell r="AL28" t="str">
            <v>0.06</v>
          </cell>
          <cell r="AM28" t="str">
            <v>-</v>
          </cell>
          <cell r="AN28" t="str">
            <v>-</v>
          </cell>
          <cell r="AO28" t="str">
            <v>-</v>
          </cell>
          <cell r="AP28" t="str">
            <v>VR95</v>
          </cell>
          <cell r="AQ28" t="b">
            <v>0</v>
          </cell>
          <cell r="AR28">
            <v>0</v>
          </cell>
          <cell r="AS28">
            <v>0</v>
          </cell>
          <cell r="AT28">
            <v>0</v>
          </cell>
          <cell r="AU28">
            <v>0</v>
          </cell>
          <cell r="AV28">
            <v>0</v>
          </cell>
          <cell r="AW28">
            <v>0</v>
          </cell>
          <cell r="AX28">
            <v>0</v>
          </cell>
          <cell r="AY28">
            <v>0</v>
          </cell>
          <cell r="AZ28">
            <v>0</v>
          </cell>
          <cell r="BA28" t="b">
            <v>0</v>
          </cell>
          <cell r="BB28" t="b">
            <v>0</v>
          </cell>
          <cell r="BC28" t="b">
            <v>0</v>
          </cell>
          <cell r="BD28" t="b">
            <v>0</v>
          </cell>
          <cell r="BE28">
            <v>36.619999999999997</v>
          </cell>
          <cell r="BF28">
            <v>30.83</v>
          </cell>
          <cell r="BG28">
            <v>5.84</v>
          </cell>
          <cell r="BH28">
            <v>44.35</v>
          </cell>
          <cell r="BI28">
            <v>63.49</v>
          </cell>
          <cell r="BJ28">
            <v>41.85</v>
          </cell>
          <cell r="BK28" t="b">
            <v>1</v>
          </cell>
          <cell r="BL28">
            <v>0.32</v>
          </cell>
          <cell r="BM28">
            <v>-10.42</v>
          </cell>
          <cell r="BN28">
            <v>25.03</v>
          </cell>
          <cell r="BO28" t="str">
            <v>2024-01-31</v>
          </cell>
          <cell r="BP28" t="str">
            <v>CONSUMER SERVICES</v>
          </cell>
          <cell r="BQ28">
            <v>523</v>
          </cell>
          <cell r="BR28">
            <v>2.09</v>
          </cell>
          <cell r="BS28">
            <v>-10.6</v>
          </cell>
          <cell r="BT28">
            <v>-1.99</v>
          </cell>
          <cell r="BU28" t="b">
            <v>0</v>
          </cell>
          <cell r="BV28" t="b">
            <v>1</v>
          </cell>
          <cell r="BW28" t="str">
            <v>BEARISH</v>
          </cell>
          <cell r="BX28">
            <v>-1.1399999999999999</v>
          </cell>
          <cell r="BY28">
            <v>-2.0099999999999998</v>
          </cell>
          <cell r="BZ28">
            <v>51.49</v>
          </cell>
          <cell r="CA28">
            <v>523</v>
          </cell>
          <cell r="CB28">
            <v>5.84</v>
          </cell>
          <cell r="CC28" t="str">
            <v>Long Unwinding</v>
          </cell>
          <cell r="CD28">
            <v>2.68</v>
          </cell>
          <cell r="CE28">
            <v>-1.99</v>
          </cell>
          <cell r="CF28">
            <v>-42.66</v>
          </cell>
          <cell r="CG28" t="str">
            <v>Short Buildup</v>
          </cell>
          <cell r="CH28">
            <v>76.98</v>
          </cell>
          <cell r="CI28" t="str">
            <v>NSE:JUBLFOOD1!</v>
          </cell>
          <cell r="CJ28">
            <v>83</v>
          </cell>
          <cell r="CK28">
            <v>558.9</v>
          </cell>
          <cell r="CL28">
            <v>1</v>
          </cell>
          <cell r="CM28">
            <v>523.75</v>
          </cell>
          <cell r="CN28" t="str">
            <v>Buy</v>
          </cell>
          <cell r="CO28" t="str">
            <v>LAST_LOSER</v>
          </cell>
          <cell r="CP28">
            <v>13</v>
          </cell>
          <cell r="CQ28">
            <v>515</v>
          </cell>
          <cell r="CR28" t="str">
            <v>BEARISH</v>
          </cell>
          <cell r="CS28" t="str">
            <v>BEARISH</v>
          </cell>
          <cell r="CT28" t="b">
            <v>0</v>
          </cell>
          <cell r="CU28" t="str">
            <v>BEARISH_ALIGNMENT</v>
          </cell>
          <cell r="CV28" t="str">
            <v>BEARISH_ALIGNMENT</v>
          </cell>
          <cell r="CW28" t="str">
            <v>BEARISH</v>
          </cell>
          <cell r="CX28">
            <v>1</v>
          </cell>
          <cell r="CY28">
            <v>88</v>
          </cell>
          <cell r="CZ28" t="b">
            <v>1</v>
          </cell>
          <cell r="DA28">
            <v>49.89</v>
          </cell>
          <cell r="DB28">
            <v>49.65</v>
          </cell>
          <cell r="DC28"/>
        </row>
        <row r="29">
          <cell r="B29" t="str">
            <v>INDUSINDBK</v>
          </cell>
          <cell r="C29">
            <v>500</v>
          </cell>
          <cell r="D29">
            <v>20</v>
          </cell>
          <cell r="E29">
            <v>15000</v>
          </cell>
          <cell r="F29" t="str">
            <v>Finance</v>
          </cell>
          <cell r="G29" t="str">
            <v>Major Banks</v>
          </cell>
          <cell r="H29" t="str">
            <v xml:space="preserve">INDUSIND BANK LIMITED               </v>
          </cell>
          <cell r="I29" t="str">
            <v>INDUSINDBK</v>
          </cell>
          <cell r="J29" t="str">
            <v>NSE:INDUSINDBK!1</v>
          </cell>
          <cell r="K29" t="str">
            <v>IndusInd Bank Ltd.</v>
          </cell>
          <cell r="L29" t="str">
            <v>#fc5a5a98</v>
          </cell>
          <cell r="M29">
            <v>1536.6</v>
          </cell>
          <cell r="N29">
            <v>-1.7864561999999999</v>
          </cell>
          <cell r="O29">
            <v>-27.95</v>
          </cell>
          <cell r="P29">
            <v>12390000</v>
          </cell>
          <cell r="Q29">
            <v>-3.0326746</v>
          </cell>
          <cell r="R29">
            <v>-387500</v>
          </cell>
          <cell r="S29">
            <v>8425</v>
          </cell>
          <cell r="T29">
            <v>-1.7864561999999999</v>
          </cell>
          <cell r="U29">
            <v>-18779</v>
          </cell>
          <cell r="V29" t="str">
            <v>Long Unwinding</v>
          </cell>
          <cell r="W29">
            <v>1520</v>
          </cell>
          <cell r="X29">
            <v>1500</v>
          </cell>
          <cell r="Y29">
            <v>1480</v>
          </cell>
          <cell r="Z29">
            <v>1460</v>
          </cell>
          <cell r="AA29">
            <v>1440</v>
          </cell>
          <cell r="AB29">
            <v>1540</v>
          </cell>
          <cell r="AC29">
            <v>1560</v>
          </cell>
          <cell r="AD29">
            <v>1580</v>
          </cell>
          <cell r="AE29">
            <v>1600</v>
          </cell>
          <cell r="AF29" t="str">
            <v>1,561.10</v>
          </cell>
          <cell r="AG29" t="str">
            <v>1,570.00</v>
          </cell>
          <cell r="AH29" t="str">
            <v>8.90</v>
          </cell>
          <cell r="AI29" t="str">
            <v>0.57</v>
          </cell>
          <cell r="AJ29" t="str">
            <v>1,570.00</v>
          </cell>
          <cell r="AK29">
            <v>4748</v>
          </cell>
          <cell r="AL29" t="str">
            <v>0.75</v>
          </cell>
          <cell r="AM29" t="str">
            <v>-</v>
          </cell>
          <cell r="AN29" t="str">
            <v>-</v>
          </cell>
          <cell r="AO29" t="str">
            <v>-</v>
          </cell>
          <cell r="AP29" t="str">
            <v>VR55</v>
          </cell>
          <cell r="AQ29" t="b">
            <v>0</v>
          </cell>
          <cell r="AR29">
            <v>0</v>
          </cell>
          <cell r="AS29">
            <v>0</v>
          </cell>
          <cell r="AT29">
            <v>0</v>
          </cell>
          <cell r="AU29">
            <v>0</v>
          </cell>
          <cell r="AV29">
            <v>0</v>
          </cell>
          <cell r="AW29">
            <v>0</v>
          </cell>
          <cell r="AX29">
            <v>0</v>
          </cell>
          <cell r="AY29">
            <v>0</v>
          </cell>
          <cell r="AZ29">
            <v>0</v>
          </cell>
          <cell r="BA29" t="b">
            <v>0</v>
          </cell>
          <cell r="BB29" t="b">
            <v>0</v>
          </cell>
          <cell r="BC29" t="b">
            <v>0</v>
          </cell>
          <cell r="BD29" t="b">
            <v>0</v>
          </cell>
          <cell r="BE29">
            <v>36.08</v>
          </cell>
          <cell r="BF29">
            <v>32.369999999999997</v>
          </cell>
          <cell r="BG29">
            <v>-10.9</v>
          </cell>
          <cell r="BH29">
            <v>89.92</v>
          </cell>
          <cell r="BI29">
            <v>95.24</v>
          </cell>
          <cell r="BJ29">
            <v>47.15</v>
          </cell>
          <cell r="BK29" t="b">
            <v>1</v>
          </cell>
          <cell r="BL29">
            <v>0.43</v>
          </cell>
          <cell r="BM29">
            <v>-41.91</v>
          </cell>
          <cell r="BN29">
            <v>28.65</v>
          </cell>
          <cell r="BO29">
            <v>0</v>
          </cell>
          <cell r="BP29" t="str">
            <v>FINANCIAL SERVICES</v>
          </cell>
          <cell r="BQ29">
            <v>1535.25</v>
          </cell>
          <cell r="BR29">
            <v>2.3199999999999998</v>
          </cell>
          <cell r="BS29">
            <v>-29.3</v>
          </cell>
          <cell r="BT29">
            <v>-1.87</v>
          </cell>
          <cell r="BU29" t="b">
            <v>1</v>
          </cell>
          <cell r="BV29" t="b">
            <v>0</v>
          </cell>
          <cell r="BW29" t="str">
            <v>BULLISH</v>
          </cell>
          <cell r="BX29">
            <v>36.909999999999997</v>
          </cell>
          <cell r="BY29">
            <v>-9.09</v>
          </cell>
          <cell r="BZ29">
            <v>56.26</v>
          </cell>
          <cell r="CA29">
            <v>1535.25</v>
          </cell>
          <cell r="CB29">
            <v>-10.93</v>
          </cell>
          <cell r="CC29" t="str">
            <v>Significant Short Buildup</v>
          </cell>
          <cell r="CD29">
            <v>7.31</v>
          </cell>
          <cell r="CE29">
            <v>-1.87</v>
          </cell>
          <cell r="CF29">
            <v>-69.52</v>
          </cell>
          <cell r="CG29" t="str">
            <v>Short Buildup</v>
          </cell>
          <cell r="CH29">
            <v>99.6</v>
          </cell>
          <cell r="CI29" t="str">
            <v>NSE:INDUSINDBK1!</v>
          </cell>
          <cell r="CJ29">
            <v>55</v>
          </cell>
          <cell r="CK29">
            <v>1668.2</v>
          </cell>
          <cell r="CL29">
            <v>254</v>
          </cell>
          <cell r="CM29">
            <v>1469.1</v>
          </cell>
          <cell r="CN29" t="str">
            <v>Sell</v>
          </cell>
          <cell r="CO29" t="str">
            <v>LAST_WINNER</v>
          </cell>
          <cell r="CP29">
            <v>27</v>
          </cell>
          <cell r="CQ29">
            <v>1680</v>
          </cell>
          <cell r="CR29" t="str">
            <v>BEARISH</v>
          </cell>
          <cell r="CS29" t="str">
            <v>BEARISH</v>
          </cell>
          <cell r="CT29" t="b">
            <v>1</v>
          </cell>
          <cell r="CU29" t="str">
            <v>na</v>
          </cell>
          <cell r="CV29" t="str">
            <v>na</v>
          </cell>
          <cell r="CW29" t="str">
            <v>BULLISH</v>
          </cell>
          <cell r="CX29">
            <v>10</v>
          </cell>
          <cell r="CY29">
            <v>279</v>
          </cell>
          <cell r="CZ29" t="b">
            <v>0</v>
          </cell>
          <cell r="DA29">
            <v>40.96</v>
          </cell>
          <cell r="DB29">
            <v>40.31</v>
          </cell>
          <cell r="DC29"/>
        </row>
        <row r="30">
          <cell r="B30" t="str">
            <v>SIEMENS</v>
          </cell>
          <cell r="C30">
            <v>150</v>
          </cell>
          <cell r="D30">
            <v>50</v>
          </cell>
          <cell r="E30">
            <v>6000</v>
          </cell>
          <cell r="F30" t="str">
            <v>Producer Manufacturing</v>
          </cell>
          <cell r="G30" t="str">
            <v>Electrical Products</v>
          </cell>
          <cell r="H30" t="str">
            <v xml:space="preserve">SIEMENS LTD                         </v>
          </cell>
          <cell r="I30" t="str">
            <v>SIEMENS</v>
          </cell>
          <cell r="J30" t="str">
            <v>NSE:SIEMENS!1</v>
          </cell>
          <cell r="K30" t="str">
            <v>Siemens Ltd.</v>
          </cell>
          <cell r="L30" t="str">
            <v>#fc5a5a97</v>
          </cell>
          <cell r="M30">
            <v>4066.6</v>
          </cell>
          <cell r="N30">
            <v>-1.7705742</v>
          </cell>
          <cell r="O30">
            <v>-73.3</v>
          </cell>
          <cell r="P30">
            <v>1464300</v>
          </cell>
          <cell r="Q30">
            <v>-1.7512076999999999</v>
          </cell>
          <cell r="R30">
            <v>-26100</v>
          </cell>
          <cell r="S30">
            <v>746</v>
          </cell>
          <cell r="T30">
            <v>-1.7705742</v>
          </cell>
          <cell r="U30">
            <v>-792</v>
          </cell>
          <cell r="V30" t="str">
            <v>Long Unwinding</v>
          </cell>
          <cell r="W30">
            <v>4050</v>
          </cell>
          <cell r="X30">
            <v>4000</v>
          </cell>
          <cell r="Y30">
            <v>3950</v>
          </cell>
          <cell r="Z30">
            <v>3900</v>
          </cell>
          <cell r="AA30">
            <v>3850</v>
          </cell>
          <cell r="AB30">
            <v>4100</v>
          </cell>
          <cell r="AC30">
            <v>4150</v>
          </cell>
          <cell r="AD30">
            <v>4200</v>
          </cell>
          <cell r="AE30">
            <v>4250</v>
          </cell>
          <cell r="AF30" t="str">
            <v>4,141.50</v>
          </cell>
          <cell r="AG30" t="str">
            <v>4,165.00</v>
          </cell>
          <cell r="AH30" t="str">
            <v>23.50</v>
          </cell>
          <cell r="AI30" t="str">
            <v>0.57</v>
          </cell>
          <cell r="AJ30" t="str">
            <v>4,165.00</v>
          </cell>
          <cell r="AK30">
            <v>178</v>
          </cell>
          <cell r="AL30" t="str">
            <v>0.07</v>
          </cell>
          <cell r="AM30" t="str">
            <v>-</v>
          </cell>
          <cell r="AN30" t="str">
            <v>-</v>
          </cell>
          <cell r="AO30" t="str">
            <v>-</v>
          </cell>
          <cell r="AP30" t="str">
            <v>VR151</v>
          </cell>
          <cell r="AQ30" t="b">
            <v>0</v>
          </cell>
          <cell r="AR30">
            <v>0</v>
          </cell>
          <cell r="AS30">
            <v>0</v>
          </cell>
          <cell r="AT30">
            <v>0</v>
          </cell>
          <cell r="AU30">
            <v>0</v>
          </cell>
          <cell r="AV30">
            <v>0</v>
          </cell>
          <cell r="AW30">
            <v>0</v>
          </cell>
          <cell r="AX30">
            <v>0</v>
          </cell>
          <cell r="AY30">
            <v>0</v>
          </cell>
          <cell r="AZ30">
            <v>0</v>
          </cell>
          <cell r="BA30" t="b">
            <v>0</v>
          </cell>
          <cell r="BB30" t="b">
            <v>0</v>
          </cell>
          <cell r="BC30" t="b">
            <v>0</v>
          </cell>
          <cell r="BD30" t="b">
            <v>0</v>
          </cell>
          <cell r="BE30">
            <v>34.68</v>
          </cell>
          <cell r="BF30">
            <v>35.01</v>
          </cell>
          <cell r="BG30">
            <v>-1.55</v>
          </cell>
          <cell r="BH30">
            <v>92.34</v>
          </cell>
          <cell r="BI30">
            <v>74.599999999999994</v>
          </cell>
          <cell r="BJ30">
            <v>52.22</v>
          </cell>
          <cell r="BK30" t="b">
            <v>0</v>
          </cell>
          <cell r="BL30">
            <v>0.44</v>
          </cell>
          <cell r="BM30">
            <v>11.86</v>
          </cell>
          <cell r="BN30">
            <v>35.340000000000003</v>
          </cell>
          <cell r="BO30">
            <v>0</v>
          </cell>
          <cell r="BP30" t="str">
            <v>CAPITAL GOODS</v>
          </cell>
          <cell r="BQ30">
            <v>4073.1</v>
          </cell>
          <cell r="BR30">
            <v>2.84</v>
          </cell>
          <cell r="BS30">
            <v>-66.8</v>
          </cell>
          <cell r="BT30">
            <v>-1.61</v>
          </cell>
          <cell r="BU30" t="b">
            <v>0</v>
          </cell>
          <cell r="BV30" t="b">
            <v>0</v>
          </cell>
          <cell r="BW30">
            <v>0</v>
          </cell>
          <cell r="BX30">
            <v>1.1399999999999999</v>
          </cell>
          <cell r="BY30">
            <v>-2.56</v>
          </cell>
          <cell r="BZ30">
            <v>44.47</v>
          </cell>
          <cell r="CA30">
            <v>4073.1</v>
          </cell>
          <cell r="CB30">
            <v>-1.55</v>
          </cell>
          <cell r="CC30" t="str">
            <v>Short Buildup</v>
          </cell>
          <cell r="CD30">
            <v>1.65</v>
          </cell>
          <cell r="CE30">
            <v>-1.61</v>
          </cell>
          <cell r="CF30">
            <v>-49.63</v>
          </cell>
          <cell r="CG30" t="str">
            <v>Short Buildup</v>
          </cell>
          <cell r="CH30">
            <v>36.11</v>
          </cell>
          <cell r="CI30" t="str">
            <v>NSE:SIEMENS1!</v>
          </cell>
          <cell r="CJ30">
            <v>0</v>
          </cell>
          <cell r="CK30">
            <v>0</v>
          </cell>
          <cell r="CL30">
            <v>0</v>
          </cell>
          <cell r="CM30">
            <v>0</v>
          </cell>
          <cell r="CN30">
            <v>0</v>
          </cell>
          <cell r="CO30">
            <v>0</v>
          </cell>
          <cell r="CP30">
            <v>0</v>
          </cell>
          <cell r="CQ30">
            <v>0</v>
          </cell>
          <cell r="CR30" t="str">
            <v>BEARISH</v>
          </cell>
          <cell r="CS30" t="str">
            <v>BEARISH</v>
          </cell>
          <cell r="CT30" t="b">
            <v>0</v>
          </cell>
          <cell r="CU30" t="str">
            <v>na</v>
          </cell>
          <cell r="CV30" t="str">
            <v>na</v>
          </cell>
          <cell r="CW30" t="str">
            <v>na</v>
          </cell>
          <cell r="CX30">
            <v>0</v>
          </cell>
          <cell r="CY30">
            <v>0</v>
          </cell>
          <cell r="CZ30" t="b">
            <v>0</v>
          </cell>
          <cell r="DA30">
            <v>14.25</v>
          </cell>
          <cell r="DB30">
            <v>14.6</v>
          </cell>
          <cell r="DC30"/>
        </row>
        <row r="31">
          <cell r="B31" t="str">
            <v>POLYCAB</v>
          </cell>
          <cell r="C31">
            <v>100</v>
          </cell>
          <cell r="D31">
            <v>50</v>
          </cell>
          <cell r="E31">
            <v>4000</v>
          </cell>
          <cell r="F31" t="str">
            <v>Producer Manufacturing</v>
          </cell>
          <cell r="G31" t="str">
            <v>Electrical Products</v>
          </cell>
          <cell r="H31" t="str">
            <v xml:space="preserve">POLYCAB INDIA LIMITED               </v>
          </cell>
          <cell r="I31" t="str">
            <v>POLYCAB</v>
          </cell>
          <cell r="J31" t="str">
            <v>NSE:POLYCAB!1</v>
          </cell>
          <cell r="K31" t="str">
            <v>Polycab India Ltd.</v>
          </cell>
          <cell r="L31" t="str">
            <v>#fc5a5a93</v>
          </cell>
          <cell r="M31">
            <v>4331.8500000000004</v>
          </cell>
          <cell r="N31">
            <v>-1.7152775</v>
          </cell>
          <cell r="O31">
            <v>-75.599999999999994</v>
          </cell>
          <cell r="P31">
            <v>2370100</v>
          </cell>
          <cell r="Q31">
            <v>-0.90312329999999996</v>
          </cell>
          <cell r="R31">
            <v>-21600</v>
          </cell>
          <cell r="S31">
            <v>337</v>
          </cell>
          <cell r="T31">
            <v>-1.7152775</v>
          </cell>
          <cell r="U31">
            <v>-1092</v>
          </cell>
          <cell r="V31" t="str">
            <v>Long Unwinding</v>
          </cell>
          <cell r="W31">
            <v>4300</v>
          </cell>
          <cell r="X31">
            <v>4250</v>
          </cell>
          <cell r="Y31">
            <v>4200</v>
          </cell>
          <cell r="Z31">
            <v>4150</v>
          </cell>
          <cell r="AA31">
            <v>4100</v>
          </cell>
          <cell r="AB31">
            <v>4350</v>
          </cell>
          <cell r="AC31">
            <v>4400</v>
          </cell>
          <cell r="AD31">
            <v>4450</v>
          </cell>
          <cell r="AE31">
            <v>4500</v>
          </cell>
          <cell r="AF31" t="str">
            <v>4,422.70</v>
          </cell>
          <cell r="AG31" t="str">
            <v>4,450.00</v>
          </cell>
          <cell r="AH31" t="str">
            <v>27.30</v>
          </cell>
          <cell r="AI31" t="str">
            <v>0.62</v>
          </cell>
          <cell r="AJ31" t="str">
            <v>4,450.00</v>
          </cell>
          <cell r="AK31">
            <v>1661</v>
          </cell>
          <cell r="AL31" t="str">
            <v>0.74</v>
          </cell>
          <cell r="AM31" t="str">
            <v>-</v>
          </cell>
          <cell r="AN31" t="str">
            <v>-</v>
          </cell>
          <cell r="AO31" t="str">
            <v>-</v>
          </cell>
          <cell r="AP31" t="str">
            <v>VR88</v>
          </cell>
          <cell r="AQ31" t="b">
            <v>0</v>
          </cell>
          <cell r="AR31">
            <v>0</v>
          </cell>
          <cell r="AS31">
            <v>0</v>
          </cell>
          <cell r="AT31">
            <v>0</v>
          </cell>
          <cell r="AU31">
            <v>0</v>
          </cell>
          <cell r="AV31">
            <v>0</v>
          </cell>
          <cell r="AW31">
            <v>0</v>
          </cell>
          <cell r="AX31">
            <v>0</v>
          </cell>
          <cell r="AY31">
            <v>0</v>
          </cell>
          <cell r="AZ31">
            <v>0</v>
          </cell>
          <cell r="BA31" t="b">
            <v>0</v>
          </cell>
          <cell r="BB31" t="b">
            <v>0</v>
          </cell>
          <cell r="BC31" t="b">
            <v>0</v>
          </cell>
          <cell r="BD31" t="b">
            <v>0</v>
          </cell>
          <cell r="BE31">
            <v>67.37</v>
          </cell>
          <cell r="BF31">
            <v>73.23</v>
          </cell>
          <cell r="BG31">
            <v>3.9</v>
          </cell>
          <cell r="BH31">
            <v>99.6</v>
          </cell>
          <cell r="BI31">
            <v>98.41</v>
          </cell>
          <cell r="BJ31">
            <v>86.14</v>
          </cell>
          <cell r="BK31" t="b">
            <v>1</v>
          </cell>
          <cell r="BL31">
            <v>0.52</v>
          </cell>
          <cell r="BM31">
            <v>14.56</v>
          </cell>
          <cell r="BN31">
            <v>79.099999999999994</v>
          </cell>
          <cell r="BO31">
            <v>0</v>
          </cell>
          <cell r="BP31" t="str">
            <v>CAPITAL GOODS</v>
          </cell>
          <cell r="BQ31">
            <v>4328.75</v>
          </cell>
          <cell r="BR31">
            <v>0</v>
          </cell>
          <cell r="BS31">
            <v>-78.7</v>
          </cell>
          <cell r="BT31">
            <v>-1.79</v>
          </cell>
          <cell r="BU31" t="b">
            <v>1</v>
          </cell>
          <cell r="BV31" t="b">
            <v>0</v>
          </cell>
          <cell r="BW31" t="str">
            <v>BEARISH</v>
          </cell>
          <cell r="BX31">
            <v>-28.79</v>
          </cell>
          <cell r="BY31">
            <v>2.85</v>
          </cell>
          <cell r="BZ31">
            <v>9.3800000000000008</v>
          </cell>
          <cell r="CA31">
            <v>4328.75</v>
          </cell>
          <cell r="CB31">
            <v>3.89</v>
          </cell>
          <cell r="CC31" t="str">
            <v>Significant Short Covering</v>
          </cell>
          <cell r="CD31">
            <v>-0.24</v>
          </cell>
          <cell r="CE31">
            <v>-1.79</v>
          </cell>
          <cell r="CF31">
            <v>-75.22</v>
          </cell>
          <cell r="CG31" t="str">
            <v>Long Unwinding</v>
          </cell>
          <cell r="CH31">
            <v>5.95</v>
          </cell>
          <cell r="CI31" t="str">
            <v>NSE:POLYCAB1!</v>
          </cell>
          <cell r="CJ31">
            <v>125</v>
          </cell>
          <cell r="CK31">
            <v>5494.8</v>
          </cell>
          <cell r="CL31">
            <v>104</v>
          </cell>
          <cell r="CM31">
            <v>5428.2</v>
          </cell>
          <cell r="CN31" t="str">
            <v>Sell</v>
          </cell>
          <cell r="CO31" t="str">
            <v>LAST_WINNER</v>
          </cell>
          <cell r="CP31">
            <v>1</v>
          </cell>
          <cell r="CQ31">
            <v>4500</v>
          </cell>
          <cell r="CR31" t="str">
            <v>BULLISH</v>
          </cell>
          <cell r="CS31" t="str">
            <v>BEARISH</v>
          </cell>
          <cell r="CT31" t="b">
            <v>1</v>
          </cell>
          <cell r="CU31" t="str">
            <v>na</v>
          </cell>
          <cell r="CV31" t="str">
            <v>BEARISH_ALIGNMENT</v>
          </cell>
          <cell r="CW31" t="str">
            <v>BEARISH</v>
          </cell>
          <cell r="CX31">
            <v>18</v>
          </cell>
          <cell r="CY31">
            <v>905</v>
          </cell>
          <cell r="CZ31" t="b">
            <v>0</v>
          </cell>
          <cell r="DA31">
            <v>83.29</v>
          </cell>
          <cell r="DB31">
            <v>86.11</v>
          </cell>
          <cell r="DC31" t="str">
            <v>BANNED</v>
          </cell>
        </row>
        <row r="32">
          <cell r="B32" t="str">
            <v>POLYCAB</v>
          </cell>
          <cell r="C32">
            <v>100</v>
          </cell>
          <cell r="D32">
            <v>50</v>
          </cell>
          <cell r="E32">
            <v>4000</v>
          </cell>
          <cell r="F32" t="str">
            <v>Producer Manufacturing</v>
          </cell>
          <cell r="G32" t="str">
            <v>Electrical Products</v>
          </cell>
          <cell r="H32" t="str">
            <v xml:space="preserve">POLYCAB INDIA LIMITED               </v>
          </cell>
          <cell r="I32" t="str">
            <v>POLYCAB</v>
          </cell>
          <cell r="J32" t="str">
            <v>NSE:POLYCAB!1</v>
          </cell>
          <cell r="K32" t="str">
            <v>Polycab India Ltd.</v>
          </cell>
          <cell r="L32" t="str">
            <v>#fc5a5a93</v>
          </cell>
          <cell r="M32">
            <v>4331.8500000000004</v>
          </cell>
          <cell r="N32">
            <v>-1.7152775</v>
          </cell>
          <cell r="O32">
            <v>-75.599999999999994</v>
          </cell>
          <cell r="P32">
            <v>2370100</v>
          </cell>
          <cell r="Q32">
            <v>-0.90312329999999996</v>
          </cell>
          <cell r="R32">
            <v>-21600</v>
          </cell>
          <cell r="S32">
            <v>337</v>
          </cell>
          <cell r="T32">
            <v>-1.7152775</v>
          </cell>
          <cell r="U32">
            <v>-1092</v>
          </cell>
          <cell r="V32" t="str">
            <v>Long Unwinding</v>
          </cell>
          <cell r="W32">
            <v>4300</v>
          </cell>
          <cell r="X32">
            <v>4250</v>
          </cell>
          <cell r="Y32">
            <v>4200</v>
          </cell>
          <cell r="Z32">
            <v>4150</v>
          </cell>
          <cell r="AA32">
            <v>4100</v>
          </cell>
          <cell r="AB32">
            <v>4350</v>
          </cell>
          <cell r="AC32">
            <v>4400</v>
          </cell>
          <cell r="AD32">
            <v>4450</v>
          </cell>
          <cell r="AE32">
            <v>4500</v>
          </cell>
          <cell r="AF32" t="str">
            <v>4,422.70</v>
          </cell>
          <cell r="AG32" t="str">
            <v>4,450.00</v>
          </cell>
          <cell r="AH32" t="str">
            <v>27.30</v>
          </cell>
          <cell r="AI32" t="str">
            <v>0.62</v>
          </cell>
          <cell r="AJ32" t="str">
            <v>4,450.00</v>
          </cell>
          <cell r="AK32">
            <v>1661</v>
          </cell>
          <cell r="AL32" t="str">
            <v>0.74</v>
          </cell>
          <cell r="AM32" t="str">
            <v>-</v>
          </cell>
          <cell r="AN32" t="str">
            <v>-</v>
          </cell>
          <cell r="AO32" t="str">
            <v>-</v>
          </cell>
          <cell r="AP32" t="str">
            <v>VR88</v>
          </cell>
          <cell r="AQ32" t="b">
            <v>0</v>
          </cell>
          <cell r="AR32">
            <v>0</v>
          </cell>
          <cell r="AS32">
            <v>0</v>
          </cell>
          <cell r="AT32">
            <v>0</v>
          </cell>
          <cell r="AU32">
            <v>0</v>
          </cell>
          <cell r="AV32">
            <v>0</v>
          </cell>
          <cell r="AW32">
            <v>0</v>
          </cell>
          <cell r="AX32">
            <v>0</v>
          </cell>
          <cell r="AY32">
            <v>0</v>
          </cell>
          <cell r="AZ32">
            <v>0</v>
          </cell>
          <cell r="BA32" t="b">
            <v>0</v>
          </cell>
          <cell r="BB32" t="b">
            <v>0</v>
          </cell>
          <cell r="BC32" t="b">
            <v>0</v>
          </cell>
          <cell r="BD32" t="b">
            <v>0</v>
          </cell>
          <cell r="BE32">
            <v>67.37</v>
          </cell>
          <cell r="BF32">
            <v>73.23</v>
          </cell>
          <cell r="BG32">
            <v>3.9</v>
          </cell>
          <cell r="BH32">
            <v>99.6</v>
          </cell>
          <cell r="BI32">
            <v>98.41</v>
          </cell>
          <cell r="BJ32">
            <v>86.14</v>
          </cell>
          <cell r="BK32" t="b">
            <v>1</v>
          </cell>
          <cell r="BL32">
            <v>0.52</v>
          </cell>
          <cell r="BM32">
            <v>14.56</v>
          </cell>
          <cell r="BN32">
            <v>79.099999999999994</v>
          </cell>
          <cell r="BO32">
            <v>0</v>
          </cell>
          <cell r="BP32" t="str">
            <v>CAPITAL GOODS</v>
          </cell>
          <cell r="BQ32">
            <v>4328.75</v>
          </cell>
          <cell r="BR32">
            <v>0</v>
          </cell>
          <cell r="BS32">
            <v>-78.7</v>
          </cell>
          <cell r="BT32">
            <v>-1.79</v>
          </cell>
          <cell r="BU32" t="b">
            <v>1</v>
          </cell>
          <cell r="BV32" t="b">
            <v>0</v>
          </cell>
          <cell r="BW32" t="str">
            <v>BEARISH</v>
          </cell>
          <cell r="BX32">
            <v>-28.79</v>
          </cell>
          <cell r="BY32">
            <v>2.85</v>
          </cell>
          <cell r="BZ32">
            <v>9.3800000000000008</v>
          </cell>
          <cell r="CA32">
            <v>4328.75</v>
          </cell>
          <cell r="CB32">
            <v>3.89</v>
          </cell>
          <cell r="CC32" t="str">
            <v>Significant Short Covering</v>
          </cell>
          <cell r="CD32">
            <v>-0.24</v>
          </cell>
          <cell r="CE32">
            <v>-1.79</v>
          </cell>
          <cell r="CF32">
            <v>-75.22</v>
          </cell>
          <cell r="CG32" t="str">
            <v>Long Unwinding</v>
          </cell>
          <cell r="CH32">
            <v>5.95</v>
          </cell>
          <cell r="CI32" t="str">
            <v>NSE:POLYCAB1!</v>
          </cell>
          <cell r="CJ32">
            <v>125</v>
          </cell>
          <cell r="CK32">
            <v>5494.8</v>
          </cell>
          <cell r="CL32">
            <v>104</v>
          </cell>
          <cell r="CM32">
            <v>5428.2</v>
          </cell>
          <cell r="CN32" t="str">
            <v>Sell</v>
          </cell>
          <cell r="CO32" t="str">
            <v>LAST_WINNER</v>
          </cell>
          <cell r="CP32">
            <v>1</v>
          </cell>
          <cell r="CQ32">
            <v>4500</v>
          </cell>
          <cell r="CR32" t="str">
            <v>BULLISH</v>
          </cell>
          <cell r="CS32" t="str">
            <v>BEARISH</v>
          </cell>
          <cell r="CT32" t="b">
            <v>1</v>
          </cell>
          <cell r="CU32" t="str">
            <v>na</v>
          </cell>
          <cell r="CV32" t="str">
            <v>BEARISH_ALIGNMENT</v>
          </cell>
          <cell r="CW32" t="str">
            <v>BEARISH</v>
          </cell>
          <cell r="CX32">
            <v>18</v>
          </cell>
          <cell r="CY32">
            <v>905</v>
          </cell>
          <cell r="CZ32" t="b">
            <v>0</v>
          </cell>
          <cell r="DA32">
            <v>83.29</v>
          </cell>
          <cell r="DB32">
            <v>86.11</v>
          </cell>
          <cell r="DC32" t="str">
            <v>POTENTIAL_EXIT</v>
          </cell>
        </row>
        <row r="33">
          <cell r="B33" t="str">
            <v>WIPRO</v>
          </cell>
          <cell r="C33">
            <v>1500</v>
          </cell>
          <cell r="D33">
            <v>5</v>
          </cell>
          <cell r="E33">
            <v>60000</v>
          </cell>
          <cell r="F33" t="str">
            <v>Technology Services</v>
          </cell>
          <cell r="G33" t="str">
            <v>Information Technology Services</v>
          </cell>
          <cell r="H33" t="str">
            <v xml:space="preserve">WIPRO LTD                           </v>
          </cell>
          <cell r="I33" t="str">
            <v>WIPRO</v>
          </cell>
          <cell r="J33" t="str">
            <v>NSE:WIPRO!1</v>
          </cell>
          <cell r="K33" t="str">
            <v>Wipro Ltd.</v>
          </cell>
          <cell r="L33" t="str">
            <v>#fc5a5a93</v>
          </cell>
          <cell r="M33">
            <v>476.5</v>
          </cell>
          <cell r="N33">
            <v>-1.7120462000000001</v>
          </cell>
          <cell r="O33">
            <v>-8.3000000000000007</v>
          </cell>
          <cell r="P33">
            <v>43776000</v>
          </cell>
          <cell r="Q33">
            <v>-2.5998732000000002</v>
          </cell>
          <cell r="R33">
            <v>-1168500</v>
          </cell>
          <cell r="S33">
            <v>9099</v>
          </cell>
          <cell r="T33">
            <v>-1.7120462000000001</v>
          </cell>
          <cell r="U33">
            <v>-72</v>
          </cell>
          <cell r="V33" t="str">
            <v>Long Unwinding</v>
          </cell>
          <cell r="W33">
            <v>475</v>
          </cell>
          <cell r="X33">
            <v>470</v>
          </cell>
          <cell r="Y33">
            <v>465</v>
          </cell>
          <cell r="Z33">
            <v>460</v>
          </cell>
          <cell r="AA33">
            <v>455</v>
          </cell>
          <cell r="AB33">
            <v>480</v>
          </cell>
          <cell r="AC33">
            <v>485</v>
          </cell>
          <cell r="AD33">
            <v>490</v>
          </cell>
          <cell r="AE33">
            <v>495</v>
          </cell>
          <cell r="AF33" t="str">
            <v>485.05</v>
          </cell>
          <cell r="AG33" t="str">
            <v>486.40</v>
          </cell>
          <cell r="AH33" t="str">
            <v>1.35</v>
          </cell>
          <cell r="AI33" t="str">
            <v>0.28</v>
          </cell>
          <cell r="AJ33" t="str">
            <v>486.40</v>
          </cell>
          <cell r="AK33">
            <v>27331</v>
          </cell>
          <cell r="AL33" t="str">
            <v>1.33</v>
          </cell>
          <cell r="AM33" t="str">
            <v>-</v>
          </cell>
          <cell r="AN33" t="str">
            <v>-</v>
          </cell>
          <cell r="AO33" t="str">
            <v>-</v>
          </cell>
          <cell r="AP33" t="str">
            <v>VR27</v>
          </cell>
          <cell r="AQ33" t="b">
            <v>0</v>
          </cell>
          <cell r="AR33">
            <v>0</v>
          </cell>
          <cell r="AS33">
            <v>0</v>
          </cell>
          <cell r="AT33">
            <v>0</v>
          </cell>
          <cell r="AU33">
            <v>0</v>
          </cell>
          <cell r="AV33">
            <v>0</v>
          </cell>
          <cell r="AW33">
            <v>0</v>
          </cell>
          <cell r="AX33">
            <v>0</v>
          </cell>
          <cell r="AY33">
            <v>0</v>
          </cell>
          <cell r="AZ33">
            <v>0</v>
          </cell>
          <cell r="BA33" t="b">
            <v>0</v>
          </cell>
          <cell r="BB33" t="b">
            <v>0</v>
          </cell>
          <cell r="BC33" t="b">
            <v>0</v>
          </cell>
          <cell r="BD33" t="b">
            <v>0</v>
          </cell>
          <cell r="BE33">
            <v>39.92</v>
          </cell>
          <cell r="BF33">
            <v>37.04</v>
          </cell>
          <cell r="BG33">
            <v>1.26</v>
          </cell>
          <cell r="BH33">
            <v>92.74</v>
          </cell>
          <cell r="BI33">
            <v>71.430000000000007</v>
          </cell>
          <cell r="BJ33">
            <v>78.63</v>
          </cell>
          <cell r="BK33" t="b">
            <v>1</v>
          </cell>
          <cell r="BL33">
            <v>0.43</v>
          </cell>
          <cell r="BM33">
            <v>-4.07</v>
          </cell>
          <cell r="BN33">
            <v>34.159999999999997</v>
          </cell>
          <cell r="BO33">
            <v>0</v>
          </cell>
          <cell r="BP33" t="str">
            <v>IT</v>
          </cell>
          <cell r="BQ33">
            <v>476.6</v>
          </cell>
          <cell r="BR33">
            <v>2.69</v>
          </cell>
          <cell r="BS33">
            <v>-8.1999999999999993</v>
          </cell>
          <cell r="BT33">
            <v>-1.69</v>
          </cell>
          <cell r="BU33" t="b">
            <v>0</v>
          </cell>
          <cell r="BV33" t="b">
            <v>0</v>
          </cell>
          <cell r="BW33" t="str">
            <v>BULLISH</v>
          </cell>
          <cell r="BX33">
            <v>2.06</v>
          </cell>
          <cell r="BY33">
            <v>-3.67</v>
          </cell>
          <cell r="BZ33">
            <v>47.06</v>
          </cell>
          <cell r="CA33">
            <v>476.6</v>
          </cell>
          <cell r="CB33">
            <v>1.26</v>
          </cell>
          <cell r="CC33" t="str">
            <v>Short Buildup</v>
          </cell>
          <cell r="CD33">
            <v>5.33</v>
          </cell>
          <cell r="CE33">
            <v>-1.69</v>
          </cell>
          <cell r="CF33">
            <v>3.59</v>
          </cell>
          <cell r="CG33" t="str">
            <v>Significant Short Buildup</v>
          </cell>
          <cell r="CH33">
            <v>97.22</v>
          </cell>
          <cell r="CI33" t="str">
            <v>NSE:WIPRO1!</v>
          </cell>
          <cell r="CJ33">
            <v>13</v>
          </cell>
          <cell r="CK33">
            <v>486.2</v>
          </cell>
          <cell r="CL33">
            <v>345</v>
          </cell>
          <cell r="CM33">
            <v>383.15</v>
          </cell>
          <cell r="CN33" t="str">
            <v>Sell</v>
          </cell>
          <cell r="CO33" t="str">
            <v>LAST_LOSER</v>
          </cell>
          <cell r="CP33">
            <v>2</v>
          </cell>
          <cell r="CQ33">
            <v>485</v>
          </cell>
          <cell r="CR33" t="str">
            <v>BEARISH</v>
          </cell>
          <cell r="CS33" t="str">
            <v>BEARISH</v>
          </cell>
          <cell r="CT33" t="b">
            <v>0</v>
          </cell>
          <cell r="CU33" t="str">
            <v>na</v>
          </cell>
          <cell r="CV33" t="str">
            <v>na</v>
          </cell>
          <cell r="CW33" t="str">
            <v>BULLISH</v>
          </cell>
          <cell r="CX33">
            <v>3</v>
          </cell>
          <cell r="CY33">
            <v>82</v>
          </cell>
          <cell r="CZ33" t="b">
            <v>1</v>
          </cell>
          <cell r="DA33">
            <v>65.88</v>
          </cell>
          <cell r="DB33">
            <v>66.040000000000006</v>
          </cell>
          <cell r="DC33"/>
        </row>
        <row r="34">
          <cell r="B34" t="str">
            <v>NAUKRI</v>
          </cell>
          <cell r="C34">
            <v>150</v>
          </cell>
          <cell r="D34">
            <v>50</v>
          </cell>
          <cell r="E34">
            <v>4500</v>
          </cell>
          <cell r="F34" t="str">
            <v>Technology Services</v>
          </cell>
          <cell r="G34" t="str">
            <v>Internet Software/Services</v>
          </cell>
          <cell r="H34" t="str">
            <v xml:space="preserve">INFO EDGE (I) LTD                   </v>
          </cell>
          <cell r="I34" t="str">
            <v>NAUKRI</v>
          </cell>
          <cell r="J34" t="str">
            <v>NSE:NAUKRI!1</v>
          </cell>
          <cell r="K34" t="str">
            <v>Info Edge (India) Ltd.</v>
          </cell>
          <cell r="L34" t="str">
            <v>#fc5a5a92</v>
          </cell>
          <cell r="M34">
            <v>5026.8</v>
          </cell>
          <cell r="N34">
            <v>-1.6983954999999999</v>
          </cell>
          <cell r="O34">
            <v>-86.85</v>
          </cell>
          <cell r="P34">
            <v>1095900</v>
          </cell>
          <cell r="Q34">
            <v>-1.5363880999999999</v>
          </cell>
          <cell r="R34">
            <v>-17100</v>
          </cell>
          <cell r="S34">
            <v>870</v>
          </cell>
          <cell r="T34">
            <v>-1.6983954999999999</v>
          </cell>
          <cell r="U34">
            <v>-1563</v>
          </cell>
          <cell r="V34" t="str">
            <v>Long Unwinding</v>
          </cell>
          <cell r="W34">
            <v>5000</v>
          </cell>
          <cell r="X34">
            <v>4950</v>
          </cell>
          <cell r="Y34">
            <v>4900</v>
          </cell>
          <cell r="Z34">
            <v>4850</v>
          </cell>
          <cell r="AA34">
            <v>4800</v>
          </cell>
          <cell r="AB34">
            <v>5050</v>
          </cell>
          <cell r="AC34">
            <v>5100</v>
          </cell>
          <cell r="AD34">
            <v>5150</v>
          </cell>
          <cell r="AE34">
            <v>5200</v>
          </cell>
          <cell r="AF34" t="str">
            <v>5,097.95</v>
          </cell>
          <cell r="AG34" t="str">
            <v>5,150.00</v>
          </cell>
          <cell r="AH34" t="str">
            <v>52.05</v>
          </cell>
          <cell r="AI34" t="str">
            <v>1.02</v>
          </cell>
          <cell r="AJ34" t="str">
            <v>5,150.00</v>
          </cell>
          <cell r="AK34">
            <v>96</v>
          </cell>
          <cell r="AL34" t="str">
            <v>0.05</v>
          </cell>
          <cell r="AM34" t="str">
            <v>-</v>
          </cell>
          <cell r="AN34" t="str">
            <v>-</v>
          </cell>
          <cell r="AO34" t="str">
            <v>-</v>
          </cell>
          <cell r="AP34" t="str">
            <v>VR166</v>
          </cell>
          <cell r="AQ34" t="b">
            <v>0</v>
          </cell>
          <cell r="AR34">
            <v>0</v>
          </cell>
          <cell r="AS34">
            <v>0</v>
          </cell>
          <cell r="AT34">
            <v>0</v>
          </cell>
          <cell r="AU34">
            <v>0</v>
          </cell>
          <cell r="AV34">
            <v>0</v>
          </cell>
          <cell r="AW34">
            <v>0</v>
          </cell>
          <cell r="AX34">
            <v>0</v>
          </cell>
          <cell r="AY34">
            <v>0</v>
          </cell>
          <cell r="AZ34">
            <v>0</v>
          </cell>
          <cell r="BA34" t="b">
            <v>0</v>
          </cell>
          <cell r="BB34" t="b">
            <v>0</v>
          </cell>
          <cell r="BC34" t="b">
            <v>0</v>
          </cell>
          <cell r="BD34" t="b">
            <v>0</v>
          </cell>
          <cell r="BE34">
            <v>42.57</v>
          </cell>
          <cell r="BF34">
            <v>36.46</v>
          </cell>
          <cell r="BG34">
            <v>-2.57</v>
          </cell>
          <cell r="BH34">
            <v>74.19</v>
          </cell>
          <cell r="BI34">
            <v>63.49</v>
          </cell>
          <cell r="BJ34">
            <v>63.32</v>
          </cell>
          <cell r="BK34" t="b">
            <v>1</v>
          </cell>
          <cell r="BL34">
            <v>0.33</v>
          </cell>
          <cell r="BM34">
            <v>-17.54</v>
          </cell>
          <cell r="BN34">
            <v>30.35</v>
          </cell>
          <cell r="BO34">
            <v>0</v>
          </cell>
          <cell r="BP34" t="str">
            <v>CONSUMER SERVICES</v>
          </cell>
          <cell r="BQ34">
            <v>5009.25</v>
          </cell>
          <cell r="BR34">
            <v>2.98</v>
          </cell>
          <cell r="BS34">
            <v>-104.4</v>
          </cell>
          <cell r="BT34">
            <v>-2.04</v>
          </cell>
          <cell r="BU34" t="b">
            <v>0</v>
          </cell>
          <cell r="BV34" t="b">
            <v>0</v>
          </cell>
          <cell r="BW34" t="str">
            <v>BULLISH</v>
          </cell>
          <cell r="BX34">
            <v>-5.15</v>
          </cell>
          <cell r="BY34">
            <v>-6.2</v>
          </cell>
          <cell r="BZ34">
            <v>44.69</v>
          </cell>
          <cell r="CA34">
            <v>5009.25</v>
          </cell>
          <cell r="CB34">
            <v>-2.57</v>
          </cell>
          <cell r="CC34" t="str">
            <v>Significant Long Unwinding</v>
          </cell>
          <cell r="CD34">
            <v>0.63</v>
          </cell>
          <cell r="CE34">
            <v>-2.04</v>
          </cell>
          <cell r="CF34">
            <v>-61.44</v>
          </cell>
          <cell r="CG34" t="str">
            <v>Short Buildup</v>
          </cell>
          <cell r="CH34">
            <v>73.81</v>
          </cell>
          <cell r="CI34" t="str">
            <v>NSE:NAUKRI1!</v>
          </cell>
          <cell r="CJ34">
            <v>61</v>
          </cell>
          <cell r="CK34">
            <v>5288.55</v>
          </cell>
          <cell r="CL34">
            <v>433</v>
          </cell>
          <cell r="CM34">
            <v>4126.95</v>
          </cell>
          <cell r="CN34" t="str">
            <v>Sell</v>
          </cell>
          <cell r="CO34" t="str">
            <v>LAST_LOSER</v>
          </cell>
          <cell r="CP34">
            <v>31</v>
          </cell>
          <cell r="CQ34">
            <v>5350</v>
          </cell>
          <cell r="CR34" t="str">
            <v>BEARISH</v>
          </cell>
          <cell r="CS34" t="str">
            <v>BEARISH</v>
          </cell>
          <cell r="CT34" t="b">
            <v>1</v>
          </cell>
          <cell r="CU34" t="str">
            <v>na</v>
          </cell>
          <cell r="CV34" t="str">
            <v>na</v>
          </cell>
          <cell r="CW34" t="str">
            <v>BULLISH</v>
          </cell>
          <cell r="CX34">
            <v>11</v>
          </cell>
          <cell r="CY34">
            <v>882</v>
          </cell>
          <cell r="CZ34" t="b">
            <v>0</v>
          </cell>
          <cell r="DA34">
            <v>14.15</v>
          </cell>
          <cell r="DB34">
            <v>14.2</v>
          </cell>
          <cell r="DC34"/>
        </row>
        <row r="35">
          <cell r="B35" t="str">
            <v>JKCEMENT</v>
          </cell>
          <cell r="C35">
            <v>250</v>
          </cell>
          <cell r="D35">
            <v>50</v>
          </cell>
          <cell r="E35">
            <v>7500</v>
          </cell>
          <cell r="F35" t="str">
            <v>Non-Energy Minerals</v>
          </cell>
          <cell r="G35" t="str">
            <v>Construction Materials</v>
          </cell>
          <cell r="H35" t="str">
            <v xml:space="preserve">JK CEMENT LIMITED                   </v>
          </cell>
          <cell r="I35" t="str">
            <v>JKCEMENT</v>
          </cell>
          <cell r="J35" t="str">
            <v>NSE:JKCEMENT!1</v>
          </cell>
          <cell r="K35" t="str">
            <v>JK Cement Ltd.</v>
          </cell>
          <cell r="L35" t="str">
            <v>#fc5a5a91</v>
          </cell>
          <cell r="M35">
            <v>3997.25</v>
          </cell>
          <cell r="N35">
            <v>-1.6811787</v>
          </cell>
          <cell r="O35">
            <v>-68.349999999999994</v>
          </cell>
          <cell r="P35">
            <v>770500</v>
          </cell>
          <cell r="Q35">
            <v>6.5698479000000001</v>
          </cell>
          <cell r="R35">
            <v>47500</v>
          </cell>
          <cell r="S35">
            <v>6601</v>
          </cell>
          <cell r="T35">
            <v>-1.6811787</v>
          </cell>
          <cell r="U35">
            <v>4766</v>
          </cell>
          <cell r="V35" t="str">
            <v>Short Build Up</v>
          </cell>
          <cell r="W35">
            <v>3950</v>
          </cell>
          <cell r="X35">
            <v>3900</v>
          </cell>
          <cell r="Y35">
            <v>3850</v>
          </cell>
          <cell r="Z35">
            <v>3800</v>
          </cell>
          <cell r="AA35">
            <v>3750</v>
          </cell>
          <cell r="AB35">
            <v>4000</v>
          </cell>
          <cell r="AC35">
            <v>4050</v>
          </cell>
          <cell r="AD35">
            <v>4100</v>
          </cell>
          <cell r="AE35">
            <v>4150</v>
          </cell>
          <cell r="AF35" t="str">
            <v>4,053.25</v>
          </cell>
          <cell r="AG35" t="str">
            <v>4,100.00</v>
          </cell>
          <cell r="AH35" t="str">
            <v>46.75</v>
          </cell>
          <cell r="AI35" t="str">
            <v>1.15</v>
          </cell>
          <cell r="AJ35" t="str">
            <v>4,100.00</v>
          </cell>
          <cell r="AK35">
            <v>121</v>
          </cell>
          <cell r="AL35" t="str">
            <v>0.05</v>
          </cell>
          <cell r="AM35" t="str">
            <v>-</v>
          </cell>
          <cell r="AN35" t="str">
            <v>-</v>
          </cell>
          <cell r="AO35" t="str">
            <v>-</v>
          </cell>
          <cell r="AP35" t="str">
            <v>VR161</v>
          </cell>
          <cell r="AQ35" t="b">
            <v>0</v>
          </cell>
          <cell r="AR35">
            <v>0</v>
          </cell>
          <cell r="AS35">
            <v>3</v>
          </cell>
          <cell r="AT35">
            <v>0</v>
          </cell>
          <cell r="AU35">
            <v>1</v>
          </cell>
          <cell r="AV35">
            <v>0</v>
          </cell>
          <cell r="AW35">
            <v>3</v>
          </cell>
          <cell r="AX35" t="str">
            <v>SPR3</v>
          </cell>
          <cell r="AY35" t="str">
            <v>SOR1</v>
          </cell>
          <cell r="AZ35" t="str">
            <v>SVR3</v>
          </cell>
          <cell r="BA35" t="b">
            <v>0</v>
          </cell>
          <cell r="BB35" t="b">
            <v>1</v>
          </cell>
          <cell r="BC35" t="b">
            <v>1</v>
          </cell>
          <cell r="BD35" t="b">
            <v>1</v>
          </cell>
          <cell r="BE35">
            <v>62.58</v>
          </cell>
          <cell r="BF35">
            <v>59.69</v>
          </cell>
          <cell r="BG35">
            <v>-19.84</v>
          </cell>
          <cell r="BH35">
            <v>99.19</v>
          </cell>
          <cell r="BI35">
            <v>96.83</v>
          </cell>
          <cell r="BJ35">
            <v>70.38</v>
          </cell>
          <cell r="BK35" t="b">
            <v>0</v>
          </cell>
          <cell r="BL35">
            <v>0.35</v>
          </cell>
          <cell r="BM35">
            <v>-7.56</v>
          </cell>
          <cell r="BN35">
            <v>56.8</v>
          </cell>
          <cell r="BO35" t="str">
            <v>2024-01-20</v>
          </cell>
          <cell r="BP35" t="str">
            <v>CONSTRUCTION MATERIALS</v>
          </cell>
          <cell r="BQ35">
            <v>3975.05</v>
          </cell>
          <cell r="BR35">
            <v>5.58</v>
          </cell>
          <cell r="BS35">
            <v>-90.55</v>
          </cell>
          <cell r="BT35">
            <v>-2.23</v>
          </cell>
          <cell r="BU35" t="b">
            <v>1</v>
          </cell>
          <cell r="BV35" t="b">
            <v>1</v>
          </cell>
          <cell r="BW35">
            <v>0</v>
          </cell>
          <cell r="BX35">
            <v>42.05</v>
          </cell>
          <cell r="BY35">
            <v>-2.8</v>
          </cell>
          <cell r="BZ35">
            <v>501.44</v>
          </cell>
          <cell r="CA35">
            <v>3975.05</v>
          </cell>
          <cell r="CB35">
            <v>-19.84</v>
          </cell>
          <cell r="CC35" t="str">
            <v>Significant Short Buildup</v>
          </cell>
          <cell r="CD35">
            <v>29.43</v>
          </cell>
          <cell r="CE35">
            <v>-2.23</v>
          </cell>
          <cell r="CF35">
            <v>256.37</v>
          </cell>
          <cell r="CG35" t="str">
            <v>Significant Short Buildup</v>
          </cell>
          <cell r="CH35">
            <v>100</v>
          </cell>
          <cell r="CI35" t="str">
            <v>NSE:JKCEMENT1!</v>
          </cell>
          <cell r="CJ35">
            <v>0</v>
          </cell>
          <cell r="CK35">
            <v>0</v>
          </cell>
          <cell r="CL35">
            <v>0</v>
          </cell>
          <cell r="CM35">
            <v>0</v>
          </cell>
          <cell r="CN35">
            <v>0</v>
          </cell>
          <cell r="CO35">
            <v>0</v>
          </cell>
          <cell r="CP35">
            <v>0</v>
          </cell>
          <cell r="CQ35">
            <v>0</v>
          </cell>
          <cell r="CR35" t="str">
            <v>BEARISH</v>
          </cell>
          <cell r="CS35" t="str">
            <v>BEARISH</v>
          </cell>
          <cell r="CT35" t="b">
            <v>1</v>
          </cell>
          <cell r="CU35" t="str">
            <v>na</v>
          </cell>
          <cell r="CV35" t="str">
            <v>na</v>
          </cell>
          <cell r="CW35" t="str">
            <v>na</v>
          </cell>
          <cell r="CX35">
            <v>0</v>
          </cell>
          <cell r="CY35">
            <v>0</v>
          </cell>
          <cell r="CZ35" t="b">
            <v>0</v>
          </cell>
          <cell r="DA35">
            <v>21.88</v>
          </cell>
          <cell r="DB35">
            <v>15.47</v>
          </cell>
          <cell r="DC35"/>
        </row>
        <row r="36">
          <cell r="B36" t="str">
            <v>CUMMINSIND</v>
          </cell>
          <cell r="C36">
            <v>300</v>
          </cell>
          <cell r="D36">
            <v>20</v>
          </cell>
          <cell r="E36">
            <v>12000</v>
          </cell>
          <cell r="F36" t="str">
            <v>Producer Manufacturing</v>
          </cell>
          <cell r="G36" t="str">
            <v>Auto Parts: OEM</v>
          </cell>
          <cell r="H36" t="str">
            <v xml:space="preserve">CUMMINS INDIA LTD                   </v>
          </cell>
          <cell r="I36" t="str">
            <v>CUMMINSIND</v>
          </cell>
          <cell r="J36" t="str">
            <v>NSE:CUMMINSIND!1</v>
          </cell>
          <cell r="K36" t="str">
            <v>Cummins India Ltd.</v>
          </cell>
          <cell r="L36" t="str">
            <v>#fc5a5a91</v>
          </cell>
          <cell r="M36">
            <v>2085.1999999999998</v>
          </cell>
          <cell r="N36">
            <v>-1.6670202999999999</v>
          </cell>
          <cell r="O36">
            <v>-35.35</v>
          </cell>
          <cell r="P36">
            <v>3254400</v>
          </cell>
          <cell r="Q36">
            <v>-1.3549150000000001</v>
          </cell>
          <cell r="R36">
            <v>-44700</v>
          </cell>
          <cell r="S36">
            <v>1027</v>
          </cell>
          <cell r="T36">
            <v>-1.6670202999999999</v>
          </cell>
          <cell r="U36">
            <v>-3100</v>
          </cell>
          <cell r="V36" t="str">
            <v>Long Unwinding</v>
          </cell>
          <cell r="W36">
            <v>2080</v>
          </cell>
          <cell r="X36">
            <v>2060</v>
          </cell>
          <cell r="Y36">
            <v>2040</v>
          </cell>
          <cell r="Z36">
            <v>2020</v>
          </cell>
          <cell r="AA36">
            <v>2000</v>
          </cell>
          <cell r="AB36">
            <v>2100</v>
          </cell>
          <cell r="AC36">
            <v>2120</v>
          </cell>
          <cell r="AD36">
            <v>2140</v>
          </cell>
          <cell r="AE36">
            <v>2160</v>
          </cell>
          <cell r="AF36" t="str">
            <v>2,112.45</v>
          </cell>
          <cell r="AG36" t="str">
            <v>2,114.00</v>
          </cell>
          <cell r="AH36" t="str">
            <v>1.55</v>
          </cell>
          <cell r="AI36" t="str">
            <v>0.07</v>
          </cell>
          <cell r="AJ36" t="str">
            <v>2,114.00</v>
          </cell>
          <cell r="AK36">
            <v>169</v>
          </cell>
          <cell r="AL36" t="str">
            <v>0.04</v>
          </cell>
          <cell r="AM36" t="str">
            <v>-</v>
          </cell>
          <cell r="AN36" t="str">
            <v>-</v>
          </cell>
          <cell r="AO36" t="str">
            <v>-</v>
          </cell>
          <cell r="AP36" t="str">
            <v>VR153</v>
          </cell>
          <cell r="AQ36" t="b">
            <v>0</v>
          </cell>
          <cell r="AR36">
            <v>0</v>
          </cell>
          <cell r="AS36">
            <v>0</v>
          </cell>
          <cell r="AT36">
            <v>0</v>
          </cell>
          <cell r="AU36">
            <v>0</v>
          </cell>
          <cell r="AV36">
            <v>0</v>
          </cell>
          <cell r="AW36">
            <v>0</v>
          </cell>
          <cell r="AX36">
            <v>0</v>
          </cell>
          <cell r="AY36">
            <v>0</v>
          </cell>
          <cell r="AZ36">
            <v>0</v>
          </cell>
          <cell r="BA36" t="b">
            <v>0</v>
          </cell>
          <cell r="BB36" t="b">
            <v>0</v>
          </cell>
          <cell r="BC36" t="b">
            <v>0</v>
          </cell>
          <cell r="BD36" t="b">
            <v>0</v>
          </cell>
          <cell r="BE36">
            <v>26.69</v>
          </cell>
          <cell r="BF36">
            <v>30.78</v>
          </cell>
          <cell r="BG36">
            <v>-10.73</v>
          </cell>
          <cell r="BH36">
            <v>68.95</v>
          </cell>
          <cell r="BI36">
            <v>53.97</v>
          </cell>
          <cell r="BJ36">
            <v>34.99</v>
          </cell>
          <cell r="BK36" t="b">
            <v>1</v>
          </cell>
          <cell r="BL36">
            <v>0.64</v>
          </cell>
          <cell r="BM36">
            <v>20.440000000000001</v>
          </cell>
          <cell r="BN36">
            <v>34.86</v>
          </cell>
          <cell r="BO36" t="str">
            <v>2024-02-07</v>
          </cell>
          <cell r="BP36" t="str">
            <v>CAPITAL GOODS</v>
          </cell>
          <cell r="BQ36">
            <v>2094.5500000000002</v>
          </cell>
          <cell r="BR36">
            <v>2.4</v>
          </cell>
          <cell r="BS36">
            <v>-26</v>
          </cell>
          <cell r="BT36">
            <v>-1.23</v>
          </cell>
          <cell r="BU36" t="b">
            <v>0</v>
          </cell>
          <cell r="BV36" t="b">
            <v>1</v>
          </cell>
          <cell r="BW36" t="str">
            <v>BEARISH</v>
          </cell>
          <cell r="BX36">
            <v>0.45</v>
          </cell>
          <cell r="BY36">
            <v>2.0299999999999998</v>
          </cell>
          <cell r="BZ36">
            <v>40.17</v>
          </cell>
          <cell r="CA36">
            <v>2094.5500000000002</v>
          </cell>
          <cell r="CB36">
            <v>-10.73</v>
          </cell>
          <cell r="CC36" t="str">
            <v>Long Buildup</v>
          </cell>
          <cell r="CD36">
            <v>0.69</v>
          </cell>
          <cell r="CE36">
            <v>-1.23</v>
          </cell>
          <cell r="CF36">
            <v>-70.540000000000006</v>
          </cell>
          <cell r="CG36" t="str">
            <v>Short Buildup</v>
          </cell>
          <cell r="CH36">
            <v>77.38</v>
          </cell>
          <cell r="CI36" t="str">
            <v>NSE:CUMMINSIND1!</v>
          </cell>
          <cell r="CJ36">
            <v>13</v>
          </cell>
          <cell r="CK36">
            <v>2068</v>
          </cell>
          <cell r="CL36">
            <v>361</v>
          </cell>
          <cell r="CM36">
            <v>1697.2</v>
          </cell>
          <cell r="CN36" t="str">
            <v>Buy</v>
          </cell>
          <cell r="CO36" t="str">
            <v>LAST_LOSER</v>
          </cell>
          <cell r="CP36">
            <v>15</v>
          </cell>
          <cell r="CQ36">
            <v>1960</v>
          </cell>
          <cell r="CR36" t="str">
            <v>BULLISH</v>
          </cell>
          <cell r="CS36" t="str">
            <v>BEARISH</v>
          </cell>
          <cell r="CT36" t="b">
            <v>0</v>
          </cell>
          <cell r="CU36" t="str">
            <v>na</v>
          </cell>
          <cell r="CV36" t="str">
            <v>BEARISH_ALIGNMENT</v>
          </cell>
          <cell r="CW36" t="str">
            <v>BULLISH</v>
          </cell>
          <cell r="CX36">
            <v>3</v>
          </cell>
          <cell r="CY36">
            <v>345</v>
          </cell>
          <cell r="CZ36" t="b">
            <v>1</v>
          </cell>
          <cell r="DA36">
            <v>17.05</v>
          </cell>
          <cell r="DB36">
            <v>16.97</v>
          </cell>
          <cell r="DC36"/>
        </row>
        <row r="37">
          <cell r="B37" t="str">
            <v>GAIL</v>
          </cell>
          <cell r="C37">
            <v>4575</v>
          </cell>
          <cell r="D37">
            <v>1</v>
          </cell>
          <cell r="E37">
            <v>183000</v>
          </cell>
          <cell r="F37" t="str">
            <v>Utilities</v>
          </cell>
          <cell r="G37" t="str">
            <v>Gas Distributors</v>
          </cell>
          <cell r="H37" t="str">
            <v xml:space="preserve">GAIL (INDIA) LTD                    </v>
          </cell>
          <cell r="I37" t="str">
            <v>GAIL</v>
          </cell>
          <cell r="J37" t="str">
            <v>NSE:GAIL!1</v>
          </cell>
          <cell r="K37" t="str">
            <v>GAIL (India) Ltd.</v>
          </cell>
          <cell r="L37" t="str">
            <v>#fc5a5a90</v>
          </cell>
          <cell r="M37">
            <v>166.3</v>
          </cell>
          <cell r="N37">
            <v>-1.6558250000000001</v>
          </cell>
          <cell r="O37">
            <v>-2.8</v>
          </cell>
          <cell r="P37">
            <v>137538225</v>
          </cell>
          <cell r="Q37">
            <v>-8.8336971999999996</v>
          </cell>
          <cell r="R37">
            <v>-13326975</v>
          </cell>
          <cell r="S37">
            <v>12260</v>
          </cell>
          <cell r="T37">
            <v>-1.6558250000000001</v>
          </cell>
          <cell r="U37">
            <v>-127</v>
          </cell>
          <cell r="V37" t="str">
            <v>Long Unwinding</v>
          </cell>
          <cell r="W37">
            <v>166</v>
          </cell>
          <cell r="X37">
            <v>165</v>
          </cell>
          <cell r="Y37">
            <v>164</v>
          </cell>
          <cell r="Z37">
            <v>163</v>
          </cell>
          <cell r="AA37">
            <v>162</v>
          </cell>
          <cell r="AB37">
            <v>167</v>
          </cell>
          <cell r="AC37">
            <v>168</v>
          </cell>
          <cell r="AD37">
            <v>169</v>
          </cell>
          <cell r="AE37">
            <v>170</v>
          </cell>
          <cell r="AF37" t="str">
            <v>168.30</v>
          </cell>
          <cell r="AG37" t="str">
            <v>170.25</v>
          </cell>
          <cell r="AH37" t="str">
            <v>1.95</v>
          </cell>
          <cell r="AI37" t="str">
            <v>1.16</v>
          </cell>
          <cell r="AJ37" t="str">
            <v>170.25</v>
          </cell>
          <cell r="AK37">
            <v>166203</v>
          </cell>
          <cell r="AL37" t="str">
            <v>2.83</v>
          </cell>
          <cell r="AM37" t="str">
            <v>-</v>
          </cell>
          <cell r="AN37" t="str">
            <v>-</v>
          </cell>
          <cell r="AO37" t="str">
            <v>-</v>
          </cell>
          <cell r="AP37" t="str">
            <v>VR5</v>
          </cell>
          <cell r="AQ37" t="b">
            <v>1</v>
          </cell>
          <cell r="AR37">
            <v>0</v>
          </cell>
          <cell r="AS37">
            <v>0</v>
          </cell>
          <cell r="AT37">
            <v>0</v>
          </cell>
          <cell r="AU37">
            <v>0</v>
          </cell>
          <cell r="AV37">
            <v>0</v>
          </cell>
          <cell r="AW37">
            <v>0</v>
          </cell>
          <cell r="AX37">
            <v>0</v>
          </cell>
          <cell r="AY37">
            <v>0</v>
          </cell>
          <cell r="AZ37">
            <v>0</v>
          </cell>
          <cell r="BA37" t="b">
            <v>0</v>
          </cell>
          <cell r="BB37" t="b">
            <v>0</v>
          </cell>
          <cell r="BC37" t="b">
            <v>0</v>
          </cell>
          <cell r="BD37" t="b">
            <v>0</v>
          </cell>
          <cell r="BE37">
            <v>39.26</v>
          </cell>
          <cell r="BF37">
            <v>38.17</v>
          </cell>
          <cell r="BG37">
            <v>-14.01</v>
          </cell>
          <cell r="BH37">
            <v>88.71</v>
          </cell>
          <cell r="BI37">
            <v>57.14</v>
          </cell>
          <cell r="BJ37">
            <v>64.760000000000005</v>
          </cell>
          <cell r="BK37" t="b">
            <v>1</v>
          </cell>
          <cell r="BL37">
            <v>0.61</v>
          </cell>
          <cell r="BM37">
            <v>11.41</v>
          </cell>
          <cell r="BN37">
            <v>37.090000000000003</v>
          </cell>
          <cell r="BO37" t="str">
            <v>2024-01-29</v>
          </cell>
          <cell r="BP37" t="str">
            <v>ENERGY</v>
          </cell>
          <cell r="BQ37">
            <v>166</v>
          </cell>
          <cell r="BR37">
            <v>2.95</v>
          </cell>
          <cell r="BS37">
            <v>-3.1</v>
          </cell>
          <cell r="BT37">
            <v>-1.83</v>
          </cell>
          <cell r="BU37" t="b">
            <v>0</v>
          </cell>
          <cell r="BV37" t="b">
            <v>1</v>
          </cell>
          <cell r="BW37" t="str">
            <v>BULLISH</v>
          </cell>
          <cell r="BX37">
            <v>7.91</v>
          </cell>
          <cell r="BY37">
            <v>0.12</v>
          </cell>
          <cell r="BZ37">
            <v>118.52</v>
          </cell>
          <cell r="CA37">
            <v>166</v>
          </cell>
          <cell r="CB37">
            <v>-14.01</v>
          </cell>
          <cell r="CC37" t="str">
            <v>Long Buildup</v>
          </cell>
          <cell r="CD37">
            <v>5.29</v>
          </cell>
          <cell r="CE37">
            <v>-1.83</v>
          </cell>
          <cell r="CF37">
            <v>6.53</v>
          </cell>
          <cell r="CG37" t="str">
            <v>Significant Short Buildup</v>
          </cell>
          <cell r="CH37">
            <v>99.21</v>
          </cell>
          <cell r="CI37" t="str">
            <v>NSE:GAIL1!</v>
          </cell>
          <cell r="CJ37">
            <v>48</v>
          </cell>
          <cell r="CK37">
            <v>164.15</v>
          </cell>
          <cell r="CL37">
            <v>0</v>
          </cell>
          <cell r="CM37">
            <v>0</v>
          </cell>
          <cell r="CN37" t="str">
            <v>Buy</v>
          </cell>
          <cell r="CO37" t="str">
            <v>LAST_LOSER</v>
          </cell>
          <cell r="CP37">
            <v>11</v>
          </cell>
          <cell r="CQ37">
            <v>161</v>
          </cell>
          <cell r="CR37" t="str">
            <v>BULLISH</v>
          </cell>
          <cell r="CS37" t="str">
            <v>BEARISH</v>
          </cell>
          <cell r="CT37" t="b">
            <v>0</v>
          </cell>
          <cell r="CU37" t="str">
            <v>BULLISH_ALIGNMENT</v>
          </cell>
          <cell r="CV37" t="str">
            <v>na</v>
          </cell>
          <cell r="CW37" t="str">
            <v>BEARISH</v>
          </cell>
          <cell r="CX37">
            <v>1</v>
          </cell>
          <cell r="CY37">
            <v>1</v>
          </cell>
          <cell r="CZ37" t="b">
            <v>1</v>
          </cell>
          <cell r="DA37">
            <v>49.73</v>
          </cell>
          <cell r="DB37">
            <v>49.86</v>
          </cell>
          <cell r="DC37"/>
        </row>
        <row r="38">
          <cell r="B38" t="str">
            <v>NESTLEIND</v>
          </cell>
          <cell r="C38">
            <v>400</v>
          </cell>
          <cell r="D38">
            <v>20</v>
          </cell>
          <cell r="E38">
            <v>12000</v>
          </cell>
          <cell r="F38" t="str">
            <v>Consumer Non-Durables</v>
          </cell>
          <cell r="G38" t="str">
            <v>Food: Major Diversified</v>
          </cell>
          <cell r="H38" t="str">
            <v xml:space="preserve">NESTLE INDIA LIMITED                </v>
          </cell>
          <cell r="I38" t="str">
            <v>NESTLEIND</v>
          </cell>
          <cell r="J38" t="str">
            <v>NSE:NESTLEIND!1</v>
          </cell>
          <cell r="K38" t="str">
            <v>Nestle India Ltd.</v>
          </cell>
          <cell r="L38" t="str">
            <v>#fc5a5a8f</v>
          </cell>
          <cell r="M38">
            <v>2478.5500000000002</v>
          </cell>
          <cell r="N38">
            <v>-1.6409381000000001</v>
          </cell>
          <cell r="O38">
            <v>-41.35</v>
          </cell>
          <cell r="P38">
            <v>5191200</v>
          </cell>
          <cell r="Q38">
            <v>-0.85561500000000001</v>
          </cell>
          <cell r="R38">
            <v>-44800</v>
          </cell>
          <cell r="S38">
            <v>1742</v>
          </cell>
          <cell r="T38">
            <v>-1.6409381000000001</v>
          </cell>
          <cell r="U38">
            <v>18</v>
          </cell>
          <cell r="V38" t="str">
            <v>Long Unwinding</v>
          </cell>
          <cell r="W38">
            <v>2460</v>
          </cell>
          <cell r="X38">
            <v>2440</v>
          </cell>
          <cell r="Y38">
            <v>2420</v>
          </cell>
          <cell r="Z38">
            <v>2400</v>
          </cell>
          <cell r="AA38">
            <v>2380</v>
          </cell>
          <cell r="AB38">
            <v>2480</v>
          </cell>
          <cell r="AC38">
            <v>2500</v>
          </cell>
          <cell r="AD38">
            <v>2520</v>
          </cell>
          <cell r="AE38">
            <v>2540</v>
          </cell>
          <cell r="AF38" t="str">
            <v>2,514.15</v>
          </cell>
          <cell r="AG38" t="str">
            <v>2,520.00</v>
          </cell>
          <cell r="AH38" t="str">
            <v>5.85</v>
          </cell>
          <cell r="AI38" t="str">
            <v>0.23</v>
          </cell>
          <cell r="AJ38" t="str">
            <v>2,520.00</v>
          </cell>
          <cell r="AK38">
            <v>445</v>
          </cell>
          <cell r="AL38" t="str">
            <v>0.11</v>
          </cell>
          <cell r="AM38" t="str">
            <v>-</v>
          </cell>
          <cell r="AN38" t="str">
            <v>-</v>
          </cell>
          <cell r="AO38" t="str">
            <v>-</v>
          </cell>
          <cell r="AP38" t="str">
            <v>VR121</v>
          </cell>
          <cell r="AQ38" t="b">
            <v>0</v>
          </cell>
          <cell r="AR38">
            <v>0</v>
          </cell>
          <cell r="AS38">
            <v>0</v>
          </cell>
          <cell r="AT38">
            <v>0</v>
          </cell>
          <cell r="AU38">
            <v>0</v>
          </cell>
          <cell r="AV38">
            <v>0</v>
          </cell>
          <cell r="AW38">
            <v>0</v>
          </cell>
          <cell r="AX38">
            <v>0</v>
          </cell>
          <cell r="AY38">
            <v>0</v>
          </cell>
          <cell r="AZ38">
            <v>0</v>
          </cell>
          <cell r="BA38" t="b">
            <v>0</v>
          </cell>
          <cell r="BB38" t="b">
            <v>0</v>
          </cell>
          <cell r="BC38" t="b">
            <v>0</v>
          </cell>
          <cell r="BD38" t="b">
            <v>0</v>
          </cell>
          <cell r="BE38">
            <v>28.86</v>
          </cell>
          <cell r="BF38">
            <v>23.22</v>
          </cell>
          <cell r="BG38">
            <v>4.88</v>
          </cell>
          <cell r="BH38">
            <v>89.11</v>
          </cell>
          <cell r="BI38">
            <v>82.54</v>
          </cell>
          <cell r="BJ38">
            <v>53.79</v>
          </cell>
          <cell r="BK38" t="b">
            <v>1</v>
          </cell>
          <cell r="BL38">
            <v>0.57999999999999996</v>
          </cell>
          <cell r="BM38">
            <v>59.16</v>
          </cell>
          <cell r="BN38">
            <v>17.579999999999998</v>
          </cell>
          <cell r="BO38" t="str">
            <v>2024-02-07</v>
          </cell>
          <cell r="BP38" t="str">
            <v>FMCG</v>
          </cell>
          <cell r="BQ38">
            <v>2479.9499999999998</v>
          </cell>
          <cell r="BR38">
            <v>1.56</v>
          </cell>
          <cell r="BS38">
            <v>-39.950000000000003</v>
          </cell>
          <cell r="BT38">
            <v>-1.59</v>
          </cell>
          <cell r="BU38" t="b">
            <v>1</v>
          </cell>
          <cell r="BV38" t="b">
            <v>1</v>
          </cell>
          <cell r="BW38" t="str">
            <v>BEARISH</v>
          </cell>
          <cell r="BX38">
            <v>5.59</v>
          </cell>
          <cell r="BY38">
            <v>-2.97</v>
          </cell>
          <cell r="BZ38">
            <v>80.13</v>
          </cell>
          <cell r="CA38">
            <v>2479.9499999999998</v>
          </cell>
          <cell r="CB38">
            <v>4.88</v>
          </cell>
          <cell r="CC38" t="str">
            <v>Significant Short Buildup</v>
          </cell>
          <cell r="CD38">
            <v>4.2</v>
          </cell>
          <cell r="CE38">
            <v>-1.59</v>
          </cell>
          <cell r="CF38">
            <v>-17.97</v>
          </cell>
          <cell r="CG38" t="str">
            <v>Short Buildup</v>
          </cell>
          <cell r="CH38">
            <v>87.3</v>
          </cell>
          <cell r="CI38" t="str">
            <v>NSE:NESTLEIND1!</v>
          </cell>
          <cell r="CJ38">
            <v>85</v>
          </cell>
          <cell r="CK38">
            <v>2728.36</v>
          </cell>
          <cell r="CL38">
            <v>181</v>
          </cell>
          <cell r="CM38">
            <v>2452.98</v>
          </cell>
          <cell r="CN38" t="str">
            <v>Sell</v>
          </cell>
          <cell r="CO38" t="str">
            <v>LAST_WINNER</v>
          </cell>
          <cell r="CP38">
            <v>93</v>
          </cell>
          <cell r="CQ38">
            <v>2740</v>
          </cell>
          <cell r="CR38" t="str">
            <v>BEARISH</v>
          </cell>
          <cell r="CS38" t="str">
            <v>BEARISH</v>
          </cell>
          <cell r="CT38" t="b">
            <v>1</v>
          </cell>
          <cell r="CU38" t="str">
            <v>BEARISH_ALIGNMENT</v>
          </cell>
          <cell r="CV38" t="str">
            <v>BEARISH_ALIGNMENT</v>
          </cell>
          <cell r="CW38" t="str">
            <v>BULLISH</v>
          </cell>
          <cell r="CX38">
            <v>15</v>
          </cell>
          <cell r="CY38">
            <v>455</v>
          </cell>
          <cell r="CZ38" t="b">
            <v>0</v>
          </cell>
          <cell r="DA38">
            <v>20</v>
          </cell>
          <cell r="DB38">
            <v>19.63</v>
          </cell>
          <cell r="DC38"/>
        </row>
        <row r="39">
          <cell r="B39" t="str">
            <v>HCLTECH</v>
          </cell>
          <cell r="C39">
            <v>700</v>
          </cell>
          <cell r="D39">
            <v>10</v>
          </cell>
          <cell r="E39">
            <v>21000</v>
          </cell>
          <cell r="F39" t="str">
            <v>Technology Services</v>
          </cell>
          <cell r="G39" t="str">
            <v>Information Technology Services</v>
          </cell>
          <cell r="H39" t="str">
            <v xml:space="preserve">HCL TECHNOLOGIES LTD                </v>
          </cell>
          <cell r="I39" t="str">
            <v>HCLTECH</v>
          </cell>
          <cell r="J39" t="str">
            <v>NSE:HCLTECH!1</v>
          </cell>
          <cell r="K39" t="str">
            <v>HCL Technologies Ltd.</v>
          </cell>
          <cell r="L39" t="str">
            <v>#fc5a5a8d</v>
          </cell>
          <cell r="M39">
            <v>1542.15</v>
          </cell>
          <cell r="N39">
            <v>-1.598392</v>
          </cell>
          <cell r="O39">
            <v>-25.05</v>
          </cell>
          <cell r="P39">
            <v>12394900</v>
          </cell>
          <cell r="Q39">
            <v>-1.5019191000000001</v>
          </cell>
          <cell r="R39">
            <v>-189000</v>
          </cell>
          <cell r="S39">
            <v>2684</v>
          </cell>
          <cell r="T39">
            <v>-1.598392</v>
          </cell>
          <cell r="U39">
            <v>-4074</v>
          </cell>
          <cell r="V39" t="str">
            <v>Long Unwinding</v>
          </cell>
          <cell r="W39">
            <v>1540</v>
          </cell>
          <cell r="X39">
            <v>1530</v>
          </cell>
          <cell r="Y39">
            <v>1520</v>
          </cell>
          <cell r="Z39">
            <v>1510</v>
          </cell>
          <cell r="AA39">
            <v>1500</v>
          </cell>
          <cell r="AB39">
            <v>1550</v>
          </cell>
          <cell r="AC39">
            <v>1560</v>
          </cell>
          <cell r="AD39">
            <v>1570</v>
          </cell>
          <cell r="AE39">
            <v>1580</v>
          </cell>
          <cell r="AF39" t="str">
            <v>1,567.95</v>
          </cell>
          <cell r="AG39" t="str">
            <v>1,580.00</v>
          </cell>
          <cell r="AH39" t="str">
            <v>12.05</v>
          </cell>
          <cell r="AI39" t="str">
            <v>0.77</v>
          </cell>
          <cell r="AJ39" t="str">
            <v>1,580.00</v>
          </cell>
          <cell r="AK39">
            <v>2323</v>
          </cell>
          <cell r="AL39" t="str">
            <v>0.37</v>
          </cell>
          <cell r="AM39" t="str">
            <v>-</v>
          </cell>
          <cell r="AN39" t="str">
            <v>-</v>
          </cell>
          <cell r="AO39" t="str">
            <v>-</v>
          </cell>
          <cell r="AP39" t="str">
            <v>VR79</v>
          </cell>
          <cell r="AQ39" t="b">
            <v>0</v>
          </cell>
          <cell r="AR39">
            <v>0</v>
          </cell>
          <cell r="AS39">
            <v>0</v>
          </cell>
          <cell r="AT39">
            <v>0</v>
          </cell>
          <cell r="AU39">
            <v>0</v>
          </cell>
          <cell r="AV39">
            <v>0</v>
          </cell>
          <cell r="AW39">
            <v>0</v>
          </cell>
          <cell r="AX39">
            <v>0</v>
          </cell>
          <cell r="AY39">
            <v>0</v>
          </cell>
          <cell r="AZ39">
            <v>0</v>
          </cell>
          <cell r="BA39" t="b">
            <v>0</v>
          </cell>
          <cell r="BB39" t="b">
            <v>0</v>
          </cell>
          <cell r="BC39" t="b">
            <v>0</v>
          </cell>
          <cell r="BD39" t="b">
            <v>0</v>
          </cell>
          <cell r="BE39">
            <v>29.67</v>
          </cell>
          <cell r="BF39">
            <v>27.37</v>
          </cell>
          <cell r="BG39">
            <v>5.27</v>
          </cell>
          <cell r="BH39">
            <v>84.27</v>
          </cell>
          <cell r="BI39">
            <v>68.25</v>
          </cell>
          <cell r="BJ39">
            <v>42.84</v>
          </cell>
          <cell r="BK39" t="b">
            <v>1</v>
          </cell>
          <cell r="BL39">
            <v>0.48</v>
          </cell>
          <cell r="BM39">
            <v>0.66</v>
          </cell>
          <cell r="BN39">
            <v>25.07</v>
          </cell>
          <cell r="BO39">
            <v>0</v>
          </cell>
          <cell r="BP39" t="str">
            <v>IT</v>
          </cell>
          <cell r="BQ39">
            <v>1540.85</v>
          </cell>
          <cell r="BR39">
            <v>2.0099999999999998</v>
          </cell>
          <cell r="BS39">
            <v>-26.35</v>
          </cell>
          <cell r="BT39">
            <v>-1.68</v>
          </cell>
          <cell r="BU39" t="b">
            <v>0</v>
          </cell>
          <cell r="BV39" t="b">
            <v>0</v>
          </cell>
          <cell r="BW39" t="str">
            <v>BULLISH</v>
          </cell>
          <cell r="BX39">
            <v>-12.4</v>
          </cell>
          <cell r="BY39">
            <v>-2.2799999999999998</v>
          </cell>
          <cell r="BZ39">
            <v>27.95</v>
          </cell>
          <cell r="CA39">
            <v>1540.85</v>
          </cell>
          <cell r="CB39">
            <v>5.27</v>
          </cell>
          <cell r="CC39" t="str">
            <v>Significant Long Unwinding</v>
          </cell>
          <cell r="CD39">
            <v>1.71</v>
          </cell>
          <cell r="CE39">
            <v>-1.68</v>
          </cell>
          <cell r="CF39">
            <v>-57.83</v>
          </cell>
          <cell r="CG39" t="str">
            <v>Short Buildup</v>
          </cell>
          <cell r="CH39">
            <v>88.1</v>
          </cell>
          <cell r="CI39" t="str">
            <v>NSE:HCLTECH1!</v>
          </cell>
          <cell r="CJ39">
            <v>69</v>
          </cell>
          <cell r="CK39">
            <v>1471</v>
          </cell>
          <cell r="CL39">
            <v>342</v>
          </cell>
          <cell r="CM39">
            <v>1260</v>
          </cell>
          <cell r="CN39" t="str">
            <v>Sell</v>
          </cell>
          <cell r="CO39" t="str">
            <v>LAST_WINNER</v>
          </cell>
          <cell r="CP39">
            <v>2</v>
          </cell>
          <cell r="CQ39">
            <v>1560</v>
          </cell>
          <cell r="CR39" t="str">
            <v>BEARISH</v>
          </cell>
          <cell r="CS39" t="str">
            <v>BEARISH</v>
          </cell>
          <cell r="CT39" t="b">
            <v>1</v>
          </cell>
          <cell r="CU39" t="str">
            <v>na</v>
          </cell>
          <cell r="CV39" t="str">
            <v>na</v>
          </cell>
          <cell r="CW39" t="str">
            <v>BULLISH</v>
          </cell>
          <cell r="CX39">
            <v>12</v>
          </cell>
          <cell r="CY39">
            <v>246</v>
          </cell>
          <cell r="CZ39" t="b">
            <v>0</v>
          </cell>
          <cell r="DA39">
            <v>15.81</v>
          </cell>
          <cell r="DB39">
            <v>16.260000000000002</v>
          </cell>
          <cell r="DC39"/>
        </row>
        <row r="40">
          <cell r="B40" t="str">
            <v>TVSMOTOR</v>
          </cell>
          <cell r="C40">
            <v>350</v>
          </cell>
          <cell r="D40">
            <v>20</v>
          </cell>
          <cell r="E40">
            <v>14000</v>
          </cell>
          <cell r="F40" t="str">
            <v>Consumer Durables</v>
          </cell>
          <cell r="G40" t="str">
            <v>Motor Vehicles</v>
          </cell>
          <cell r="H40" t="str">
            <v xml:space="preserve">TVS MOTOR COMPANY  LTD              </v>
          </cell>
          <cell r="I40" t="str">
            <v>TVSMOTOR</v>
          </cell>
          <cell r="J40" t="str">
            <v>NSE:TVSMOTOR!1</v>
          </cell>
          <cell r="K40" t="str">
            <v>TVS Motor Company Ltd.</v>
          </cell>
          <cell r="L40" t="str">
            <v>#fc5a5a8c</v>
          </cell>
          <cell r="M40">
            <v>2010.7</v>
          </cell>
          <cell r="N40">
            <v>-1.5930503</v>
          </cell>
          <cell r="O40">
            <v>-32.549999999999997</v>
          </cell>
          <cell r="P40">
            <v>4769450</v>
          </cell>
          <cell r="Q40">
            <v>-2.5459486999999998</v>
          </cell>
          <cell r="R40">
            <v>-124600</v>
          </cell>
          <cell r="S40">
            <v>1861</v>
          </cell>
          <cell r="T40">
            <v>-1.5930503</v>
          </cell>
          <cell r="U40">
            <v>-1918</v>
          </cell>
          <cell r="V40" t="str">
            <v>Long Unwinding</v>
          </cell>
          <cell r="W40">
            <v>2000</v>
          </cell>
          <cell r="X40">
            <v>1980</v>
          </cell>
          <cell r="Y40">
            <v>1960</v>
          </cell>
          <cell r="Z40">
            <v>1940</v>
          </cell>
          <cell r="AA40">
            <v>1920</v>
          </cell>
          <cell r="AB40">
            <v>2020</v>
          </cell>
          <cell r="AC40">
            <v>2040</v>
          </cell>
          <cell r="AD40">
            <v>2060</v>
          </cell>
          <cell r="AE40">
            <v>2080</v>
          </cell>
          <cell r="AF40" t="str">
            <v>2,037.00</v>
          </cell>
          <cell r="AG40" t="str">
            <v>2,047.00</v>
          </cell>
          <cell r="AH40" t="str">
            <v>10.00</v>
          </cell>
          <cell r="AI40" t="str">
            <v>0.49</v>
          </cell>
          <cell r="AJ40" t="str">
            <v>2,047.00</v>
          </cell>
          <cell r="AK40">
            <v>218</v>
          </cell>
          <cell r="AL40" t="str">
            <v>0.04</v>
          </cell>
          <cell r="AM40" t="str">
            <v>-</v>
          </cell>
          <cell r="AN40" t="str">
            <v>-</v>
          </cell>
          <cell r="AO40" t="str">
            <v>-</v>
          </cell>
          <cell r="AP40" t="str">
            <v>VR144</v>
          </cell>
          <cell r="AQ40" t="b">
            <v>0</v>
          </cell>
          <cell r="AR40">
            <v>0</v>
          </cell>
          <cell r="AS40">
            <v>0</v>
          </cell>
          <cell r="AT40">
            <v>0</v>
          </cell>
          <cell r="AU40">
            <v>0</v>
          </cell>
          <cell r="AV40">
            <v>0</v>
          </cell>
          <cell r="AW40">
            <v>0</v>
          </cell>
          <cell r="AX40">
            <v>0</v>
          </cell>
          <cell r="AY40">
            <v>0</v>
          </cell>
          <cell r="AZ40">
            <v>0</v>
          </cell>
          <cell r="BA40" t="b">
            <v>0</v>
          </cell>
          <cell r="BB40" t="b">
            <v>0</v>
          </cell>
          <cell r="BC40" t="b">
            <v>0</v>
          </cell>
          <cell r="BD40" t="b">
            <v>0</v>
          </cell>
          <cell r="BE40">
            <v>41.27</v>
          </cell>
          <cell r="BF40">
            <v>38.9</v>
          </cell>
          <cell r="BG40">
            <v>4.12</v>
          </cell>
          <cell r="BH40">
            <v>99.6</v>
          </cell>
          <cell r="BI40">
            <v>98.41</v>
          </cell>
          <cell r="BJ40">
            <v>97.31</v>
          </cell>
          <cell r="BK40" t="b">
            <v>1</v>
          </cell>
          <cell r="BL40">
            <v>0.56999999999999995</v>
          </cell>
          <cell r="BM40">
            <v>11.54</v>
          </cell>
          <cell r="BN40">
            <v>36.53</v>
          </cell>
          <cell r="BO40" t="str">
            <v>2024-01-24</v>
          </cell>
          <cell r="BP40" t="str">
            <v>AUTOMOBILE</v>
          </cell>
          <cell r="BQ40">
            <v>2010.75</v>
          </cell>
          <cell r="BR40">
            <v>3.44</v>
          </cell>
          <cell r="BS40">
            <v>-32.5</v>
          </cell>
          <cell r="BT40">
            <v>-1.59</v>
          </cell>
          <cell r="BU40" t="b">
            <v>1</v>
          </cell>
          <cell r="BV40" t="b">
            <v>1</v>
          </cell>
          <cell r="BW40" t="str">
            <v>BEARISH</v>
          </cell>
          <cell r="BX40">
            <v>-8.9</v>
          </cell>
          <cell r="BY40">
            <v>-0.9</v>
          </cell>
          <cell r="BZ40">
            <v>58.29</v>
          </cell>
          <cell r="CA40">
            <v>2010.75</v>
          </cell>
          <cell r="CB40">
            <v>4.0999999999999996</v>
          </cell>
          <cell r="CC40" t="str">
            <v>Long Unwinding</v>
          </cell>
          <cell r="CD40">
            <v>1.19</v>
          </cell>
          <cell r="CE40">
            <v>-1.59</v>
          </cell>
          <cell r="CF40">
            <v>-48.33</v>
          </cell>
          <cell r="CG40" t="str">
            <v>Short Buildup</v>
          </cell>
          <cell r="CH40">
            <v>69.44</v>
          </cell>
          <cell r="CI40" t="str">
            <v>NSE:TVSMOTOR1!</v>
          </cell>
          <cell r="CJ40">
            <v>55</v>
          </cell>
          <cell r="CK40">
            <v>2053.15</v>
          </cell>
          <cell r="CL40">
            <v>387</v>
          </cell>
          <cell r="CM40">
            <v>1565.4</v>
          </cell>
          <cell r="CN40" t="str">
            <v>Buy</v>
          </cell>
          <cell r="CO40" t="str">
            <v>LAST_LOSER</v>
          </cell>
          <cell r="CP40">
            <v>8</v>
          </cell>
          <cell r="CQ40">
            <v>2000</v>
          </cell>
          <cell r="CR40" t="str">
            <v>BEARISH</v>
          </cell>
          <cell r="CS40" t="str">
            <v>BEARISH</v>
          </cell>
          <cell r="CT40" t="b">
            <v>0</v>
          </cell>
          <cell r="CU40" t="str">
            <v>BEARISH_ALIGNMENT</v>
          </cell>
          <cell r="CV40" t="str">
            <v>BEARISH_ALIGNMENT</v>
          </cell>
          <cell r="CW40" t="str">
            <v>BULLISH</v>
          </cell>
          <cell r="CX40">
            <v>10</v>
          </cell>
          <cell r="CY40">
            <v>343</v>
          </cell>
          <cell r="CZ40" t="b">
            <v>0</v>
          </cell>
          <cell r="DA40">
            <v>20.66</v>
          </cell>
          <cell r="DB40">
            <v>21.13</v>
          </cell>
          <cell r="DC40"/>
        </row>
        <row r="41">
          <cell r="B41" t="str">
            <v>AARTIIND</v>
          </cell>
          <cell r="C41">
            <v>1000</v>
          </cell>
          <cell r="D41">
            <v>5</v>
          </cell>
          <cell r="E41">
            <v>40000</v>
          </cell>
          <cell r="F41" t="str">
            <v>Process Industries</v>
          </cell>
          <cell r="G41" t="str">
            <v>Chemicals: Major Diversified</v>
          </cell>
          <cell r="H41" t="str">
            <v xml:space="preserve">AARTI INDUSTRIES LTD                </v>
          </cell>
          <cell r="I41" t="str">
            <v>AARTIIND</v>
          </cell>
          <cell r="J41" t="str">
            <v>NSE:AARTIIND!1</v>
          </cell>
          <cell r="K41" t="str">
            <v>Aarti Industries Ltd.</v>
          </cell>
          <cell r="L41" t="str">
            <v>#fc5a5a8b</v>
          </cell>
          <cell r="M41">
            <v>669.35</v>
          </cell>
          <cell r="N41">
            <v>-1.5734136999999999</v>
          </cell>
          <cell r="O41">
            <v>-10.7</v>
          </cell>
          <cell r="P41">
            <v>7022000</v>
          </cell>
          <cell r="Q41">
            <v>-9.0532313999999996</v>
          </cell>
          <cell r="R41">
            <v>-699000</v>
          </cell>
          <cell r="S41">
            <v>4602</v>
          </cell>
          <cell r="T41">
            <v>-1.5734136999999999</v>
          </cell>
          <cell r="U41">
            <v>-15451</v>
          </cell>
          <cell r="V41" t="str">
            <v>Long Unwinding</v>
          </cell>
          <cell r="W41">
            <v>665</v>
          </cell>
          <cell r="X41">
            <v>660</v>
          </cell>
          <cell r="Y41">
            <v>655</v>
          </cell>
          <cell r="Z41">
            <v>650</v>
          </cell>
          <cell r="AA41">
            <v>645</v>
          </cell>
          <cell r="AB41">
            <v>670</v>
          </cell>
          <cell r="AC41">
            <v>675</v>
          </cell>
          <cell r="AD41">
            <v>680</v>
          </cell>
          <cell r="AE41">
            <v>685</v>
          </cell>
          <cell r="AF41" t="str">
            <v>678.90</v>
          </cell>
          <cell r="AG41" t="str">
            <v>684.60</v>
          </cell>
          <cell r="AH41" t="str">
            <v>5.70</v>
          </cell>
          <cell r="AI41" t="str">
            <v>0.84</v>
          </cell>
          <cell r="AJ41" t="str">
            <v>684.60</v>
          </cell>
          <cell r="AK41">
            <v>22965</v>
          </cell>
          <cell r="AL41" t="str">
            <v>1.57</v>
          </cell>
          <cell r="AM41" t="str">
            <v>-</v>
          </cell>
          <cell r="AN41" t="str">
            <v>-</v>
          </cell>
          <cell r="AO41" t="str">
            <v>-</v>
          </cell>
          <cell r="AP41" t="str">
            <v>VR29</v>
          </cell>
          <cell r="AQ41" t="b">
            <v>0</v>
          </cell>
          <cell r="AR41">
            <v>0</v>
          </cell>
          <cell r="AS41">
            <v>0</v>
          </cell>
          <cell r="AT41">
            <v>0</v>
          </cell>
          <cell r="AU41">
            <v>0</v>
          </cell>
          <cell r="AV41">
            <v>0</v>
          </cell>
          <cell r="AW41">
            <v>0</v>
          </cell>
          <cell r="AX41">
            <v>0</v>
          </cell>
          <cell r="AY41">
            <v>0</v>
          </cell>
          <cell r="AZ41">
            <v>0</v>
          </cell>
          <cell r="BA41" t="b">
            <v>0</v>
          </cell>
          <cell r="BB41" t="b">
            <v>0</v>
          </cell>
          <cell r="BC41" t="b">
            <v>0</v>
          </cell>
          <cell r="BD41" t="b">
            <v>0</v>
          </cell>
          <cell r="BE41">
            <v>43.84</v>
          </cell>
          <cell r="BF41">
            <v>42.73</v>
          </cell>
          <cell r="BG41">
            <v>-19.95</v>
          </cell>
          <cell r="BH41">
            <v>97.58</v>
          </cell>
          <cell r="BI41">
            <v>90.48</v>
          </cell>
          <cell r="BJ41">
            <v>66.400000000000006</v>
          </cell>
          <cell r="BK41" t="b">
            <v>1</v>
          </cell>
          <cell r="BL41">
            <v>0.74</v>
          </cell>
          <cell r="BM41">
            <v>75.55</v>
          </cell>
          <cell r="BN41">
            <v>41.63</v>
          </cell>
          <cell r="BO41">
            <v>0</v>
          </cell>
          <cell r="BP41" t="str">
            <v>CHEMICALS</v>
          </cell>
          <cell r="BQ41">
            <v>669.3</v>
          </cell>
          <cell r="BR41">
            <v>3.45</v>
          </cell>
          <cell r="BS41">
            <v>-10.75</v>
          </cell>
          <cell r="BT41">
            <v>-1.58</v>
          </cell>
          <cell r="BU41" t="b">
            <v>1</v>
          </cell>
          <cell r="BV41" t="b">
            <v>0</v>
          </cell>
          <cell r="BW41" t="str">
            <v>BEARISH</v>
          </cell>
          <cell r="BX41">
            <v>-11.81</v>
          </cell>
          <cell r="BY41">
            <v>9.02</v>
          </cell>
          <cell r="BZ41">
            <v>61.81</v>
          </cell>
          <cell r="CA41">
            <v>669.3</v>
          </cell>
          <cell r="CB41">
            <v>-19.95</v>
          </cell>
          <cell r="CC41" t="str">
            <v>Significant Short Covering</v>
          </cell>
          <cell r="CD41">
            <v>2.02</v>
          </cell>
          <cell r="CE41">
            <v>-1.58</v>
          </cell>
          <cell r="CF41">
            <v>-74.81</v>
          </cell>
          <cell r="CG41" t="str">
            <v>Short Buildup</v>
          </cell>
          <cell r="CH41">
            <v>100</v>
          </cell>
          <cell r="CI41" t="str">
            <v>NSE:AARTIIND1!</v>
          </cell>
          <cell r="CJ41">
            <v>0</v>
          </cell>
          <cell r="CK41">
            <v>0</v>
          </cell>
          <cell r="CL41">
            <v>0</v>
          </cell>
          <cell r="CM41">
            <v>0</v>
          </cell>
          <cell r="CN41">
            <v>0</v>
          </cell>
          <cell r="CO41">
            <v>0</v>
          </cell>
          <cell r="CP41">
            <v>0</v>
          </cell>
          <cell r="CQ41">
            <v>0</v>
          </cell>
          <cell r="CR41" t="str">
            <v>BULLISH</v>
          </cell>
          <cell r="CS41" t="str">
            <v>BEARISH</v>
          </cell>
          <cell r="CT41" t="b">
            <v>1</v>
          </cell>
          <cell r="CU41" t="str">
            <v>na</v>
          </cell>
          <cell r="CV41" t="str">
            <v>BEARISH_ALIGNMENT</v>
          </cell>
          <cell r="CW41" t="str">
            <v>na</v>
          </cell>
          <cell r="CX41">
            <v>0</v>
          </cell>
          <cell r="CY41">
            <v>0</v>
          </cell>
          <cell r="CZ41" t="b">
            <v>0</v>
          </cell>
          <cell r="DA41">
            <v>68.25</v>
          </cell>
          <cell r="DB41">
            <v>72.31</v>
          </cell>
          <cell r="DC41"/>
        </row>
        <row r="42">
          <cell r="B42" t="str">
            <v>ESCORTS</v>
          </cell>
          <cell r="C42">
            <v>275</v>
          </cell>
          <cell r="D42">
            <v>50</v>
          </cell>
          <cell r="E42">
            <v>8250</v>
          </cell>
          <cell r="F42" t="str">
            <v>Producer Manufacturing</v>
          </cell>
          <cell r="G42" t="str">
            <v>Auto Parts: OEM</v>
          </cell>
          <cell r="H42" t="str">
            <v xml:space="preserve">ESCORTS KUBOTA LIMITED              </v>
          </cell>
          <cell r="I42" t="str">
            <v>ESCORTS</v>
          </cell>
          <cell r="J42" t="str">
            <v>NSE:ESCORTS!1</v>
          </cell>
          <cell r="K42" t="str">
            <v>Escorts Kubota Ltd.</v>
          </cell>
          <cell r="L42" t="str">
            <v>#fc5a5a89</v>
          </cell>
          <cell r="M42">
            <v>2940.1</v>
          </cell>
          <cell r="N42">
            <v>-1.5404708</v>
          </cell>
          <cell r="O42">
            <v>-46</v>
          </cell>
          <cell r="P42">
            <v>2680975</v>
          </cell>
          <cell r="Q42">
            <v>-4.8042182999999996</v>
          </cell>
          <cell r="R42">
            <v>-135300</v>
          </cell>
          <cell r="S42">
            <v>1114</v>
          </cell>
          <cell r="T42">
            <v>-1.5404708</v>
          </cell>
          <cell r="U42">
            <v>-1509</v>
          </cell>
          <cell r="V42" t="str">
            <v>Long Unwinding</v>
          </cell>
          <cell r="W42">
            <v>2900</v>
          </cell>
          <cell r="X42">
            <v>2850</v>
          </cell>
          <cell r="Y42">
            <v>2800</v>
          </cell>
          <cell r="Z42">
            <v>2750</v>
          </cell>
          <cell r="AA42">
            <v>2700</v>
          </cell>
          <cell r="AB42">
            <v>2950</v>
          </cell>
          <cell r="AC42">
            <v>3000</v>
          </cell>
          <cell r="AD42">
            <v>3050</v>
          </cell>
          <cell r="AE42">
            <v>3100</v>
          </cell>
          <cell r="AF42" t="str">
            <v>2,979.90</v>
          </cell>
          <cell r="AG42" t="str">
            <v>3,000.00</v>
          </cell>
          <cell r="AH42" t="str">
            <v>20.10</v>
          </cell>
          <cell r="AI42" t="str">
            <v>0.67</v>
          </cell>
          <cell r="AJ42" t="str">
            <v>3,000.00</v>
          </cell>
          <cell r="AK42">
            <v>387</v>
          </cell>
          <cell r="AL42" t="str">
            <v>0.12</v>
          </cell>
          <cell r="AM42" t="str">
            <v>-</v>
          </cell>
          <cell r="AN42" t="str">
            <v>-</v>
          </cell>
          <cell r="AO42" t="str">
            <v>-</v>
          </cell>
          <cell r="AP42" t="str">
            <v>VR126</v>
          </cell>
          <cell r="AQ42" t="b">
            <v>0</v>
          </cell>
          <cell r="AR42">
            <v>0</v>
          </cell>
          <cell r="AS42">
            <v>0</v>
          </cell>
          <cell r="AT42">
            <v>0</v>
          </cell>
          <cell r="AU42">
            <v>0</v>
          </cell>
          <cell r="AV42">
            <v>0</v>
          </cell>
          <cell r="AW42">
            <v>0</v>
          </cell>
          <cell r="AX42">
            <v>0</v>
          </cell>
          <cell r="AY42">
            <v>0</v>
          </cell>
          <cell r="AZ42">
            <v>0</v>
          </cell>
          <cell r="BA42" t="b">
            <v>0</v>
          </cell>
          <cell r="BB42" t="b">
            <v>0</v>
          </cell>
          <cell r="BC42" t="b">
            <v>0</v>
          </cell>
          <cell r="BD42" t="b">
            <v>0</v>
          </cell>
          <cell r="BE42">
            <v>33.9</v>
          </cell>
          <cell r="BF42">
            <v>33.69</v>
          </cell>
          <cell r="BG42">
            <v>-4.5599999999999996</v>
          </cell>
          <cell r="BH42">
            <v>80.040000000000006</v>
          </cell>
          <cell r="BI42">
            <v>60.32</v>
          </cell>
          <cell r="BJ42">
            <v>55</v>
          </cell>
          <cell r="BK42" t="b">
            <v>1</v>
          </cell>
          <cell r="BL42">
            <v>0.64</v>
          </cell>
          <cell r="BM42">
            <v>14.13</v>
          </cell>
          <cell r="BN42">
            <v>33.49</v>
          </cell>
          <cell r="BO42" t="str">
            <v>2024-02-08</v>
          </cell>
          <cell r="BP42" t="str">
            <v>CAPITAL GOODS</v>
          </cell>
          <cell r="BQ42">
            <v>2930.95</v>
          </cell>
          <cell r="BR42">
            <v>2.79</v>
          </cell>
          <cell r="BS42">
            <v>-55.15</v>
          </cell>
          <cell r="BT42">
            <v>-1.85</v>
          </cell>
          <cell r="BU42" t="b">
            <v>0</v>
          </cell>
          <cell r="BV42" t="b">
            <v>1</v>
          </cell>
          <cell r="BW42" t="str">
            <v>BEARISH</v>
          </cell>
          <cell r="BX42">
            <v>4.2699999999999996</v>
          </cell>
          <cell r="BY42">
            <v>0.92</v>
          </cell>
          <cell r="BZ42">
            <v>90.08</v>
          </cell>
          <cell r="CA42">
            <v>2930.95</v>
          </cell>
          <cell r="CB42">
            <v>-4.5599999999999996</v>
          </cell>
          <cell r="CC42" t="str">
            <v>Long Buildup</v>
          </cell>
          <cell r="CD42">
            <v>3.99</v>
          </cell>
          <cell r="CE42">
            <v>-1.85</v>
          </cell>
          <cell r="CF42">
            <v>-54.67</v>
          </cell>
          <cell r="CG42" t="str">
            <v>Short Buildup</v>
          </cell>
          <cell r="CH42">
            <v>88.1</v>
          </cell>
          <cell r="CI42" t="str">
            <v>NSE:ESCORTS1!</v>
          </cell>
          <cell r="CJ42">
            <v>12</v>
          </cell>
          <cell r="CK42">
            <v>2974.35</v>
          </cell>
          <cell r="CL42">
            <v>20</v>
          </cell>
          <cell r="CM42">
            <v>2871</v>
          </cell>
          <cell r="CN42" t="str">
            <v>Buy</v>
          </cell>
          <cell r="CO42" t="str">
            <v>LAST_LOSER</v>
          </cell>
          <cell r="CP42">
            <v>12</v>
          </cell>
          <cell r="CQ42">
            <v>2850</v>
          </cell>
          <cell r="CR42" t="str">
            <v>BULLISH</v>
          </cell>
          <cell r="CS42" t="str">
            <v>BEARISH</v>
          </cell>
          <cell r="CT42" t="b">
            <v>0</v>
          </cell>
          <cell r="CU42" t="str">
            <v>na</v>
          </cell>
          <cell r="CV42" t="str">
            <v>BEARISH_ALIGNMENT</v>
          </cell>
          <cell r="CW42" t="str">
            <v>BULLISH</v>
          </cell>
          <cell r="CX42">
            <v>3</v>
          </cell>
          <cell r="CY42">
            <v>496</v>
          </cell>
          <cell r="CZ42" t="b">
            <v>1</v>
          </cell>
          <cell r="DA42">
            <v>74.27</v>
          </cell>
          <cell r="DB42">
            <v>75.680000000000007</v>
          </cell>
          <cell r="DC42"/>
        </row>
        <row r="43">
          <cell r="B43" t="str">
            <v>BHEL</v>
          </cell>
          <cell r="C43">
            <v>5250</v>
          </cell>
          <cell r="D43">
            <v>2.5</v>
          </cell>
          <cell r="E43">
            <v>157500</v>
          </cell>
          <cell r="F43" t="str">
            <v>Producer Manufacturing</v>
          </cell>
          <cell r="G43" t="str">
            <v>Electrical Products</v>
          </cell>
          <cell r="H43" t="str">
            <v xml:space="preserve">BHEL                                </v>
          </cell>
          <cell r="I43" t="str">
            <v>BHEL</v>
          </cell>
          <cell r="J43" t="str">
            <v>NSE:BHEL!1</v>
          </cell>
          <cell r="K43" t="str">
            <v>Bharat Heavy Electricals Ltd.</v>
          </cell>
          <cell r="L43" t="str">
            <v>#fc5a5a89</v>
          </cell>
          <cell r="M43">
            <v>219.4</v>
          </cell>
          <cell r="N43">
            <v>-1.5260323</v>
          </cell>
          <cell r="O43">
            <v>-3.4</v>
          </cell>
          <cell r="P43">
            <v>60784500</v>
          </cell>
          <cell r="Q43">
            <v>-11.3000843</v>
          </cell>
          <cell r="R43">
            <v>-7743750</v>
          </cell>
          <cell r="S43">
            <v>6390</v>
          </cell>
          <cell r="T43">
            <v>-1.5260323</v>
          </cell>
          <cell r="U43">
            <v>-9637</v>
          </cell>
          <cell r="V43" t="str">
            <v>Long Unwinding</v>
          </cell>
          <cell r="W43">
            <v>217.5</v>
          </cell>
          <cell r="X43">
            <v>215</v>
          </cell>
          <cell r="Y43">
            <v>212.5</v>
          </cell>
          <cell r="Z43">
            <v>210</v>
          </cell>
          <cell r="AA43">
            <v>207.5</v>
          </cell>
          <cell r="AB43">
            <v>220</v>
          </cell>
          <cell r="AC43">
            <v>222.5</v>
          </cell>
          <cell r="AD43">
            <v>225</v>
          </cell>
          <cell r="AE43">
            <v>227.5</v>
          </cell>
          <cell r="AF43" t="str">
            <v>222.25</v>
          </cell>
          <cell r="AG43" t="str">
            <v>224.50</v>
          </cell>
          <cell r="AH43" t="str">
            <v>2.25</v>
          </cell>
          <cell r="AI43" t="str">
            <v>1.01</v>
          </cell>
          <cell r="AJ43" t="str">
            <v>224.50</v>
          </cell>
          <cell r="AK43">
            <v>178428</v>
          </cell>
          <cell r="AL43" t="str">
            <v>4.01</v>
          </cell>
          <cell r="AM43" t="str">
            <v>-</v>
          </cell>
          <cell r="AN43" t="str">
            <v>-</v>
          </cell>
          <cell r="AO43" t="str">
            <v>-</v>
          </cell>
          <cell r="AP43" t="str">
            <v>VR4</v>
          </cell>
          <cell r="AQ43" t="b">
            <v>1</v>
          </cell>
          <cell r="AR43">
            <v>0</v>
          </cell>
          <cell r="AS43">
            <v>0</v>
          </cell>
          <cell r="AT43">
            <v>0</v>
          </cell>
          <cell r="AU43">
            <v>0</v>
          </cell>
          <cell r="AV43">
            <v>0</v>
          </cell>
          <cell r="AW43">
            <v>0</v>
          </cell>
          <cell r="AX43">
            <v>0</v>
          </cell>
          <cell r="AY43">
            <v>0</v>
          </cell>
          <cell r="AZ43">
            <v>0</v>
          </cell>
          <cell r="BA43" t="b">
            <v>0</v>
          </cell>
          <cell r="BB43" t="b">
            <v>0</v>
          </cell>
          <cell r="BC43" t="b">
            <v>0</v>
          </cell>
          <cell r="BD43" t="b">
            <v>0</v>
          </cell>
          <cell r="BE43">
            <v>44.56</v>
          </cell>
          <cell r="BF43">
            <v>45.56</v>
          </cell>
          <cell r="BG43">
            <v>-11.48</v>
          </cell>
          <cell r="BH43">
            <v>76.61</v>
          </cell>
          <cell r="BI43">
            <v>42.86</v>
          </cell>
          <cell r="BJ43">
            <v>45.88</v>
          </cell>
          <cell r="BK43" t="b">
            <v>1</v>
          </cell>
          <cell r="BL43">
            <v>0.93</v>
          </cell>
          <cell r="BM43">
            <v>37.03</v>
          </cell>
          <cell r="BN43">
            <v>46.55</v>
          </cell>
          <cell r="BO43">
            <v>0</v>
          </cell>
          <cell r="BP43" t="str">
            <v>CAPITAL GOODS</v>
          </cell>
          <cell r="BQ43">
            <v>219.5</v>
          </cell>
          <cell r="BR43">
            <v>3.62</v>
          </cell>
          <cell r="BS43">
            <v>-3.3</v>
          </cell>
          <cell r="BT43">
            <v>-1.48</v>
          </cell>
          <cell r="BU43" t="b">
            <v>0</v>
          </cell>
          <cell r="BV43" t="b">
            <v>0</v>
          </cell>
          <cell r="BW43" t="str">
            <v>BULLISH</v>
          </cell>
          <cell r="BX43">
            <v>11.13</v>
          </cell>
          <cell r="BY43">
            <v>8.93</v>
          </cell>
          <cell r="BZ43">
            <v>54.51</v>
          </cell>
          <cell r="CA43">
            <v>219.5</v>
          </cell>
          <cell r="CB43">
            <v>-11.5</v>
          </cell>
          <cell r="CC43" t="str">
            <v>Significant Long Buildup</v>
          </cell>
          <cell r="CD43">
            <v>0.38</v>
          </cell>
          <cell r="CE43">
            <v>-1.48</v>
          </cell>
          <cell r="CF43">
            <v>-58.96</v>
          </cell>
          <cell r="CG43" t="str">
            <v>Short Buildup</v>
          </cell>
          <cell r="CH43">
            <v>97.62</v>
          </cell>
          <cell r="CI43" t="str">
            <v>NSE:BHEL1!</v>
          </cell>
          <cell r="CJ43">
            <v>139</v>
          </cell>
          <cell r="CK43">
            <v>181.95</v>
          </cell>
          <cell r="CL43">
            <v>0</v>
          </cell>
          <cell r="CM43">
            <v>0</v>
          </cell>
          <cell r="CN43" t="str">
            <v>Buy</v>
          </cell>
          <cell r="CO43" t="str">
            <v>LAST_LOSER</v>
          </cell>
          <cell r="CP43">
            <v>57</v>
          </cell>
          <cell r="CQ43">
            <v>192.5</v>
          </cell>
          <cell r="CR43" t="str">
            <v>BULLISH</v>
          </cell>
          <cell r="CS43" t="str">
            <v>BEARISH</v>
          </cell>
          <cell r="CT43" t="b">
            <v>1</v>
          </cell>
          <cell r="CU43" t="str">
            <v>BULLISH_ALIGNMENT</v>
          </cell>
          <cell r="CV43" t="str">
            <v>na</v>
          </cell>
          <cell r="CW43" t="str">
            <v>BEARISH</v>
          </cell>
          <cell r="CX43">
            <v>1</v>
          </cell>
          <cell r="CY43">
            <v>1</v>
          </cell>
          <cell r="CZ43" t="b">
            <v>1</v>
          </cell>
          <cell r="DA43">
            <v>83.57</v>
          </cell>
          <cell r="DB43">
            <v>85.75</v>
          </cell>
          <cell r="DC43" t="str">
            <v>POTENTIAL_ENTRANT</v>
          </cell>
        </row>
        <row r="44">
          <cell r="B44" t="str">
            <v>MANAPPURAM</v>
          </cell>
          <cell r="C44">
            <v>6000</v>
          </cell>
          <cell r="D44">
            <v>2.5</v>
          </cell>
          <cell r="E44">
            <v>180000</v>
          </cell>
          <cell r="F44" t="str">
            <v>Finance</v>
          </cell>
          <cell r="G44" t="str">
            <v>Finance/Rental/Leasing</v>
          </cell>
          <cell r="H44" t="str">
            <v xml:space="preserve">MANAPPURAM FINANCE LTD              </v>
          </cell>
          <cell r="I44" t="str">
            <v>MANAPPURAM</v>
          </cell>
          <cell r="J44" t="str">
            <v>NSE:MANAPPURAM!1</v>
          </cell>
          <cell r="K44" t="str">
            <v>Manappuram Finance Ltd.</v>
          </cell>
          <cell r="L44" t="str">
            <v>#fc5a5a88</v>
          </cell>
          <cell r="M44">
            <v>175.9</v>
          </cell>
          <cell r="N44">
            <v>-1.5117581</v>
          </cell>
          <cell r="O44">
            <v>-2.7</v>
          </cell>
          <cell r="P44">
            <v>45354000</v>
          </cell>
          <cell r="Q44">
            <v>-2.0220349999999998</v>
          </cell>
          <cell r="R44">
            <v>-936000</v>
          </cell>
          <cell r="S44">
            <v>780</v>
          </cell>
          <cell r="T44">
            <v>-1.5117581</v>
          </cell>
          <cell r="U44">
            <v>-1002</v>
          </cell>
          <cell r="V44" t="str">
            <v>Long Unwinding</v>
          </cell>
          <cell r="W44">
            <v>175</v>
          </cell>
          <cell r="X44">
            <v>172.5</v>
          </cell>
          <cell r="Y44">
            <v>170</v>
          </cell>
          <cell r="Z44">
            <v>167.5</v>
          </cell>
          <cell r="AA44">
            <v>165</v>
          </cell>
          <cell r="AB44">
            <v>177.5</v>
          </cell>
          <cell r="AC44">
            <v>180</v>
          </cell>
          <cell r="AD44">
            <v>182.5</v>
          </cell>
          <cell r="AE44">
            <v>185</v>
          </cell>
          <cell r="AF44" t="str">
            <v>178.40</v>
          </cell>
          <cell r="AG44" t="str">
            <v>178.45</v>
          </cell>
          <cell r="AH44" t="str">
            <v>0.05</v>
          </cell>
          <cell r="AI44" t="str">
            <v>0.03</v>
          </cell>
          <cell r="AJ44" t="str">
            <v>178.45</v>
          </cell>
          <cell r="AK44">
            <v>14366</v>
          </cell>
          <cell r="AL44" t="str">
            <v>0.26</v>
          </cell>
          <cell r="AM44" t="str">
            <v>-</v>
          </cell>
          <cell r="AN44" t="str">
            <v>-</v>
          </cell>
          <cell r="AO44" t="str">
            <v>-</v>
          </cell>
          <cell r="AP44" t="str">
            <v>VR35</v>
          </cell>
          <cell r="AQ44" t="b">
            <v>0</v>
          </cell>
          <cell r="AR44">
            <v>0</v>
          </cell>
          <cell r="AS44">
            <v>0</v>
          </cell>
          <cell r="AT44">
            <v>0</v>
          </cell>
          <cell r="AU44">
            <v>0</v>
          </cell>
          <cell r="AV44">
            <v>0</v>
          </cell>
          <cell r="AW44">
            <v>0</v>
          </cell>
          <cell r="AX44">
            <v>0</v>
          </cell>
          <cell r="AY44">
            <v>0</v>
          </cell>
          <cell r="AZ44">
            <v>0</v>
          </cell>
          <cell r="BA44" t="b">
            <v>0</v>
          </cell>
          <cell r="BB44" t="b">
            <v>0</v>
          </cell>
          <cell r="BC44" t="b">
            <v>0</v>
          </cell>
          <cell r="BD44" t="b">
            <v>0</v>
          </cell>
          <cell r="BE44">
            <v>41.43</v>
          </cell>
          <cell r="BF44">
            <v>44.8</v>
          </cell>
          <cell r="BG44">
            <v>-10.199999999999999</v>
          </cell>
          <cell r="BH44">
            <v>75.52</v>
          </cell>
          <cell r="BI44">
            <v>50.79</v>
          </cell>
          <cell r="BJ44">
            <v>44.2</v>
          </cell>
          <cell r="BK44" t="b">
            <v>1</v>
          </cell>
          <cell r="BL44">
            <v>0.59</v>
          </cell>
          <cell r="BM44">
            <v>20.99</v>
          </cell>
          <cell r="BN44">
            <v>48.17</v>
          </cell>
          <cell r="BO44" t="str">
            <v>2024-02-07</v>
          </cell>
          <cell r="BP44" t="str">
            <v>FINANCIAL SERVICES</v>
          </cell>
          <cell r="BQ44">
            <v>176.3</v>
          </cell>
          <cell r="BR44">
            <v>3.4</v>
          </cell>
          <cell r="BS44">
            <v>-2.2999999999999998</v>
          </cell>
          <cell r="BT44">
            <v>-1.29</v>
          </cell>
          <cell r="BU44" t="b">
            <v>0</v>
          </cell>
          <cell r="BV44" t="b">
            <v>1</v>
          </cell>
          <cell r="BW44" t="str">
            <v>BEARISH</v>
          </cell>
          <cell r="BX44">
            <v>1.57</v>
          </cell>
          <cell r="BY44">
            <v>2.5299999999999998</v>
          </cell>
          <cell r="BZ44">
            <v>51.66</v>
          </cell>
          <cell r="CA44">
            <v>176.3</v>
          </cell>
          <cell r="CB44">
            <v>-10.199999999999999</v>
          </cell>
          <cell r="CC44" t="str">
            <v>Long Buildup</v>
          </cell>
          <cell r="CD44">
            <v>2.1800000000000002</v>
          </cell>
          <cell r="CE44">
            <v>-1.29</v>
          </cell>
          <cell r="CF44">
            <v>-57.3</v>
          </cell>
          <cell r="CG44" t="str">
            <v>Short Buildup</v>
          </cell>
          <cell r="CH44">
            <v>82.94</v>
          </cell>
          <cell r="CI44" t="str">
            <v>NSE:MANAPPURAM1!</v>
          </cell>
          <cell r="CJ44">
            <v>0</v>
          </cell>
          <cell r="CK44">
            <v>0</v>
          </cell>
          <cell r="CL44">
            <v>0</v>
          </cell>
          <cell r="CM44">
            <v>0</v>
          </cell>
          <cell r="CN44">
            <v>0</v>
          </cell>
          <cell r="CO44">
            <v>0</v>
          </cell>
          <cell r="CP44">
            <v>0</v>
          </cell>
          <cell r="CQ44">
            <v>0</v>
          </cell>
          <cell r="CR44" t="str">
            <v>BULLISH</v>
          </cell>
          <cell r="CS44" t="str">
            <v>BEARISH</v>
          </cell>
          <cell r="CT44" t="b">
            <v>0</v>
          </cell>
          <cell r="CU44" t="str">
            <v>na</v>
          </cell>
          <cell r="CV44" t="str">
            <v>BEARISH_ALIGNMENT</v>
          </cell>
          <cell r="CW44" t="str">
            <v>na</v>
          </cell>
          <cell r="CX44">
            <v>0</v>
          </cell>
          <cell r="CY44">
            <v>0</v>
          </cell>
          <cell r="CZ44" t="b">
            <v>0</v>
          </cell>
          <cell r="DA44">
            <v>72.709999999999994</v>
          </cell>
          <cell r="DB44">
            <v>73.73</v>
          </cell>
          <cell r="DC44"/>
        </row>
        <row r="45">
          <cell r="B45" t="str">
            <v>GRANULES</v>
          </cell>
          <cell r="C45">
            <v>2000</v>
          </cell>
          <cell r="D45">
            <v>5</v>
          </cell>
          <cell r="E45">
            <v>60000</v>
          </cell>
          <cell r="F45" t="str">
            <v>Health Technology</v>
          </cell>
          <cell r="G45" t="str">
            <v>Pharmaceuticals: Other</v>
          </cell>
          <cell r="H45" t="str">
            <v xml:space="preserve">GRANULES INDIA LIMITED              </v>
          </cell>
          <cell r="I45" t="str">
            <v>GRANULES</v>
          </cell>
          <cell r="J45" t="str">
            <v>NSE:GRANULES!1</v>
          </cell>
          <cell r="K45" t="str">
            <v>Granules India Ltd.</v>
          </cell>
          <cell r="L45" t="str">
            <v>#fc5a5a85</v>
          </cell>
          <cell r="M45">
            <v>416.7</v>
          </cell>
          <cell r="N45">
            <v>-1.4660675999999999</v>
          </cell>
          <cell r="O45">
            <v>-6.2</v>
          </cell>
          <cell r="P45">
            <v>9988000</v>
          </cell>
          <cell r="Q45">
            <v>-5.0389808</v>
          </cell>
          <cell r="R45">
            <v>-530000</v>
          </cell>
          <cell r="S45">
            <v>1064</v>
          </cell>
          <cell r="T45">
            <v>-1.4660675999999999</v>
          </cell>
          <cell r="U45">
            <v>-833</v>
          </cell>
          <cell r="V45" t="str">
            <v>Long Unwinding</v>
          </cell>
          <cell r="W45">
            <v>415</v>
          </cell>
          <cell r="X45">
            <v>410</v>
          </cell>
          <cell r="Y45">
            <v>405</v>
          </cell>
          <cell r="Z45">
            <v>400</v>
          </cell>
          <cell r="AA45">
            <v>395</v>
          </cell>
          <cell r="AB45">
            <v>420</v>
          </cell>
          <cell r="AC45">
            <v>425</v>
          </cell>
          <cell r="AD45">
            <v>430</v>
          </cell>
          <cell r="AE45">
            <v>435</v>
          </cell>
          <cell r="AF45" t="str">
            <v>422.20</v>
          </cell>
          <cell r="AG45" t="str">
            <v>422.20</v>
          </cell>
          <cell r="AH45" t="str">
            <v>-</v>
          </cell>
          <cell r="AI45" t="str">
            <v>-</v>
          </cell>
          <cell r="AJ45" t="str">
            <v>422.20</v>
          </cell>
          <cell r="AK45">
            <v>1007</v>
          </cell>
          <cell r="AL45" t="str">
            <v>0.04</v>
          </cell>
          <cell r="AM45" t="str">
            <v>-</v>
          </cell>
          <cell r="AN45" t="str">
            <v>-</v>
          </cell>
          <cell r="AO45" t="str">
            <v>-</v>
          </cell>
          <cell r="AP45" t="str">
            <v>VR102</v>
          </cell>
          <cell r="AQ45" t="b">
            <v>0</v>
          </cell>
          <cell r="AR45">
            <v>0</v>
          </cell>
          <cell r="AS45">
            <v>0</v>
          </cell>
          <cell r="AT45">
            <v>0</v>
          </cell>
          <cell r="AU45">
            <v>0</v>
          </cell>
          <cell r="AV45">
            <v>0</v>
          </cell>
          <cell r="AW45">
            <v>0</v>
          </cell>
          <cell r="AX45">
            <v>0</v>
          </cell>
          <cell r="AY45">
            <v>0</v>
          </cell>
          <cell r="AZ45">
            <v>0</v>
          </cell>
          <cell r="BA45" t="b">
            <v>0</v>
          </cell>
          <cell r="BB45" t="b">
            <v>0</v>
          </cell>
          <cell r="BC45" t="b">
            <v>0</v>
          </cell>
          <cell r="BD45" t="b">
            <v>0</v>
          </cell>
          <cell r="BE45">
            <v>38.049999999999997</v>
          </cell>
          <cell r="BF45">
            <v>41.91</v>
          </cell>
          <cell r="BG45">
            <v>7.93</v>
          </cell>
          <cell r="BH45">
            <v>95.97</v>
          </cell>
          <cell r="BI45">
            <v>87.3</v>
          </cell>
          <cell r="BJ45">
            <v>70.400000000000006</v>
          </cell>
          <cell r="BK45" t="b">
            <v>0</v>
          </cell>
          <cell r="BL45">
            <v>0.56000000000000005</v>
          </cell>
          <cell r="BM45">
            <v>-6.3</v>
          </cell>
          <cell r="BN45">
            <v>45.77</v>
          </cell>
          <cell r="BO45" t="str">
            <v>2024-01-23</v>
          </cell>
          <cell r="BP45" t="str">
            <v>HEALTHCARE</v>
          </cell>
          <cell r="BQ45">
            <v>419.95</v>
          </cell>
          <cell r="BR45">
            <v>3.52</v>
          </cell>
          <cell r="BS45">
            <v>-2.95</v>
          </cell>
          <cell r="BT45">
            <v>-0.7</v>
          </cell>
          <cell r="BU45" t="b">
            <v>1</v>
          </cell>
          <cell r="BV45" t="b">
            <v>1</v>
          </cell>
          <cell r="BW45">
            <v>0</v>
          </cell>
          <cell r="BX45">
            <v>-1.1399999999999999</v>
          </cell>
          <cell r="BY45">
            <v>-2.6</v>
          </cell>
          <cell r="BZ45">
            <v>48.21</v>
          </cell>
          <cell r="CA45">
            <v>419.95</v>
          </cell>
          <cell r="CB45">
            <v>7.93</v>
          </cell>
          <cell r="CC45" t="str">
            <v>Long Unwinding</v>
          </cell>
          <cell r="CD45">
            <v>3.63</v>
          </cell>
          <cell r="CE45">
            <v>-0.7</v>
          </cell>
          <cell r="CF45">
            <v>-37.92</v>
          </cell>
          <cell r="CG45" t="str">
            <v>Short Buildup</v>
          </cell>
          <cell r="CH45">
            <v>90.87</v>
          </cell>
          <cell r="CI45" t="str">
            <v>NSE:GRANULES1!</v>
          </cell>
          <cell r="CJ45">
            <v>0</v>
          </cell>
          <cell r="CK45">
            <v>0</v>
          </cell>
          <cell r="CL45">
            <v>0</v>
          </cell>
          <cell r="CM45">
            <v>0</v>
          </cell>
          <cell r="CN45">
            <v>0</v>
          </cell>
          <cell r="CO45">
            <v>0</v>
          </cell>
          <cell r="CP45">
            <v>0</v>
          </cell>
          <cell r="CQ45">
            <v>0</v>
          </cell>
          <cell r="CR45" t="str">
            <v>BEARISH</v>
          </cell>
          <cell r="CS45" t="str">
            <v>BEARISH</v>
          </cell>
          <cell r="CT45" t="b">
            <v>0</v>
          </cell>
          <cell r="CU45" t="str">
            <v>na</v>
          </cell>
          <cell r="CV45" t="str">
            <v>na</v>
          </cell>
          <cell r="CW45" t="str">
            <v>na</v>
          </cell>
          <cell r="CX45">
            <v>0</v>
          </cell>
          <cell r="CY45">
            <v>0</v>
          </cell>
          <cell r="CZ45" t="b">
            <v>0</v>
          </cell>
          <cell r="DA45">
            <v>78.760000000000005</v>
          </cell>
          <cell r="DB45">
            <v>79.38</v>
          </cell>
          <cell r="DC45"/>
        </row>
        <row r="46">
          <cell r="B46" t="str">
            <v>JSWSTEEL</v>
          </cell>
          <cell r="C46">
            <v>675</v>
          </cell>
          <cell r="D46">
            <v>10</v>
          </cell>
          <cell r="E46">
            <v>27000</v>
          </cell>
          <cell r="F46" t="str">
            <v>Non-Energy Minerals</v>
          </cell>
          <cell r="G46" t="str">
            <v>Steel</v>
          </cell>
          <cell r="H46" t="str">
            <v xml:space="preserve">JSW STEEL LIMITED                   </v>
          </cell>
          <cell r="I46" t="str">
            <v>JSWSTEEL</v>
          </cell>
          <cell r="J46" t="str">
            <v>NSE:JSWSTEEL!1</v>
          </cell>
          <cell r="K46" t="str">
            <v>JSW Steel Ltd.</v>
          </cell>
          <cell r="L46" t="str">
            <v>#fc5a5a83</v>
          </cell>
          <cell r="M46">
            <v>806.95</v>
          </cell>
          <cell r="N46">
            <v>-1.4291822000000001</v>
          </cell>
          <cell r="O46">
            <v>-11.7</v>
          </cell>
          <cell r="P46">
            <v>14961375</v>
          </cell>
          <cell r="Q46">
            <v>-1.7552413</v>
          </cell>
          <cell r="R46">
            <v>-267300</v>
          </cell>
          <cell r="S46">
            <v>2023</v>
          </cell>
          <cell r="T46">
            <v>-1.4291822000000001</v>
          </cell>
          <cell r="U46">
            <v>-2213</v>
          </cell>
          <cell r="V46" t="str">
            <v>Long Unwinding</v>
          </cell>
          <cell r="W46">
            <v>800</v>
          </cell>
          <cell r="X46">
            <v>790</v>
          </cell>
          <cell r="Y46">
            <v>780</v>
          </cell>
          <cell r="Z46">
            <v>770</v>
          </cell>
          <cell r="AA46">
            <v>760</v>
          </cell>
          <cell r="AB46">
            <v>810</v>
          </cell>
          <cell r="AC46">
            <v>820</v>
          </cell>
          <cell r="AD46">
            <v>830</v>
          </cell>
          <cell r="AE46">
            <v>840</v>
          </cell>
          <cell r="AF46" t="str">
            <v>816.65</v>
          </cell>
          <cell r="AG46" t="str">
            <v>822.00</v>
          </cell>
          <cell r="AH46" t="str">
            <v>5.35</v>
          </cell>
          <cell r="AI46" t="str">
            <v>0.66</v>
          </cell>
          <cell r="AJ46" t="str">
            <v>822.00</v>
          </cell>
          <cell r="AK46">
            <v>1163</v>
          </cell>
          <cell r="AL46" t="str">
            <v>0.10</v>
          </cell>
          <cell r="AM46" t="str">
            <v>-</v>
          </cell>
          <cell r="AN46" t="str">
            <v>-</v>
          </cell>
          <cell r="AO46" t="str">
            <v>-</v>
          </cell>
          <cell r="AP46" t="str">
            <v>VR97</v>
          </cell>
          <cell r="AQ46" t="b">
            <v>0</v>
          </cell>
          <cell r="AR46">
            <v>0</v>
          </cell>
          <cell r="AS46">
            <v>0</v>
          </cell>
          <cell r="AT46">
            <v>0</v>
          </cell>
          <cell r="AU46">
            <v>0</v>
          </cell>
          <cell r="AV46">
            <v>0</v>
          </cell>
          <cell r="AW46">
            <v>0</v>
          </cell>
          <cell r="AX46">
            <v>0</v>
          </cell>
          <cell r="AY46">
            <v>0</v>
          </cell>
          <cell r="AZ46">
            <v>0</v>
          </cell>
          <cell r="BA46" t="b">
            <v>0</v>
          </cell>
          <cell r="BB46" t="b">
            <v>0</v>
          </cell>
          <cell r="BC46" t="b">
            <v>0</v>
          </cell>
          <cell r="BD46" t="b">
            <v>0</v>
          </cell>
          <cell r="BE46">
            <v>39.21</v>
          </cell>
          <cell r="BF46">
            <v>33.06</v>
          </cell>
          <cell r="BG46">
            <v>-3.14</v>
          </cell>
          <cell r="BH46">
            <v>89.11</v>
          </cell>
          <cell r="BI46">
            <v>74.599999999999994</v>
          </cell>
          <cell r="BJ46">
            <v>74.33</v>
          </cell>
          <cell r="BK46" t="b">
            <v>1</v>
          </cell>
          <cell r="BL46">
            <v>0.35</v>
          </cell>
          <cell r="BM46">
            <v>6.4</v>
          </cell>
          <cell r="BN46">
            <v>26.91</v>
          </cell>
          <cell r="BO46" t="str">
            <v>2024-01-25</v>
          </cell>
          <cell r="BP46" t="str">
            <v>METALS</v>
          </cell>
          <cell r="BQ46">
            <v>804.2</v>
          </cell>
          <cell r="BR46">
            <v>2.75</v>
          </cell>
          <cell r="BS46">
            <v>-14.45</v>
          </cell>
          <cell r="BT46">
            <v>-1.77</v>
          </cell>
          <cell r="BU46" t="b">
            <v>0</v>
          </cell>
          <cell r="BV46" t="b">
            <v>1</v>
          </cell>
          <cell r="BW46" t="str">
            <v>BULLISH</v>
          </cell>
          <cell r="BX46">
            <v>-3.43</v>
          </cell>
          <cell r="BY46">
            <v>-2.87</v>
          </cell>
          <cell r="BZ46">
            <v>42.59</v>
          </cell>
          <cell r="CA46">
            <v>804.2</v>
          </cell>
          <cell r="CB46">
            <v>-3.14</v>
          </cell>
          <cell r="CC46" t="str">
            <v>Long Unwinding</v>
          </cell>
          <cell r="CD46">
            <v>1.08</v>
          </cell>
          <cell r="CE46">
            <v>-1.77</v>
          </cell>
          <cell r="CF46">
            <v>-51.96</v>
          </cell>
          <cell r="CG46" t="str">
            <v>Short Buildup</v>
          </cell>
          <cell r="CH46">
            <v>64.680000000000007</v>
          </cell>
          <cell r="CI46" t="str">
            <v>NSE:JSWSTEEL1!</v>
          </cell>
          <cell r="CJ46">
            <v>141</v>
          </cell>
          <cell r="CK46">
            <v>858.75</v>
          </cell>
          <cell r="CL46">
            <v>448</v>
          </cell>
          <cell r="CM46">
            <v>776</v>
          </cell>
          <cell r="CN46" t="str">
            <v>Buy</v>
          </cell>
          <cell r="CO46" t="str">
            <v>LAST_LOSER</v>
          </cell>
          <cell r="CP46">
            <v>8</v>
          </cell>
          <cell r="CQ46">
            <v>790</v>
          </cell>
          <cell r="CR46" t="str">
            <v>BEARISH</v>
          </cell>
          <cell r="CS46" t="str">
            <v>BEARISH</v>
          </cell>
          <cell r="CT46" t="b">
            <v>0</v>
          </cell>
          <cell r="CU46" t="str">
            <v>na</v>
          </cell>
          <cell r="CV46" t="str">
            <v>na</v>
          </cell>
          <cell r="CW46" t="str">
            <v>BULLISH</v>
          </cell>
          <cell r="CX46">
            <v>24</v>
          </cell>
          <cell r="CY46">
            <v>144</v>
          </cell>
          <cell r="CZ46" t="b">
            <v>0</v>
          </cell>
          <cell r="DA46">
            <v>12.31</v>
          </cell>
          <cell r="DB46">
            <v>12.66</v>
          </cell>
          <cell r="DC46"/>
        </row>
        <row r="47">
          <cell r="B47" t="str">
            <v>LUPIN</v>
          </cell>
          <cell r="C47">
            <v>850</v>
          </cell>
          <cell r="D47">
            <v>10</v>
          </cell>
          <cell r="E47">
            <v>17000</v>
          </cell>
          <cell r="F47" t="str">
            <v>Health Technology</v>
          </cell>
          <cell r="G47" t="str">
            <v>Pharmaceuticals: Other</v>
          </cell>
          <cell r="H47" t="str">
            <v xml:space="preserve">LUPIN LIMITED                       </v>
          </cell>
          <cell r="I47" t="str">
            <v>LUPIN</v>
          </cell>
          <cell r="J47" t="str">
            <v>NSE:LUPIN!1</v>
          </cell>
          <cell r="K47" t="str">
            <v>Lupin Ltd.</v>
          </cell>
          <cell r="L47" t="str">
            <v>#fc5a5a82</v>
          </cell>
          <cell r="M47">
            <v>1409.65</v>
          </cell>
          <cell r="N47">
            <v>-1.4092880000000001</v>
          </cell>
          <cell r="O47">
            <v>-20.149999999999999</v>
          </cell>
          <cell r="P47">
            <v>7611750</v>
          </cell>
          <cell r="Q47">
            <v>-2.5253074999999998</v>
          </cell>
          <cell r="R47">
            <v>-197200</v>
          </cell>
          <cell r="S47">
            <v>1668</v>
          </cell>
          <cell r="T47">
            <v>-1.4092880000000001</v>
          </cell>
          <cell r="U47">
            <v>-601</v>
          </cell>
          <cell r="V47" t="str">
            <v>Long Unwinding</v>
          </cell>
          <cell r="W47">
            <v>1400</v>
          </cell>
          <cell r="X47">
            <v>1390</v>
          </cell>
          <cell r="Y47">
            <v>1380</v>
          </cell>
          <cell r="Z47">
            <v>1370</v>
          </cell>
          <cell r="AA47">
            <v>1360</v>
          </cell>
          <cell r="AB47">
            <v>1410</v>
          </cell>
          <cell r="AC47">
            <v>1420</v>
          </cell>
          <cell r="AD47">
            <v>1430</v>
          </cell>
          <cell r="AE47">
            <v>1440</v>
          </cell>
          <cell r="AF47" t="str">
            <v>1,430.25</v>
          </cell>
          <cell r="AG47" t="str">
            <v>1,436.00</v>
          </cell>
          <cell r="AH47" t="str">
            <v>5.75</v>
          </cell>
          <cell r="AI47" t="str">
            <v>0.40</v>
          </cell>
          <cell r="AJ47" t="str">
            <v>1,436.00</v>
          </cell>
          <cell r="AK47">
            <v>584</v>
          </cell>
          <cell r="AL47" t="str">
            <v>0.08</v>
          </cell>
          <cell r="AM47" t="str">
            <v>-</v>
          </cell>
          <cell r="AN47" t="str">
            <v>-</v>
          </cell>
          <cell r="AO47" t="str">
            <v>-</v>
          </cell>
          <cell r="AP47" t="str">
            <v>VR111</v>
          </cell>
          <cell r="AQ47" t="b">
            <v>0</v>
          </cell>
          <cell r="AR47">
            <v>0</v>
          </cell>
          <cell r="AS47">
            <v>0</v>
          </cell>
          <cell r="AT47">
            <v>0</v>
          </cell>
          <cell r="AU47">
            <v>0</v>
          </cell>
          <cell r="AV47">
            <v>0</v>
          </cell>
          <cell r="AW47">
            <v>0</v>
          </cell>
          <cell r="AX47">
            <v>0</v>
          </cell>
          <cell r="AY47">
            <v>0</v>
          </cell>
          <cell r="AZ47">
            <v>0</v>
          </cell>
          <cell r="BA47" t="b">
            <v>0</v>
          </cell>
          <cell r="BB47" t="b">
            <v>0</v>
          </cell>
          <cell r="BC47" t="b">
            <v>0</v>
          </cell>
          <cell r="BD47" t="b">
            <v>0</v>
          </cell>
          <cell r="BE47">
            <v>27.4</v>
          </cell>
          <cell r="BF47">
            <v>29.58</v>
          </cell>
          <cell r="BG47">
            <v>-2.1800000000000002</v>
          </cell>
          <cell r="BH47">
            <v>72.58</v>
          </cell>
          <cell r="BI47">
            <v>68.25</v>
          </cell>
          <cell r="BJ47">
            <v>48.85</v>
          </cell>
          <cell r="BK47" t="b">
            <v>1</v>
          </cell>
          <cell r="BL47">
            <v>0.56999999999999995</v>
          </cell>
          <cell r="BM47">
            <v>-7.47</v>
          </cell>
          <cell r="BN47">
            <v>31.76</v>
          </cell>
          <cell r="BO47">
            <v>0</v>
          </cell>
          <cell r="BP47" t="str">
            <v>HEALTHCARE</v>
          </cell>
          <cell r="BQ47">
            <v>1409.85</v>
          </cell>
          <cell r="BR47">
            <v>2.17</v>
          </cell>
          <cell r="BS47">
            <v>-19.95</v>
          </cell>
          <cell r="BT47">
            <v>-1.4</v>
          </cell>
          <cell r="BU47" t="b">
            <v>0</v>
          </cell>
          <cell r="BV47" t="b">
            <v>0</v>
          </cell>
          <cell r="BW47" t="str">
            <v>BULLISH</v>
          </cell>
          <cell r="BX47">
            <v>-1.37</v>
          </cell>
          <cell r="BY47">
            <v>-0.52</v>
          </cell>
          <cell r="BZ47">
            <v>67.5</v>
          </cell>
          <cell r="CA47">
            <v>1409.85</v>
          </cell>
          <cell r="CB47">
            <v>-2.1800000000000002</v>
          </cell>
          <cell r="CC47" t="str">
            <v>Long Unwinding</v>
          </cell>
          <cell r="CD47">
            <v>1.43</v>
          </cell>
          <cell r="CE47">
            <v>-1.4</v>
          </cell>
          <cell r="CF47">
            <v>-29.96</v>
          </cell>
          <cell r="CG47" t="str">
            <v>Short Buildup</v>
          </cell>
          <cell r="CH47">
            <v>78.97</v>
          </cell>
          <cell r="CI47" t="str">
            <v>NSE:LUPIN1!</v>
          </cell>
          <cell r="CJ47">
            <v>18</v>
          </cell>
          <cell r="CK47">
            <v>1415</v>
          </cell>
          <cell r="CL47">
            <v>156</v>
          </cell>
          <cell r="CM47">
            <v>1245</v>
          </cell>
          <cell r="CN47" t="str">
            <v>Sell</v>
          </cell>
          <cell r="CO47" t="str">
            <v>LAST_LOSER</v>
          </cell>
          <cell r="CP47">
            <v>1</v>
          </cell>
          <cell r="CQ47">
            <v>1430</v>
          </cell>
          <cell r="CR47" t="str">
            <v>BEARISH</v>
          </cell>
          <cell r="CS47" t="str">
            <v>BEARISH</v>
          </cell>
          <cell r="CT47" t="b">
            <v>0</v>
          </cell>
          <cell r="CU47" t="str">
            <v>na</v>
          </cell>
          <cell r="CV47" t="str">
            <v>na</v>
          </cell>
          <cell r="CW47" t="str">
            <v>BULLISH</v>
          </cell>
          <cell r="CX47">
            <v>4</v>
          </cell>
          <cell r="CY47">
            <v>236</v>
          </cell>
          <cell r="CZ47" t="b">
            <v>0</v>
          </cell>
          <cell r="DA47">
            <v>35.770000000000003</v>
          </cell>
          <cell r="DB47">
            <v>37.33</v>
          </cell>
          <cell r="DC47"/>
        </row>
        <row r="48">
          <cell r="B48" t="str">
            <v>LALPATHLAB</v>
          </cell>
          <cell r="C48">
            <v>300</v>
          </cell>
          <cell r="D48">
            <v>20</v>
          </cell>
          <cell r="E48">
            <v>9000</v>
          </cell>
          <cell r="F48" t="str">
            <v>Health Services</v>
          </cell>
          <cell r="G48" t="str">
            <v>Medical/Nursing Services</v>
          </cell>
          <cell r="H48" t="str">
            <v xml:space="preserve">DR. LAL PATH LABS LTD.              </v>
          </cell>
          <cell r="I48" t="str">
            <v>LALPATHLAB</v>
          </cell>
          <cell r="J48" t="str">
            <v>NSE:LALPATHLAB!1</v>
          </cell>
          <cell r="K48" t="str">
            <v>Dr. Lal Pathlabs Ltd.</v>
          </cell>
          <cell r="L48" t="str">
            <v>#fc5a5a81</v>
          </cell>
          <cell r="M48">
            <v>2420.25</v>
          </cell>
          <cell r="N48">
            <v>-1.3933875</v>
          </cell>
          <cell r="O48">
            <v>-34.200000000000003</v>
          </cell>
          <cell r="P48">
            <v>1066800</v>
          </cell>
          <cell r="Q48">
            <v>-3.9438141999999998</v>
          </cell>
          <cell r="R48">
            <v>-43800</v>
          </cell>
          <cell r="S48">
            <v>576</v>
          </cell>
          <cell r="T48">
            <v>-1.3933875</v>
          </cell>
          <cell r="U48">
            <v>-420</v>
          </cell>
          <cell r="V48" t="str">
            <v>Long Unwinding</v>
          </cell>
          <cell r="W48">
            <v>2420</v>
          </cell>
          <cell r="X48">
            <v>2400</v>
          </cell>
          <cell r="Y48">
            <v>2380</v>
          </cell>
          <cell r="Z48">
            <v>2360</v>
          </cell>
          <cell r="AA48">
            <v>2340</v>
          </cell>
          <cell r="AB48">
            <v>2440</v>
          </cell>
          <cell r="AC48">
            <v>2460</v>
          </cell>
          <cell r="AD48">
            <v>2480</v>
          </cell>
          <cell r="AE48">
            <v>2500</v>
          </cell>
          <cell r="AF48" t="str">
            <v>2,447.95</v>
          </cell>
          <cell r="AG48" t="str">
            <v>2,451.00</v>
          </cell>
          <cell r="AH48" t="str">
            <v>3.05</v>
          </cell>
          <cell r="AI48" t="str">
            <v>0.12</v>
          </cell>
          <cell r="AJ48" t="str">
            <v>2,451.00</v>
          </cell>
          <cell r="AK48">
            <v>72</v>
          </cell>
          <cell r="AL48" t="str">
            <v>0.02</v>
          </cell>
          <cell r="AM48" t="str">
            <v>-</v>
          </cell>
          <cell r="AN48" t="str">
            <v>-</v>
          </cell>
          <cell r="AO48" t="str">
            <v>-</v>
          </cell>
          <cell r="AP48" t="str">
            <v>VR170</v>
          </cell>
          <cell r="AQ48" t="b">
            <v>0</v>
          </cell>
          <cell r="AR48">
            <v>0</v>
          </cell>
          <cell r="AS48">
            <v>0</v>
          </cell>
          <cell r="AT48">
            <v>0</v>
          </cell>
          <cell r="AU48">
            <v>0</v>
          </cell>
          <cell r="AV48">
            <v>0</v>
          </cell>
          <cell r="AW48">
            <v>0</v>
          </cell>
          <cell r="AX48">
            <v>0</v>
          </cell>
          <cell r="AY48">
            <v>0</v>
          </cell>
          <cell r="AZ48">
            <v>0</v>
          </cell>
          <cell r="BA48" t="b">
            <v>0</v>
          </cell>
          <cell r="BB48" t="b">
            <v>0</v>
          </cell>
          <cell r="BC48" t="b">
            <v>0</v>
          </cell>
          <cell r="BD48" t="b">
            <v>0</v>
          </cell>
          <cell r="BE48">
            <v>40.799999999999997</v>
          </cell>
          <cell r="BF48">
            <v>34.31</v>
          </cell>
          <cell r="BG48">
            <v>-11.87</v>
          </cell>
          <cell r="BH48">
            <v>51.81</v>
          </cell>
          <cell r="BI48">
            <v>46.03</v>
          </cell>
          <cell r="BJ48">
            <v>43.07</v>
          </cell>
          <cell r="BK48" t="b">
            <v>1</v>
          </cell>
          <cell r="BL48">
            <v>0.39</v>
          </cell>
          <cell r="BM48">
            <v>-6.66</v>
          </cell>
          <cell r="BN48">
            <v>27.82</v>
          </cell>
          <cell r="BO48">
            <v>0</v>
          </cell>
          <cell r="BP48" t="str">
            <v>HEALTHCARE</v>
          </cell>
          <cell r="BQ48">
            <v>2403.6999999999998</v>
          </cell>
          <cell r="BR48">
            <v>2.76</v>
          </cell>
          <cell r="BS48">
            <v>-50.75</v>
          </cell>
          <cell r="BT48">
            <v>-2.0699999999999998</v>
          </cell>
          <cell r="BU48" t="b">
            <v>0</v>
          </cell>
          <cell r="BV48" t="b">
            <v>0</v>
          </cell>
          <cell r="BW48" t="str">
            <v>BEARISH</v>
          </cell>
          <cell r="BX48">
            <v>2.4</v>
          </cell>
          <cell r="BY48">
            <v>-3.63</v>
          </cell>
          <cell r="BZ48">
            <v>58.3</v>
          </cell>
          <cell r="CA48">
            <v>2403.6999999999998</v>
          </cell>
          <cell r="CB48">
            <v>-11.87</v>
          </cell>
          <cell r="CC48" t="str">
            <v>Short Buildup</v>
          </cell>
          <cell r="CD48">
            <v>0.05</v>
          </cell>
          <cell r="CE48">
            <v>-2.0699999999999998</v>
          </cell>
          <cell r="CF48">
            <v>-43.7</v>
          </cell>
          <cell r="CG48" t="str">
            <v>Short Buildup</v>
          </cell>
          <cell r="CH48">
            <v>72.22</v>
          </cell>
          <cell r="CI48" t="str">
            <v>NSE:LALPATHLAB1!</v>
          </cell>
          <cell r="CJ48">
            <v>102</v>
          </cell>
          <cell r="CK48">
            <v>2628</v>
          </cell>
          <cell r="CL48">
            <v>1</v>
          </cell>
          <cell r="CM48">
            <v>2411.75</v>
          </cell>
          <cell r="CN48" t="str">
            <v>Sell</v>
          </cell>
          <cell r="CO48" t="str">
            <v>LAST_LOSER</v>
          </cell>
          <cell r="CP48">
            <v>1</v>
          </cell>
          <cell r="CQ48">
            <v>2460</v>
          </cell>
          <cell r="CR48" t="str">
            <v>BEARISH</v>
          </cell>
          <cell r="CS48" t="str">
            <v>BEARISH</v>
          </cell>
          <cell r="CT48" t="b">
            <v>0</v>
          </cell>
          <cell r="CU48" t="str">
            <v>BEARISH_ALIGNMENT</v>
          </cell>
          <cell r="CV48" t="str">
            <v>BEARISH_ALIGNMENT</v>
          </cell>
          <cell r="CW48" t="str">
            <v>BEARISH</v>
          </cell>
          <cell r="CX48">
            <v>1</v>
          </cell>
          <cell r="CY48">
            <v>402</v>
          </cell>
          <cell r="CZ48" t="b">
            <v>1</v>
          </cell>
          <cell r="DA48">
            <v>32.15</v>
          </cell>
          <cell r="DB48">
            <v>32.68</v>
          </cell>
          <cell r="DC48"/>
        </row>
        <row r="49">
          <cell r="B49" t="str">
            <v>DIVISLAB</v>
          </cell>
          <cell r="C49">
            <v>200</v>
          </cell>
          <cell r="D49">
            <v>50</v>
          </cell>
          <cell r="E49">
            <v>6000</v>
          </cell>
          <cell r="F49" t="str">
            <v>Health Technology</v>
          </cell>
          <cell r="G49" t="str">
            <v>Pharmaceuticals: Major</v>
          </cell>
          <cell r="H49" t="str">
            <v xml:space="preserve">DIVI S LABORATORIES LTD             </v>
          </cell>
          <cell r="I49" t="str">
            <v>DIVISLAB</v>
          </cell>
          <cell r="J49" t="str">
            <v>NSE:DIVISLAB!1</v>
          </cell>
          <cell r="K49" t="str">
            <v>Divi's Laboratories Ltd.</v>
          </cell>
          <cell r="L49" t="str">
            <v>#fc5a5a80</v>
          </cell>
          <cell r="M49">
            <v>3649.5</v>
          </cell>
          <cell r="N49">
            <v>-1.3795246999999999</v>
          </cell>
          <cell r="O49">
            <v>-51.05</v>
          </cell>
          <cell r="P49">
            <v>3380400</v>
          </cell>
          <cell r="Q49">
            <v>-2.2779832999999998</v>
          </cell>
          <cell r="R49">
            <v>-78800</v>
          </cell>
          <cell r="S49">
            <v>1674</v>
          </cell>
          <cell r="T49">
            <v>-1.3795246999999999</v>
          </cell>
          <cell r="U49">
            <v>-1107</v>
          </cell>
          <cell r="V49" t="str">
            <v>Long Unwinding</v>
          </cell>
          <cell r="W49">
            <v>3600</v>
          </cell>
          <cell r="X49">
            <v>3550</v>
          </cell>
          <cell r="Y49">
            <v>3500</v>
          </cell>
          <cell r="Z49">
            <v>3450</v>
          </cell>
          <cell r="AA49">
            <v>3400</v>
          </cell>
          <cell r="AB49">
            <v>3650</v>
          </cell>
          <cell r="AC49">
            <v>3700</v>
          </cell>
          <cell r="AD49">
            <v>3750</v>
          </cell>
          <cell r="AE49">
            <v>3800</v>
          </cell>
          <cell r="AF49" t="str">
            <v>3,693.80</v>
          </cell>
          <cell r="AG49" t="str">
            <v>3,720.00</v>
          </cell>
          <cell r="AH49" t="str">
            <v>26.20</v>
          </cell>
          <cell r="AI49" t="str">
            <v>0.71</v>
          </cell>
          <cell r="AJ49" t="str">
            <v>3,720.00</v>
          </cell>
          <cell r="AK49">
            <v>283</v>
          </cell>
          <cell r="AL49" t="str">
            <v>0.11</v>
          </cell>
          <cell r="AM49" t="str">
            <v>-</v>
          </cell>
          <cell r="AN49" t="str">
            <v>-</v>
          </cell>
          <cell r="AO49" t="str">
            <v>-</v>
          </cell>
          <cell r="AP49" t="str">
            <v>VR137</v>
          </cell>
          <cell r="AQ49" t="b">
            <v>0</v>
          </cell>
          <cell r="AR49">
            <v>0</v>
          </cell>
          <cell r="AS49">
            <v>0</v>
          </cell>
          <cell r="AT49">
            <v>0</v>
          </cell>
          <cell r="AU49">
            <v>0</v>
          </cell>
          <cell r="AV49">
            <v>0</v>
          </cell>
          <cell r="AW49">
            <v>0</v>
          </cell>
          <cell r="AX49">
            <v>0</v>
          </cell>
          <cell r="AY49">
            <v>0</v>
          </cell>
          <cell r="AZ49">
            <v>0</v>
          </cell>
          <cell r="BA49" t="b">
            <v>0</v>
          </cell>
          <cell r="BB49" t="b">
            <v>0</v>
          </cell>
          <cell r="BC49" t="b">
            <v>0</v>
          </cell>
          <cell r="BD49" t="b">
            <v>0</v>
          </cell>
          <cell r="BE49">
            <v>39.14</v>
          </cell>
          <cell r="BF49">
            <v>32.81</v>
          </cell>
          <cell r="BG49">
            <v>-3.24</v>
          </cell>
          <cell r="BH49">
            <v>86.09</v>
          </cell>
          <cell r="BI49">
            <v>73.02</v>
          </cell>
          <cell r="BJ49">
            <v>41.69</v>
          </cell>
          <cell r="BK49" t="b">
            <v>1</v>
          </cell>
          <cell r="BL49">
            <v>0.35</v>
          </cell>
          <cell r="BM49">
            <v>-2.3199999999999998</v>
          </cell>
          <cell r="BN49">
            <v>26.48</v>
          </cell>
          <cell r="BO49">
            <v>0</v>
          </cell>
          <cell r="BP49" t="str">
            <v>HEALTHCARE</v>
          </cell>
          <cell r="BQ49">
            <v>3645.4</v>
          </cell>
          <cell r="BR49">
            <v>2</v>
          </cell>
          <cell r="BS49">
            <v>-55.15</v>
          </cell>
          <cell r="BT49">
            <v>-1.49</v>
          </cell>
          <cell r="BU49" t="b">
            <v>0</v>
          </cell>
          <cell r="BV49" t="b">
            <v>0</v>
          </cell>
          <cell r="BW49" t="str">
            <v>BEARISH</v>
          </cell>
          <cell r="BX49">
            <v>5.82</v>
          </cell>
          <cell r="BY49">
            <v>-7.01</v>
          </cell>
          <cell r="BZ49">
            <v>43.02</v>
          </cell>
          <cell r="CA49">
            <v>3645.4</v>
          </cell>
          <cell r="CB49">
            <v>-3.27</v>
          </cell>
          <cell r="CC49" t="str">
            <v>Significant Short Buildup</v>
          </cell>
          <cell r="CD49">
            <v>1.1399999999999999</v>
          </cell>
          <cell r="CE49">
            <v>-1.49</v>
          </cell>
          <cell r="CF49">
            <v>-39.46</v>
          </cell>
          <cell r="CG49" t="str">
            <v>Short Buildup</v>
          </cell>
          <cell r="CH49">
            <v>73.41</v>
          </cell>
          <cell r="CI49" t="str">
            <v>NSE:DIVISLAB1!</v>
          </cell>
          <cell r="CJ49">
            <v>40</v>
          </cell>
          <cell r="CK49">
            <v>3945.05</v>
          </cell>
          <cell r="CL49">
            <v>32</v>
          </cell>
          <cell r="CM49">
            <v>3832.05</v>
          </cell>
          <cell r="CN49" t="str">
            <v>Sell</v>
          </cell>
          <cell r="CO49" t="str">
            <v>LAST_LOSER</v>
          </cell>
          <cell r="CP49">
            <v>33</v>
          </cell>
          <cell r="CQ49">
            <v>3900</v>
          </cell>
          <cell r="CR49" t="str">
            <v>BEARISH</v>
          </cell>
          <cell r="CS49" t="str">
            <v>BEARISH</v>
          </cell>
          <cell r="CT49" t="b">
            <v>1</v>
          </cell>
          <cell r="CU49" t="str">
            <v>BEARISH_ALIGNMENT</v>
          </cell>
          <cell r="CV49" t="str">
            <v>BEARISH_ALIGNMENT</v>
          </cell>
          <cell r="CW49" t="str">
            <v>BEARISH</v>
          </cell>
          <cell r="CX49">
            <v>6</v>
          </cell>
          <cell r="CY49">
            <v>639</v>
          </cell>
          <cell r="CZ49" t="b">
            <v>0</v>
          </cell>
          <cell r="DA49">
            <v>35.33</v>
          </cell>
          <cell r="DB49">
            <v>36.35</v>
          </cell>
          <cell r="DC49"/>
        </row>
        <row r="50">
          <cell r="B50" t="str">
            <v>ASTRAL</v>
          </cell>
          <cell r="C50">
            <v>367</v>
          </cell>
          <cell r="D50">
            <v>20</v>
          </cell>
          <cell r="E50">
            <v>11010</v>
          </cell>
          <cell r="F50" t="str">
            <v>Producer Manufacturing</v>
          </cell>
          <cell r="G50" t="str">
            <v>Miscellaneous Manufacturing</v>
          </cell>
          <cell r="H50" t="str">
            <v xml:space="preserve">ASTRAL LIMITED                      </v>
          </cell>
          <cell r="I50" t="str">
            <v>ASTRAL</v>
          </cell>
          <cell r="J50" t="str">
            <v>NSE:ASTRAL!1</v>
          </cell>
          <cell r="K50" t="str">
            <v>Astral Ltd.</v>
          </cell>
          <cell r="L50" t="str">
            <v>#fc5a5a80</v>
          </cell>
          <cell r="M50">
            <v>1825.25</v>
          </cell>
          <cell r="N50">
            <v>-1.3778197999999999</v>
          </cell>
          <cell r="O50">
            <v>-25.5</v>
          </cell>
          <cell r="P50">
            <v>3131611</v>
          </cell>
          <cell r="Q50">
            <v>-0.44335550000000001</v>
          </cell>
          <cell r="R50">
            <v>-13946</v>
          </cell>
          <cell r="S50">
            <v>1255</v>
          </cell>
          <cell r="T50">
            <v>-1.3778197999999999</v>
          </cell>
          <cell r="U50">
            <v>-2408</v>
          </cell>
          <cell r="V50" t="str">
            <v>Long Unwinding</v>
          </cell>
          <cell r="W50">
            <v>1820</v>
          </cell>
          <cell r="X50">
            <v>1800</v>
          </cell>
          <cell r="Y50">
            <v>1780</v>
          </cell>
          <cell r="Z50">
            <v>1760</v>
          </cell>
          <cell r="AA50">
            <v>1740</v>
          </cell>
          <cell r="AB50">
            <v>1840</v>
          </cell>
          <cell r="AC50">
            <v>1860</v>
          </cell>
          <cell r="AD50">
            <v>1880</v>
          </cell>
          <cell r="AE50">
            <v>1900</v>
          </cell>
          <cell r="AF50" t="str">
            <v>1,850.75</v>
          </cell>
          <cell r="AG50" t="str">
            <v>1,855.20</v>
          </cell>
          <cell r="AH50" t="str">
            <v>4.45</v>
          </cell>
          <cell r="AI50" t="str">
            <v>0.24</v>
          </cell>
          <cell r="AJ50" t="str">
            <v>1,855.20</v>
          </cell>
          <cell r="AK50">
            <v>398</v>
          </cell>
          <cell r="AL50" t="str">
            <v>0.07</v>
          </cell>
          <cell r="AM50" t="str">
            <v>-</v>
          </cell>
          <cell r="AN50" t="str">
            <v>-</v>
          </cell>
          <cell r="AO50" t="str">
            <v>-</v>
          </cell>
          <cell r="AP50" t="str">
            <v>VR124</v>
          </cell>
          <cell r="AQ50" t="b">
            <v>0</v>
          </cell>
          <cell r="AR50">
            <v>0</v>
          </cell>
          <cell r="AS50">
            <v>0</v>
          </cell>
          <cell r="AT50">
            <v>0</v>
          </cell>
          <cell r="AU50">
            <v>0</v>
          </cell>
          <cell r="AV50">
            <v>0</v>
          </cell>
          <cell r="AW50">
            <v>0</v>
          </cell>
          <cell r="AX50">
            <v>0</v>
          </cell>
          <cell r="AY50">
            <v>0</v>
          </cell>
          <cell r="AZ50">
            <v>0</v>
          </cell>
          <cell r="BA50" t="b">
            <v>0</v>
          </cell>
          <cell r="BB50" t="b">
            <v>0</v>
          </cell>
          <cell r="BC50" t="b">
            <v>0</v>
          </cell>
          <cell r="BD50" t="b">
            <v>0</v>
          </cell>
          <cell r="BE50">
            <v>27.29</v>
          </cell>
          <cell r="BF50">
            <v>26.98</v>
          </cell>
          <cell r="BG50">
            <v>-12.37</v>
          </cell>
          <cell r="BH50">
            <v>22.18</v>
          </cell>
          <cell r="BI50">
            <v>39.68</v>
          </cell>
          <cell r="BJ50">
            <v>31.99</v>
          </cell>
          <cell r="BK50" t="b">
            <v>1</v>
          </cell>
          <cell r="BL50">
            <v>0.38</v>
          </cell>
          <cell r="BM50">
            <v>-1.82</v>
          </cell>
          <cell r="BN50">
            <v>26.68</v>
          </cell>
          <cell r="BO50">
            <v>0</v>
          </cell>
          <cell r="BP50" t="str">
            <v>CAPITAL GOODS</v>
          </cell>
          <cell r="BQ50">
            <v>1826.75</v>
          </cell>
          <cell r="BR50">
            <v>2.2400000000000002</v>
          </cell>
          <cell r="BS50">
            <v>-24</v>
          </cell>
          <cell r="BT50">
            <v>-1.3</v>
          </cell>
          <cell r="BU50" t="b">
            <v>0</v>
          </cell>
          <cell r="BV50" t="b">
            <v>0</v>
          </cell>
          <cell r="BW50" t="str">
            <v>BEARISH</v>
          </cell>
          <cell r="BX50">
            <v>-2.06</v>
          </cell>
          <cell r="BY50">
            <v>1.32</v>
          </cell>
          <cell r="BZ50">
            <v>51.98</v>
          </cell>
          <cell r="CA50">
            <v>1826.75</v>
          </cell>
          <cell r="CB50">
            <v>-12.37</v>
          </cell>
          <cell r="CC50" t="str">
            <v>Short Covering</v>
          </cell>
          <cell r="CD50">
            <v>1.98</v>
          </cell>
          <cell r="CE50">
            <v>-1.3</v>
          </cell>
          <cell r="CF50">
            <v>-63.1</v>
          </cell>
          <cell r="CG50" t="str">
            <v>Short Buildup</v>
          </cell>
          <cell r="CH50">
            <v>91.27</v>
          </cell>
          <cell r="CI50" t="str">
            <v>NSE:ASTRAL1!</v>
          </cell>
          <cell r="CJ50">
            <v>139</v>
          </cell>
          <cell r="CK50">
            <v>1938.8</v>
          </cell>
          <cell r="CL50">
            <v>120</v>
          </cell>
          <cell r="CM50">
            <v>1906.1</v>
          </cell>
          <cell r="CN50" t="str">
            <v>Buy</v>
          </cell>
          <cell r="CO50" t="str">
            <v>LAST_WINNER</v>
          </cell>
          <cell r="CP50">
            <v>13</v>
          </cell>
          <cell r="CQ50">
            <v>1740</v>
          </cell>
          <cell r="CR50" t="str">
            <v>BULLISH</v>
          </cell>
          <cell r="CS50" t="str">
            <v>BEARISH</v>
          </cell>
          <cell r="CT50" t="b">
            <v>0</v>
          </cell>
          <cell r="CU50" t="str">
            <v>na</v>
          </cell>
          <cell r="CV50" t="str">
            <v>BEARISH_ALIGNMENT</v>
          </cell>
          <cell r="CW50" t="str">
            <v>BEARISH</v>
          </cell>
          <cell r="CX50">
            <v>21</v>
          </cell>
          <cell r="CY50">
            <v>318</v>
          </cell>
          <cell r="CZ50" t="b">
            <v>0</v>
          </cell>
          <cell r="DA50">
            <v>23.55</v>
          </cell>
          <cell r="DB50">
            <v>23.46</v>
          </cell>
          <cell r="DC50"/>
        </row>
        <row r="51">
          <cell r="B51" t="str">
            <v>GODREJPROP</v>
          </cell>
          <cell r="C51">
            <v>475</v>
          </cell>
          <cell r="D51">
            <v>20</v>
          </cell>
          <cell r="E51">
            <v>14250</v>
          </cell>
          <cell r="F51" t="str">
            <v>Finance</v>
          </cell>
          <cell r="G51" t="str">
            <v>Real Estate Development</v>
          </cell>
          <cell r="H51" t="str">
            <v xml:space="preserve">GODREJ PROPERTIES LTD               </v>
          </cell>
          <cell r="I51" t="str">
            <v>GODREJPROP</v>
          </cell>
          <cell r="J51" t="str">
            <v>NSE:GODREJPROP!1</v>
          </cell>
          <cell r="K51" t="str">
            <v>Godrej Properties Ltd.</v>
          </cell>
          <cell r="L51" t="str">
            <v>#fc5a5a7a</v>
          </cell>
          <cell r="M51">
            <v>2312.35</v>
          </cell>
          <cell r="N51">
            <v>-1.2723352000000001</v>
          </cell>
          <cell r="O51">
            <v>-29.8</v>
          </cell>
          <cell r="P51">
            <v>2707975</v>
          </cell>
          <cell r="Q51">
            <v>-2.1287554000000002</v>
          </cell>
          <cell r="R51">
            <v>-58900</v>
          </cell>
          <cell r="S51">
            <v>1529</v>
          </cell>
          <cell r="T51">
            <v>-1.2723352000000001</v>
          </cell>
          <cell r="U51">
            <v>-1250</v>
          </cell>
          <cell r="V51" t="str">
            <v>Long Unwinding</v>
          </cell>
          <cell r="W51">
            <v>2300</v>
          </cell>
          <cell r="X51">
            <v>2280</v>
          </cell>
          <cell r="Y51">
            <v>2260</v>
          </cell>
          <cell r="Z51">
            <v>2240</v>
          </cell>
          <cell r="AA51">
            <v>2220</v>
          </cell>
          <cell r="AB51">
            <v>2320</v>
          </cell>
          <cell r="AC51">
            <v>2340</v>
          </cell>
          <cell r="AD51">
            <v>2360</v>
          </cell>
          <cell r="AE51">
            <v>2380</v>
          </cell>
          <cell r="AF51" t="str">
            <v>2,343.40</v>
          </cell>
          <cell r="AG51" t="str">
            <v>2,340.00</v>
          </cell>
          <cell r="AH51" t="str">
            <v>-3.40</v>
          </cell>
          <cell r="AI51" t="str">
            <v>-0.15</v>
          </cell>
          <cell r="AJ51" t="str">
            <v>2,340.00</v>
          </cell>
          <cell r="AK51">
            <v>548</v>
          </cell>
          <cell r="AL51" t="str">
            <v>0.13</v>
          </cell>
          <cell r="AM51" t="str">
            <v>-</v>
          </cell>
          <cell r="AN51" t="str">
            <v>-</v>
          </cell>
          <cell r="AO51" t="str">
            <v>-</v>
          </cell>
          <cell r="AP51" t="str">
            <v>VR115</v>
          </cell>
          <cell r="AQ51" t="b">
            <v>0</v>
          </cell>
          <cell r="AR51">
            <v>0</v>
          </cell>
          <cell r="AS51">
            <v>0</v>
          </cell>
          <cell r="AT51">
            <v>0</v>
          </cell>
          <cell r="AU51">
            <v>0</v>
          </cell>
          <cell r="AV51">
            <v>0</v>
          </cell>
          <cell r="AW51">
            <v>0</v>
          </cell>
          <cell r="AX51">
            <v>0</v>
          </cell>
          <cell r="AY51">
            <v>0</v>
          </cell>
          <cell r="AZ51">
            <v>0</v>
          </cell>
          <cell r="BA51" t="b">
            <v>0</v>
          </cell>
          <cell r="BB51" t="b">
            <v>0</v>
          </cell>
          <cell r="BC51" t="b">
            <v>0</v>
          </cell>
          <cell r="BD51" t="b">
            <v>0</v>
          </cell>
          <cell r="BE51">
            <v>26.72</v>
          </cell>
          <cell r="BF51">
            <v>29.95</v>
          </cell>
          <cell r="BG51">
            <v>-11.23</v>
          </cell>
          <cell r="BH51">
            <v>25</v>
          </cell>
          <cell r="BI51">
            <v>39.68</v>
          </cell>
          <cell r="BJ51">
            <v>30.32</v>
          </cell>
          <cell r="BK51" t="b">
            <v>1</v>
          </cell>
          <cell r="BL51">
            <v>1.05</v>
          </cell>
          <cell r="BM51">
            <v>-5.99</v>
          </cell>
          <cell r="BN51">
            <v>33.18</v>
          </cell>
          <cell r="BO51" t="str">
            <v>2024-02-06</v>
          </cell>
          <cell r="BP51" t="str">
            <v>REALTY</v>
          </cell>
          <cell r="BQ51">
            <v>2316.1999999999998</v>
          </cell>
          <cell r="BR51">
            <v>2.25</v>
          </cell>
          <cell r="BS51">
            <v>-25.95</v>
          </cell>
          <cell r="BT51">
            <v>-1.1100000000000001</v>
          </cell>
          <cell r="BU51" t="b">
            <v>0</v>
          </cell>
          <cell r="BV51" t="b">
            <v>1</v>
          </cell>
          <cell r="BW51" t="str">
            <v>BULLISH</v>
          </cell>
          <cell r="BX51">
            <v>8.2899999999999991</v>
          </cell>
          <cell r="BY51">
            <v>0.21</v>
          </cell>
          <cell r="BZ51">
            <v>58.56</v>
          </cell>
          <cell r="CA51">
            <v>2316.1999999999998</v>
          </cell>
          <cell r="CB51">
            <v>-11.23</v>
          </cell>
          <cell r="CC51" t="str">
            <v>Long Buildup</v>
          </cell>
          <cell r="CD51">
            <v>7.12</v>
          </cell>
          <cell r="CE51">
            <v>-1.1100000000000001</v>
          </cell>
          <cell r="CF51">
            <v>-41.27</v>
          </cell>
          <cell r="CG51" t="str">
            <v>Short Buildup</v>
          </cell>
          <cell r="CH51">
            <v>82.54</v>
          </cell>
          <cell r="CI51" t="str">
            <v>NSE:GODREJPROP1!</v>
          </cell>
          <cell r="CJ51">
            <v>13</v>
          </cell>
          <cell r="CK51">
            <v>2331.9</v>
          </cell>
          <cell r="CL51">
            <v>0</v>
          </cell>
          <cell r="CM51">
            <v>0</v>
          </cell>
          <cell r="CN51" t="str">
            <v>Buy</v>
          </cell>
          <cell r="CO51" t="str">
            <v>LAST_LOSER</v>
          </cell>
          <cell r="CP51">
            <v>14</v>
          </cell>
          <cell r="CQ51">
            <v>2240</v>
          </cell>
          <cell r="CR51" t="str">
            <v>BULLISH</v>
          </cell>
          <cell r="CS51" t="str">
            <v>BEARISH</v>
          </cell>
          <cell r="CT51" t="b">
            <v>0</v>
          </cell>
          <cell r="CU51" t="str">
            <v>BULLISH_ALIGNMENT</v>
          </cell>
          <cell r="CV51" t="str">
            <v>na</v>
          </cell>
          <cell r="CW51" t="str">
            <v>BEARISH</v>
          </cell>
          <cell r="CX51">
            <v>1</v>
          </cell>
          <cell r="CY51">
            <v>1</v>
          </cell>
          <cell r="CZ51" t="b">
            <v>1</v>
          </cell>
          <cell r="DA51">
            <v>30.77</v>
          </cell>
          <cell r="DB51">
            <v>31.12</v>
          </cell>
          <cell r="DC51"/>
        </row>
        <row r="52">
          <cell r="B52" t="str">
            <v>HDFCLIFE</v>
          </cell>
          <cell r="C52">
            <v>1100</v>
          </cell>
          <cell r="D52">
            <v>10</v>
          </cell>
          <cell r="E52">
            <v>33000</v>
          </cell>
          <cell r="F52" t="str">
            <v>Finance</v>
          </cell>
          <cell r="G52" t="str">
            <v>Multi-Line Insurance</v>
          </cell>
          <cell r="H52" t="str">
            <v xml:space="preserve">HDFC LIFE INS CO LTD                </v>
          </cell>
          <cell r="I52" t="str">
            <v>HDFCLIFE</v>
          </cell>
          <cell r="J52" t="str">
            <v>NSE:HDFCLIFE!1</v>
          </cell>
          <cell r="K52" t="str">
            <v>HDFC Life Insurance Company Ltd.</v>
          </cell>
          <cell r="L52" t="str">
            <v>#fc5a5a79</v>
          </cell>
          <cell r="M52">
            <v>607.70000000000005</v>
          </cell>
          <cell r="N52">
            <v>-1.2592411999999999</v>
          </cell>
          <cell r="O52">
            <v>-7.75</v>
          </cell>
          <cell r="P52">
            <v>24005300</v>
          </cell>
          <cell r="Q52">
            <v>-1.4228928000000001</v>
          </cell>
          <cell r="R52">
            <v>-346500</v>
          </cell>
          <cell r="S52">
            <v>3099</v>
          </cell>
          <cell r="T52">
            <v>-1.2592411999999999</v>
          </cell>
          <cell r="U52">
            <v>-2385</v>
          </cell>
          <cell r="V52" t="str">
            <v>Long Unwinding</v>
          </cell>
          <cell r="W52">
            <v>600</v>
          </cell>
          <cell r="X52">
            <v>590</v>
          </cell>
          <cell r="Y52">
            <v>580</v>
          </cell>
          <cell r="Z52">
            <v>570</v>
          </cell>
          <cell r="AA52">
            <v>560</v>
          </cell>
          <cell r="AB52">
            <v>610</v>
          </cell>
          <cell r="AC52">
            <v>620</v>
          </cell>
          <cell r="AD52">
            <v>630</v>
          </cell>
          <cell r="AE52">
            <v>640</v>
          </cell>
          <cell r="AF52" t="str">
            <v>615.90</v>
          </cell>
          <cell r="AG52" t="str">
            <v>618.00</v>
          </cell>
          <cell r="AH52" t="str">
            <v>2.10</v>
          </cell>
          <cell r="AI52" t="str">
            <v>0.34</v>
          </cell>
          <cell r="AJ52" t="str">
            <v>618.00</v>
          </cell>
          <cell r="AK52">
            <v>2045</v>
          </cell>
          <cell r="AL52" t="str">
            <v>0.13</v>
          </cell>
          <cell r="AM52" t="str">
            <v>-</v>
          </cell>
          <cell r="AN52" t="str">
            <v>-</v>
          </cell>
          <cell r="AO52" t="str">
            <v>-</v>
          </cell>
          <cell r="AP52" t="str">
            <v>VR83</v>
          </cell>
          <cell r="AQ52" t="b">
            <v>0</v>
          </cell>
          <cell r="AR52">
            <v>0</v>
          </cell>
          <cell r="AS52">
            <v>0</v>
          </cell>
          <cell r="AT52">
            <v>0</v>
          </cell>
          <cell r="AU52">
            <v>0</v>
          </cell>
          <cell r="AV52">
            <v>0</v>
          </cell>
          <cell r="AW52">
            <v>0</v>
          </cell>
          <cell r="AX52">
            <v>0</v>
          </cell>
          <cell r="AY52">
            <v>0</v>
          </cell>
          <cell r="AZ52">
            <v>0</v>
          </cell>
          <cell r="BA52" t="b">
            <v>0</v>
          </cell>
          <cell r="BB52" t="b">
            <v>0</v>
          </cell>
          <cell r="BC52" t="b">
            <v>0</v>
          </cell>
          <cell r="BD52" t="b">
            <v>0</v>
          </cell>
          <cell r="BE52">
            <v>32.89</v>
          </cell>
          <cell r="BF52">
            <v>29.24</v>
          </cell>
          <cell r="BG52">
            <v>-2.63</v>
          </cell>
          <cell r="BH52">
            <v>75.81</v>
          </cell>
          <cell r="BI52">
            <v>60.32</v>
          </cell>
          <cell r="BJ52">
            <v>58.7</v>
          </cell>
          <cell r="BK52" t="b">
            <v>1</v>
          </cell>
          <cell r="BL52">
            <v>0.45</v>
          </cell>
          <cell r="BM52">
            <v>15.88</v>
          </cell>
          <cell r="BN52">
            <v>25.59</v>
          </cell>
          <cell r="BO52">
            <v>0</v>
          </cell>
          <cell r="BP52" t="str">
            <v>FINANCIAL SERVICES</v>
          </cell>
          <cell r="BQ52">
            <v>608.5</v>
          </cell>
          <cell r="BR52">
            <v>2.23</v>
          </cell>
          <cell r="BS52">
            <v>-6.95</v>
          </cell>
          <cell r="BT52">
            <v>-1.1299999999999999</v>
          </cell>
          <cell r="BU52" t="b">
            <v>0</v>
          </cell>
          <cell r="BV52" t="b">
            <v>0</v>
          </cell>
          <cell r="BW52" t="str">
            <v>BEARISH</v>
          </cell>
          <cell r="BX52">
            <v>-0.24</v>
          </cell>
          <cell r="BY52">
            <v>-1.24</v>
          </cell>
          <cell r="BZ52">
            <v>46.78</v>
          </cell>
          <cell r="CA52">
            <v>608.5</v>
          </cell>
          <cell r="CB52">
            <v>-2.63</v>
          </cell>
          <cell r="CC52" t="str">
            <v>Long Unwinding</v>
          </cell>
          <cell r="CD52">
            <v>4.2</v>
          </cell>
          <cell r="CE52">
            <v>-1.1299999999999999</v>
          </cell>
          <cell r="CF52">
            <v>-43.22</v>
          </cell>
          <cell r="CG52" t="str">
            <v>Short Buildup</v>
          </cell>
          <cell r="CH52">
            <v>92.06</v>
          </cell>
          <cell r="CI52" t="str">
            <v>NSE:HDFCLIFE1!</v>
          </cell>
          <cell r="CJ52">
            <v>202</v>
          </cell>
          <cell r="CK52">
            <v>688.7</v>
          </cell>
          <cell r="CL52">
            <v>74</v>
          </cell>
          <cell r="CM52">
            <v>645.79999999999995</v>
          </cell>
          <cell r="CN52" t="str">
            <v>Sell</v>
          </cell>
          <cell r="CO52" t="str">
            <v>LAST_LOSER</v>
          </cell>
          <cell r="CP52">
            <v>1</v>
          </cell>
          <cell r="CQ52">
            <v>610</v>
          </cell>
          <cell r="CR52" t="str">
            <v>BEARISH</v>
          </cell>
          <cell r="CS52" t="str">
            <v>BEARISH</v>
          </cell>
          <cell r="CT52" t="b">
            <v>0</v>
          </cell>
          <cell r="CU52" t="str">
            <v>BEARISH_ALIGNMENT</v>
          </cell>
          <cell r="CV52" t="str">
            <v>BEARISH_ALIGNMENT</v>
          </cell>
          <cell r="CW52" t="str">
            <v>BEARISH</v>
          </cell>
          <cell r="CX52">
            <v>13</v>
          </cell>
          <cell r="CY52">
            <v>108</v>
          </cell>
          <cell r="CZ52" t="b">
            <v>0</v>
          </cell>
          <cell r="DA52">
            <v>29.21</v>
          </cell>
          <cell r="DB52">
            <v>30.66</v>
          </cell>
          <cell r="DC52"/>
        </row>
        <row r="53">
          <cell r="B53" t="str">
            <v>MARICO</v>
          </cell>
          <cell r="C53">
            <v>1200</v>
          </cell>
          <cell r="D53">
            <v>5</v>
          </cell>
          <cell r="E53">
            <v>48000</v>
          </cell>
          <cell r="F53" t="str">
            <v>Consumer Non-Durables</v>
          </cell>
          <cell r="G53" t="str">
            <v>Household/Personal Care</v>
          </cell>
          <cell r="H53" t="str">
            <v xml:space="preserve">MARICO LIMITED                      </v>
          </cell>
          <cell r="I53" t="str">
            <v>MARICO</v>
          </cell>
          <cell r="J53" t="str">
            <v>NSE:MARICO!1</v>
          </cell>
          <cell r="K53" t="str">
            <v>Marico Ltd.</v>
          </cell>
          <cell r="L53" t="str">
            <v>#fc5a5a78</v>
          </cell>
          <cell r="M53">
            <v>524.1</v>
          </cell>
          <cell r="N53">
            <v>-1.2436404999999999</v>
          </cell>
          <cell r="O53">
            <v>-6.6</v>
          </cell>
          <cell r="P53">
            <v>11457600</v>
          </cell>
          <cell r="Q53">
            <v>-1.7897552000000001</v>
          </cell>
          <cell r="R53">
            <v>-208800</v>
          </cell>
          <cell r="S53">
            <v>876</v>
          </cell>
          <cell r="T53">
            <v>-1.2436404999999999</v>
          </cell>
          <cell r="U53">
            <v>-150</v>
          </cell>
          <cell r="V53" t="str">
            <v>Long Unwinding</v>
          </cell>
          <cell r="W53">
            <v>520</v>
          </cell>
          <cell r="X53">
            <v>515</v>
          </cell>
          <cell r="Y53">
            <v>510</v>
          </cell>
          <cell r="Z53">
            <v>505</v>
          </cell>
          <cell r="AA53">
            <v>500</v>
          </cell>
          <cell r="AB53">
            <v>525</v>
          </cell>
          <cell r="AC53">
            <v>530</v>
          </cell>
          <cell r="AD53">
            <v>535</v>
          </cell>
          <cell r="AE53">
            <v>540</v>
          </cell>
          <cell r="AF53" t="str">
            <v>530.25</v>
          </cell>
          <cell r="AG53" t="str">
            <v>530.00</v>
          </cell>
          <cell r="AH53" t="str">
            <v>-0.25</v>
          </cell>
          <cell r="AI53" t="str">
            <v>-0.05</v>
          </cell>
          <cell r="AJ53" t="str">
            <v>530.00</v>
          </cell>
          <cell r="AK53">
            <v>1258</v>
          </cell>
          <cell r="AL53" t="str">
            <v>0.07</v>
          </cell>
          <cell r="AM53" t="str">
            <v>-</v>
          </cell>
          <cell r="AN53" t="str">
            <v>-</v>
          </cell>
          <cell r="AO53" t="str">
            <v>-</v>
          </cell>
          <cell r="AP53" t="str">
            <v>VR94</v>
          </cell>
          <cell r="AQ53" t="b">
            <v>0</v>
          </cell>
          <cell r="AR53">
            <v>0</v>
          </cell>
          <cell r="AS53">
            <v>0</v>
          </cell>
          <cell r="AT53">
            <v>0</v>
          </cell>
          <cell r="AU53">
            <v>0</v>
          </cell>
          <cell r="AV53">
            <v>0</v>
          </cell>
          <cell r="AW53">
            <v>0</v>
          </cell>
          <cell r="AX53">
            <v>0</v>
          </cell>
          <cell r="AY53">
            <v>0</v>
          </cell>
          <cell r="AZ53">
            <v>0</v>
          </cell>
          <cell r="BA53" t="b">
            <v>0</v>
          </cell>
          <cell r="BB53" t="b">
            <v>0</v>
          </cell>
          <cell r="BC53" t="b">
            <v>0</v>
          </cell>
          <cell r="BD53" t="b">
            <v>0</v>
          </cell>
          <cell r="BE53">
            <v>30.16</v>
          </cell>
          <cell r="BF53">
            <v>26</v>
          </cell>
          <cell r="BG53">
            <v>4.08</v>
          </cell>
          <cell r="BH53">
            <v>86.9</v>
          </cell>
          <cell r="BI53">
            <v>75.400000000000006</v>
          </cell>
          <cell r="BJ53">
            <v>69.27</v>
          </cell>
          <cell r="BK53" t="b">
            <v>1</v>
          </cell>
          <cell r="BL53">
            <v>0.44</v>
          </cell>
          <cell r="BM53">
            <v>-0.83</v>
          </cell>
          <cell r="BN53">
            <v>21.84</v>
          </cell>
          <cell r="BO53" t="str">
            <v>2024-01-29</v>
          </cell>
          <cell r="BP53" t="str">
            <v>FMCG</v>
          </cell>
          <cell r="BQ53">
            <v>524</v>
          </cell>
          <cell r="BR53">
            <v>1.98</v>
          </cell>
          <cell r="BS53">
            <v>-6.7</v>
          </cell>
          <cell r="BT53">
            <v>-1.26</v>
          </cell>
          <cell r="BU53" t="b">
            <v>0</v>
          </cell>
          <cell r="BV53" t="b">
            <v>1</v>
          </cell>
          <cell r="BW53" t="str">
            <v>BEARISH</v>
          </cell>
          <cell r="BX53">
            <v>5.1100000000000003</v>
          </cell>
          <cell r="BY53">
            <v>-1.47</v>
          </cell>
          <cell r="BZ53">
            <v>96.28</v>
          </cell>
          <cell r="CA53">
            <v>524</v>
          </cell>
          <cell r="CB53">
            <v>4.08</v>
          </cell>
          <cell r="CC53" t="str">
            <v>Short Buildup</v>
          </cell>
          <cell r="CD53">
            <v>4.5599999999999996</v>
          </cell>
          <cell r="CE53">
            <v>-1.26</v>
          </cell>
          <cell r="CF53">
            <v>-13.25</v>
          </cell>
          <cell r="CG53" t="str">
            <v>Short Buildup</v>
          </cell>
          <cell r="CH53">
            <v>76.19</v>
          </cell>
          <cell r="CI53" t="str">
            <v>NSE:MARICO1!</v>
          </cell>
          <cell r="CJ53">
            <v>86</v>
          </cell>
          <cell r="CK53">
            <v>558.70000000000005</v>
          </cell>
          <cell r="CL53">
            <v>26</v>
          </cell>
          <cell r="CM53">
            <v>528.5</v>
          </cell>
          <cell r="CN53" t="str">
            <v>Sell</v>
          </cell>
          <cell r="CO53" t="str">
            <v>LAST_LOSER</v>
          </cell>
          <cell r="CP53">
            <v>47</v>
          </cell>
          <cell r="CQ53">
            <v>535</v>
          </cell>
          <cell r="CR53" t="str">
            <v>BEARISH</v>
          </cell>
          <cell r="CS53" t="str">
            <v>BEARISH</v>
          </cell>
          <cell r="CT53" t="b">
            <v>0</v>
          </cell>
          <cell r="CU53" t="str">
            <v>BEARISH_ALIGNMENT</v>
          </cell>
          <cell r="CV53" t="str">
            <v>BEARISH_ALIGNMENT</v>
          </cell>
          <cell r="CW53" t="str">
            <v>BEARISH</v>
          </cell>
          <cell r="CX53">
            <v>5</v>
          </cell>
          <cell r="CY53">
            <v>89</v>
          </cell>
          <cell r="CZ53" t="b">
            <v>0</v>
          </cell>
          <cell r="DA53">
            <v>21.41</v>
          </cell>
          <cell r="DB53">
            <v>21.34</v>
          </cell>
          <cell r="DC53"/>
        </row>
        <row r="54">
          <cell r="B54" t="str">
            <v>DIXON</v>
          </cell>
          <cell r="C54">
            <v>100</v>
          </cell>
          <cell r="D54">
            <v>100</v>
          </cell>
          <cell r="E54">
            <v>4000</v>
          </cell>
          <cell r="F54" t="str">
            <v>Electronic Technology</v>
          </cell>
          <cell r="G54" t="str">
            <v>Electronic Production Equipment</v>
          </cell>
          <cell r="H54" t="str">
            <v xml:space="preserve">DIXON TECHNO (INDIA) LTD            </v>
          </cell>
          <cell r="I54" t="str">
            <v>DIXON</v>
          </cell>
          <cell r="J54" t="str">
            <v>NSE:DIXON!1</v>
          </cell>
          <cell r="K54" t="str">
            <v>Dixon Technologies (India) Ltd.</v>
          </cell>
          <cell r="L54" t="str">
            <v>#fc5a5a76</v>
          </cell>
          <cell r="M54">
            <v>6021.6</v>
          </cell>
          <cell r="N54">
            <v>-1.2002132999999999</v>
          </cell>
          <cell r="O54">
            <v>-73.150000000000006</v>
          </cell>
          <cell r="P54">
            <v>939700</v>
          </cell>
          <cell r="Q54">
            <v>-4.2002243000000004</v>
          </cell>
          <cell r="R54">
            <v>-41200</v>
          </cell>
          <cell r="S54">
            <v>2260</v>
          </cell>
          <cell r="T54">
            <v>-1.2002132999999999</v>
          </cell>
          <cell r="U54">
            <v>-8807</v>
          </cell>
          <cell r="V54" t="str">
            <v>Long Unwinding</v>
          </cell>
          <cell r="W54">
            <v>6000</v>
          </cell>
          <cell r="X54">
            <v>5900</v>
          </cell>
          <cell r="Y54">
            <v>5800</v>
          </cell>
          <cell r="Z54">
            <v>5700</v>
          </cell>
          <cell r="AA54">
            <v>5600</v>
          </cell>
          <cell r="AB54">
            <v>6100</v>
          </cell>
          <cell r="AC54">
            <v>6200</v>
          </cell>
          <cell r="AD54">
            <v>6300</v>
          </cell>
          <cell r="AE54">
            <v>6400</v>
          </cell>
          <cell r="AF54" t="str">
            <v>6,100.20</v>
          </cell>
          <cell r="AG54" t="str">
            <v>6,121.00</v>
          </cell>
          <cell r="AH54" t="str">
            <v>20.80</v>
          </cell>
          <cell r="AI54" t="str">
            <v>0.34</v>
          </cell>
          <cell r="AJ54" t="str">
            <v>6,121.00</v>
          </cell>
          <cell r="AK54">
            <v>421</v>
          </cell>
          <cell r="AL54" t="str">
            <v>0.26</v>
          </cell>
          <cell r="AM54" t="str">
            <v>-</v>
          </cell>
          <cell r="AN54" t="str">
            <v>-</v>
          </cell>
          <cell r="AO54" t="str">
            <v>-</v>
          </cell>
          <cell r="AP54" t="str">
            <v>VR122</v>
          </cell>
          <cell r="AQ54" t="b">
            <v>0</v>
          </cell>
          <cell r="AR54">
            <v>0</v>
          </cell>
          <cell r="AS54">
            <v>0</v>
          </cell>
          <cell r="AT54">
            <v>0</v>
          </cell>
          <cell r="AU54">
            <v>0</v>
          </cell>
          <cell r="AV54">
            <v>0</v>
          </cell>
          <cell r="AW54">
            <v>0</v>
          </cell>
          <cell r="AX54">
            <v>0</v>
          </cell>
          <cell r="AY54">
            <v>0</v>
          </cell>
          <cell r="AZ54">
            <v>0</v>
          </cell>
          <cell r="BA54" t="b">
            <v>0</v>
          </cell>
          <cell r="BB54" t="b">
            <v>0</v>
          </cell>
          <cell r="BC54" t="b">
            <v>0</v>
          </cell>
          <cell r="BD54" t="b">
            <v>0</v>
          </cell>
          <cell r="BE54">
            <v>49.3</v>
          </cell>
          <cell r="BF54">
            <v>52.92</v>
          </cell>
          <cell r="BG54">
            <v>-4.63</v>
          </cell>
          <cell r="BH54">
            <v>98.79</v>
          </cell>
          <cell r="BI54">
            <v>98.41</v>
          </cell>
          <cell r="BJ54">
            <v>91.99</v>
          </cell>
          <cell r="BK54" t="b">
            <v>0</v>
          </cell>
          <cell r="BL54">
            <v>0.43</v>
          </cell>
          <cell r="BM54">
            <v>6.28</v>
          </cell>
          <cell r="BN54">
            <v>56.54</v>
          </cell>
          <cell r="BO54">
            <v>0</v>
          </cell>
          <cell r="BP54" t="str">
            <v>FMCG</v>
          </cell>
          <cell r="BQ54">
            <v>6019.3</v>
          </cell>
          <cell r="BR54">
            <v>3.92</v>
          </cell>
          <cell r="BS54">
            <v>-75.45</v>
          </cell>
          <cell r="BT54">
            <v>-1.24</v>
          </cell>
          <cell r="BU54" t="b">
            <v>1</v>
          </cell>
          <cell r="BV54" t="b">
            <v>0</v>
          </cell>
          <cell r="BW54">
            <v>0</v>
          </cell>
          <cell r="BX54">
            <v>-1.88</v>
          </cell>
          <cell r="BY54">
            <v>-5</v>
          </cell>
          <cell r="BZ54">
            <v>44.59</v>
          </cell>
          <cell r="CA54">
            <v>6019.3</v>
          </cell>
          <cell r="CB54">
            <v>-4.63</v>
          </cell>
          <cell r="CC54" t="str">
            <v>Long Unwinding</v>
          </cell>
          <cell r="CD54">
            <v>2.23</v>
          </cell>
          <cell r="CE54">
            <v>-1.24</v>
          </cell>
          <cell r="CF54">
            <v>-77.95</v>
          </cell>
          <cell r="CG54" t="str">
            <v>Short Buildup</v>
          </cell>
          <cell r="CH54">
            <v>91.67</v>
          </cell>
          <cell r="CI54" t="str">
            <v>NSE:DIXON1!</v>
          </cell>
          <cell r="CJ54">
            <v>0</v>
          </cell>
          <cell r="CK54">
            <v>0</v>
          </cell>
          <cell r="CL54">
            <v>0</v>
          </cell>
          <cell r="CM54">
            <v>0</v>
          </cell>
          <cell r="CN54">
            <v>0</v>
          </cell>
          <cell r="CO54">
            <v>0</v>
          </cell>
          <cell r="CP54">
            <v>0</v>
          </cell>
          <cell r="CQ54">
            <v>0</v>
          </cell>
          <cell r="CR54" t="str">
            <v>BEARISH</v>
          </cell>
          <cell r="CS54" t="str">
            <v>BEARISH</v>
          </cell>
          <cell r="CT54" t="b">
            <v>0</v>
          </cell>
          <cell r="CU54" t="str">
            <v>na</v>
          </cell>
          <cell r="CV54" t="str">
            <v>na</v>
          </cell>
          <cell r="CW54" t="str">
            <v>na</v>
          </cell>
          <cell r="CX54">
            <v>0</v>
          </cell>
          <cell r="CY54">
            <v>0</v>
          </cell>
          <cell r="CZ54" t="b">
            <v>0</v>
          </cell>
          <cell r="DA54">
            <v>41.7</v>
          </cell>
          <cell r="DB54">
            <v>42.26</v>
          </cell>
          <cell r="DC54"/>
        </row>
        <row r="55">
          <cell r="B55" t="str">
            <v>MGL</v>
          </cell>
          <cell r="C55">
            <v>800</v>
          </cell>
          <cell r="D55">
            <v>10</v>
          </cell>
          <cell r="E55">
            <v>24000</v>
          </cell>
          <cell r="F55" t="str">
            <v>Utilities</v>
          </cell>
          <cell r="G55" t="str">
            <v>Gas Distributors</v>
          </cell>
          <cell r="H55" t="str">
            <v xml:space="preserve">MAHANAGAR GAS LTD.                  </v>
          </cell>
          <cell r="I55" t="str">
            <v>MGL</v>
          </cell>
          <cell r="J55" t="str">
            <v>NSE:MGL!1</v>
          </cell>
          <cell r="K55" t="str">
            <v>Mahanagar Gas Ltd.</v>
          </cell>
          <cell r="L55" t="str">
            <v>#fc5a5a75</v>
          </cell>
          <cell r="M55">
            <v>1312.25</v>
          </cell>
          <cell r="N55">
            <v>-1.1897142000000001</v>
          </cell>
          <cell r="O55">
            <v>-15.8</v>
          </cell>
          <cell r="P55">
            <v>2711200</v>
          </cell>
          <cell r="Q55">
            <v>-2.165127</v>
          </cell>
          <cell r="R55">
            <v>-60000</v>
          </cell>
          <cell r="S55">
            <v>1027</v>
          </cell>
          <cell r="T55">
            <v>-1.1897142000000001</v>
          </cell>
          <cell r="U55">
            <v>-1305</v>
          </cell>
          <cell r="V55" t="str">
            <v>Long Unwinding</v>
          </cell>
          <cell r="W55">
            <v>1310</v>
          </cell>
          <cell r="X55">
            <v>1300</v>
          </cell>
          <cell r="Y55">
            <v>1290</v>
          </cell>
          <cell r="Z55">
            <v>1280</v>
          </cell>
          <cell r="AA55">
            <v>1270</v>
          </cell>
          <cell r="AB55">
            <v>1320</v>
          </cell>
          <cell r="AC55">
            <v>1330</v>
          </cell>
          <cell r="AD55">
            <v>1340</v>
          </cell>
          <cell r="AE55">
            <v>1350</v>
          </cell>
          <cell r="AF55" t="str">
            <v>1,326.00</v>
          </cell>
          <cell r="AG55" t="str">
            <v>1,330.85</v>
          </cell>
          <cell r="AH55" t="str">
            <v>4.85</v>
          </cell>
          <cell r="AI55" t="str">
            <v>0.37</v>
          </cell>
          <cell r="AJ55" t="str">
            <v>1,330.85</v>
          </cell>
          <cell r="AK55">
            <v>591</v>
          </cell>
          <cell r="AL55" t="str">
            <v>0.08</v>
          </cell>
          <cell r="AM55" t="str">
            <v>-</v>
          </cell>
          <cell r="AN55" t="str">
            <v>-</v>
          </cell>
          <cell r="AO55" t="str">
            <v>-</v>
          </cell>
          <cell r="AP55" t="str">
            <v>VR110</v>
          </cell>
          <cell r="AQ55" t="b">
            <v>0</v>
          </cell>
          <cell r="AR55">
            <v>0</v>
          </cell>
          <cell r="AS55">
            <v>0</v>
          </cell>
          <cell r="AT55">
            <v>0</v>
          </cell>
          <cell r="AU55">
            <v>0</v>
          </cell>
          <cell r="AV55">
            <v>0</v>
          </cell>
          <cell r="AW55">
            <v>0</v>
          </cell>
          <cell r="AX55">
            <v>0</v>
          </cell>
          <cell r="AY55">
            <v>0</v>
          </cell>
          <cell r="AZ55">
            <v>0</v>
          </cell>
          <cell r="BA55" t="b">
            <v>0</v>
          </cell>
          <cell r="BB55" t="b">
            <v>0</v>
          </cell>
          <cell r="BC55" t="b">
            <v>0</v>
          </cell>
          <cell r="BD55" t="b">
            <v>0</v>
          </cell>
          <cell r="BE55">
            <v>36.31</v>
          </cell>
          <cell r="BF55">
            <v>38.18</v>
          </cell>
          <cell r="BG55">
            <v>0.24</v>
          </cell>
          <cell r="BH55">
            <v>97.38</v>
          </cell>
          <cell r="BI55">
            <v>91.27</v>
          </cell>
          <cell r="BJ55">
            <v>79.62</v>
          </cell>
          <cell r="BK55" t="b">
            <v>1</v>
          </cell>
          <cell r="BL55">
            <v>0.63</v>
          </cell>
          <cell r="BM55">
            <v>5.68</v>
          </cell>
          <cell r="BN55">
            <v>40.049999999999997</v>
          </cell>
          <cell r="BO55" t="str">
            <v>2024-01-23</v>
          </cell>
          <cell r="BP55" t="str">
            <v>ENERGY</v>
          </cell>
          <cell r="BQ55">
            <v>1315.4</v>
          </cell>
          <cell r="BR55">
            <v>3.22</v>
          </cell>
          <cell r="BS55">
            <v>-12.65</v>
          </cell>
          <cell r="BT55">
            <v>-0.95</v>
          </cell>
          <cell r="BU55" t="b">
            <v>1</v>
          </cell>
          <cell r="BV55" t="b">
            <v>1</v>
          </cell>
          <cell r="BW55" t="str">
            <v>BULLISH</v>
          </cell>
          <cell r="BX55">
            <v>23.5</v>
          </cell>
          <cell r="BY55">
            <v>4.08</v>
          </cell>
          <cell r="BZ55">
            <v>59.36</v>
          </cell>
          <cell r="CA55">
            <v>1315.4</v>
          </cell>
          <cell r="CB55">
            <v>0.21</v>
          </cell>
          <cell r="CC55" t="str">
            <v>Significant Long Buildup</v>
          </cell>
          <cell r="CD55">
            <v>2.29</v>
          </cell>
          <cell r="CE55">
            <v>-0.95</v>
          </cell>
          <cell r="CF55">
            <v>-57.4</v>
          </cell>
          <cell r="CG55" t="str">
            <v>Short Buildup</v>
          </cell>
          <cell r="CH55">
            <v>93.65</v>
          </cell>
          <cell r="CI55" t="str">
            <v>NSE:MGL1!</v>
          </cell>
          <cell r="CJ55">
            <v>54</v>
          </cell>
          <cell r="CK55">
            <v>1221</v>
          </cell>
          <cell r="CL55">
            <v>290</v>
          </cell>
          <cell r="CM55">
            <v>1025.1500000000001</v>
          </cell>
          <cell r="CN55" t="str">
            <v>Buy</v>
          </cell>
          <cell r="CO55" t="str">
            <v>LAST_LOSER</v>
          </cell>
          <cell r="CP55">
            <v>54</v>
          </cell>
          <cell r="CQ55">
            <v>1180</v>
          </cell>
          <cell r="CR55" t="str">
            <v>BULLISH</v>
          </cell>
          <cell r="CS55" t="str">
            <v>BEARISH</v>
          </cell>
          <cell r="CT55" t="b">
            <v>1</v>
          </cell>
          <cell r="CU55" t="str">
            <v>BULLISH_ALIGNMENT</v>
          </cell>
          <cell r="CV55" t="str">
            <v>na</v>
          </cell>
          <cell r="CW55" t="str">
            <v>BULLISH</v>
          </cell>
          <cell r="CX55">
            <v>10</v>
          </cell>
          <cell r="CY55">
            <v>204</v>
          </cell>
          <cell r="CZ55" t="b">
            <v>0</v>
          </cell>
          <cell r="DA55">
            <v>50.44</v>
          </cell>
          <cell r="DB55">
            <v>50.26</v>
          </cell>
          <cell r="DC55"/>
        </row>
        <row r="56">
          <cell r="B56" t="str">
            <v>DLF</v>
          </cell>
          <cell r="C56">
            <v>1650</v>
          </cell>
          <cell r="D56">
            <v>10</v>
          </cell>
          <cell r="E56">
            <v>33000</v>
          </cell>
          <cell r="F56" t="str">
            <v>Finance</v>
          </cell>
          <cell r="G56" t="str">
            <v>Real Estate Development</v>
          </cell>
          <cell r="H56" t="str">
            <v xml:space="preserve">DLF LIMITED                         </v>
          </cell>
          <cell r="I56" t="str">
            <v>DLF</v>
          </cell>
          <cell r="J56" t="str">
            <v>NSE:DLF!1</v>
          </cell>
          <cell r="K56" t="str">
            <v>DLF Ltd.</v>
          </cell>
          <cell r="L56" t="str">
            <v>#fc5a5a75</v>
          </cell>
          <cell r="M56">
            <v>776.35</v>
          </cell>
          <cell r="N56">
            <v>-1.1837332</v>
          </cell>
          <cell r="O56">
            <v>-9.3000000000000007</v>
          </cell>
          <cell r="P56">
            <v>30647100</v>
          </cell>
          <cell r="Q56">
            <v>-13.9175974</v>
          </cell>
          <cell r="R56">
            <v>-4954950</v>
          </cell>
          <cell r="S56">
            <v>7303</v>
          </cell>
          <cell r="T56">
            <v>-1.1837332</v>
          </cell>
          <cell r="U56">
            <v>493</v>
          </cell>
          <cell r="V56" t="str">
            <v>Long Unwinding</v>
          </cell>
          <cell r="W56">
            <v>770</v>
          </cell>
          <cell r="X56">
            <v>760</v>
          </cell>
          <cell r="Y56">
            <v>750</v>
          </cell>
          <cell r="Z56">
            <v>740</v>
          </cell>
          <cell r="AA56">
            <v>730</v>
          </cell>
          <cell r="AB56">
            <v>780</v>
          </cell>
          <cell r="AC56">
            <v>790</v>
          </cell>
          <cell r="AD56">
            <v>800</v>
          </cell>
          <cell r="AE56">
            <v>810</v>
          </cell>
          <cell r="AF56" t="str">
            <v>785.55</v>
          </cell>
          <cell r="AG56" t="str">
            <v>783.65</v>
          </cell>
          <cell r="AH56" t="str">
            <v>-1.90</v>
          </cell>
          <cell r="AI56" t="str">
            <v>-0.24</v>
          </cell>
          <cell r="AJ56" t="str">
            <v>783.65</v>
          </cell>
          <cell r="AK56">
            <v>7184</v>
          </cell>
          <cell r="AL56" t="str">
            <v>0.56</v>
          </cell>
          <cell r="AM56" t="str">
            <v>-</v>
          </cell>
          <cell r="AN56" t="str">
            <v>-</v>
          </cell>
          <cell r="AO56" t="str">
            <v>-</v>
          </cell>
          <cell r="AP56" t="str">
            <v>VR49</v>
          </cell>
          <cell r="AQ56" t="b">
            <v>0</v>
          </cell>
          <cell r="AR56">
            <v>0</v>
          </cell>
          <cell r="AS56">
            <v>0</v>
          </cell>
          <cell r="AT56">
            <v>0</v>
          </cell>
          <cell r="AU56">
            <v>0</v>
          </cell>
          <cell r="AV56">
            <v>0</v>
          </cell>
          <cell r="AW56">
            <v>0</v>
          </cell>
          <cell r="AX56">
            <v>0</v>
          </cell>
          <cell r="AY56">
            <v>0</v>
          </cell>
          <cell r="AZ56">
            <v>0</v>
          </cell>
          <cell r="BA56" t="b">
            <v>0</v>
          </cell>
          <cell r="BB56" t="b">
            <v>0</v>
          </cell>
          <cell r="BC56" t="b">
            <v>0</v>
          </cell>
          <cell r="BD56" t="b">
            <v>0</v>
          </cell>
          <cell r="BE56">
            <v>39.450000000000003</v>
          </cell>
          <cell r="BF56">
            <v>37.85</v>
          </cell>
          <cell r="BG56">
            <v>5.34</v>
          </cell>
          <cell r="BH56">
            <v>98.79</v>
          </cell>
          <cell r="BI56">
            <v>100</v>
          </cell>
          <cell r="BJ56">
            <v>89.56</v>
          </cell>
          <cell r="BK56" t="b">
            <v>1</v>
          </cell>
          <cell r="BL56">
            <v>0.69</v>
          </cell>
          <cell r="BM56">
            <v>6.65</v>
          </cell>
          <cell r="BN56">
            <v>36.26</v>
          </cell>
          <cell r="BO56" t="str">
            <v>2024-01-24</v>
          </cell>
          <cell r="BP56" t="str">
            <v>REALTY</v>
          </cell>
          <cell r="BQ56">
            <v>776.6</v>
          </cell>
          <cell r="BR56">
            <v>3.23</v>
          </cell>
          <cell r="BS56">
            <v>-9.0500000000000007</v>
          </cell>
          <cell r="BT56">
            <v>-1.1499999999999999</v>
          </cell>
          <cell r="BU56" t="b">
            <v>1</v>
          </cell>
          <cell r="BV56" t="b">
            <v>1</v>
          </cell>
          <cell r="BW56" t="str">
            <v>BULLISH</v>
          </cell>
          <cell r="BX56">
            <v>16.62</v>
          </cell>
          <cell r="BY56">
            <v>-3.87</v>
          </cell>
          <cell r="BZ56">
            <v>129.59</v>
          </cell>
          <cell r="CA56">
            <v>776.6</v>
          </cell>
          <cell r="CB56">
            <v>5.34</v>
          </cell>
          <cell r="CC56" t="str">
            <v>Significant Short Buildup</v>
          </cell>
          <cell r="CD56">
            <v>11.14</v>
          </cell>
          <cell r="CE56">
            <v>-1.1499999999999999</v>
          </cell>
          <cell r="CF56">
            <v>26.49</v>
          </cell>
          <cell r="CG56" t="str">
            <v>Significant Short Buildup</v>
          </cell>
          <cell r="CH56">
            <v>97.22</v>
          </cell>
          <cell r="CI56" t="str">
            <v>NSE:DLF1!</v>
          </cell>
          <cell r="CJ56">
            <v>90</v>
          </cell>
          <cell r="CK56">
            <v>750.85</v>
          </cell>
          <cell r="CL56">
            <v>0</v>
          </cell>
          <cell r="CM56">
            <v>0</v>
          </cell>
          <cell r="CN56" t="str">
            <v>Buy</v>
          </cell>
          <cell r="CO56" t="str">
            <v>LAST_WINNER</v>
          </cell>
          <cell r="CP56">
            <v>8</v>
          </cell>
          <cell r="CQ56">
            <v>760</v>
          </cell>
          <cell r="CR56" t="str">
            <v>BEARISH</v>
          </cell>
          <cell r="CS56" t="str">
            <v>BEARISH</v>
          </cell>
          <cell r="CT56" t="b">
            <v>1</v>
          </cell>
          <cell r="CU56" t="str">
            <v>na</v>
          </cell>
          <cell r="CV56" t="str">
            <v>na</v>
          </cell>
          <cell r="CW56" t="str">
            <v>BEARISH</v>
          </cell>
          <cell r="CX56">
            <v>1</v>
          </cell>
          <cell r="CY56">
            <v>1</v>
          </cell>
          <cell r="CZ56" t="b">
            <v>1</v>
          </cell>
          <cell r="DA56">
            <v>61.57</v>
          </cell>
          <cell r="DB56">
            <v>61.62</v>
          </cell>
          <cell r="DC56"/>
        </row>
        <row r="57">
          <cell r="B57" t="str">
            <v>CIPLA</v>
          </cell>
          <cell r="C57">
            <v>650</v>
          </cell>
          <cell r="D57">
            <v>10</v>
          </cell>
          <cell r="E57">
            <v>19500</v>
          </cell>
          <cell r="F57" t="str">
            <v>Health Technology</v>
          </cell>
          <cell r="G57" t="str">
            <v>Pharmaceuticals: Other</v>
          </cell>
          <cell r="H57" t="str">
            <v xml:space="preserve">CIPLA LTD                           </v>
          </cell>
          <cell r="I57" t="str">
            <v>CIPLA</v>
          </cell>
          <cell r="J57" t="str">
            <v>NSE:CIPLA!1</v>
          </cell>
          <cell r="K57" t="str">
            <v>Cipla Ltd.</v>
          </cell>
          <cell r="L57" t="str">
            <v>#fc5a5a74</v>
          </cell>
          <cell r="M57">
            <v>1312.3</v>
          </cell>
          <cell r="N57">
            <v>-1.1673445</v>
          </cell>
          <cell r="O57">
            <v>-15.5</v>
          </cell>
          <cell r="P57">
            <v>8726250</v>
          </cell>
          <cell r="Q57">
            <v>-0.49659059999999999</v>
          </cell>
          <cell r="R57">
            <v>-43550</v>
          </cell>
          <cell r="S57">
            <v>981</v>
          </cell>
          <cell r="T57">
            <v>-1.1673445</v>
          </cell>
          <cell r="U57">
            <v>-1038</v>
          </cell>
          <cell r="V57" t="str">
            <v>Long Unwinding</v>
          </cell>
          <cell r="W57">
            <v>1310</v>
          </cell>
          <cell r="X57">
            <v>1300</v>
          </cell>
          <cell r="Y57">
            <v>1290</v>
          </cell>
          <cell r="Z57">
            <v>1280</v>
          </cell>
          <cell r="AA57">
            <v>1270</v>
          </cell>
          <cell r="AB57">
            <v>1320</v>
          </cell>
          <cell r="AC57">
            <v>1330</v>
          </cell>
          <cell r="AD57">
            <v>1340</v>
          </cell>
          <cell r="AE57">
            <v>1350</v>
          </cell>
          <cell r="AF57" t="str">
            <v>1,327.95</v>
          </cell>
          <cell r="AG57" t="str">
            <v>1,335.65</v>
          </cell>
          <cell r="AH57" t="str">
            <v>7.70</v>
          </cell>
          <cell r="AI57" t="str">
            <v>0.58</v>
          </cell>
          <cell r="AJ57" t="str">
            <v>1,335.65</v>
          </cell>
          <cell r="AK57">
            <v>2267</v>
          </cell>
          <cell r="AL57" t="str">
            <v>0.30</v>
          </cell>
          <cell r="AM57" t="str">
            <v>-</v>
          </cell>
          <cell r="AN57" t="str">
            <v>-</v>
          </cell>
          <cell r="AO57" t="str">
            <v>-</v>
          </cell>
          <cell r="AP57" t="str">
            <v>VR80</v>
          </cell>
          <cell r="AQ57" t="b">
            <v>0</v>
          </cell>
          <cell r="AR57">
            <v>0</v>
          </cell>
          <cell r="AS57">
            <v>0</v>
          </cell>
          <cell r="AT57">
            <v>0</v>
          </cell>
          <cell r="AU57">
            <v>0</v>
          </cell>
          <cell r="AV57">
            <v>0</v>
          </cell>
          <cell r="AW57">
            <v>0</v>
          </cell>
          <cell r="AX57">
            <v>0</v>
          </cell>
          <cell r="AY57">
            <v>0</v>
          </cell>
          <cell r="AZ57">
            <v>0</v>
          </cell>
          <cell r="BA57" t="b">
            <v>0</v>
          </cell>
          <cell r="BB57" t="b">
            <v>0</v>
          </cell>
          <cell r="BC57" t="b">
            <v>0</v>
          </cell>
          <cell r="BD57" t="b">
            <v>0</v>
          </cell>
          <cell r="BE57">
            <v>27.89</v>
          </cell>
          <cell r="BF57">
            <v>28.28</v>
          </cell>
          <cell r="BG57">
            <v>0.53</v>
          </cell>
          <cell r="BH57">
            <v>97.58</v>
          </cell>
          <cell r="BI57">
            <v>92.06</v>
          </cell>
          <cell r="BJ57">
            <v>75.069999999999993</v>
          </cell>
          <cell r="BK57" t="b">
            <v>1</v>
          </cell>
          <cell r="BL57">
            <v>0.48</v>
          </cell>
          <cell r="BM57">
            <v>10.81</v>
          </cell>
          <cell r="BN57">
            <v>28.67</v>
          </cell>
          <cell r="BO57" t="str">
            <v>2024-01-25</v>
          </cell>
          <cell r="BP57" t="str">
            <v>HEALTHCARE</v>
          </cell>
          <cell r="BQ57">
            <v>1312.45</v>
          </cell>
          <cell r="BR57">
            <v>2.02</v>
          </cell>
          <cell r="BS57">
            <v>-15.35</v>
          </cell>
          <cell r="BT57">
            <v>-1.1599999999999999</v>
          </cell>
          <cell r="BU57" t="b">
            <v>1</v>
          </cell>
          <cell r="BV57" t="b">
            <v>1</v>
          </cell>
          <cell r="BW57" t="str">
            <v>BULLISH</v>
          </cell>
          <cell r="BX57">
            <v>-0.75</v>
          </cell>
          <cell r="BY57">
            <v>-0.38</v>
          </cell>
          <cell r="BZ57">
            <v>44.67</v>
          </cell>
          <cell r="CA57">
            <v>1312.45</v>
          </cell>
          <cell r="CB57">
            <v>0.53</v>
          </cell>
          <cell r="CC57" t="str">
            <v>Long Unwinding</v>
          </cell>
          <cell r="CD57">
            <v>1.07</v>
          </cell>
          <cell r="CE57">
            <v>-1.1599999999999999</v>
          </cell>
          <cell r="CF57">
            <v>-54.1</v>
          </cell>
          <cell r="CG57" t="str">
            <v>Short Buildup</v>
          </cell>
          <cell r="CH57">
            <v>65.48</v>
          </cell>
          <cell r="CI57" t="str">
            <v>NSE:CIPLA1!</v>
          </cell>
          <cell r="CJ57">
            <v>16</v>
          </cell>
          <cell r="CK57">
            <v>1316.35</v>
          </cell>
          <cell r="CL57">
            <v>213</v>
          </cell>
          <cell r="CM57">
            <v>1214.3</v>
          </cell>
          <cell r="CN57" t="str">
            <v>Buy</v>
          </cell>
          <cell r="CO57" t="str">
            <v>LAST_LOSER</v>
          </cell>
          <cell r="CP57">
            <v>16</v>
          </cell>
          <cell r="CQ57">
            <v>1280</v>
          </cell>
          <cell r="CR57" t="str">
            <v>BEARISH</v>
          </cell>
          <cell r="CS57" t="str">
            <v>BEARISH</v>
          </cell>
          <cell r="CT57" t="b">
            <v>0</v>
          </cell>
          <cell r="CU57" t="str">
            <v>na</v>
          </cell>
          <cell r="CV57" t="str">
            <v>na</v>
          </cell>
          <cell r="CW57" t="str">
            <v>BULLISH</v>
          </cell>
          <cell r="CX57">
            <v>3</v>
          </cell>
          <cell r="CY57">
            <v>220</v>
          </cell>
          <cell r="CZ57" t="b">
            <v>1</v>
          </cell>
          <cell r="DA57">
            <v>14.04</v>
          </cell>
          <cell r="DB57">
            <v>14.24</v>
          </cell>
          <cell r="DC57"/>
        </row>
        <row r="58">
          <cell r="B58" t="str">
            <v>BAJAJFINSV</v>
          </cell>
          <cell r="C58">
            <v>500</v>
          </cell>
          <cell r="D58">
            <v>20</v>
          </cell>
          <cell r="E58">
            <v>15000</v>
          </cell>
          <cell r="F58" t="str">
            <v>Finance</v>
          </cell>
          <cell r="G58" t="str">
            <v>Life/Health Insurance</v>
          </cell>
          <cell r="H58" t="str">
            <v xml:space="preserve">BAJAJ FINSERV LTD.                  </v>
          </cell>
          <cell r="I58" t="str">
            <v>BAJAJFINSV</v>
          </cell>
          <cell r="J58" t="str">
            <v>NSE:BAJAJFINSV!1</v>
          </cell>
          <cell r="K58" t="str">
            <v>Bajaj Finserv Ltd.</v>
          </cell>
          <cell r="L58" t="str">
            <v>#fc5a5a73</v>
          </cell>
          <cell r="M58">
            <v>1581.55</v>
          </cell>
          <cell r="N58">
            <v>-1.153125</v>
          </cell>
          <cell r="O58">
            <v>-18.45</v>
          </cell>
          <cell r="P58">
            <v>7917500</v>
          </cell>
          <cell r="Q58">
            <v>-6.5891929999999999</v>
          </cell>
          <cell r="R58">
            <v>-558500</v>
          </cell>
          <cell r="S58">
            <v>2891</v>
          </cell>
          <cell r="T58">
            <v>-1.153125</v>
          </cell>
          <cell r="U58">
            <v>-1001</v>
          </cell>
          <cell r="V58" t="str">
            <v>Long Unwinding</v>
          </cell>
          <cell r="W58">
            <v>1580</v>
          </cell>
          <cell r="X58">
            <v>1560</v>
          </cell>
          <cell r="Y58">
            <v>1540</v>
          </cell>
          <cell r="Z58">
            <v>1520</v>
          </cell>
          <cell r="AA58">
            <v>1500</v>
          </cell>
          <cell r="AB58">
            <v>1600</v>
          </cell>
          <cell r="AC58">
            <v>1620</v>
          </cell>
          <cell r="AD58">
            <v>1640</v>
          </cell>
          <cell r="AE58">
            <v>1660</v>
          </cell>
          <cell r="AF58" t="str">
            <v>1,600.50</v>
          </cell>
          <cell r="AG58" t="str">
            <v>1,600.50</v>
          </cell>
          <cell r="AH58" t="str">
            <v>-</v>
          </cell>
          <cell r="AI58" t="str">
            <v>-</v>
          </cell>
          <cell r="AJ58" t="str">
            <v>1,600.50</v>
          </cell>
          <cell r="AK58">
            <v>1496</v>
          </cell>
          <cell r="AL58" t="str">
            <v>0.24</v>
          </cell>
          <cell r="AM58" t="str">
            <v>-</v>
          </cell>
          <cell r="AN58" t="str">
            <v>-</v>
          </cell>
          <cell r="AO58" t="str">
            <v>-</v>
          </cell>
          <cell r="AP58" t="str">
            <v>VR91</v>
          </cell>
          <cell r="AQ58" t="b">
            <v>0</v>
          </cell>
          <cell r="AR58">
            <v>0</v>
          </cell>
          <cell r="AS58">
            <v>0</v>
          </cell>
          <cell r="AT58">
            <v>0</v>
          </cell>
          <cell r="AU58">
            <v>0</v>
          </cell>
          <cell r="AV58">
            <v>0</v>
          </cell>
          <cell r="AW58">
            <v>0</v>
          </cell>
          <cell r="AX58">
            <v>0</v>
          </cell>
          <cell r="AY58">
            <v>0</v>
          </cell>
          <cell r="AZ58">
            <v>0</v>
          </cell>
          <cell r="BA58" t="b">
            <v>0</v>
          </cell>
          <cell r="BB58" t="b">
            <v>0</v>
          </cell>
          <cell r="BC58" t="b">
            <v>0</v>
          </cell>
          <cell r="BD58" t="b">
            <v>0</v>
          </cell>
          <cell r="BE58">
            <v>30.1</v>
          </cell>
          <cell r="BF58">
            <v>27.1</v>
          </cell>
          <cell r="BG58">
            <v>-0.11</v>
          </cell>
          <cell r="BH58">
            <v>70.56</v>
          </cell>
          <cell r="BI58">
            <v>79.37</v>
          </cell>
          <cell r="BJ58">
            <v>44.56</v>
          </cell>
          <cell r="BK58" t="b">
            <v>1</v>
          </cell>
          <cell r="BL58">
            <v>0.42</v>
          </cell>
          <cell r="BM58">
            <v>15.94</v>
          </cell>
          <cell r="BN58">
            <v>24.11</v>
          </cell>
          <cell r="BO58" t="str">
            <v>2024-01-30</v>
          </cell>
          <cell r="BP58" t="str">
            <v>FINANCIAL SERVICES</v>
          </cell>
          <cell r="BQ58">
            <v>1585.2</v>
          </cell>
          <cell r="BR58">
            <v>2.11</v>
          </cell>
          <cell r="BS58">
            <v>-14.8</v>
          </cell>
          <cell r="BT58">
            <v>-0.92</v>
          </cell>
          <cell r="BU58" t="b">
            <v>0</v>
          </cell>
          <cell r="BV58" t="b">
            <v>1</v>
          </cell>
          <cell r="BW58" t="str">
            <v>BEARISH</v>
          </cell>
          <cell r="BX58">
            <v>11.11</v>
          </cell>
          <cell r="BY58">
            <v>-3.19</v>
          </cell>
          <cell r="BZ58">
            <v>96.22</v>
          </cell>
          <cell r="CA58">
            <v>1585.2</v>
          </cell>
          <cell r="CB58">
            <v>-0.11</v>
          </cell>
          <cell r="CC58" t="str">
            <v>Significant Short Buildup</v>
          </cell>
          <cell r="CD58">
            <v>7.49</v>
          </cell>
          <cell r="CE58">
            <v>-0.93</v>
          </cell>
          <cell r="CF58">
            <v>-13.33</v>
          </cell>
          <cell r="CG58" t="str">
            <v>Short Buildup</v>
          </cell>
          <cell r="CH58">
            <v>84.92</v>
          </cell>
          <cell r="CI58" t="str">
            <v>NSE:BAJAJFINSV1!</v>
          </cell>
          <cell r="CJ58">
            <v>55</v>
          </cell>
          <cell r="CK58">
            <v>1697.35</v>
          </cell>
          <cell r="CL58">
            <v>46</v>
          </cell>
          <cell r="CM58">
            <v>1652.5</v>
          </cell>
          <cell r="CN58" t="str">
            <v>Buy</v>
          </cell>
          <cell r="CO58" t="str">
            <v>LAST_WINNER</v>
          </cell>
          <cell r="CP58">
            <v>8</v>
          </cell>
          <cell r="CQ58">
            <v>1560</v>
          </cell>
          <cell r="CR58" t="str">
            <v>BEARISH</v>
          </cell>
          <cell r="CS58" t="str">
            <v>BEARISH</v>
          </cell>
          <cell r="CT58" t="b">
            <v>1</v>
          </cell>
          <cell r="CU58" t="str">
            <v>BEARISH_ALIGNMENT</v>
          </cell>
          <cell r="CV58" t="str">
            <v>BEARISH_ALIGNMENT</v>
          </cell>
          <cell r="CW58" t="str">
            <v>BEARISH</v>
          </cell>
          <cell r="CX58">
            <v>8</v>
          </cell>
          <cell r="CY58">
            <v>276</v>
          </cell>
          <cell r="CZ58" t="b">
            <v>0</v>
          </cell>
          <cell r="DA58">
            <v>16.37</v>
          </cell>
          <cell r="DB58">
            <v>16.850000000000001</v>
          </cell>
          <cell r="DC58"/>
        </row>
        <row r="59">
          <cell r="B59" t="str">
            <v>OBEROIRLTY</v>
          </cell>
          <cell r="C59">
            <v>700</v>
          </cell>
          <cell r="D59">
            <v>20</v>
          </cell>
          <cell r="E59">
            <v>21000</v>
          </cell>
          <cell r="F59" t="str">
            <v>Finance</v>
          </cell>
          <cell r="G59" t="str">
            <v>Real Estate Development</v>
          </cell>
          <cell r="H59" t="str">
            <v xml:space="preserve">OBEROI REALTY LIMITED               </v>
          </cell>
          <cell r="I59" t="str">
            <v>OBEROIRLTY</v>
          </cell>
          <cell r="J59" t="str">
            <v>NSE:OBEROIRLTY!1</v>
          </cell>
          <cell r="K59" t="str">
            <v>Oberoi Realty Ltd.</v>
          </cell>
          <cell r="L59" t="str">
            <v>#fc5a5a73</v>
          </cell>
          <cell r="M59">
            <v>1504.5</v>
          </cell>
          <cell r="N59">
            <v>-1.1498029000000001</v>
          </cell>
          <cell r="O59">
            <v>-17.5</v>
          </cell>
          <cell r="P59">
            <v>5208700</v>
          </cell>
          <cell r="Q59">
            <v>-0.60112209999999999</v>
          </cell>
          <cell r="R59">
            <v>-31500</v>
          </cell>
          <cell r="S59">
            <v>960</v>
          </cell>
          <cell r="T59">
            <v>-1.1498029000000001</v>
          </cell>
          <cell r="U59">
            <v>-1767</v>
          </cell>
          <cell r="V59" t="str">
            <v>Long Unwinding</v>
          </cell>
          <cell r="W59">
            <v>1500</v>
          </cell>
          <cell r="X59">
            <v>1480</v>
          </cell>
          <cell r="Y59">
            <v>1460</v>
          </cell>
          <cell r="Z59">
            <v>1440</v>
          </cell>
          <cell r="AA59">
            <v>1420</v>
          </cell>
          <cell r="AB59">
            <v>1520</v>
          </cell>
          <cell r="AC59">
            <v>1540</v>
          </cell>
          <cell r="AD59">
            <v>1560</v>
          </cell>
          <cell r="AE59">
            <v>1580</v>
          </cell>
          <cell r="AF59" t="str">
            <v>1,519.00</v>
          </cell>
          <cell r="AG59" t="str">
            <v>1,525.00</v>
          </cell>
          <cell r="AH59" t="str">
            <v>6.00</v>
          </cell>
          <cell r="AI59" t="str">
            <v>0.39</v>
          </cell>
          <cell r="AJ59" t="str">
            <v>1,525.00</v>
          </cell>
          <cell r="AK59">
            <v>52</v>
          </cell>
          <cell r="AL59" t="str">
            <v>0.01</v>
          </cell>
          <cell r="AM59" t="str">
            <v>-</v>
          </cell>
          <cell r="AN59" t="str">
            <v>-</v>
          </cell>
          <cell r="AO59" t="str">
            <v>-</v>
          </cell>
          <cell r="AP59" t="str">
            <v>VR173</v>
          </cell>
          <cell r="AQ59" t="b">
            <v>0</v>
          </cell>
          <cell r="AR59">
            <v>0</v>
          </cell>
          <cell r="AS59">
            <v>0</v>
          </cell>
          <cell r="AT59">
            <v>0</v>
          </cell>
          <cell r="AU59">
            <v>0</v>
          </cell>
          <cell r="AV59">
            <v>0</v>
          </cell>
          <cell r="AW59">
            <v>0</v>
          </cell>
          <cell r="AX59">
            <v>0</v>
          </cell>
          <cell r="AY59">
            <v>0</v>
          </cell>
          <cell r="AZ59">
            <v>0</v>
          </cell>
          <cell r="BA59" t="b">
            <v>0</v>
          </cell>
          <cell r="BB59" t="b">
            <v>0</v>
          </cell>
          <cell r="BC59" t="b">
            <v>0</v>
          </cell>
          <cell r="BD59" t="b">
            <v>0</v>
          </cell>
          <cell r="BE59">
            <v>41.91</v>
          </cell>
          <cell r="BF59">
            <v>47.45</v>
          </cell>
          <cell r="BG59">
            <v>13.71</v>
          </cell>
          <cell r="BH59">
            <v>100</v>
          </cell>
          <cell r="BI59">
            <v>100</v>
          </cell>
          <cell r="BJ59">
            <v>100</v>
          </cell>
          <cell r="BK59" t="b">
            <v>0</v>
          </cell>
          <cell r="BL59">
            <v>0.35</v>
          </cell>
          <cell r="BM59">
            <v>-44.01</v>
          </cell>
          <cell r="BN59">
            <v>52.98</v>
          </cell>
          <cell r="BO59" t="str">
            <v>2024-01-22</v>
          </cell>
          <cell r="BP59" t="str">
            <v>REALTY</v>
          </cell>
          <cell r="BQ59">
            <v>1507.85</v>
          </cell>
          <cell r="BR59">
            <v>4.26</v>
          </cell>
          <cell r="BS59">
            <v>-14.15</v>
          </cell>
          <cell r="BT59">
            <v>-0.93</v>
          </cell>
          <cell r="BU59" t="b">
            <v>1</v>
          </cell>
          <cell r="BV59" t="b">
            <v>1</v>
          </cell>
          <cell r="BW59">
            <v>0</v>
          </cell>
          <cell r="BX59">
            <v>7.88</v>
          </cell>
          <cell r="BY59">
            <v>-4.09</v>
          </cell>
          <cell r="BZ59">
            <v>58.22</v>
          </cell>
          <cell r="CA59">
            <v>1507.85</v>
          </cell>
          <cell r="CB59">
            <v>13.68</v>
          </cell>
          <cell r="CC59" t="str">
            <v>Significant Short Buildup</v>
          </cell>
          <cell r="CD59">
            <v>1.1399999999999999</v>
          </cell>
          <cell r="CE59">
            <v>-0.93</v>
          </cell>
          <cell r="CF59">
            <v>-67.13</v>
          </cell>
          <cell r="CG59" t="str">
            <v>Short Buildup</v>
          </cell>
          <cell r="CH59">
            <v>87.7</v>
          </cell>
          <cell r="CI59" t="str">
            <v>NSE:OBEROIRLTY1!</v>
          </cell>
          <cell r="CJ59">
            <v>0</v>
          </cell>
          <cell r="CK59">
            <v>0</v>
          </cell>
          <cell r="CL59">
            <v>0</v>
          </cell>
          <cell r="CM59">
            <v>0</v>
          </cell>
          <cell r="CN59">
            <v>0</v>
          </cell>
          <cell r="CO59">
            <v>0</v>
          </cell>
          <cell r="CP59">
            <v>0</v>
          </cell>
          <cell r="CQ59">
            <v>0</v>
          </cell>
          <cell r="CR59" t="str">
            <v>BEARISH</v>
          </cell>
          <cell r="CS59" t="str">
            <v>BEARISH</v>
          </cell>
          <cell r="CT59" t="b">
            <v>1</v>
          </cell>
          <cell r="CU59" t="str">
            <v>na</v>
          </cell>
          <cell r="CV59" t="str">
            <v>na</v>
          </cell>
          <cell r="CW59" t="str">
            <v>na</v>
          </cell>
          <cell r="CX59">
            <v>0</v>
          </cell>
          <cell r="CY59">
            <v>0</v>
          </cell>
          <cell r="CZ59" t="b">
            <v>0</v>
          </cell>
          <cell r="DA59">
            <v>37.799999999999997</v>
          </cell>
          <cell r="DB59">
            <v>35.659999999999997</v>
          </cell>
          <cell r="DC59"/>
        </row>
        <row r="60">
          <cell r="B60" t="str">
            <v>DABUR</v>
          </cell>
          <cell r="C60">
            <v>1250</v>
          </cell>
          <cell r="D60">
            <v>5</v>
          </cell>
          <cell r="E60">
            <v>50000</v>
          </cell>
          <cell r="F60" t="str">
            <v>Consumer Non-Durables</v>
          </cell>
          <cell r="G60" t="str">
            <v>Household/Personal Care</v>
          </cell>
          <cell r="H60" t="str">
            <v xml:space="preserve">DABUR INDIA LTD                     </v>
          </cell>
          <cell r="I60" t="str">
            <v>DABUR</v>
          </cell>
          <cell r="J60" t="str">
            <v>NSE:DABUR!1</v>
          </cell>
          <cell r="K60" t="str">
            <v>Dabur India Ltd.</v>
          </cell>
          <cell r="L60" t="str">
            <v>#fc5a5a72</v>
          </cell>
          <cell r="M60">
            <v>537.65</v>
          </cell>
          <cell r="N60">
            <v>-1.1400201999999999</v>
          </cell>
          <cell r="O60">
            <v>-6.2</v>
          </cell>
          <cell r="P60">
            <v>21382500</v>
          </cell>
          <cell r="Q60">
            <v>-1.7066022999999999</v>
          </cell>
          <cell r="R60">
            <v>-371250</v>
          </cell>
          <cell r="S60">
            <v>923</v>
          </cell>
          <cell r="T60">
            <v>-1.1400201999999999</v>
          </cell>
          <cell r="U60">
            <v>-932</v>
          </cell>
          <cell r="V60" t="str">
            <v>Long Unwinding</v>
          </cell>
          <cell r="W60">
            <v>535</v>
          </cell>
          <cell r="X60">
            <v>530</v>
          </cell>
          <cell r="Y60">
            <v>525</v>
          </cell>
          <cell r="Z60">
            <v>520</v>
          </cell>
          <cell r="AA60">
            <v>515</v>
          </cell>
          <cell r="AB60">
            <v>540</v>
          </cell>
          <cell r="AC60">
            <v>545</v>
          </cell>
          <cell r="AD60">
            <v>550</v>
          </cell>
          <cell r="AE60">
            <v>555</v>
          </cell>
          <cell r="AF60" t="str">
            <v>542.30</v>
          </cell>
          <cell r="AG60" t="str">
            <v>543.00</v>
          </cell>
          <cell r="AH60" t="str">
            <v>0.70</v>
          </cell>
          <cell r="AI60" t="str">
            <v>0.13</v>
          </cell>
          <cell r="AJ60" t="str">
            <v>543.00</v>
          </cell>
          <cell r="AK60">
            <v>620</v>
          </cell>
          <cell r="AL60" t="str">
            <v>0.03</v>
          </cell>
          <cell r="AM60" t="str">
            <v>-</v>
          </cell>
          <cell r="AN60" t="str">
            <v>-</v>
          </cell>
          <cell r="AO60" t="str">
            <v>-</v>
          </cell>
          <cell r="AP60" t="str">
            <v>VR108</v>
          </cell>
          <cell r="AQ60" t="b">
            <v>0</v>
          </cell>
          <cell r="AR60">
            <v>0</v>
          </cell>
          <cell r="AS60">
            <v>0</v>
          </cell>
          <cell r="AT60">
            <v>0</v>
          </cell>
          <cell r="AU60">
            <v>0</v>
          </cell>
          <cell r="AV60">
            <v>0</v>
          </cell>
          <cell r="AW60">
            <v>0</v>
          </cell>
          <cell r="AX60">
            <v>0</v>
          </cell>
          <cell r="AY60">
            <v>0</v>
          </cell>
          <cell r="AZ60">
            <v>0</v>
          </cell>
          <cell r="BA60" t="b">
            <v>0</v>
          </cell>
          <cell r="BB60" t="b">
            <v>0</v>
          </cell>
          <cell r="BC60" t="b">
            <v>0</v>
          </cell>
          <cell r="BD60" t="b">
            <v>0</v>
          </cell>
          <cell r="BE60">
            <v>30</v>
          </cell>
          <cell r="BF60">
            <v>24.93</v>
          </cell>
          <cell r="BG60">
            <v>-3.78</v>
          </cell>
          <cell r="BH60">
            <v>95.97</v>
          </cell>
          <cell r="BI60">
            <v>92.06</v>
          </cell>
          <cell r="BJ60">
            <v>72.34</v>
          </cell>
          <cell r="BK60" t="b">
            <v>1</v>
          </cell>
          <cell r="BL60">
            <v>0.28999999999999998</v>
          </cell>
          <cell r="BM60">
            <v>0.96</v>
          </cell>
          <cell r="BN60">
            <v>19.86</v>
          </cell>
          <cell r="BO60" t="str">
            <v>2024-01-31</v>
          </cell>
          <cell r="BP60" t="str">
            <v>FMCG</v>
          </cell>
          <cell r="BQ60">
            <v>537.35</v>
          </cell>
          <cell r="BR60">
            <v>1.62</v>
          </cell>
          <cell r="BS60">
            <v>-6.5</v>
          </cell>
          <cell r="BT60">
            <v>-1.2</v>
          </cell>
          <cell r="BU60" t="b">
            <v>1</v>
          </cell>
          <cell r="BV60" t="b">
            <v>1</v>
          </cell>
          <cell r="BW60" t="str">
            <v>BULLISH</v>
          </cell>
          <cell r="BX60">
            <v>5.62</v>
          </cell>
          <cell r="BY60">
            <v>-3.28</v>
          </cell>
          <cell r="BZ60">
            <v>54.36</v>
          </cell>
          <cell r="CA60">
            <v>537.35</v>
          </cell>
          <cell r="CB60">
            <v>-3.78</v>
          </cell>
          <cell r="CC60" t="str">
            <v>Significant Short Buildup</v>
          </cell>
          <cell r="CD60">
            <v>1.1299999999999999</v>
          </cell>
          <cell r="CE60">
            <v>-1.2</v>
          </cell>
          <cell r="CF60">
            <v>-50.6</v>
          </cell>
          <cell r="CG60" t="str">
            <v>Short Buildup</v>
          </cell>
          <cell r="CH60">
            <v>78.97</v>
          </cell>
          <cell r="CI60" t="str">
            <v>NSE:DABUR1!</v>
          </cell>
          <cell r="CJ60">
            <v>33</v>
          </cell>
          <cell r="CK60">
            <v>561</v>
          </cell>
          <cell r="CL60">
            <v>48</v>
          </cell>
          <cell r="CM60">
            <v>551.25</v>
          </cell>
          <cell r="CN60" t="str">
            <v>Sell</v>
          </cell>
          <cell r="CO60" t="str">
            <v>LAST_LOSER</v>
          </cell>
          <cell r="CP60">
            <v>25</v>
          </cell>
          <cell r="CQ60">
            <v>560</v>
          </cell>
          <cell r="CR60" t="str">
            <v>BEARISH</v>
          </cell>
          <cell r="CS60" t="str">
            <v>BEARISH</v>
          </cell>
          <cell r="CT60" t="b">
            <v>1</v>
          </cell>
          <cell r="CU60" t="str">
            <v>na</v>
          </cell>
          <cell r="CV60" t="str">
            <v>na</v>
          </cell>
          <cell r="CW60" t="str">
            <v>BULLISH</v>
          </cell>
          <cell r="CX60">
            <v>6</v>
          </cell>
          <cell r="CY60">
            <v>94</v>
          </cell>
          <cell r="CZ60" t="b">
            <v>0</v>
          </cell>
          <cell r="DA60">
            <v>32.85</v>
          </cell>
          <cell r="DB60">
            <v>33.32</v>
          </cell>
          <cell r="DC60"/>
        </row>
        <row r="61">
          <cell r="B61" t="str">
            <v>TATAPOWER</v>
          </cell>
          <cell r="C61">
            <v>3375</v>
          </cell>
          <cell r="D61">
            <v>5</v>
          </cell>
          <cell r="E61">
            <v>67500</v>
          </cell>
          <cell r="F61" t="str">
            <v>Utilities</v>
          </cell>
          <cell r="G61" t="str">
            <v>Electric Utilities</v>
          </cell>
          <cell r="H61" t="str">
            <v xml:space="preserve">TATA POWER CO LTD                   </v>
          </cell>
          <cell r="I61" t="str">
            <v>TATAPOWER</v>
          </cell>
          <cell r="J61" t="str">
            <v>NSE:TATAPOWER!1</v>
          </cell>
          <cell r="K61" t="str">
            <v>Tata Power Company Ltd.</v>
          </cell>
          <cell r="L61" t="str">
            <v>#fc5a5a72</v>
          </cell>
          <cell r="M61">
            <v>345.45</v>
          </cell>
          <cell r="N61">
            <v>-1.1305094</v>
          </cell>
          <cell r="O61">
            <v>-3.95</v>
          </cell>
          <cell r="P61">
            <v>61647750</v>
          </cell>
          <cell r="Q61">
            <v>-5.3231742000000004</v>
          </cell>
          <cell r="R61">
            <v>-3466125</v>
          </cell>
          <cell r="S61">
            <v>3273</v>
          </cell>
          <cell r="T61">
            <v>-1.1305094</v>
          </cell>
          <cell r="U61">
            <v>-3555</v>
          </cell>
          <cell r="V61" t="str">
            <v>Long Unwinding</v>
          </cell>
          <cell r="W61">
            <v>345</v>
          </cell>
          <cell r="X61">
            <v>340</v>
          </cell>
          <cell r="Y61">
            <v>335</v>
          </cell>
          <cell r="Z61">
            <v>330</v>
          </cell>
          <cell r="AA61">
            <v>325</v>
          </cell>
          <cell r="AB61">
            <v>350</v>
          </cell>
          <cell r="AC61">
            <v>355</v>
          </cell>
          <cell r="AD61">
            <v>360</v>
          </cell>
          <cell r="AE61">
            <v>365</v>
          </cell>
          <cell r="AF61" t="str">
            <v>348.65</v>
          </cell>
          <cell r="AG61" t="str">
            <v>350.00</v>
          </cell>
          <cell r="AH61" t="str">
            <v>1.35</v>
          </cell>
          <cell r="AI61" t="str">
            <v>0.39</v>
          </cell>
          <cell r="AJ61" t="str">
            <v>350.00</v>
          </cell>
          <cell r="AK61">
            <v>24264</v>
          </cell>
          <cell r="AL61" t="str">
            <v>0.85</v>
          </cell>
          <cell r="AM61" t="str">
            <v>-</v>
          </cell>
          <cell r="AN61" t="str">
            <v>-</v>
          </cell>
          <cell r="AO61" t="str">
            <v>-</v>
          </cell>
          <cell r="AP61" t="str">
            <v>VR28</v>
          </cell>
          <cell r="AQ61" t="b">
            <v>0</v>
          </cell>
          <cell r="AR61">
            <v>0</v>
          </cell>
          <cell r="AS61">
            <v>0</v>
          </cell>
          <cell r="AT61">
            <v>0</v>
          </cell>
          <cell r="AU61">
            <v>0</v>
          </cell>
          <cell r="AV61">
            <v>0</v>
          </cell>
          <cell r="AW61">
            <v>0</v>
          </cell>
          <cell r="AX61">
            <v>0</v>
          </cell>
          <cell r="AY61">
            <v>0</v>
          </cell>
          <cell r="AZ61">
            <v>0</v>
          </cell>
          <cell r="BA61" t="b">
            <v>0</v>
          </cell>
          <cell r="BB61" t="b">
            <v>0</v>
          </cell>
          <cell r="BC61" t="b">
            <v>0</v>
          </cell>
          <cell r="BD61" t="b">
            <v>0</v>
          </cell>
          <cell r="BE61">
            <v>34.44</v>
          </cell>
          <cell r="BF61">
            <v>31.61</v>
          </cell>
          <cell r="BG61">
            <v>-10.71</v>
          </cell>
          <cell r="BH61">
            <v>78.63</v>
          </cell>
          <cell r="BI61">
            <v>49.21</v>
          </cell>
          <cell r="BJ61">
            <v>39.29</v>
          </cell>
          <cell r="BK61" t="b">
            <v>1</v>
          </cell>
          <cell r="BL61">
            <v>0.54</v>
          </cell>
          <cell r="BM61">
            <v>5.67</v>
          </cell>
          <cell r="BN61">
            <v>28.77</v>
          </cell>
          <cell r="BO61" t="str">
            <v>2024-02-09</v>
          </cell>
          <cell r="BP61" t="str">
            <v>POWER</v>
          </cell>
          <cell r="BQ61">
            <v>345.55</v>
          </cell>
          <cell r="BR61">
            <v>2.4700000000000002</v>
          </cell>
          <cell r="BS61">
            <v>-3.85</v>
          </cell>
          <cell r="BT61">
            <v>-1.1000000000000001</v>
          </cell>
          <cell r="BU61" t="b">
            <v>0</v>
          </cell>
          <cell r="BV61" t="b">
            <v>1</v>
          </cell>
          <cell r="BW61" t="str">
            <v>BULLISH</v>
          </cell>
          <cell r="BX61">
            <v>3.99</v>
          </cell>
          <cell r="BY61">
            <v>-4.05</v>
          </cell>
          <cell r="BZ61">
            <v>48.52</v>
          </cell>
          <cell r="CA61">
            <v>345.55</v>
          </cell>
          <cell r="CB61">
            <v>-10.73</v>
          </cell>
          <cell r="CC61" t="str">
            <v>Short Buildup</v>
          </cell>
          <cell r="CD61">
            <v>2.91</v>
          </cell>
          <cell r="CE61">
            <v>-1.1000000000000001</v>
          </cell>
          <cell r="CF61">
            <v>-49.59</v>
          </cell>
          <cell r="CG61" t="str">
            <v>Short Buildup</v>
          </cell>
          <cell r="CH61">
            <v>81.75</v>
          </cell>
          <cell r="CI61" t="str">
            <v>NSE:TATAPOWER1!</v>
          </cell>
          <cell r="CJ61">
            <v>89</v>
          </cell>
          <cell r="CK61">
            <v>335.95</v>
          </cell>
          <cell r="CL61">
            <v>454</v>
          </cell>
          <cell r="CM61">
            <v>254.1</v>
          </cell>
          <cell r="CN61" t="str">
            <v>Sell</v>
          </cell>
          <cell r="CO61" t="str">
            <v>LAST_WINNER</v>
          </cell>
          <cell r="CP61">
            <v>31</v>
          </cell>
          <cell r="CQ61">
            <v>360</v>
          </cell>
          <cell r="CR61" t="str">
            <v>BEARISH</v>
          </cell>
          <cell r="CS61" t="str">
            <v>BEARISH</v>
          </cell>
          <cell r="CT61" t="b">
            <v>0</v>
          </cell>
          <cell r="CU61" t="str">
            <v>na</v>
          </cell>
          <cell r="CV61" t="str">
            <v>na</v>
          </cell>
          <cell r="CW61" t="str">
            <v>BULLISH</v>
          </cell>
          <cell r="CX61">
            <v>15</v>
          </cell>
          <cell r="CY61">
            <v>56</v>
          </cell>
          <cell r="CZ61" t="b">
            <v>0</v>
          </cell>
          <cell r="DA61">
            <v>61.3</v>
          </cell>
          <cell r="DB61">
            <v>61.82</v>
          </cell>
          <cell r="DC61"/>
        </row>
        <row r="62">
          <cell r="B62" t="str">
            <v>L&amp;TFH</v>
          </cell>
          <cell r="C62">
            <v>4462</v>
          </cell>
          <cell r="D62">
            <v>2.5</v>
          </cell>
          <cell r="E62">
            <v>133860</v>
          </cell>
          <cell r="F62" t="str">
            <v>Finance</v>
          </cell>
          <cell r="G62" t="str">
            <v>Finance/Rental/Leasing</v>
          </cell>
          <cell r="H62" t="str">
            <v xml:space="preserve">L&amp;T FINANCE HOLDINGS LTD            </v>
          </cell>
          <cell r="I62" t="str">
            <v>L_TFH</v>
          </cell>
          <cell r="J62" t="str">
            <v>NSE:L_TFH!1</v>
          </cell>
          <cell r="K62" t="str">
            <v>L&amp;T Finance Holdings Ltd.</v>
          </cell>
          <cell r="L62" t="str">
            <v>#fc5a5a70</v>
          </cell>
          <cell r="M62">
            <v>166.85</v>
          </cell>
          <cell r="N62">
            <v>-1.0966212</v>
          </cell>
          <cell r="O62">
            <v>-1.85</v>
          </cell>
          <cell r="P62">
            <v>32077318</v>
          </cell>
          <cell r="Q62">
            <v>-6.1365714000000002</v>
          </cell>
          <cell r="R62">
            <v>-2097140</v>
          </cell>
          <cell r="S62">
            <v>1025</v>
          </cell>
          <cell r="T62">
            <v>-1.0966212</v>
          </cell>
          <cell r="U62">
            <v>-436</v>
          </cell>
          <cell r="V62" t="str">
            <v>Long Unwinding</v>
          </cell>
          <cell r="W62">
            <v>165</v>
          </cell>
          <cell r="X62">
            <v>162.5</v>
          </cell>
          <cell r="Y62">
            <v>160</v>
          </cell>
          <cell r="Z62">
            <v>157.5</v>
          </cell>
          <cell r="AA62">
            <v>155</v>
          </cell>
          <cell r="AB62">
            <v>167.5</v>
          </cell>
          <cell r="AC62">
            <v>170</v>
          </cell>
          <cell r="AD62">
            <v>172.5</v>
          </cell>
          <cell r="AE62">
            <v>175</v>
          </cell>
          <cell r="AF62" t="str">
            <v>168.30</v>
          </cell>
          <cell r="AG62" t="str">
            <v>169.20</v>
          </cell>
          <cell r="AH62" t="str">
            <v>0.90</v>
          </cell>
          <cell r="AI62" t="str">
            <v>0.53</v>
          </cell>
          <cell r="AJ62" t="str">
            <v>169.20</v>
          </cell>
          <cell r="AK62">
            <v>4000</v>
          </cell>
          <cell r="AL62" t="str">
            <v>0.07</v>
          </cell>
          <cell r="AM62" t="str">
            <v>-</v>
          </cell>
          <cell r="AN62" t="str">
            <v>-</v>
          </cell>
          <cell r="AO62" t="str">
            <v>-</v>
          </cell>
          <cell r="AP62" t="str">
            <v>VR57</v>
          </cell>
          <cell r="AQ62" t="b">
            <v>0</v>
          </cell>
          <cell r="AR62">
            <v>0</v>
          </cell>
          <cell r="AS62">
            <v>0</v>
          </cell>
          <cell r="AT62">
            <v>0</v>
          </cell>
          <cell r="AU62">
            <v>0</v>
          </cell>
          <cell r="AV62">
            <v>0</v>
          </cell>
          <cell r="AW62">
            <v>0</v>
          </cell>
          <cell r="AX62">
            <v>0</v>
          </cell>
          <cell r="AY62">
            <v>0</v>
          </cell>
          <cell r="AZ62">
            <v>0</v>
          </cell>
          <cell r="BA62" t="b">
            <v>0</v>
          </cell>
          <cell r="BB62" t="b">
            <v>0</v>
          </cell>
          <cell r="BC62" t="b">
            <v>0</v>
          </cell>
          <cell r="BD62" t="b">
            <v>0</v>
          </cell>
          <cell r="BE62">
            <v>56.08</v>
          </cell>
          <cell r="BF62">
            <v>56</v>
          </cell>
          <cell r="BG62">
            <v>9.93</v>
          </cell>
          <cell r="BH62">
            <v>100</v>
          </cell>
          <cell r="BI62">
            <v>100</v>
          </cell>
          <cell r="BJ62">
            <v>100</v>
          </cell>
          <cell r="BK62" t="b">
            <v>0</v>
          </cell>
          <cell r="BL62">
            <v>0.66</v>
          </cell>
          <cell r="BM62">
            <v>16.8</v>
          </cell>
          <cell r="BN62">
            <v>55.93</v>
          </cell>
          <cell r="BO62" t="str">
            <v>2024-01-23</v>
          </cell>
          <cell r="BP62" t="str">
            <v>FINANCIAL SERVICES</v>
          </cell>
          <cell r="BQ62">
            <v>166.95</v>
          </cell>
          <cell r="BR62">
            <v>5.03</v>
          </cell>
          <cell r="BS62">
            <v>-1.75</v>
          </cell>
          <cell r="BT62">
            <v>-1.04</v>
          </cell>
          <cell r="BU62" t="b">
            <v>1</v>
          </cell>
          <cell r="BV62" t="b">
            <v>1</v>
          </cell>
          <cell r="BW62">
            <v>0</v>
          </cell>
          <cell r="BX62">
            <v>2.66</v>
          </cell>
          <cell r="BY62">
            <v>-1.62</v>
          </cell>
          <cell r="BZ62">
            <v>69.650000000000006</v>
          </cell>
          <cell r="CA62">
            <v>166.95</v>
          </cell>
          <cell r="CB62">
            <v>9.93</v>
          </cell>
          <cell r="CC62" t="str">
            <v>Short Buildup</v>
          </cell>
          <cell r="CD62">
            <v>6.86</v>
          </cell>
          <cell r="CE62">
            <v>-1.04</v>
          </cell>
          <cell r="CF62">
            <v>-23.24</v>
          </cell>
          <cell r="CG62" t="str">
            <v>Short Buildup</v>
          </cell>
          <cell r="CH62">
            <v>58.33</v>
          </cell>
          <cell r="CI62" t="str">
            <v>NSE:L_TFH1!</v>
          </cell>
          <cell r="CJ62">
            <v>0</v>
          </cell>
          <cell r="CK62">
            <v>0</v>
          </cell>
          <cell r="CL62">
            <v>0</v>
          </cell>
          <cell r="CM62">
            <v>0</v>
          </cell>
          <cell r="CN62">
            <v>0</v>
          </cell>
          <cell r="CO62">
            <v>0</v>
          </cell>
          <cell r="CP62">
            <v>0</v>
          </cell>
          <cell r="CQ62">
            <v>0</v>
          </cell>
          <cell r="CR62" t="str">
            <v>BEARISH</v>
          </cell>
          <cell r="CS62" t="str">
            <v>BEARISH</v>
          </cell>
          <cell r="CT62" t="b">
            <v>0</v>
          </cell>
          <cell r="CU62" t="str">
            <v>na</v>
          </cell>
          <cell r="CV62" t="str">
            <v>na</v>
          </cell>
          <cell r="CW62" t="str">
            <v>na</v>
          </cell>
          <cell r="CX62">
            <v>0</v>
          </cell>
          <cell r="CY62">
            <v>0</v>
          </cell>
          <cell r="CZ62" t="b">
            <v>0</v>
          </cell>
          <cell r="DA62">
            <v>47.94</v>
          </cell>
          <cell r="DB62">
            <v>47.85</v>
          </cell>
          <cell r="DC62"/>
        </row>
        <row r="63">
          <cell r="B63" t="str">
            <v>BHARATFORG</v>
          </cell>
          <cell r="C63">
            <v>500</v>
          </cell>
          <cell r="D63">
            <v>10</v>
          </cell>
          <cell r="E63">
            <v>20000</v>
          </cell>
          <cell r="F63" t="str">
            <v>Producer Manufacturing</v>
          </cell>
          <cell r="G63" t="str">
            <v>Metal Fabrication</v>
          </cell>
          <cell r="H63" t="str">
            <v xml:space="preserve">BHARAT FORGE LTD                    </v>
          </cell>
          <cell r="I63" t="str">
            <v>BHARATFORG</v>
          </cell>
          <cell r="J63" t="str">
            <v>NSE:BHARATFORG!1</v>
          </cell>
          <cell r="K63" t="str">
            <v>Bharat Forge Ltd.</v>
          </cell>
          <cell r="L63" t="str">
            <v>#fc5a5a70</v>
          </cell>
          <cell r="M63">
            <v>1225.3499999999999</v>
          </cell>
          <cell r="N63">
            <v>-1.0937121999999999</v>
          </cell>
          <cell r="O63">
            <v>-13.55</v>
          </cell>
          <cell r="P63">
            <v>5197500</v>
          </cell>
          <cell r="Q63">
            <v>-2.2566996000000001</v>
          </cell>
          <cell r="R63">
            <v>-120000</v>
          </cell>
          <cell r="S63">
            <v>870</v>
          </cell>
          <cell r="T63">
            <v>-1.0937121999999999</v>
          </cell>
          <cell r="U63">
            <v>-1939</v>
          </cell>
          <cell r="V63" t="str">
            <v>Long Unwinding</v>
          </cell>
          <cell r="W63">
            <v>1220</v>
          </cell>
          <cell r="X63">
            <v>1210</v>
          </cell>
          <cell r="Y63">
            <v>1200</v>
          </cell>
          <cell r="Z63">
            <v>1190</v>
          </cell>
          <cell r="AA63">
            <v>1180</v>
          </cell>
          <cell r="AB63">
            <v>1230</v>
          </cell>
          <cell r="AC63">
            <v>1240</v>
          </cell>
          <cell r="AD63">
            <v>1250</v>
          </cell>
          <cell r="AE63">
            <v>1260</v>
          </cell>
          <cell r="AF63" t="str">
            <v>1,233.85</v>
          </cell>
          <cell r="AG63" t="str">
            <v>1,238.00</v>
          </cell>
          <cell r="AH63" t="str">
            <v>4.15</v>
          </cell>
          <cell r="AI63" t="str">
            <v>0.34</v>
          </cell>
          <cell r="AJ63" t="str">
            <v>1,238.00</v>
          </cell>
          <cell r="AK63">
            <v>100</v>
          </cell>
          <cell r="AL63" t="str">
            <v>0.01</v>
          </cell>
          <cell r="AM63" t="str">
            <v>-</v>
          </cell>
          <cell r="AN63" t="str">
            <v>-</v>
          </cell>
          <cell r="AO63" t="str">
            <v>-</v>
          </cell>
          <cell r="AP63" t="str">
            <v>VR164</v>
          </cell>
          <cell r="AQ63" t="b">
            <v>0</v>
          </cell>
          <cell r="AR63">
            <v>0</v>
          </cell>
          <cell r="AS63">
            <v>0</v>
          </cell>
          <cell r="AT63">
            <v>0</v>
          </cell>
          <cell r="AU63">
            <v>0</v>
          </cell>
          <cell r="AV63">
            <v>0</v>
          </cell>
          <cell r="AW63">
            <v>0</v>
          </cell>
          <cell r="AX63">
            <v>0</v>
          </cell>
          <cell r="AY63">
            <v>0</v>
          </cell>
          <cell r="AZ63">
            <v>0</v>
          </cell>
          <cell r="BA63" t="b">
            <v>0</v>
          </cell>
          <cell r="BB63" t="b">
            <v>0</v>
          </cell>
          <cell r="BC63" t="b">
            <v>0</v>
          </cell>
          <cell r="BD63" t="b">
            <v>0</v>
          </cell>
          <cell r="BE63">
            <v>28.7</v>
          </cell>
          <cell r="BF63">
            <v>27.07</v>
          </cell>
          <cell r="BG63">
            <v>-7.0000000000000007E-2</v>
          </cell>
          <cell r="BH63">
            <v>45.16</v>
          </cell>
          <cell r="BI63">
            <v>39.68</v>
          </cell>
          <cell r="BJ63">
            <v>37.36</v>
          </cell>
          <cell r="BK63" t="b">
            <v>1</v>
          </cell>
          <cell r="BL63">
            <v>0.52</v>
          </cell>
          <cell r="BM63">
            <v>11.99</v>
          </cell>
          <cell r="BN63">
            <v>25.44</v>
          </cell>
          <cell r="BO63">
            <v>0</v>
          </cell>
          <cell r="BP63" t="str">
            <v>CAPITAL GOODS</v>
          </cell>
          <cell r="BQ63">
            <v>1226.95</v>
          </cell>
          <cell r="BR63">
            <v>1.92</v>
          </cell>
          <cell r="BS63">
            <v>-11.95</v>
          </cell>
          <cell r="BT63">
            <v>-0.96</v>
          </cell>
          <cell r="BU63" t="b">
            <v>0</v>
          </cell>
          <cell r="BV63" t="b">
            <v>0</v>
          </cell>
          <cell r="BW63" t="str">
            <v>BULLISH</v>
          </cell>
          <cell r="BX63">
            <v>4.5999999999999996</v>
          </cell>
          <cell r="BY63">
            <v>-2.5</v>
          </cell>
          <cell r="BZ63">
            <v>34.74</v>
          </cell>
          <cell r="CA63">
            <v>1226.95</v>
          </cell>
          <cell r="CB63">
            <v>-7.0000000000000007E-2</v>
          </cell>
          <cell r="CC63" t="str">
            <v>Short Buildup</v>
          </cell>
          <cell r="CD63">
            <v>-0.66</v>
          </cell>
          <cell r="CE63">
            <v>-0.96</v>
          </cell>
          <cell r="CF63">
            <v>-63.25</v>
          </cell>
          <cell r="CG63" t="str">
            <v>Long Unwinding</v>
          </cell>
          <cell r="CH63">
            <v>46.83</v>
          </cell>
          <cell r="CI63" t="str">
            <v>NSE:BHARATFORG1!</v>
          </cell>
          <cell r="CJ63">
            <v>17</v>
          </cell>
          <cell r="CK63">
            <v>1235.5</v>
          </cell>
          <cell r="CL63">
            <v>343</v>
          </cell>
          <cell r="CM63">
            <v>1028.9000000000001</v>
          </cell>
          <cell r="CN63" t="str">
            <v>Buy</v>
          </cell>
          <cell r="CO63" t="str">
            <v>LAST_WINNER</v>
          </cell>
          <cell r="CP63">
            <v>12</v>
          </cell>
          <cell r="CQ63">
            <v>1190</v>
          </cell>
          <cell r="CR63" t="str">
            <v>BEARISH</v>
          </cell>
          <cell r="CS63" t="str">
            <v>BEARISH</v>
          </cell>
          <cell r="CT63" t="b">
            <v>0</v>
          </cell>
          <cell r="CU63" t="str">
            <v>na</v>
          </cell>
          <cell r="CV63" t="str">
            <v>na</v>
          </cell>
          <cell r="CW63" t="str">
            <v>BULLISH</v>
          </cell>
          <cell r="CX63">
            <v>3</v>
          </cell>
          <cell r="CY63">
            <v>206</v>
          </cell>
          <cell r="CZ63" t="b">
            <v>1</v>
          </cell>
          <cell r="DA63">
            <v>18.89</v>
          </cell>
          <cell r="DB63">
            <v>19.350000000000001</v>
          </cell>
          <cell r="DC63"/>
        </row>
        <row r="64">
          <cell r="B64" t="str">
            <v>BAJAJ-AUTO</v>
          </cell>
          <cell r="C64">
            <v>125</v>
          </cell>
          <cell r="D64">
            <v>50</v>
          </cell>
          <cell r="E64">
            <v>3750</v>
          </cell>
          <cell r="F64" t="str">
            <v>Consumer Durables</v>
          </cell>
          <cell r="G64" t="str">
            <v>Motor Vehicles</v>
          </cell>
          <cell r="H64" t="str">
            <v xml:space="preserve">BAJAJ AUTO LIMITED                  </v>
          </cell>
          <cell r="I64" t="str">
            <v>BAJAJ_AUTO</v>
          </cell>
          <cell r="J64" t="str">
            <v>NSE:BAJAJ_AUTO!1</v>
          </cell>
          <cell r="K64" t="str">
            <v>Bajaj Auto Ltd.</v>
          </cell>
          <cell r="L64" t="str">
            <v>#fc5a5a70</v>
          </cell>
          <cell r="M64">
            <v>7086.95</v>
          </cell>
          <cell r="N64">
            <v>-1.0920840000000001</v>
          </cell>
          <cell r="O64">
            <v>-78.25</v>
          </cell>
          <cell r="P64">
            <v>1712750</v>
          </cell>
          <cell r="Q64">
            <v>-1.5519471</v>
          </cell>
          <cell r="R64">
            <v>-27000</v>
          </cell>
          <cell r="S64">
            <v>1865</v>
          </cell>
          <cell r="T64">
            <v>-1.0920840000000001</v>
          </cell>
          <cell r="U64">
            <v>-2718</v>
          </cell>
          <cell r="V64" t="str">
            <v>Long Unwinding</v>
          </cell>
          <cell r="W64">
            <v>7050</v>
          </cell>
          <cell r="X64">
            <v>7000</v>
          </cell>
          <cell r="Y64">
            <v>6950</v>
          </cell>
          <cell r="Z64">
            <v>6900</v>
          </cell>
          <cell r="AA64">
            <v>6850</v>
          </cell>
          <cell r="AB64">
            <v>7100</v>
          </cell>
          <cell r="AC64">
            <v>7150</v>
          </cell>
          <cell r="AD64">
            <v>7200</v>
          </cell>
          <cell r="AE64">
            <v>7250</v>
          </cell>
          <cell r="AF64" t="str">
            <v>7,136.55</v>
          </cell>
          <cell r="AG64" t="str">
            <v>7,170.00</v>
          </cell>
          <cell r="AH64" t="str">
            <v>33.45</v>
          </cell>
          <cell r="AI64" t="str">
            <v>0.47</v>
          </cell>
          <cell r="AJ64" t="str">
            <v>7,170.00</v>
          </cell>
          <cell r="AK64">
            <v>340</v>
          </cell>
          <cell r="AL64" t="str">
            <v>0.24</v>
          </cell>
          <cell r="AM64" t="str">
            <v>-</v>
          </cell>
          <cell r="AN64" t="str">
            <v>-</v>
          </cell>
          <cell r="AO64" t="str">
            <v>-</v>
          </cell>
          <cell r="AP64" t="str">
            <v>VR133</v>
          </cell>
          <cell r="AQ64" t="b">
            <v>0</v>
          </cell>
          <cell r="AR64">
            <v>0</v>
          </cell>
          <cell r="AS64">
            <v>0</v>
          </cell>
          <cell r="AT64">
            <v>0</v>
          </cell>
          <cell r="AU64">
            <v>0</v>
          </cell>
          <cell r="AV64">
            <v>0</v>
          </cell>
          <cell r="AW64">
            <v>0</v>
          </cell>
          <cell r="AX64">
            <v>0</v>
          </cell>
          <cell r="AY64">
            <v>0</v>
          </cell>
          <cell r="AZ64">
            <v>0</v>
          </cell>
          <cell r="BA64" t="b">
            <v>0</v>
          </cell>
          <cell r="BB64" t="b">
            <v>0</v>
          </cell>
          <cell r="BC64" t="b">
            <v>0</v>
          </cell>
          <cell r="BD64" t="b">
            <v>0</v>
          </cell>
          <cell r="BE64">
            <v>36.54</v>
          </cell>
          <cell r="BF64">
            <v>35.22</v>
          </cell>
          <cell r="BG64">
            <v>14.72</v>
          </cell>
          <cell r="BH64">
            <v>100</v>
          </cell>
          <cell r="BI64">
            <v>100</v>
          </cell>
          <cell r="BJ64">
            <v>100</v>
          </cell>
          <cell r="BK64" t="b">
            <v>1</v>
          </cell>
          <cell r="BL64">
            <v>0.69</v>
          </cell>
          <cell r="BM64">
            <v>4.96</v>
          </cell>
          <cell r="BN64">
            <v>33.9</v>
          </cell>
          <cell r="BO64" t="str">
            <v>2024-01-24</v>
          </cell>
          <cell r="BP64" t="str">
            <v>AUTOMOBILE</v>
          </cell>
          <cell r="BQ64">
            <v>7075</v>
          </cell>
          <cell r="BR64">
            <v>2.84</v>
          </cell>
          <cell r="BS64">
            <v>-90.2</v>
          </cell>
          <cell r="BT64">
            <v>-1.26</v>
          </cell>
          <cell r="BU64" t="b">
            <v>1</v>
          </cell>
          <cell r="BV64" t="b">
            <v>1</v>
          </cell>
          <cell r="BW64" t="str">
            <v>BULLISH</v>
          </cell>
          <cell r="BX64">
            <v>-16.27</v>
          </cell>
          <cell r="BY64">
            <v>-3.7</v>
          </cell>
          <cell r="BZ64">
            <v>40.39</v>
          </cell>
          <cell r="CA64">
            <v>7075</v>
          </cell>
          <cell r="CB64">
            <v>14.72</v>
          </cell>
          <cell r="CC64" t="str">
            <v>Significant Long Unwinding</v>
          </cell>
          <cell r="CD64">
            <v>1.1100000000000001</v>
          </cell>
          <cell r="CE64">
            <v>-1.26</v>
          </cell>
          <cell r="CF64">
            <v>-62.43</v>
          </cell>
          <cell r="CG64" t="str">
            <v>Short Buildup</v>
          </cell>
          <cell r="CH64">
            <v>74.209999999999994</v>
          </cell>
          <cell r="CI64" t="str">
            <v>NSE:BAJAJ_AUTO1!</v>
          </cell>
          <cell r="CJ64">
            <v>92</v>
          </cell>
          <cell r="CK64">
            <v>6949.9</v>
          </cell>
          <cell r="CL64">
            <v>0</v>
          </cell>
          <cell r="CM64">
            <v>0</v>
          </cell>
          <cell r="CN64" t="str">
            <v>Sell</v>
          </cell>
          <cell r="CO64" t="str">
            <v>LAST_WINNER</v>
          </cell>
          <cell r="CP64">
            <v>27</v>
          </cell>
          <cell r="CQ64">
            <v>7350</v>
          </cell>
          <cell r="CR64" t="str">
            <v>BEARISH</v>
          </cell>
          <cell r="CS64" t="str">
            <v>BEARISH</v>
          </cell>
          <cell r="CT64" t="b">
            <v>1</v>
          </cell>
          <cell r="CU64" t="str">
            <v>na</v>
          </cell>
          <cell r="CV64" t="str">
            <v>na</v>
          </cell>
          <cell r="CW64" t="str">
            <v>BEARISH</v>
          </cell>
          <cell r="CX64">
            <v>1</v>
          </cell>
          <cell r="CY64">
            <v>1</v>
          </cell>
          <cell r="CZ64" t="b">
            <v>1</v>
          </cell>
          <cell r="DA64">
            <v>25.07</v>
          </cell>
          <cell r="DB64">
            <v>26.01</v>
          </cell>
          <cell r="DC64"/>
        </row>
        <row r="65">
          <cell r="B65" t="str">
            <v>LICHSGFIN</v>
          </cell>
          <cell r="C65">
            <v>2000</v>
          </cell>
          <cell r="D65">
            <v>5</v>
          </cell>
          <cell r="E65">
            <v>60000</v>
          </cell>
          <cell r="F65" t="str">
            <v>Finance</v>
          </cell>
          <cell r="G65" t="str">
            <v>Finance/Rental/Leasing</v>
          </cell>
          <cell r="H65" t="str">
            <v xml:space="preserve">LIC HOUSING FINANCE LTD             </v>
          </cell>
          <cell r="I65" t="str">
            <v>LICHSGFIN</v>
          </cell>
          <cell r="J65" t="str">
            <v>NSE:LICHSGFIN!1</v>
          </cell>
          <cell r="K65" t="str">
            <v>LIC Housing Finance Ltd.</v>
          </cell>
          <cell r="L65" t="str">
            <v>#fc5a5a6f</v>
          </cell>
          <cell r="M65">
            <v>577.85</v>
          </cell>
          <cell r="N65">
            <v>-1.0784901</v>
          </cell>
          <cell r="O65">
            <v>-6.3</v>
          </cell>
          <cell r="P65">
            <v>14134000</v>
          </cell>
          <cell r="Q65">
            <v>-4.9495629000000001</v>
          </cell>
          <cell r="R65">
            <v>-736000</v>
          </cell>
          <cell r="S65">
            <v>1272</v>
          </cell>
          <cell r="T65">
            <v>-1.0784901</v>
          </cell>
          <cell r="U65">
            <v>-2167</v>
          </cell>
          <cell r="V65" t="str">
            <v>Long Unwinding</v>
          </cell>
          <cell r="W65">
            <v>575</v>
          </cell>
          <cell r="X65">
            <v>570</v>
          </cell>
          <cell r="Y65">
            <v>565</v>
          </cell>
          <cell r="Z65">
            <v>560</v>
          </cell>
          <cell r="AA65">
            <v>555</v>
          </cell>
          <cell r="AB65">
            <v>580</v>
          </cell>
          <cell r="AC65">
            <v>585</v>
          </cell>
          <cell r="AD65">
            <v>590</v>
          </cell>
          <cell r="AE65">
            <v>595</v>
          </cell>
          <cell r="AF65" t="str">
            <v>584.35</v>
          </cell>
          <cell r="AG65" t="str">
            <v>586.00</v>
          </cell>
          <cell r="AH65" t="str">
            <v>1.65</v>
          </cell>
          <cell r="AI65" t="str">
            <v>0.28</v>
          </cell>
          <cell r="AJ65" t="str">
            <v>586.00</v>
          </cell>
          <cell r="AK65">
            <v>2921</v>
          </cell>
          <cell r="AL65" t="str">
            <v>0.17</v>
          </cell>
          <cell r="AM65" t="str">
            <v>-</v>
          </cell>
          <cell r="AN65" t="str">
            <v>-</v>
          </cell>
          <cell r="AO65" t="str">
            <v>-</v>
          </cell>
          <cell r="AP65" t="str">
            <v>VR66</v>
          </cell>
          <cell r="AQ65" t="b">
            <v>0</v>
          </cell>
          <cell r="AR65">
            <v>0</v>
          </cell>
          <cell r="AS65">
            <v>0</v>
          </cell>
          <cell r="AT65">
            <v>0</v>
          </cell>
          <cell r="AU65">
            <v>0</v>
          </cell>
          <cell r="AV65">
            <v>0</v>
          </cell>
          <cell r="AW65">
            <v>0</v>
          </cell>
          <cell r="AX65">
            <v>0</v>
          </cell>
          <cell r="AY65">
            <v>0</v>
          </cell>
          <cell r="AZ65">
            <v>0</v>
          </cell>
          <cell r="BA65" t="b">
            <v>0</v>
          </cell>
          <cell r="BB65" t="b">
            <v>0</v>
          </cell>
          <cell r="BC65" t="b">
            <v>0</v>
          </cell>
          <cell r="BD65" t="b">
            <v>0</v>
          </cell>
          <cell r="BE65">
            <v>28.38</v>
          </cell>
          <cell r="BF65">
            <v>28.27</v>
          </cell>
          <cell r="BG65">
            <v>-7.13</v>
          </cell>
          <cell r="BH65">
            <v>36.69</v>
          </cell>
          <cell r="BI65">
            <v>44.44</v>
          </cell>
          <cell r="BJ65">
            <v>38.630000000000003</v>
          </cell>
          <cell r="BK65" t="b">
            <v>1</v>
          </cell>
          <cell r="BL65">
            <v>0.52</v>
          </cell>
          <cell r="BM65">
            <v>12.63</v>
          </cell>
          <cell r="BN65">
            <v>28.17</v>
          </cell>
          <cell r="BO65" t="str">
            <v>2024-02-02</v>
          </cell>
          <cell r="BP65" t="str">
            <v>FINANCIAL SERVICES</v>
          </cell>
          <cell r="BQ65">
            <v>578.45000000000005</v>
          </cell>
          <cell r="BR65">
            <v>2.23</v>
          </cell>
          <cell r="BS65">
            <v>-5.7</v>
          </cell>
          <cell r="BT65">
            <v>-0.98</v>
          </cell>
          <cell r="BU65" t="b">
            <v>0</v>
          </cell>
          <cell r="BV65" t="b">
            <v>1</v>
          </cell>
          <cell r="BW65" t="str">
            <v>BULLISH</v>
          </cell>
          <cell r="BX65">
            <v>9.2200000000000006</v>
          </cell>
          <cell r="BY65">
            <v>0.03</v>
          </cell>
          <cell r="BZ65">
            <v>45.95</v>
          </cell>
          <cell r="CA65">
            <v>578.45000000000005</v>
          </cell>
          <cell r="CB65">
            <v>-7.13</v>
          </cell>
          <cell r="CC65" t="str">
            <v>Long Buildup</v>
          </cell>
          <cell r="CD65">
            <v>2.79</v>
          </cell>
          <cell r="CE65">
            <v>-0.98</v>
          </cell>
          <cell r="CF65">
            <v>-59.99</v>
          </cell>
          <cell r="CG65" t="str">
            <v>Short Buildup</v>
          </cell>
          <cell r="CH65">
            <v>82.94</v>
          </cell>
          <cell r="CI65" t="str">
            <v>NSE:LICHSGFIN1!</v>
          </cell>
          <cell r="CJ65">
            <v>12</v>
          </cell>
          <cell r="CK65">
            <v>584.79999999999995</v>
          </cell>
          <cell r="CL65">
            <v>357</v>
          </cell>
          <cell r="CM65">
            <v>457</v>
          </cell>
          <cell r="CN65" t="str">
            <v>Buy</v>
          </cell>
          <cell r="CO65" t="str">
            <v>LAST_LOSER</v>
          </cell>
          <cell r="CP65">
            <v>12</v>
          </cell>
          <cell r="CQ65">
            <v>565</v>
          </cell>
          <cell r="CR65" t="str">
            <v>BULLISH</v>
          </cell>
          <cell r="CS65" t="str">
            <v>BEARISH</v>
          </cell>
          <cell r="CT65" t="b">
            <v>0</v>
          </cell>
          <cell r="CU65" t="str">
            <v>BULLISH_ALIGNMENT</v>
          </cell>
          <cell r="CV65" t="str">
            <v>na</v>
          </cell>
          <cell r="CW65" t="str">
            <v>BULLISH</v>
          </cell>
          <cell r="CX65">
            <v>3</v>
          </cell>
          <cell r="CY65">
            <v>98</v>
          </cell>
          <cell r="CZ65" t="b">
            <v>1</v>
          </cell>
          <cell r="DA65">
            <v>59.96</v>
          </cell>
          <cell r="DB65">
            <v>62.03</v>
          </cell>
          <cell r="DC65"/>
        </row>
        <row r="66">
          <cell r="B66" t="str">
            <v>HAL</v>
          </cell>
          <cell r="C66">
            <v>300</v>
          </cell>
          <cell r="D66">
            <v>20</v>
          </cell>
          <cell r="E66">
            <v>9000</v>
          </cell>
          <cell r="F66" t="str">
            <v>Electronic Technology</v>
          </cell>
          <cell r="G66" t="str">
            <v>Aerospace &amp; Defense</v>
          </cell>
          <cell r="H66" t="str">
            <v xml:space="preserve">HINDUSTAN AERONAUTICS LTD           </v>
          </cell>
          <cell r="I66" t="str">
            <v>HAL</v>
          </cell>
          <cell r="J66" t="str">
            <v>NSE:HAL!1</v>
          </cell>
          <cell r="K66" t="str">
            <v>Hindustan Aeronautics Ltd.</v>
          </cell>
          <cell r="L66" t="str">
            <v>#fc5a5a6c</v>
          </cell>
          <cell r="M66">
            <v>3004.05</v>
          </cell>
          <cell r="N66">
            <v>-1.0311825999999999</v>
          </cell>
          <cell r="O66">
            <v>-31.3</v>
          </cell>
          <cell r="P66">
            <v>5931900</v>
          </cell>
          <cell r="Q66">
            <v>-6.0441909999999996</v>
          </cell>
          <cell r="R66">
            <v>-381600</v>
          </cell>
          <cell r="S66">
            <v>4047</v>
          </cell>
          <cell r="T66">
            <v>-1.0311825999999999</v>
          </cell>
          <cell r="U66">
            <v>-5248</v>
          </cell>
          <cell r="V66" t="str">
            <v>Long Unwinding</v>
          </cell>
          <cell r="W66">
            <v>3000</v>
          </cell>
          <cell r="X66">
            <v>2980</v>
          </cell>
          <cell r="Y66">
            <v>2960</v>
          </cell>
          <cell r="Z66">
            <v>2940</v>
          </cell>
          <cell r="AA66">
            <v>2920</v>
          </cell>
          <cell r="AB66">
            <v>3020</v>
          </cell>
          <cell r="AC66">
            <v>3040</v>
          </cell>
          <cell r="AD66">
            <v>3060</v>
          </cell>
          <cell r="AE66">
            <v>3080</v>
          </cell>
          <cell r="AF66" t="str">
            <v>3,028.15</v>
          </cell>
          <cell r="AG66" t="str">
            <v>3,038.75</v>
          </cell>
          <cell r="AH66" t="str">
            <v>10.60</v>
          </cell>
          <cell r="AI66" t="str">
            <v>0.35</v>
          </cell>
          <cell r="AJ66" t="str">
            <v>3,038.75</v>
          </cell>
          <cell r="AK66">
            <v>2552</v>
          </cell>
          <cell r="AL66" t="str">
            <v>0.78</v>
          </cell>
          <cell r="AM66" t="str">
            <v>-</v>
          </cell>
          <cell r="AN66" t="str">
            <v>-</v>
          </cell>
          <cell r="AO66" t="str">
            <v>-</v>
          </cell>
          <cell r="AP66" t="str">
            <v>VR74</v>
          </cell>
          <cell r="AQ66" t="b">
            <v>0</v>
          </cell>
          <cell r="AR66">
            <v>0</v>
          </cell>
          <cell r="AS66">
            <v>0</v>
          </cell>
          <cell r="AT66">
            <v>0</v>
          </cell>
          <cell r="AU66">
            <v>0</v>
          </cell>
          <cell r="AV66">
            <v>0</v>
          </cell>
          <cell r="AW66">
            <v>0</v>
          </cell>
          <cell r="AX66">
            <v>0</v>
          </cell>
          <cell r="AY66">
            <v>0</v>
          </cell>
          <cell r="AZ66">
            <v>0</v>
          </cell>
          <cell r="BA66" t="b">
            <v>0</v>
          </cell>
          <cell r="BB66" t="b">
            <v>0</v>
          </cell>
          <cell r="BC66" t="b">
            <v>0</v>
          </cell>
          <cell r="BD66" t="b">
            <v>0</v>
          </cell>
          <cell r="BE66">
            <v>40.56</v>
          </cell>
          <cell r="BF66">
            <v>37.92</v>
          </cell>
          <cell r="BG66">
            <v>-12.61</v>
          </cell>
          <cell r="BH66">
            <v>73.39</v>
          </cell>
          <cell r="BI66">
            <v>42.86</v>
          </cell>
          <cell r="BJ66">
            <v>46.63</v>
          </cell>
          <cell r="BK66" t="b">
            <v>1</v>
          </cell>
          <cell r="BL66">
            <v>0.48</v>
          </cell>
          <cell r="BM66">
            <v>-3.26</v>
          </cell>
          <cell r="BN66">
            <v>35.28</v>
          </cell>
          <cell r="BO66">
            <v>0</v>
          </cell>
          <cell r="BP66" t="str">
            <v>CAPITAL GOODS</v>
          </cell>
          <cell r="BQ66">
            <v>2998.7</v>
          </cell>
          <cell r="BR66">
            <v>2.88</v>
          </cell>
          <cell r="BS66">
            <v>-36.65</v>
          </cell>
          <cell r="BT66">
            <v>-1.21</v>
          </cell>
          <cell r="BU66" t="b">
            <v>0</v>
          </cell>
          <cell r="BV66" t="b">
            <v>0</v>
          </cell>
          <cell r="BW66" t="str">
            <v>BULLISH</v>
          </cell>
          <cell r="BX66">
            <v>10.82</v>
          </cell>
          <cell r="BY66">
            <v>-1.42</v>
          </cell>
          <cell r="BZ66">
            <v>54.94</v>
          </cell>
          <cell r="CA66">
            <v>2998.7</v>
          </cell>
          <cell r="CB66">
            <v>-12.61</v>
          </cell>
          <cell r="CC66" t="str">
            <v>Short Buildup</v>
          </cell>
          <cell r="CD66">
            <v>4.1500000000000004</v>
          </cell>
          <cell r="CE66">
            <v>-1.21</v>
          </cell>
          <cell r="CF66">
            <v>-51.26</v>
          </cell>
          <cell r="CG66" t="str">
            <v>Short Buildup</v>
          </cell>
          <cell r="CH66">
            <v>81.75</v>
          </cell>
          <cell r="CI66" t="str">
            <v>NSE:HAL1!</v>
          </cell>
          <cell r="CJ66">
            <v>95</v>
          </cell>
          <cell r="CK66">
            <v>2849.4</v>
          </cell>
          <cell r="CL66">
            <v>449</v>
          </cell>
          <cell r="CM66">
            <v>1955.2</v>
          </cell>
          <cell r="CN66" t="str">
            <v>Buy</v>
          </cell>
          <cell r="CO66" t="str">
            <v>LAST_LOSER</v>
          </cell>
          <cell r="CP66">
            <v>11</v>
          </cell>
          <cell r="CQ66">
            <v>2920</v>
          </cell>
          <cell r="CR66" t="str">
            <v>BEARISH</v>
          </cell>
          <cell r="CS66" t="str">
            <v>BEARISH</v>
          </cell>
          <cell r="CT66" t="b">
            <v>0</v>
          </cell>
          <cell r="CU66" t="str">
            <v>na</v>
          </cell>
          <cell r="CV66" t="str">
            <v>na</v>
          </cell>
          <cell r="CW66" t="str">
            <v>BULLISH</v>
          </cell>
          <cell r="CX66">
            <v>16</v>
          </cell>
          <cell r="CY66">
            <v>475</v>
          </cell>
          <cell r="CZ66" t="b">
            <v>0</v>
          </cell>
          <cell r="DA66">
            <v>47.44</v>
          </cell>
          <cell r="DB66">
            <v>49.22</v>
          </cell>
          <cell r="DC66"/>
        </row>
        <row r="67">
          <cell r="B67" t="str">
            <v>BIOCON</v>
          </cell>
          <cell r="C67">
            <v>2500</v>
          </cell>
          <cell r="D67">
            <v>2.5</v>
          </cell>
          <cell r="E67">
            <v>100000</v>
          </cell>
          <cell r="F67" t="str">
            <v>Health Technology</v>
          </cell>
          <cell r="G67" t="str">
            <v>Pharmaceuticals: Major</v>
          </cell>
          <cell r="H67" t="str">
            <v xml:space="preserve">BIOCON LIMITED.                     </v>
          </cell>
          <cell r="I67" t="str">
            <v>BIOCON</v>
          </cell>
          <cell r="J67" t="str">
            <v>NSE:BIOCON!1</v>
          </cell>
          <cell r="K67" t="str">
            <v>Biocon Ltd.</v>
          </cell>
          <cell r="L67" t="str">
            <v>#fc5a5a6c</v>
          </cell>
          <cell r="M67">
            <v>274.05</v>
          </cell>
          <cell r="N67">
            <v>-1.0292524000000001</v>
          </cell>
          <cell r="O67">
            <v>-2.85</v>
          </cell>
          <cell r="P67">
            <v>25135000</v>
          </cell>
          <cell r="Q67">
            <v>-7.6767677000000001</v>
          </cell>
          <cell r="R67">
            <v>-2090000</v>
          </cell>
          <cell r="S67">
            <v>2200</v>
          </cell>
          <cell r="T67">
            <v>-1.0292524000000001</v>
          </cell>
          <cell r="U67">
            <v>-549</v>
          </cell>
          <cell r="V67" t="str">
            <v>Long Unwinding</v>
          </cell>
          <cell r="W67">
            <v>272.5</v>
          </cell>
          <cell r="X67">
            <v>270</v>
          </cell>
          <cell r="Y67">
            <v>267.5</v>
          </cell>
          <cell r="Z67">
            <v>265</v>
          </cell>
          <cell r="AA67">
            <v>262.5</v>
          </cell>
          <cell r="AB67">
            <v>275</v>
          </cell>
          <cell r="AC67">
            <v>277.5</v>
          </cell>
          <cell r="AD67">
            <v>280</v>
          </cell>
          <cell r="AE67">
            <v>282.5</v>
          </cell>
          <cell r="AF67" t="str">
            <v>276.10</v>
          </cell>
          <cell r="AG67" t="str">
            <v>277.00</v>
          </cell>
          <cell r="AH67" t="str">
            <v>0.90</v>
          </cell>
          <cell r="AI67" t="str">
            <v>0.33</v>
          </cell>
          <cell r="AJ67" t="str">
            <v>277.00</v>
          </cell>
          <cell r="AK67">
            <v>2441</v>
          </cell>
          <cell r="AL67" t="str">
            <v>0.07</v>
          </cell>
          <cell r="AM67" t="str">
            <v>-</v>
          </cell>
          <cell r="AN67" t="str">
            <v>-</v>
          </cell>
          <cell r="AO67" t="str">
            <v>-</v>
          </cell>
          <cell r="AP67" t="str">
            <v>VR76</v>
          </cell>
          <cell r="AQ67" t="b">
            <v>0</v>
          </cell>
          <cell r="AR67">
            <v>0</v>
          </cell>
          <cell r="AS67">
            <v>0</v>
          </cell>
          <cell r="AT67">
            <v>0</v>
          </cell>
          <cell r="AU67">
            <v>0</v>
          </cell>
          <cell r="AV67">
            <v>0</v>
          </cell>
          <cell r="AW67">
            <v>0</v>
          </cell>
          <cell r="AX67">
            <v>0</v>
          </cell>
          <cell r="AY67">
            <v>0</v>
          </cell>
          <cell r="AZ67">
            <v>0</v>
          </cell>
          <cell r="BA67" t="b">
            <v>0</v>
          </cell>
          <cell r="BB67" t="b">
            <v>0</v>
          </cell>
          <cell r="BC67" t="b">
            <v>0</v>
          </cell>
          <cell r="BD67" t="b">
            <v>0</v>
          </cell>
          <cell r="BE67">
            <v>42.39</v>
          </cell>
          <cell r="BF67">
            <v>39.85</v>
          </cell>
          <cell r="BG67">
            <v>-12.49</v>
          </cell>
          <cell r="BH67">
            <v>89.52</v>
          </cell>
          <cell r="BI67">
            <v>79.37</v>
          </cell>
          <cell r="BJ67">
            <v>53.09</v>
          </cell>
          <cell r="BK67" t="b">
            <v>1</v>
          </cell>
          <cell r="BL67">
            <v>0.5</v>
          </cell>
          <cell r="BM67">
            <v>0.19</v>
          </cell>
          <cell r="BN67">
            <v>37.31</v>
          </cell>
          <cell r="BO67" t="str">
            <v>2024-02-08</v>
          </cell>
          <cell r="BP67" t="str">
            <v>HEALTHCARE</v>
          </cell>
          <cell r="BQ67">
            <v>273.55</v>
          </cell>
          <cell r="BR67">
            <v>3.07</v>
          </cell>
          <cell r="BS67">
            <v>-3.35</v>
          </cell>
          <cell r="BT67">
            <v>-1.21</v>
          </cell>
          <cell r="BU67" t="b">
            <v>0</v>
          </cell>
          <cell r="BV67" t="b">
            <v>1</v>
          </cell>
          <cell r="BW67" t="str">
            <v>BULLISH</v>
          </cell>
          <cell r="BX67">
            <v>-11.74</v>
          </cell>
          <cell r="BY67">
            <v>-2.84</v>
          </cell>
          <cell r="BZ67">
            <v>84.44</v>
          </cell>
          <cell r="CA67">
            <v>273.55</v>
          </cell>
          <cell r="CB67">
            <v>-12.49</v>
          </cell>
          <cell r="CC67" t="str">
            <v>Significant Long Unwinding</v>
          </cell>
          <cell r="CD67">
            <v>4.62</v>
          </cell>
          <cell r="CE67">
            <v>-1.21</v>
          </cell>
          <cell r="CF67">
            <v>-15.55</v>
          </cell>
          <cell r="CG67" t="str">
            <v>Short Buildup</v>
          </cell>
          <cell r="CH67">
            <v>85.71</v>
          </cell>
          <cell r="CI67" t="str">
            <v>NSE:BIOCON1!</v>
          </cell>
          <cell r="CJ67">
            <v>32</v>
          </cell>
          <cell r="CK67">
            <v>285.89999999999998</v>
          </cell>
          <cell r="CL67">
            <v>343</v>
          </cell>
          <cell r="CM67">
            <v>224</v>
          </cell>
          <cell r="CN67" t="str">
            <v>Sell</v>
          </cell>
          <cell r="CO67" t="str">
            <v>LAST_LOSER</v>
          </cell>
          <cell r="CP67">
            <v>22</v>
          </cell>
          <cell r="CQ67">
            <v>287.5</v>
          </cell>
          <cell r="CR67" t="str">
            <v>BEARISH</v>
          </cell>
          <cell r="CS67" t="str">
            <v>BEARISH</v>
          </cell>
          <cell r="CT67" t="b">
            <v>1</v>
          </cell>
          <cell r="CU67" t="str">
            <v>na</v>
          </cell>
          <cell r="CV67" t="str">
            <v>na</v>
          </cell>
          <cell r="CW67" t="str">
            <v>BULLISH</v>
          </cell>
          <cell r="CX67">
            <v>6</v>
          </cell>
          <cell r="CY67">
            <v>48</v>
          </cell>
          <cell r="CZ67" t="b">
            <v>0</v>
          </cell>
          <cell r="DA67">
            <v>77.319999999999993</v>
          </cell>
          <cell r="DB67">
            <v>78.510000000000005</v>
          </cell>
          <cell r="DC67"/>
        </row>
        <row r="68">
          <cell r="B68" t="str">
            <v>INDIACEM</v>
          </cell>
          <cell r="C68">
            <v>2900</v>
          </cell>
          <cell r="D68">
            <v>5</v>
          </cell>
          <cell r="E68">
            <v>87000</v>
          </cell>
          <cell r="F68" t="str">
            <v>Non-Energy Minerals</v>
          </cell>
          <cell r="G68" t="str">
            <v>Construction Materials</v>
          </cell>
          <cell r="H68" t="str">
            <v xml:space="preserve">THE INDIA CEMENTS LIMITED           </v>
          </cell>
          <cell r="I68" t="str">
            <v>INDIACEM</v>
          </cell>
          <cell r="J68" t="str">
            <v>NSE:INDIACEM!1</v>
          </cell>
          <cell r="K68" t="str">
            <v>India Cements Ltd.</v>
          </cell>
          <cell r="L68" t="str">
            <v>#fc5a5a6c</v>
          </cell>
          <cell r="M68">
            <v>251.25</v>
          </cell>
          <cell r="N68">
            <v>-1.0242268999999999</v>
          </cell>
          <cell r="O68">
            <v>-2.6</v>
          </cell>
          <cell r="P68">
            <v>15280100</v>
          </cell>
          <cell r="Q68">
            <v>-10.0085397</v>
          </cell>
          <cell r="R68">
            <v>-1699400</v>
          </cell>
          <cell r="S68">
            <v>1562</v>
          </cell>
          <cell r="T68">
            <v>-1.0242268999999999</v>
          </cell>
          <cell r="U68">
            <v>-547</v>
          </cell>
          <cell r="V68" t="str">
            <v>Long Unwinding</v>
          </cell>
          <cell r="W68">
            <v>250</v>
          </cell>
          <cell r="X68">
            <v>245</v>
          </cell>
          <cell r="Y68">
            <v>240</v>
          </cell>
          <cell r="Z68">
            <v>235</v>
          </cell>
          <cell r="AA68">
            <v>230</v>
          </cell>
          <cell r="AB68">
            <v>255</v>
          </cell>
          <cell r="AC68">
            <v>260</v>
          </cell>
          <cell r="AD68">
            <v>265</v>
          </cell>
          <cell r="AE68">
            <v>270</v>
          </cell>
          <cell r="AF68" t="str">
            <v>253.10</v>
          </cell>
          <cell r="AG68" t="str">
            <v>254.40</v>
          </cell>
          <cell r="AH68" t="str">
            <v>1.30</v>
          </cell>
          <cell r="AI68" t="str">
            <v>0.51</v>
          </cell>
          <cell r="AJ68" t="str">
            <v>254.40</v>
          </cell>
          <cell r="AK68">
            <v>2916</v>
          </cell>
          <cell r="AL68" t="str">
            <v>0.07</v>
          </cell>
          <cell r="AM68" t="str">
            <v>-</v>
          </cell>
          <cell r="AN68" t="str">
            <v>-</v>
          </cell>
          <cell r="AO68" t="str">
            <v>-</v>
          </cell>
          <cell r="AP68" t="str">
            <v>VR67</v>
          </cell>
          <cell r="AQ68" t="b">
            <v>0</v>
          </cell>
          <cell r="AR68">
            <v>0</v>
          </cell>
          <cell r="AS68">
            <v>0</v>
          </cell>
          <cell r="AT68">
            <v>0</v>
          </cell>
          <cell r="AU68">
            <v>0</v>
          </cell>
          <cell r="AV68">
            <v>0</v>
          </cell>
          <cell r="AW68">
            <v>0</v>
          </cell>
          <cell r="AX68">
            <v>0</v>
          </cell>
          <cell r="AY68">
            <v>0</v>
          </cell>
          <cell r="AZ68">
            <v>0</v>
          </cell>
          <cell r="BA68" t="b">
            <v>0</v>
          </cell>
          <cell r="BB68" t="b">
            <v>0</v>
          </cell>
          <cell r="BC68" t="b">
            <v>0</v>
          </cell>
          <cell r="BD68" t="b">
            <v>0</v>
          </cell>
          <cell r="BE68">
            <v>48.84</v>
          </cell>
          <cell r="BF68">
            <v>42.31</v>
          </cell>
          <cell r="BG68">
            <v>-10.89</v>
          </cell>
          <cell r="BH68">
            <v>60.57</v>
          </cell>
          <cell r="BI68">
            <v>41.27</v>
          </cell>
          <cell r="BJ68">
            <v>43.3</v>
          </cell>
          <cell r="BK68" t="b">
            <v>0</v>
          </cell>
          <cell r="BL68">
            <v>0.43</v>
          </cell>
          <cell r="BM68">
            <v>-9.43</v>
          </cell>
          <cell r="BN68">
            <v>35.79</v>
          </cell>
          <cell r="BO68">
            <v>0</v>
          </cell>
          <cell r="BP68" t="str">
            <v>CONSTRUCTION MATERIALS</v>
          </cell>
          <cell r="BQ68">
            <v>249.65</v>
          </cell>
          <cell r="BR68">
            <v>3.04</v>
          </cell>
          <cell r="BS68">
            <v>-4.2</v>
          </cell>
          <cell r="BT68">
            <v>-1.65</v>
          </cell>
          <cell r="BU68" t="b">
            <v>0</v>
          </cell>
          <cell r="BV68" t="b">
            <v>0</v>
          </cell>
          <cell r="BW68">
            <v>0</v>
          </cell>
          <cell r="BX68">
            <v>2.72</v>
          </cell>
          <cell r="BY68">
            <v>-3.05</v>
          </cell>
          <cell r="BZ68">
            <v>174.96</v>
          </cell>
          <cell r="CA68">
            <v>249.65</v>
          </cell>
          <cell r="CB68">
            <v>-10.89</v>
          </cell>
          <cell r="CC68" t="str">
            <v>Short Buildup</v>
          </cell>
          <cell r="CD68">
            <v>8.1</v>
          </cell>
          <cell r="CE68">
            <v>-1.65</v>
          </cell>
          <cell r="CF68">
            <v>-22.49</v>
          </cell>
          <cell r="CG68" t="str">
            <v>Short Buildup</v>
          </cell>
          <cell r="CH68">
            <v>89.29</v>
          </cell>
          <cell r="CI68" t="str">
            <v>NSE:INDIACEM1!</v>
          </cell>
          <cell r="CJ68">
            <v>0</v>
          </cell>
          <cell r="CK68">
            <v>0</v>
          </cell>
          <cell r="CL68">
            <v>0</v>
          </cell>
          <cell r="CM68">
            <v>0</v>
          </cell>
          <cell r="CN68">
            <v>0</v>
          </cell>
          <cell r="CO68">
            <v>0</v>
          </cell>
          <cell r="CP68">
            <v>0</v>
          </cell>
          <cell r="CQ68">
            <v>0</v>
          </cell>
          <cell r="CR68" t="str">
            <v>BEARISH</v>
          </cell>
          <cell r="CS68" t="str">
            <v>BEARISH</v>
          </cell>
          <cell r="CT68" t="b">
            <v>0</v>
          </cell>
          <cell r="CU68" t="str">
            <v>na</v>
          </cell>
          <cell r="CV68" t="str">
            <v>na</v>
          </cell>
          <cell r="CW68" t="str">
            <v>na</v>
          </cell>
          <cell r="CX68">
            <v>0</v>
          </cell>
          <cell r="CY68">
            <v>0</v>
          </cell>
          <cell r="CZ68" t="b">
            <v>0</v>
          </cell>
          <cell r="DA68">
            <v>81.86</v>
          </cell>
          <cell r="DB68">
            <v>84.08</v>
          </cell>
          <cell r="DC68" t="str">
            <v>POTENTIAL_ENTRANT</v>
          </cell>
        </row>
        <row r="69">
          <cell r="B69" t="str">
            <v>ICICIGI</v>
          </cell>
          <cell r="C69">
            <v>500</v>
          </cell>
          <cell r="D69">
            <v>20</v>
          </cell>
          <cell r="E69">
            <v>15000</v>
          </cell>
          <cell r="F69" t="str">
            <v>Finance</v>
          </cell>
          <cell r="G69" t="str">
            <v>Specialty Insurance</v>
          </cell>
          <cell r="H69" t="str">
            <v xml:space="preserve">ICICI LOMBARD GIC LIMITED           </v>
          </cell>
          <cell r="I69" t="str">
            <v>ICICIGI</v>
          </cell>
          <cell r="J69" t="str">
            <v>NSE:ICICIGI!1</v>
          </cell>
          <cell r="K69" t="str">
            <v>ICICI Lombard General Insurance Company Ltd.</v>
          </cell>
          <cell r="L69" t="str">
            <v>#fc5a5a6a</v>
          </cell>
          <cell r="M69">
            <v>1471.65</v>
          </cell>
          <cell r="N69">
            <v>-0.9923305</v>
          </cell>
          <cell r="O69">
            <v>-14.75</v>
          </cell>
          <cell r="P69">
            <v>3331500</v>
          </cell>
          <cell r="Q69">
            <v>-1.7111668</v>
          </cell>
          <cell r="R69">
            <v>-58000</v>
          </cell>
          <cell r="S69">
            <v>616</v>
          </cell>
          <cell r="T69">
            <v>-0.9923305</v>
          </cell>
          <cell r="U69">
            <v>-2198</v>
          </cell>
          <cell r="V69" t="str">
            <v>Long Unwinding</v>
          </cell>
          <cell r="W69">
            <v>1460</v>
          </cell>
          <cell r="X69">
            <v>1440</v>
          </cell>
          <cell r="Y69">
            <v>1420</v>
          </cell>
          <cell r="Z69">
            <v>1400</v>
          </cell>
          <cell r="AA69">
            <v>1380</v>
          </cell>
          <cell r="AB69">
            <v>1480</v>
          </cell>
          <cell r="AC69">
            <v>1500</v>
          </cell>
          <cell r="AD69">
            <v>1520</v>
          </cell>
          <cell r="AE69">
            <v>1540</v>
          </cell>
          <cell r="AF69" t="str">
            <v>1,486.95</v>
          </cell>
          <cell r="AG69" t="str">
            <v>1,490.00</v>
          </cell>
          <cell r="AH69" t="str">
            <v>3.05</v>
          </cell>
          <cell r="AI69" t="str">
            <v>0.21</v>
          </cell>
          <cell r="AJ69" t="str">
            <v>1,490.00</v>
          </cell>
          <cell r="AK69">
            <v>394</v>
          </cell>
          <cell r="AL69" t="str">
            <v>0.06</v>
          </cell>
          <cell r="AM69" t="str">
            <v>-</v>
          </cell>
          <cell r="AN69" t="str">
            <v>-</v>
          </cell>
          <cell r="AO69" t="str">
            <v>-</v>
          </cell>
          <cell r="AP69" t="str">
            <v>VR125</v>
          </cell>
          <cell r="AQ69" t="b">
            <v>0</v>
          </cell>
          <cell r="AR69">
            <v>0</v>
          </cell>
          <cell r="AS69">
            <v>0</v>
          </cell>
          <cell r="AT69">
            <v>0</v>
          </cell>
          <cell r="AU69">
            <v>0</v>
          </cell>
          <cell r="AV69">
            <v>0</v>
          </cell>
          <cell r="AW69">
            <v>0</v>
          </cell>
          <cell r="AX69">
            <v>0</v>
          </cell>
          <cell r="AY69">
            <v>0</v>
          </cell>
          <cell r="AZ69">
            <v>0</v>
          </cell>
          <cell r="BA69" t="b">
            <v>0</v>
          </cell>
          <cell r="BB69" t="b">
            <v>0</v>
          </cell>
          <cell r="BC69" t="b">
            <v>0</v>
          </cell>
          <cell r="BD69" t="b">
            <v>0</v>
          </cell>
          <cell r="BE69">
            <v>28.57</v>
          </cell>
          <cell r="BF69">
            <v>28.03</v>
          </cell>
          <cell r="BG69">
            <v>-11.74</v>
          </cell>
          <cell r="BH69">
            <v>85.48</v>
          </cell>
          <cell r="BI69">
            <v>80.95</v>
          </cell>
          <cell r="BJ69">
            <v>42.54</v>
          </cell>
          <cell r="BK69" t="b">
            <v>1</v>
          </cell>
          <cell r="BL69">
            <v>0.73</v>
          </cell>
          <cell r="BM69">
            <v>2.95</v>
          </cell>
          <cell r="BN69">
            <v>27.48</v>
          </cell>
          <cell r="BO69">
            <v>0</v>
          </cell>
          <cell r="BP69" t="str">
            <v>FINANCIAL SERVICES</v>
          </cell>
          <cell r="BQ69">
            <v>1472.8</v>
          </cell>
          <cell r="BR69">
            <v>2.2599999999999998</v>
          </cell>
          <cell r="BS69">
            <v>-13.6</v>
          </cell>
          <cell r="BT69">
            <v>-0.91</v>
          </cell>
          <cell r="BU69" t="b">
            <v>1</v>
          </cell>
          <cell r="BV69" t="b">
            <v>0</v>
          </cell>
          <cell r="BW69" t="str">
            <v>BULLISH</v>
          </cell>
          <cell r="BX69">
            <v>3.85</v>
          </cell>
          <cell r="BY69">
            <v>6.97</v>
          </cell>
          <cell r="BZ69">
            <v>14.76</v>
          </cell>
          <cell r="CA69">
            <v>1472.8</v>
          </cell>
          <cell r="CB69">
            <v>-11.74</v>
          </cell>
          <cell r="CC69" t="str">
            <v>Long Buildup</v>
          </cell>
          <cell r="CD69">
            <v>0.28000000000000003</v>
          </cell>
          <cell r="CE69">
            <v>-0.91</v>
          </cell>
          <cell r="CF69">
            <v>-77.849999999999994</v>
          </cell>
          <cell r="CG69" t="str">
            <v>Short Buildup</v>
          </cell>
          <cell r="CH69">
            <v>84.52</v>
          </cell>
          <cell r="CI69" t="str">
            <v>NSE:ICICIGI1!</v>
          </cell>
          <cell r="CJ69">
            <v>27</v>
          </cell>
          <cell r="CK69">
            <v>1453.9</v>
          </cell>
          <cell r="CL69">
            <v>36</v>
          </cell>
          <cell r="CM69">
            <v>1376.25</v>
          </cell>
          <cell r="CN69" t="str">
            <v>Buy</v>
          </cell>
          <cell r="CO69" t="str">
            <v>LAST_LOSER</v>
          </cell>
          <cell r="CP69">
            <v>27</v>
          </cell>
          <cell r="CQ69">
            <v>1360</v>
          </cell>
          <cell r="CR69" t="str">
            <v>BULLISH</v>
          </cell>
          <cell r="CS69" t="str">
            <v>BEARISH</v>
          </cell>
          <cell r="CT69" t="b">
            <v>0</v>
          </cell>
          <cell r="CU69" t="str">
            <v>BULLISH_ALIGNMENT</v>
          </cell>
          <cell r="CV69" t="str">
            <v>na</v>
          </cell>
          <cell r="CW69" t="str">
            <v>BULLISH</v>
          </cell>
          <cell r="CX69">
            <v>5</v>
          </cell>
          <cell r="CY69">
            <v>243</v>
          </cell>
          <cell r="CZ69" t="b">
            <v>0</v>
          </cell>
          <cell r="DA69">
            <v>11.12</v>
          </cell>
          <cell r="DB69">
            <v>11.48</v>
          </cell>
          <cell r="DC69"/>
        </row>
        <row r="70">
          <cell r="B70" t="str">
            <v>IDEA</v>
          </cell>
          <cell r="C70">
            <v>80000</v>
          </cell>
          <cell r="D70">
            <v>1</v>
          </cell>
          <cell r="E70">
            <v>1600000</v>
          </cell>
          <cell r="F70" t="str">
            <v>Communications</v>
          </cell>
          <cell r="G70" t="str">
            <v>Wireless Telecommunications</v>
          </cell>
          <cell r="H70" t="str">
            <v xml:space="preserve">VODAFONE IDEA LIMITED               </v>
          </cell>
          <cell r="I70" t="str">
            <v>IDEA</v>
          </cell>
          <cell r="J70" t="str">
            <v>NSE:IDEA!1</v>
          </cell>
          <cell r="K70" t="str">
            <v>Vodafone Idea Ltd.</v>
          </cell>
          <cell r="L70" t="str">
            <v>#fc5a5a6a</v>
          </cell>
          <cell r="M70">
            <v>15</v>
          </cell>
          <cell r="N70">
            <v>-0.99009899999999995</v>
          </cell>
          <cell r="O70">
            <v>-0.15</v>
          </cell>
          <cell r="P70">
            <v>1484560000</v>
          </cell>
          <cell r="Q70">
            <v>-4.2812194000000003</v>
          </cell>
          <cell r="R70">
            <v>-66400000</v>
          </cell>
          <cell r="S70">
            <v>2739</v>
          </cell>
          <cell r="T70">
            <v>-0.99009899999999995</v>
          </cell>
          <cell r="U70">
            <v>-2581</v>
          </cell>
          <cell r="V70" t="str">
            <v>Long Unwinding</v>
          </cell>
          <cell r="W70">
            <v>15</v>
          </cell>
          <cell r="X70">
            <v>14</v>
          </cell>
          <cell r="Y70">
            <v>13</v>
          </cell>
          <cell r="Z70">
            <v>12</v>
          </cell>
          <cell r="AA70">
            <v>11</v>
          </cell>
          <cell r="AB70">
            <v>16</v>
          </cell>
          <cell r="AC70">
            <v>17</v>
          </cell>
          <cell r="AD70">
            <v>18</v>
          </cell>
          <cell r="AE70">
            <v>19</v>
          </cell>
          <cell r="AF70" t="str">
            <v>15.10</v>
          </cell>
          <cell r="AG70" t="str">
            <v>15.10</v>
          </cell>
          <cell r="AH70" t="str">
            <v>-</v>
          </cell>
          <cell r="AI70" t="str">
            <v>-</v>
          </cell>
          <cell r="AJ70" t="str">
            <v>15.10</v>
          </cell>
          <cell r="AK70">
            <v>243440</v>
          </cell>
          <cell r="AL70" t="str">
            <v>0.37</v>
          </cell>
          <cell r="AM70" t="str">
            <v>-</v>
          </cell>
          <cell r="AN70" t="str">
            <v>-</v>
          </cell>
          <cell r="AO70" t="str">
            <v>-</v>
          </cell>
          <cell r="AP70" t="str">
            <v>VR2</v>
          </cell>
          <cell r="AQ70" t="b">
            <v>1</v>
          </cell>
          <cell r="AR70">
            <v>0</v>
          </cell>
          <cell r="AS70">
            <v>0</v>
          </cell>
          <cell r="AT70">
            <v>0</v>
          </cell>
          <cell r="AU70">
            <v>0</v>
          </cell>
          <cell r="AV70">
            <v>0</v>
          </cell>
          <cell r="AW70">
            <v>0</v>
          </cell>
          <cell r="AX70">
            <v>0</v>
          </cell>
          <cell r="AY70">
            <v>0</v>
          </cell>
          <cell r="AZ70">
            <v>0</v>
          </cell>
          <cell r="BA70" t="b">
            <v>0</v>
          </cell>
          <cell r="BB70" t="b">
            <v>0</v>
          </cell>
          <cell r="BC70" t="b">
            <v>0</v>
          </cell>
          <cell r="BD70" t="b">
            <v>0</v>
          </cell>
          <cell r="BE70">
            <v>76.22</v>
          </cell>
          <cell r="BF70">
            <v>62.82</v>
          </cell>
          <cell r="BG70">
            <v>7.77</v>
          </cell>
          <cell r="BH70">
            <v>45.56</v>
          </cell>
          <cell r="BI70">
            <v>43.65</v>
          </cell>
          <cell r="BJ70">
            <v>32.049999999999997</v>
          </cell>
          <cell r="BK70" t="b">
            <v>1</v>
          </cell>
          <cell r="BL70">
            <v>0.47</v>
          </cell>
          <cell r="BM70">
            <v>3.22</v>
          </cell>
          <cell r="BN70">
            <v>49.42</v>
          </cell>
          <cell r="BO70">
            <v>0</v>
          </cell>
          <cell r="BP70" t="str">
            <v>TELECOM</v>
          </cell>
          <cell r="BQ70">
            <v>14.95</v>
          </cell>
          <cell r="BR70">
            <v>4.01</v>
          </cell>
          <cell r="BS70">
            <v>-0.2</v>
          </cell>
          <cell r="BT70">
            <v>-1.32</v>
          </cell>
          <cell r="BU70" t="b">
            <v>0</v>
          </cell>
          <cell r="BV70" t="b">
            <v>0</v>
          </cell>
          <cell r="BW70" t="str">
            <v>BULLISH</v>
          </cell>
          <cell r="BX70">
            <v>10.66</v>
          </cell>
          <cell r="BY70">
            <v>-9.67</v>
          </cell>
          <cell r="BZ70">
            <v>47.25</v>
          </cell>
          <cell r="CA70">
            <v>14.95</v>
          </cell>
          <cell r="CB70">
            <v>7.77</v>
          </cell>
          <cell r="CC70" t="str">
            <v>Significant Short Buildup</v>
          </cell>
          <cell r="CD70">
            <v>-0.26</v>
          </cell>
          <cell r="CE70">
            <v>-1.32</v>
          </cell>
          <cell r="CF70">
            <v>-41.58</v>
          </cell>
          <cell r="CG70" t="str">
            <v>Long Unwinding</v>
          </cell>
          <cell r="CH70">
            <v>90.48</v>
          </cell>
          <cell r="CI70" t="str">
            <v>NSE:IDEA1!</v>
          </cell>
          <cell r="CJ70">
            <v>36</v>
          </cell>
          <cell r="CK70">
            <v>16.55</v>
          </cell>
          <cell r="CL70">
            <v>156</v>
          </cell>
          <cell r="CM70">
            <v>13.4</v>
          </cell>
          <cell r="CN70" t="str">
            <v>Sell</v>
          </cell>
          <cell r="CO70" t="str">
            <v>LAST_LOSER</v>
          </cell>
          <cell r="CP70">
            <v>31</v>
          </cell>
          <cell r="CQ70">
            <v>16</v>
          </cell>
          <cell r="CR70" t="str">
            <v>BEARISH</v>
          </cell>
          <cell r="CS70" t="str">
            <v>BEARISH</v>
          </cell>
          <cell r="CT70" t="b">
            <v>1</v>
          </cell>
          <cell r="CU70" t="str">
            <v>na</v>
          </cell>
          <cell r="CV70" t="str">
            <v>na</v>
          </cell>
          <cell r="CW70" t="str">
            <v>BULLISH</v>
          </cell>
          <cell r="CX70">
            <v>7</v>
          </cell>
          <cell r="CY70">
            <v>3</v>
          </cell>
          <cell r="CZ70" t="b">
            <v>0</v>
          </cell>
          <cell r="DA70">
            <v>84.98</v>
          </cell>
          <cell r="DB70">
            <v>86.23</v>
          </cell>
          <cell r="DC70" t="str">
            <v>POTENTIAL_ENTRANT</v>
          </cell>
        </row>
        <row r="71">
          <cell r="B71" t="str">
            <v>SRF</v>
          </cell>
          <cell r="C71">
            <v>375</v>
          </cell>
          <cell r="D71">
            <v>20</v>
          </cell>
          <cell r="E71">
            <v>11250</v>
          </cell>
          <cell r="F71" t="str">
            <v>Process Industries</v>
          </cell>
          <cell r="G71" t="str">
            <v>Industrial Specialties</v>
          </cell>
          <cell r="H71" t="str">
            <v xml:space="preserve">SRF LTD                             </v>
          </cell>
          <cell r="I71" t="str">
            <v>SRF</v>
          </cell>
          <cell r="J71" t="str">
            <v>NSE:SRF!1</v>
          </cell>
          <cell r="K71" t="str">
            <v>SRF Ltd.</v>
          </cell>
          <cell r="L71" t="str">
            <v>#fc5a5a69</v>
          </cell>
          <cell r="M71">
            <v>2292.85</v>
          </cell>
          <cell r="N71">
            <v>-0.98246670000000003</v>
          </cell>
          <cell r="O71">
            <v>-22.75</v>
          </cell>
          <cell r="P71">
            <v>3721500</v>
          </cell>
          <cell r="Q71">
            <v>-3.2654255000000001</v>
          </cell>
          <cell r="R71">
            <v>-125625</v>
          </cell>
          <cell r="S71">
            <v>984</v>
          </cell>
          <cell r="T71">
            <v>-0.98246670000000003</v>
          </cell>
          <cell r="U71">
            <v>-2961</v>
          </cell>
          <cell r="V71" t="str">
            <v>Long Unwinding</v>
          </cell>
          <cell r="W71">
            <v>2280</v>
          </cell>
          <cell r="X71">
            <v>2260</v>
          </cell>
          <cell r="Y71">
            <v>2240</v>
          </cell>
          <cell r="Z71">
            <v>2220</v>
          </cell>
          <cell r="AA71">
            <v>2200</v>
          </cell>
          <cell r="AB71">
            <v>2300</v>
          </cell>
          <cell r="AC71">
            <v>2320</v>
          </cell>
          <cell r="AD71">
            <v>2340</v>
          </cell>
          <cell r="AE71">
            <v>2360</v>
          </cell>
          <cell r="AF71" t="str">
            <v>2,309.00</v>
          </cell>
          <cell r="AG71" t="str">
            <v>2,315.00</v>
          </cell>
          <cell r="AH71" t="str">
            <v>6.00</v>
          </cell>
          <cell r="AI71" t="str">
            <v>0.26</v>
          </cell>
          <cell r="AJ71" t="str">
            <v>2,315.00</v>
          </cell>
          <cell r="AK71">
            <v>137</v>
          </cell>
          <cell r="AL71" t="str">
            <v>0.03</v>
          </cell>
          <cell r="AM71" t="str">
            <v>-</v>
          </cell>
          <cell r="AN71" t="str">
            <v>-</v>
          </cell>
          <cell r="AO71" t="str">
            <v>-</v>
          </cell>
          <cell r="AP71" t="str">
            <v>VR159</v>
          </cell>
          <cell r="AQ71" t="b">
            <v>0</v>
          </cell>
          <cell r="AR71">
            <v>0</v>
          </cell>
          <cell r="AS71">
            <v>0</v>
          </cell>
          <cell r="AT71">
            <v>0</v>
          </cell>
          <cell r="AU71">
            <v>0</v>
          </cell>
          <cell r="AV71">
            <v>0</v>
          </cell>
          <cell r="AW71">
            <v>0</v>
          </cell>
          <cell r="AX71">
            <v>0</v>
          </cell>
          <cell r="AY71">
            <v>0</v>
          </cell>
          <cell r="AZ71">
            <v>0</v>
          </cell>
          <cell r="BA71" t="b">
            <v>0</v>
          </cell>
          <cell r="BB71" t="b">
            <v>0</v>
          </cell>
          <cell r="BC71" t="b">
            <v>0</v>
          </cell>
          <cell r="BD71" t="b">
            <v>0</v>
          </cell>
          <cell r="BE71">
            <v>37.26</v>
          </cell>
          <cell r="BF71">
            <v>31.69</v>
          </cell>
          <cell r="BG71">
            <v>10.92</v>
          </cell>
          <cell r="BH71">
            <v>87.5</v>
          </cell>
          <cell r="BI71">
            <v>74.599999999999994</v>
          </cell>
          <cell r="BJ71">
            <v>66.34</v>
          </cell>
          <cell r="BK71" t="b">
            <v>1</v>
          </cell>
          <cell r="BL71">
            <v>0.47</v>
          </cell>
          <cell r="BM71">
            <v>17.73</v>
          </cell>
          <cell r="BN71">
            <v>26.12</v>
          </cell>
          <cell r="BO71">
            <v>0</v>
          </cell>
          <cell r="BP71" t="str">
            <v>CHEMICALS</v>
          </cell>
          <cell r="BQ71">
            <v>2291.0500000000002</v>
          </cell>
          <cell r="BR71">
            <v>2</v>
          </cell>
          <cell r="BS71">
            <v>-24.55</v>
          </cell>
          <cell r="BT71">
            <v>-1.06</v>
          </cell>
          <cell r="BU71" t="b">
            <v>0</v>
          </cell>
          <cell r="BV71" t="b">
            <v>0</v>
          </cell>
          <cell r="BW71" t="str">
            <v>BEARISH</v>
          </cell>
          <cell r="BX71">
            <v>7.35</v>
          </cell>
          <cell r="BY71">
            <v>-2.5099999999999998</v>
          </cell>
          <cell r="BZ71">
            <v>56.17</v>
          </cell>
          <cell r="CA71">
            <v>2291.0500000000002</v>
          </cell>
          <cell r="CB71">
            <v>10.92</v>
          </cell>
          <cell r="CC71" t="str">
            <v>Significant Short Buildup</v>
          </cell>
          <cell r="CD71">
            <v>3.13</v>
          </cell>
          <cell r="CE71">
            <v>-1.06</v>
          </cell>
          <cell r="CF71">
            <v>-73.22</v>
          </cell>
          <cell r="CG71" t="str">
            <v>Short Buildup</v>
          </cell>
          <cell r="CH71">
            <v>93.25</v>
          </cell>
          <cell r="CI71" t="str">
            <v>NSE:SRF1!</v>
          </cell>
          <cell r="CJ71">
            <v>95</v>
          </cell>
          <cell r="CK71">
            <v>2525</v>
          </cell>
          <cell r="CL71">
            <v>25</v>
          </cell>
          <cell r="CM71">
            <v>2324.75</v>
          </cell>
          <cell r="CN71" t="str">
            <v>Sell</v>
          </cell>
          <cell r="CO71" t="str">
            <v>LAST_LOSER</v>
          </cell>
          <cell r="CP71">
            <v>25</v>
          </cell>
          <cell r="CQ71">
            <v>2360</v>
          </cell>
          <cell r="CR71" t="str">
            <v>BEARISH</v>
          </cell>
          <cell r="CS71" t="str">
            <v>BEARISH</v>
          </cell>
          <cell r="CT71" t="b">
            <v>1</v>
          </cell>
          <cell r="CU71" t="str">
            <v>BEARISH_ALIGNMENT</v>
          </cell>
          <cell r="CV71" t="str">
            <v>BEARISH_ALIGNMENT</v>
          </cell>
          <cell r="CW71" t="str">
            <v>BEARISH</v>
          </cell>
          <cell r="CX71">
            <v>5</v>
          </cell>
          <cell r="CY71">
            <v>388</v>
          </cell>
          <cell r="CZ71" t="b">
            <v>0</v>
          </cell>
          <cell r="DA71">
            <v>31.71</v>
          </cell>
          <cell r="DB71">
            <v>32.6</v>
          </cell>
          <cell r="DC71"/>
        </row>
        <row r="72">
          <cell r="B72" t="str">
            <v>RELIANCE</v>
          </cell>
          <cell r="C72">
            <v>250</v>
          </cell>
          <cell r="D72">
            <v>20</v>
          </cell>
          <cell r="E72">
            <v>10000</v>
          </cell>
          <cell r="F72" t="str">
            <v>Energy Minerals</v>
          </cell>
          <cell r="G72" t="str">
            <v>Oil Refining/Marketing</v>
          </cell>
          <cell r="H72" t="str">
            <v xml:space="preserve">RELIANCE INDUSTRIES LTD             </v>
          </cell>
          <cell r="I72" t="str">
            <v>RELIANCE</v>
          </cell>
          <cell r="J72" t="str">
            <v>NSE:RELIANCE!1</v>
          </cell>
          <cell r="K72" t="str">
            <v>Reliance Industries Ltd.</v>
          </cell>
          <cell r="L72" t="str">
            <v>#fc5a5a68</v>
          </cell>
          <cell r="M72">
            <v>2713.8</v>
          </cell>
          <cell r="N72">
            <v>-0.9670474</v>
          </cell>
          <cell r="O72">
            <v>-26.5</v>
          </cell>
          <cell r="P72">
            <v>29057750</v>
          </cell>
          <cell r="Q72">
            <v>-2.7559087999999998</v>
          </cell>
          <cell r="R72">
            <v>-823500</v>
          </cell>
          <cell r="S72">
            <v>29284</v>
          </cell>
          <cell r="T72">
            <v>-0.9670474</v>
          </cell>
          <cell r="U72">
            <v>-1517</v>
          </cell>
          <cell r="V72" t="str">
            <v>Long Unwinding</v>
          </cell>
          <cell r="W72">
            <v>2700</v>
          </cell>
          <cell r="X72">
            <v>2680</v>
          </cell>
          <cell r="Y72">
            <v>2660</v>
          </cell>
          <cell r="Z72">
            <v>2640</v>
          </cell>
          <cell r="AA72">
            <v>2620</v>
          </cell>
          <cell r="AB72">
            <v>2720</v>
          </cell>
          <cell r="AC72">
            <v>2740</v>
          </cell>
          <cell r="AD72">
            <v>2760</v>
          </cell>
          <cell r="AE72">
            <v>2780</v>
          </cell>
          <cell r="AF72" t="str">
            <v>2,734.90</v>
          </cell>
          <cell r="AG72" t="str">
            <v>2,730.00</v>
          </cell>
          <cell r="AH72" t="str">
            <v>-4.90</v>
          </cell>
          <cell r="AI72" t="str">
            <v>-0.18</v>
          </cell>
          <cell r="AJ72" t="str">
            <v>2,730.00</v>
          </cell>
          <cell r="AK72">
            <v>32044</v>
          </cell>
          <cell r="AL72" t="str">
            <v>8.75</v>
          </cell>
          <cell r="AM72" t="str">
            <v>-</v>
          </cell>
          <cell r="AN72" t="str">
            <v>-</v>
          </cell>
          <cell r="AO72" t="str">
            <v>-</v>
          </cell>
          <cell r="AP72" t="str">
            <v>VR23</v>
          </cell>
          <cell r="AQ72" t="b">
            <v>0</v>
          </cell>
          <cell r="AR72">
            <v>0</v>
          </cell>
          <cell r="AS72">
            <v>0</v>
          </cell>
          <cell r="AT72">
            <v>0</v>
          </cell>
          <cell r="AU72">
            <v>0</v>
          </cell>
          <cell r="AV72">
            <v>0</v>
          </cell>
          <cell r="AW72">
            <v>0</v>
          </cell>
          <cell r="AX72">
            <v>0</v>
          </cell>
          <cell r="AY72">
            <v>0</v>
          </cell>
          <cell r="AZ72">
            <v>0</v>
          </cell>
          <cell r="BA72" t="b">
            <v>0</v>
          </cell>
          <cell r="BB72" t="b">
            <v>0</v>
          </cell>
          <cell r="BC72" t="b">
            <v>0</v>
          </cell>
          <cell r="BD72" t="b">
            <v>0</v>
          </cell>
          <cell r="BE72">
            <v>23.9</v>
          </cell>
          <cell r="BF72">
            <v>21.4</v>
          </cell>
          <cell r="BG72">
            <v>-36.67</v>
          </cell>
          <cell r="BH72">
            <v>75.81</v>
          </cell>
          <cell r="BI72">
            <v>82.54</v>
          </cell>
          <cell r="BJ72">
            <v>53.96</v>
          </cell>
          <cell r="BK72" t="b">
            <v>1</v>
          </cell>
          <cell r="BL72">
            <v>0.5</v>
          </cell>
          <cell r="BM72">
            <v>-7.23</v>
          </cell>
          <cell r="BN72">
            <v>18.89</v>
          </cell>
          <cell r="BO72">
            <v>0</v>
          </cell>
          <cell r="BP72" t="str">
            <v>ENERGY</v>
          </cell>
          <cell r="BQ72">
            <v>2717</v>
          </cell>
          <cell r="BR72">
            <v>1.67</v>
          </cell>
          <cell r="BS72">
            <v>-23.3</v>
          </cell>
          <cell r="BT72">
            <v>-0.85</v>
          </cell>
          <cell r="BU72" t="b">
            <v>1</v>
          </cell>
          <cell r="BV72" t="b">
            <v>0</v>
          </cell>
          <cell r="BW72" t="str">
            <v>BULLISH</v>
          </cell>
          <cell r="BX72">
            <v>2.3199999999999998</v>
          </cell>
          <cell r="BY72">
            <v>-2.6</v>
          </cell>
          <cell r="BZ72">
            <v>118.6</v>
          </cell>
          <cell r="CA72">
            <v>2717</v>
          </cell>
          <cell r="CB72">
            <v>-36.67</v>
          </cell>
          <cell r="CC72" t="str">
            <v>Short Buildup</v>
          </cell>
          <cell r="CD72">
            <v>6.85</v>
          </cell>
          <cell r="CE72">
            <v>-0.85</v>
          </cell>
          <cell r="CF72">
            <v>9.09</v>
          </cell>
          <cell r="CG72" t="str">
            <v>Short Buildup</v>
          </cell>
          <cell r="CH72">
            <v>87.7</v>
          </cell>
          <cell r="CI72" t="str">
            <v>NSE:RELIANCE1!</v>
          </cell>
          <cell r="CJ72">
            <v>57</v>
          </cell>
          <cell r="CK72">
            <v>2660</v>
          </cell>
          <cell r="CL72">
            <v>452</v>
          </cell>
          <cell r="CM72">
            <v>2338</v>
          </cell>
          <cell r="CN72" t="str">
            <v>Sell</v>
          </cell>
          <cell r="CO72" t="str">
            <v>LAST_LOSER</v>
          </cell>
          <cell r="CP72">
            <v>1</v>
          </cell>
          <cell r="CQ72">
            <v>2740</v>
          </cell>
          <cell r="CR72" t="str">
            <v>BEARISH</v>
          </cell>
          <cell r="CS72" t="str">
            <v>BEARISH</v>
          </cell>
          <cell r="CT72" t="b">
            <v>0</v>
          </cell>
          <cell r="CU72" t="str">
            <v>na</v>
          </cell>
          <cell r="CV72" t="str">
            <v>na</v>
          </cell>
          <cell r="CW72" t="str">
            <v>BULLISH</v>
          </cell>
          <cell r="CX72">
            <v>10</v>
          </cell>
          <cell r="CY72">
            <v>444</v>
          </cell>
          <cell r="CZ72" t="b">
            <v>0</v>
          </cell>
          <cell r="DA72">
            <v>12.44</v>
          </cell>
          <cell r="DB72">
            <v>11.96</v>
          </cell>
          <cell r="DC72"/>
        </row>
        <row r="73">
          <cell r="B73" t="str">
            <v>M&amp;MFIN</v>
          </cell>
          <cell r="C73">
            <v>2000</v>
          </cell>
          <cell r="D73">
            <v>5</v>
          </cell>
          <cell r="E73">
            <v>80000</v>
          </cell>
          <cell r="F73" t="str">
            <v>Finance</v>
          </cell>
          <cell r="G73" t="str">
            <v>Finance/Rental/Leasing</v>
          </cell>
          <cell r="H73" t="str">
            <v xml:space="preserve">M&amp;M FIN. SERVICES LTD               </v>
          </cell>
          <cell r="I73" t="str">
            <v>M_MFIN</v>
          </cell>
          <cell r="J73" t="str">
            <v>NSE:M_MFIN!1</v>
          </cell>
          <cell r="K73" t="str">
            <v>Mahindra &amp; Mahindra Financial Services Ltd.</v>
          </cell>
          <cell r="L73" t="str">
            <v>#fc5a5a68</v>
          </cell>
          <cell r="M73">
            <v>279.75</v>
          </cell>
          <cell r="N73">
            <v>-0.95592140000000003</v>
          </cell>
          <cell r="O73">
            <v>-2.7</v>
          </cell>
          <cell r="P73">
            <v>27378000</v>
          </cell>
          <cell r="Q73">
            <v>4.385E-2</v>
          </cell>
          <cell r="R73">
            <v>12000</v>
          </cell>
          <cell r="S73">
            <v>1641</v>
          </cell>
          <cell r="T73">
            <v>-0.95592140000000003</v>
          </cell>
          <cell r="U73">
            <v>-1707</v>
          </cell>
          <cell r="V73" t="str">
            <v>Short Build Up</v>
          </cell>
          <cell r="W73">
            <v>275</v>
          </cell>
          <cell r="X73">
            <v>270</v>
          </cell>
          <cell r="Y73">
            <v>265</v>
          </cell>
          <cell r="Z73">
            <v>260</v>
          </cell>
          <cell r="AA73">
            <v>255</v>
          </cell>
          <cell r="AB73">
            <v>280</v>
          </cell>
          <cell r="AC73">
            <v>285</v>
          </cell>
          <cell r="AD73">
            <v>290</v>
          </cell>
          <cell r="AE73">
            <v>295</v>
          </cell>
          <cell r="AF73" t="str">
            <v>282.35</v>
          </cell>
          <cell r="AG73" t="str">
            <v>283.90</v>
          </cell>
          <cell r="AH73" t="str">
            <v>1.55</v>
          </cell>
          <cell r="AI73" t="str">
            <v>0.55</v>
          </cell>
          <cell r="AJ73" t="str">
            <v>283.90</v>
          </cell>
          <cell r="AK73">
            <v>2788</v>
          </cell>
          <cell r="AL73" t="str">
            <v>0.08</v>
          </cell>
          <cell r="AM73" t="str">
            <v>-</v>
          </cell>
          <cell r="AN73" t="str">
            <v>-</v>
          </cell>
          <cell r="AO73" t="str">
            <v>-</v>
          </cell>
          <cell r="AP73" t="str">
            <v>VR71</v>
          </cell>
          <cell r="AQ73" t="b">
            <v>0</v>
          </cell>
          <cell r="AR73">
            <v>0</v>
          </cell>
          <cell r="AS73">
            <v>4</v>
          </cell>
          <cell r="AT73">
            <v>0</v>
          </cell>
          <cell r="AU73">
            <v>5</v>
          </cell>
          <cell r="AV73">
            <v>0</v>
          </cell>
          <cell r="AW73">
            <v>4</v>
          </cell>
          <cell r="AX73" t="str">
            <v>SPR4</v>
          </cell>
          <cell r="AY73" t="str">
            <v>SOR5</v>
          </cell>
          <cell r="AZ73" t="str">
            <v>SVR4</v>
          </cell>
          <cell r="BA73" t="b">
            <v>0</v>
          </cell>
          <cell r="BB73" t="b">
            <v>1</v>
          </cell>
          <cell r="BC73" t="b">
            <v>1</v>
          </cell>
          <cell r="BD73" t="b">
            <v>1</v>
          </cell>
          <cell r="BE73">
            <v>43.92</v>
          </cell>
          <cell r="BF73">
            <v>51.3</v>
          </cell>
          <cell r="BG73">
            <v>-7.13</v>
          </cell>
          <cell r="BH73">
            <v>98.39</v>
          </cell>
          <cell r="BI73">
            <v>93.65</v>
          </cell>
          <cell r="BJ73">
            <v>87.25</v>
          </cell>
          <cell r="BK73" t="b">
            <v>1</v>
          </cell>
          <cell r="BL73">
            <v>1.36</v>
          </cell>
          <cell r="BM73">
            <v>43.76</v>
          </cell>
          <cell r="BN73">
            <v>58.68</v>
          </cell>
          <cell r="BO73" t="str">
            <v>2024-01-30</v>
          </cell>
          <cell r="BP73" t="str">
            <v>FINANCIAL SERVICES</v>
          </cell>
          <cell r="BQ73">
            <v>280.14999999999998</v>
          </cell>
          <cell r="BR73">
            <v>3.66</v>
          </cell>
          <cell r="BS73">
            <v>-2.2999999999999998</v>
          </cell>
          <cell r="BT73">
            <v>-0.81</v>
          </cell>
          <cell r="BU73" t="b">
            <v>1</v>
          </cell>
          <cell r="BV73" t="b">
            <v>1</v>
          </cell>
          <cell r="BW73" t="str">
            <v>BEARISH</v>
          </cell>
          <cell r="BX73">
            <v>6.82</v>
          </cell>
          <cell r="BY73">
            <v>-0.76</v>
          </cell>
          <cell r="BZ73">
            <v>49.77</v>
          </cell>
          <cell r="CA73">
            <v>280.14999999999998</v>
          </cell>
          <cell r="CB73">
            <v>-7.15</v>
          </cell>
          <cell r="CC73" t="str">
            <v>Short Buildup</v>
          </cell>
          <cell r="CD73">
            <v>2.36</v>
          </cell>
          <cell r="CE73">
            <v>-0.81</v>
          </cell>
          <cell r="CF73">
            <v>-48.39</v>
          </cell>
          <cell r="CG73" t="str">
            <v>Short Buildup</v>
          </cell>
          <cell r="CH73">
            <v>68.25</v>
          </cell>
          <cell r="CI73" t="str">
            <v>NSE:M_MFIN1!</v>
          </cell>
          <cell r="CJ73">
            <v>8</v>
          </cell>
          <cell r="CK73">
            <v>282.5</v>
          </cell>
          <cell r="CL73">
            <v>75</v>
          </cell>
          <cell r="CM73">
            <v>274.3</v>
          </cell>
          <cell r="CN73" t="str">
            <v>Buy</v>
          </cell>
          <cell r="CO73" t="str">
            <v>LAST_LOSER</v>
          </cell>
          <cell r="CP73">
            <v>11</v>
          </cell>
          <cell r="CQ73"/>
          <cell r="CR73" t="str">
            <v>BEARISH</v>
          </cell>
          <cell r="CS73" t="str">
            <v>BEARISH</v>
          </cell>
          <cell r="CT73" t="b">
            <v>0</v>
          </cell>
          <cell r="CU73" t="str">
            <v>BEARISH_ALIGNMENT</v>
          </cell>
          <cell r="CV73" t="str">
            <v>BEARISH_ALIGNMENT</v>
          </cell>
          <cell r="CW73" t="str">
            <v>BULLISH</v>
          </cell>
          <cell r="CX73">
            <v>2</v>
          </cell>
          <cell r="CY73">
            <v>48</v>
          </cell>
          <cell r="CZ73" t="b">
            <v>1</v>
          </cell>
          <cell r="DA73">
            <v>62.17</v>
          </cell>
          <cell r="DB73">
            <v>61.97</v>
          </cell>
          <cell r="DC73"/>
        </row>
        <row r="74">
          <cell r="B74" t="str">
            <v>PIIND</v>
          </cell>
          <cell r="C74">
            <v>250</v>
          </cell>
          <cell r="D74">
            <v>50</v>
          </cell>
          <cell r="E74">
            <v>7500</v>
          </cell>
          <cell r="F74" t="str">
            <v>Process Industries</v>
          </cell>
          <cell r="G74" t="str">
            <v>Chemicals: Specialty</v>
          </cell>
          <cell r="H74" t="str">
            <v xml:space="preserve">PI INDUSTRIES LTD                   </v>
          </cell>
          <cell r="I74" t="str">
            <v>PIIND</v>
          </cell>
          <cell r="J74" t="str">
            <v>NSE:PIIND!1</v>
          </cell>
          <cell r="K74" t="str">
            <v>PI Industries Ltd.</v>
          </cell>
          <cell r="L74" t="str">
            <v>#fc5a5a67</v>
          </cell>
          <cell r="M74">
            <v>3384.75</v>
          </cell>
          <cell r="N74">
            <v>-0.94670920000000003</v>
          </cell>
          <cell r="O74">
            <v>-32.35</v>
          </cell>
          <cell r="P74">
            <v>1730500</v>
          </cell>
          <cell r="Q74">
            <v>-1.8434486999999999</v>
          </cell>
          <cell r="R74">
            <v>-32500</v>
          </cell>
          <cell r="S74">
            <v>456</v>
          </cell>
          <cell r="T74">
            <v>-0.94670920000000003</v>
          </cell>
          <cell r="U74">
            <v>-823</v>
          </cell>
          <cell r="V74" t="str">
            <v>Long Unwinding</v>
          </cell>
          <cell r="W74">
            <v>3350</v>
          </cell>
          <cell r="X74">
            <v>3300</v>
          </cell>
          <cell r="Y74">
            <v>3250</v>
          </cell>
          <cell r="Z74">
            <v>3200</v>
          </cell>
          <cell r="AA74">
            <v>3150</v>
          </cell>
          <cell r="AB74">
            <v>3400</v>
          </cell>
          <cell r="AC74">
            <v>3450</v>
          </cell>
          <cell r="AD74">
            <v>3500</v>
          </cell>
          <cell r="AE74">
            <v>3550</v>
          </cell>
          <cell r="AF74" t="str">
            <v>3,405.40</v>
          </cell>
          <cell r="AG74" t="str">
            <v>3,426.00</v>
          </cell>
          <cell r="AH74" t="str">
            <v>20.60</v>
          </cell>
          <cell r="AI74" t="str">
            <v>0.60</v>
          </cell>
          <cell r="AJ74" t="str">
            <v>3,426.00</v>
          </cell>
          <cell r="AK74">
            <v>241</v>
          </cell>
          <cell r="AL74" t="str">
            <v>0.08</v>
          </cell>
          <cell r="AM74" t="str">
            <v>-</v>
          </cell>
          <cell r="AN74" t="str">
            <v>-</v>
          </cell>
          <cell r="AO74" t="str">
            <v>-</v>
          </cell>
          <cell r="AP74" t="str">
            <v>VR141</v>
          </cell>
          <cell r="AQ74" t="b">
            <v>0</v>
          </cell>
          <cell r="AR74">
            <v>0</v>
          </cell>
          <cell r="AS74">
            <v>0</v>
          </cell>
          <cell r="AT74">
            <v>0</v>
          </cell>
          <cell r="AU74">
            <v>0</v>
          </cell>
          <cell r="AV74">
            <v>0</v>
          </cell>
          <cell r="AW74">
            <v>0</v>
          </cell>
          <cell r="AX74">
            <v>0</v>
          </cell>
          <cell r="AY74">
            <v>0</v>
          </cell>
          <cell r="AZ74">
            <v>0</v>
          </cell>
          <cell r="BA74" t="b">
            <v>0</v>
          </cell>
          <cell r="BB74" t="b">
            <v>0</v>
          </cell>
          <cell r="BC74" t="b">
            <v>0</v>
          </cell>
          <cell r="BD74" t="b">
            <v>0</v>
          </cell>
          <cell r="BE74">
            <v>29.74</v>
          </cell>
          <cell r="BF74">
            <v>28.56</v>
          </cell>
          <cell r="BG74">
            <v>-0.73</v>
          </cell>
          <cell r="BH74">
            <v>20.77</v>
          </cell>
          <cell r="BI74">
            <v>23.02</v>
          </cell>
          <cell r="BJ74">
            <v>19.940000000000001</v>
          </cell>
          <cell r="BK74" t="b">
            <v>0</v>
          </cell>
          <cell r="BL74">
            <v>0.5</v>
          </cell>
          <cell r="BM74">
            <v>6.1</v>
          </cell>
          <cell r="BN74">
            <v>27.39</v>
          </cell>
          <cell r="BO74">
            <v>0</v>
          </cell>
          <cell r="BP74" t="str">
            <v>CHEMICALS</v>
          </cell>
          <cell r="BQ74">
            <v>3389.95</v>
          </cell>
          <cell r="BR74">
            <v>1.87</v>
          </cell>
          <cell r="BS74">
            <v>-27.15</v>
          </cell>
          <cell r="BT74">
            <v>-0.79</v>
          </cell>
          <cell r="BU74" t="b">
            <v>0</v>
          </cell>
          <cell r="BV74" t="b">
            <v>0</v>
          </cell>
          <cell r="BW74">
            <v>0</v>
          </cell>
          <cell r="BX74">
            <v>-2.48</v>
          </cell>
          <cell r="BY74">
            <v>-2.4</v>
          </cell>
          <cell r="BZ74">
            <v>48.75</v>
          </cell>
          <cell r="CA74">
            <v>3389.95</v>
          </cell>
          <cell r="CB74">
            <v>-0.73</v>
          </cell>
          <cell r="CC74" t="str">
            <v>Long Unwinding</v>
          </cell>
          <cell r="CD74">
            <v>1.91</v>
          </cell>
          <cell r="CE74">
            <v>-0.79</v>
          </cell>
          <cell r="CF74">
            <v>-58.03</v>
          </cell>
          <cell r="CG74" t="str">
            <v>Short Buildup</v>
          </cell>
          <cell r="CH74">
            <v>67.86</v>
          </cell>
          <cell r="CI74" t="str">
            <v>NSE:PIIND1!</v>
          </cell>
          <cell r="CJ74">
            <v>0</v>
          </cell>
          <cell r="CK74">
            <v>0</v>
          </cell>
          <cell r="CL74">
            <v>0</v>
          </cell>
          <cell r="CM74">
            <v>0</v>
          </cell>
          <cell r="CN74">
            <v>0</v>
          </cell>
          <cell r="CO74">
            <v>0</v>
          </cell>
          <cell r="CP74">
            <v>0</v>
          </cell>
          <cell r="CQ74">
            <v>0</v>
          </cell>
          <cell r="CR74" t="str">
            <v>BEARISH</v>
          </cell>
          <cell r="CS74" t="str">
            <v>BEARISH</v>
          </cell>
          <cell r="CT74" t="b">
            <v>0</v>
          </cell>
          <cell r="CU74" t="str">
            <v>na</v>
          </cell>
          <cell r="CV74" t="str">
            <v>na</v>
          </cell>
          <cell r="CW74" t="str">
            <v>na</v>
          </cell>
          <cell r="CX74">
            <v>0</v>
          </cell>
          <cell r="CY74">
            <v>0</v>
          </cell>
          <cell r="CZ74" t="b">
            <v>0</v>
          </cell>
          <cell r="DA74">
            <v>20.03</v>
          </cell>
          <cell r="DB74">
            <v>20.47</v>
          </cell>
          <cell r="DC74"/>
        </row>
        <row r="75">
          <cell r="B75" t="str">
            <v>SUNTV</v>
          </cell>
          <cell r="C75">
            <v>1500</v>
          </cell>
          <cell r="D75">
            <v>10</v>
          </cell>
          <cell r="E75">
            <v>45000</v>
          </cell>
          <cell r="F75" t="str">
            <v>Consumer Services</v>
          </cell>
          <cell r="G75" t="str">
            <v>Broadcasting</v>
          </cell>
          <cell r="H75" t="str">
            <v xml:space="preserve">SUN TV NETWORK LIMITED              </v>
          </cell>
          <cell r="I75" t="str">
            <v>SUNTV</v>
          </cell>
          <cell r="J75" t="str">
            <v>NSE:SUNTV!1</v>
          </cell>
          <cell r="K75" t="str">
            <v>Sun TV Network Ltd.</v>
          </cell>
          <cell r="L75" t="str">
            <v>#fc5a5a66</v>
          </cell>
          <cell r="M75">
            <v>665.05</v>
          </cell>
          <cell r="N75">
            <v>-0.92364990000000002</v>
          </cell>
          <cell r="O75">
            <v>-6.2</v>
          </cell>
          <cell r="P75">
            <v>4645500</v>
          </cell>
          <cell r="Q75">
            <v>-29.097985300000001</v>
          </cell>
          <cell r="R75">
            <v>-1906500</v>
          </cell>
          <cell r="S75">
            <v>2299</v>
          </cell>
          <cell r="T75">
            <v>-0.92364990000000002</v>
          </cell>
          <cell r="U75">
            <v>667</v>
          </cell>
          <cell r="V75" t="str">
            <v>Long Unwinding</v>
          </cell>
          <cell r="W75">
            <v>660</v>
          </cell>
          <cell r="X75">
            <v>650</v>
          </cell>
          <cell r="Y75">
            <v>640</v>
          </cell>
          <cell r="Z75">
            <v>630</v>
          </cell>
          <cell r="AA75">
            <v>620</v>
          </cell>
          <cell r="AB75">
            <v>670</v>
          </cell>
          <cell r="AC75">
            <v>680</v>
          </cell>
          <cell r="AD75">
            <v>690</v>
          </cell>
          <cell r="AE75">
            <v>700</v>
          </cell>
          <cell r="AF75" t="str">
            <v>669.40</v>
          </cell>
          <cell r="AG75" t="str">
            <v>673.00</v>
          </cell>
          <cell r="AH75" t="str">
            <v>3.60</v>
          </cell>
          <cell r="AI75" t="str">
            <v>0.54</v>
          </cell>
          <cell r="AJ75" t="str">
            <v>673.00</v>
          </cell>
          <cell r="AK75">
            <v>326</v>
          </cell>
          <cell r="AL75" t="str">
            <v>0.02</v>
          </cell>
          <cell r="AM75" t="str">
            <v>-</v>
          </cell>
          <cell r="AN75" t="str">
            <v>-</v>
          </cell>
          <cell r="AO75" t="str">
            <v>-</v>
          </cell>
          <cell r="AP75" t="str">
            <v>VR134</v>
          </cell>
          <cell r="AQ75" t="b">
            <v>0</v>
          </cell>
          <cell r="AR75">
            <v>0</v>
          </cell>
          <cell r="AS75">
            <v>0</v>
          </cell>
          <cell r="AT75">
            <v>0</v>
          </cell>
          <cell r="AU75">
            <v>0</v>
          </cell>
          <cell r="AV75">
            <v>0</v>
          </cell>
          <cell r="AW75">
            <v>0</v>
          </cell>
          <cell r="AX75">
            <v>0</v>
          </cell>
          <cell r="AY75">
            <v>0</v>
          </cell>
          <cell r="AZ75">
            <v>0</v>
          </cell>
          <cell r="BA75" t="b">
            <v>0</v>
          </cell>
          <cell r="BB75" t="b">
            <v>0</v>
          </cell>
          <cell r="BC75" t="b">
            <v>0</v>
          </cell>
          <cell r="BD75" t="b">
            <v>0</v>
          </cell>
          <cell r="BE75">
            <v>42.81</v>
          </cell>
          <cell r="BF75">
            <v>38.31</v>
          </cell>
          <cell r="BG75">
            <v>-0.55000000000000004</v>
          </cell>
          <cell r="BH75">
            <v>90.73</v>
          </cell>
          <cell r="BI75">
            <v>84.13</v>
          </cell>
          <cell r="BJ75">
            <v>67.540000000000006</v>
          </cell>
          <cell r="BK75" t="b">
            <v>0</v>
          </cell>
          <cell r="BL75">
            <v>0.28999999999999998</v>
          </cell>
          <cell r="BM75">
            <v>-1.68</v>
          </cell>
          <cell r="BN75">
            <v>33.81</v>
          </cell>
          <cell r="BO75">
            <v>0</v>
          </cell>
          <cell r="BP75" t="str">
            <v>MEDIA</v>
          </cell>
          <cell r="BQ75">
            <v>663.55</v>
          </cell>
          <cell r="BR75">
            <v>2.41</v>
          </cell>
          <cell r="BS75">
            <v>-7.7</v>
          </cell>
          <cell r="BT75">
            <v>-1.1499999999999999</v>
          </cell>
          <cell r="BU75" t="b">
            <v>1</v>
          </cell>
          <cell r="BV75" t="b">
            <v>0</v>
          </cell>
          <cell r="BW75">
            <v>0</v>
          </cell>
          <cell r="BX75">
            <v>47.59</v>
          </cell>
          <cell r="BY75">
            <v>-3.72</v>
          </cell>
          <cell r="BZ75">
            <v>246.1</v>
          </cell>
          <cell r="CA75">
            <v>663.55</v>
          </cell>
          <cell r="CB75">
            <v>-0.55000000000000004</v>
          </cell>
          <cell r="CC75" t="str">
            <v>Significant Short Buildup</v>
          </cell>
          <cell r="CD75">
            <v>40.17</v>
          </cell>
          <cell r="CE75">
            <v>-1.1499999999999999</v>
          </cell>
          <cell r="CF75">
            <v>70.489999999999995</v>
          </cell>
          <cell r="CG75" t="str">
            <v>Significant Short Buildup</v>
          </cell>
          <cell r="CH75">
            <v>97.22</v>
          </cell>
          <cell r="CI75" t="str">
            <v>NSE:SUNTV1!</v>
          </cell>
          <cell r="CJ75">
            <v>0</v>
          </cell>
          <cell r="CK75">
            <v>0</v>
          </cell>
          <cell r="CL75">
            <v>0</v>
          </cell>
          <cell r="CM75">
            <v>0</v>
          </cell>
          <cell r="CN75">
            <v>0</v>
          </cell>
          <cell r="CO75">
            <v>0</v>
          </cell>
          <cell r="CP75">
            <v>0</v>
          </cell>
          <cell r="CQ75">
            <v>0</v>
          </cell>
          <cell r="CR75" t="str">
            <v>BEARISH</v>
          </cell>
          <cell r="CS75" t="str">
            <v>BEARISH</v>
          </cell>
          <cell r="CT75" t="b">
            <v>1</v>
          </cell>
          <cell r="CU75" t="str">
            <v>na</v>
          </cell>
          <cell r="CV75" t="str">
            <v>na</v>
          </cell>
          <cell r="CW75" t="str">
            <v>na</v>
          </cell>
          <cell r="CX75">
            <v>0</v>
          </cell>
          <cell r="CY75">
            <v>0</v>
          </cell>
          <cell r="CZ75" t="b">
            <v>0</v>
          </cell>
          <cell r="DA75">
            <v>85.23</v>
          </cell>
          <cell r="DB75">
            <v>82.2</v>
          </cell>
          <cell r="DC75" t="str">
            <v>POTENTIAL_ENTRANT</v>
          </cell>
        </row>
        <row r="76">
          <cell r="B76" t="str">
            <v>DALBHARAT</v>
          </cell>
          <cell r="C76">
            <v>250</v>
          </cell>
          <cell r="D76">
            <v>20</v>
          </cell>
          <cell r="E76">
            <v>10000</v>
          </cell>
          <cell r="F76" t="str">
            <v>Producer Manufacturing</v>
          </cell>
          <cell r="G76" t="str">
            <v>Miscellaneous Manufacturing</v>
          </cell>
          <cell r="H76" t="str">
            <v xml:space="preserve">DALMIA BHARAT LIMITED               </v>
          </cell>
          <cell r="I76" t="str">
            <v>DALBHARAT</v>
          </cell>
          <cell r="J76" t="str">
            <v>NSE:DALBHARAT!1</v>
          </cell>
          <cell r="K76" t="str">
            <v>Dalmia Bharat Ltd.</v>
          </cell>
          <cell r="L76" t="str">
            <v>#fc5a5a65</v>
          </cell>
          <cell r="M76">
            <v>2202.0500000000002</v>
          </cell>
          <cell r="N76">
            <v>-0.91567670000000001</v>
          </cell>
          <cell r="O76">
            <v>-20.350000000000001</v>
          </cell>
          <cell r="P76">
            <v>2985000</v>
          </cell>
          <cell r="Q76">
            <v>-1.0442566</v>
          </cell>
          <cell r="R76">
            <v>-31500</v>
          </cell>
          <cell r="S76">
            <v>676</v>
          </cell>
          <cell r="T76">
            <v>-0.91567670000000001</v>
          </cell>
          <cell r="U76">
            <v>-2819</v>
          </cell>
          <cell r="V76" t="str">
            <v>Long Unwinding</v>
          </cell>
          <cell r="W76">
            <v>2200</v>
          </cell>
          <cell r="X76">
            <v>2180</v>
          </cell>
          <cell r="Y76">
            <v>2160</v>
          </cell>
          <cell r="Z76">
            <v>2140</v>
          </cell>
          <cell r="AA76">
            <v>2120</v>
          </cell>
          <cell r="AB76">
            <v>2220</v>
          </cell>
          <cell r="AC76">
            <v>2240</v>
          </cell>
          <cell r="AD76">
            <v>2260</v>
          </cell>
          <cell r="AE76">
            <v>2280</v>
          </cell>
          <cell r="AF76" t="str">
            <v>2,214.40</v>
          </cell>
          <cell r="AG76" t="str">
            <v>2,240.00</v>
          </cell>
          <cell r="AH76" t="str">
            <v>25.60</v>
          </cell>
          <cell r="AI76" t="str">
            <v>1.16</v>
          </cell>
          <cell r="AJ76" t="str">
            <v>2,240.00</v>
          </cell>
          <cell r="AK76">
            <v>470</v>
          </cell>
          <cell r="AL76" t="str">
            <v>0.11</v>
          </cell>
          <cell r="AM76" t="str">
            <v>-</v>
          </cell>
          <cell r="AN76" t="str">
            <v>-</v>
          </cell>
          <cell r="AO76" t="str">
            <v>-</v>
          </cell>
          <cell r="AP76" t="str">
            <v>VR119</v>
          </cell>
          <cell r="AQ76" t="b">
            <v>0</v>
          </cell>
          <cell r="AR76">
            <v>0</v>
          </cell>
          <cell r="AS76">
            <v>0</v>
          </cell>
          <cell r="AT76">
            <v>0</v>
          </cell>
          <cell r="AU76">
            <v>0</v>
          </cell>
          <cell r="AV76">
            <v>0</v>
          </cell>
          <cell r="AW76">
            <v>0</v>
          </cell>
          <cell r="AX76">
            <v>0</v>
          </cell>
          <cell r="AY76">
            <v>0</v>
          </cell>
          <cell r="AZ76">
            <v>0</v>
          </cell>
          <cell r="BA76" t="b">
            <v>0</v>
          </cell>
          <cell r="BB76" t="b">
            <v>0</v>
          </cell>
          <cell r="BC76" t="b">
            <v>0</v>
          </cell>
          <cell r="BD76" t="b">
            <v>0</v>
          </cell>
          <cell r="BE76">
            <v>49.61</v>
          </cell>
          <cell r="BF76">
            <v>39.51</v>
          </cell>
          <cell r="BG76">
            <v>4.5199999999999996</v>
          </cell>
          <cell r="BH76">
            <v>98.39</v>
          </cell>
          <cell r="BI76">
            <v>100</v>
          </cell>
          <cell r="BJ76">
            <v>92.13</v>
          </cell>
          <cell r="BK76" t="b">
            <v>0</v>
          </cell>
          <cell r="BL76">
            <v>0.26</v>
          </cell>
          <cell r="BM76">
            <v>1.61</v>
          </cell>
          <cell r="BN76">
            <v>29.41</v>
          </cell>
          <cell r="BO76" t="str">
            <v>2024-01-24</v>
          </cell>
          <cell r="BP76" t="str">
            <v>CONSTRUCTION MATERIALS</v>
          </cell>
          <cell r="BQ76">
            <v>2187.9499999999998</v>
          </cell>
          <cell r="BR76">
            <v>3.58</v>
          </cell>
          <cell r="BS76">
            <v>-34.450000000000003</v>
          </cell>
          <cell r="BT76">
            <v>-1.55</v>
          </cell>
          <cell r="BU76" t="b">
            <v>1</v>
          </cell>
          <cell r="BV76" t="b">
            <v>1</v>
          </cell>
          <cell r="BW76">
            <v>0</v>
          </cell>
          <cell r="BX76">
            <v>6.86</v>
          </cell>
          <cell r="BY76">
            <v>-4.91</v>
          </cell>
          <cell r="BZ76">
            <v>32.28</v>
          </cell>
          <cell r="CA76">
            <v>2187.9499999999998</v>
          </cell>
          <cell r="CB76">
            <v>4.5</v>
          </cell>
          <cell r="CC76" t="str">
            <v>Significant Short Buildup</v>
          </cell>
          <cell r="CD76">
            <v>0.22</v>
          </cell>
          <cell r="CE76">
            <v>-1.55</v>
          </cell>
          <cell r="CF76">
            <v>-76.92</v>
          </cell>
          <cell r="CG76" t="str">
            <v>Short Buildup</v>
          </cell>
          <cell r="CH76">
            <v>81.349999999999994</v>
          </cell>
          <cell r="CI76" t="str">
            <v>NSE:DALBHARAT1!</v>
          </cell>
          <cell r="CJ76">
            <v>0</v>
          </cell>
          <cell r="CK76">
            <v>0</v>
          </cell>
          <cell r="CL76">
            <v>0</v>
          </cell>
          <cell r="CM76">
            <v>0</v>
          </cell>
          <cell r="CN76">
            <v>0</v>
          </cell>
          <cell r="CO76">
            <v>0</v>
          </cell>
          <cell r="CP76">
            <v>0</v>
          </cell>
          <cell r="CQ76">
            <v>0</v>
          </cell>
          <cell r="CR76" t="str">
            <v>BEARISH</v>
          </cell>
          <cell r="CS76" t="str">
            <v>BEARISH</v>
          </cell>
          <cell r="CT76" t="b">
            <v>1</v>
          </cell>
          <cell r="CU76" t="str">
            <v>na</v>
          </cell>
          <cell r="CV76" t="str">
            <v>na</v>
          </cell>
          <cell r="CW76" t="str">
            <v>na</v>
          </cell>
          <cell r="CX76">
            <v>0</v>
          </cell>
          <cell r="CY76">
            <v>0</v>
          </cell>
          <cell r="CZ76" t="b">
            <v>0</v>
          </cell>
          <cell r="DA76">
            <v>27.33</v>
          </cell>
          <cell r="DB76">
            <v>27.94</v>
          </cell>
          <cell r="DC76"/>
        </row>
        <row r="77">
          <cell r="B77" t="str">
            <v>TITAN</v>
          </cell>
          <cell r="C77">
            <v>175</v>
          </cell>
          <cell r="D77">
            <v>20</v>
          </cell>
          <cell r="E77">
            <v>7000</v>
          </cell>
          <cell r="F77" t="str">
            <v>Consumer Durables</v>
          </cell>
          <cell r="G77" t="str">
            <v>Other Consumer Specialties</v>
          </cell>
          <cell r="H77" t="str">
            <v xml:space="preserve">TITAN COMPANY LIMITED               </v>
          </cell>
          <cell r="I77" t="str">
            <v>TITAN</v>
          </cell>
          <cell r="J77" t="str">
            <v>NSE:TITAN!1</v>
          </cell>
          <cell r="K77" t="str">
            <v>Titan Company Ltd.</v>
          </cell>
          <cell r="L77" t="str">
            <v>#fc5a5a64</v>
          </cell>
          <cell r="M77">
            <v>3785.6</v>
          </cell>
          <cell r="N77">
            <v>-0.89144290000000004</v>
          </cell>
          <cell r="O77">
            <v>-34.049999999999997</v>
          </cell>
          <cell r="P77">
            <v>4172875</v>
          </cell>
          <cell r="Q77">
            <v>-1.3854424999999999</v>
          </cell>
          <cell r="R77">
            <v>-58625</v>
          </cell>
          <cell r="S77">
            <v>2369</v>
          </cell>
          <cell r="T77">
            <v>-0.89144290000000004</v>
          </cell>
          <cell r="U77">
            <v>-9018</v>
          </cell>
          <cell r="V77" t="str">
            <v>Long Unwinding</v>
          </cell>
          <cell r="W77">
            <v>3780</v>
          </cell>
          <cell r="X77">
            <v>3760</v>
          </cell>
          <cell r="Y77">
            <v>3740</v>
          </cell>
          <cell r="Z77">
            <v>3720</v>
          </cell>
          <cell r="AA77">
            <v>3700</v>
          </cell>
          <cell r="AB77">
            <v>3800</v>
          </cell>
          <cell r="AC77">
            <v>3820</v>
          </cell>
          <cell r="AD77">
            <v>3840</v>
          </cell>
          <cell r="AE77">
            <v>3860</v>
          </cell>
          <cell r="AF77" t="str">
            <v>3,810.60</v>
          </cell>
          <cell r="AG77" t="str">
            <v>3,833.95</v>
          </cell>
          <cell r="AH77" t="str">
            <v>23.35</v>
          </cell>
          <cell r="AI77" t="str">
            <v>0.61</v>
          </cell>
          <cell r="AJ77" t="str">
            <v>3,833.95</v>
          </cell>
          <cell r="AK77">
            <v>564</v>
          </cell>
          <cell r="AL77" t="str">
            <v>0.22</v>
          </cell>
          <cell r="AM77" t="str">
            <v>-</v>
          </cell>
          <cell r="AN77" t="str">
            <v>-</v>
          </cell>
          <cell r="AO77" t="str">
            <v>-</v>
          </cell>
          <cell r="AP77" t="str">
            <v>VR112</v>
          </cell>
          <cell r="AQ77" t="b">
            <v>0</v>
          </cell>
          <cell r="AR77">
            <v>0</v>
          </cell>
          <cell r="AS77">
            <v>0</v>
          </cell>
          <cell r="AT77">
            <v>0</v>
          </cell>
          <cell r="AU77">
            <v>0</v>
          </cell>
          <cell r="AV77">
            <v>0</v>
          </cell>
          <cell r="AW77">
            <v>0</v>
          </cell>
          <cell r="AX77">
            <v>0</v>
          </cell>
          <cell r="AY77">
            <v>0</v>
          </cell>
          <cell r="AZ77">
            <v>0</v>
          </cell>
          <cell r="BA77" t="b">
            <v>0</v>
          </cell>
          <cell r="BB77" t="b">
            <v>0</v>
          </cell>
          <cell r="BC77" t="b">
            <v>0</v>
          </cell>
          <cell r="BD77" t="b">
            <v>0</v>
          </cell>
          <cell r="BE77">
            <v>24.31</v>
          </cell>
          <cell r="BF77">
            <v>22.37</v>
          </cell>
          <cell r="BG77">
            <v>-4.5199999999999996</v>
          </cell>
          <cell r="BH77">
            <v>77.42</v>
          </cell>
          <cell r="BI77">
            <v>77.78</v>
          </cell>
          <cell r="BJ77">
            <v>52.87</v>
          </cell>
          <cell r="BK77" t="b">
            <v>1</v>
          </cell>
          <cell r="BL77">
            <v>0.6</v>
          </cell>
          <cell r="BM77">
            <v>-4.0999999999999996</v>
          </cell>
          <cell r="BN77">
            <v>20.440000000000001</v>
          </cell>
          <cell r="BO77" t="str">
            <v>2024-02-01</v>
          </cell>
          <cell r="BP77" t="str">
            <v>FMCG</v>
          </cell>
          <cell r="BQ77">
            <v>3783.35</v>
          </cell>
          <cell r="BR77">
            <v>1.45</v>
          </cell>
          <cell r="BS77">
            <v>-36.299999999999997</v>
          </cell>
          <cell r="BT77">
            <v>-0.95</v>
          </cell>
          <cell r="BU77" t="b">
            <v>0</v>
          </cell>
          <cell r="BV77" t="b">
            <v>1</v>
          </cell>
          <cell r="BW77" t="str">
            <v>BULLISH</v>
          </cell>
          <cell r="BX77">
            <v>9.69</v>
          </cell>
          <cell r="BY77">
            <v>0.56000000000000005</v>
          </cell>
          <cell r="BZ77">
            <v>37.33</v>
          </cell>
          <cell r="CA77">
            <v>3783.35</v>
          </cell>
          <cell r="CB77">
            <v>-4.5199999999999996</v>
          </cell>
          <cell r="CC77" t="str">
            <v>Long Buildup</v>
          </cell>
          <cell r="CD77">
            <v>0.73</v>
          </cell>
          <cell r="CE77">
            <v>-0.95</v>
          </cell>
          <cell r="CF77">
            <v>-77.42</v>
          </cell>
          <cell r="CG77" t="str">
            <v>Short Buildup</v>
          </cell>
          <cell r="CH77">
            <v>85.32</v>
          </cell>
          <cell r="CI77" t="str">
            <v>NSE:TITAN1!</v>
          </cell>
          <cell r="CJ77">
            <v>43</v>
          </cell>
          <cell r="CK77">
            <v>3724.45</v>
          </cell>
          <cell r="CL77">
            <v>0</v>
          </cell>
          <cell r="CM77">
            <v>0</v>
          </cell>
          <cell r="CN77" t="str">
            <v>Sell</v>
          </cell>
          <cell r="CO77" t="str">
            <v>LAST_WINNER</v>
          </cell>
          <cell r="CP77">
            <v>17</v>
          </cell>
          <cell r="CQ77">
            <v>3840</v>
          </cell>
          <cell r="CR77" t="str">
            <v>BULLISH</v>
          </cell>
          <cell r="CS77" t="str">
            <v>BEARISH</v>
          </cell>
          <cell r="CT77" t="b">
            <v>0</v>
          </cell>
          <cell r="CU77" t="str">
            <v>BULLISH_ALIGNMENT</v>
          </cell>
          <cell r="CV77" t="str">
            <v>na</v>
          </cell>
          <cell r="CW77" t="str">
            <v>BEARISH</v>
          </cell>
          <cell r="CX77">
            <v>1</v>
          </cell>
          <cell r="CY77">
            <v>1</v>
          </cell>
          <cell r="CZ77" t="b">
            <v>1</v>
          </cell>
          <cell r="DA77">
            <v>12.82</v>
          </cell>
          <cell r="DB77">
            <v>13.27</v>
          </cell>
          <cell r="DC77"/>
        </row>
        <row r="78">
          <cell r="B78" t="str">
            <v>GLENMARK</v>
          </cell>
          <cell r="C78">
            <v>725</v>
          </cell>
          <cell r="D78">
            <v>10</v>
          </cell>
          <cell r="E78">
            <v>29000</v>
          </cell>
          <cell r="F78" t="str">
            <v>Health Technology</v>
          </cell>
          <cell r="G78" t="str">
            <v>Pharmaceuticals: Major</v>
          </cell>
          <cell r="H78" t="str">
            <v xml:space="preserve">GLENMARK PHARMACEUTICALS            </v>
          </cell>
          <cell r="I78" t="str">
            <v>GLENMARK</v>
          </cell>
          <cell r="J78" t="str">
            <v>NSE:GLENMARK!1</v>
          </cell>
          <cell r="K78" t="str">
            <v>Glenmark Pharmaceuticals Ltd.</v>
          </cell>
          <cell r="L78" t="str">
            <v>#fc5a5a64</v>
          </cell>
          <cell r="M78">
            <v>873.5</v>
          </cell>
          <cell r="N78">
            <v>-0.89067909999999995</v>
          </cell>
          <cell r="O78">
            <v>-7.85</v>
          </cell>
          <cell r="P78">
            <v>8526725</v>
          </cell>
          <cell r="Q78">
            <v>-6.5994282000000002</v>
          </cell>
          <cell r="R78">
            <v>-602475</v>
          </cell>
          <cell r="S78">
            <v>1555</v>
          </cell>
          <cell r="T78">
            <v>-0.89067909999999995</v>
          </cell>
          <cell r="U78">
            <v>-2389</v>
          </cell>
          <cell r="V78" t="str">
            <v>Long Unwinding</v>
          </cell>
          <cell r="W78">
            <v>870</v>
          </cell>
          <cell r="X78">
            <v>860</v>
          </cell>
          <cell r="Y78">
            <v>850</v>
          </cell>
          <cell r="Z78">
            <v>840</v>
          </cell>
          <cell r="AA78">
            <v>830</v>
          </cell>
          <cell r="AB78">
            <v>880</v>
          </cell>
          <cell r="AC78">
            <v>890</v>
          </cell>
          <cell r="AD78">
            <v>900</v>
          </cell>
          <cell r="AE78">
            <v>910</v>
          </cell>
          <cell r="AF78" t="str">
            <v>879.15</v>
          </cell>
          <cell r="AG78" t="str">
            <v>884.90</v>
          </cell>
          <cell r="AH78" t="str">
            <v>5.75</v>
          </cell>
          <cell r="AI78" t="str">
            <v>0.65</v>
          </cell>
          <cell r="AJ78" t="str">
            <v>884.90</v>
          </cell>
          <cell r="AK78">
            <v>484</v>
          </cell>
          <cell r="AL78" t="str">
            <v>0.04</v>
          </cell>
          <cell r="AM78" t="str">
            <v>-</v>
          </cell>
          <cell r="AN78" t="str">
            <v>-</v>
          </cell>
          <cell r="AO78" t="str">
            <v>-</v>
          </cell>
          <cell r="AP78" t="str">
            <v>VR117</v>
          </cell>
          <cell r="AQ78" t="b">
            <v>0</v>
          </cell>
          <cell r="AR78">
            <v>0</v>
          </cell>
          <cell r="AS78">
            <v>0</v>
          </cell>
          <cell r="AT78">
            <v>0</v>
          </cell>
          <cell r="AU78">
            <v>0</v>
          </cell>
          <cell r="AV78">
            <v>0</v>
          </cell>
          <cell r="AW78">
            <v>0</v>
          </cell>
          <cell r="AX78">
            <v>0</v>
          </cell>
          <cell r="AY78">
            <v>0</v>
          </cell>
          <cell r="AZ78">
            <v>0</v>
          </cell>
          <cell r="BA78" t="b">
            <v>0</v>
          </cell>
          <cell r="BB78" t="b">
            <v>0</v>
          </cell>
          <cell r="BC78" t="b">
            <v>0</v>
          </cell>
          <cell r="BD78" t="b">
            <v>0</v>
          </cell>
          <cell r="BE78">
            <v>34.94</v>
          </cell>
          <cell r="BF78">
            <v>33.04</v>
          </cell>
          <cell r="BG78">
            <v>-1.87</v>
          </cell>
          <cell r="BH78">
            <v>59.88</v>
          </cell>
          <cell r="BI78">
            <v>47.62</v>
          </cell>
          <cell r="BJ78">
            <v>40.17</v>
          </cell>
          <cell r="BK78" t="b">
            <v>0</v>
          </cell>
          <cell r="BL78">
            <v>0.46</v>
          </cell>
          <cell r="BM78">
            <v>28.79</v>
          </cell>
          <cell r="BN78">
            <v>31.14</v>
          </cell>
          <cell r="BO78">
            <v>0</v>
          </cell>
          <cell r="BP78" t="str">
            <v>HEALTHCARE</v>
          </cell>
          <cell r="BQ78">
            <v>873.25</v>
          </cell>
          <cell r="BR78">
            <v>2.46</v>
          </cell>
          <cell r="BS78">
            <v>-8.1</v>
          </cell>
          <cell r="BT78">
            <v>-0.92</v>
          </cell>
          <cell r="BU78" t="b">
            <v>0</v>
          </cell>
          <cell r="BV78" t="b">
            <v>0</v>
          </cell>
          <cell r="BW78">
            <v>0</v>
          </cell>
          <cell r="BX78">
            <v>13.52</v>
          </cell>
          <cell r="BY78">
            <v>-4.4000000000000004</v>
          </cell>
          <cell r="BZ78">
            <v>43.61</v>
          </cell>
          <cell r="CA78">
            <v>873.25</v>
          </cell>
          <cell r="CB78">
            <v>-1.87</v>
          </cell>
          <cell r="CC78" t="str">
            <v>Significant Short Buildup</v>
          </cell>
          <cell r="CD78">
            <v>4.05</v>
          </cell>
          <cell r="CE78">
            <v>-0.92</v>
          </cell>
          <cell r="CF78">
            <v>-60.5</v>
          </cell>
          <cell r="CG78" t="str">
            <v>Short Buildup</v>
          </cell>
          <cell r="CH78">
            <v>86.51</v>
          </cell>
          <cell r="CI78" t="str">
            <v>NSE:GLENMARK1!</v>
          </cell>
          <cell r="CJ78">
            <v>0</v>
          </cell>
          <cell r="CK78">
            <v>0</v>
          </cell>
          <cell r="CL78">
            <v>0</v>
          </cell>
          <cell r="CM78">
            <v>0</v>
          </cell>
          <cell r="CN78">
            <v>0</v>
          </cell>
          <cell r="CO78">
            <v>0</v>
          </cell>
          <cell r="CP78">
            <v>0</v>
          </cell>
          <cell r="CQ78">
            <v>0</v>
          </cell>
          <cell r="CR78" t="str">
            <v>BEARISH</v>
          </cell>
          <cell r="CS78" t="str">
            <v>BEARISH</v>
          </cell>
          <cell r="CT78" t="b">
            <v>1</v>
          </cell>
          <cell r="CU78" t="str">
            <v>na</v>
          </cell>
          <cell r="CV78" t="str">
            <v>na</v>
          </cell>
          <cell r="CW78" t="str">
            <v>na</v>
          </cell>
          <cell r="CX78">
            <v>0</v>
          </cell>
          <cell r="CY78">
            <v>0</v>
          </cell>
          <cell r="CZ78" t="b">
            <v>0</v>
          </cell>
          <cell r="DA78">
            <v>61.31</v>
          </cell>
          <cell r="DB78">
            <v>62.18</v>
          </cell>
          <cell r="DC78"/>
        </row>
        <row r="79">
          <cell r="B79" t="str">
            <v>DRREDDY</v>
          </cell>
          <cell r="C79">
            <v>125</v>
          </cell>
          <cell r="D79">
            <v>50</v>
          </cell>
          <cell r="E79">
            <v>3750</v>
          </cell>
          <cell r="F79" t="str">
            <v>Health Technology</v>
          </cell>
          <cell r="G79" t="str">
            <v>Pharmaceuticals: Major</v>
          </cell>
          <cell r="H79" t="str">
            <v xml:space="preserve">DR. REDDY S LABORATORIES            </v>
          </cell>
          <cell r="I79" t="str">
            <v>DRREDDY</v>
          </cell>
          <cell r="J79" t="str">
            <v>NSE:DRREDDY!1</v>
          </cell>
          <cell r="K79" t="str">
            <v>Dr. Reddy's Laboratories Ltd.</v>
          </cell>
          <cell r="L79" t="str">
            <v>#fc5a5a63</v>
          </cell>
          <cell r="M79">
            <v>5633.05</v>
          </cell>
          <cell r="N79">
            <v>-0.87370440000000005</v>
          </cell>
          <cell r="O79">
            <v>-49.65</v>
          </cell>
          <cell r="P79">
            <v>1846375</v>
          </cell>
          <cell r="Q79">
            <v>-3.2234815999999999</v>
          </cell>
          <cell r="R79">
            <v>-61500</v>
          </cell>
          <cell r="S79">
            <v>1681</v>
          </cell>
          <cell r="T79">
            <v>-0.87370440000000005</v>
          </cell>
          <cell r="U79">
            <v>-1964</v>
          </cell>
          <cell r="V79" t="str">
            <v>Long Unwinding</v>
          </cell>
          <cell r="W79">
            <v>5600</v>
          </cell>
          <cell r="X79">
            <v>5550</v>
          </cell>
          <cell r="Y79">
            <v>5500</v>
          </cell>
          <cell r="Z79">
            <v>5450</v>
          </cell>
          <cell r="AA79">
            <v>5400</v>
          </cell>
          <cell r="AB79">
            <v>5650</v>
          </cell>
          <cell r="AC79">
            <v>5700</v>
          </cell>
          <cell r="AD79">
            <v>5750</v>
          </cell>
          <cell r="AE79">
            <v>5800</v>
          </cell>
          <cell r="AF79" t="str">
            <v>5,668.20</v>
          </cell>
          <cell r="AG79" t="str">
            <v>5,698.20</v>
          </cell>
          <cell r="AH79" t="str">
            <v>30.00</v>
          </cell>
          <cell r="AI79" t="str">
            <v>0.53</v>
          </cell>
          <cell r="AJ79" t="str">
            <v>5,698.20</v>
          </cell>
          <cell r="AK79">
            <v>210</v>
          </cell>
          <cell r="AL79" t="str">
            <v>0.12</v>
          </cell>
          <cell r="AM79" t="str">
            <v>-</v>
          </cell>
          <cell r="AN79" t="str">
            <v>-</v>
          </cell>
          <cell r="AO79" t="str">
            <v>-</v>
          </cell>
          <cell r="AP79" t="str">
            <v>VR146</v>
          </cell>
          <cell r="AQ79" t="b">
            <v>0</v>
          </cell>
          <cell r="AR79">
            <v>0</v>
          </cell>
          <cell r="AS79">
            <v>0</v>
          </cell>
          <cell r="AT79">
            <v>0</v>
          </cell>
          <cell r="AU79">
            <v>0</v>
          </cell>
          <cell r="AV79">
            <v>0</v>
          </cell>
          <cell r="AW79">
            <v>0</v>
          </cell>
          <cell r="AX79">
            <v>0</v>
          </cell>
          <cell r="AY79">
            <v>0</v>
          </cell>
          <cell r="AZ79">
            <v>0</v>
          </cell>
          <cell r="BA79" t="b">
            <v>0</v>
          </cell>
          <cell r="BB79" t="b">
            <v>0</v>
          </cell>
          <cell r="BC79" t="b">
            <v>0</v>
          </cell>
          <cell r="BD79" t="b">
            <v>0</v>
          </cell>
          <cell r="BE79">
            <v>26.94</v>
          </cell>
          <cell r="BF79">
            <v>23.38</v>
          </cell>
          <cell r="BG79">
            <v>-0.09</v>
          </cell>
          <cell r="BH79">
            <v>63.71</v>
          </cell>
          <cell r="BI79">
            <v>47.62</v>
          </cell>
          <cell r="BJ79">
            <v>46.52</v>
          </cell>
          <cell r="BK79" t="b">
            <v>1</v>
          </cell>
          <cell r="BL79">
            <v>0.38</v>
          </cell>
          <cell r="BM79">
            <v>10.26</v>
          </cell>
          <cell r="BN79">
            <v>19.829999999999998</v>
          </cell>
          <cell r="BO79" t="str">
            <v>2024-01-30</v>
          </cell>
          <cell r="BP79" t="str">
            <v>HEALTHCARE</v>
          </cell>
          <cell r="BQ79">
            <v>5623.95</v>
          </cell>
          <cell r="BR79">
            <v>1.76</v>
          </cell>
          <cell r="BS79">
            <v>-58.75</v>
          </cell>
          <cell r="BT79">
            <v>-1.03</v>
          </cell>
          <cell r="BU79" t="b">
            <v>0</v>
          </cell>
          <cell r="BV79" t="b">
            <v>1</v>
          </cell>
          <cell r="BW79" t="str">
            <v>BEARISH</v>
          </cell>
          <cell r="BX79">
            <v>2.13</v>
          </cell>
          <cell r="BY79">
            <v>-2.95</v>
          </cell>
          <cell r="BZ79">
            <v>41.75</v>
          </cell>
          <cell r="CA79">
            <v>5623.95</v>
          </cell>
          <cell r="CB79">
            <v>-0.09</v>
          </cell>
          <cell r="CC79" t="str">
            <v>Short Buildup</v>
          </cell>
          <cell r="CD79">
            <v>-1.19</v>
          </cell>
          <cell r="CE79">
            <v>-1.03</v>
          </cell>
          <cell r="CF79">
            <v>-61.59</v>
          </cell>
          <cell r="CG79" t="str">
            <v>Long Unwinding</v>
          </cell>
          <cell r="CH79">
            <v>74.599999999999994</v>
          </cell>
          <cell r="CI79" t="str">
            <v>NSE:DRREDDY1!</v>
          </cell>
          <cell r="CJ79">
            <v>128</v>
          </cell>
          <cell r="CK79">
            <v>5709</v>
          </cell>
          <cell r="CL79">
            <v>30</v>
          </cell>
          <cell r="CM79">
            <v>5738.25</v>
          </cell>
          <cell r="CN79" t="str">
            <v>Sell</v>
          </cell>
          <cell r="CO79" t="str">
            <v>LAST_LOSER</v>
          </cell>
          <cell r="CP79">
            <v>0</v>
          </cell>
          <cell r="CQ79">
            <v>5650</v>
          </cell>
          <cell r="CR79" t="str">
            <v>BEARISH</v>
          </cell>
          <cell r="CS79" t="str">
            <v>BEARISH</v>
          </cell>
          <cell r="CT79" t="b">
            <v>0</v>
          </cell>
          <cell r="CU79" t="str">
            <v>BEARISH_ALIGNMENT</v>
          </cell>
          <cell r="CV79" t="str">
            <v>BEARISH_ALIGNMENT</v>
          </cell>
          <cell r="CW79" t="str">
            <v>BEARISH</v>
          </cell>
          <cell r="CX79">
            <v>6</v>
          </cell>
          <cell r="CY79">
            <v>957</v>
          </cell>
          <cell r="CZ79" t="b">
            <v>0</v>
          </cell>
          <cell r="DA79">
            <v>17.48</v>
          </cell>
          <cell r="DB79">
            <v>18.84</v>
          </cell>
          <cell r="DC79"/>
        </row>
        <row r="80">
          <cell r="B80" t="str">
            <v>BERGEPAINT</v>
          </cell>
          <cell r="C80">
            <v>1320</v>
          </cell>
          <cell r="D80">
            <v>5</v>
          </cell>
          <cell r="E80">
            <v>39600</v>
          </cell>
          <cell r="F80" t="str">
            <v>Process Industries</v>
          </cell>
          <cell r="G80" t="str">
            <v>Industrial Specialties</v>
          </cell>
          <cell r="H80" t="str">
            <v xml:space="preserve">BERGER PAINTS (I) LTD               </v>
          </cell>
          <cell r="I80" t="str">
            <v>BERGEPAINT</v>
          </cell>
          <cell r="J80" t="str">
            <v>NSE:BERGEPAINT!1</v>
          </cell>
          <cell r="K80" t="str">
            <v>Berger Paints (India) Ltd.</v>
          </cell>
          <cell r="L80" t="str">
            <v>#fc5a5a62</v>
          </cell>
          <cell r="M80">
            <v>574.4</v>
          </cell>
          <cell r="N80">
            <v>-0.86296170000000005</v>
          </cell>
          <cell r="O80">
            <v>-5</v>
          </cell>
          <cell r="P80">
            <v>6725400</v>
          </cell>
          <cell r="Q80">
            <v>-2.5439938999999998</v>
          </cell>
          <cell r="R80">
            <v>-175560</v>
          </cell>
          <cell r="S80">
            <v>450</v>
          </cell>
          <cell r="T80">
            <v>-0.86296170000000005</v>
          </cell>
          <cell r="U80">
            <v>-819</v>
          </cell>
          <cell r="V80" t="str">
            <v>Long Unwinding</v>
          </cell>
          <cell r="W80">
            <v>570</v>
          </cell>
          <cell r="X80">
            <v>565</v>
          </cell>
          <cell r="Y80">
            <v>560</v>
          </cell>
          <cell r="Z80">
            <v>555</v>
          </cell>
          <cell r="AA80">
            <v>550</v>
          </cell>
          <cell r="AB80">
            <v>575</v>
          </cell>
          <cell r="AC80">
            <v>580</v>
          </cell>
          <cell r="AD80">
            <v>585</v>
          </cell>
          <cell r="AE80">
            <v>590</v>
          </cell>
          <cell r="AF80" t="str">
            <v>579.35</v>
          </cell>
          <cell r="AG80" t="str">
            <v>582.00</v>
          </cell>
          <cell r="AH80" t="str">
            <v>2.65</v>
          </cell>
          <cell r="AI80" t="str">
            <v>0.46</v>
          </cell>
          <cell r="AJ80" t="str">
            <v>582.00</v>
          </cell>
          <cell r="AK80">
            <v>199</v>
          </cell>
          <cell r="AL80" t="str">
            <v>0.01</v>
          </cell>
          <cell r="AM80" t="str">
            <v>-</v>
          </cell>
          <cell r="AN80" t="str">
            <v>-</v>
          </cell>
          <cell r="AO80" t="str">
            <v>-</v>
          </cell>
          <cell r="AP80" t="str">
            <v>VR148</v>
          </cell>
          <cell r="AQ80" t="b">
            <v>0</v>
          </cell>
          <cell r="AR80">
            <v>0</v>
          </cell>
          <cell r="AS80">
            <v>0</v>
          </cell>
          <cell r="AT80">
            <v>0</v>
          </cell>
          <cell r="AU80">
            <v>0</v>
          </cell>
          <cell r="AV80">
            <v>0</v>
          </cell>
          <cell r="AW80">
            <v>0</v>
          </cell>
          <cell r="AX80">
            <v>0</v>
          </cell>
          <cell r="AY80">
            <v>0</v>
          </cell>
          <cell r="AZ80">
            <v>0</v>
          </cell>
          <cell r="BA80" t="b">
            <v>0</v>
          </cell>
          <cell r="BB80" t="b">
            <v>0</v>
          </cell>
          <cell r="BC80" t="b">
            <v>0</v>
          </cell>
          <cell r="BD80" t="b">
            <v>0</v>
          </cell>
          <cell r="BE80">
            <v>33.99</v>
          </cell>
          <cell r="BF80">
            <v>29.01</v>
          </cell>
          <cell r="BG80">
            <v>2.1800000000000002</v>
          </cell>
          <cell r="BH80">
            <v>80.44</v>
          </cell>
          <cell r="BI80">
            <v>61.9</v>
          </cell>
          <cell r="BJ80">
            <v>57.88</v>
          </cell>
          <cell r="BK80" t="b">
            <v>1</v>
          </cell>
          <cell r="BL80">
            <v>0.54</v>
          </cell>
          <cell r="BM80">
            <v>23.07</v>
          </cell>
          <cell r="BN80">
            <v>24.02</v>
          </cell>
          <cell r="BO80" t="str">
            <v>2024-02-06</v>
          </cell>
          <cell r="BP80" t="str">
            <v>FMCG</v>
          </cell>
          <cell r="BQ80">
            <v>574.85</v>
          </cell>
          <cell r="BR80">
            <v>1.97</v>
          </cell>
          <cell r="BS80">
            <v>-4.55</v>
          </cell>
          <cell r="BT80">
            <v>-0.79</v>
          </cell>
          <cell r="BU80" t="b">
            <v>0</v>
          </cell>
          <cell r="BV80" t="b">
            <v>1</v>
          </cell>
          <cell r="BW80" t="str">
            <v>BEARISH</v>
          </cell>
          <cell r="BX80">
            <v>-0.13</v>
          </cell>
          <cell r="BY80">
            <v>-4.6900000000000004</v>
          </cell>
          <cell r="BZ80">
            <v>31.19</v>
          </cell>
          <cell r="CA80">
            <v>574.85</v>
          </cell>
          <cell r="CB80">
            <v>2.15</v>
          </cell>
          <cell r="CC80" t="str">
            <v>Long Unwinding</v>
          </cell>
          <cell r="CD80">
            <v>1.19</v>
          </cell>
          <cell r="CE80">
            <v>-0.79</v>
          </cell>
          <cell r="CF80">
            <v>-65.73</v>
          </cell>
          <cell r="CG80" t="str">
            <v>Short Buildup</v>
          </cell>
          <cell r="CH80">
            <v>72.62</v>
          </cell>
          <cell r="CI80" t="str">
            <v>NSE:BERGEPAINT1!</v>
          </cell>
          <cell r="CJ80">
            <v>58</v>
          </cell>
          <cell r="CK80">
            <v>593.20000000000005</v>
          </cell>
          <cell r="CL80">
            <v>76</v>
          </cell>
          <cell r="CM80">
            <v>588.85</v>
          </cell>
          <cell r="CN80" t="str">
            <v>Sell</v>
          </cell>
          <cell r="CO80" t="str">
            <v>LAST_WINNER</v>
          </cell>
          <cell r="CP80">
            <v>22</v>
          </cell>
          <cell r="CQ80">
            <v>600</v>
          </cell>
          <cell r="CR80" t="str">
            <v>BEARISH</v>
          </cell>
          <cell r="CS80" t="str">
            <v>BEARISH</v>
          </cell>
          <cell r="CT80" t="b">
            <v>0</v>
          </cell>
          <cell r="CU80" t="str">
            <v>BEARISH_ALIGNMENT</v>
          </cell>
          <cell r="CV80" t="str">
            <v>BEARISH_ALIGNMENT</v>
          </cell>
          <cell r="CW80" t="str">
            <v>BULLISH</v>
          </cell>
          <cell r="CX80">
            <v>10</v>
          </cell>
          <cell r="CY80">
            <v>99</v>
          </cell>
          <cell r="CZ80" t="b">
            <v>0</v>
          </cell>
          <cell r="DA80">
            <v>21.63</v>
          </cell>
          <cell r="DB80">
            <v>22.28</v>
          </cell>
          <cell r="DC80"/>
        </row>
        <row r="81">
          <cell r="B81" t="str">
            <v>VEDL</v>
          </cell>
          <cell r="C81">
            <v>2300</v>
          </cell>
          <cell r="D81">
            <v>2.5</v>
          </cell>
          <cell r="E81">
            <v>92000</v>
          </cell>
          <cell r="F81" t="str">
            <v>Non-Energy Minerals</v>
          </cell>
          <cell r="G81" t="str">
            <v>Aluminum</v>
          </cell>
          <cell r="H81" t="str">
            <v xml:space="preserve">VEDANTA LIMITED                     </v>
          </cell>
          <cell r="I81" t="str">
            <v>VEDL</v>
          </cell>
          <cell r="J81" t="str">
            <v>NSE:VEDL!1</v>
          </cell>
          <cell r="K81" t="str">
            <v>Vedanta Ltd.</v>
          </cell>
          <cell r="L81" t="str">
            <v>#fc5a5a62</v>
          </cell>
          <cell r="M81">
            <v>264.64999999999998</v>
          </cell>
          <cell r="N81">
            <v>-0.86158460000000003</v>
          </cell>
          <cell r="O81">
            <v>-2.2999999999999998</v>
          </cell>
          <cell r="P81">
            <v>70623800</v>
          </cell>
          <cell r="Q81">
            <v>-3.5978902000000001</v>
          </cell>
          <cell r="R81">
            <v>-2635800</v>
          </cell>
          <cell r="S81">
            <v>2410</v>
          </cell>
          <cell r="T81">
            <v>-0.86158460000000003</v>
          </cell>
          <cell r="U81">
            <v>-2756</v>
          </cell>
          <cell r="V81" t="str">
            <v>Long Unwinding</v>
          </cell>
          <cell r="W81">
            <v>262.5</v>
          </cell>
          <cell r="X81">
            <v>260</v>
          </cell>
          <cell r="Y81">
            <v>257.5</v>
          </cell>
          <cell r="Z81">
            <v>255</v>
          </cell>
          <cell r="AA81">
            <v>252.5</v>
          </cell>
          <cell r="AB81">
            <v>265</v>
          </cell>
          <cell r="AC81">
            <v>267.5</v>
          </cell>
          <cell r="AD81">
            <v>270</v>
          </cell>
          <cell r="AE81">
            <v>272.5</v>
          </cell>
          <cell r="AF81" t="str">
            <v>266.45</v>
          </cell>
          <cell r="AG81" t="str">
            <v>266.75</v>
          </cell>
          <cell r="AH81" t="str">
            <v>0.30</v>
          </cell>
          <cell r="AI81" t="str">
            <v>0.11</v>
          </cell>
          <cell r="AJ81" t="str">
            <v>266.75</v>
          </cell>
          <cell r="AK81">
            <v>6735</v>
          </cell>
          <cell r="AL81" t="str">
            <v>0.18</v>
          </cell>
          <cell r="AM81" t="str">
            <v>-</v>
          </cell>
          <cell r="AN81" t="str">
            <v>-</v>
          </cell>
          <cell r="AO81" t="str">
            <v>-</v>
          </cell>
          <cell r="AP81" t="str">
            <v>VR50</v>
          </cell>
          <cell r="AQ81" t="b">
            <v>0</v>
          </cell>
          <cell r="AR81">
            <v>0</v>
          </cell>
          <cell r="AS81">
            <v>0</v>
          </cell>
          <cell r="AT81">
            <v>0</v>
          </cell>
          <cell r="AU81">
            <v>0</v>
          </cell>
          <cell r="AV81">
            <v>0</v>
          </cell>
          <cell r="AW81">
            <v>0</v>
          </cell>
          <cell r="AX81">
            <v>0</v>
          </cell>
          <cell r="AY81">
            <v>0</v>
          </cell>
          <cell r="AZ81">
            <v>0</v>
          </cell>
          <cell r="BA81" t="b">
            <v>0</v>
          </cell>
          <cell r="BB81" t="b">
            <v>0</v>
          </cell>
          <cell r="BC81" t="b">
            <v>0</v>
          </cell>
          <cell r="BD81" t="b">
            <v>0</v>
          </cell>
          <cell r="BE81">
            <v>33.380000000000003</v>
          </cell>
          <cell r="BF81">
            <v>31.92</v>
          </cell>
          <cell r="BG81">
            <v>-8.17</v>
          </cell>
          <cell r="BH81">
            <v>39.520000000000003</v>
          </cell>
          <cell r="BI81">
            <v>42.86</v>
          </cell>
          <cell r="BJ81">
            <v>26.75</v>
          </cell>
          <cell r="BK81" t="b">
            <v>1</v>
          </cell>
          <cell r="BL81">
            <v>0.64</v>
          </cell>
          <cell r="BM81">
            <v>3.04</v>
          </cell>
          <cell r="BN81">
            <v>30.45</v>
          </cell>
          <cell r="BO81" t="str">
            <v>2024-01-25</v>
          </cell>
          <cell r="BP81" t="str">
            <v>METALS</v>
          </cell>
          <cell r="BQ81">
            <v>264.5</v>
          </cell>
          <cell r="BR81">
            <v>2.31</v>
          </cell>
          <cell r="BS81">
            <v>-2.4500000000000002</v>
          </cell>
          <cell r="BT81">
            <v>-0.92</v>
          </cell>
          <cell r="BU81" t="b">
            <v>0</v>
          </cell>
          <cell r="BV81" t="b">
            <v>1</v>
          </cell>
          <cell r="BW81" t="str">
            <v>BULLISH</v>
          </cell>
          <cell r="BX81">
            <v>-3.78</v>
          </cell>
          <cell r="BY81">
            <v>-3.57</v>
          </cell>
          <cell r="BZ81">
            <v>32.92</v>
          </cell>
          <cell r="CA81">
            <v>264.5</v>
          </cell>
          <cell r="CB81">
            <v>-8.1999999999999993</v>
          </cell>
          <cell r="CC81" t="str">
            <v>Long Unwinding</v>
          </cell>
          <cell r="CD81">
            <v>2.2400000000000002</v>
          </cell>
          <cell r="CE81">
            <v>-0.92</v>
          </cell>
          <cell r="CF81">
            <v>-49.19</v>
          </cell>
          <cell r="CG81" t="str">
            <v>Short Buildup</v>
          </cell>
          <cell r="CH81">
            <v>76.59</v>
          </cell>
          <cell r="CI81" t="str">
            <v>NSE:VEDL1!</v>
          </cell>
          <cell r="CJ81">
            <v>57</v>
          </cell>
          <cell r="CK81">
            <v>267.55</v>
          </cell>
          <cell r="CL81">
            <v>440</v>
          </cell>
          <cell r="CM81">
            <v>226.65</v>
          </cell>
          <cell r="CN81" t="str">
            <v>Sell</v>
          </cell>
          <cell r="CO81" t="str">
            <v>LAST_WINNER</v>
          </cell>
          <cell r="CP81">
            <v>27</v>
          </cell>
          <cell r="CQ81">
            <v>275</v>
          </cell>
          <cell r="CR81" t="str">
            <v>BEARISH</v>
          </cell>
          <cell r="CS81" t="str">
            <v>BEARISH</v>
          </cell>
          <cell r="CT81" t="b">
            <v>0</v>
          </cell>
          <cell r="CU81" t="str">
            <v>na</v>
          </cell>
          <cell r="CV81" t="str">
            <v>na</v>
          </cell>
          <cell r="CW81" t="str">
            <v>BULLISH</v>
          </cell>
          <cell r="CX81">
            <v>10</v>
          </cell>
          <cell r="CY81">
            <v>45</v>
          </cell>
          <cell r="CZ81" t="b">
            <v>0</v>
          </cell>
          <cell r="DA81">
            <v>65.98</v>
          </cell>
          <cell r="DB81">
            <v>66.209999999999994</v>
          </cell>
          <cell r="DC81"/>
        </row>
        <row r="82">
          <cell r="B82" t="str">
            <v>TATACONSUM</v>
          </cell>
          <cell r="C82">
            <v>900</v>
          </cell>
          <cell r="D82">
            <v>10</v>
          </cell>
          <cell r="E82">
            <v>27000</v>
          </cell>
          <cell r="F82" t="str">
            <v>Consumer Non-Durables</v>
          </cell>
          <cell r="G82" t="str">
            <v>Food: Specialty/Candy</v>
          </cell>
          <cell r="H82" t="str">
            <v xml:space="preserve">TATA CONSUMER PRODUCT LTD           </v>
          </cell>
          <cell r="I82" t="str">
            <v>TATACONSUM</v>
          </cell>
          <cell r="J82" t="str">
            <v>NSE:TATACONSUM!1</v>
          </cell>
          <cell r="K82" t="str">
            <v>Tata Consumer Products Ltd.</v>
          </cell>
          <cell r="L82" t="str">
            <v>#fc5a5a62</v>
          </cell>
          <cell r="M82">
            <v>1151.2</v>
          </cell>
          <cell r="N82">
            <v>-0.86117809999999995</v>
          </cell>
          <cell r="O82">
            <v>-10</v>
          </cell>
          <cell r="P82">
            <v>7832700</v>
          </cell>
          <cell r="Q82">
            <v>-1.5943012000000001</v>
          </cell>
          <cell r="R82">
            <v>-126900</v>
          </cell>
          <cell r="S82">
            <v>1228</v>
          </cell>
          <cell r="T82">
            <v>-0.86117809999999995</v>
          </cell>
          <cell r="U82">
            <v>-1803</v>
          </cell>
          <cell r="V82" t="str">
            <v>Long Unwinding</v>
          </cell>
          <cell r="W82">
            <v>1150</v>
          </cell>
          <cell r="X82">
            <v>1140</v>
          </cell>
          <cell r="Y82">
            <v>1130</v>
          </cell>
          <cell r="Z82">
            <v>1120</v>
          </cell>
          <cell r="AA82">
            <v>1110</v>
          </cell>
          <cell r="AB82">
            <v>1160</v>
          </cell>
          <cell r="AC82">
            <v>1170</v>
          </cell>
          <cell r="AD82">
            <v>1180</v>
          </cell>
          <cell r="AE82">
            <v>1190</v>
          </cell>
          <cell r="AF82" t="str">
            <v>1,161.70</v>
          </cell>
          <cell r="AG82" t="str">
            <v>1,168.00</v>
          </cell>
          <cell r="AH82" t="str">
            <v>6.30</v>
          </cell>
          <cell r="AI82" t="str">
            <v>0.54</v>
          </cell>
          <cell r="AJ82" t="str">
            <v>1,168.00</v>
          </cell>
          <cell r="AK82">
            <v>1680</v>
          </cell>
          <cell r="AL82" t="str">
            <v>0.20</v>
          </cell>
          <cell r="AM82" t="str">
            <v>-</v>
          </cell>
          <cell r="AN82" t="str">
            <v>-</v>
          </cell>
          <cell r="AO82" t="str">
            <v>-</v>
          </cell>
          <cell r="AP82" t="str">
            <v>VR87</v>
          </cell>
          <cell r="AQ82" t="b">
            <v>0</v>
          </cell>
          <cell r="AR82">
            <v>0</v>
          </cell>
          <cell r="AS82">
            <v>0</v>
          </cell>
          <cell r="AT82">
            <v>0</v>
          </cell>
          <cell r="AU82">
            <v>0</v>
          </cell>
          <cell r="AV82">
            <v>0</v>
          </cell>
          <cell r="AW82">
            <v>0</v>
          </cell>
          <cell r="AX82">
            <v>0</v>
          </cell>
          <cell r="AY82">
            <v>0</v>
          </cell>
          <cell r="AZ82">
            <v>0</v>
          </cell>
          <cell r="BA82" t="b">
            <v>0</v>
          </cell>
          <cell r="BB82" t="b">
            <v>0</v>
          </cell>
          <cell r="BC82" t="b">
            <v>0</v>
          </cell>
          <cell r="BD82" t="b">
            <v>0</v>
          </cell>
          <cell r="BE82">
            <v>24.78</v>
          </cell>
          <cell r="BF82">
            <v>25.69</v>
          </cell>
          <cell r="BG82">
            <v>-0.39</v>
          </cell>
          <cell r="BH82">
            <v>90.32</v>
          </cell>
          <cell r="BI82">
            <v>82.54</v>
          </cell>
          <cell r="BJ82">
            <v>74.489999999999995</v>
          </cell>
          <cell r="BK82" t="b">
            <v>1</v>
          </cell>
          <cell r="BL82">
            <v>1.28</v>
          </cell>
          <cell r="BM82">
            <v>14.18</v>
          </cell>
          <cell r="BN82">
            <v>26.6</v>
          </cell>
          <cell r="BO82" t="str">
            <v>2024-02-07</v>
          </cell>
          <cell r="BP82" t="str">
            <v>FMCG</v>
          </cell>
          <cell r="BQ82">
            <v>1150.05</v>
          </cell>
          <cell r="BR82">
            <v>1.34</v>
          </cell>
          <cell r="BS82">
            <v>-11.15</v>
          </cell>
          <cell r="BT82">
            <v>-0.96</v>
          </cell>
          <cell r="BU82" t="b">
            <v>1</v>
          </cell>
          <cell r="BV82" t="b">
            <v>1</v>
          </cell>
          <cell r="BW82" t="str">
            <v>BULLISH</v>
          </cell>
          <cell r="BX82">
            <v>-12.82</v>
          </cell>
          <cell r="BY82">
            <v>-0.01</v>
          </cell>
          <cell r="BZ82">
            <v>33.36</v>
          </cell>
          <cell r="CA82">
            <v>1150.05</v>
          </cell>
          <cell r="CB82">
            <v>-0.39</v>
          </cell>
          <cell r="CC82" t="str">
            <v>Long Unwinding</v>
          </cell>
          <cell r="CD82">
            <v>0.35</v>
          </cell>
          <cell r="CE82">
            <v>-0.96</v>
          </cell>
          <cell r="CF82">
            <v>-60.83</v>
          </cell>
          <cell r="CG82" t="str">
            <v>Short Buildup</v>
          </cell>
          <cell r="CH82">
            <v>78.97</v>
          </cell>
          <cell r="CI82" t="str">
            <v>NSE:TATACONSUM1!</v>
          </cell>
          <cell r="CJ82">
            <v>13</v>
          </cell>
          <cell r="CK82">
            <v>1153.0999999999999</v>
          </cell>
          <cell r="CL82">
            <v>0</v>
          </cell>
          <cell r="CM82">
            <v>0</v>
          </cell>
          <cell r="CN82" t="str">
            <v>Buy</v>
          </cell>
          <cell r="CO82" t="str">
            <v>LAST_LOSER</v>
          </cell>
          <cell r="CP82">
            <v>13</v>
          </cell>
          <cell r="CQ82">
            <v>1120</v>
          </cell>
          <cell r="CR82" t="str">
            <v>BEARISH</v>
          </cell>
          <cell r="CS82" t="str">
            <v>BEARISH</v>
          </cell>
          <cell r="CT82" t="b">
            <v>0</v>
          </cell>
          <cell r="CU82" t="str">
            <v>na</v>
          </cell>
          <cell r="CV82" t="str">
            <v>na</v>
          </cell>
          <cell r="CW82" t="str">
            <v>BEARISH</v>
          </cell>
          <cell r="CX82">
            <v>1</v>
          </cell>
          <cell r="CY82">
            <v>1</v>
          </cell>
          <cell r="CZ82" t="b">
            <v>1</v>
          </cell>
          <cell r="DA82">
            <v>20.92</v>
          </cell>
          <cell r="DB82">
            <v>21.86</v>
          </cell>
          <cell r="DC82"/>
        </row>
        <row r="83">
          <cell r="B83" t="str">
            <v>BOSCHLTD</v>
          </cell>
          <cell r="C83">
            <v>50</v>
          </cell>
          <cell r="D83">
            <v>100</v>
          </cell>
          <cell r="E83">
            <v>1500</v>
          </cell>
          <cell r="F83" t="str">
            <v>Producer Manufacturing</v>
          </cell>
          <cell r="G83" t="str">
            <v>Auto Parts: OEM</v>
          </cell>
          <cell r="H83" t="str">
            <v xml:space="preserve">BOSCH LIMITED                       </v>
          </cell>
          <cell r="I83" t="str">
            <v>BOSCHLTD</v>
          </cell>
          <cell r="J83" t="str">
            <v>NSE:BOSCHLTD!1</v>
          </cell>
          <cell r="K83" t="str">
            <v>Bosch Ltd.</v>
          </cell>
          <cell r="L83" t="str">
            <v>#fc5a5a62</v>
          </cell>
          <cell r="M83">
            <v>23079</v>
          </cell>
          <cell r="N83">
            <v>-0.85339370000000003</v>
          </cell>
          <cell r="O83">
            <v>-198.65</v>
          </cell>
          <cell r="P83">
            <v>95900</v>
          </cell>
          <cell r="Q83">
            <v>-1.5905593</v>
          </cell>
          <cell r="R83">
            <v>-1550</v>
          </cell>
          <cell r="S83">
            <v>797</v>
          </cell>
          <cell r="T83">
            <v>-0.85339370000000003</v>
          </cell>
          <cell r="U83">
            <v>-39</v>
          </cell>
          <cell r="V83" t="str">
            <v>Long Unwinding</v>
          </cell>
          <cell r="W83">
            <v>23000</v>
          </cell>
          <cell r="X83">
            <v>22900</v>
          </cell>
          <cell r="Y83">
            <v>22800</v>
          </cell>
          <cell r="Z83">
            <v>22700</v>
          </cell>
          <cell r="AA83">
            <v>22600</v>
          </cell>
          <cell r="AB83">
            <v>23100</v>
          </cell>
          <cell r="AC83">
            <v>23200</v>
          </cell>
          <cell r="AD83">
            <v>23300</v>
          </cell>
          <cell r="AE83">
            <v>23400</v>
          </cell>
          <cell r="AF83" t="str">
            <v>23,184.30</v>
          </cell>
          <cell r="AG83" t="str">
            <v>23,150.00</v>
          </cell>
          <cell r="AH83" t="str">
            <v>-34.30</v>
          </cell>
          <cell r="AI83" t="str">
            <v>-0.15</v>
          </cell>
          <cell r="AJ83" t="str">
            <v>23,150.00</v>
          </cell>
          <cell r="AK83">
            <v>3</v>
          </cell>
          <cell r="AL83" t="str">
            <v>0.01</v>
          </cell>
          <cell r="AM83" t="str">
            <v>-</v>
          </cell>
          <cell r="AN83" t="str">
            <v>-</v>
          </cell>
          <cell r="AO83" t="str">
            <v>-</v>
          </cell>
          <cell r="AP83" t="str">
            <v>VR182</v>
          </cell>
          <cell r="AQ83" t="b">
            <v>0</v>
          </cell>
          <cell r="AR83">
            <v>0</v>
          </cell>
          <cell r="AS83">
            <v>0</v>
          </cell>
          <cell r="AT83">
            <v>0</v>
          </cell>
          <cell r="AU83">
            <v>0</v>
          </cell>
          <cell r="AV83">
            <v>0</v>
          </cell>
          <cell r="AW83">
            <v>0</v>
          </cell>
          <cell r="AX83">
            <v>0</v>
          </cell>
          <cell r="AY83">
            <v>0</v>
          </cell>
          <cell r="AZ83">
            <v>0</v>
          </cell>
          <cell r="BA83" t="b">
            <v>0</v>
          </cell>
          <cell r="BB83" t="b">
            <v>0</v>
          </cell>
          <cell r="BC83" t="b">
            <v>0</v>
          </cell>
          <cell r="BD83" t="b">
            <v>0</v>
          </cell>
          <cell r="BE83">
            <v>23.24</v>
          </cell>
          <cell r="BF83">
            <v>21.41</v>
          </cell>
          <cell r="BG83">
            <v>-5.0599999999999996</v>
          </cell>
          <cell r="BH83">
            <v>21.77</v>
          </cell>
          <cell r="BI83">
            <v>11.11</v>
          </cell>
          <cell r="BJ83">
            <v>20.62</v>
          </cell>
          <cell r="BK83" t="b">
            <v>1</v>
          </cell>
          <cell r="BL83">
            <v>0.69</v>
          </cell>
          <cell r="BM83">
            <v>72.75</v>
          </cell>
          <cell r="BN83">
            <v>19.57</v>
          </cell>
          <cell r="BO83" t="str">
            <v>2024-02-13</v>
          </cell>
          <cell r="BP83" t="str">
            <v>AUTOMOBILE</v>
          </cell>
          <cell r="BQ83">
            <v>23050.55</v>
          </cell>
          <cell r="BR83">
            <v>1.98</v>
          </cell>
          <cell r="BS83">
            <v>-227.1</v>
          </cell>
          <cell r="BT83">
            <v>-0.98</v>
          </cell>
          <cell r="BU83" t="b">
            <v>0</v>
          </cell>
          <cell r="BV83" t="b">
            <v>1</v>
          </cell>
          <cell r="BW83" t="str">
            <v>BEARISH</v>
          </cell>
          <cell r="BX83">
            <v>-0.77</v>
          </cell>
          <cell r="BY83">
            <v>-1.4</v>
          </cell>
          <cell r="BZ83">
            <v>130.15</v>
          </cell>
          <cell r="CA83">
            <v>23050.55</v>
          </cell>
          <cell r="CB83">
            <v>-5.0599999999999996</v>
          </cell>
          <cell r="CC83" t="str">
            <v>Long Unwinding</v>
          </cell>
          <cell r="CD83">
            <v>3.34</v>
          </cell>
          <cell r="CE83">
            <v>-0.98</v>
          </cell>
          <cell r="CF83">
            <v>-6.72</v>
          </cell>
          <cell r="CG83" t="str">
            <v>Short Buildup</v>
          </cell>
          <cell r="CH83">
            <v>77.78</v>
          </cell>
          <cell r="CI83" t="str">
            <v>NSE:BOSCHLTD1!</v>
          </cell>
          <cell r="CJ83">
            <v>8</v>
          </cell>
          <cell r="CK83">
            <v>23262</v>
          </cell>
          <cell r="CL83">
            <v>355</v>
          </cell>
          <cell r="CM83">
            <v>19421</v>
          </cell>
          <cell r="CN83" t="str">
            <v>Buy</v>
          </cell>
          <cell r="CO83" t="str">
            <v>LAST_LOSER</v>
          </cell>
          <cell r="CP83">
            <v>10</v>
          </cell>
          <cell r="CQ83">
            <v>22700</v>
          </cell>
          <cell r="CR83" t="str">
            <v>BEARISH</v>
          </cell>
          <cell r="CS83" t="str">
            <v>BEARISH</v>
          </cell>
          <cell r="CT83" t="b">
            <v>0</v>
          </cell>
          <cell r="CU83" t="str">
            <v>BEARISH_ALIGNMENT</v>
          </cell>
          <cell r="CV83" t="str">
            <v>BEARISH_ALIGNMENT</v>
          </cell>
          <cell r="CW83" t="str">
            <v>BULLISH</v>
          </cell>
          <cell r="CX83">
            <v>2</v>
          </cell>
          <cell r="CY83">
            <v>3878</v>
          </cell>
          <cell r="CZ83" t="b">
            <v>1</v>
          </cell>
          <cell r="DA83">
            <v>10.7</v>
          </cell>
          <cell r="DB83">
            <v>9.83</v>
          </cell>
          <cell r="DC83"/>
        </row>
        <row r="84">
          <cell r="B84" t="str">
            <v>ASIANPAINT</v>
          </cell>
          <cell r="C84">
            <v>200</v>
          </cell>
          <cell r="D84">
            <v>20</v>
          </cell>
          <cell r="E84">
            <v>8000</v>
          </cell>
          <cell r="F84" t="str">
            <v>Process Industries</v>
          </cell>
          <cell r="G84" t="str">
            <v>Industrial Specialties</v>
          </cell>
          <cell r="H84" t="str">
            <v xml:space="preserve">ASIAN PAINTS LIMITED                </v>
          </cell>
          <cell r="I84" t="str">
            <v>ASIANPAINT</v>
          </cell>
          <cell r="J84" t="str">
            <v>NSE:ASIANPAINT!1</v>
          </cell>
          <cell r="K84" t="str">
            <v>Asian Paints Ltd.</v>
          </cell>
          <cell r="L84" t="str">
            <v>#fc5a5a62</v>
          </cell>
          <cell r="M84">
            <v>3138.7</v>
          </cell>
          <cell r="N84">
            <v>-0.84975990000000001</v>
          </cell>
          <cell r="O84">
            <v>-26.9</v>
          </cell>
          <cell r="P84">
            <v>5241800</v>
          </cell>
          <cell r="Q84">
            <v>-1.6547841999999999</v>
          </cell>
          <cell r="R84">
            <v>-88200</v>
          </cell>
          <cell r="S84">
            <v>2468</v>
          </cell>
          <cell r="T84">
            <v>-0.84975990000000001</v>
          </cell>
          <cell r="U84">
            <v>-2765</v>
          </cell>
          <cell r="V84" t="str">
            <v>Long Unwinding</v>
          </cell>
          <cell r="W84">
            <v>3120</v>
          </cell>
          <cell r="X84">
            <v>3100</v>
          </cell>
          <cell r="Y84">
            <v>3080</v>
          </cell>
          <cell r="Z84">
            <v>3060</v>
          </cell>
          <cell r="AA84">
            <v>3040</v>
          </cell>
          <cell r="AB84">
            <v>3140</v>
          </cell>
          <cell r="AC84">
            <v>3160</v>
          </cell>
          <cell r="AD84">
            <v>3180</v>
          </cell>
          <cell r="AE84">
            <v>3200</v>
          </cell>
          <cell r="AF84" t="str">
            <v>3,165.85</v>
          </cell>
          <cell r="AG84" t="str">
            <v>3,179.90</v>
          </cell>
          <cell r="AH84" t="str">
            <v>14.05</v>
          </cell>
          <cell r="AI84" t="str">
            <v>0.44</v>
          </cell>
          <cell r="AJ84" t="str">
            <v>3,179.90</v>
          </cell>
          <cell r="AK84">
            <v>377</v>
          </cell>
          <cell r="AL84" t="str">
            <v>0.12</v>
          </cell>
          <cell r="AM84" t="str">
            <v>-</v>
          </cell>
          <cell r="AN84" t="str">
            <v>-</v>
          </cell>
          <cell r="AO84" t="str">
            <v>-</v>
          </cell>
          <cell r="AP84" t="str">
            <v>VR127</v>
          </cell>
          <cell r="AQ84" t="b">
            <v>0</v>
          </cell>
          <cell r="AR84">
            <v>0</v>
          </cell>
          <cell r="AS84">
            <v>0</v>
          </cell>
          <cell r="AT84">
            <v>0</v>
          </cell>
          <cell r="AU84">
            <v>0</v>
          </cell>
          <cell r="AV84">
            <v>0</v>
          </cell>
          <cell r="AW84">
            <v>0</v>
          </cell>
          <cell r="AX84">
            <v>0</v>
          </cell>
          <cell r="AY84">
            <v>0</v>
          </cell>
          <cell r="AZ84">
            <v>0</v>
          </cell>
          <cell r="BA84" t="b">
            <v>0</v>
          </cell>
          <cell r="BB84" t="b">
            <v>0</v>
          </cell>
          <cell r="BC84" t="b">
            <v>0</v>
          </cell>
          <cell r="BD84" t="b">
            <v>0</v>
          </cell>
          <cell r="BE84">
            <v>28.99</v>
          </cell>
          <cell r="BF84">
            <v>24.19</v>
          </cell>
          <cell r="BG84">
            <v>-6.57</v>
          </cell>
          <cell r="BH84">
            <v>86.69</v>
          </cell>
          <cell r="BI84">
            <v>69.84</v>
          </cell>
          <cell r="BJ84">
            <v>31.66</v>
          </cell>
          <cell r="BK84" t="b">
            <v>1</v>
          </cell>
          <cell r="BL84">
            <v>0.41</v>
          </cell>
          <cell r="BM84">
            <v>9.94</v>
          </cell>
          <cell r="BN84">
            <v>19.399999999999999</v>
          </cell>
          <cell r="BO84">
            <v>0</v>
          </cell>
          <cell r="BP84" t="str">
            <v>FMCG</v>
          </cell>
          <cell r="BQ84">
            <v>3141.8</v>
          </cell>
          <cell r="BR84">
            <v>1.76</v>
          </cell>
          <cell r="BS84">
            <v>-23.8</v>
          </cell>
          <cell r="BT84">
            <v>-0.75</v>
          </cell>
          <cell r="BU84" t="b">
            <v>0</v>
          </cell>
          <cell r="BV84" t="b">
            <v>0</v>
          </cell>
          <cell r="BW84" t="str">
            <v>BEARISH</v>
          </cell>
          <cell r="BX84">
            <v>9.0299999999999994</v>
          </cell>
          <cell r="BY84">
            <v>-4.37</v>
          </cell>
          <cell r="BZ84">
            <v>31.58</v>
          </cell>
          <cell r="CA84">
            <v>3141.8</v>
          </cell>
          <cell r="CB84">
            <v>-6.57</v>
          </cell>
          <cell r="CC84" t="str">
            <v>Significant Short Buildup</v>
          </cell>
          <cell r="CD84">
            <v>1.34</v>
          </cell>
          <cell r="CE84">
            <v>-0.75</v>
          </cell>
          <cell r="CF84">
            <v>-49.37</v>
          </cell>
          <cell r="CG84" t="str">
            <v>Short Buildup</v>
          </cell>
          <cell r="CH84">
            <v>76.19</v>
          </cell>
          <cell r="CI84" t="str">
            <v>NSE:ASIANPAINT1!</v>
          </cell>
          <cell r="CJ84">
            <v>144</v>
          </cell>
          <cell r="CK84">
            <v>3344.5</v>
          </cell>
          <cell r="CL84">
            <v>22</v>
          </cell>
          <cell r="CM84">
            <v>3254.3</v>
          </cell>
          <cell r="CN84" t="str">
            <v>Sell</v>
          </cell>
          <cell r="CO84" t="str">
            <v>LAST_LOSER</v>
          </cell>
          <cell r="CP84">
            <v>22</v>
          </cell>
          <cell r="CQ84">
            <v>3300</v>
          </cell>
          <cell r="CR84" t="str">
            <v>BEARISH</v>
          </cell>
          <cell r="CS84" t="str">
            <v>BEARISH</v>
          </cell>
          <cell r="CT84" t="b">
            <v>1</v>
          </cell>
          <cell r="CU84" t="str">
            <v>BEARISH_ALIGNMENT</v>
          </cell>
          <cell r="CV84" t="str">
            <v>BEARISH_ALIGNMENT</v>
          </cell>
          <cell r="CW84" t="str">
            <v>BEARISH</v>
          </cell>
          <cell r="CX84">
            <v>4</v>
          </cell>
          <cell r="CY84">
            <v>543</v>
          </cell>
          <cell r="CZ84" t="b">
            <v>0</v>
          </cell>
          <cell r="DA84">
            <v>14.15</v>
          </cell>
          <cell r="DB84">
            <v>14.93</v>
          </cell>
          <cell r="DC84"/>
        </row>
        <row r="85">
          <cell r="B85" t="str">
            <v>GMRINFRA</v>
          </cell>
          <cell r="C85">
            <v>11250</v>
          </cell>
          <cell r="D85">
            <v>1</v>
          </cell>
          <cell r="E85">
            <v>337500</v>
          </cell>
          <cell r="F85" t="str">
            <v>Transportation</v>
          </cell>
          <cell r="G85" t="str">
            <v>Other Transportation</v>
          </cell>
          <cell r="H85" t="str">
            <v xml:space="preserve">GMR AIRPORTS INFRA LTD              </v>
          </cell>
          <cell r="I85" t="str">
            <v>GMRINFRA</v>
          </cell>
          <cell r="J85" t="str">
            <v>NSE:GMRINFRA!1</v>
          </cell>
          <cell r="K85" t="str">
            <v>GMR Airports Infrastructure Ltd.</v>
          </cell>
          <cell r="L85" t="str">
            <v>#fc5a5a61</v>
          </cell>
          <cell r="M85">
            <v>82.05</v>
          </cell>
          <cell r="N85">
            <v>-0.84592149999999999</v>
          </cell>
          <cell r="O85">
            <v>-0.7</v>
          </cell>
          <cell r="P85">
            <v>149096250</v>
          </cell>
          <cell r="Q85">
            <v>-5.5246649999999997</v>
          </cell>
          <cell r="R85">
            <v>-8718750</v>
          </cell>
          <cell r="S85">
            <v>4045</v>
          </cell>
          <cell r="T85">
            <v>-0.84592149999999999</v>
          </cell>
          <cell r="U85">
            <v>1017</v>
          </cell>
          <cell r="V85" t="str">
            <v>Long Unwinding</v>
          </cell>
          <cell r="W85">
            <v>82</v>
          </cell>
          <cell r="X85">
            <v>81</v>
          </cell>
          <cell r="Y85">
            <v>80</v>
          </cell>
          <cell r="Z85">
            <v>79</v>
          </cell>
          <cell r="AA85">
            <v>78</v>
          </cell>
          <cell r="AB85">
            <v>83</v>
          </cell>
          <cell r="AC85">
            <v>84</v>
          </cell>
          <cell r="AD85">
            <v>85</v>
          </cell>
          <cell r="AE85">
            <v>86</v>
          </cell>
          <cell r="AF85" t="str">
            <v>82.50</v>
          </cell>
          <cell r="AG85" t="str">
            <v>83.00</v>
          </cell>
          <cell r="AH85" t="str">
            <v>0.50</v>
          </cell>
          <cell r="AI85" t="str">
            <v>0.61</v>
          </cell>
          <cell r="AJ85" t="str">
            <v>83.00</v>
          </cell>
          <cell r="AK85">
            <v>32022</v>
          </cell>
          <cell r="AL85" t="str">
            <v>0.27</v>
          </cell>
          <cell r="AM85" t="str">
            <v>-</v>
          </cell>
          <cell r="AN85" t="str">
            <v>-</v>
          </cell>
          <cell r="AO85" t="str">
            <v>-</v>
          </cell>
          <cell r="AP85" t="str">
            <v>VR24</v>
          </cell>
          <cell r="AQ85" t="b">
            <v>0</v>
          </cell>
          <cell r="AR85">
            <v>0</v>
          </cell>
          <cell r="AS85">
            <v>0</v>
          </cell>
          <cell r="AT85">
            <v>0</v>
          </cell>
          <cell r="AU85">
            <v>0</v>
          </cell>
          <cell r="AV85">
            <v>0</v>
          </cell>
          <cell r="AW85">
            <v>0</v>
          </cell>
          <cell r="AX85">
            <v>0</v>
          </cell>
          <cell r="AY85">
            <v>0</v>
          </cell>
          <cell r="AZ85">
            <v>0</v>
          </cell>
          <cell r="BA85" t="b">
            <v>0</v>
          </cell>
          <cell r="BB85" t="b">
            <v>0</v>
          </cell>
          <cell r="BC85" t="b">
            <v>0</v>
          </cell>
          <cell r="BD85" t="b">
            <v>0</v>
          </cell>
          <cell r="BE85">
            <v>48.1</v>
          </cell>
          <cell r="BF85">
            <v>44.38</v>
          </cell>
          <cell r="BG85">
            <v>-10.88</v>
          </cell>
          <cell r="BH85">
            <v>83.47</v>
          </cell>
          <cell r="BI85">
            <v>50.79</v>
          </cell>
          <cell r="BJ85">
            <v>55.34</v>
          </cell>
          <cell r="BK85" t="b">
            <v>0</v>
          </cell>
          <cell r="BL85">
            <v>0.55000000000000004</v>
          </cell>
          <cell r="BM85">
            <v>0.5</v>
          </cell>
          <cell r="BN85">
            <v>40.659999999999997</v>
          </cell>
          <cell r="BO85">
            <v>0</v>
          </cell>
          <cell r="BP85" t="str">
            <v>SERVICES</v>
          </cell>
          <cell r="BQ85">
            <v>82.2</v>
          </cell>
          <cell r="BR85">
            <v>3.41</v>
          </cell>
          <cell r="BS85">
            <v>-0.55000000000000004</v>
          </cell>
          <cell r="BT85">
            <v>-0.66</v>
          </cell>
          <cell r="BU85" t="b">
            <v>0</v>
          </cell>
          <cell r="BV85" t="b">
            <v>0</v>
          </cell>
          <cell r="BW85">
            <v>0</v>
          </cell>
          <cell r="BX85">
            <v>15.78</v>
          </cell>
          <cell r="BY85">
            <v>-1.5</v>
          </cell>
          <cell r="BZ85">
            <v>121.6</v>
          </cell>
          <cell r="CA85">
            <v>82.2</v>
          </cell>
          <cell r="CB85">
            <v>-10.88</v>
          </cell>
          <cell r="CC85" t="str">
            <v>Short Buildup</v>
          </cell>
          <cell r="CD85">
            <v>9.4499999999999993</v>
          </cell>
          <cell r="CE85">
            <v>-0.66</v>
          </cell>
          <cell r="CF85">
            <v>25.45</v>
          </cell>
          <cell r="CG85" t="str">
            <v>Short Buildup</v>
          </cell>
          <cell r="CH85">
            <v>91.27</v>
          </cell>
          <cell r="CI85" t="str">
            <v>NSE:GMRINFRA1!</v>
          </cell>
          <cell r="CJ85">
            <v>0</v>
          </cell>
          <cell r="CK85">
            <v>0</v>
          </cell>
          <cell r="CL85">
            <v>0</v>
          </cell>
          <cell r="CM85">
            <v>0</v>
          </cell>
          <cell r="CN85">
            <v>0</v>
          </cell>
          <cell r="CO85">
            <v>0</v>
          </cell>
          <cell r="CP85">
            <v>0</v>
          </cell>
          <cell r="CQ85">
            <v>0</v>
          </cell>
          <cell r="CR85" t="str">
            <v>BEARISH</v>
          </cell>
          <cell r="CS85" t="str">
            <v>BEARISH</v>
          </cell>
          <cell r="CT85" t="b">
            <v>0</v>
          </cell>
          <cell r="CU85" t="str">
            <v>na</v>
          </cell>
          <cell r="CV85" t="str">
            <v>na</v>
          </cell>
          <cell r="CW85" t="str">
            <v>na</v>
          </cell>
          <cell r="CX85">
            <v>0</v>
          </cell>
          <cell r="CY85">
            <v>0</v>
          </cell>
          <cell r="CZ85" t="b">
            <v>0</v>
          </cell>
          <cell r="DA85">
            <v>87.84</v>
          </cell>
          <cell r="DB85">
            <v>87.45</v>
          </cell>
          <cell r="DC85" t="str">
            <v>POTENTIAL_ENTRANT</v>
          </cell>
        </row>
        <row r="86">
          <cell r="B86" t="str">
            <v>ICICIPRULI</v>
          </cell>
          <cell r="C86">
            <v>1500</v>
          </cell>
          <cell r="D86">
            <v>5</v>
          </cell>
          <cell r="E86">
            <v>45000</v>
          </cell>
          <cell r="F86" t="str">
            <v>Finance</v>
          </cell>
          <cell r="G86" t="str">
            <v>Life/Health Insurance</v>
          </cell>
          <cell r="H86" t="str">
            <v xml:space="preserve">ICICI PRU LIFE INS CO LTD           </v>
          </cell>
          <cell r="I86" t="str">
            <v>ICICIPRULI</v>
          </cell>
          <cell r="J86" t="str">
            <v>NSE:ICICIPRULI!1</v>
          </cell>
          <cell r="K86" t="str">
            <v>ICICI Prudential Life Insurance Company Ltd.</v>
          </cell>
          <cell r="L86" t="str">
            <v>#fc5a5a60</v>
          </cell>
          <cell r="M86">
            <v>490.8</v>
          </cell>
          <cell r="N86">
            <v>-0.82845020000000003</v>
          </cell>
          <cell r="O86">
            <v>-4.0999999999999996</v>
          </cell>
          <cell r="P86">
            <v>13396500</v>
          </cell>
          <cell r="Q86">
            <v>-1.8247774000000001</v>
          </cell>
          <cell r="R86">
            <v>-249000</v>
          </cell>
          <cell r="S86">
            <v>1430</v>
          </cell>
          <cell r="T86">
            <v>-0.82845020000000003</v>
          </cell>
          <cell r="U86">
            <v>-1628</v>
          </cell>
          <cell r="V86" t="str">
            <v>Long Unwinding</v>
          </cell>
          <cell r="W86">
            <v>490</v>
          </cell>
          <cell r="X86">
            <v>485</v>
          </cell>
          <cell r="Y86">
            <v>480</v>
          </cell>
          <cell r="Z86">
            <v>475</v>
          </cell>
          <cell r="AA86">
            <v>470</v>
          </cell>
          <cell r="AB86">
            <v>495</v>
          </cell>
          <cell r="AC86">
            <v>500</v>
          </cell>
          <cell r="AD86">
            <v>505</v>
          </cell>
          <cell r="AE86">
            <v>510</v>
          </cell>
          <cell r="AF86" t="str">
            <v>494.60</v>
          </cell>
          <cell r="AG86" t="str">
            <v>498.40</v>
          </cell>
          <cell r="AH86" t="str">
            <v>3.80</v>
          </cell>
          <cell r="AI86" t="str">
            <v>0.77</v>
          </cell>
          <cell r="AJ86" t="str">
            <v>498.40</v>
          </cell>
          <cell r="AK86">
            <v>2586</v>
          </cell>
          <cell r="AL86" t="str">
            <v>0.13</v>
          </cell>
          <cell r="AM86" t="str">
            <v>-</v>
          </cell>
          <cell r="AN86" t="str">
            <v>-</v>
          </cell>
          <cell r="AO86" t="str">
            <v>-</v>
          </cell>
          <cell r="AP86" t="str">
            <v>VR73</v>
          </cell>
          <cell r="AQ86" t="b">
            <v>0</v>
          </cell>
          <cell r="AR86">
            <v>0</v>
          </cell>
          <cell r="AS86">
            <v>0</v>
          </cell>
          <cell r="AT86">
            <v>0</v>
          </cell>
          <cell r="AU86">
            <v>0</v>
          </cell>
          <cell r="AV86">
            <v>0</v>
          </cell>
          <cell r="AW86">
            <v>0</v>
          </cell>
          <cell r="AX86">
            <v>0</v>
          </cell>
          <cell r="AY86">
            <v>0</v>
          </cell>
          <cell r="AZ86">
            <v>0</v>
          </cell>
          <cell r="BA86" t="b">
            <v>0</v>
          </cell>
          <cell r="BB86" t="b">
            <v>0</v>
          </cell>
          <cell r="BC86" t="b">
            <v>0</v>
          </cell>
          <cell r="BD86" t="b">
            <v>0</v>
          </cell>
          <cell r="BE86">
            <v>34.840000000000003</v>
          </cell>
          <cell r="BF86">
            <v>31.54</v>
          </cell>
          <cell r="BG86">
            <v>-6.1</v>
          </cell>
          <cell r="BH86">
            <v>72.180000000000007</v>
          </cell>
          <cell r="BI86">
            <v>52.38</v>
          </cell>
          <cell r="BJ86">
            <v>38.49</v>
          </cell>
          <cell r="BK86" t="b">
            <v>1</v>
          </cell>
          <cell r="BL86">
            <v>0.55000000000000004</v>
          </cell>
          <cell r="BM86">
            <v>7.73</v>
          </cell>
          <cell r="BN86">
            <v>28.23</v>
          </cell>
          <cell r="BO86">
            <v>0</v>
          </cell>
          <cell r="BP86" t="str">
            <v>FINANCIAL SERVICES</v>
          </cell>
          <cell r="BQ86">
            <v>490.25</v>
          </cell>
          <cell r="BR86">
            <v>2.41</v>
          </cell>
          <cell r="BS86">
            <v>-4.6500000000000004</v>
          </cell>
          <cell r="BT86">
            <v>-0.94</v>
          </cell>
          <cell r="BU86" t="b">
            <v>0</v>
          </cell>
          <cell r="BV86" t="b">
            <v>0</v>
          </cell>
          <cell r="BW86" t="str">
            <v>BEARISH</v>
          </cell>
          <cell r="BX86">
            <v>26.69</v>
          </cell>
          <cell r="BY86">
            <v>-6.42</v>
          </cell>
          <cell r="BZ86">
            <v>37.799999999999997</v>
          </cell>
          <cell r="CA86">
            <v>490.25</v>
          </cell>
          <cell r="CB86">
            <v>-6.13</v>
          </cell>
          <cell r="CC86" t="str">
            <v>Significant Short Buildup</v>
          </cell>
          <cell r="CD86">
            <v>2.61</v>
          </cell>
          <cell r="CE86">
            <v>-0.94</v>
          </cell>
          <cell r="CF86">
            <v>-48.97</v>
          </cell>
          <cell r="CG86" t="str">
            <v>Short Buildup</v>
          </cell>
          <cell r="CH86">
            <v>90.08</v>
          </cell>
          <cell r="CI86" t="str">
            <v>NSE:ICICIPRULI1!</v>
          </cell>
          <cell r="CJ86">
            <v>96</v>
          </cell>
          <cell r="CK86">
            <v>541.4</v>
          </cell>
          <cell r="CL86">
            <v>103</v>
          </cell>
          <cell r="CM86">
            <v>532.25</v>
          </cell>
          <cell r="CN86" t="str">
            <v>Sell</v>
          </cell>
          <cell r="CO86" t="str">
            <v>LAST_LOSER</v>
          </cell>
          <cell r="CP86">
            <v>48</v>
          </cell>
          <cell r="CQ86">
            <v>550</v>
          </cell>
          <cell r="CR86" t="str">
            <v>BEARISH</v>
          </cell>
          <cell r="CS86" t="str">
            <v>BEARISH</v>
          </cell>
          <cell r="CT86" t="b">
            <v>1</v>
          </cell>
          <cell r="CU86" t="str">
            <v>BEARISH_ALIGNMENT</v>
          </cell>
          <cell r="CV86" t="str">
            <v>BEARISH_ALIGNMENT</v>
          </cell>
          <cell r="CW86" t="str">
            <v>BULLISH</v>
          </cell>
          <cell r="CX86">
            <v>17</v>
          </cell>
          <cell r="CY86">
            <v>91</v>
          </cell>
          <cell r="CZ86" t="b">
            <v>0</v>
          </cell>
          <cell r="DA86">
            <v>36.81</v>
          </cell>
          <cell r="DB86">
            <v>37.700000000000003</v>
          </cell>
          <cell r="DC86"/>
        </row>
        <row r="87">
          <cell r="B87" t="str">
            <v>COROMANDEL</v>
          </cell>
          <cell r="C87">
            <v>700</v>
          </cell>
          <cell r="D87">
            <v>10</v>
          </cell>
          <cell r="E87">
            <v>21000</v>
          </cell>
          <cell r="F87" t="str">
            <v>Process Industries</v>
          </cell>
          <cell r="G87" t="str">
            <v>Chemicals: Specialty</v>
          </cell>
          <cell r="H87" t="str">
            <v xml:space="preserve">COROMANDEL INTERNTL. LTD            </v>
          </cell>
          <cell r="I87" t="str">
            <v>COROMANDEL</v>
          </cell>
          <cell r="J87" t="str">
            <v>NSE:COROMANDEL!1</v>
          </cell>
          <cell r="K87" t="str">
            <v>Coromandel International Ltd.</v>
          </cell>
          <cell r="L87" t="str">
            <v>#fc5a5a5e</v>
          </cell>
          <cell r="M87">
            <v>1177.8</v>
          </cell>
          <cell r="N87">
            <v>-0.79177900000000001</v>
          </cell>
          <cell r="O87">
            <v>-9.4</v>
          </cell>
          <cell r="P87">
            <v>809200</v>
          </cell>
          <cell r="Q87">
            <v>-1.3651876999999999</v>
          </cell>
          <cell r="R87">
            <v>-11200</v>
          </cell>
          <cell r="S87">
            <v>146</v>
          </cell>
          <cell r="T87">
            <v>-0.79177900000000001</v>
          </cell>
          <cell r="U87">
            <v>-510</v>
          </cell>
          <cell r="V87" t="str">
            <v>Long Unwinding</v>
          </cell>
          <cell r="W87">
            <v>1170</v>
          </cell>
          <cell r="X87">
            <v>1160</v>
          </cell>
          <cell r="Y87">
            <v>1150</v>
          </cell>
          <cell r="Z87">
            <v>1140</v>
          </cell>
          <cell r="AA87">
            <v>1130</v>
          </cell>
          <cell r="AB87">
            <v>1180</v>
          </cell>
          <cell r="AC87">
            <v>1190</v>
          </cell>
          <cell r="AD87">
            <v>1200</v>
          </cell>
          <cell r="AE87">
            <v>1210</v>
          </cell>
          <cell r="AF87" t="str">
            <v>1,182.70</v>
          </cell>
          <cell r="AG87" t="str">
            <v>1,186.00</v>
          </cell>
          <cell r="AH87" t="str">
            <v>3.30</v>
          </cell>
          <cell r="AI87" t="str">
            <v>0.28</v>
          </cell>
          <cell r="AJ87" t="str">
            <v>1,186.00</v>
          </cell>
          <cell r="AK87">
            <v>79</v>
          </cell>
          <cell r="AL87" t="str">
            <v>0.01</v>
          </cell>
          <cell r="AM87" t="str">
            <v>-</v>
          </cell>
          <cell r="AN87" t="str">
            <v>-</v>
          </cell>
          <cell r="AO87" t="str">
            <v>-</v>
          </cell>
          <cell r="AP87" t="str">
            <v>VR168</v>
          </cell>
          <cell r="AQ87" t="b">
            <v>0</v>
          </cell>
          <cell r="AR87">
            <v>0</v>
          </cell>
          <cell r="AS87">
            <v>0</v>
          </cell>
          <cell r="AT87">
            <v>0</v>
          </cell>
          <cell r="AU87">
            <v>0</v>
          </cell>
          <cell r="AV87">
            <v>0</v>
          </cell>
          <cell r="AW87">
            <v>0</v>
          </cell>
          <cell r="AX87">
            <v>0</v>
          </cell>
          <cell r="AY87">
            <v>0</v>
          </cell>
          <cell r="AZ87">
            <v>0</v>
          </cell>
          <cell r="BA87" t="b">
            <v>0</v>
          </cell>
          <cell r="BB87" t="b">
            <v>0</v>
          </cell>
          <cell r="BC87" t="b">
            <v>0</v>
          </cell>
          <cell r="BD87" t="b">
            <v>0</v>
          </cell>
          <cell r="BE87">
            <v>35.31</v>
          </cell>
          <cell r="BF87">
            <v>32.22</v>
          </cell>
          <cell r="BG87">
            <v>9</v>
          </cell>
          <cell r="BH87">
            <v>71.77</v>
          </cell>
          <cell r="BI87">
            <v>74.599999999999994</v>
          </cell>
          <cell r="BJ87">
            <v>49.42</v>
          </cell>
          <cell r="BK87" t="b">
            <v>1</v>
          </cell>
          <cell r="BL87">
            <v>0.36</v>
          </cell>
          <cell r="BM87">
            <v>6.37</v>
          </cell>
          <cell r="BN87">
            <v>29.13</v>
          </cell>
          <cell r="BO87">
            <v>0</v>
          </cell>
          <cell r="BP87" t="str">
            <v>CHEMICALS</v>
          </cell>
          <cell r="BQ87">
            <v>1174.75</v>
          </cell>
          <cell r="BR87">
            <v>0</v>
          </cell>
          <cell r="BS87">
            <v>-12.45</v>
          </cell>
          <cell r="BT87">
            <v>-1.05</v>
          </cell>
          <cell r="BU87" t="b">
            <v>0</v>
          </cell>
          <cell r="BV87" t="b">
            <v>0</v>
          </cell>
          <cell r="BW87" t="str">
            <v>BEARISH</v>
          </cell>
          <cell r="BX87">
            <v>-8.01</v>
          </cell>
          <cell r="BY87">
            <v>-2.91</v>
          </cell>
          <cell r="BZ87">
            <v>22.94</v>
          </cell>
          <cell r="CA87">
            <v>1174.75</v>
          </cell>
          <cell r="CB87">
            <v>9</v>
          </cell>
          <cell r="CC87" t="str">
            <v>Significant Long Unwinding</v>
          </cell>
          <cell r="CD87">
            <v>0.21</v>
          </cell>
          <cell r="CE87">
            <v>-1.05</v>
          </cell>
          <cell r="CF87">
            <v>-77.84</v>
          </cell>
          <cell r="CG87" t="str">
            <v>Short Buildup</v>
          </cell>
          <cell r="CH87">
            <v>65.08</v>
          </cell>
          <cell r="CI87" t="str">
            <v>NSE:COROMANDEL1!</v>
          </cell>
          <cell r="CJ87">
            <v>90</v>
          </cell>
          <cell r="CK87">
            <v>1259.4000000000001</v>
          </cell>
          <cell r="CL87">
            <v>31</v>
          </cell>
          <cell r="CM87">
            <v>1187.0999999999999</v>
          </cell>
          <cell r="CN87" t="str">
            <v>Buy</v>
          </cell>
          <cell r="CO87" t="str">
            <v>LAST_LOSER</v>
          </cell>
          <cell r="CP87">
            <v>9</v>
          </cell>
          <cell r="CQ87">
            <v>1140</v>
          </cell>
          <cell r="CR87" t="str">
            <v>BEARISH</v>
          </cell>
          <cell r="CS87" t="str">
            <v>BEARISH</v>
          </cell>
          <cell r="CT87" t="b">
            <v>1</v>
          </cell>
          <cell r="CU87" t="str">
            <v>BEARISH_ALIGNMENT</v>
          </cell>
          <cell r="CV87" t="str">
            <v>BEARISH_ALIGNMENT</v>
          </cell>
          <cell r="CW87" t="str">
            <v>BEARISH</v>
          </cell>
          <cell r="CX87">
            <v>6</v>
          </cell>
          <cell r="CY87">
            <v>198</v>
          </cell>
          <cell r="CZ87" t="b">
            <v>0</v>
          </cell>
          <cell r="DA87">
            <v>9.98</v>
          </cell>
          <cell r="DB87">
            <v>10.210000000000001</v>
          </cell>
          <cell r="DC87"/>
        </row>
        <row r="88">
          <cell r="B88" t="str">
            <v>BALRAMCHIN</v>
          </cell>
          <cell r="C88">
            <v>1600</v>
          </cell>
          <cell r="D88">
            <v>5</v>
          </cell>
          <cell r="E88">
            <v>48000</v>
          </cell>
          <cell r="F88" t="str">
            <v>Process Industries</v>
          </cell>
          <cell r="G88" t="str">
            <v>Agricultural Commodities/Milling</v>
          </cell>
          <cell r="H88" t="str">
            <v xml:space="preserve">BALRAMPUR CHINI MILLS LTD           </v>
          </cell>
          <cell r="I88" t="str">
            <v>BALRAMCHIN</v>
          </cell>
          <cell r="J88" t="str">
            <v>NSE:BALRAMCHIN!1</v>
          </cell>
          <cell r="K88" t="str">
            <v>Balrampur Chini Mills Ltd.</v>
          </cell>
          <cell r="L88" t="str">
            <v>#fc5a5a5d</v>
          </cell>
          <cell r="M88">
            <v>382.4</v>
          </cell>
          <cell r="N88">
            <v>-0.76553780000000005</v>
          </cell>
          <cell r="O88">
            <v>-2.95</v>
          </cell>
          <cell r="P88">
            <v>8676800</v>
          </cell>
          <cell r="Q88">
            <v>-1.1123267999999999</v>
          </cell>
          <cell r="R88">
            <v>-97600</v>
          </cell>
          <cell r="S88">
            <v>61</v>
          </cell>
          <cell r="T88">
            <v>-0.76553780000000005</v>
          </cell>
          <cell r="U88">
            <v>-246</v>
          </cell>
          <cell r="V88" t="str">
            <v>Long Unwinding</v>
          </cell>
          <cell r="W88">
            <v>380</v>
          </cell>
          <cell r="X88">
            <v>375</v>
          </cell>
          <cell r="Y88">
            <v>370</v>
          </cell>
          <cell r="Z88">
            <v>365</v>
          </cell>
          <cell r="AA88">
            <v>360</v>
          </cell>
          <cell r="AB88">
            <v>385</v>
          </cell>
          <cell r="AC88">
            <v>390</v>
          </cell>
          <cell r="AD88">
            <v>395</v>
          </cell>
          <cell r="AE88">
            <v>400</v>
          </cell>
          <cell r="AF88" t="str">
            <v>382.75</v>
          </cell>
          <cell r="AG88" t="str">
            <v>384.50</v>
          </cell>
          <cell r="AH88" t="str">
            <v>1.75</v>
          </cell>
          <cell r="AI88" t="str">
            <v>0.46</v>
          </cell>
          <cell r="AJ88" t="str">
            <v>384.50</v>
          </cell>
          <cell r="AK88">
            <v>1413</v>
          </cell>
          <cell r="AL88" t="str">
            <v>0.05</v>
          </cell>
          <cell r="AM88" t="str">
            <v>-</v>
          </cell>
          <cell r="AN88" t="str">
            <v>-</v>
          </cell>
          <cell r="AO88" t="str">
            <v>-</v>
          </cell>
          <cell r="AP88" t="str">
            <v>VR92</v>
          </cell>
          <cell r="AQ88" t="b">
            <v>0</v>
          </cell>
          <cell r="AR88">
            <v>0</v>
          </cell>
          <cell r="AS88">
            <v>0</v>
          </cell>
          <cell r="AT88">
            <v>0</v>
          </cell>
          <cell r="AU88">
            <v>0</v>
          </cell>
          <cell r="AV88">
            <v>0</v>
          </cell>
          <cell r="AW88">
            <v>0</v>
          </cell>
          <cell r="AX88">
            <v>0</v>
          </cell>
          <cell r="AY88">
            <v>0</v>
          </cell>
          <cell r="AZ88">
            <v>0</v>
          </cell>
          <cell r="BA88" t="b">
            <v>0</v>
          </cell>
          <cell r="BB88" t="b">
            <v>0</v>
          </cell>
          <cell r="BC88" t="b">
            <v>0</v>
          </cell>
          <cell r="BD88" t="b">
            <v>0</v>
          </cell>
          <cell r="BE88">
            <v>48.42</v>
          </cell>
          <cell r="BF88">
            <v>39.57</v>
          </cell>
          <cell r="BG88">
            <v>-2.2999999999999998</v>
          </cell>
          <cell r="BH88">
            <v>79.42</v>
          </cell>
          <cell r="BI88">
            <v>55.56</v>
          </cell>
          <cell r="BJ88">
            <v>31.22</v>
          </cell>
          <cell r="BK88" t="b">
            <v>0</v>
          </cell>
          <cell r="BL88">
            <v>0.69</v>
          </cell>
          <cell r="BM88">
            <v>0.28000000000000003</v>
          </cell>
          <cell r="BN88">
            <v>30.71</v>
          </cell>
          <cell r="BO88">
            <v>0</v>
          </cell>
          <cell r="BP88" t="str">
            <v>FMCG</v>
          </cell>
          <cell r="BQ88">
            <v>381.1</v>
          </cell>
          <cell r="BR88">
            <v>2.5299999999999998</v>
          </cell>
          <cell r="BS88">
            <v>-4.25</v>
          </cell>
          <cell r="BT88">
            <v>-1.1000000000000001</v>
          </cell>
          <cell r="BU88" t="b">
            <v>0</v>
          </cell>
          <cell r="BV88" t="b">
            <v>0</v>
          </cell>
          <cell r="BW88">
            <v>0</v>
          </cell>
          <cell r="BX88">
            <v>5.28</v>
          </cell>
          <cell r="BY88">
            <v>-2.67</v>
          </cell>
          <cell r="BZ88">
            <v>2.8</v>
          </cell>
          <cell r="CA88">
            <v>381.1</v>
          </cell>
          <cell r="CB88">
            <v>-2.2999999999999998</v>
          </cell>
          <cell r="CC88" t="str">
            <v>Significant Short Buildup</v>
          </cell>
          <cell r="CD88">
            <v>-0.84</v>
          </cell>
          <cell r="CE88">
            <v>-1.1000000000000001</v>
          </cell>
          <cell r="CF88">
            <v>-79.95</v>
          </cell>
          <cell r="CG88" t="str">
            <v>Long Unwinding</v>
          </cell>
          <cell r="CH88">
            <v>23.02</v>
          </cell>
          <cell r="CI88" t="str">
            <v>NSE:BALRAMCHIN1!</v>
          </cell>
          <cell r="CJ88">
            <v>0</v>
          </cell>
          <cell r="CK88">
            <v>0</v>
          </cell>
          <cell r="CL88">
            <v>0</v>
          </cell>
          <cell r="CM88">
            <v>0</v>
          </cell>
          <cell r="CN88">
            <v>0</v>
          </cell>
          <cell r="CO88">
            <v>0</v>
          </cell>
          <cell r="CP88">
            <v>0</v>
          </cell>
          <cell r="CQ88">
            <v>0</v>
          </cell>
          <cell r="CR88" t="str">
            <v>BEARISH</v>
          </cell>
          <cell r="CS88" t="str">
            <v>BEARISH</v>
          </cell>
          <cell r="CT88" t="b">
            <v>1</v>
          </cell>
          <cell r="CU88" t="str">
            <v>na</v>
          </cell>
          <cell r="CV88" t="str">
            <v>na</v>
          </cell>
          <cell r="CW88" t="str">
            <v>na</v>
          </cell>
          <cell r="CX88">
            <v>0</v>
          </cell>
          <cell r="CY88">
            <v>0</v>
          </cell>
          <cell r="CZ88" t="b">
            <v>0</v>
          </cell>
          <cell r="DA88">
            <v>86.46</v>
          </cell>
          <cell r="DB88">
            <v>89.48</v>
          </cell>
          <cell r="DC88" t="str">
            <v>BANNED</v>
          </cell>
        </row>
        <row r="89">
          <cell r="B89" t="str">
            <v>IGL</v>
          </cell>
          <cell r="C89">
            <v>1375</v>
          </cell>
          <cell r="D89">
            <v>5</v>
          </cell>
          <cell r="E89">
            <v>55000</v>
          </cell>
          <cell r="F89" t="str">
            <v>Utilities</v>
          </cell>
          <cell r="G89" t="str">
            <v>Gas Distributors</v>
          </cell>
          <cell r="H89" t="str">
            <v xml:space="preserve">INDRAPRASTHA GAS LTD                </v>
          </cell>
          <cell r="I89" t="str">
            <v>IGL</v>
          </cell>
          <cell r="J89" t="str">
            <v>NSE:IGL!1</v>
          </cell>
          <cell r="K89" t="str">
            <v>Indraprastha Gas Ltd.</v>
          </cell>
          <cell r="L89" t="str">
            <v>#fc5a5a5d</v>
          </cell>
          <cell r="M89">
            <v>442.55</v>
          </cell>
          <cell r="N89">
            <v>-0.76241729999999996</v>
          </cell>
          <cell r="O89">
            <v>-3.4</v>
          </cell>
          <cell r="P89">
            <v>11569250</v>
          </cell>
          <cell r="Q89">
            <v>-1.9804287</v>
          </cell>
          <cell r="R89">
            <v>-233750</v>
          </cell>
          <cell r="S89">
            <v>1216</v>
          </cell>
          <cell r="T89">
            <v>-0.76241729999999996</v>
          </cell>
          <cell r="U89">
            <v>-3411</v>
          </cell>
          <cell r="V89" t="str">
            <v>Long Unwinding</v>
          </cell>
          <cell r="W89">
            <v>440</v>
          </cell>
          <cell r="X89">
            <v>435</v>
          </cell>
          <cell r="Y89">
            <v>430</v>
          </cell>
          <cell r="Z89">
            <v>425</v>
          </cell>
          <cell r="AA89">
            <v>420</v>
          </cell>
          <cell r="AB89">
            <v>445</v>
          </cell>
          <cell r="AC89">
            <v>450</v>
          </cell>
          <cell r="AD89">
            <v>455</v>
          </cell>
          <cell r="AE89">
            <v>460</v>
          </cell>
          <cell r="AF89" t="str">
            <v>446.20</v>
          </cell>
          <cell r="AG89" t="str">
            <v>448.95</v>
          </cell>
          <cell r="AH89" t="str">
            <v>2.75</v>
          </cell>
          <cell r="AI89" t="str">
            <v>0.62</v>
          </cell>
          <cell r="AJ89" t="str">
            <v>448.95</v>
          </cell>
          <cell r="AK89">
            <v>5171</v>
          </cell>
          <cell r="AL89" t="str">
            <v>0.23</v>
          </cell>
          <cell r="AM89" t="str">
            <v>-</v>
          </cell>
          <cell r="AN89" t="str">
            <v>-</v>
          </cell>
          <cell r="AO89" t="str">
            <v>-</v>
          </cell>
          <cell r="AP89" t="str">
            <v>VR54</v>
          </cell>
          <cell r="AQ89" t="b">
            <v>0</v>
          </cell>
          <cell r="AR89">
            <v>0</v>
          </cell>
          <cell r="AS89">
            <v>0</v>
          </cell>
          <cell r="AT89">
            <v>0</v>
          </cell>
          <cell r="AU89">
            <v>0</v>
          </cell>
          <cell r="AV89">
            <v>0</v>
          </cell>
          <cell r="AW89">
            <v>0</v>
          </cell>
          <cell r="AX89">
            <v>0</v>
          </cell>
          <cell r="AY89">
            <v>0</v>
          </cell>
          <cell r="AZ89">
            <v>0</v>
          </cell>
          <cell r="BA89" t="b">
            <v>0</v>
          </cell>
          <cell r="BB89" t="b">
            <v>0</v>
          </cell>
          <cell r="BC89" t="b">
            <v>0</v>
          </cell>
          <cell r="BD89" t="b">
            <v>0</v>
          </cell>
          <cell r="BE89">
            <v>34.35</v>
          </cell>
          <cell r="BF89">
            <v>33.99</v>
          </cell>
          <cell r="BG89">
            <v>0.47</v>
          </cell>
          <cell r="BH89">
            <v>85.89</v>
          </cell>
          <cell r="BI89">
            <v>60.32</v>
          </cell>
          <cell r="BJ89">
            <v>57.1</v>
          </cell>
          <cell r="BK89" t="b">
            <v>1</v>
          </cell>
          <cell r="BL89">
            <v>0.75</v>
          </cell>
          <cell r="BM89">
            <v>18.79</v>
          </cell>
          <cell r="BN89">
            <v>33.630000000000003</v>
          </cell>
          <cell r="BO89" t="str">
            <v>2024-01-25</v>
          </cell>
          <cell r="BP89" t="str">
            <v>ENERGY</v>
          </cell>
          <cell r="BQ89">
            <v>441.05</v>
          </cell>
          <cell r="BR89">
            <v>2.73</v>
          </cell>
          <cell r="BS89">
            <v>-4.9000000000000004</v>
          </cell>
          <cell r="BT89">
            <v>-1.1000000000000001</v>
          </cell>
          <cell r="BU89" t="b">
            <v>0</v>
          </cell>
          <cell r="BV89" t="b">
            <v>1</v>
          </cell>
          <cell r="BW89" t="str">
            <v>BULLISH</v>
          </cell>
          <cell r="BX89">
            <v>-3.96</v>
          </cell>
          <cell r="BY89">
            <v>1.91</v>
          </cell>
          <cell r="BZ89">
            <v>42.09</v>
          </cell>
          <cell r="CA89">
            <v>441.05</v>
          </cell>
          <cell r="CB89">
            <v>0.47</v>
          </cell>
          <cell r="CC89" t="str">
            <v>Short Covering</v>
          </cell>
          <cell r="CD89">
            <v>1.79</v>
          </cell>
          <cell r="CE89">
            <v>-1.1000000000000001</v>
          </cell>
          <cell r="CF89">
            <v>-71.11</v>
          </cell>
          <cell r="CG89" t="str">
            <v>Short Buildup</v>
          </cell>
          <cell r="CH89">
            <v>93.25</v>
          </cell>
          <cell r="CI89" t="str">
            <v>NSE:IGL1!</v>
          </cell>
          <cell r="CJ89">
            <v>15</v>
          </cell>
          <cell r="CK89">
            <v>438.2</v>
          </cell>
          <cell r="CL89">
            <v>62</v>
          </cell>
          <cell r="CM89">
            <v>415.8</v>
          </cell>
          <cell r="CN89" t="str">
            <v>Buy</v>
          </cell>
          <cell r="CO89" t="str">
            <v>LAST_LOSER</v>
          </cell>
          <cell r="CP89">
            <v>18</v>
          </cell>
          <cell r="CQ89">
            <v>425</v>
          </cell>
          <cell r="CR89" t="str">
            <v>BULLISH</v>
          </cell>
          <cell r="CS89" t="str">
            <v>BEARISH</v>
          </cell>
          <cell r="CT89" t="b">
            <v>0</v>
          </cell>
          <cell r="CU89" t="str">
            <v>BULLISH_ALIGNMENT</v>
          </cell>
          <cell r="CV89" t="str">
            <v>na</v>
          </cell>
          <cell r="CW89" t="str">
            <v>BULLISH</v>
          </cell>
          <cell r="CX89">
            <v>3</v>
          </cell>
          <cell r="CY89">
            <v>74</v>
          </cell>
          <cell r="CZ89" t="b">
            <v>1</v>
          </cell>
          <cell r="DA89">
            <v>37.869999999999997</v>
          </cell>
          <cell r="DB89">
            <v>39.21</v>
          </cell>
          <cell r="DC89"/>
        </row>
        <row r="90">
          <cell r="B90" t="str">
            <v>ITC</v>
          </cell>
          <cell r="C90">
            <v>1600</v>
          </cell>
          <cell r="D90">
            <v>2.5</v>
          </cell>
          <cell r="E90">
            <v>64000</v>
          </cell>
          <cell r="F90" t="str">
            <v>Consumer Non-Durables</v>
          </cell>
          <cell r="G90" t="str">
            <v>Tobacco</v>
          </cell>
          <cell r="H90" t="str">
            <v xml:space="preserve">ITC LTD                             </v>
          </cell>
          <cell r="I90" t="str">
            <v>ITC</v>
          </cell>
          <cell r="J90" t="str">
            <v>NSE:ITC!1</v>
          </cell>
          <cell r="K90" t="str">
            <v>ITC Ltd.</v>
          </cell>
          <cell r="L90" t="str">
            <v>#fc5a5a5c</v>
          </cell>
          <cell r="M90">
            <v>469</v>
          </cell>
          <cell r="N90">
            <v>-0.76174350000000002</v>
          </cell>
          <cell r="O90">
            <v>-3.6</v>
          </cell>
          <cell r="P90">
            <v>65734400</v>
          </cell>
          <cell r="Q90">
            <v>-2.7021906000000002</v>
          </cell>
          <cell r="R90">
            <v>-1825600</v>
          </cell>
          <cell r="S90">
            <v>4562</v>
          </cell>
          <cell r="T90">
            <v>-0.76174350000000002</v>
          </cell>
          <cell r="U90">
            <v>-5915</v>
          </cell>
          <cell r="V90" t="str">
            <v>Long Unwinding</v>
          </cell>
          <cell r="W90">
            <v>467.5</v>
          </cell>
          <cell r="X90">
            <v>465</v>
          </cell>
          <cell r="Y90">
            <v>462.5</v>
          </cell>
          <cell r="Z90">
            <v>460</v>
          </cell>
          <cell r="AA90">
            <v>457.5</v>
          </cell>
          <cell r="AB90">
            <v>470</v>
          </cell>
          <cell r="AC90">
            <v>472.5</v>
          </cell>
          <cell r="AD90">
            <v>475</v>
          </cell>
          <cell r="AE90">
            <v>477.5</v>
          </cell>
          <cell r="AF90" t="str">
            <v>471.50</v>
          </cell>
          <cell r="AG90" t="str">
            <v>473.40</v>
          </cell>
          <cell r="AH90" t="str">
            <v>1.90</v>
          </cell>
          <cell r="AI90" t="str">
            <v>0.40</v>
          </cell>
          <cell r="AJ90" t="str">
            <v>473.40</v>
          </cell>
          <cell r="AK90">
            <v>8744</v>
          </cell>
          <cell r="AL90" t="str">
            <v>0.41</v>
          </cell>
          <cell r="AM90" t="str">
            <v>-</v>
          </cell>
          <cell r="AN90" t="str">
            <v>-</v>
          </cell>
          <cell r="AO90" t="str">
            <v>-</v>
          </cell>
          <cell r="AP90" t="str">
            <v>VR46</v>
          </cell>
          <cell r="AQ90" t="b">
            <v>0</v>
          </cell>
          <cell r="AR90">
            <v>0</v>
          </cell>
          <cell r="AS90">
            <v>0</v>
          </cell>
          <cell r="AT90">
            <v>0</v>
          </cell>
          <cell r="AU90">
            <v>0</v>
          </cell>
          <cell r="AV90">
            <v>0</v>
          </cell>
          <cell r="AW90">
            <v>0</v>
          </cell>
          <cell r="AX90">
            <v>0</v>
          </cell>
          <cell r="AY90">
            <v>0</v>
          </cell>
          <cell r="AZ90">
            <v>0</v>
          </cell>
          <cell r="BA90" t="b">
            <v>0</v>
          </cell>
          <cell r="BB90" t="b">
            <v>0</v>
          </cell>
          <cell r="BC90" t="b">
            <v>0</v>
          </cell>
          <cell r="BD90" t="b">
            <v>0</v>
          </cell>
          <cell r="BE90">
            <v>23.16</v>
          </cell>
          <cell r="BF90">
            <v>22.1</v>
          </cell>
          <cell r="BG90">
            <v>4.84</v>
          </cell>
          <cell r="BH90">
            <v>79.64</v>
          </cell>
          <cell r="BI90">
            <v>87.3</v>
          </cell>
          <cell r="BJ90">
            <v>46.7</v>
          </cell>
          <cell r="BK90" t="b">
            <v>1</v>
          </cell>
          <cell r="BL90">
            <v>0.37</v>
          </cell>
          <cell r="BM90">
            <v>-4.34</v>
          </cell>
          <cell r="BN90">
            <v>21.05</v>
          </cell>
          <cell r="BO90" t="str">
            <v>2024-01-29</v>
          </cell>
          <cell r="BP90" t="str">
            <v>FMCG</v>
          </cell>
          <cell r="BQ90">
            <v>468.9</v>
          </cell>
          <cell r="BR90">
            <v>1.72</v>
          </cell>
          <cell r="BS90">
            <v>-3.7</v>
          </cell>
          <cell r="BT90">
            <v>-0.78</v>
          </cell>
          <cell r="BU90" t="b">
            <v>1</v>
          </cell>
          <cell r="BV90" t="b">
            <v>1</v>
          </cell>
          <cell r="BW90" t="str">
            <v>BULLISH</v>
          </cell>
          <cell r="BX90">
            <v>7.89</v>
          </cell>
          <cell r="BY90">
            <v>-0.05</v>
          </cell>
          <cell r="BZ90">
            <v>51.2</v>
          </cell>
          <cell r="CA90">
            <v>468.9</v>
          </cell>
          <cell r="CB90">
            <v>4.84</v>
          </cell>
          <cell r="CC90" t="str">
            <v>Short Buildup</v>
          </cell>
          <cell r="CD90">
            <v>3.21</v>
          </cell>
          <cell r="CE90">
            <v>-0.78</v>
          </cell>
          <cell r="CF90">
            <v>-52.35</v>
          </cell>
          <cell r="CG90" t="str">
            <v>Short Buildup</v>
          </cell>
          <cell r="CH90">
            <v>86.51</v>
          </cell>
          <cell r="CI90" t="str">
            <v>NSE:ITC1!</v>
          </cell>
          <cell r="CJ90">
            <v>6</v>
          </cell>
          <cell r="CK90">
            <v>473.9</v>
          </cell>
          <cell r="CL90">
            <v>20</v>
          </cell>
          <cell r="CM90">
            <v>461.65</v>
          </cell>
          <cell r="CN90" t="str">
            <v>Buy</v>
          </cell>
          <cell r="CO90" t="str">
            <v>LAST_LOSER</v>
          </cell>
          <cell r="CP90">
            <v>8</v>
          </cell>
          <cell r="CQ90">
            <v>460</v>
          </cell>
          <cell r="CR90" t="str">
            <v>BEARISH</v>
          </cell>
          <cell r="CS90" t="str">
            <v>BEARISH</v>
          </cell>
          <cell r="CT90" t="b">
            <v>0</v>
          </cell>
          <cell r="CU90" t="str">
            <v>na</v>
          </cell>
          <cell r="CV90" t="str">
            <v>na</v>
          </cell>
          <cell r="CW90" t="str">
            <v>BULLISH</v>
          </cell>
          <cell r="CX90">
            <v>2</v>
          </cell>
          <cell r="CY90">
            <v>79</v>
          </cell>
          <cell r="CZ90" t="b">
            <v>1</v>
          </cell>
          <cell r="DA90">
            <v>7.05</v>
          </cell>
          <cell r="DB90">
            <v>7.1</v>
          </cell>
          <cell r="DC90"/>
        </row>
        <row r="91">
          <cell r="B91" t="str">
            <v>TATAMOTORS</v>
          </cell>
          <cell r="C91">
            <v>1425</v>
          </cell>
          <cell r="D91">
            <v>10</v>
          </cell>
          <cell r="E91">
            <v>28500</v>
          </cell>
          <cell r="F91" t="str">
            <v>Consumer Durables</v>
          </cell>
          <cell r="G91" t="str">
            <v>Motor Vehicles</v>
          </cell>
          <cell r="H91" t="str">
            <v xml:space="preserve">TATA MOTORS LIMITED                 </v>
          </cell>
          <cell r="I91" t="str">
            <v>TATAMOTORS</v>
          </cell>
          <cell r="J91" t="str">
            <v>NSE:TATAMOTORS!1</v>
          </cell>
          <cell r="K91" t="str">
            <v>Tata Motors Ltd.</v>
          </cell>
          <cell r="L91" t="str">
            <v>#fc5a5a5c</v>
          </cell>
          <cell r="M91">
            <v>818.25</v>
          </cell>
          <cell r="N91">
            <v>-0.74599709999999997</v>
          </cell>
          <cell r="O91">
            <v>-6.15</v>
          </cell>
          <cell r="P91">
            <v>48609600</v>
          </cell>
          <cell r="Q91">
            <v>-4.0962636000000003</v>
          </cell>
          <cell r="R91">
            <v>-2076225</v>
          </cell>
          <cell r="S91">
            <v>4775</v>
          </cell>
          <cell r="T91">
            <v>-0.74599709999999997</v>
          </cell>
          <cell r="U91">
            <v>-5485</v>
          </cell>
          <cell r="V91" t="str">
            <v>Long Unwinding</v>
          </cell>
          <cell r="W91">
            <v>810</v>
          </cell>
          <cell r="X91">
            <v>800</v>
          </cell>
          <cell r="Y91">
            <v>790</v>
          </cell>
          <cell r="Z91">
            <v>780</v>
          </cell>
          <cell r="AA91">
            <v>770</v>
          </cell>
          <cell r="AB91">
            <v>820</v>
          </cell>
          <cell r="AC91">
            <v>830</v>
          </cell>
          <cell r="AD91">
            <v>840</v>
          </cell>
          <cell r="AE91">
            <v>850</v>
          </cell>
          <cell r="AF91" t="str">
            <v>823.55</v>
          </cell>
          <cell r="AG91" t="str">
            <v>826.00</v>
          </cell>
          <cell r="AH91" t="str">
            <v>2.45</v>
          </cell>
          <cell r="AI91" t="str">
            <v>0.30</v>
          </cell>
          <cell r="AJ91" t="str">
            <v>826.00</v>
          </cell>
          <cell r="AK91">
            <v>12594</v>
          </cell>
          <cell r="AL91" t="str">
            <v>1.04</v>
          </cell>
          <cell r="AM91" t="str">
            <v>-</v>
          </cell>
          <cell r="AN91" t="str">
            <v>-</v>
          </cell>
          <cell r="AO91" t="str">
            <v>-</v>
          </cell>
          <cell r="AP91" t="str">
            <v>VR39</v>
          </cell>
          <cell r="AQ91" t="b">
            <v>0</v>
          </cell>
          <cell r="AR91">
            <v>0</v>
          </cell>
          <cell r="AS91">
            <v>0</v>
          </cell>
          <cell r="AT91">
            <v>0</v>
          </cell>
          <cell r="AU91">
            <v>0</v>
          </cell>
          <cell r="AV91">
            <v>0</v>
          </cell>
          <cell r="AW91">
            <v>0</v>
          </cell>
          <cell r="AX91">
            <v>0</v>
          </cell>
          <cell r="AY91">
            <v>0</v>
          </cell>
          <cell r="AZ91">
            <v>0</v>
          </cell>
          <cell r="BA91" t="b">
            <v>0</v>
          </cell>
          <cell r="BB91" t="b">
            <v>0</v>
          </cell>
          <cell r="BC91" t="b">
            <v>0</v>
          </cell>
          <cell r="BD91" t="b">
            <v>0</v>
          </cell>
          <cell r="BE91">
            <v>25.33</v>
          </cell>
          <cell r="BF91">
            <v>23.8</v>
          </cell>
          <cell r="BG91">
            <v>-10.43</v>
          </cell>
          <cell r="BH91">
            <v>7.86</v>
          </cell>
          <cell r="BI91">
            <v>15.87</v>
          </cell>
          <cell r="BJ91">
            <v>22.81</v>
          </cell>
          <cell r="BK91" t="b">
            <v>1</v>
          </cell>
          <cell r="BL91">
            <v>0.62</v>
          </cell>
          <cell r="BM91">
            <v>2.08</v>
          </cell>
          <cell r="BN91">
            <v>22.26</v>
          </cell>
          <cell r="BO91" t="str">
            <v>2024-02-02</v>
          </cell>
          <cell r="BP91" t="str">
            <v>AUTOMOBILE</v>
          </cell>
          <cell r="BQ91">
            <v>819.2</v>
          </cell>
          <cell r="BR91">
            <v>1.89</v>
          </cell>
          <cell r="BS91">
            <v>-5.2</v>
          </cell>
          <cell r="BT91">
            <v>-0.63</v>
          </cell>
          <cell r="BU91" t="b">
            <v>0</v>
          </cell>
          <cell r="BV91" t="b">
            <v>1</v>
          </cell>
          <cell r="BW91" t="str">
            <v>BEARISH</v>
          </cell>
          <cell r="BX91">
            <v>3.02</v>
          </cell>
          <cell r="BY91">
            <v>0.59</v>
          </cell>
          <cell r="BZ91">
            <v>51.24</v>
          </cell>
          <cell r="CA91">
            <v>819.2</v>
          </cell>
          <cell r="CB91">
            <v>-10.46</v>
          </cell>
          <cell r="CC91" t="str">
            <v>Long Buildup</v>
          </cell>
          <cell r="CD91">
            <v>3.15</v>
          </cell>
          <cell r="CE91">
            <v>-0.63</v>
          </cell>
          <cell r="CF91">
            <v>-50.26</v>
          </cell>
          <cell r="CG91" t="str">
            <v>Short Buildup</v>
          </cell>
          <cell r="CH91">
            <v>78.569999999999993</v>
          </cell>
          <cell r="CI91" t="str">
            <v>NSE:TATAMOTORS1!</v>
          </cell>
          <cell r="CJ91">
            <v>15</v>
          </cell>
          <cell r="CK91">
            <v>820.1</v>
          </cell>
          <cell r="CL91">
            <v>0</v>
          </cell>
          <cell r="CM91">
            <v>0</v>
          </cell>
          <cell r="CN91" t="str">
            <v>Buy</v>
          </cell>
          <cell r="CO91" t="str">
            <v>LAST_LOSER</v>
          </cell>
          <cell r="CP91">
            <v>14</v>
          </cell>
          <cell r="CQ91">
            <v>800</v>
          </cell>
          <cell r="CR91" t="str">
            <v>BULLISH</v>
          </cell>
          <cell r="CS91" t="str">
            <v>BEARISH</v>
          </cell>
          <cell r="CT91" t="b">
            <v>0</v>
          </cell>
          <cell r="CU91" t="str">
            <v>na</v>
          </cell>
          <cell r="CV91" t="str">
            <v>BEARISH_ALIGNMENT</v>
          </cell>
          <cell r="CW91" t="str">
            <v>BEARISH</v>
          </cell>
          <cell r="CX91">
            <v>1</v>
          </cell>
          <cell r="CY91">
            <v>1</v>
          </cell>
          <cell r="CZ91" t="b">
            <v>1</v>
          </cell>
          <cell r="DA91">
            <v>42.71</v>
          </cell>
          <cell r="DB91">
            <v>43.56</v>
          </cell>
          <cell r="DC91"/>
        </row>
        <row r="92">
          <cell r="B92" t="str">
            <v>ULTRACEMCO</v>
          </cell>
          <cell r="C92">
            <v>100</v>
          </cell>
          <cell r="D92">
            <v>100</v>
          </cell>
          <cell r="E92">
            <v>3000</v>
          </cell>
          <cell r="F92" t="str">
            <v>Non-Energy Minerals</v>
          </cell>
          <cell r="G92" t="str">
            <v>Construction Materials</v>
          </cell>
          <cell r="H92" t="str">
            <v xml:space="preserve">ULTRATECH CEMENT LIMITED            </v>
          </cell>
          <cell r="I92" t="str">
            <v>ULTRACEMCO</v>
          </cell>
          <cell r="J92" t="str">
            <v>NSE:ULTRACEMCO!1</v>
          </cell>
          <cell r="K92" t="str">
            <v>UltraTech Cement Ltd.</v>
          </cell>
          <cell r="L92" t="str">
            <v>#fc5a5a5b</v>
          </cell>
          <cell r="M92">
            <v>10010.549999999999</v>
          </cell>
          <cell r="N92">
            <v>-0.74413019999999996</v>
          </cell>
          <cell r="O92">
            <v>-75.05</v>
          </cell>
          <cell r="P92">
            <v>1579600</v>
          </cell>
          <cell r="Q92">
            <v>-5.2031447000000002</v>
          </cell>
          <cell r="R92">
            <v>-86700</v>
          </cell>
          <cell r="S92">
            <v>4236</v>
          </cell>
          <cell r="T92">
            <v>-0.74413019999999996</v>
          </cell>
          <cell r="U92">
            <v>-13139</v>
          </cell>
          <cell r="V92" t="str">
            <v>Long Unwinding</v>
          </cell>
          <cell r="W92">
            <v>10000</v>
          </cell>
          <cell r="X92">
            <v>9900</v>
          </cell>
          <cell r="Y92">
            <v>9800</v>
          </cell>
          <cell r="Z92">
            <v>9700</v>
          </cell>
          <cell r="AA92">
            <v>9600</v>
          </cell>
          <cell r="AB92">
            <v>10100</v>
          </cell>
          <cell r="AC92">
            <v>10200</v>
          </cell>
          <cell r="AD92">
            <v>10300</v>
          </cell>
          <cell r="AE92">
            <v>10400</v>
          </cell>
          <cell r="AF92" t="str">
            <v>10,093.70</v>
          </cell>
          <cell r="AG92" t="str">
            <v>10,200.00</v>
          </cell>
          <cell r="AH92" t="str">
            <v>106.30</v>
          </cell>
          <cell r="AI92" t="str">
            <v>1.05</v>
          </cell>
          <cell r="AJ92" t="str">
            <v>10,200.00</v>
          </cell>
          <cell r="AK92">
            <v>3047</v>
          </cell>
          <cell r="AL92" t="str">
            <v>3.11</v>
          </cell>
          <cell r="AM92" t="str">
            <v>-</v>
          </cell>
          <cell r="AN92" t="str">
            <v>-</v>
          </cell>
          <cell r="AO92" t="str">
            <v>-</v>
          </cell>
          <cell r="AP92" t="str">
            <v>VR64</v>
          </cell>
          <cell r="AQ92" t="b">
            <v>0</v>
          </cell>
          <cell r="AR92">
            <v>0</v>
          </cell>
          <cell r="AS92">
            <v>0</v>
          </cell>
          <cell r="AT92">
            <v>0</v>
          </cell>
          <cell r="AU92">
            <v>0</v>
          </cell>
          <cell r="AV92">
            <v>0</v>
          </cell>
          <cell r="AW92">
            <v>0</v>
          </cell>
          <cell r="AX92">
            <v>0</v>
          </cell>
          <cell r="AY92">
            <v>0</v>
          </cell>
          <cell r="AZ92">
            <v>0</v>
          </cell>
          <cell r="BA92" t="b">
            <v>0</v>
          </cell>
          <cell r="BB92" t="b">
            <v>0</v>
          </cell>
          <cell r="BC92" t="b">
            <v>0</v>
          </cell>
          <cell r="BD92" t="b">
            <v>0</v>
          </cell>
          <cell r="BE92">
            <v>26.12</v>
          </cell>
          <cell r="BF92">
            <v>23.85</v>
          </cell>
          <cell r="BG92">
            <v>-27.99</v>
          </cell>
          <cell r="BH92">
            <v>77.42</v>
          </cell>
          <cell r="BI92">
            <v>61.9</v>
          </cell>
          <cell r="BJ92">
            <v>35.520000000000003</v>
          </cell>
          <cell r="BK92" t="b">
            <v>1</v>
          </cell>
          <cell r="BL92">
            <v>0.44</v>
          </cell>
          <cell r="BM92">
            <v>-5.82</v>
          </cell>
          <cell r="BN92">
            <v>21.58</v>
          </cell>
          <cell r="BO92">
            <v>0</v>
          </cell>
          <cell r="BP92" t="str">
            <v>CONSTRUCTION MATERIALS</v>
          </cell>
          <cell r="BQ92">
            <v>10015</v>
          </cell>
          <cell r="BR92">
            <v>1.7</v>
          </cell>
          <cell r="BS92">
            <v>-70.599999999999994</v>
          </cell>
          <cell r="BT92">
            <v>-0.7</v>
          </cell>
          <cell r="BU92" t="b">
            <v>0</v>
          </cell>
          <cell r="BV92" t="b">
            <v>0</v>
          </cell>
          <cell r="BW92" t="str">
            <v>BEARISH</v>
          </cell>
          <cell r="BX92">
            <v>-0.02</v>
          </cell>
          <cell r="BY92">
            <v>0.31</v>
          </cell>
          <cell r="BZ92">
            <v>59.73</v>
          </cell>
          <cell r="CA92">
            <v>10015</v>
          </cell>
          <cell r="CB92">
            <v>-27.99</v>
          </cell>
          <cell r="CC92" t="str">
            <v>Short Covering</v>
          </cell>
          <cell r="CD92">
            <v>-1.95</v>
          </cell>
          <cell r="CE92">
            <v>-0.7</v>
          </cell>
          <cell r="CF92">
            <v>-73.39</v>
          </cell>
          <cell r="CG92" t="str">
            <v>Long Unwinding</v>
          </cell>
          <cell r="CH92">
            <v>100</v>
          </cell>
          <cell r="CI92" t="str">
            <v>NSE:ULTRACEMCO1!</v>
          </cell>
          <cell r="CJ92">
            <v>52</v>
          </cell>
          <cell r="CK92">
            <v>9958.2000000000007</v>
          </cell>
          <cell r="CL92">
            <v>429</v>
          </cell>
          <cell r="CM92">
            <v>8326</v>
          </cell>
          <cell r="CN92" t="str">
            <v>Buy</v>
          </cell>
          <cell r="CO92" t="str">
            <v>LAST_LOSER</v>
          </cell>
          <cell r="CP92">
            <v>10</v>
          </cell>
          <cell r="CQ92">
            <v>9800</v>
          </cell>
          <cell r="CR92" t="str">
            <v>BULLISH</v>
          </cell>
          <cell r="CS92" t="str">
            <v>BEARISH</v>
          </cell>
          <cell r="CT92" t="b">
            <v>0</v>
          </cell>
          <cell r="CU92" t="str">
            <v>na</v>
          </cell>
          <cell r="CV92" t="str">
            <v>BEARISH_ALIGNMENT</v>
          </cell>
          <cell r="CW92" t="str">
            <v>BULLISH</v>
          </cell>
          <cell r="CX92">
            <v>9</v>
          </cell>
          <cell r="CY92">
            <v>1660</v>
          </cell>
          <cell r="CZ92" t="b">
            <v>0</v>
          </cell>
          <cell r="DA92">
            <v>18.18</v>
          </cell>
          <cell r="DB92">
            <v>19.07</v>
          </cell>
          <cell r="DC92"/>
        </row>
        <row r="93">
          <cell r="B93" t="str">
            <v>ABCAPITAL</v>
          </cell>
          <cell r="C93">
            <v>5400</v>
          </cell>
          <cell r="D93">
            <v>2.5</v>
          </cell>
          <cell r="E93">
            <v>162000</v>
          </cell>
          <cell r="F93" t="str">
            <v>Finance</v>
          </cell>
          <cell r="G93" t="str">
            <v>Multi-Line Insurance</v>
          </cell>
          <cell r="H93" t="str">
            <v xml:space="preserve">ADITYA BIRLA CAPITAL LTD.           </v>
          </cell>
          <cell r="I93" t="str">
            <v>ABCAPITAL</v>
          </cell>
          <cell r="J93" t="str">
            <v>NSE:ABCAPITAL!1</v>
          </cell>
          <cell r="K93" t="str">
            <v>Aditya Birla Capital Ltd.</v>
          </cell>
          <cell r="L93" t="str">
            <v>#fc5a5a5b</v>
          </cell>
          <cell r="M93">
            <v>173.9</v>
          </cell>
          <cell r="N93">
            <v>-0.74200909999999998</v>
          </cell>
          <cell r="O93">
            <v>-1.3</v>
          </cell>
          <cell r="P93">
            <v>52131600</v>
          </cell>
          <cell r="Q93">
            <v>-6.3445866999999998</v>
          </cell>
          <cell r="R93">
            <v>-3531600</v>
          </cell>
          <cell r="S93">
            <v>1210</v>
          </cell>
          <cell r="T93">
            <v>-0.74200909999999998</v>
          </cell>
          <cell r="U93">
            <v>-884</v>
          </cell>
          <cell r="V93" t="str">
            <v>Long Unwinding</v>
          </cell>
          <cell r="W93">
            <v>172.5</v>
          </cell>
          <cell r="X93">
            <v>170</v>
          </cell>
          <cell r="Y93">
            <v>167.5</v>
          </cell>
          <cell r="Z93">
            <v>165</v>
          </cell>
          <cell r="AA93">
            <v>162.5</v>
          </cell>
          <cell r="AB93">
            <v>175</v>
          </cell>
          <cell r="AC93">
            <v>177.5</v>
          </cell>
          <cell r="AD93">
            <v>180</v>
          </cell>
          <cell r="AE93">
            <v>182.5</v>
          </cell>
          <cell r="AF93" t="str">
            <v>174.70</v>
          </cell>
          <cell r="AG93" t="str">
            <v>175.70</v>
          </cell>
          <cell r="AH93" t="str">
            <v>1.00</v>
          </cell>
          <cell r="AI93" t="str">
            <v>0.57</v>
          </cell>
          <cell r="AJ93" t="str">
            <v>175.70</v>
          </cell>
          <cell r="AK93">
            <v>2071</v>
          </cell>
          <cell r="AL93" t="str">
            <v>0.04</v>
          </cell>
          <cell r="AM93" t="str">
            <v>-</v>
          </cell>
          <cell r="AN93" t="str">
            <v>-</v>
          </cell>
          <cell r="AO93" t="str">
            <v>-</v>
          </cell>
          <cell r="AP93" t="str">
            <v>VR82</v>
          </cell>
          <cell r="AQ93" t="b">
            <v>0</v>
          </cell>
          <cell r="AR93">
            <v>0</v>
          </cell>
          <cell r="AS93">
            <v>0</v>
          </cell>
          <cell r="AT93">
            <v>0</v>
          </cell>
          <cell r="AU93">
            <v>0</v>
          </cell>
          <cell r="AV93">
            <v>0</v>
          </cell>
          <cell r="AW93">
            <v>0</v>
          </cell>
          <cell r="AX93">
            <v>0</v>
          </cell>
          <cell r="AY93">
            <v>0</v>
          </cell>
          <cell r="AZ93">
            <v>0</v>
          </cell>
          <cell r="BA93" t="b">
            <v>0</v>
          </cell>
          <cell r="BB93" t="b">
            <v>0</v>
          </cell>
          <cell r="BC93" t="b">
            <v>0</v>
          </cell>
          <cell r="BD93" t="b">
            <v>0</v>
          </cell>
          <cell r="BE93">
            <v>38.44</v>
          </cell>
          <cell r="BF93">
            <v>36.69</v>
          </cell>
          <cell r="BG93">
            <v>2.09</v>
          </cell>
          <cell r="BH93">
            <v>82.66</v>
          </cell>
          <cell r="BI93">
            <v>69.84</v>
          </cell>
          <cell r="BJ93">
            <v>60.45</v>
          </cell>
          <cell r="BK93" t="b">
            <v>0</v>
          </cell>
          <cell r="BL93">
            <v>0.54</v>
          </cell>
          <cell r="BM93">
            <v>2.69</v>
          </cell>
          <cell r="BN93">
            <v>34.93</v>
          </cell>
          <cell r="BO93" t="str">
            <v>2024-02-01</v>
          </cell>
          <cell r="BP93" t="str">
            <v>FINANCIAL SERVICES</v>
          </cell>
          <cell r="BQ93">
            <v>174</v>
          </cell>
          <cell r="BR93">
            <v>2.61</v>
          </cell>
          <cell r="BS93">
            <v>-1.2</v>
          </cell>
          <cell r="BT93">
            <v>-0.68</v>
          </cell>
          <cell r="BU93" t="b">
            <v>0</v>
          </cell>
          <cell r="BV93" t="b">
            <v>1</v>
          </cell>
          <cell r="BW93">
            <v>0</v>
          </cell>
          <cell r="BX93">
            <v>1.76</v>
          </cell>
          <cell r="BY93">
            <v>-3.2</v>
          </cell>
          <cell r="BZ93">
            <v>65.239999999999995</v>
          </cell>
          <cell r="CA93">
            <v>174</v>
          </cell>
          <cell r="CB93">
            <v>2.06</v>
          </cell>
          <cell r="CC93" t="str">
            <v>Short Buildup</v>
          </cell>
          <cell r="CD93">
            <v>5.69</v>
          </cell>
          <cell r="CE93">
            <v>-0.68</v>
          </cell>
          <cell r="CF93">
            <v>-39.450000000000003</v>
          </cell>
          <cell r="CG93" t="str">
            <v>Short Buildup</v>
          </cell>
          <cell r="CH93">
            <v>88.1</v>
          </cell>
          <cell r="CI93" t="str">
            <v>NSE:ABCAPITAL1!</v>
          </cell>
          <cell r="CJ93">
            <v>0</v>
          </cell>
          <cell r="CK93">
            <v>0</v>
          </cell>
          <cell r="CL93">
            <v>0</v>
          </cell>
          <cell r="CM93">
            <v>0</v>
          </cell>
          <cell r="CN93">
            <v>0</v>
          </cell>
          <cell r="CO93">
            <v>0</v>
          </cell>
          <cell r="CP93">
            <v>0</v>
          </cell>
          <cell r="CQ93">
            <v>0</v>
          </cell>
          <cell r="CR93" t="str">
            <v>BEARISH</v>
          </cell>
          <cell r="CS93" t="str">
            <v>BEARISH</v>
          </cell>
          <cell r="CT93" t="b">
            <v>0</v>
          </cell>
          <cell r="CU93" t="str">
            <v>na</v>
          </cell>
          <cell r="CV93" t="str">
            <v>na</v>
          </cell>
          <cell r="CW93" t="str">
            <v>na</v>
          </cell>
          <cell r="CX93">
            <v>0</v>
          </cell>
          <cell r="CY93">
            <v>0</v>
          </cell>
          <cell r="CZ93" t="b">
            <v>0</v>
          </cell>
          <cell r="DA93">
            <v>74.83</v>
          </cell>
          <cell r="DB93">
            <v>75.8</v>
          </cell>
          <cell r="DC93"/>
        </row>
        <row r="94">
          <cell r="B94" t="str">
            <v>BATAINDIA</v>
          </cell>
          <cell r="C94">
            <v>375</v>
          </cell>
          <cell r="D94">
            <v>20</v>
          </cell>
          <cell r="E94">
            <v>15000</v>
          </cell>
          <cell r="F94" t="str">
            <v>Consumer Non-Durables</v>
          </cell>
          <cell r="G94" t="str">
            <v>Apparel/Footwear</v>
          </cell>
          <cell r="H94" t="str">
            <v xml:space="preserve">BATA INDIA LTD                      </v>
          </cell>
          <cell r="I94" t="str">
            <v>BATAINDIA</v>
          </cell>
          <cell r="J94" t="str">
            <v>NSE:BATAINDIA!1</v>
          </cell>
          <cell r="K94" t="str">
            <v>Bata India Ltd.</v>
          </cell>
          <cell r="L94" t="str">
            <v>#fc5a5a5b</v>
          </cell>
          <cell r="M94">
            <v>1504.55</v>
          </cell>
          <cell r="N94">
            <v>-0.73563369999999995</v>
          </cell>
          <cell r="O94">
            <v>-11.15</v>
          </cell>
          <cell r="P94">
            <v>1779750</v>
          </cell>
          <cell r="Q94">
            <v>-2.6461538</v>
          </cell>
          <cell r="R94">
            <v>-48375</v>
          </cell>
          <cell r="S94">
            <v>839</v>
          </cell>
          <cell r="T94">
            <v>-0.73563369999999995</v>
          </cell>
          <cell r="U94">
            <v>-694</v>
          </cell>
          <cell r="V94" t="str">
            <v>Long Unwinding</v>
          </cell>
          <cell r="W94">
            <v>1500</v>
          </cell>
          <cell r="X94">
            <v>1480</v>
          </cell>
          <cell r="Y94">
            <v>1460</v>
          </cell>
          <cell r="Z94">
            <v>1440</v>
          </cell>
          <cell r="AA94">
            <v>1420</v>
          </cell>
          <cell r="AB94">
            <v>1520</v>
          </cell>
          <cell r="AC94">
            <v>1540</v>
          </cell>
          <cell r="AD94">
            <v>1560</v>
          </cell>
          <cell r="AE94">
            <v>1580</v>
          </cell>
          <cell r="AF94" t="str">
            <v>1,515.80</v>
          </cell>
          <cell r="AG94" t="str">
            <v>1,531.40</v>
          </cell>
          <cell r="AH94" t="str">
            <v>15.60</v>
          </cell>
          <cell r="AI94" t="str">
            <v>1.03</v>
          </cell>
          <cell r="AJ94" t="str">
            <v>1,531.40</v>
          </cell>
          <cell r="AK94">
            <v>365</v>
          </cell>
          <cell r="AL94" t="str">
            <v>0.06</v>
          </cell>
          <cell r="AM94" t="str">
            <v>-</v>
          </cell>
          <cell r="AN94" t="str">
            <v>-</v>
          </cell>
          <cell r="AO94" t="str">
            <v>-</v>
          </cell>
          <cell r="AP94" t="str">
            <v>VR129</v>
          </cell>
          <cell r="AQ94" t="b">
            <v>0</v>
          </cell>
          <cell r="AR94">
            <v>0</v>
          </cell>
          <cell r="AS94">
            <v>0</v>
          </cell>
          <cell r="AT94">
            <v>0</v>
          </cell>
          <cell r="AU94">
            <v>0</v>
          </cell>
          <cell r="AV94">
            <v>0</v>
          </cell>
          <cell r="AW94">
            <v>0</v>
          </cell>
          <cell r="AX94">
            <v>0</v>
          </cell>
          <cell r="AY94">
            <v>0</v>
          </cell>
          <cell r="AZ94">
            <v>0</v>
          </cell>
          <cell r="BA94" t="b">
            <v>0</v>
          </cell>
          <cell r="BB94" t="b">
            <v>0</v>
          </cell>
          <cell r="BC94" t="b">
            <v>0</v>
          </cell>
          <cell r="BD94" t="b">
            <v>0</v>
          </cell>
          <cell r="BE94">
            <v>33.81</v>
          </cell>
          <cell r="BF94">
            <v>26.84</v>
          </cell>
          <cell r="BG94">
            <v>-4.18</v>
          </cell>
          <cell r="BH94">
            <v>69.760000000000005</v>
          </cell>
          <cell r="BI94">
            <v>71.430000000000007</v>
          </cell>
          <cell r="BJ94">
            <v>52.99</v>
          </cell>
          <cell r="BK94" t="b">
            <v>1</v>
          </cell>
          <cell r="BL94">
            <v>0.45</v>
          </cell>
          <cell r="BM94">
            <v>23.38</v>
          </cell>
          <cell r="BN94">
            <v>19.88</v>
          </cell>
          <cell r="BO94" t="str">
            <v>2024-02-01</v>
          </cell>
          <cell r="BP94" t="str">
            <v>FMCG</v>
          </cell>
          <cell r="BQ94">
            <v>1501.1</v>
          </cell>
          <cell r="BR94">
            <v>1.86</v>
          </cell>
          <cell r="BS94">
            <v>-14.6</v>
          </cell>
          <cell r="BT94">
            <v>-0.96</v>
          </cell>
          <cell r="BU94" t="b">
            <v>0</v>
          </cell>
          <cell r="BV94" t="b">
            <v>1</v>
          </cell>
          <cell r="BW94" t="str">
            <v>BEARISH</v>
          </cell>
          <cell r="BX94">
            <v>14.13</v>
          </cell>
          <cell r="BY94">
            <v>-5.42</v>
          </cell>
          <cell r="BZ94">
            <v>82.71</v>
          </cell>
          <cell r="CA94">
            <v>1501.1</v>
          </cell>
          <cell r="CB94">
            <v>-4.18</v>
          </cell>
          <cell r="CC94" t="str">
            <v>Significant Short Buildup</v>
          </cell>
          <cell r="CD94">
            <v>2.9</v>
          </cell>
          <cell r="CE94">
            <v>-0.96</v>
          </cell>
          <cell r="CF94">
            <v>-44.74</v>
          </cell>
          <cell r="CG94" t="str">
            <v>Short Buildup</v>
          </cell>
          <cell r="CH94">
            <v>79.760000000000005</v>
          </cell>
          <cell r="CI94" t="str">
            <v>NSE:BATAINDIA1!</v>
          </cell>
          <cell r="CJ94">
            <v>125</v>
          </cell>
          <cell r="CK94">
            <v>1643</v>
          </cell>
          <cell r="CL94">
            <v>30</v>
          </cell>
          <cell r="CM94">
            <v>1579.55</v>
          </cell>
          <cell r="CN94" t="str">
            <v>Sell</v>
          </cell>
          <cell r="CO94" t="str">
            <v>LAST_LOSER</v>
          </cell>
          <cell r="CP94">
            <v>31</v>
          </cell>
          <cell r="CQ94">
            <v>1580</v>
          </cell>
          <cell r="CR94" t="str">
            <v>BEARISH</v>
          </cell>
          <cell r="CS94" t="str">
            <v>BEARISH</v>
          </cell>
          <cell r="CT94" t="b">
            <v>1</v>
          </cell>
          <cell r="CU94" t="str">
            <v>BEARISH_ALIGNMENT</v>
          </cell>
          <cell r="CV94" t="str">
            <v>BEARISH_ALIGNMENT</v>
          </cell>
          <cell r="CW94" t="str">
            <v>BEARISH</v>
          </cell>
          <cell r="CX94">
            <v>6</v>
          </cell>
          <cell r="CY94">
            <v>264</v>
          </cell>
          <cell r="CZ94" t="b">
            <v>0</v>
          </cell>
          <cell r="DA94">
            <v>39.61</v>
          </cell>
          <cell r="DB94">
            <v>41.41</v>
          </cell>
          <cell r="DC94"/>
        </row>
        <row r="95">
          <cell r="B95" t="str">
            <v>ZEEL</v>
          </cell>
          <cell r="C95">
            <v>3000</v>
          </cell>
          <cell r="D95">
            <v>5</v>
          </cell>
          <cell r="E95">
            <v>90000</v>
          </cell>
          <cell r="F95" t="str">
            <v>Consumer Services</v>
          </cell>
          <cell r="G95" t="str">
            <v>Broadcasting</v>
          </cell>
          <cell r="H95" t="str">
            <v xml:space="preserve">ZEE ENTERTAINMENT ENT LTD           </v>
          </cell>
          <cell r="I95" t="str">
            <v>ZEEL</v>
          </cell>
          <cell r="J95" t="str">
            <v>NSE:ZEEL!1</v>
          </cell>
          <cell r="K95" t="str">
            <v>Zee Entertainment Enterprises Ltd.</v>
          </cell>
          <cell r="L95" t="str">
            <v>#fc5a5a5a</v>
          </cell>
          <cell r="M95">
            <v>230.6</v>
          </cell>
          <cell r="N95">
            <v>-0.71044130000000005</v>
          </cell>
          <cell r="O95">
            <v>-1.65</v>
          </cell>
          <cell r="P95">
            <v>86190000</v>
          </cell>
          <cell r="Q95">
            <v>-1.4374420999999999</v>
          </cell>
          <cell r="R95">
            <v>-1257000</v>
          </cell>
          <cell r="S95">
            <v>558</v>
          </cell>
          <cell r="T95">
            <v>-0.71044130000000005</v>
          </cell>
          <cell r="U95">
            <v>-2109</v>
          </cell>
          <cell r="V95" t="str">
            <v>Long Unwinding</v>
          </cell>
          <cell r="W95">
            <v>230</v>
          </cell>
          <cell r="X95">
            <v>225</v>
          </cell>
          <cell r="Y95">
            <v>220</v>
          </cell>
          <cell r="Z95">
            <v>215</v>
          </cell>
          <cell r="AA95">
            <v>210</v>
          </cell>
          <cell r="AB95">
            <v>235</v>
          </cell>
          <cell r="AC95">
            <v>240</v>
          </cell>
          <cell r="AD95">
            <v>245</v>
          </cell>
          <cell r="AE95">
            <v>250</v>
          </cell>
          <cell r="AF95" t="str">
            <v>235.00</v>
          </cell>
          <cell r="AG95" t="str">
            <v>237.00</v>
          </cell>
          <cell r="AH95" t="str">
            <v>2.00</v>
          </cell>
          <cell r="AI95" t="str">
            <v>0.85</v>
          </cell>
          <cell r="AJ95" t="str">
            <v>237.00</v>
          </cell>
          <cell r="AK95">
            <v>110157</v>
          </cell>
          <cell r="AL95" t="str">
            <v>2.61</v>
          </cell>
          <cell r="AM95" t="str">
            <v>-</v>
          </cell>
          <cell r="AN95" t="str">
            <v>-</v>
          </cell>
          <cell r="AO95" t="str">
            <v>-</v>
          </cell>
          <cell r="AP95" t="str">
            <v>VR7</v>
          </cell>
          <cell r="AQ95" t="b">
            <v>1</v>
          </cell>
          <cell r="AR95">
            <v>0</v>
          </cell>
          <cell r="AS95">
            <v>0</v>
          </cell>
          <cell r="AT95">
            <v>0</v>
          </cell>
          <cell r="AU95">
            <v>0</v>
          </cell>
          <cell r="AV95">
            <v>0</v>
          </cell>
          <cell r="AW95">
            <v>0</v>
          </cell>
          <cell r="AX95">
            <v>0</v>
          </cell>
          <cell r="AY95">
            <v>0</v>
          </cell>
          <cell r="AZ95">
            <v>0</v>
          </cell>
          <cell r="BA95" t="b">
            <v>0</v>
          </cell>
          <cell r="BB95" t="b">
            <v>0</v>
          </cell>
          <cell r="BC95" t="b">
            <v>0</v>
          </cell>
          <cell r="BD95" t="b">
            <v>0</v>
          </cell>
          <cell r="BE95">
            <v>150.22</v>
          </cell>
          <cell r="BF95">
            <v>141.63</v>
          </cell>
          <cell r="BG95">
            <v>8.26</v>
          </cell>
          <cell r="BH95">
            <v>100</v>
          </cell>
          <cell r="BI95">
            <v>100</v>
          </cell>
          <cell r="BJ95">
            <v>100</v>
          </cell>
          <cell r="BK95" t="b">
            <v>1</v>
          </cell>
          <cell r="BL95">
            <v>0.91</v>
          </cell>
          <cell r="BM95">
            <v>15.11</v>
          </cell>
          <cell r="BN95">
            <v>133.04</v>
          </cell>
          <cell r="BO95">
            <v>0</v>
          </cell>
          <cell r="BP95" t="str">
            <v>MEDIA</v>
          </cell>
          <cell r="BQ95">
            <v>230</v>
          </cell>
          <cell r="BR95">
            <v>11.74</v>
          </cell>
          <cell r="BS95">
            <v>-2.25</v>
          </cell>
          <cell r="BT95">
            <v>-0.97</v>
          </cell>
          <cell r="BU95" t="b">
            <v>1</v>
          </cell>
          <cell r="BV95" t="b">
            <v>0</v>
          </cell>
          <cell r="BW95" t="str">
            <v>BULLISH</v>
          </cell>
          <cell r="BX95">
            <v>-14.75</v>
          </cell>
          <cell r="BY95">
            <v>-5.31</v>
          </cell>
          <cell r="BZ95">
            <v>42.79</v>
          </cell>
          <cell r="CA95">
            <v>230</v>
          </cell>
          <cell r="CB95">
            <v>8.26</v>
          </cell>
          <cell r="CC95" t="str">
            <v>Significant Long Unwinding</v>
          </cell>
          <cell r="CD95">
            <v>-0.14000000000000001</v>
          </cell>
          <cell r="CE95">
            <v>-0.97</v>
          </cell>
          <cell r="CF95">
            <v>-79.17</v>
          </cell>
          <cell r="CG95" t="str">
            <v>Long Unwinding</v>
          </cell>
          <cell r="CH95">
            <v>43.25</v>
          </cell>
          <cell r="CI95" t="str">
            <v>NSE:ZEEL1!</v>
          </cell>
          <cell r="CJ95">
            <v>120</v>
          </cell>
          <cell r="CK95">
            <v>272.60000000000002</v>
          </cell>
          <cell r="CL95">
            <v>20</v>
          </cell>
          <cell r="CM95">
            <v>237.3</v>
          </cell>
          <cell r="CN95" t="str">
            <v>Sell</v>
          </cell>
          <cell r="CO95" t="str">
            <v>LAST_LOSER</v>
          </cell>
          <cell r="CP95">
            <v>10</v>
          </cell>
          <cell r="CQ95">
            <v>255</v>
          </cell>
          <cell r="CR95" t="str">
            <v>BEARISH</v>
          </cell>
          <cell r="CS95" t="str">
            <v>BEARISH</v>
          </cell>
          <cell r="CT95" t="b">
            <v>1</v>
          </cell>
          <cell r="CU95" t="str">
            <v>na</v>
          </cell>
          <cell r="CV95" t="str">
            <v>na</v>
          </cell>
          <cell r="CW95" t="str">
            <v>BEARISH</v>
          </cell>
          <cell r="CX95">
            <v>4</v>
          </cell>
          <cell r="CY95">
            <v>40</v>
          </cell>
          <cell r="CZ95" t="b">
            <v>0</v>
          </cell>
          <cell r="DA95">
            <v>86.05</v>
          </cell>
          <cell r="DB95">
            <v>87.34</v>
          </cell>
          <cell r="DC95" t="str">
            <v>BANNED</v>
          </cell>
        </row>
        <row r="96">
          <cell r="B96" t="str">
            <v>MARUTI</v>
          </cell>
          <cell r="C96">
            <v>50</v>
          </cell>
          <cell r="D96">
            <v>100</v>
          </cell>
          <cell r="E96">
            <v>2500</v>
          </cell>
          <cell r="F96" t="str">
            <v>Consumer Durables</v>
          </cell>
          <cell r="G96" t="str">
            <v>Motor Vehicles</v>
          </cell>
          <cell r="H96" t="str">
            <v xml:space="preserve">MARUTI SUZUKI INDIA LTD.            </v>
          </cell>
          <cell r="I96" t="str">
            <v>MARUTI</v>
          </cell>
          <cell r="J96" t="str">
            <v>NSE:MARUTI!1</v>
          </cell>
          <cell r="K96" t="str">
            <v>Maruti Suzuki India Ltd.</v>
          </cell>
          <cell r="L96" t="str">
            <v>#fc5a5a59</v>
          </cell>
          <cell r="M96">
            <v>9966.5</v>
          </cell>
          <cell r="N96">
            <v>-0.69498070000000001</v>
          </cell>
          <cell r="O96">
            <v>-69.75</v>
          </cell>
          <cell r="P96">
            <v>2896800</v>
          </cell>
          <cell r="Q96">
            <v>-2.2177215000000001</v>
          </cell>
          <cell r="R96">
            <v>-65700</v>
          </cell>
          <cell r="S96">
            <v>4876</v>
          </cell>
          <cell r="T96">
            <v>-0.69498070000000001</v>
          </cell>
          <cell r="U96">
            <v>-5874</v>
          </cell>
          <cell r="V96" t="str">
            <v>Long Unwinding</v>
          </cell>
          <cell r="W96">
            <v>9900</v>
          </cell>
          <cell r="X96">
            <v>9800</v>
          </cell>
          <cell r="Y96">
            <v>9700</v>
          </cell>
          <cell r="Z96">
            <v>9600</v>
          </cell>
          <cell r="AA96">
            <v>9500</v>
          </cell>
          <cell r="AB96">
            <v>10000</v>
          </cell>
          <cell r="AC96">
            <v>10100</v>
          </cell>
          <cell r="AD96">
            <v>10200</v>
          </cell>
          <cell r="AE96">
            <v>10300</v>
          </cell>
          <cell r="AF96" t="str">
            <v>10,037.70</v>
          </cell>
          <cell r="AG96" t="str">
            <v>10,037.70</v>
          </cell>
          <cell r="AH96" t="str">
            <v>-</v>
          </cell>
          <cell r="AI96" t="str">
            <v>-</v>
          </cell>
          <cell r="AJ96" t="str">
            <v>10,037.70</v>
          </cell>
          <cell r="AK96">
            <v>204</v>
          </cell>
          <cell r="AL96" t="str">
            <v>0.20</v>
          </cell>
          <cell r="AM96" t="str">
            <v>-</v>
          </cell>
          <cell r="AN96" t="str">
            <v>-</v>
          </cell>
          <cell r="AO96" t="str">
            <v>-</v>
          </cell>
          <cell r="AP96" t="str">
            <v>VR147</v>
          </cell>
          <cell r="AQ96" t="b">
            <v>0</v>
          </cell>
          <cell r="AR96">
            <v>0</v>
          </cell>
          <cell r="AS96">
            <v>0</v>
          </cell>
          <cell r="AT96">
            <v>0</v>
          </cell>
          <cell r="AU96">
            <v>0</v>
          </cell>
          <cell r="AV96">
            <v>0</v>
          </cell>
          <cell r="AW96">
            <v>0</v>
          </cell>
          <cell r="AX96">
            <v>0</v>
          </cell>
          <cell r="AY96">
            <v>0</v>
          </cell>
          <cell r="AZ96">
            <v>0</v>
          </cell>
          <cell r="BA96" t="b">
            <v>0</v>
          </cell>
          <cell r="BB96" t="b">
            <v>0</v>
          </cell>
          <cell r="BC96" t="b">
            <v>0</v>
          </cell>
          <cell r="BD96" t="b">
            <v>0</v>
          </cell>
          <cell r="BE96">
            <v>24.31</v>
          </cell>
          <cell r="BF96">
            <v>23.22</v>
          </cell>
          <cell r="BG96">
            <v>-5.03</v>
          </cell>
          <cell r="BH96">
            <v>84.68</v>
          </cell>
          <cell r="BI96">
            <v>58.73</v>
          </cell>
          <cell r="BJ96">
            <v>62.17</v>
          </cell>
          <cell r="BK96" t="b">
            <v>1</v>
          </cell>
          <cell r="BL96">
            <v>0.33</v>
          </cell>
          <cell r="BM96">
            <v>7.82</v>
          </cell>
          <cell r="BN96">
            <v>22.12</v>
          </cell>
          <cell r="BO96" t="str">
            <v>2024-01-31</v>
          </cell>
          <cell r="BP96" t="str">
            <v>AUTOMOBILE</v>
          </cell>
          <cell r="BQ96">
            <v>9968.1</v>
          </cell>
          <cell r="BR96">
            <v>1.46</v>
          </cell>
          <cell r="BS96">
            <v>-68.150000000000006</v>
          </cell>
          <cell r="BT96">
            <v>-0.68</v>
          </cell>
          <cell r="BU96" t="b">
            <v>0</v>
          </cell>
          <cell r="BV96" t="b">
            <v>1</v>
          </cell>
          <cell r="BW96" t="str">
            <v>BEARISH</v>
          </cell>
          <cell r="BX96">
            <v>-3.79</v>
          </cell>
          <cell r="BY96">
            <v>-1.51</v>
          </cell>
          <cell r="BZ96">
            <v>43.17</v>
          </cell>
          <cell r="CA96">
            <v>9968.1</v>
          </cell>
          <cell r="CB96">
            <v>-5.07</v>
          </cell>
          <cell r="CC96" t="str">
            <v>Long Unwinding</v>
          </cell>
          <cell r="CD96">
            <v>2.5</v>
          </cell>
          <cell r="CE96">
            <v>-0.68</v>
          </cell>
          <cell r="CF96">
            <v>-53.14</v>
          </cell>
          <cell r="CG96" t="str">
            <v>Short Buildup</v>
          </cell>
          <cell r="CH96">
            <v>75.400000000000006</v>
          </cell>
          <cell r="CI96" t="str">
            <v>NSE:MARUTI1!</v>
          </cell>
          <cell r="CJ96">
            <v>237</v>
          </cell>
          <cell r="CK96">
            <v>10785</v>
          </cell>
          <cell r="CL96">
            <v>20</v>
          </cell>
          <cell r="CM96">
            <v>9858</v>
          </cell>
          <cell r="CN96" t="str">
            <v>Sell</v>
          </cell>
          <cell r="CO96" t="str">
            <v>LAST_LOSER</v>
          </cell>
          <cell r="CP96">
            <v>21</v>
          </cell>
          <cell r="CQ96">
            <v>10200</v>
          </cell>
          <cell r="CR96" t="str">
            <v>BEARISH</v>
          </cell>
          <cell r="CS96" t="str">
            <v>BEARISH</v>
          </cell>
          <cell r="CT96" t="b">
            <v>0</v>
          </cell>
          <cell r="CU96" t="str">
            <v>BEARISH_ALIGNMENT</v>
          </cell>
          <cell r="CV96" t="str">
            <v>BEARISH_ALIGNMENT</v>
          </cell>
          <cell r="CW96" t="str">
            <v>BEARISH</v>
          </cell>
          <cell r="CX96">
            <v>4</v>
          </cell>
          <cell r="CY96">
            <v>1644</v>
          </cell>
          <cell r="CZ96" t="b">
            <v>0</v>
          </cell>
          <cell r="DA96">
            <v>31.09</v>
          </cell>
          <cell r="DB96">
            <v>32.07</v>
          </cell>
          <cell r="DC96"/>
        </row>
        <row r="97">
          <cell r="B97" t="str">
            <v>TECHM</v>
          </cell>
          <cell r="C97">
            <v>600</v>
          </cell>
          <cell r="D97">
            <v>10</v>
          </cell>
          <cell r="E97">
            <v>18000</v>
          </cell>
          <cell r="F97" t="str">
            <v>Technology Services</v>
          </cell>
          <cell r="G97" t="str">
            <v>Information Technology Services</v>
          </cell>
          <cell r="H97" t="str">
            <v xml:space="preserve">TECH MAHINDRA LIMITED               </v>
          </cell>
          <cell r="I97" t="str">
            <v>TECHM</v>
          </cell>
          <cell r="J97" t="str">
            <v>NSE:TECHM!1</v>
          </cell>
          <cell r="K97" t="str">
            <v>Tech Mahindra Ltd.</v>
          </cell>
          <cell r="L97" t="str">
            <v>#fc5a5a56</v>
          </cell>
          <cell r="M97">
            <v>1383.7</v>
          </cell>
          <cell r="N97">
            <v>-0.6533601</v>
          </cell>
          <cell r="O97">
            <v>-9.1</v>
          </cell>
          <cell r="P97">
            <v>12045000</v>
          </cell>
          <cell r="Q97">
            <v>-1.2882922999999999</v>
          </cell>
          <cell r="R97">
            <v>-157200</v>
          </cell>
          <cell r="S97">
            <v>5522</v>
          </cell>
          <cell r="T97">
            <v>-0.6533601</v>
          </cell>
          <cell r="U97">
            <v>-4733</v>
          </cell>
          <cell r="V97" t="str">
            <v>Long Unwinding</v>
          </cell>
          <cell r="W97">
            <v>1380</v>
          </cell>
          <cell r="X97">
            <v>1370</v>
          </cell>
          <cell r="Y97">
            <v>1360</v>
          </cell>
          <cell r="Z97">
            <v>1350</v>
          </cell>
          <cell r="AA97">
            <v>1340</v>
          </cell>
          <cell r="AB97">
            <v>1390</v>
          </cell>
          <cell r="AC97">
            <v>1400</v>
          </cell>
          <cell r="AD97">
            <v>1410</v>
          </cell>
          <cell r="AE97">
            <v>1420</v>
          </cell>
          <cell r="AF97" t="str">
            <v>1,389.90</v>
          </cell>
          <cell r="AG97" t="str">
            <v>1,405.00</v>
          </cell>
          <cell r="AH97" t="str">
            <v>15.10</v>
          </cell>
          <cell r="AI97" t="str">
            <v>1.09</v>
          </cell>
          <cell r="AJ97" t="str">
            <v>1,405.00</v>
          </cell>
          <cell r="AK97">
            <v>10526</v>
          </cell>
          <cell r="AL97" t="str">
            <v>1.48</v>
          </cell>
          <cell r="AM97" t="str">
            <v>-</v>
          </cell>
          <cell r="AN97" t="str">
            <v>-</v>
          </cell>
          <cell r="AO97" t="str">
            <v>-</v>
          </cell>
          <cell r="AP97" t="str">
            <v>VR43</v>
          </cell>
          <cell r="AQ97" t="b">
            <v>0</v>
          </cell>
          <cell r="AR97">
            <v>0</v>
          </cell>
          <cell r="AS97">
            <v>0</v>
          </cell>
          <cell r="AT97">
            <v>0</v>
          </cell>
          <cell r="AU97">
            <v>0</v>
          </cell>
          <cell r="AV97">
            <v>0</v>
          </cell>
          <cell r="AW97">
            <v>0</v>
          </cell>
          <cell r="AX97">
            <v>0</v>
          </cell>
          <cell r="AY97">
            <v>0</v>
          </cell>
          <cell r="AZ97">
            <v>0</v>
          </cell>
          <cell r="BA97" t="b">
            <v>0</v>
          </cell>
          <cell r="BB97" t="b">
            <v>0</v>
          </cell>
          <cell r="BC97" t="b">
            <v>0</v>
          </cell>
          <cell r="BD97" t="b">
            <v>0</v>
          </cell>
          <cell r="BE97">
            <v>40.57</v>
          </cell>
          <cell r="BF97">
            <v>42.16</v>
          </cell>
          <cell r="BG97">
            <v>0.98</v>
          </cell>
          <cell r="BH97">
            <v>99.6</v>
          </cell>
          <cell r="BI97">
            <v>98.41</v>
          </cell>
          <cell r="BJ97">
            <v>92.12</v>
          </cell>
          <cell r="BK97" t="b">
            <v>1</v>
          </cell>
          <cell r="BL97">
            <v>0.66</v>
          </cell>
          <cell r="BM97">
            <v>14.04</v>
          </cell>
          <cell r="BN97">
            <v>43.75</v>
          </cell>
          <cell r="BO97" t="str">
            <v>2024-01-24</v>
          </cell>
          <cell r="BP97" t="str">
            <v>IT</v>
          </cell>
          <cell r="BQ97">
            <v>1383.95</v>
          </cell>
          <cell r="BR97">
            <v>3.6</v>
          </cell>
          <cell r="BS97">
            <v>-8.85</v>
          </cell>
          <cell r="BT97">
            <v>-0.64</v>
          </cell>
          <cell r="BU97" t="b">
            <v>1</v>
          </cell>
          <cell r="BV97" t="b">
            <v>1</v>
          </cell>
          <cell r="BW97" t="str">
            <v>BULLISH</v>
          </cell>
          <cell r="BX97">
            <v>13.41</v>
          </cell>
          <cell r="BY97">
            <v>3.21</v>
          </cell>
          <cell r="BZ97">
            <v>56.81</v>
          </cell>
          <cell r="CA97">
            <v>1383.95</v>
          </cell>
          <cell r="CB97">
            <v>0.98</v>
          </cell>
          <cell r="CC97" t="str">
            <v>Significant Long Buildup</v>
          </cell>
          <cell r="CD97">
            <v>6.63</v>
          </cell>
          <cell r="CE97">
            <v>-0.64</v>
          </cell>
          <cell r="CF97">
            <v>-39.86</v>
          </cell>
          <cell r="CG97" t="str">
            <v>Short Buildup</v>
          </cell>
          <cell r="CH97">
            <v>94.84</v>
          </cell>
          <cell r="CI97" t="str">
            <v>NSE:TECHM1!</v>
          </cell>
          <cell r="CJ97">
            <v>55</v>
          </cell>
          <cell r="CK97">
            <v>1256.0999999999999</v>
          </cell>
          <cell r="CL97">
            <v>75</v>
          </cell>
          <cell r="CM97">
            <v>1238.8</v>
          </cell>
          <cell r="CN97" t="str">
            <v>Buy</v>
          </cell>
          <cell r="CO97" t="str">
            <v>LAST_LOSER</v>
          </cell>
          <cell r="CP97">
            <v>55</v>
          </cell>
          <cell r="CQ97">
            <v>1220</v>
          </cell>
          <cell r="CR97" t="str">
            <v>BULLISH</v>
          </cell>
          <cell r="CS97" t="str">
            <v>BEARISH</v>
          </cell>
          <cell r="CT97" t="b">
            <v>1</v>
          </cell>
          <cell r="CU97" t="str">
            <v>BULLISH_ALIGNMENT</v>
          </cell>
          <cell r="CV97" t="str">
            <v>na</v>
          </cell>
          <cell r="CW97" t="str">
            <v>BULLISH</v>
          </cell>
          <cell r="CX97">
            <v>10</v>
          </cell>
          <cell r="CY97">
            <v>210</v>
          </cell>
          <cell r="CZ97" t="b">
            <v>0</v>
          </cell>
          <cell r="DA97">
            <v>21.63</v>
          </cell>
          <cell r="DB97">
            <v>21.37</v>
          </cell>
          <cell r="DC97"/>
        </row>
        <row r="98">
          <cell r="B98" t="str">
            <v>SUNPHARMA</v>
          </cell>
          <cell r="C98">
            <v>700</v>
          </cell>
          <cell r="D98">
            <v>10</v>
          </cell>
          <cell r="E98">
            <v>21000</v>
          </cell>
          <cell r="F98" t="str">
            <v>Health Technology</v>
          </cell>
          <cell r="G98" t="str">
            <v>Pharmaceuticals: Major</v>
          </cell>
          <cell r="H98" t="str">
            <v xml:space="preserve">SUN PHARMACEUTICAL IND L            </v>
          </cell>
          <cell r="I98" t="str">
            <v>SUNPHARMA</v>
          </cell>
          <cell r="J98" t="str">
            <v>NSE:SUNPHARMA!1</v>
          </cell>
          <cell r="K98" t="str">
            <v>Sun Pharmaceutical Industries Ltd.</v>
          </cell>
          <cell r="L98" t="str">
            <v>#fc5a5a56</v>
          </cell>
          <cell r="M98">
            <v>1327.85</v>
          </cell>
          <cell r="N98">
            <v>-0.6509296</v>
          </cell>
          <cell r="O98">
            <v>-8.6999999999999993</v>
          </cell>
          <cell r="P98">
            <v>12419400</v>
          </cell>
          <cell r="Q98">
            <v>-2.2479339</v>
          </cell>
          <cell r="R98">
            <v>-285600</v>
          </cell>
          <cell r="S98">
            <v>1349</v>
          </cell>
          <cell r="T98">
            <v>-0.6509296</v>
          </cell>
          <cell r="U98">
            <v>-1312</v>
          </cell>
          <cell r="V98" t="str">
            <v>Long Unwinding</v>
          </cell>
          <cell r="W98">
            <v>1320</v>
          </cell>
          <cell r="X98">
            <v>1310</v>
          </cell>
          <cell r="Y98">
            <v>1300</v>
          </cell>
          <cell r="Z98">
            <v>1290</v>
          </cell>
          <cell r="AA98">
            <v>1280</v>
          </cell>
          <cell r="AB98">
            <v>1330</v>
          </cell>
          <cell r="AC98">
            <v>1340</v>
          </cell>
          <cell r="AD98">
            <v>1350</v>
          </cell>
          <cell r="AE98">
            <v>1360</v>
          </cell>
          <cell r="AF98" t="str">
            <v>1,335.60</v>
          </cell>
          <cell r="AG98" t="str">
            <v>1,339.00</v>
          </cell>
          <cell r="AH98" t="str">
            <v>3.40</v>
          </cell>
          <cell r="AI98" t="str">
            <v>0.25</v>
          </cell>
          <cell r="AJ98" t="str">
            <v>1,339.00</v>
          </cell>
          <cell r="AK98">
            <v>366</v>
          </cell>
          <cell r="AL98" t="str">
            <v>0.05</v>
          </cell>
          <cell r="AM98" t="str">
            <v>-</v>
          </cell>
          <cell r="AN98" t="str">
            <v>-</v>
          </cell>
          <cell r="AO98" t="str">
            <v>-</v>
          </cell>
          <cell r="AP98" t="str">
            <v>VR128</v>
          </cell>
          <cell r="AQ98" t="b">
            <v>0</v>
          </cell>
          <cell r="AR98">
            <v>0</v>
          </cell>
          <cell r="AS98">
            <v>0</v>
          </cell>
          <cell r="AT98">
            <v>0</v>
          </cell>
          <cell r="AU98">
            <v>0</v>
          </cell>
          <cell r="AV98">
            <v>0</v>
          </cell>
          <cell r="AW98">
            <v>0</v>
          </cell>
          <cell r="AX98">
            <v>0</v>
          </cell>
          <cell r="AY98">
            <v>0</v>
          </cell>
          <cell r="AZ98">
            <v>0</v>
          </cell>
          <cell r="BA98" t="b">
            <v>0</v>
          </cell>
          <cell r="BB98" t="b">
            <v>0</v>
          </cell>
          <cell r="BC98" t="b">
            <v>0</v>
          </cell>
          <cell r="BD98" t="b">
            <v>0</v>
          </cell>
          <cell r="BE98">
            <v>18.920000000000002</v>
          </cell>
          <cell r="BF98">
            <v>19.190000000000001</v>
          </cell>
          <cell r="BG98">
            <v>-13.44</v>
          </cell>
          <cell r="BH98">
            <v>45.77</v>
          </cell>
          <cell r="BI98">
            <v>36.51</v>
          </cell>
          <cell r="BJ98">
            <v>46.27</v>
          </cell>
          <cell r="BK98" t="b">
            <v>1</v>
          </cell>
          <cell r="BL98">
            <v>0.67</v>
          </cell>
          <cell r="BM98">
            <v>21.18</v>
          </cell>
          <cell r="BN98">
            <v>19.45</v>
          </cell>
          <cell r="BO98" t="str">
            <v>2024-01-31</v>
          </cell>
          <cell r="BP98" t="str">
            <v>HEALTHCARE</v>
          </cell>
          <cell r="BQ98">
            <v>1329.7</v>
          </cell>
          <cell r="BR98">
            <v>1.46</v>
          </cell>
          <cell r="BS98">
            <v>-6.85</v>
          </cell>
          <cell r="BT98">
            <v>-0.51</v>
          </cell>
          <cell r="BU98" t="b">
            <v>0</v>
          </cell>
          <cell r="BV98" t="b">
            <v>1</v>
          </cell>
          <cell r="BW98" t="str">
            <v>BULLISH</v>
          </cell>
          <cell r="BX98">
            <v>3.89</v>
          </cell>
          <cell r="BY98">
            <v>-0.28999999999999998</v>
          </cell>
          <cell r="BZ98">
            <v>47.73</v>
          </cell>
          <cell r="CA98">
            <v>1329.7</v>
          </cell>
          <cell r="CB98">
            <v>-13.44</v>
          </cell>
          <cell r="CC98" t="str">
            <v>Short Buildup</v>
          </cell>
          <cell r="CD98">
            <v>1.56</v>
          </cell>
          <cell r="CE98">
            <v>-0.51</v>
          </cell>
          <cell r="CF98">
            <v>-40.46</v>
          </cell>
          <cell r="CG98" t="str">
            <v>Short Buildup</v>
          </cell>
          <cell r="CH98">
            <v>69.84</v>
          </cell>
          <cell r="CI98" t="str">
            <v>NSE:SUNPHARMA1!</v>
          </cell>
          <cell r="CJ98">
            <v>18</v>
          </cell>
          <cell r="CK98">
            <v>1320.6</v>
          </cell>
          <cell r="CL98">
            <v>0</v>
          </cell>
          <cell r="CM98">
            <v>0</v>
          </cell>
          <cell r="CN98" t="str">
            <v>Buy</v>
          </cell>
          <cell r="CO98" t="str">
            <v>LAST_LOSER</v>
          </cell>
          <cell r="CP98">
            <v>16</v>
          </cell>
          <cell r="CQ98"/>
          <cell r="CR98" t="str">
            <v>BEARISH</v>
          </cell>
          <cell r="CS98" t="str">
            <v>BEARISH</v>
          </cell>
          <cell r="CT98" t="b">
            <v>0</v>
          </cell>
          <cell r="CU98" t="str">
            <v>na</v>
          </cell>
          <cell r="CV98" t="str">
            <v>na</v>
          </cell>
          <cell r="CW98" t="str">
            <v>BEARISH</v>
          </cell>
          <cell r="CX98">
            <v>1</v>
          </cell>
          <cell r="CY98">
            <v>1</v>
          </cell>
          <cell r="CZ98" t="b">
            <v>1</v>
          </cell>
          <cell r="DA98">
            <v>9.43</v>
          </cell>
          <cell r="DB98">
            <v>9.58</v>
          </cell>
          <cell r="DC98"/>
        </row>
        <row r="99">
          <cell r="B99" t="str">
            <v>LT</v>
          </cell>
          <cell r="C99">
            <v>300</v>
          </cell>
          <cell r="D99">
            <v>20</v>
          </cell>
          <cell r="E99">
            <v>9000</v>
          </cell>
          <cell r="F99" t="str">
            <v>Industrial Services</v>
          </cell>
          <cell r="G99" t="str">
            <v>Engineering &amp; Construction</v>
          </cell>
          <cell r="H99" t="str">
            <v xml:space="preserve">LARSEN &amp; TOUBRO LTD.                </v>
          </cell>
          <cell r="I99" t="str">
            <v>LT</v>
          </cell>
          <cell r="J99" t="str">
            <v>NSE:LT!1</v>
          </cell>
          <cell r="K99" t="str">
            <v>Larsen &amp; Toubro Ltd.</v>
          </cell>
          <cell r="L99" t="str">
            <v>#fc5a5a54</v>
          </cell>
          <cell r="M99">
            <v>3629.9</v>
          </cell>
          <cell r="N99">
            <v>-0.61875429999999998</v>
          </cell>
          <cell r="O99">
            <v>-22.6</v>
          </cell>
          <cell r="P99">
            <v>8048400</v>
          </cell>
          <cell r="Q99">
            <v>-0.84636140000000004</v>
          </cell>
          <cell r="R99">
            <v>-68700</v>
          </cell>
          <cell r="S99">
            <v>3414</v>
          </cell>
          <cell r="T99">
            <v>-0.61875429999999998</v>
          </cell>
          <cell r="U99">
            <v>-4548</v>
          </cell>
          <cell r="V99" t="str">
            <v>Long Unwinding</v>
          </cell>
          <cell r="W99">
            <v>3620</v>
          </cell>
          <cell r="X99">
            <v>3600</v>
          </cell>
          <cell r="Y99">
            <v>3580</v>
          </cell>
          <cell r="Z99">
            <v>3560</v>
          </cell>
          <cell r="AA99">
            <v>3540</v>
          </cell>
          <cell r="AB99">
            <v>3640</v>
          </cell>
          <cell r="AC99">
            <v>3660</v>
          </cell>
          <cell r="AD99">
            <v>3680</v>
          </cell>
          <cell r="AE99">
            <v>3700</v>
          </cell>
          <cell r="AF99" t="str">
            <v>3,646.00</v>
          </cell>
          <cell r="AG99" t="str">
            <v>3,667.00</v>
          </cell>
          <cell r="AH99" t="str">
            <v>21.00</v>
          </cell>
          <cell r="AI99" t="str">
            <v>0.58</v>
          </cell>
          <cell r="AJ99" t="str">
            <v>3,667.00</v>
          </cell>
          <cell r="AK99">
            <v>1960</v>
          </cell>
          <cell r="AL99" t="str">
            <v>0.72</v>
          </cell>
          <cell r="AM99" t="str">
            <v>-</v>
          </cell>
          <cell r="AN99" t="str">
            <v>-</v>
          </cell>
          <cell r="AO99" t="str">
            <v>-</v>
          </cell>
          <cell r="AP99" t="str">
            <v>VR84</v>
          </cell>
          <cell r="AQ99" t="b">
            <v>0</v>
          </cell>
          <cell r="AR99">
            <v>0</v>
          </cell>
          <cell r="AS99">
            <v>0</v>
          </cell>
          <cell r="AT99">
            <v>0</v>
          </cell>
          <cell r="AU99">
            <v>0</v>
          </cell>
          <cell r="AV99">
            <v>0</v>
          </cell>
          <cell r="AW99">
            <v>0</v>
          </cell>
          <cell r="AX99">
            <v>0</v>
          </cell>
          <cell r="AY99">
            <v>0</v>
          </cell>
          <cell r="AZ99">
            <v>0</v>
          </cell>
          <cell r="BA99" t="b">
            <v>0</v>
          </cell>
          <cell r="BB99" t="b">
            <v>0</v>
          </cell>
          <cell r="BC99" t="b">
            <v>0</v>
          </cell>
          <cell r="BD99" t="b">
            <v>0</v>
          </cell>
          <cell r="BE99">
            <v>18.22</v>
          </cell>
          <cell r="BF99">
            <v>17.43</v>
          </cell>
          <cell r="BG99">
            <v>-21.34</v>
          </cell>
          <cell r="BH99">
            <v>8.67</v>
          </cell>
          <cell r="BI99">
            <v>20.63</v>
          </cell>
          <cell r="BJ99">
            <v>13.82</v>
          </cell>
          <cell r="BK99" t="b">
            <v>1</v>
          </cell>
          <cell r="BL99">
            <v>0.6</v>
          </cell>
          <cell r="BM99">
            <v>22.02</v>
          </cell>
          <cell r="BN99">
            <v>16.64</v>
          </cell>
          <cell r="BO99" t="str">
            <v>2024-01-30</v>
          </cell>
          <cell r="BP99" t="str">
            <v>CONSTRUCTION</v>
          </cell>
          <cell r="BQ99">
            <v>3635.5</v>
          </cell>
          <cell r="BR99">
            <v>1.26</v>
          </cell>
          <cell r="BS99">
            <v>-17</v>
          </cell>
          <cell r="BT99">
            <v>-0.47</v>
          </cell>
          <cell r="BU99" t="b">
            <v>0</v>
          </cell>
          <cell r="BV99" t="b">
            <v>1</v>
          </cell>
          <cell r="BW99" t="str">
            <v>BEARISH</v>
          </cell>
          <cell r="BX99">
            <v>0.09</v>
          </cell>
          <cell r="BY99">
            <v>2.27</v>
          </cell>
          <cell r="BZ99">
            <v>46.32</v>
          </cell>
          <cell r="CA99">
            <v>3635.5</v>
          </cell>
          <cell r="CB99">
            <v>-21.34</v>
          </cell>
          <cell r="CC99" t="str">
            <v>Long Buildup</v>
          </cell>
          <cell r="CD99">
            <v>5.1100000000000003</v>
          </cell>
          <cell r="CE99">
            <v>-0.47</v>
          </cell>
          <cell r="CF99">
            <v>-51.44</v>
          </cell>
          <cell r="CG99" t="str">
            <v>Short Buildup</v>
          </cell>
          <cell r="CH99">
            <v>79.37</v>
          </cell>
          <cell r="CI99" t="str">
            <v>NSE:LT1!</v>
          </cell>
          <cell r="CJ99">
            <v>78</v>
          </cell>
          <cell r="CK99">
            <v>3536.55</v>
          </cell>
          <cell r="CL99">
            <v>439</v>
          </cell>
          <cell r="CM99">
            <v>3017.2</v>
          </cell>
          <cell r="CN99" t="str">
            <v>Buy</v>
          </cell>
          <cell r="CO99" t="str">
            <v>LAST_LOSER</v>
          </cell>
          <cell r="CP99">
            <v>43</v>
          </cell>
          <cell r="CQ99">
            <v>3500</v>
          </cell>
          <cell r="CR99" t="str">
            <v>BULLISH</v>
          </cell>
          <cell r="CS99" t="str">
            <v>BEARISH</v>
          </cell>
          <cell r="CT99" t="b">
            <v>0</v>
          </cell>
          <cell r="CU99" t="str">
            <v>na</v>
          </cell>
          <cell r="CV99" t="str">
            <v>BEARISH_ALIGNMENT</v>
          </cell>
          <cell r="CW99" t="str">
            <v>BULLISH</v>
          </cell>
          <cell r="CX99">
            <v>14</v>
          </cell>
          <cell r="CY99">
            <v>590</v>
          </cell>
          <cell r="CZ99" t="b">
            <v>0</v>
          </cell>
          <cell r="DA99">
            <v>7.16</v>
          </cell>
          <cell r="DB99">
            <v>6.99</v>
          </cell>
          <cell r="DC99"/>
        </row>
        <row r="100">
          <cell r="B100" t="str">
            <v>PAGEIND</v>
          </cell>
          <cell r="C100">
            <v>15</v>
          </cell>
          <cell r="D100">
            <v>250</v>
          </cell>
          <cell r="E100">
            <v>600</v>
          </cell>
          <cell r="F100" t="str">
            <v>Consumer Non-Durables</v>
          </cell>
          <cell r="G100" t="str">
            <v>Apparel/Footwear</v>
          </cell>
          <cell r="H100" t="str">
            <v xml:space="preserve">PAGE INDUSTRIES LTD                 </v>
          </cell>
          <cell r="I100" t="str">
            <v>PAGEIND</v>
          </cell>
          <cell r="J100" t="str">
            <v>NSE:PAGEIND!1</v>
          </cell>
          <cell r="K100" t="str">
            <v>Page Industries Ltd.</v>
          </cell>
          <cell r="L100" t="str">
            <v>#fc5a5a54</v>
          </cell>
          <cell r="M100">
            <v>37486.1</v>
          </cell>
          <cell r="N100">
            <v>-0.61759240000000004</v>
          </cell>
          <cell r="O100">
            <v>-232.95</v>
          </cell>
          <cell r="P100">
            <v>164310</v>
          </cell>
          <cell r="Q100">
            <v>-2.8728498</v>
          </cell>
          <cell r="R100">
            <v>-4860</v>
          </cell>
          <cell r="S100">
            <v>1245</v>
          </cell>
          <cell r="T100">
            <v>-0.61759240000000004</v>
          </cell>
          <cell r="U100">
            <v>-620</v>
          </cell>
          <cell r="V100" t="str">
            <v>Long Unwinding</v>
          </cell>
          <cell r="W100">
            <v>37250</v>
          </cell>
          <cell r="X100">
            <v>37000</v>
          </cell>
          <cell r="Y100">
            <v>36750</v>
          </cell>
          <cell r="Z100">
            <v>36500</v>
          </cell>
          <cell r="AA100">
            <v>36250</v>
          </cell>
          <cell r="AB100">
            <v>37500</v>
          </cell>
          <cell r="AC100">
            <v>37750</v>
          </cell>
          <cell r="AD100">
            <v>38000</v>
          </cell>
          <cell r="AE100">
            <v>38250</v>
          </cell>
          <cell r="AF100" t="str">
            <v>37,654.10</v>
          </cell>
          <cell r="AG100" t="str">
            <v>37,710.00</v>
          </cell>
          <cell r="AH100" t="str">
            <v>55.90</v>
          </cell>
          <cell r="AI100" t="str">
            <v>0.15</v>
          </cell>
          <cell r="AJ100" t="str">
            <v>37,710.00</v>
          </cell>
          <cell r="AK100">
            <v>9</v>
          </cell>
          <cell r="AL100" t="str">
            <v>0.03</v>
          </cell>
          <cell r="AM100" t="str">
            <v>-</v>
          </cell>
          <cell r="AN100" t="str">
            <v>-</v>
          </cell>
          <cell r="AO100" t="str">
            <v>-</v>
          </cell>
          <cell r="AP100" t="str">
            <v>VR181</v>
          </cell>
          <cell r="AQ100" t="b">
            <v>0</v>
          </cell>
          <cell r="AR100">
            <v>0</v>
          </cell>
          <cell r="AS100">
            <v>0</v>
          </cell>
          <cell r="AT100">
            <v>0</v>
          </cell>
          <cell r="AU100">
            <v>0</v>
          </cell>
          <cell r="AV100">
            <v>0</v>
          </cell>
          <cell r="AW100">
            <v>0</v>
          </cell>
          <cell r="AX100">
            <v>0</v>
          </cell>
          <cell r="AY100">
            <v>0</v>
          </cell>
          <cell r="AZ100">
            <v>0</v>
          </cell>
          <cell r="BA100" t="b">
            <v>0</v>
          </cell>
          <cell r="BB100" t="b">
            <v>0</v>
          </cell>
          <cell r="BC100" t="b">
            <v>0</v>
          </cell>
          <cell r="BD100" t="b">
            <v>0</v>
          </cell>
          <cell r="BE100">
            <v>25.67</v>
          </cell>
          <cell r="BF100">
            <v>24.1</v>
          </cell>
          <cell r="BG100">
            <v>-18.03</v>
          </cell>
          <cell r="BH100">
            <v>22.98</v>
          </cell>
          <cell r="BI100">
            <v>36.51</v>
          </cell>
          <cell r="BJ100">
            <v>24.24</v>
          </cell>
          <cell r="BK100" t="b">
            <v>0</v>
          </cell>
          <cell r="BL100">
            <v>0.26</v>
          </cell>
          <cell r="BM100">
            <v>4.17</v>
          </cell>
          <cell r="BN100">
            <v>22.54</v>
          </cell>
          <cell r="BO100" t="str">
            <v>2024-02-08</v>
          </cell>
          <cell r="BP100" t="str">
            <v>TEXTILES</v>
          </cell>
          <cell r="BQ100">
            <v>37591.4</v>
          </cell>
          <cell r="BR100">
            <v>1.22</v>
          </cell>
          <cell r="BS100">
            <v>-127.65</v>
          </cell>
          <cell r="BT100">
            <v>-0.34</v>
          </cell>
          <cell r="BU100" t="b">
            <v>0</v>
          </cell>
          <cell r="BV100" t="b">
            <v>1</v>
          </cell>
          <cell r="BW100">
            <v>0</v>
          </cell>
          <cell r="BX100">
            <v>9.59</v>
          </cell>
          <cell r="BY100">
            <v>-0.4</v>
          </cell>
          <cell r="BZ100">
            <v>28.18</v>
          </cell>
          <cell r="CA100">
            <v>37591.4</v>
          </cell>
          <cell r="CB100">
            <v>-18.03</v>
          </cell>
          <cell r="CC100" t="str">
            <v>Short Buildup</v>
          </cell>
          <cell r="CD100">
            <v>2.15</v>
          </cell>
          <cell r="CE100">
            <v>-0.34</v>
          </cell>
          <cell r="CF100">
            <v>-29.43</v>
          </cell>
          <cell r="CG100" t="str">
            <v>Short Buildup</v>
          </cell>
          <cell r="CH100">
            <v>72.62</v>
          </cell>
          <cell r="CI100" t="str">
            <v>NSE:PAGEIND1!</v>
          </cell>
          <cell r="CJ100">
            <v>0</v>
          </cell>
          <cell r="CK100">
            <v>0</v>
          </cell>
          <cell r="CL100">
            <v>0</v>
          </cell>
          <cell r="CM100">
            <v>0</v>
          </cell>
          <cell r="CN100">
            <v>0</v>
          </cell>
          <cell r="CO100">
            <v>0</v>
          </cell>
          <cell r="CP100">
            <v>0</v>
          </cell>
          <cell r="CQ100">
            <v>0</v>
          </cell>
          <cell r="CR100" t="str">
            <v>BEARISH</v>
          </cell>
          <cell r="CS100" t="str">
            <v>BEARISH</v>
          </cell>
          <cell r="CT100" t="b">
            <v>0</v>
          </cell>
          <cell r="CU100" t="str">
            <v>na</v>
          </cell>
          <cell r="CV100" t="str">
            <v>na</v>
          </cell>
          <cell r="CW100" t="str">
            <v>na</v>
          </cell>
          <cell r="CX100">
            <v>0</v>
          </cell>
          <cell r="CY100">
            <v>0</v>
          </cell>
          <cell r="CZ100" t="b">
            <v>0</v>
          </cell>
          <cell r="DA100">
            <v>31.64</v>
          </cell>
          <cell r="DB100">
            <v>32.46</v>
          </cell>
          <cell r="DC100"/>
        </row>
        <row r="101">
          <cell r="B101" t="str">
            <v>FEDERALBNK</v>
          </cell>
          <cell r="C101">
            <v>5000</v>
          </cell>
          <cell r="D101">
            <v>1</v>
          </cell>
          <cell r="E101">
            <v>150000</v>
          </cell>
          <cell r="F101" t="str">
            <v>Finance</v>
          </cell>
          <cell r="G101" t="str">
            <v>Regional Banks</v>
          </cell>
          <cell r="H101" t="str">
            <v xml:space="preserve">FEDERAL BANK LTD                    </v>
          </cell>
          <cell r="I101" t="str">
            <v>FEDERALBNK</v>
          </cell>
          <cell r="J101" t="str">
            <v>NSE:FEDERALBNK!1</v>
          </cell>
          <cell r="K101" t="str">
            <v>Federal Bank Ltd.</v>
          </cell>
          <cell r="L101" t="str">
            <v>#fc5a5a54</v>
          </cell>
          <cell r="M101">
            <v>145.69999999999999</v>
          </cell>
          <cell r="N101">
            <v>-0.6139154</v>
          </cell>
          <cell r="O101">
            <v>-0.9</v>
          </cell>
          <cell r="P101">
            <v>84035000</v>
          </cell>
          <cell r="Q101">
            <v>-8.1032314999999997</v>
          </cell>
          <cell r="R101">
            <v>-7410000</v>
          </cell>
          <cell r="S101">
            <v>3606</v>
          </cell>
          <cell r="T101">
            <v>-0.6139154</v>
          </cell>
          <cell r="U101">
            <v>-1666</v>
          </cell>
          <cell r="V101" t="str">
            <v>Long Unwinding</v>
          </cell>
          <cell r="W101">
            <v>145</v>
          </cell>
          <cell r="X101">
            <v>144</v>
          </cell>
          <cell r="Y101">
            <v>143</v>
          </cell>
          <cell r="Z101">
            <v>142</v>
          </cell>
          <cell r="AA101">
            <v>141</v>
          </cell>
          <cell r="AB101">
            <v>146</v>
          </cell>
          <cell r="AC101">
            <v>147</v>
          </cell>
          <cell r="AD101">
            <v>148</v>
          </cell>
          <cell r="AE101">
            <v>149</v>
          </cell>
          <cell r="AF101" t="str">
            <v>146.55</v>
          </cell>
          <cell r="AG101" t="str">
            <v>148.00</v>
          </cell>
          <cell r="AH101" t="str">
            <v>1.45</v>
          </cell>
          <cell r="AI101" t="str">
            <v>0.99</v>
          </cell>
          <cell r="AJ101" t="str">
            <v>148.00</v>
          </cell>
          <cell r="AK101">
            <v>10594</v>
          </cell>
          <cell r="AL101" t="str">
            <v>0.16</v>
          </cell>
          <cell r="AM101" t="str">
            <v>-</v>
          </cell>
          <cell r="AN101" t="str">
            <v>-</v>
          </cell>
          <cell r="AO101" t="str">
            <v>-</v>
          </cell>
          <cell r="AP101" t="str">
            <v>VR42</v>
          </cell>
          <cell r="AQ101" t="b">
            <v>0</v>
          </cell>
          <cell r="AR101">
            <v>0</v>
          </cell>
          <cell r="AS101">
            <v>0</v>
          </cell>
          <cell r="AT101">
            <v>0</v>
          </cell>
          <cell r="AU101">
            <v>0</v>
          </cell>
          <cell r="AV101">
            <v>0</v>
          </cell>
          <cell r="AW101">
            <v>0</v>
          </cell>
          <cell r="AX101">
            <v>0</v>
          </cell>
          <cell r="AY101">
            <v>0</v>
          </cell>
          <cell r="AZ101">
            <v>0</v>
          </cell>
          <cell r="BA101" t="b">
            <v>0</v>
          </cell>
          <cell r="BB101" t="b">
            <v>0</v>
          </cell>
          <cell r="BC101" t="b">
            <v>0</v>
          </cell>
          <cell r="BD101" t="b">
            <v>0</v>
          </cell>
          <cell r="BE101">
            <v>35.81</v>
          </cell>
          <cell r="BF101">
            <v>32.71</v>
          </cell>
          <cell r="BG101">
            <v>-3.42</v>
          </cell>
          <cell r="BH101">
            <v>88.31</v>
          </cell>
          <cell r="BI101">
            <v>73.02</v>
          </cell>
          <cell r="BJ101">
            <v>63.42</v>
          </cell>
          <cell r="BK101" t="b">
            <v>1</v>
          </cell>
          <cell r="BL101">
            <v>0.46</v>
          </cell>
          <cell r="BM101">
            <v>4.7699999999999996</v>
          </cell>
          <cell r="BN101">
            <v>29.61</v>
          </cell>
          <cell r="BO101">
            <v>0</v>
          </cell>
          <cell r="BP101" t="str">
            <v>FINANCIAL SERVICES</v>
          </cell>
          <cell r="BQ101">
            <v>146</v>
          </cell>
          <cell r="BR101">
            <v>2.36</v>
          </cell>
          <cell r="BS101">
            <v>-0.6</v>
          </cell>
          <cell r="BT101">
            <v>-0.41</v>
          </cell>
          <cell r="BU101" t="b">
            <v>0</v>
          </cell>
          <cell r="BV101" t="b">
            <v>0</v>
          </cell>
          <cell r="BW101" t="str">
            <v>BEARISH</v>
          </cell>
          <cell r="BX101">
            <v>21.52</v>
          </cell>
          <cell r="BY101">
            <v>-4.92</v>
          </cell>
          <cell r="BZ101">
            <v>44.85</v>
          </cell>
          <cell r="CA101">
            <v>146</v>
          </cell>
          <cell r="CB101">
            <v>-3.42</v>
          </cell>
          <cell r="CC101" t="str">
            <v>Significant Short Buildup</v>
          </cell>
          <cell r="CD101">
            <v>8.59</v>
          </cell>
          <cell r="CE101">
            <v>-0.41</v>
          </cell>
          <cell r="CF101">
            <v>-20.38</v>
          </cell>
          <cell r="CG101" t="str">
            <v>Short Buildup</v>
          </cell>
          <cell r="CH101">
            <v>86.51</v>
          </cell>
          <cell r="CI101" t="str">
            <v>NSE:FEDERALBNK1!</v>
          </cell>
          <cell r="CJ101">
            <v>85</v>
          </cell>
          <cell r="CK101">
            <v>155.4</v>
          </cell>
          <cell r="CL101">
            <v>30</v>
          </cell>
          <cell r="CM101">
            <v>150.9</v>
          </cell>
          <cell r="CN101" t="str">
            <v>Sell</v>
          </cell>
          <cell r="CO101" t="str">
            <v>LAST_LOSER</v>
          </cell>
          <cell r="CP101">
            <v>31</v>
          </cell>
          <cell r="CQ101">
            <v>155</v>
          </cell>
          <cell r="CR101" t="str">
            <v>BEARISH</v>
          </cell>
          <cell r="CS101" t="str">
            <v>BEARISH</v>
          </cell>
          <cell r="CT101" t="b">
            <v>1</v>
          </cell>
          <cell r="CU101" t="str">
            <v>BEARISH_ALIGNMENT</v>
          </cell>
          <cell r="CV101" t="str">
            <v>BEARISH_ALIGNMENT</v>
          </cell>
          <cell r="CW101" t="str">
            <v>BEARISH</v>
          </cell>
          <cell r="CX101">
            <v>6</v>
          </cell>
          <cell r="CY101">
            <v>26</v>
          </cell>
          <cell r="CZ101" t="b">
            <v>0</v>
          </cell>
          <cell r="DA101">
            <v>63.61</v>
          </cell>
          <cell r="DB101">
            <v>64.760000000000005</v>
          </cell>
          <cell r="DC101"/>
        </row>
        <row r="102">
          <cell r="B102" t="str">
            <v>SBICARD</v>
          </cell>
          <cell r="C102">
            <v>800</v>
          </cell>
          <cell r="D102">
            <v>10</v>
          </cell>
          <cell r="E102">
            <v>32000</v>
          </cell>
          <cell r="F102" t="str">
            <v>Finance</v>
          </cell>
          <cell r="G102" t="str">
            <v>Finance/Rental/Leasing</v>
          </cell>
          <cell r="H102" t="str">
            <v xml:space="preserve">SBI CARDS &amp; PAY SER LTD             </v>
          </cell>
          <cell r="I102" t="str">
            <v>SBICARD</v>
          </cell>
          <cell r="J102" t="str">
            <v>NSE:SBICARD!1</v>
          </cell>
          <cell r="K102" t="str">
            <v>SBI Cards and Payment Services Ltd.</v>
          </cell>
          <cell r="L102" t="str">
            <v>#fc5a5a53</v>
          </cell>
          <cell r="M102">
            <v>741.15</v>
          </cell>
          <cell r="N102">
            <v>-0.5968348</v>
          </cell>
          <cell r="O102">
            <v>-4.45</v>
          </cell>
          <cell r="P102">
            <v>16432800</v>
          </cell>
          <cell r="Q102">
            <v>-0.73454790000000003</v>
          </cell>
          <cell r="R102">
            <v>-121600</v>
          </cell>
          <cell r="S102">
            <v>2183</v>
          </cell>
          <cell r="T102">
            <v>-0.5968348</v>
          </cell>
          <cell r="U102">
            <v>-1827</v>
          </cell>
          <cell r="V102" t="str">
            <v>Long Unwinding</v>
          </cell>
          <cell r="W102">
            <v>740</v>
          </cell>
          <cell r="X102">
            <v>730</v>
          </cell>
          <cell r="Y102">
            <v>720</v>
          </cell>
          <cell r="Z102">
            <v>710</v>
          </cell>
          <cell r="AA102">
            <v>700</v>
          </cell>
          <cell r="AB102">
            <v>750</v>
          </cell>
          <cell r="AC102">
            <v>760</v>
          </cell>
          <cell r="AD102">
            <v>770</v>
          </cell>
          <cell r="AE102">
            <v>780</v>
          </cell>
          <cell r="AF102" t="str">
            <v>749.20</v>
          </cell>
          <cell r="AG102" t="str">
            <v>751.05</v>
          </cell>
          <cell r="AH102" t="str">
            <v>1.85</v>
          </cell>
          <cell r="AI102" t="str">
            <v>0.25</v>
          </cell>
          <cell r="AJ102" t="str">
            <v>751.05</v>
          </cell>
          <cell r="AK102">
            <v>1134</v>
          </cell>
          <cell r="AL102" t="str">
            <v>0.09</v>
          </cell>
          <cell r="AM102" t="str">
            <v>-</v>
          </cell>
          <cell r="AN102" t="str">
            <v>-</v>
          </cell>
          <cell r="AO102" t="str">
            <v>-</v>
          </cell>
          <cell r="AP102" t="str">
            <v>VR98</v>
          </cell>
          <cell r="AQ102" t="b">
            <v>0</v>
          </cell>
          <cell r="AR102">
            <v>0</v>
          </cell>
          <cell r="AS102">
            <v>0</v>
          </cell>
          <cell r="AT102">
            <v>0</v>
          </cell>
          <cell r="AU102">
            <v>0</v>
          </cell>
          <cell r="AV102">
            <v>0</v>
          </cell>
          <cell r="AW102">
            <v>0</v>
          </cell>
          <cell r="AX102">
            <v>0</v>
          </cell>
          <cell r="AY102">
            <v>0</v>
          </cell>
          <cell r="AZ102">
            <v>0</v>
          </cell>
          <cell r="BA102" t="b">
            <v>0</v>
          </cell>
          <cell r="BB102" t="b">
            <v>0</v>
          </cell>
          <cell r="BC102" t="b">
            <v>0</v>
          </cell>
          <cell r="BD102" t="b">
            <v>0</v>
          </cell>
          <cell r="BE102">
            <v>34.520000000000003</v>
          </cell>
          <cell r="BF102">
            <v>30.6</v>
          </cell>
          <cell r="BG102">
            <v>-3.8</v>
          </cell>
          <cell r="BH102">
            <v>83.87</v>
          </cell>
          <cell r="BI102">
            <v>66.67</v>
          </cell>
          <cell r="BJ102">
            <v>63.28</v>
          </cell>
          <cell r="BK102" t="b">
            <v>0</v>
          </cell>
          <cell r="BL102">
            <v>0.49</v>
          </cell>
          <cell r="BM102">
            <v>2.27</v>
          </cell>
          <cell r="BN102">
            <v>26.67</v>
          </cell>
          <cell r="BO102" t="str">
            <v>2024-01-25</v>
          </cell>
          <cell r="BP102" t="str">
            <v>FINANCIAL SERVICES</v>
          </cell>
          <cell r="BQ102">
            <v>740.8</v>
          </cell>
          <cell r="BR102">
            <v>2.06</v>
          </cell>
          <cell r="BS102">
            <v>-4.8</v>
          </cell>
          <cell r="BT102">
            <v>-0.64</v>
          </cell>
          <cell r="BU102" t="b">
            <v>0</v>
          </cell>
          <cell r="BV102" t="b">
            <v>1</v>
          </cell>
          <cell r="BW102">
            <v>0</v>
          </cell>
          <cell r="BX102">
            <v>19.02</v>
          </cell>
          <cell r="BY102">
            <v>-3.68</v>
          </cell>
          <cell r="BZ102">
            <v>71.69</v>
          </cell>
          <cell r="CA102">
            <v>740.8</v>
          </cell>
          <cell r="CB102">
            <v>-3.84</v>
          </cell>
          <cell r="CC102" t="str">
            <v>Significant Short Buildup</v>
          </cell>
          <cell r="CD102">
            <v>2.39</v>
          </cell>
          <cell r="CE102">
            <v>-0.64</v>
          </cell>
          <cell r="CF102">
            <v>-44.26</v>
          </cell>
          <cell r="CG102" t="str">
            <v>Short Buildup</v>
          </cell>
          <cell r="CH102">
            <v>94.05</v>
          </cell>
          <cell r="CI102" t="str">
            <v>NSE:SBICARD1!</v>
          </cell>
          <cell r="CJ102">
            <v>0</v>
          </cell>
          <cell r="CK102">
            <v>0</v>
          </cell>
          <cell r="CL102">
            <v>0</v>
          </cell>
          <cell r="CM102">
            <v>0</v>
          </cell>
          <cell r="CN102">
            <v>0</v>
          </cell>
          <cell r="CO102">
            <v>0</v>
          </cell>
          <cell r="CP102">
            <v>0</v>
          </cell>
          <cell r="CQ102">
            <v>0</v>
          </cell>
          <cell r="CR102" t="str">
            <v>BEARISH</v>
          </cell>
          <cell r="CS102" t="str">
            <v>BEARISH</v>
          </cell>
          <cell r="CT102" t="b">
            <v>1</v>
          </cell>
          <cell r="CU102" t="str">
            <v>na</v>
          </cell>
          <cell r="CV102" t="str">
            <v>na</v>
          </cell>
          <cell r="CW102" t="str">
            <v>na</v>
          </cell>
          <cell r="CX102">
            <v>0</v>
          </cell>
          <cell r="CY102">
            <v>0</v>
          </cell>
          <cell r="CZ102" t="b">
            <v>0</v>
          </cell>
          <cell r="DA102">
            <v>61.98</v>
          </cell>
          <cell r="DB102">
            <v>62.31</v>
          </cell>
          <cell r="DC102"/>
        </row>
        <row r="103">
          <cell r="B103" t="str">
            <v>IOC</v>
          </cell>
          <cell r="C103">
            <v>9750</v>
          </cell>
          <cell r="D103">
            <v>1</v>
          </cell>
          <cell r="E103">
            <v>195000</v>
          </cell>
          <cell r="F103" t="str">
            <v>Energy Minerals</v>
          </cell>
          <cell r="G103" t="str">
            <v>Integrated Oil</v>
          </cell>
          <cell r="H103" t="str">
            <v xml:space="preserve">INDIAN OIL CORP LTD                 </v>
          </cell>
          <cell r="I103" t="str">
            <v>IOC</v>
          </cell>
          <cell r="J103" t="str">
            <v>NSE:IOC!1</v>
          </cell>
          <cell r="K103" t="str">
            <v>Indian Oil Corporation Ltd.</v>
          </cell>
          <cell r="L103" t="str">
            <v>#fc5a5a51</v>
          </cell>
          <cell r="M103">
            <v>148.15</v>
          </cell>
          <cell r="N103">
            <v>-0.57046980000000003</v>
          </cell>
          <cell r="O103">
            <v>-0.85</v>
          </cell>
          <cell r="P103">
            <v>100668750</v>
          </cell>
          <cell r="Q103">
            <v>-11.9553168</v>
          </cell>
          <cell r="R103">
            <v>-13669500</v>
          </cell>
          <cell r="S103">
            <v>4272</v>
          </cell>
          <cell r="T103">
            <v>-0.57046980000000003</v>
          </cell>
          <cell r="U103">
            <v>-522</v>
          </cell>
          <cell r="V103" t="str">
            <v>Long Unwinding</v>
          </cell>
          <cell r="W103">
            <v>148</v>
          </cell>
          <cell r="X103">
            <v>147</v>
          </cell>
          <cell r="Y103">
            <v>146</v>
          </cell>
          <cell r="Z103">
            <v>145</v>
          </cell>
          <cell r="AA103">
            <v>144</v>
          </cell>
          <cell r="AB103">
            <v>149</v>
          </cell>
          <cell r="AC103">
            <v>150</v>
          </cell>
          <cell r="AD103">
            <v>151</v>
          </cell>
          <cell r="AE103">
            <v>152</v>
          </cell>
          <cell r="AF103" t="str">
            <v>148.65</v>
          </cell>
          <cell r="AG103" t="str">
            <v>149.90</v>
          </cell>
          <cell r="AH103" t="str">
            <v>1.25</v>
          </cell>
          <cell r="AI103" t="str">
            <v>0.84</v>
          </cell>
          <cell r="AJ103" t="str">
            <v>149.90</v>
          </cell>
          <cell r="AK103">
            <v>131181</v>
          </cell>
          <cell r="AL103" t="str">
            <v>1.97</v>
          </cell>
          <cell r="AM103" t="str">
            <v>-</v>
          </cell>
          <cell r="AN103" t="str">
            <v>-</v>
          </cell>
          <cell r="AO103" t="str">
            <v>-</v>
          </cell>
          <cell r="AP103" t="str">
            <v>VR6</v>
          </cell>
          <cell r="AQ103" t="b">
            <v>1</v>
          </cell>
          <cell r="AR103">
            <v>0</v>
          </cell>
          <cell r="AS103">
            <v>0</v>
          </cell>
          <cell r="AT103">
            <v>0</v>
          </cell>
          <cell r="AU103">
            <v>0</v>
          </cell>
          <cell r="AV103">
            <v>0</v>
          </cell>
          <cell r="AW103">
            <v>0</v>
          </cell>
          <cell r="AX103">
            <v>0</v>
          </cell>
          <cell r="AY103">
            <v>0</v>
          </cell>
          <cell r="AZ103">
            <v>0</v>
          </cell>
          <cell r="BA103" t="b">
            <v>0</v>
          </cell>
          <cell r="BB103" t="b">
            <v>0</v>
          </cell>
          <cell r="BC103" t="b">
            <v>0</v>
          </cell>
          <cell r="BD103" t="b">
            <v>0</v>
          </cell>
          <cell r="BE103">
            <v>44.43</v>
          </cell>
          <cell r="BF103">
            <v>41.62</v>
          </cell>
          <cell r="BG103">
            <v>0.51</v>
          </cell>
          <cell r="BH103">
            <v>99.6</v>
          </cell>
          <cell r="BI103">
            <v>98.41</v>
          </cell>
          <cell r="BJ103">
            <v>98.13</v>
          </cell>
          <cell r="BK103" t="b">
            <v>1</v>
          </cell>
          <cell r="BL103">
            <v>1.06</v>
          </cell>
          <cell r="BM103">
            <v>1.85</v>
          </cell>
          <cell r="BN103">
            <v>38.81</v>
          </cell>
          <cell r="BO103" t="str">
            <v>2024-01-24</v>
          </cell>
          <cell r="BP103" t="str">
            <v>ENERGY</v>
          </cell>
          <cell r="BQ103">
            <v>148.25</v>
          </cell>
          <cell r="BR103">
            <v>3.37</v>
          </cell>
          <cell r="BS103">
            <v>-0.75</v>
          </cell>
          <cell r="BT103">
            <v>-0.5</v>
          </cell>
          <cell r="BU103" t="b">
            <v>1</v>
          </cell>
          <cell r="BV103" t="b">
            <v>1</v>
          </cell>
          <cell r="BW103" t="str">
            <v>BULLISH</v>
          </cell>
          <cell r="BX103">
            <v>14.23</v>
          </cell>
          <cell r="BY103">
            <v>7.47</v>
          </cell>
          <cell r="BZ103">
            <v>88.86</v>
          </cell>
          <cell r="CA103">
            <v>148.25</v>
          </cell>
          <cell r="CB103">
            <v>0.51</v>
          </cell>
          <cell r="CC103" t="str">
            <v>Significant Long Buildup</v>
          </cell>
          <cell r="CD103">
            <v>7.95</v>
          </cell>
          <cell r="CE103">
            <v>-0.5</v>
          </cell>
          <cell r="CF103">
            <v>-7.58</v>
          </cell>
          <cell r="CG103" t="str">
            <v>Short Buildup</v>
          </cell>
          <cell r="CH103">
            <v>98.02</v>
          </cell>
          <cell r="CI103" t="str">
            <v>NSE:IOC1!</v>
          </cell>
          <cell r="CJ103">
            <v>31</v>
          </cell>
          <cell r="CK103">
            <v>142.9</v>
          </cell>
          <cell r="CL103">
            <v>448</v>
          </cell>
          <cell r="CM103">
            <v>90.65</v>
          </cell>
          <cell r="CN103" t="str">
            <v>Buy</v>
          </cell>
          <cell r="CO103" t="str">
            <v>LAST_LOSER</v>
          </cell>
          <cell r="CP103">
            <v>47</v>
          </cell>
          <cell r="CQ103">
            <v>129</v>
          </cell>
          <cell r="CR103" t="str">
            <v>BULLISH</v>
          </cell>
          <cell r="CS103" t="str">
            <v>BEARISH</v>
          </cell>
          <cell r="CT103" t="b">
            <v>1</v>
          </cell>
          <cell r="CU103" t="str">
            <v>BULLISH_ALIGNMENT</v>
          </cell>
          <cell r="CV103" t="str">
            <v>na</v>
          </cell>
          <cell r="CW103" t="str">
            <v>BULLISH</v>
          </cell>
          <cell r="CX103">
            <v>6</v>
          </cell>
          <cell r="CY103">
            <v>24</v>
          </cell>
          <cell r="CZ103" t="b">
            <v>0</v>
          </cell>
          <cell r="DA103">
            <v>21.73</v>
          </cell>
          <cell r="DB103">
            <v>21.09</v>
          </cell>
          <cell r="DC103"/>
        </row>
        <row r="104">
          <cell r="B104" t="str">
            <v>TRENT</v>
          </cell>
          <cell r="C104">
            <v>400</v>
          </cell>
          <cell r="D104">
            <v>20</v>
          </cell>
          <cell r="E104">
            <v>8000</v>
          </cell>
          <cell r="F104" t="str">
            <v>Retail Trade</v>
          </cell>
          <cell r="G104" t="str">
            <v>Apparel/Footwear Retail</v>
          </cell>
          <cell r="H104" t="str">
            <v xml:space="preserve">TRENT LTD                           </v>
          </cell>
          <cell r="I104" t="str">
            <v>TRENT</v>
          </cell>
          <cell r="J104" t="str">
            <v>NSE:TRENT!1</v>
          </cell>
          <cell r="K104" t="str">
            <v>Trent Ltd.</v>
          </cell>
          <cell r="L104" t="str">
            <v>#fc5a5a51</v>
          </cell>
          <cell r="M104">
            <v>3197.7</v>
          </cell>
          <cell r="N104">
            <v>-0.564392</v>
          </cell>
          <cell r="O104">
            <v>-18.149999999999999</v>
          </cell>
          <cell r="P104">
            <v>2660400</v>
          </cell>
          <cell r="Q104">
            <v>-1.5250222</v>
          </cell>
          <cell r="R104">
            <v>-41200</v>
          </cell>
          <cell r="S104">
            <v>993</v>
          </cell>
          <cell r="T104">
            <v>-0.564392</v>
          </cell>
          <cell r="U104">
            <v>-537</v>
          </cell>
          <cell r="V104" t="str">
            <v>Long Unwinding</v>
          </cell>
          <cell r="W104">
            <v>3180</v>
          </cell>
          <cell r="X104">
            <v>3160</v>
          </cell>
          <cell r="Y104">
            <v>3140</v>
          </cell>
          <cell r="Z104">
            <v>3120</v>
          </cell>
          <cell r="AA104">
            <v>3100</v>
          </cell>
          <cell r="AB104">
            <v>3200</v>
          </cell>
          <cell r="AC104">
            <v>3220</v>
          </cell>
          <cell r="AD104">
            <v>3240</v>
          </cell>
          <cell r="AE104">
            <v>3260</v>
          </cell>
          <cell r="AF104" t="str">
            <v>3,210.05</v>
          </cell>
          <cell r="AG104" t="str">
            <v>3,229.00</v>
          </cell>
          <cell r="AH104" t="str">
            <v>18.95</v>
          </cell>
          <cell r="AI104" t="str">
            <v>0.59</v>
          </cell>
          <cell r="AJ104" t="str">
            <v>3,229.00</v>
          </cell>
          <cell r="AK104">
            <v>499</v>
          </cell>
          <cell r="AL104" t="str">
            <v>0.16</v>
          </cell>
          <cell r="AM104" t="str">
            <v>-</v>
          </cell>
          <cell r="AN104" t="str">
            <v>-</v>
          </cell>
          <cell r="AO104" t="str">
            <v>-</v>
          </cell>
          <cell r="AP104" t="str">
            <v>VR116</v>
          </cell>
          <cell r="AQ104" t="b">
            <v>0</v>
          </cell>
          <cell r="AR104">
            <v>0</v>
          </cell>
          <cell r="AS104">
            <v>0</v>
          </cell>
          <cell r="AT104">
            <v>0</v>
          </cell>
          <cell r="AU104">
            <v>0</v>
          </cell>
          <cell r="AV104">
            <v>0</v>
          </cell>
          <cell r="AW104">
            <v>0</v>
          </cell>
          <cell r="AX104">
            <v>0</v>
          </cell>
          <cell r="AY104">
            <v>0</v>
          </cell>
          <cell r="AZ104">
            <v>0</v>
          </cell>
          <cell r="BA104" t="b">
            <v>0</v>
          </cell>
          <cell r="BB104" t="b">
            <v>0</v>
          </cell>
          <cell r="BC104" t="b">
            <v>0</v>
          </cell>
          <cell r="BD104" t="b">
            <v>0</v>
          </cell>
          <cell r="BE104">
            <v>25.97</v>
          </cell>
          <cell r="BF104">
            <v>27.23</v>
          </cell>
          <cell r="BG104">
            <v>-15.01</v>
          </cell>
          <cell r="BH104">
            <v>11.29</v>
          </cell>
          <cell r="BI104">
            <v>22.22</v>
          </cell>
          <cell r="BJ104">
            <v>33.979999999999997</v>
          </cell>
          <cell r="BK104" t="b">
            <v>1</v>
          </cell>
          <cell r="BL104">
            <v>0.97</v>
          </cell>
          <cell r="BM104">
            <v>-6.15</v>
          </cell>
          <cell r="BN104">
            <v>28.49</v>
          </cell>
          <cell r="BO104">
            <v>0</v>
          </cell>
          <cell r="BP104" t="str">
            <v>CONSUMER SERVICES</v>
          </cell>
          <cell r="BQ104">
            <v>3198.8</v>
          </cell>
          <cell r="BR104">
            <v>1.9</v>
          </cell>
          <cell r="BS104">
            <v>-17.05</v>
          </cell>
          <cell r="BT104">
            <v>-0.53</v>
          </cell>
          <cell r="BU104" t="b">
            <v>0</v>
          </cell>
          <cell r="BV104" t="b">
            <v>0</v>
          </cell>
          <cell r="BW104" t="str">
            <v>BULLISH</v>
          </cell>
          <cell r="BX104">
            <v>3.16</v>
          </cell>
          <cell r="BY104">
            <v>-0.18</v>
          </cell>
          <cell r="BZ104">
            <v>74.34</v>
          </cell>
          <cell r="CA104">
            <v>3198.8</v>
          </cell>
          <cell r="CB104">
            <v>-15.01</v>
          </cell>
          <cell r="CC104" t="str">
            <v>Short Buildup</v>
          </cell>
          <cell r="CD104">
            <v>0.14000000000000001</v>
          </cell>
          <cell r="CE104">
            <v>-0.53</v>
          </cell>
          <cell r="CF104">
            <v>-47.66</v>
          </cell>
          <cell r="CG104" t="str">
            <v>Short Buildup</v>
          </cell>
          <cell r="CH104">
            <v>78.17</v>
          </cell>
          <cell r="CI104" t="str">
            <v>NSE:TRENT1!</v>
          </cell>
          <cell r="CJ104">
            <v>12</v>
          </cell>
          <cell r="CK104">
            <v>3190.6</v>
          </cell>
          <cell r="CL104">
            <v>0</v>
          </cell>
          <cell r="CM104">
            <v>0</v>
          </cell>
          <cell r="CN104" t="str">
            <v>Buy</v>
          </cell>
          <cell r="CO104" t="str">
            <v>LAST_LOSER</v>
          </cell>
          <cell r="CP104">
            <v>12</v>
          </cell>
          <cell r="CQ104">
            <v>3120</v>
          </cell>
          <cell r="CR104" t="str">
            <v>BEARISH</v>
          </cell>
          <cell r="CS104" t="str">
            <v>BEARISH</v>
          </cell>
          <cell r="CT104" t="b">
            <v>0</v>
          </cell>
          <cell r="CU104" t="str">
            <v>na</v>
          </cell>
          <cell r="CV104" t="str">
            <v>na</v>
          </cell>
          <cell r="CW104" t="str">
            <v>BEARISH</v>
          </cell>
          <cell r="CX104">
            <v>1</v>
          </cell>
          <cell r="CY104">
            <v>1</v>
          </cell>
          <cell r="CZ104" t="b">
            <v>1</v>
          </cell>
          <cell r="DA104">
            <v>10.87</v>
          </cell>
          <cell r="DB104">
            <v>10.76</v>
          </cell>
          <cell r="DC104"/>
        </row>
        <row r="105">
          <cell r="B105" t="str">
            <v>INDHOTEL</v>
          </cell>
          <cell r="C105">
            <v>2000</v>
          </cell>
          <cell r="D105">
            <v>5</v>
          </cell>
          <cell r="E105">
            <v>60000</v>
          </cell>
          <cell r="F105" t="str">
            <v>Consumer Services</v>
          </cell>
          <cell r="G105" t="str">
            <v>Hotels/Resorts/Cruise lines</v>
          </cell>
          <cell r="H105" t="str">
            <v xml:space="preserve">THE INDIAN HOTELS CO. LTD           </v>
          </cell>
          <cell r="I105" t="str">
            <v>INDHOTEL</v>
          </cell>
          <cell r="J105" t="str">
            <v>NSE:INDHOTEL!1</v>
          </cell>
          <cell r="K105" t="str">
            <v>Indian Hotels Company Ltd.</v>
          </cell>
          <cell r="L105" t="str">
            <v>#fc5a5a50</v>
          </cell>
          <cell r="M105">
            <v>479.55</v>
          </cell>
          <cell r="N105">
            <v>-0.54956450000000001</v>
          </cell>
          <cell r="O105">
            <v>-2.65</v>
          </cell>
          <cell r="P105">
            <v>12782000</v>
          </cell>
          <cell r="Q105">
            <v>-10.951651099999999</v>
          </cell>
          <cell r="R105">
            <v>-1572000</v>
          </cell>
          <cell r="S105">
            <v>2578</v>
          </cell>
          <cell r="T105">
            <v>-0.54956450000000001</v>
          </cell>
          <cell r="U105">
            <v>-1567</v>
          </cell>
          <cell r="V105" t="str">
            <v>Long Unwinding</v>
          </cell>
          <cell r="W105">
            <v>475</v>
          </cell>
          <cell r="X105">
            <v>470</v>
          </cell>
          <cell r="Y105">
            <v>465</v>
          </cell>
          <cell r="Z105">
            <v>460</v>
          </cell>
          <cell r="AA105">
            <v>455</v>
          </cell>
          <cell r="AB105">
            <v>480</v>
          </cell>
          <cell r="AC105">
            <v>485</v>
          </cell>
          <cell r="AD105">
            <v>490</v>
          </cell>
          <cell r="AE105">
            <v>495</v>
          </cell>
          <cell r="AF105" t="str">
            <v>482.20</v>
          </cell>
          <cell r="AG105" t="str">
            <v>485.00</v>
          </cell>
          <cell r="AH105" t="str">
            <v>2.80</v>
          </cell>
          <cell r="AI105" t="str">
            <v>0.58</v>
          </cell>
          <cell r="AJ105" t="str">
            <v>485.00</v>
          </cell>
          <cell r="AK105">
            <v>12112</v>
          </cell>
          <cell r="AL105" t="str">
            <v>0.59</v>
          </cell>
          <cell r="AM105" t="str">
            <v>-</v>
          </cell>
          <cell r="AN105" t="str">
            <v>-</v>
          </cell>
          <cell r="AO105" t="str">
            <v>-</v>
          </cell>
          <cell r="AP105" t="str">
            <v>VR40</v>
          </cell>
          <cell r="AQ105" t="b">
            <v>0</v>
          </cell>
          <cell r="AR105">
            <v>0</v>
          </cell>
          <cell r="AS105">
            <v>0</v>
          </cell>
          <cell r="AT105">
            <v>0</v>
          </cell>
          <cell r="AU105">
            <v>0</v>
          </cell>
          <cell r="AV105">
            <v>0</v>
          </cell>
          <cell r="AW105">
            <v>0</v>
          </cell>
          <cell r="AX105">
            <v>0</v>
          </cell>
          <cell r="AY105">
            <v>0</v>
          </cell>
          <cell r="AZ105">
            <v>0</v>
          </cell>
          <cell r="BA105" t="b">
            <v>0</v>
          </cell>
          <cell r="BB105" t="b">
            <v>0</v>
          </cell>
          <cell r="BC105" t="b">
            <v>0</v>
          </cell>
          <cell r="BD105" t="b">
            <v>0</v>
          </cell>
          <cell r="BE105">
            <v>25.09</v>
          </cell>
          <cell r="BF105">
            <v>27.24</v>
          </cell>
          <cell r="BG105">
            <v>-12.72</v>
          </cell>
          <cell r="BH105">
            <v>38.31</v>
          </cell>
          <cell r="BI105">
            <v>53.17</v>
          </cell>
          <cell r="BJ105">
            <v>53.55</v>
          </cell>
          <cell r="BK105" t="b">
            <v>1</v>
          </cell>
          <cell r="BL105">
            <v>0.51</v>
          </cell>
          <cell r="BM105">
            <v>9.77</v>
          </cell>
          <cell r="BN105">
            <v>29.39</v>
          </cell>
          <cell r="BO105">
            <v>0</v>
          </cell>
          <cell r="BP105" t="str">
            <v>CONSUMER SERVICES</v>
          </cell>
          <cell r="BQ105">
            <v>479.9</v>
          </cell>
          <cell r="BR105">
            <v>2.09</v>
          </cell>
          <cell r="BS105">
            <v>-2.2999999999999998</v>
          </cell>
          <cell r="BT105">
            <v>-0.48</v>
          </cell>
          <cell r="BU105" t="b">
            <v>0</v>
          </cell>
          <cell r="BV105" t="b">
            <v>0</v>
          </cell>
          <cell r="BW105" t="str">
            <v>BULLISH</v>
          </cell>
          <cell r="BX105">
            <v>-3.76</v>
          </cell>
          <cell r="BY105">
            <v>0.44</v>
          </cell>
          <cell r="BZ105">
            <v>86.75</v>
          </cell>
          <cell r="CA105">
            <v>479.9</v>
          </cell>
          <cell r="CB105">
            <v>-12.72</v>
          </cell>
          <cell r="CC105" t="str">
            <v>Short Covering</v>
          </cell>
          <cell r="CD105">
            <v>5.91</v>
          </cell>
          <cell r="CE105">
            <v>-0.48</v>
          </cell>
          <cell r="CF105">
            <v>-33.159999999999997</v>
          </cell>
          <cell r="CG105" t="str">
            <v>Short Buildup</v>
          </cell>
          <cell r="CH105">
            <v>95.63</v>
          </cell>
          <cell r="CI105" t="str">
            <v>NSE:INDHOTEL1!</v>
          </cell>
          <cell r="CJ105">
            <v>13</v>
          </cell>
          <cell r="CK105">
            <v>473.95</v>
          </cell>
          <cell r="CL105">
            <v>103</v>
          </cell>
          <cell r="CM105">
            <v>432.45</v>
          </cell>
          <cell r="CN105" t="str">
            <v>Buy</v>
          </cell>
          <cell r="CO105" t="str">
            <v>LAST_LOSER</v>
          </cell>
          <cell r="CP105">
            <v>13</v>
          </cell>
          <cell r="CQ105">
            <v>455</v>
          </cell>
          <cell r="CR105" t="str">
            <v>BULLISH</v>
          </cell>
          <cell r="CS105" t="str">
            <v>BEARISH</v>
          </cell>
          <cell r="CT105" t="b">
            <v>0</v>
          </cell>
          <cell r="CU105" t="str">
            <v>BULLISH_ALIGNMENT</v>
          </cell>
          <cell r="CV105" t="str">
            <v>na</v>
          </cell>
          <cell r="CW105" t="str">
            <v>BULLISH</v>
          </cell>
          <cell r="CX105">
            <v>3</v>
          </cell>
          <cell r="CY105">
            <v>79</v>
          </cell>
          <cell r="CZ105" t="b">
            <v>1</v>
          </cell>
          <cell r="DA105">
            <v>18.260000000000002</v>
          </cell>
          <cell r="DB105">
            <v>18.57</v>
          </cell>
          <cell r="DC105"/>
        </row>
        <row r="106">
          <cell r="B106" t="str">
            <v>PIDILITIND</v>
          </cell>
          <cell r="C106">
            <v>250</v>
          </cell>
          <cell r="D106">
            <v>20</v>
          </cell>
          <cell r="E106">
            <v>10000</v>
          </cell>
          <cell r="F106" t="str">
            <v>Process Industries</v>
          </cell>
          <cell r="G106" t="str">
            <v>Industrial Specialties</v>
          </cell>
          <cell r="H106" t="str">
            <v xml:space="preserve">PIDILITE INDUSTRIES LTD             </v>
          </cell>
          <cell r="I106" t="str">
            <v>PIDILITIND</v>
          </cell>
          <cell r="J106" t="str">
            <v>NSE:PIDILITIND!1</v>
          </cell>
          <cell r="K106" t="str">
            <v>Pidilite Industries Ltd.</v>
          </cell>
          <cell r="L106" t="str">
            <v>#fc5a5a4c</v>
          </cell>
          <cell r="M106">
            <v>2682.55</v>
          </cell>
          <cell r="N106">
            <v>-0.47858430000000002</v>
          </cell>
          <cell r="O106">
            <v>-12.9</v>
          </cell>
          <cell r="P106">
            <v>2802500</v>
          </cell>
          <cell r="Q106">
            <v>-1.0940532999999999</v>
          </cell>
          <cell r="R106">
            <v>-31000</v>
          </cell>
          <cell r="S106">
            <v>716</v>
          </cell>
          <cell r="T106">
            <v>-0.47858430000000002</v>
          </cell>
          <cell r="U106">
            <v>-1015</v>
          </cell>
          <cell r="V106" t="str">
            <v>Long Unwinding</v>
          </cell>
          <cell r="W106">
            <v>2680</v>
          </cell>
          <cell r="X106">
            <v>2660</v>
          </cell>
          <cell r="Y106">
            <v>2640</v>
          </cell>
          <cell r="Z106">
            <v>2620</v>
          </cell>
          <cell r="AA106">
            <v>2600</v>
          </cell>
          <cell r="AB106">
            <v>2700</v>
          </cell>
          <cell r="AC106">
            <v>2720</v>
          </cell>
          <cell r="AD106">
            <v>2740</v>
          </cell>
          <cell r="AE106">
            <v>2760</v>
          </cell>
          <cell r="AF106" t="str">
            <v>2,687.70</v>
          </cell>
          <cell r="AG106" t="str">
            <v>2,685.00</v>
          </cell>
          <cell r="AH106" t="str">
            <v>-2.70</v>
          </cell>
          <cell r="AI106" t="str">
            <v>-0.10</v>
          </cell>
          <cell r="AJ106" t="str">
            <v>2,685.00</v>
          </cell>
          <cell r="AK106">
            <v>140</v>
          </cell>
          <cell r="AL106" t="str">
            <v>0.04</v>
          </cell>
          <cell r="AM106" t="str">
            <v>-</v>
          </cell>
          <cell r="AN106" t="str">
            <v>-</v>
          </cell>
          <cell r="AO106" t="str">
            <v>-</v>
          </cell>
          <cell r="AP106" t="str">
            <v>VR158</v>
          </cell>
          <cell r="AQ106" t="b">
            <v>0</v>
          </cell>
          <cell r="AR106">
            <v>0</v>
          </cell>
          <cell r="AS106">
            <v>0</v>
          </cell>
          <cell r="AT106">
            <v>0</v>
          </cell>
          <cell r="AU106">
            <v>0</v>
          </cell>
          <cell r="AV106">
            <v>0</v>
          </cell>
          <cell r="AW106">
            <v>0</v>
          </cell>
          <cell r="AX106">
            <v>0</v>
          </cell>
          <cell r="AY106">
            <v>0</v>
          </cell>
          <cell r="AZ106">
            <v>0</v>
          </cell>
          <cell r="BA106" t="b">
            <v>0</v>
          </cell>
          <cell r="BB106" t="b">
            <v>0</v>
          </cell>
          <cell r="BC106" t="b">
            <v>0</v>
          </cell>
          <cell r="BD106" t="b">
            <v>0</v>
          </cell>
          <cell r="BE106">
            <v>36.950000000000003</v>
          </cell>
          <cell r="BF106">
            <v>35.46</v>
          </cell>
          <cell r="BG106">
            <v>8.3699999999999992</v>
          </cell>
          <cell r="BH106">
            <v>100</v>
          </cell>
          <cell r="BI106">
            <v>100</v>
          </cell>
          <cell r="BJ106">
            <v>100</v>
          </cell>
          <cell r="BK106" t="b">
            <v>1</v>
          </cell>
          <cell r="BL106">
            <v>0.43</v>
          </cell>
          <cell r="BM106">
            <v>20.71</v>
          </cell>
          <cell r="BN106">
            <v>33.96</v>
          </cell>
          <cell r="BO106" t="str">
            <v>2024-01-23</v>
          </cell>
          <cell r="BP106" t="str">
            <v>CHEMICALS</v>
          </cell>
          <cell r="BQ106">
            <v>2685.95</v>
          </cell>
          <cell r="BR106">
            <v>3.14</v>
          </cell>
          <cell r="BS106">
            <v>-9.5</v>
          </cell>
          <cell r="BT106">
            <v>-0.35</v>
          </cell>
          <cell r="BU106" t="b">
            <v>1</v>
          </cell>
          <cell r="BV106" t="b">
            <v>1</v>
          </cell>
          <cell r="BW106" t="str">
            <v>BULLISH</v>
          </cell>
          <cell r="BX106">
            <v>3.79</v>
          </cell>
          <cell r="BY106">
            <v>-2.79</v>
          </cell>
          <cell r="BZ106">
            <v>41.01</v>
          </cell>
          <cell r="CA106">
            <v>2685.95</v>
          </cell>
          <cell r="CB106">
            <v>8.34</v>
          </cell>
          <cell r="CC106" t="str">
            <v>Short Buildup</v>
          </cell>
          <cell r="CD106">
            <v>2.31</v>
          </cell>
          <cell r="CE106">
            <v>-0.35</v>
          </cell>
          <cell r="CF106">
            <v>-51.41</v>
          </cell>
          <cell r="CG106" t="str">
            <v>Short Buildup</v>
          </cell>
          <cell r="CH106">
            <v>72.62</v>
          </cell>
          <cell r="CI106" t="str">
            <v>NSE:PIDILITIND1!</v>
          </cell>
          <cell r="CJ106">
            <v>38</v>
          </cell>
          <cell r="CK106">
            <v>2769.5</v>
          </cell>
          <cell r="CL106">
            <v>471</v>
          </cell>
          <cell r="CM106">
            <v>2466.0500000000002</v>
          </cell>
          <cell r="CN106" t="str">
            <v>Sell</v>
          </cell>
          <cell r="CO106" t="str">
            <v>LAST_LOSER</v>
          </cell>
          <cell r="CP106">
            <v>26</v>
          </cell>
          <cell r="CQ106">
            <v>2780</v>
          </cell>
          <cell r="CR106" t="str">
            <v>BEARISH</v>
          </cell>
          <cell r="CS106" t="str">
            <v>BEARISH</v>
          </cell>
          <cell r="CT106" t="b">
            <v>0</v>
          </cell>
          <cell r="CU106" t="str">
            <v>na</v>
          </cell>
          <cell r="CV106" t="str">
            <v>na</v>
          </cell>
          <cell r="CW106" t="str">
            <v>BULLISH</v>
          </cell>
          <cell r="CX106">
            <v>7</v>
          </cell>
          <cell r="CY106">
            <v>462</v>
          </cell>
          <cell r="CZ106" t="b">
            <v>0</v>
          </cell>
          <cell r="DA106">
            <v>14.35</v>
          </cell>
          <cell r="DB106">
            <v>14.34</v>
          </cell>
          <cell r="DC106"/>
        </row>
        <row r="107">
          <cell r="B107" t="str">
            <v>CHOLAFIN</v>
          </cell>
          <cell r="C107">
            <v>625</v>
          </cell>
          <cell r="D107">
            <v>20</v>
          </cell>
          <cell r="E107">
            <v>18750</v>
          </cell>
          <cell r="F107" t="str">
            <v>Finance</v>
          </cell>
          <cell r="G107" t="str">
            <v>Finance/Rental/Leasing</v>
          </cell>
          <cell r="H107" t="str">
            <v xml:space="preserve">CHOLAMANDALAM IN &amp; FIN CO           </v>
          </cell>
          <cell r="I107" t="str">
            <v>CHOLAFIN</v>
          </cell>
          <cell r="J107" t="str">
            <v>NSE:CHOLAFIN!1</v>
          </cell>
          <cell r="K107" t="str">
            <v>Cholamandalam Investment &amp; Finance Company Ltd.</v>
          </cell>
          <cell r="L107" t="str">
            <v>#fc5a5a4c</v>
          </cell>
          <cell r="M107">
            <v>1262.4000000000001</v>
          </cell>
          <cell r="N107">
            <v>-0.46911340000000001</v>
          </cell>
          <cell r="O107">
            <v>-5.95</v>
          </cell>
          <cell r="P107">
            <v>8898750</v>
          </cell>
          <cell r="Q107">
            <v>-1.8542772000000001</v>
          </cell>
          <cell r="R107">
            <v>-168125</v>
          </cell>
          <cell r="S107">
            <v>1104</v>
          </cell>
          <cell r="T107">
            <v>-0.46911340000000001</v>
          </cell>
          <cell r="U107">
            <v>-1890</v>
          </cell>
          <cell r="V107" t="str">
            <v>Long Unwinding</v>
          </cell>
          <cell r="W107">
            <v>1260</v>
          </cell>
          <cell r="X107">
            <v>1240</v>
          </cell>
          <cell r="Y107">
            <v>1220</v>
          </cell>
          <cell r="Z107">
            <v>1200</v>
          </cell>
          <cell r="AA107">
            <v>1180</v>
          </cell>
          <cell r="AB107">
            <v>1280</v>
          </cell>
          <cell r="AC107">
            <v>1300</v>
          </cell>
          <cell r="AD107">
            <v>1320</v>
          </cell>
          <cell r="AE107">
            <v>1340</v>
          </cell>
          <cell r="AF107" t="str">
            <v>1,265.55</v>
          </cell>
          <cell r="AG107" t="str">
            <v>1,265.50</v>
          </cell>
          <cell r="AH107" t="str">
            <v>-0.05</v>
          </cell>
          <cell r="AI107" t="str">
            <v>-0.00</v>
          </cell>
          <cell r="AJ107" t="str">
            <v>1,265.50</v>
          </cell>
          <cell r="AK107">
            <v>2167</v>
          </cell>
          <cell r="AL107" t="str">
            <v>0.27</v>
          </cell>
          <cell r="AM107" t="str">
            <v>-</v>
          </cell>
          <cell r="AN107" t="str">
            <v>-</v>
          </cell>
          <cell r="AO107" t="str">
            <v>-</v>
          </cell>
          <cell r="AP107" t="str">
            <v>VR81</v>
          </cell>
          <cell r="AQ107" t="b">
            <v>0</v>
          </cell>
          <cell r="AR107">
            <v>0</v>
          </cell>
          <cell r="AS107">
            <v>0</v>
          </cell>
          <cell r="AT107">
            <v>0</v>
          </cell>
          <cell r="AU107">
            <v>0</v>
          </cell>
          <cell r="AV107">
            <v>0</v>
          </cell>
          <cell r="AW107">
            <v>0</v>
          </cell>
          <cell r="AX107">
            <v>0</v>
          </cell>
          <cell r="AY107">
            <v>0</v>
          </cell>
          <cell r="AZ107">
            <v>0</v>
          </cell>
          <cell r="BA107" t="b">
            <v>0</v>
          </cell>
          <cell r="BB107" t="b">
            <v>0</v>
          </cell>
          <cell r="BC107" t="b">
            <v>0</v>
          </cell>
          <cell r="BD107" t="b">
            <v>0</v>
          </cell>
          <cell r="BE107">
            <v>34.299999999999997</v>
          </cell>
          <cell r="BF107">
            <v>36.299999999999997</v>
          </cell>
          <cell r="BG107">
            <v>-4.2</v>
          </cell>
          <cell r="BH107">
            <v>98.59</v>
          </cell>
          <cell r="BI107">
            <v>96.03</v>
          </cell>
          <cell r="BJ107">
            <v>87.86</v>
          </cell>
          <cell r="BK107" t="b">
            <v>1</v>
          </cell>
          <cell r="BL107">
            <v>0.46</v>
          </cell>
          <cell r="BM107">
            <v>-10.76</v>
          </cell>
          <cell r="BN107">
            <v>38.29</v>
          </cell>
          <cell r="BO107" t="str">
            <v>2024-01-25</v>
          </cell>
          <cell r="BP107" t="str">
            <v>FINANCIAL SERVICES</v>
          </cell>
          <cell r="BQ107">
            <v>1260.8</v>
          </cell>
          <cell r="BR107">
            <v>2.83</v>
          </cell>
          <cell r="BS107">
            <v>-7.55</v>
          </cell>
          <cell r="BT107">
            <v>-0.6</v>
          </cell>
          <cell r="BU107" t="b">
            <v>1</v>
          </cell>
          <cell r="BV107" t="b">
            <v>1</v>
          </cell>
          <cell r="BW107" t="str">
            <v>BEARISH</v>
          </cell>
          <cell r="BX107">
            <v>-2.02</v>
          </cell>
          <cell r="BY107">
            <v>-1.1599999999999999</v>
          </cell>
          <cell r="BZ107">
            <v>33.47</v>
          </cell>
          <cell r="CA107">
            <v>1260.8</v>
          </cell>
          <cell r="CB107">
            <v>-4.2</v>
          </cell>
          <cell r="CC107" t="str">
            <v>Long Unwinding</v>
          </cell>
          <cell r="CD107">
            <v>0.17</v>
          </cell>
          <cell r="CE107">
            <v>-0.6</v>
          </cell>
          <cell r="CF107">
            <v>-64.12</v>
          </cell>
          <cell r="CG107" t="str">
            <v>Short Buildup</v>
          </cell>
          <cell r="CH107">
            <v>59.13</v>
          </cell>
          <cell r="CI107" t="str">
            <v>NSE:CHOLAFIN1!</v>
          </cell>
          <cell r="CJ107">
            <v>0</v>
          </cell>
          <cell r="CK107">
            <v>0</v>
          </cell>
          <cell r="CL107">
            <v>0</v>
          </cell>
          <cell r="CM107">
            <v>0</v>
          </cell>
          <cell r="CN107">
            <v>0</v>
          </cell>
          <cell r="CO107">
            <v>0</v>
          </cell>
          <cell r="CP107">
            <v>0</v>
          </cell>
          <cell r="CQ107">
            <v>0</v>
          </cell>
          <cell r="CR107" t="str">
            <v>BEARISH</v>
          </cell>
          <cell r="CS107" t="str">
            <v>BEARISH</v>
          </cell>
          <cell r="CT107" t="b">
            <v>0</v>
          </cell>
          <cell r="CU107" t="str">
            <v>BEARISH_ALIGNMENT</v>
          </cell>
          <cell r="CV107" t="str">
            <v>BEARISH_ALIGNMENT</v>
          </cell>
          <cell r="CW107" t="str">
            <v>na</v>
          </cell>
          <cell r="CX107">
            <v>0</v>
          </cell>
          <cell r="CY107">
            <v>0</v>
          </cell>
          <cell r="CZ107" t="b">
            <v>0</v>
          </cell>
          <cell r="DA107">
            <v>16.54</v>
          </cell>
          <cell r="DB107">
            <v>16.940000000000001</v>
          </cell>
          <cell r="DC107"/>
        </row>
        <row r="108">
          <cell r="B108" t="str">
            <v>CROMPTON</v>
          </cell>
          <cell r="C108">
            <v>1800</v>
          </cell>
          <cell r="D108">
            <v>2.5</v>
          </cell>
          <cell r="E108">
            <v>72000</v>
          </cell>
          <cell r="F108" t="str">
            <v>Producer Manufacturing</v>
          </cell>
          <cell r="G108" t="str">
            <v>Industrial Machinery</v>
          </cell>
          <cell r="H108" t="str">
            <v xml:space="preserve">CROMPT GREA CON ELEC LTD            </v>
          </cell>
          <cell r="I108" t="str">
            <v>CROMPTON</v>
          </cell>
          <cell r="J108" t="str">
            <v>NSE:CROMPTON!1</v>
          </cell>
          <cell r="K108" t="str">
            <v>Crompton Greaves Consumer Electricals Ltd.</v>
          </cell>
          <cell r="L108" t="str">
            <v>#fc5a5a4b</v>
          </cell>
          <cell r="M108">
            <v>309.95</v>
          </cell>
          <cell r="N108">
            <v>-0.46563900000000003</v>
          </cell>
          <cell r="O108">
            <v>-1.45</v>
          </cell>
          <cell r="P108">
            <v>16214400</v>
          </cell>
          <cell r="Q108">
            <v>-2.4052004</v>
          </cell>
          <cell r="R108">
            <v>-399600</v>
          </cell>
          <cell r="S108">
            <v>644</v>
          </cell>
          <cell r="T108">
            <v>-0.46563900000000003</v>
          </cell>
          <cell r="U108">
            <v>-1374</v>
          </cell>
          <cell r="V108" t="str">
            <v>Long Unwinding</v>
          </cell>
          <cell r="W108">
            <v>307.5</v>
          </cell>
          <cell r="X108">
            <v>305</v>
          </cell>
          <cell r="Y108">
            <v>302.5</v>
          </cell>
          <cell r="Z108">
            <v>300</v>
          </cell>
          <cell r="AA108">
            <v>297.5</v>
          </cell>
          <cell r="AB108">
            <v>310</v>
          </cell>
          <cell r="AC108">
            <v>312.5</v>
          </cell>
          <cell r="AD108">
            <v>315</v>
          </cell>
          <cell r="AE108">
            <v>317.5</v>
          </cell>
          <cell r="AF108" t="str">
            <v>311.35</v>
          </cell>
          <cell r="AG108" t="str">
            <v>312.30</v>
          </cell>
          <cell r="AH108" t="str">
            <v>0.95</v>
          </cell>
          <cell r="AI108" t="str">
            <v>0.31</v>
          </cell>
          <cell r="AJ108" t="str">
            <v>312.30</v>
          </cell>
          <cell r="AK108">
            <v>690</v>
          </cell>
          <cell r="AL108" t="str">
            <v>0.02</v>
          </cell>
          <cell r="AM108" t="str">
            <v>-</v>
          </cell>
          <cell r="AN108" t="str">
            <v>-</v>
          </cell>
          <cell r="AO108" t="str">
            <v>-</v>
          </cell>
          <cell r="AP108" t="str">
            <v>VR107</v>
          </cell>
          <cell r="AQ108" t="b">
            <v>0</v>
          </cell>
          <cell r="AR108">
            <v>0</v>
          </cell>
          <cell r="AS108">
            <v>0</v>
          </cell>
          <cell r="AT108">
            <v>0</v>
          </cell>
          <cell r="AU108">
            <v>0</v>
          </cell>
          <cell r="AV108">
            <v>0</v>
          </cell>
          <cell r="AW108">
            <v>0</v>
          </cell>
          <cell r="AX108">
            <v>0</v>
          </cell>
          <cell r="AY108">
            <v>0</v>
          </cell>
          <cell r="AZ108">
            <v>0</v>
          </cell>
          <cell r="BA108" t="b">
            <v>0</v>
          </cell>
          <cell r="BB108" t="b">
            <v>0</v>
          </cell>
          <cell r="BC108" t="b">
            <v>0</v>
          </cell>
          <cell r="BD108" t="b">
            <v>0</v>
          </cell>
          <cell r="BE108">
            <v>36.049999999999997</v>
          </cell>
          <cell r="BF108">
            <v>36.32</v>
          </cell>
          <cell r="BG108">
            <v>-2</v>
          </cell>
          <cell r="BH108">
            <v>81.05</v>
          </cell>
          <cell r="BI108">
            <v>63.49</v>
          </cell>
          <cell r="BJ108">
            <v>36.99</v>
          </cell>
          <cell r="BK108" t="b">
            <v>0</v>
          </cell>
          <cell r="BL108">
            <v>0.56000000000000005</v>
          </cell>
          <cell r="BM108">
            <v>3.5</v>
          </cell>
          <cell r="BN108">
            <v>36.6</v>
          </cell>
          <cell r="BO108" t="str">
            <v>2024-02-14</v>
          </cell>
          <cell r="BP108" t="str">
            <v>FMCG</v>
          </cell>
          <cell r="BQ108">
            <v>311</v>
          </cell>
          <cell r="BR108">
            <v>2.68</v>
          </cell>
          <cell r="BS108">
            <v>-0.4</v>
          </cell>
          <cell r="BT108">
            <v>-0.13</v>
          </cell>
          <cell r="BU108" t="b">
            <v>0</v>
          </cell>
          <cell r="BV108" t="b">
            <v>1</v>
          </cell>
          <cell r="BW108">
            <v>0</v>
          </cell>
          <cell r="BX108">
            <v>-2.83</v>
          </cell>
          <cell r="BY108">
            <v>-4.38</v>
          </cell>
          <cell r="BZ108">
            <v>44.41</v>
          </cell>
          <cell r="CA108">
            <v>311</v>
          </cell>
          <cell r="CB108">
            <v>-2</v>
          </cell>
          <cell r="CC108" t="str">
            <v>Long Unwinding</v>
          </cell>
          <cell r="CD108">
            <v>0.87</v>
          </cell>
          <cell r="CE108">
            <v>-0.13</v>
          </cell>
          <cell r="CF108">
            <v>-67.13</v>
          </cell>
          <cell r="CG108" t="str">
            <v>Short Buildup</v>
          </cell>
          <cell r="CH108">
            <v>82.94</v>
          </cell>
          <cell r="CI108" t="str">
            <v>NSE:CROMPTON1!</v>
          </cell>
          <cell r="CJ108">
            <v>0</v>
          </cell>
          <cell r="CK108">
            <v>0</v>
          </cell>
          <cell r="CL108">
            <v>0</v>
          </cell>
          <cell r="CM108">
            <v>0</v>
          </cell>
          <cell r="CN108">
            <v>0</v>
          </cell>
          <cell r="CO108">
            <v>0</v>
          </cell>
          <cell r="CP108">
            <v>0</v>
          </cell>
          <cell r="CQ108">
            <v>0</v>
          </cell>
          <cell r="CR108" t="str">
            <v>BEARISH</v>
          </cell>
          <cell r="CS108" t="str">
            <v>BEARISH</v>
          </cell>
          <cell r="CT108" t="b">
            <v>0</v>
          </cell>
          <cell r="CU108" t="str">
            <v>na</v>
          </cell>
          <cell r="CV108" t="str">
            <v>na</v>
          </cell>
          <cell r="CW108" t="str">
            <v>na</v>
          </cell>
          <cell r="CX108">
            <v>0</v>
          </cell>
          <cell r="CY108">
            <v>0</v>
          </cell>
          <cell r="CZ108" t="b">
            <v>0</v>
          </cell>
          <cell r="DA108">
            <v>22.62</v>
          </cell>
          <cell r="DB108">
            <v>23.2</v>
          </cell>
          <cell r="DC108"/>
        </row>
        <row r="109">
          <cell r="B109" t="str">
            <v>EICHERMOT</v>
          </cell>
          <cell r="C109">
            <v>175</v>
          </cell>
          <cell r="D109">
            <v>50</v>
          </cell>
          <cell r="E109">
            <v>5250</v>
          </cell>
          <cell r="F109" t="str">
            <v>Consumer Durables</v>
          </cell>
          <cell r="G109" t="str">
            <v>Motor Vehicles</v>
          </cell>
          <cell r="H109" t="str">
            <v xml:space="preserve">EICHER MOTORS LTD                   </v>
          </cell>
          <cell r="I109" t="str">
            <v>EICHERMOT</v>
          </cell>
          <cell r="J109" t="str">
            <v>NSE:EICHERMOT!1</v>
          </cell>
          <cell r="K109" t="str">
            <v>Eicher Motors Ltd.</v>
          </cell>
          <cell r="L109" t="str">
            <v>#fc5a5a4a</v>
          </cell>
          <cell r="M109">
            <v>3697.15</v>
          </cell>
          <cell r="N109">
            <v>-0.44564720000000002</v>
          </cell>
          <cell r="O109">
            <v>-16.55</v>
          </cell>
          <cell r="P109">
            <v>3519600</v>
          </cell>
          <cell r="Q109">
            <v>-3.8071552</v>
          </cell>
          <cell r="R109">
            <v>-139300</v>
          </cell>
          <cell r="S109">
            <v>2182</v>
          </cell>
          <cell r="T109">
            <v>-0.44564720000000002</v>
          </cell>
          <cell r="U109">
            <v>-2741</v>
          </cell>
          <cell r="V109" t="str">
            <v>Long Unwinding</v>
          </cell>
          <cell r="W109">
            <v>3650</v>
          </cell>
          <cell r="X109">
            <v>3600</v>
          </cell>
          <cell r="Y109">
            <v>3550</v>
          </cell>
          <cell r="Z109">
            <v>3500</v>
          </cell>
          <cell r="AA109">
            <v>3450</v>
          </cell>
          <cell r="AB109">
            <v>3700</v>
          </cell>
          <cell r="AC109">
            <v>3750</v>
          </cell>
          <cell r="AD109">
            <v>3800</v>
          </cell>
          <cell r="AE109">
            <v>3850</v>
          </cell>
          <cell r="AF109" t="str">
            <v>3,699.45</v>
          </cell>
          <cell r="AG109" t="str">
            <v>3,709.90</v>
          </cell>
          <cell r="AH109" t="str">
            <v>10.45</v>
          </cell>
          <cell r="AI109" t="str">
            <v>0.28</v>
          </cell>
          <cell r="AJ109" t="str">
            <v>3,709.90</v>
          </cell>
          <cell r="AK109">
            <v>156</v>
          </cell>
          <cell r="AL109" t="str">
            <v>0.06</v>
          </cell>
          <cell r="AM109" t="str">
            <v>-</v>
          </cell>
          <cell r="AN109" t="str">
            <v>-</v>
          </cell>
          <cell r="AO109" t="str">
            <v>-</v>
          </cell>
          <cell r="AP109" t="str">
            <v>VR155</v>
          </cell>
          <cell r="AQ109" t="b">
            <v>0</v>
          </cell>
          <cell r="AR109">
            <v>0</v>
          </cell>
          <cell r="AS109">
            <v>0</v>
          </cell>
          <cell r="AT109">
            <v>0</v>
          </cell>
          <cell r="AU109">
            <v>0</v>
          </cell>
          <cell r="AV109">
            <v>0</v>
          </cell>
          <cell r="AW109">
            <v>0</v>
          </cell>
          <cell r="AX109">
            <v>0</v>
          </cell>
          <cell r="AY109">
            <v>0</v>
          </cell>
          <cell r="AZ109">
            <v>0</v>
          </cell>
          <cell r="BA109" t="b">
            <v>0</v>
          </cell>
          <cell r="BB109" t="b">
            <v>0</v>
          </cell>
          <cell r="BC109" t="b">
            <v>0</v>
          </cell>
          <cell r="BD109" t="b">
            <v>0</v>
          </cell>
          <cell r="BE109">
            <v>36.200000000000003</v>
          </cell>
          <cell r="BF109">
            <v>30.37</v>
          </cell>
          <cell r="BG109">
            <v>-5.51</v>
          </cell>
          <cell r="BH109">
            <v>86.49</v>
          </cell>
          <cell r="BI109">
            <v>70.63</v>
          </cell>
          <cell r="BJ109">
            <v>58.33</v>
          </cell>
          <cell r="BK109" t="b">
            <v>1</v>
          </cell>
          <cell r="BL109">
            <v>0.33</v>
          </cell>
          <cell r="BM109">
            <v>14.67</v>
          </cell>
          <cell r="BN109">
            <v>24.54</v>
          </cell>
          <cell r="BO109">
            <v>0</v>
          </cell>
          <cell r="BP109" t="str">
            <v>AUTOMOBILE</v>
          </cell>
          <cell r="BQ109">
            <v>3695.65</v>
          </cell>
          <cell r="BR109">
            <v>1.97</v>
          </cell>
          <cell r="BS109">
            <v>-18.05</v>
          </cell>
          <cell r="BT109">
            <v>-0.49</v>
          </cell>
          <cell r="BU109" t="b">
            <v>0</v>
          </cell>
          <cell r="BV109" t="b">
            <v>0</v>
          </cell>
          <cell r="BW109" t="str">
            <v>BEARISH</v>
          </cell>
          <cell r="BX109">
            <v>2.75</v>
          </cell>
          <cell r="BY109">
            <v>-3.49</v>
          </cell>
          <cell r="BZ109">
            <v>54.9</v>
          </cell>
          <cell r="CA109">
            <v>3695.65</v>
          </cell>
          <cell r="CB109">
            <v>-5.51</v>
          </cell>
          <cell r="CC109" t="str">
            <v>Short Buildup</v>
          </cell>
          <cell r="CD109">
            <v>1.27</v>
          </cell>
          <cell r="CE109">
            <v>-0.49</v>
          </cell>
          <cell r="CF109">
            <v>-53.45</v>
          </cell>
          <cell r="CG109" t="str">
            <v>Short Buildup</v>
          </cell>
          <cell r="CH109">
            <v>77.38</v>
          </cell>
          <cell r="CI109" t="str">
            <v>NSE:EICHERMOT1!</v>
          </cell>
          <cell r="CJ109">
            <v>139</v>
          </cell>
          <cell r="CK109">
            <v>4051.1</v>
          </cell>
          <cell r="CL109">
            <v>34</v>
          </cell>
          <cell r="CM109">
            <v>3825.25</v>
          </cell>
          <cell r="CN109" t="str">
            <v>Sell</v>
          </cell>
          <cell r="CO109" t="str">
            <v>LAST_LOSER</v>
          </cell>
          <cell r="CP109">
            <v>41</v>
          </cell>
          <cell r="CQ109">
            <v>3900</v>
          </cell>
          <cell r="CR109" t="str">
            <v>BEARISH</v>
          </cell>
          <cell r="CS109" t="str">
            <v>BEARISH</v>
          </cell>
          <cell r="CT109" t="b">
            <v>0</v>
          </cell>
          <cell r="CU109" t="str">
            <v>BEARISH_ALIGNMENT</v>
          </cell>
          <cell r="CV109" t="str">
            <v>BEARISH_ALIGNMENT</v>
          </cell>
          <cell r="CW109" t="str">
            <v>BEARISH</v>
          </cell>
          <cell r="CX109">
            <v>6</v>
          </cell>
          <cell r="CY109">
            <v>638</v>
          </cell>
          <cell r="CZ109" t="b">
            <v>0</v>
          </cell>
          <cell r="DA109">
            <v>29.82</v>
          </cell>
          <cell r="DB109">
            <v>31.3</v>
          </cell>
          <cell r="DC109"/>
        </row>
        <row r="110">
          <cell r="B110" t="str">
            <v>UPL</v>
          </cell>
          <cell r="C110">
            <v>1300</v>
          </cell>
          <cell r="D110">
            <v>5</v>
          </cell>
          <cell r="E110">
            <v>39000</v>
          </cell>
          <cell r="F110" t="str">
            <v>Process Industries</v>
          </cell>
          <cell r="G110" t="str">
            <v>Chemicals: Agricultural</v>
          </cell>
          <cell r="H110" t="str">
            <v xml:space="preserve">UPL LIMITED                         </v>
          </cell>
          <cell r="I110" t="str">
            <v>UPL</v>
          </cell>
          <cell r="J110" t="str">
            <v>NSE:UPL!1</v>
          </cell>
          <cell r="K110" t="str">
            <v>UPL Ltd.</v>
          </cell>
          <cell r="L110" t="str">
            <v>#fc5a5a4a</v>
          </cell>
          <cell r="M110">
            <v>551.85</v>
          </cell>
          <cell r="N110">
            <v>-0.44199889999999997</v>
          </cell>
          <cell r="O110">
            <v>-2.4500000000000002</v>
          </cell>
          <cell r="P110">
            <v>32015100</v>
          </cell>
          <cell r="Q110">
            <v>-1.4012891999999999</v>
          </cell>
          <cell r="R110">
            <v>-455000</v>
          </cell>
          <cell r="S110">
            <v>2197</v>
          </cell>
          <cell r="T110">
            <v>-0.44199889999999997</v>
          </cell>
          <cell r="U110">
            <v>-2224</v>
          </cell>
          <cell r="V110" t="str">
            <v>Long Unwinding</v>
          </cell>
          <cell r="W110">
            <v>550</v>
          </cell>
          <cell r="X110">
            <v>545</v>
          </cell>
          <cell r="Y110">
            <v>540</v>
          </cell>
          <cell r="Z110">
            <v>535</v>
          </cell>
          <cell r="AA110">
            <v>530</v>
          </cell>
          <cell r="AB110">
            <v>555</v>
          </cell>
          <cell r="AC110">
            <v>560</v>
          </cell>
          <cell r="AD110">
            <v>565</v>
          </cell>
          <cell r="AE110">
            <v>570</v>
          </cell>
          <cell r="AF110" t="str">
            <v>553.40</v>
          </cell>
          <cell r="AG110" t="str">
            <v>556.95</v>
          </cell>
          <cell r="AH110" t="str">
            <v>3.55</v>
          </cell>
          <cell r="AI110" t="str">
            <v>0.64</v>
          </cell>
          <cell r="AJ110" t="str">
            <v>556.95</v>
          </cell>
          <cell r="AK110">
            <v>1024</v>
          </cell>
          <cell r="AL110" t="str">
            <v>0.06</v>
          </cell>
          <cell r="AM110" t="str">
            <v>-</v>
          </cell>
          <cell r="AN110" t="str">
            <v>-</v>
          </cell>
          <cell r="AO110" t="str">
            <v>-</v>
          </cell>
          <cell r="AP110" t="str">
            <v>VR101</v>
          </cell>
          <cell r="AQ110" t="b">
            <v>0</v>
          </cell>
          <cell r="AR110">
            <v>0</v>
          </cell>
          <cell r="AS110">
            <v>0</v>
          </cell>
          <cell r="AT110">
            <v>0</v>
          </cell>
          <cell r="AU110">
            <v>0</v>
          </cell>
          <cell r="AV110">
            <v>0</v>
          </cell>
          <cell r="AW110">
            <v>0</v>
          </cell>
          <cell r="AX110">
            <v>0</v>
          </cell>
          <cell r="AY110">
            <v>0</v>
          </cell>
          <cell r="AZ110">
            <v>0</v>
          </cell>
          <cell r="BA110" t="b">
            <v>0</v>
          </cell>
          <cell r="BB110" t="b">
            <v>0</v>
          </cell>
          <cell r="BC110" t="b">
            <v>0</v>
          </cell>
          <cell r="BD110" t="b">
            <v>0</v>
          </cell>
          <cell r="BE110">
            <v>33.03</v>
          </cell>
          <cell r="BF110">
            <v>28.5</v>
          </cell>
          <cell r="BG110">
            <v>-1.38</v>
          </cell>
          <cell r="BH110">
            <v>88.31</v>
          </cell>
          <cell r="BI110">
            <v>69.84</v>
          </cell>
          <cell r="BJ110">
            <v>62.67</v>
          </cell>
          <cell r="BK110" t="b">
            <v>1</v>
          </cell>
          <cell r="BL110">
            <v>0.46</v>
          </cell>
          <cell r="BM110">
            <v>8.98</v>
          </cell>
          <cell r="BN110">
            <v>23.97</v>
          </cell>
          <cell r="BO110">
            <v>0</v>
          </cell>
          <cell r="BP110" t="str">
            <v>CHEMICALS</v>
          </cell>
          <cell r="BQ110">
            <v>551.35</v>
          </cell>
          <cell r="BR110">
            <v>1.84</v>
          </cell>
          <cell r="BS110">
            <v>-2.95</v>
          </cell>
          <cell r="BT110">
            <v>-0.53</v>
          </cell>
          <cell r="BU110" t="b">
            <v>0</v>
          </cell>
          <cell r="BV110" t="b">
            <v>0</v>
          </cell>
          <cell r="BW110" t="str">
            <v>BEARISH</v>
          </cell>
          <cell r="BX110">
            <v>6.42</v>
          </cell>
          <cell r="BY110">
            <v>-3.22</v>
          </cell>
          <cell r="BZ110">
            <v>53.96</v>
          </cell>
          <cell r="CA110">
            <v>551.35</v>
          </cell>
          <cell r="CB110">
            <v>-1.38</v>
          </cell>
          <cell r="CC110" t="str">
            <v>Significant Short Buildup</v>
          </cell>
          <cell r="CD110">
            <v>2.42</v>
          </cell>
          <cell r="CE110">
            <v>-0.53</v>
          </cell>
          <cell r="CF110">
            <v>-45.95</v>
          </cell>
          <cell r="CG110" t="str">
            <v>Short Buildup</v>
          </cell>
          <cell r="CH110">
            <v>83.33</v>
          </cell>
          <cell r="CI110" t="str">
            <v>NSE:UPL1!</v>
          </cell>
          <cell r="CJ110">
            <v>209</v>
          </cell>
          <cell r="CK110">
            <v>598.95000000000005</v>
          </cell>
          <cell r="CL110">
            <v>92</v>
          </cell>
          <cell r="CM110">
            <v>589</v>
          </cell>
          <cell r="CN110" t="str">
            <v>Sell</v>
          </cell>
          <cell r="CO110" t="str">
            <v>LAST_LOSER</v>
          </cell>
          <cell r="CP110">
            <v>31</v>
          </cell>
          <cell r="CQ110">
            <v>570</v>
          </cell>
          <cell r="CR110" t="str">
            <v>BEARISH</v>
          </cell>
          <cell r="CS110" t="str">
            <v>BEARISH</v>
          </cell>
          <cell r="CT110" t="b">
            <v>1</v>
          </cell>
          <cell r="CU110" t="str">
            <v>BEARISH_ALIGNMENT</v>
          </cell>
          <cell r="CV110" t="str">
            <v>BEARISH_ALIGNMENT</v>
          </cell>
          <cell r="CW110" t="str">
            <v>BEARISH</v>
          </cell>
          <cell r="CX110">
            <v>16</v>
          </cell>
          <cell r="CY110">
            <v>99</v>
          </cell>
          <cell r="CZ110" t="b">
            <v>0</v>
          </cell>
          <cell r="DA110">
            <v>80.08</v>
          </cell>
          <cell r="DB110">
            <v>81.37</v>
          </cell>
          <cell r="DC110" t="str">
            <v>POTENTIAL_ENTRANT</v>
          </cell>
        </row>
        <row r="111">
          <cell r="B111" t="str">
            <v>HAVELLS</v>
          </cell>
          <cell r="C111">
            <v>500</v>
          </cell>
          <cell r="D111">
            <v>10</v>
          </cell>
          <cell r="E111">
            <v>15000</v>
          </cell>
          <cell r="F111" t="str">
            <v>Producer Manufacturing</v>
          </cell>
          <cell r="G111" t="str">
            <v>Electrical Products</v>
          </cell>
          <cell r="H111" t="str">
            <v xml:space="preserve">HAVELLS INDIA LIMITED               </v>
          </cell>
          <cell r="I111" t="str">
            <v>HAVELLS</v>
          </cell>
          <cell r="J111" t="str">
            <v>NSE:HAVELLS!1</v>
          </cell>
          <cell r="K111" t="str">
            <v>Havells India Ltd.</v>
          </cell>
          <cell r="L111" t="str">
            <v>#fc5a5a47</v>
          </cell>
          <cell r="M111">
            <v>1375.15</v>
          </cell>
          <cell r="N111">
            <v>-0.39475589999999999</v>
          </cell>
          <cell r="O111">
            <v>-5.45</v>
          </cell>
          <cell r="P111">
            <v>5404000</v>
          </cell>
          <cell r="Q111">
            <v>-2.1900452000000001</v>
          </cell>
          <cell r="R111">
            <v>-121000</v>
          </cell>
          <cell r="S111">
            <v>1311</v>
          </cell>
          <cell r="T111">
            <v>-0.39475589999999999</v>
          </cell>
          <cell r="U111">
            <v>-3164</v>
          </cell>
          <cell r="V111" t="str">
            <v>Long Unwinding</v>
          </cell>
          <cell r="W111">
            <v>1370</v>
          </cell>
          <cell r="X111">
            <v>1360</v>
          </cell>
          <cell r="Y111">
            <v>1350</v>
          </cell>
          <cell r="Z111">
            <v>1340</v>
          </cell>
          <cell r="AA111">
            <v>1330</v>
          </cell>
          <cell r="AB111">
            <v>1380</v>
          </cell>
          <cell r="AC111">
            <v>1390</v>
          </cell>
          <cell r="AD111">
            <v>1400</v>
          </cell>
          <cell r="AE111">
            <v>1410</v>
          </cell>
          <cell r="AF111" t="str">
            <v>1,381.95</v>
          </cell>
          <cell r="AG111" t="str">
            <v>1,388.45</v>
          </cell>
          <cell r="AH111" t="str">
            <v>6.50</v>
          </cell>
          <cell r="AI111" t="str">
            <v>0.47</v>
          </cell>
          <cell r="AJ111" t="str">
            <v>1,388.45</v>
          </cell>
          <cell r="AK111">
            <v>213</v>
          </cell>
          <cell r="AL111" t="str">
            <v>0.03</v>
          </cell>
          <cell r="AM111" t="str">
            <v>-</v>
          </cell>
          <cell r="AN111" t="str">
            <v>-</v>
          </cell>
          <cell r="AO111" t="str">
            <v>-</v>
          </cell>
          <cell r="AP111" t="str">
            <v>VR145</v>
          </cell>
          <cell r="AQ111" t="b">
            <v>0</v>
          </cell>
          <cell r="AR111">
            <v>0</v>
          </cell>
          <cell r="AS111">
            <v>0</v>
          </cell>
          <cell r="AT111">
            <v>0</v>
          </cell>
          <cell r="AU111">
            <v>0</v>
          </cell>
          <cell r="AV111">
            <v>0</v>
          </cell>
          <cell r="AW111">
            <v>0</v>
          </cell>
          <cell r="AX111">
            <v>0</v>
          </cell>
          <cell r="AY111">
            <v>0</v>
          </cell>
          <cell r="AZ111">
            <v>0</v>
          </cell>
          <cell r="BA111" t="b">
            <v>0</v>
          </cell>
          <cell r="BB111" t="b">
            <v>0</v>
          </cell>
          <cell r="BC111" t="b">
            <v>0</v>
          </cell>
          <cell r="BD111" t="b">
            <v>0</v>
          </cell>
          <cell r="BE111">
            <v>53.46</v>
          </cell>
          <cell r="BF111">
            <v>50.86</v>
          </cell>
          <cell r="BG111">
            <v>6.6</v>
          </cell>
          <cell r="BH111">
            <v>100</v>
          </cell>
          <cell r="BI111">
            <v>100</v>
          </cell>
          <cell r="BJ111">
            <v>100</v>
          </cell>
          <cell r="BK111" t="b">
            <v>1</v>
          </cell>
          <cell r="BL111">
            <v>0.72</v>
          </cell>
          <cell r="BM111">
            <v>23</v>
          </cell>
          <cell r="BN111">
            <v>48.27</v>
          </cell>
          <cell r="BO111" t="str">
            <v>2024-01-23</v>
          </cell>
          <cell r="BP111" t="str">
            <v>FMCG</v>
          </cell>
          <cell r="BQ111">
            <v>1370</v>
          </cell>
          <cell r="BR111">
            <v>4.37</v>
          </cell>
          <cell r="BS111">
            <v>-10.6</v>
          </cell>
          <cell r="BT111">
            <v>-0.77</v>
          </cell>
          <cell r="BU111" t="b">
            <v>1</v>
          </cell>
          <cell r="BV111" t="b">
            <v>1</v>
          </cell>
          <cell r="BW111" t="str">
            <v>BULLISH</v>
          </cell>
          <cell r="BX111">
            <v>-1.87</v>
          </cell>
          <cell r="BY111">
            <v>-4.96</v>
          </cell>
          <cell r="BZ111">
            <v>59.48</v>
          </cell>
          <cell r="CA111">
            <v>1370</v>
          </cell>
          <cell r="CB111">
            <v>6.6</v>
          </cell>
          <cell r="CC111" t="str">
            <v>Long Unwinding</v>
          </cell>
          <cell r="CD111">
            <v>1.88</v>
          </cell>
          <cell r="CE111">
            <v>-0.77</v>
          </cell>
          <cell r="CF111">
            <v>-67.239999999999995</v>
          </cell>
          <cell r="CG111" t="str">
            <v>Short Buildup</v>
          </cell>
          <cell r="CH111">
            <v>85.71</v>
          </cell>
          <cell r="CI111" t="str">
            <v>NSE:HAVELLS1!</v>
          </cell>
          <cell r="CJ111">
            <v>55</v>
          </cell>
          <cell r="CK111">
            <v>1470</v>
          </cell>
          <cell r="CL111">
            <v>279</v>
          </cell>
          <cell r="CM111">
            <v>1291.3</v>
          </cell>
          <cell r="CN111" t="str">
            <v>Sell</v>
          </cell>
          <cell r="CO111" t="str">
            <v>LAST_WINNER</v>
          </cell>
          <cell r="CP111">
            <v>32</v>
          </cell>
          <cell r="CQ111">
            <v>1440</v>
          </cell>
          <cell r="CR111" t="str">
            <v>BEARISH</v>
          </cell>
          <cell r="CS111" t="str">
            <v>BEARISH</v>
          </cell>
          <cell r="CT111" t="b">
            <v>0</v>
          </cell>
          <cell r="CU111" t="str">
            <v>na</v>
          </cell>
          <cell r="CV111" t="str">
            <v>na</v>
          </cell>
          <cell r="CW111" t="str">
            <v>BULLISH</v>
          </cell>
          <cell r="CX111">
            <v>10</v>
          </cell>
          <cell r="CY111">
            <v>246</v>
          </cell>
          <cell r="CZ111" t="b">
            <v>0</v>
          </cell>
          <cell r="DA111">
            <v>20.83</v>
          </cell>
          <cell r="DB111">
            <v>20.67</v>
          </cell>
          <cell r="DC111"/>
        </row>
        <row r="112">
          <cell r="B112" t="str">
            <v>TATASTEEL</v>
          </cell>
          <cell r="C112">
            <v>5500</v>
          </cell>
          <cell r="D112">
            <v>1</v>
          </cell>
          <cell r="E112">
            <v>165000</v>
          </cell>
          <cell r="F112" t="str">
            <v>Non-Energy Minerals</v>
          </cell>
          <cell r="G112" t="str">
            <v>Steel</v>
          </cell>
          <cell r="H112" t="str">
            <v xml:space="preserve">TATA STEEL LIMITED                  </v>
          </cell>
          <cell r="I112" t="str">
            <v>TATASTEEL</v>
          </cell>
          <cell r="J112" t="str">
            <v>NSE:TATASTEEL!1</v>
          </cell>
          <cell r="K112" t="str">
            <v>Tata Steel Ltd.</v>
          </cell>
          <cell r="L112" t="str">
            <v>#fc5a5a46</v>
          </cell>
          <cell r="M112">
            <v>134.1</v>
          </cell>
          <cell r="N112">
            <v>-0.371471</v>
          </cell>
          <cell r="O112">
            <v>-0.5</v>
          </cell>
          <cell r="P112">
            <v>192478000</v>
          </cell>
          <cell r="Q112">
            <v>-4.1546846000000004</v>
          </cell>
          <cell r="R112">
            <v>-8343500</v>
          </cell>
          <cell r="S112">
            <v>4881</v>
          </cell>
          <cell r="T112">
            <v>-0.371471</v>
          </cell>
          <cell r="U112">
            <v>-6028</v>
          </cell>
          <cell r="V112" t="str">
            <v>Long Unwinding</v>
          </cell>
          <cell r="W112">
            <v>134</v>
          </cell>
          <cell r="X112">
            <v>133</v>
          </cell>
          <cell r="Y112">
            <v>132</v>
          </cell>
          <cell r="Z112">
            <v>131</v>
          </cell>
          <cell r="AA112">
            <v>130</v>
          </cell>
          <cell r="AB112">
            <v>135</v>
          </cell>
          <cell r="AC112">
            <v>136</v>
          </cell>
          <cell r="AD112">
            <v>137</v>
          </cell>
          <cell r="AE112">
            <v>138</v>
          </cell>
          <cell r="AF112" t="str">
            <v>134.25</v>
          </cell>
          <cell r="AG112" t="str">
            <v>134.25</v>
          </cell>
          <cell r="AH112" t="str">
            <v>-</v>
          </cell>
          <cell r="AI112" t="str">
            <v>-</v>
          </cell>
          <cell r="AJ112" t="str">
            <v>134.25</v>
          </cell>
          <cell r="AK112">
            <v>95871</v>
          </cell>
          <cell r="AL112" t="str">
            <v>1.29</v>
          </cell>
          <cell r="AM112" t="str">
            <v>-</v>
          </cell>
          <cell r="AN112" t="str">
            <v>-</v>
          </cell>
          <cell r="AO112" t="str">
            <v>-</v>
          </cell>
          <cell r="AP112" t="str">
            <v>VR8</v>
          </cell>
          <cell r="AQ112" t="b">
            <v>1</v>
          </cell>
          <cell r="AR112">
            <v>0</v>
          </cell>
          <cell r="AS112">
            <v>0</v>
          </cell>
          <cell r="AT112">
            <v>0</v>
          </cell>
          <cell r="AU112">
            <v>0</v>
          </cell>
          <cell r="AV112">
            <v>0</v>
          </cell>
          <cell r="AW112">
            <v>0</v>
          </cell>
          <cell r="AX112">
            <v>0</v>
          </cell>
          <cell r="AY112">
            <v>0</v>
          </cell>
          <cell r="AZ112">
            <v>0</v>
          </cell>
          <cell r="BA112" t="b">
            <v>0</v>
          </cell>
          <cell r="BB112" t="b">
            <v>0</v>
          </cell>
          <cell r="BC112" t="b">
            <v>0</v>
          </cell>
          <cell r="BD112" t="b">
            <v>0</v>
          </cell>
          <cell r="BE112">
            <v>43.61</v>
          </cell>
          <cell r="BF112">
            <v>40.770000000000003</v>
          </cell>
          <cell r="BG112">
            <v>6.17</v>
          </cell>
          <cell r="BH112">
            <v>98.79</v>
          </cell>
          <cell r="BI112">
            <v>96.83</v>
          </cell>
          <cell r="BJ112">
            <v>89.91</v>
          </cell>
          <cell r="BK112" t="b">
            <v>1</v>
          </cell>
          <cell r="BL112">
            <v>0.42</v>
          </cell>
          <cell r="BM112">
            <v>14.02</v>
          </cell>
          <cell r="BN112">
            <v>37.93</v>
          </cell>
          <cell r="BO112" t="str">
            <v>2024-01-24</v>
          </cell>
          <cell r="BP112" t="str">
            <v>METALS</v>
          </cell>
          <cell r="BQ112">
            <v>134</v>
          </cell>
          <cell r="BR112">
            <v>3.36</v>
          </cell>
          <cell r="BS112">
            <v>-0.6</v>
          </cell>
          <cell r="BT112">
            <v>-0.45</v>
          </cell>
          <cell r="BU112" t="b">
            <v>1</v>
          </cell>
          <cell r="BV112" t="b">
            <v>1</v>
          </cell>
          <cell r="BW112" t="str">
            <v>BULLISH</v>
          </cell>
          <cell r="BX112">
            <v>6.84</v>
          </cell>
          <cell r="BY112">
            <v>-1.03</v>
          </cell>
          <cell r="BZ112">
            <v>48.94</v>
          </cell>
          <cell r="CA112">
            <v>134</v>
          </cell>
          <cell r="CB112">
            <v>6.15</v>
          </cell>
          <cell r="CC112" t="str">
            <v>Short Buildup</v>
          </cell>
          <cell r="CD112">
            <v>1.69</v>
          </cell>
          <cell r="CE112">
            <v>-0.45</v>
          </cell>
          <cell r="CF112">
            <v>-49.65</v>
          </cell>
          <cell r="CG112" t="str">
            <v>Short Buildup</v>
          </cell>
          <cell r="CH112">
            <v>90.48</v>
          </cell>
          <cell r="CI112" t="str">
            <v>NSE:TATASTEEL1!</v>
          </cell>
          <cell r="CJ112">
            <v>55</v>
          </cell>
          <cell r="CK112">
            <v>135.19999999999999</v>
          </cell>
          <cell r="CL112">
            <v>27</v>
          </cell>
          <cell r="CM112">
            <v>134.4</v>
          </cell>
          <cell r="CN112" t="str">
            <v>Buy</v>
          </cell>
          <cell r="CO112" t="str">
            <v>LAST_LOSER</v>
          </cell>
          <cell r="CP112">
            <v>10</v>
          </cell>
          <cell r="CQ112">
            <v>129</v>
          </cell>
          <cell r="CR112" t="str">
            <v>BEARISH</v>
          </cell>
          <cell r="CS112" t="str">
            <v>BEARISH</v>
          </cell>
          <cell r="CT112" t="b">
            <v>0</v>
          </cell>
          <cell r="CU112" t="str">
            <v>na</v>
          </cell>
          <cell r="CV112" t="str">
            <v>na</v>
          </cell>
          <cell r="CW112" t="str">
            <v>BEARISH</v>
          </cell>
          <cell r="CX112">
            <v>5</v>
          </cell>
          <cell r="CY112">
            <v>23</v>
          </cell>
          <cell r="CZ112" t="b">
            <v>0</v>
          </cell>
          <cell r="DA112">
            <v>38.58</v>
          </cell>
          <cell r="DB112">
            <v>39.31</v>
          </cell>
          <cell r="DC112"/>
        </row>
        <row r="113">
          <cell r="B113" t="str">
            <v>INFY</v>
          </cell>
          <cell r="C113">
            <v>400</v>
          </cell>
          <cell r="D113">
            <v>10</v>
          </cell>
          <cell r="E113">
            <v>16000</v>
          </cell>
          <cell r="F113" t="str">
            <v>Technology Services</v>
          </cell>
          <cell r="G113" t="str">
            <v>Information Technology Services</v>
          </cell>
          <cell r="H113" t="str">
            <v xml:space="preserve">INFOSYS LIMITED                     </v>
          </cell>
          <cell r="I113" t="str">
            <v>INFY</v>
          </cell>
          <cell r="J113" t="str">
            <v>NSE:INFY!1</v>
          </cell>
          <cell r="K113" t="str">
            <v>Infosys Ltd.</v>
          </cell>
          <cell r="L113" t="str">
            <v>#fc5a5a45</v>
          </cell>
          <cell r="M113">
            <v>1651.3</v>
          </cell>
          <cell r="N113">
            <v>-0.35301569999999999</v>
          </cell>
          <cell r="O113">
            <v>-5.85</v>
          </cell>
          <cell r="P113">
            <v>24117200</v>
          </cell>
          <cell r="Q113">
            <v>-3.2634332000000001</v>
          </cell>
          <cell r="R113">
            <v>-813600</v>
          </cell>
          <cell r="S113">
            <v>7886</v>
          </cell>
          <cell r="T113">
            <v>-0.35301569999999999</v>
          </cell>
          <cell r="U113">
            <v>-12979</v>
          </cell>
          <cell r="V113" t="str">
            <v>Long Unwinding</v>
          </cell>
          <cell r="W113">
            <v>1650</v>
          </cell>
          <cell r="X113">
            <v>1640</v>
          </cell>
          <cell r="Y113">
            <v>1630</v>
          </cell>
          <cell r="Z113">
            <v>1620</v>
          </cell>
          <cell r="AA113">
            <v>1610</v>
          </cell>
          <cell r="AB113">
            <v>1660</v>
          </cell>
          <cell r="AC113">
            <v>1670</v>
          </cell>
          <cell r="AD113">
            <v>1680</v>
          </cell>
          <cell r="AE113">
            <v>1690</v>
          </cell>
          <cell r="AF113" t="str">
            <v>1,659.20</v>
          </cell>
          <cell r="AG113" t="str">
            <v>1,665.55</v>
          </cell>
          <cell r="AH113" t="str">
            <v>6.35</v>
          </cell>
          <cell r="AI113" t="str">
            <v>0.38</v>
          </cell>
          <cell r="AJ113" t="str">
            <v>1,665.55</v>
          </cell>
          <cell r="AK113">
            <v>8119</v>
          </cell>
          <cell r="AL113" t="str">
            <v>1.35</v>
          </cell>
          <cell r="AM113" t="str">
            <v>-</v>
          </cell>
          <cell r="AN113" t="str">
            <v>-</v>
          </cell>
          <cell r="AO113" t="str">
            <v>-</v>
          </cell>
          <cell r="AP113" t="str">
            <v>VR48</v>
          </cell>
          <cell r="AQ113" t="b">
            <v>0</v>
          </cell>
          <cell r="AR113">
            <v>0</v>
          </cell>
          <cell r="AS113">
            <v>0</v>
          </cell>
          <cell r="AT113">
            <v>0</v>
          </cell>
          <cell r="AU113">
            <v>0</v>
          </cell>
          <cell r="AV113">
            <v>0</v>
          </cell>
          <cell r="AW113">
            <v>0</v>
          </cell>
          <cell r="AX113">
            <v>0</v>
          </cell>
          <cell r="AY113">
            <v>0</v>
          </cell>
          <cell r="AZ113">
            <v>0</v>
          </cell>
          <cell r="BA113" t="b">
            <v>0</v>
          </cell>
          <cell r="BB113" t="b">
            <v>0</v>
          </cell>
          <cell r="BC113" t="b">
            <v>0</v>
          </cell>
          <cell r="BD113" t="b">
            <v>0</v>
          </cell>
          <cell r="BE113">
            <v>20.059999999999999</v>
          </cell>
          <cell r="BF113">
            <v>22.76</v>
          </cell>
          <cell r="BG113">
            <v>-0.48</v>
          </cell>
          <cell r="BH113">
            <v>63.71</v>
          </cell>
          <cell r="BI113">
            <v>58.73</v>
          </cell>
          <cell r="BJ113">
            <v>37.130000000000003</v>
          </cell>
          <cell r="BK113" t="b">
            <v>1</v>
          </cell>
          <cell r="BL113">
            <v>0.93</v>
          </cell>
          <cell r="BM113">
            <v>-4.2699999999999996</v>
          </cell>
          <cell r="BN113">
            <v>25.47</v>
          </cell>
          <cell r="BO113">
            <v>0</v>
          </cell>
          <cell r="BP113" t="str">
            <v>IT</v>
          </cell>
          <cell r="BQ113">
            <v>1651.4</v>
          </cell>
          <cell r="BR113">
            <v>1.68</v>
          </cell>
          <cell r="BS113">
            <v>-5.75</v>
          </cell>
          <cell r="BT113">
            <v>-0.35</v>
          </cell>
          <cell r="BU113" t="b">
            <v>0</v>
          </cell>
          <cell r="BV113" t="b">
            <v>0</v>
          </cell>
          <cell r="BW113" t="str">
            <v>BEARISH</v>
          </cell>
          <cell r="BX113">
            <v>-6.08</v>
          </cell>
          <cell r="BY113">
            <v>-0.05</v>
          </cell>
          <cell r="BZ113">
            <v>41.03</v>
          </cell>
          <cell r="CA113">
            <v>1651.4</v>
          </cell>
          <cell r="CB113">
            <v>-0.48</v>
          </cell>
          <cell r="CC113" t="str">
            <v>Long Unwinding</v>
          </cell>
          <cell r="CD113">
            <v>4.18</v>
          </cell>
          <cell r="CE113">
            <v>-0.35</v>
          </cell>
          <cell r="CF113">
            <v>-55.28</v>
          </cell>
          <cell r="CG113" t="str">
            <v>Short Buildup</v>
          </cell>
          <cell r="CH113">
            <v>77.78</v>
          </cell>
          <cell r="CI113" t="str">
            <v>NSE:INFY1!</v>
          </cell>
          <cell r="CJ113">
            <v>48</v>
          </cell>
          <cell r="CK113">
            <v>1605</v>
          </cell>
          <cell r="CL113">
            <v>59</v>
          </cell>
          <cell r="CM113">
            <v>1515.6</v>
          </cell>
          <cell r="CN113" t="str">
            <v>Buy</v>
          </cell>
          <cell r="CO113" t="str">
            <v>LAST_LOSER</v>
          </cell>
          <cell r="CP113">
            <v>48</v>
          </cell>
          <cell r="CQ113">
            <v>1490</v>
          </cell>
          <cell r="CR113" t="str">
            <v>BEARISH</v>
          </cell>
          <cell r="CS113" t="str">
            <v>BEARISH</v>
          </cell>
          <cell r="CT113" t="b">
            <v>0</v>
          </cell>
          <cell r="CU113" t="str">
            <v>BEARISH_ALIGNMENT</v>
          </cell>
          <cell r="CV113" t="str">
            <v>BEARISH_ALIGNMENT</v>
          </cell>
          <cell r="CW113" t="str">
            <v>BULLISH</v>
          </cell>
          <cell r="CX113">
            <v>9</v>
          </cell>
          <cell r="CY113">
            <v>268</v>
          </cell>
          <cell r="CZ113" t="b">
            <v>0</v>
          </cell>
          <cell r="DA113">
            <v>11.87</v>
          </cell>
          <cell r="DB113">
            <v>12.19</v>
          </cell>
          <cell r="DC113"/>
        </row>
        <row r="114">
          <cell r="B114" t="str">
            <v>GNFC</v>
          </cell>
          <cell r="C114">
            <v>1300</v>
          </cell>
          <cell r="D114">
            <v>10</v>
          </cell>
          <cell r="E114">
            <v>39000</v>
          </cell>
          <cell r="F114" t="str">
            <v>Process Industries</v>
          </cell>
          <cell r="G114" t="str">
            <v>Chemicals: Specialty</v>
          </cell>
          <cell r="H114" t="str">
            <v xml:space="preserve">GUJ NAR VAL FER &amp; CHEM L            </v>
          </cell>
          <cell r="I114" t="str">
            <v>GNFC</v>
          </cell>
          <cell r="J114" t="str">
            <v>NSE:GNFC!1</v>
          </cell>
          <cell r="K114" t="str">
            <v>Gujarat Narmada Valley Fertilizers &amp; Chemicals Ltd.</v>
          </cell>
          <cell r="L114" t="str">
            <v>#fc5a5a45</v>
          </cell>
          <cell r="M114">
            <v>743.8</v>
          </cell>
          <cell r="N114">
            <v>-0.3483387</v>
          </cell>
          <cell r="O114">
            <v>-2.6</v>
          </cell>
          <cell r="P114">
            <v>5522400</v>
          </cell>
          <cell r="Q114">
            <v>-19.5606893</v>
          </cell>
          <cell r="R114">
            <v>-1342900</v>
          </cell>
          <cell r="S114">
            <v>2724</v>
          </cell>
          <cell r="T114">
            <v>-0.3483387</v>
          </cell>
          <cell r="U114">
            <v>1431</v>
          </cell>
          <cell r="V114" t="str">
            <v>Long Unwinding</v>
          </cell>
          <cell r="W114">
            <v>740</v>
          </cell>
          <cell r="X114">
            <v>730</v>
          </cell>
          <cell r="Y114">
            <v>720</v>
          </cell>
          <cell r="Z114">
            <v>710</v>
          </cell>
          <cell r="AA114">
            <v>700</v>
          </cell>
          <cell r="AB114">
            <v>750</v>
          </cell>
          <cell r="AC114">
            <v>760</v>
          </cell>
          <cell r="AD114">
            <v>770</v>
          </cell>
          <cell r="AE114">
            <v>780</v>
          </cell>
          <cell r="AF114" t="str">
            <v>745.35</v>
          </cell>
          <cell r="AG114" t="str">
            <v>746.00</v>
          </cell>
          <cell r="AH114" t="str">
            <v>0.65</v>
          </cell>
          <cell r="AI114" t="str">
            <v>0.09</v>
          </cell>
          <cell r="AJ114" t="str">
            <v>746.00</v>
          </cell>
          <cell r="AK114">
            <v>821</v>
          </cell>
          <cell r="AL114" t="str">
            <v>0.06</v>
          </cell>
          <cell r="AM114" t="str">
            <v>-</v>
          </cell>
          <cell r="AN114" t="str">
            <v>-</v>
          </cell>
          <cell r="AO114" t="str">
            <v>-</v>
          </cell>
          <cell r="AP114" t="str">
            <v>VR104</v>
          </cell>
          <cell r="AQ114" t="b">
            <v>0</v>
          </cell>
          <cell r="AR114">
            <v>0</v>
          </cell>
          <cell r="AS114">
            <v>0</v>
          </cell>
          <cell r="AT114">
            <v>0</v>
          </cell>
          <cell r="AU114">
            <v>0</v>
          </cell>
          <cell r="AV114">
            <v>0</v>
          </cell>
          <cell r="AW114">
            <v>0</v>
          </cell>
          <cell r="AX114">
            <v>0</v>
          </cell>
          <cell r="AY114">
            <v>0</v>
          </cell>
          <cell r="AZ114">
            <v>0</v>
          </cell>
          <cell r="BA114" t="b">
            <v>0</v>
          </cell>
          <cell r="BB114" t="b">
            <v>0</v>
          </cell>
          <cell r="BC114" t="b">
            <v>0</v>
          </cell>
          <cell r="BD114" t="b">
            <v>0</v>
          </cell>
          <cell r="BE114">
            <v>39.4</v>
          </cell>
          <cell r="BF114">
            <v>34.86</v>
          </cell>
          <cell r="BG114">
            <v>-5.27</v>
          </cell>
          <cell r="BH114">
            <v>53.44</v>
          </cell>
          <cell r="BI114">
            <v>39.68</v>
          </cell>
          <cell r="BJ114">
            <v>32.090000000000003</v>
          </cell>
          <cell r="BK114" t="b">
            <v>0</v>
          </cell>
          <cell r="BL114">
            <v>0.42</v>
          </cell>
          <cell r="BM114">
            <v>-4.53</v>
          </cell>
          <cell r="BN114">
            <v>30.32</v>
          </cell>
          <cell r="BO114">
            <v>0</v>
          </cell>
          <cell r="BP114" t="str">
            <v>CHEMICALS</v>
          </cell>
          <cell r="BQ114">
            <v>740.8</v>
          </cell>
          <cell r="BR114">
            <v>2.13</v>
          </cell>
          <cell r="BS114">
            <v>-5.6</v>
          </cell>
          <cell r="BT114">
            <v>-0.75</v>
          </cell>
          <cell r="BU114" t="b">
            <v>0</v>
          </cell>
          <cell r="BV114" t="b">
            <v>0</v>
          </cell>
          <cell r="BW114">
            <v>0</v>
          </cell>
          <cell r="BX114">
            <v>34.82</v>
          </cell>
          <cell r="BY114">
            <v>-2.2200000000000002</v>
          </cell>
          <cell r="BZ114">
            <v>265.70999999999998</v>
          </cell>
          <cell r="CA114">
            <v>740.8</v>
          </cell>
          <cell r="CB114">
            <v>-5.27</v>
          </cell>
          <cell r="CC114" t="str">
            <v>Significant Short Buildup</v>
          </cell>
          <cell r="CD114">
            <v>31.99</v>
          </cell>
          <cell r="CE114">
            <v>-0.75</v>
          </cell>
          <cell r="CF114">
            <v>168.79</v>
          </cell>
          <cell r="CG114" t="str">
            <v>Short Buildup</v>
          </cell>
          <cell r="CH114">
            <v>95.24</v>
          </cell>
          <cell r="CI114" t="str">
            <v>NSE:GNFC1!</v>
          </cell>
          <cell r="CJ114">
            <v>0</v>
          </cell>
          <cell r="CK114">
            <v>0</v>
          </cell>
          <cell r="CL114">
            <v>0</v>
          </cell>
          <cell r="CM114">
            <v>0</v>
          </cell>
          <cell r="CN114">
            <v>0</v>
          </cell>
          <cell r="CO114">
            <v>0</v>
          </cell>
          <cell r="CP114">
            <v>0</v>
          </cell>
          <cell r="CQ114">
            <v>0</v>
          </cell>
          <cell r="CR114" t="str">
            <v>BEARISH</v>
          </cell>
          <cell r="CS114" t="str">
            <v>BEARISH</v>
          </cell>
          <cell r="CT114" t="b">
            <v>1</v>
          </cell>
          <cell r="CU114" t="str">
            <v>na</v>
          </cell>
          <cell r="CV114" t="str">
            <v>na</v>
          </cell>
          <cell r="CW114" t="str">
            <v>na</v>
          </cell>
          <cell r="CX114">
            <v>0</v>
          </cell>
          <cell r="CY114">
            <v>0</v>
          </cell>
          <cell r="CZ114" t="b">
            <v>0</v>
          </cell>
          <cell r="DA114">
            <v>94.35</v>
          </cell>
          <cell r="DB114">
            <v>91.01</v>
          </cell>
          <cell r="DC114" t="str">
            <v>POTENTIAL_ENTRANT</v>
          </cell>
        </row>
        <row r="115">
          <cell r="B115" t="str">
            <v>AUROPHARMA</v>
          </cell>
          <cell r="C115">
            <v>1100</v>
          </cell>
          <cell r="D115">
            <v>10</v>
          </cell>
          <cell r="E115">
            <v>22000</v>
          </cell>
          <cell r="F115" t="str">
            <v>Health Technology</v>
          </cell>
          <cell r="G115" t="str">
            <v>Pharmaceuticals: Other</v>
          </cell>
          <cell r="H115" t="str">
            <v xml:space="preserve">AUROBINDO PHARMA LTD                </v>
          </cell>
          <cell r="I115" t="str">
            <v>AUROPHARMA</v>
          </cell>
          <cell r="J115" t="str">
            <v>NSE:AUROPHARMA!1</v>
          </cell>
          <cell r="K115" t="str">
            <v>Aurobindo Pharma Ltd.</v>
          </cell>
          <cell r="L115" t="str">
            <v>#fc5a5a43</v>
          </cell>
          <cell r="M115">
            <v>1148</v>
          </cell>
          <cell r="N115">
            <v>-0.32559149999999998</v>
          </cell>
          <cell r="O115">
            <v>-3.75</v>
          </cell>
          <cell r="P115">
            <v>16926800</v>
          </cell>
          <cell r="Q115">
            <v>-7.5573711000000001</v>
          </cell>
          <cell r="R115">
            <v>-1383800</v>
          </cell>
          <cell r="S115">
            <v>4671</v>
          </cell>
          <cell r="T115">
            <v>-0.32559149999999998</v>
          </cell>
          <cell r="U115">
            <v>-1343</v>
          </cell>
          <cell r="V115" t="str">
            <v>Long Unwinding</v>
          </cell>
          <cell r="W115">
            <v>1140</v>
          </cell>
          <cell r="X115">
            <v>1130</v>
          </cell>
          <cell r="Y115">
            <v>1120</v>
          </cell>
          <cell r="Z115">
            <v>1110</v>
          </cell>
          <cell r="AA115">
            <v>1100</v>
          </cell>
          <cell r="AB115">
            <v>1150</v>
          </cell>
          <cell r="AC115">
            <v>1160</v>
          </cell>
          <cell r="AD115">
            <v>1170</v>
          </cell>
          <cell r="AE115">
            <v>1180</v>
          </cell>
          <cell r="AF115" t="str">
            <v>1,148.70</v>
          </cell>
          <cell r="AG115" t="str">
            <v>1,152.00</v>
          </cell>
          <cell r="AH115" t="str">
            <v>3.30</v>
          </cell>
          <cell r="AI115" t="str">
            <v>0.29</v>
          </cell>
          <cell r="AJ115" t="str">
            <v>1,152.00</v>
          </cell>
          <cell r="AK115">
            <v>766</v>
          </cell>
          <cell r="AL115" t="str">
            <v>0.09</v>
          </cell>
          <cell r="AM115" t="str">
            <v>-</v>
          </cell>
          <cell r="AN115" t="str">
            <v>-</v>
          </cell>
          <cell r="AO115" t="str">
            <v>-</v>
          </cell>
          <cell r="AP115" t="str">
            <v>VR106</v>
          </cell>
          <cell r="AQ115" t="b">
            <v>0</v>
          </cell>
          <cell r="AR115">
            <v>0</v>
          </cell>
          <cell r="AS115">
            <v>0</v>
          </cell>
          <cell r="AT115">
            <v>0</v>
          </cell>
          <cell r="AU115">
            <v>0</v>
          </cell>
          <cell r="AV115">
            <v>0</v>
          </cell>
          <cell r="AW115">
            <v>0</v>
          </cell>
          <cell r="AX115">
            <v>0</v>
          </cell>
          <cell r="AY115">
            <v>0</v>
          </cell>
          <cell r="AZ115">
            <v>0</v>
          </cell>
          <cell r="BA115" t="b">
            <v>0</v>
          </cell>
          <cell r="BB115" t="b">
            <v>0</v>
          </cell>
          <cell r="BC115" t="b">
            <v>0</v>
          </cell>
          <cell r="BD115" t="b">
            <v>0</v>
          </cell>
          <cell r="BE115">
            <v>33.06</v>
          </cell>
          <cell r="BF115">
            <v>34.74</v>
          </cell>
          <cell r="BG115">
            <v>-6.49</v>
          </cell>
          <cell r="BH115">
            <v>82.26</v>
          </cell>
          <cell r="BI115">
            <v>61.9</v>
          </cell>
          <cell r="BJ115">
            <v>52.3</v>
          </cell>
          <cell r="BK115" t="b">
            <v>1</v>
          </cell>
          <cell r="BL115">
            <v>0.66</v>
          </cell>
          <cell r="BM115">
            <v>36</v>
          </cell>
          <cell r="BN115">
            <v>36.42</v>
          </cell>
          <cell r="BO115">
            <v>0</v>
          </cell>
          <cell r="BP115" t="str">
            <v>HEALTHCARE</v>
          </cell>
          <cell r="BQ115">
            <v>1152.7</v>
          </cell>
          <cell r="BR115">
            <v>2.73</v>
          </cell>
          <cell r="BS115">
            <v>0.95</v>
          </cell>
          <cell r="BT115">
            <v>0.08</v>
          </cell>
          <cell r="BU115" t="b">
            <v>0</v>
          </cell>
          <cell r="BV115" t="b">
            <v>0</v>
          </cell>
          <cell r="BW115" t="str">
            <v>BULLISH</v>
          </cell>
          <cell r="BX115">
            <v>4.53</v>
          </cell>
          <cell r="BY115">
            <v>0.02</v>
          </cell>
          <cell r="BZ115">
            <v>84.32</v>
          </cell>
          <cell r="CA115">
            <v>1152.7</v>
          </cell>
          <cell r="CB115">
            <v>-6.49</v>
          </cell>
          <cell r="CC115" t="str">
            <v>Long Buildup</v>
          </cell>
          <cell r="CD115">
            <v>7.22</v>
          </cell>
          <cell r="CE115">
            <v>0.08</v>
          </cell>
          <cell r="CF115">
            <v>-9.27</v>
          </cell>
          <cell r="CG115" t="str">
            <v>Long Buildup</v>
          </cell>
          <cell r="CH115">
            <v>98.02</v>
          </cell>
          <cell r="CI115" t="str">
            <v>NSE:AUROPHARMA1!</v>
          </cell>
          <cell r="CJ115">
            <v>41</v>
          </cell>
          <cell r="CK115">
            <v>1142.5999999999999</v>
          </cell>
          <cell r="CL115">
            <v>424</v>
          </cell>
          <cell r="CM115">
            <v>856.7</v>
          </cell>
          <cell r="CN115" t="str">
            <v>Buy</v>
          </cell>
          <cell r="CO115" t="str">
            <v>LAST_LOSER</v>
          </cell>
          <cell r="CP115">
            <v>9</v>
          </cell>
          <cell r="CQ115">
            <v>1080</v>
          </cell>
          <cell r="CR115" t="str">
            <v>BULLISH</v>
          </cell>
          <cell r="CS115" t="str">
            <v>BULLISH</v>
          </cell>
          <cell r="CT115" t="b">
            <v>0</v>
          </cell>
          <cell r="CU115" t="str">
            <v>BULLISH_ALIGNMENT</v>
          </cell>
          <cell r="CV115" t="str">
            <v>BULLISH_ALIGNMENT</v>
          </cell>
          <cell r="CW115" t="str">
            <v>BULLISH</v>
          </cell>
          <cell r="CX115">
            <v>7</v>
          </cell>
          <cell r="CY115">
            <v>191</v>
          </cell>
          <cell r="CZ115" t="b">
            <v>0</v>
          </cell>
          <cell r="DA115">
            <v>63.79</v>
          </cell>
          <cell r="DB115">
            <v>64.38</v>
          </cell>
          <cell r="DC115"/>
        </row>
        <row r="116">
          <cell r="B116" t="str">
            <v>BAJFINANCE</v>
          </cell>
          <cell r="C116">
            <v>125</v>
          </cell>
          <cell r="D116">
            <v>50</v>
          </cell>
          <cell r="E116">
            <v>3750</v>
          </cell>
          <cell r="F116" t="str">
            <v>Finance</v>
          </cell>
          <cell r="G116" t="str">
            <v>Finance/Rental/Leasing</v>
          </cell>
          <cell r="H116" t="str">
            <v xml:space="preserve">BAJAJ FINANCE LIMITED               </v>
          </cell>
          <cell r="I116" t="str">
            <v>BAJFINANCE</v>
          </cell>
          <cell r="J116" t="str">
            <v>NSE:BAJFINANCE!1</v>
          </cell>
          <cell r="K116" t="str">
            <v>Bajaj Finance Ltd.</v>
          </cell>
          <cell r="L116" t="str">
            <v>#fc5a5a43</v>
          </cell>
          <cell r="M116">
            <v>7307.6</v>
          </cell>
          <cell r="N116">
            <v>-0.3239513</v>
          </cell>
          <cell r="O116">
            <v>-23.75</v>
          </cell>
          <cell r="P116">
            <v>4719625</v>
          </cell>
          <cell r="Q116">
            <v>-2.6856361999999998</v>
          </cell>
          <cell r="R116">
            <v>-130250</v>
          </cell>
          <cell r="S116">
            <v>4628</v>
          </cell>
          <cell r="T116">
            <v>-0.3239513</v>
          </cell>
          <cell r="U116">
            <v>-3557</v>
          </cell>
          <cell r="V116" t="str">
            <v>Long Unwinding</v>
          </cell>
          <cell r="W116">
            <v>7300</v>
          </cell>
          <cell r="X116">
            <v>7250</v>
          </cell>
          <cell r="Y116">
            <v>7200</v>
          </cell>
          <cell r="Z116">
            <v>7150</v>
          </cell>
          <cell r="AA116">
            <v>7100</v>
          </cell>
          <cell r="AB116">
            <v>7350</v>
          </cell>
          <cell r="AC116">
            <v>7400</v>
          </cell>
          <cell r="AD116">
            <v>7450</v>
          </cell>
          <cell r="AE116">
            <v>7500</v>
          </cell>
          <cell r="AF116" t="str">
            <v>7,319.10</v>
          </cell>
          <cell r="AG116" t="str">
            <v>7,327.75</v>
          </cell>
          <cell r="AH116" t="str">
            <v>8.65</v>
          </cell>
          <cell r="AI116" t="str">
            <v>0.12</v>
          </cell>
          <cell r="AJ116" t="str">
            <v>7,327.75</v>
          </cell>
          <cell r="AK116">
            <v>610</v>
          </cell>
          <cell r="AL116" t="str">
            <v>0.45</v>
          </cell>
          <cell r="AM116" t="str">
            <v>-</v>
          </cell>
          <cell r="AN116" t="str">
            <v>-</v>
          </cell>
          <cell r="AO116" t="str">
            <v>-</v>
          </cell>
          <cell r="AP116" t="str">
            <v>VR109</v>
          </cell>
          <cell r="AQ116" t="b">
            <v>0</v>
          </cell>
          <cell r="AR116">
            <v>0</v>
          </cell>
          <cell r="AS116">
            <v>0</v>
          </cell>
          <cell r="AT116">
            <v>0</v>
          </cell>
          <cell r="AU116">
            <v>0</v>
          </cell>
          <cell r="AV116">
            <v>0</v>
          </cell>
          <cell r="AW116">
            <v>0</v>
          </cell>
          <cell r="AX116">
            <v>0</v>
          </cell>
          <cell r="AY116">
            <v>0</v>
          </cell>
          <cell r="AZ116">
            <v>0</v>
          </cell>
          <cell r="BA116" t="b">
            <v>0</v>
          </cell>
          <cell r="BB116" t="b">
            <v>0</v>
          </cell>
          <cell r="BC116" t="b">
            <v>0</v>
          </cell>
          <cell r="BD116" t="b">
            <v>0</v>
          </cell>
          <cell r="BE116">
            <v>26.84</v>
          </cell>
          <cell r="BF116">
            <v>25.62</v>
          </cell>
          <cell r="BG116">
            <v>-2.88</v>
          </cell>
          <cell r="BH116">
            <v>64.11</v>
          </cell>
          <cell r="BI116">
            <v>74.599999999999994</v>
          </cell>
          <cell r="BJ116">
            <v>39.9</v>
          </cell>
          <cell r="BK116" t="b">
            <v>1</v>
          </cell>
          <cell r="BL116">
            <v>0.53</v>
          </cell>
          <cell r="BM116">
            <v>4.8</v>
          </cell>
          <cell r="BN116">
            <v>24.39</v>
          </cell>
          <cell r="BO116" t="str">
            <v>2024-01-29</v>
          </cell>
          <cell r="BP116" t="str">
            <v>FINANCIAL SERVICES</v>
          </cell>
          <cell r="BQ116">
            <v>7319.75</v>
          </cell>
          <cell r="BR116">
            <v>1.83</v>
          </cell>
          <cell r="BS116">
            <v>-11.6</v>
          </cell>
          <cell r="BT116">
            <v>-0.16</v>
          </cell>
          <cell r="BU116" t="b">
            <v>0</v>
          </cell>
          <cell r="BV116" t="b">
            <v>1</v>
          </cell>
          <cell r="BW116" t="str">
            <v>BEARISH</v>
          </cell>
          <cell r="BX116">
            <v>10.54</v>
          </cell>
          <cell r="BY116">
            <v>-2.14</v>
          </cell>
          <cell r="BZ116">
            <v>38.57</v>
          </cell>
          <cell r="CA116">
            <v>7319.75</v>
          </cell>
          <cell r="CB116">
            <v>-2.92</v>
          </cell>
          <cell r="CC116" t="str">
            <v>Significant Short Buildup</v>
          </cell>
          <cell r="CD116">
            <v>0.97</v>
          </cell>
          <cell r="CE116">
            <v>-0.16</v>
          </cell>
          <cell r="CF116">
            <v>-40.44</v>
          </cell>
          <cell r="CG116" t="str">
            <v>Short Buildup</v>
          </cell>
          <cell r="CH116">
            <v>75</v>
          </cell>
          <cell r="CI116" t="str">
            <v>NSE:BAJFINANCE1!</v>
          </cell>
          <cell r="CJ116">
            <v>188</v>
          </cell>
          <cell r="CK116">
            <v>7519.75</v>
          </cell>
          <cell r="CL116">
            <v>307</v>
          </cell>
          <cell r="CM116">
            <v>7194.65</v>
          </cell>
          <cell r="CN116" t="str">
            <v>Sell</v>
          </cell>
          <cell r="CO116" t="str">
            <v>LAST_WINNER</v>
          </cell>
          <cell r="CP116">
            <v>61</v>
          </cell>
          <cell r="CQ116">
            <v>7750</v>
          </cell>
          <cell r="CR116" t="str">
            <v>BEARISH</v>
          </cell>
          <cell r="CS116" t="str">
            <v>BEARISH</v>
          </cell>
          <cell r="CT116" t="b">
            <v>1</v>
          </cell>
          <cell r="CU116" t="str">
            <v>BEARISH_ALIGNMENT</v>
          </cell>
          <cell r="CV116" t="str">
            <v>BEARISH_ALIGNMENT</v>
          </cell>
          <cell r="CW116" t="str">
            <v>BULLISH</v>
          </cell>
          <cell r="CX116">
            <v>32</v>
          </cell>
          <cell r="CY116">
            <v>1254</v>
          </cell>
          <cell r="CZ116" t="b">
            <v>0</v>
          </cell>
          <cell r="DA116">
            <v>22.9</v>
          </cell>
          <cell r="DB116">
            <v>24.22</v>
          </cell>
          <cell r="DC116"/>
        </row>
        <row r="117">
          <cell r="B117" t="str">
            <v>NIFTY</v>
          </cell>
          <cell r="C117">
            <v>50</v>
          </cell>
          <cell r="D117">
            <v>100</v>
          </cell>
          <cell r="E117">
            <v>1800</v>
          </cell>
          <cell r="F117">
            <v>0</v>
          </cell>
          <cell r="G117">
            <v>0</v>
          </cell>
          <cell r="H117" t="str">
            <v>NIFTY 50</v>
          </cell>
          <cell r="I117" t="str">
            <v>NIFTY</v>
          </cell>
          <cell r="J117" t="str">
            <v>NSE:NIFTY!1</v>
          </cell>
          <cell r="K117" t="str">
            <v>Nifty 50</v>
          </cell>
          <cell r="L117" t="str">
            <v>#fc5a5a43</v>
          </cell>
          <cell r="M117">
            <v>21604.1</v>
          </cell>
          <cell r="N117">
            <v>-0.31399749999999998</v>
          </cell>
          <cell r="O117">
            <v>-68.05</v>
          </cell>
          <cell r="P117">
            <v>11337600</v>
          </cell>
          <cell r="Q117">
            <v>1.4822770999999999</v>
          </cell>
          <cell r="R117">
            <v>165600</v>
          </cell>
          <cell r="S117">
            <v>72894</v>
          </cell>
          <cell r="T117">
            <v>-0.31399749999999998</v>
          </cell>
          <cell r="U117">
            <v>-52938</v>
          </cell>
          <cell r="V117" t="str">
            <v>Short Build Up</v>
          </cell>
          <cell r="W117">
            <v>21600</v>
          </cell>
          <cell r="X117">
            <v>21500</v>
          </cell>
          <cell r="Y117">
            <v>21400</v>
          </cell>
          <cell r="Z117">
            <v>21300</v>
          </cell>
          <cell r="AA117">
            <v>21200</v>
          </cell>
          <cell r="AB117">
            <v>21700</v>
          </cell>
          <cell r="AC117">
            <v>21800</v>
          </cell>
          <cell r="AD117">
            <v>21900</v>
          </cell>
          <cell r="AE117">
            <v>22000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5</v>
          </cell>
          <cell r="AT117">
            <v>0</v>
          </cell>
          <cell r="AU117">
            <v>3</v>
          </cell>
          <cell r="AV117">
            <v>0</v>
          </cell>
          <cell r="AW117">
            <v>5</v>
          </cell>
          <cell r="AX117" t="str">
            <v>SPR5</v>
          </cell>
          <cell r="AY117" t="str">
            <v>SOR3</v>
          </cell>
          <cell r="AZ117" t="str">
            <v>SVR5</v>
          </cell>
          <cell r="BA117" t="b">
            <v>0</v>
          </cell>
          <cell r="BB117" t="b">
            <v>1</v>
          </cell>
          <cell r="BC117" t="b">
            <v>1</v>
          </cell>
          <cell r="BD117" t="b">
            <v>1</v>
          </cell>
          <cell r="BE117">
            <v>14.45</v>
          </cell>
          <cell r="BF117">
            <v>14.63</v>
          </cell>
          <cell r="BG117">
            <v>5.4</v>
          </cell>
          <cell r="BH117">
            <v>89.92</v>
          </cell>
          <cell r="BI117">
            <v>92.06</v>
          </cell>
          <cell r="BJ117">
            <v>59.31</v>
          </cell>
          <cell r="BK117" t="b">
            <v>1</v>
          </cell>
          <cell r="BL117">
            <v>0.74</v>
          </cell>
          <cell r="BM117">
            <v>-7.85</v>
          </cell>
          <cell r="BN117">
            <v>14.81</v>
          </cell>
          <cell r="BO117">
            <v>0</v>
          </cell>
          <cell r="BP117" t="str">
            <v>INDEX</v>
          </cell>
          <cell r="BQ117">
            <v>21620</v>
          </cell>
          <cell r="BR117">
            <v>1.21</v>
          </cell>
          <cell r="BS117">
            <v>-52.15</v>
          </cell>
          <cell r="BT117">
            <v>-0.24</v>
          </cell>
          <cell r="BU117" t="b">
            <v>1</v>
          </cell>
          <cell r="BV117" t="b">
            <v>0</v>
          </cell>
          <cell r="BW117" t="str">
            <v>BULLISH</v>
          </cell>
          <cell r="BX117">
            <v>7.13</v>
          </cell>
          <cell r="BY117">
            <v>-2.3199999999999998</v>
          </cell>
          <cell r="BZ117">
            <v>48.68</v>
          </cell>
          <cell r="CA117">
            <v>21620</v>
          </cell>
          <cell r="CB117">
            <v>5.4</v>
          </cell>
          <cell r="CC117" t="str">
            <v>Significant Short Buildup</v>
          </cell>
          <cell r="CD117">
            <v>3</v>
          </cell>
          <cell r="CE117">
            <v>-0.24</v>
          </cell>
          <cell r="CF117">
            <v>-39.82</v>
          </cell>
          <cell r="CG117" t="str">
            <v>Short Buildup</v>
          </cell>
          <cell r="CH117">
            <v>90.48</v>
          </cell>
          <cell r="CI117" t="str">
            <v>NSE:NIFTY1!</v>
          </cell>
          <cell r="CJ117">
            <v>6</v>
          </cell>
          <cell r="CK117">
            <v>21696.45</v>
          </cell>
          <cell r="CL117">
            <v>343</v>
          </cell>
          <cell r="CM117">
            <v>19405.3</v>
          </cell>
          <cell r="CN117" t="str">
            <v>Buy</v>
          </cell>
          <cell r="CO117" t="str">
            <v>LAST_WINNER</v>
          </cell>
          <cell r="CP117">
            <v>6</v>
          </cell>
          <cell r="CQ117">
            <v>21400</v>
          </cell>
          <cell r="CR117" t="str">
            <v>BEARISH</v>
          </cell>
          <cell r="CS117" t="str">
            <v>BEARISH</v>
          </cell>
          <cell r="CT117" t="b">
            <v>1</v>
          </cell>
          <cell r="CU117" t="str">
            <v>na</v>
          </cell>
          <cell r="CV117" t="str">
            <v>na</v>
          </cell>
          <cell r="CW117" t="str">
            <v>BULLISH</v>
          </cell>
          <cell r="CX117">
            <v>2</v>
          </cell>
          <cell r="CY117">
            <v>3617</v>
          </cell>
          <cell r="CZ117" t="b">
            <v>1</v>
          </cell>
          <cell r="DA117"/>
          <cell r="DB117"/>
          <cell r="DC117"/>
        </row>
        <row r="118">
          <cell r="B118" t="str">
            <v>RAMCOCEM</v>
          </cell>
          <cell r="C118">
            <v>850</v>
          </cell>
          <cell r="D118">
            <v>10</v>
          </cell>
          <cell r="E118">
            <v>25500</v>
          </cell>
          <cell r="F118" t="str">
            <v>Non-Energy Minerals</v>
          </cell>
          <cell r="G118" t="str">
            <v>Construction Materials</v>
          </cell>
          <cell r="H118" t="str">
            <v xml:space="preserve">THE RAMCO CEMENTS LIMITED           </v>
          </cell>
          <cell r="I118" t="str">
            <v>RAMCOCEM</v>
          </cell>
          <cell r="J118" t="str">
            <v>NSE:RAMCOCEM!1</v>
          </cell>
          <cell r="K118" t="str">
            <v>The Ramco Cements Ltd.</v>
          </cell>
          <cell r="L118" t="str">
            <v>#fc5a5a43</v>
          </cell>
          <cell r="M118">
            <v>957.1</v>
          </cell>
          <cell r="N118">
            <v>-0.31246750000000001</v>
          </cell>
          <cell r="O118">
            <v>-3</v>
          </cell>
          <cell r="P118">
            <v>3357500</v>
          </cell>
          <cell r="Q118">
            <v>-2.9722426999999998</v>
          </cell>
          <cell r="R118">
            <v>-102850</v>
          </cell>
          <cell r="S118">
            <v>496</v>
          </cell>
          <cell r="T118">
            <v>-0.31246750000000001</v>
          </cell>
          <cell r="U118">
            <v>-479</v>
          </cell>
          <cell r="V118" t="str">
            <v>Long Unwinding</v>
          </cell>
          <cell r="W118">
            <v>950</v>
          </cell>
          <cell r="X118">
            <v>940</v>
          </cell>
          <cell r="Y118">
            <v>930</v>
          </cell>
          <cell r="Z118">
            <v>920</v>
          </cell>
          <cell r="AA118">
            <v>910</v>
          </cell>
          <cell r="AB118">
            <v>960</v>
          </cell>
          <cell r="AC118">
            <v>970</v>
          </cell>
          <cell r="AD118">
            <v>980</v>
          </cell>
          <cell r="AE118">
            <v>990</v>
          </cell>
          <cell r="AF118" t="str">
            <v>957.60</v>
          </cell>
          <cell r="AG118" t="str">
            <v>962.95</v>
          </cell>
          <cell r="AH118" t="str">
            <v>5.35</v>
          </cell>
          <cell r="AI118" t="str">
            <v>0.56</v>
          </cell>
          <cell r="AJ118" t="str">
            <v>962.95</v>
          </cell>
          <cell r="AK118">
            <v>15</v>
          </cell>
          <cell r="AL118" t="str">
            <v>-</v>
          </cell>
          <cell r="AM118" t="str">
            <v>-</v>
          </cell>
          <cell r="AN118" t="str">
            <v>-</v>
          </cell>
          <cell r="AO118" t="str">
            <v>-</v>
          </cell>
          <cell r="AP118" t="str">
            <v>VR180</v>
          </cell>
          <cell r="AQ118" t="b">
            <v>0</v>
          </cell>
          <cell r="AR118">
            <v>0</v>
          </cell>
          <cell r="AS118">
            <v>0</v>
          </cell>
          <cell r="AT118">
            <v>0</v>
          </cell>
          <cell r="AU118">
            <v>0</v>
          </cell>
          <cell r="AV118">
            <v>0</v>
          </cell>
          <cell r="AW118">
            <v>0</v>
          </cell>
          <cell r="AX118">
            <v>0</v>
          </cell>
          <cell r="AY118">
            <v>0</v>
          </cell>
          <cell r="AZ118">
            <v>0</v>
          </cell>
          <cell r="BA118" t="b">
            <v>0</v>
          </cell>
          <cell r="BB118" t="b">
            <v>0</v>
          </cell>
          <cell r="BC118" t="b">
            <v>0</v>
          </cell>
          <cell r="BD118" t="b">
            <v>0</v>
          </cell>
          <cell r="BE118">
            <v>36.65</v>
          </cell>
          <cell r="BF118">
            <v>31.7</v>
          </cell>
          <cell r="BG118">
            <v>-13.03</v>
          </cell>
          <cell r="BH118">
            <v>59.68</v>
          </cell>
          <cell r="BI118">
            <v>42.86</v>
          </cell>
          <cell r="BJ118">
            <v>27.91</v>
          </cell>
          <cell r="BK118" t="b">
            <v>0</v>
          </cell>
          <cell r="BL118">
            <v>0.28000000000000003</v>
          </cell>
          <cell r="BM118">
            <v>1.86</v>
          </cell>
          <cell r="BN118">
            <v>26.75</v>
          </cell>
          <cell r="BO118">
            <v>0</v>
          </cell>
          <cell r="BP118" t="str">
            <v>CONSTRUCTION MATERIALS</v>
          </cell>
          <cell r="BQ118">
            <v>955.45</v>
          </cell>
          <cell r="BR118">
            <v>2.5499999999999998</v>
          </cell>
          <cell r="BS118">
            <v>-4.6500000000000004</v>
          </cell>
          <cell r="BT118">
            <v>-0.48</v>
          </cell>
          <cell r="BU118" t="b">
            <v>0</v>
          </cell>
          <cell r="BV118" t="b">
            <v>0</v>
          </cell>
          <cell r="BW118">
            <v>0</v>
          </cell>
          <cell r="BX118">
            <v>20.75</v>
          </cell>
          <cell r="BY118">
            <v>-3.04</v>
          </cell>
          <cell r="BZ118">
            <v>54.9</v>
          </cell>
          <cell r="CA118">
            <v>955.45</v>
          </cell>
          <cell r="CB118">
            <v>-13.03</v>
          </cell>
          <cell r="CC118" t="str">
            <v>Significant Short Buildup</v>
          </cell>
          <cell r="CD118">
            <v>5.47</v>
          </cell>
          <cell r="CE118">
            <v>-0.48</v>
          </cell>
          <cell r="CF118">
            <v>-30.35</v>
          </cell>
          <cell r="CG118" t="str">
            <v>Short Buildup</v>
          </cell>
          <cell r="CH118">
            <v>74.599999999999994</v>
          </cell>
          <cell r="CI118" t="str">
            <v>NSE:RAMCOCEM1!</v>
          </cell>
          <cell r="CJ118">
            <v>0</v>
          </cell>
          <cell r="CK118">
            <v>0</v>
          </cell>
          <cell r="CL118">
            <v>0</v>
          </cell>
          <cell r="CM118">
            <v>0</v>
          </cell>
          <cell r="CN118">
            <v>0</v>
          </cell>
          <cell r="CO118">
            <v>0</v>
          </cell>
          <cell r="CP118">
            <v>0</v>
          </cell>
          <cell r="CQ118">
            <v>0</v>
          </cell>
          <cell r="CR118" t="str">
            <v>BEARISH</v>
          </cell>
          <cell r="CS118" t="str">
            <v>BEARISH</v>
          </cell>
          <cell r="CT118" t="b">
            <v>1</v>
          </cell>
          <cell r="CU118" t="str">
            <v>na</v>
          </cell>
          <cell r="CV118" t="str">
            <v>na</v>
          </cell>
          <cell r="CW118" t="str">
            <v>na</v>
          </cell>
          <cell r="CX118">
            <v>0</v>
          </cell>
          <cell r="CY118">
            <v>0</v>
          </cell>
          <cell r="CZ118" t="b">
            <v>0</v>
          </cell>
          <cell r="DA118">
            <v>23.74</v>
          </cell>
          <cell r="DB118">
            <v>24.09</v>
          </cell>
          <cell r="DC118"/>
        </row>
        <row r="119">
          <cell r="B119" t="str">
            <v>SHRIRAMFIN</v>
          </cell>
          <cell r="C119">
            <v>300</v>
          </cell>
          <cell r="D119">
            <v>20</v>
          </cell>
          <cell r="E119">
            <v>12000</v>
          </cell>
          <cell r="F119" t="str">
            <v>Finance</v>
          </cell>
          <cell r="G119" t="str">
            <v>Finance/Rental/Leasing</v>
          </cell>
          <cell r="H119" t="str">
            <v xml:space="preserve">SHRIRAM FINANCE LIMITED             </v>
          </cell>
          <cell r="I119" t="str">
            <v>SHRIRAMFIN</v>
          </cell>
          <cell r="J119" t="str">
            <v>NSE:SHRIRAMFIN!1</v>
          </cell>
          <cell r="K119" t="str">
            <v>Shriram Finance Ltd.</v>
          </cell>
          <cell r="L119" t="str">
            <v>#fc5a5a42</v>
          </cell>
          <cell r="M119">
            <v>2299.25</v>
          </cell>
          <cell r="N119">
            <v>-0.3013615</v>
          </cell>
          <cell r="O119">
            <v>-6.95</v>
          </cell>
          <cell r="P119">
            <v>7355100</v>
          </cell>
          <cell r="Q119">
            <v>-0.82119739999999997</v>
          </cell>
          <cell r="R119">
            <v>-60900</v>
          </cell>
          <cell r="S119">
            <v>707</v>
          </cell>
          <cell r="T119">
            <v>-0.3013615</v>
          </cell>
          <cell r="U119">
            <v>-3132</v>
          </cell>
          <cell r="V119" t="str">
            <v>Long Unwinding</v>
          </cell>
          <cell r="W119">
            <v>2280</v>
          </cell>
          <cell r="X119">
            <v>2260</v>
          </cell>
          <cell r="Y119">
            <v>2240</v>
          </cell>
          <cell r="Z119">
            <v>2220</v>
          </cell>
          <cell r="AA119">
            <v>2200</v>
          </cell>
          <cell r="AB119">
            <v>2300</v>
          </cell>
          <cell r="AC119">
            <v>2320</v>
          </cell>
          <cell r="AD119">
            <v>2340</v>
          </cell>
          <cell r="AE119">
            <v>2360</v>
          </cell>
          <cell r="AF119" t="str">
            <v>2,301.85</v>
          </cell>
          <cell r="AG119" t="str">
            <v>2,330.00</v>
          </cell>
          <cell r="AH119" t="str">
            <v>28.15</v>
          </cell>
          <cell r="AI119" t="str">
            <v>1.22</v>
          </cell>
          <cell r="AJ119" t="str">
            <v>2,330.00</v>
          </cell>
          <cell r="AK119">
            <v>1088</v>
          </cell>
          <cell r="AL119" t="str">
            <v>0.25</v>
          </cell>
          <cell r="AM119" t="str">
            <v>-</v>
          </cell>
          <cell r="AN119" t="str">
            <v>-</v>
          </cell>
          <cell r="AO119" t="str">
            <v>-</v>
          </cell>
          <cell r="AP119" t="str">
            <v>VR100</v>
          </cell>
          <cell r="AQ119" t="b">
            <v>0</v>
          </cell>
          <cell r="AR119">
            <v>0</v>
          </cell>
          <cell r="AS119">
            <v>0</v>
          </cell>
          <cell r="AT119">
            <v>0</v>
          </cell>
          <cell r="AU119">
            <v>0</v>
          </cell>
          <cell r="AV119">
            <v>0</v>
          </cell>
          <cell r="AW119">
            <v>0</v>
          </cell>
          <cell r="AX119">
            <v>0</v>
          </cell>
          <cell r="AY119">
            <v>0</v>
          </cell>
          <cell r="AZ119">
            <v>0</v>
          </cell>
          <cell r="BA119" t="b">
            <v>0</v>
          </cell>
          <cell r="BB119" t="b">
            <v>0</v>
          </cell>
          <cell r="BC119" t="b">
            <v>0</v>
          </cell>
          <cell r="BD119" t="b">
            <v>0</v>
          </cell>
          <cell r="BE119">
            <v>31.27</v>
          </cell>
          <cell r="BF119">
            <v>31.37</v>
          </cell>
          <cell r="BG119">
            <v>-1.85</v>
          </cell>
          <cell r="BH119">
            <v>75.81</v>
          </cell>
          <cell r="BI119">
            <v>63.49</v>
          </cell>
          <cell r="BJ119">
            <v>37.06</v>
          </cell>
          <cell r="BK119" t="b">
            <v>0</v>
          </cell>
          <cell r="BL119">
            <v>0.84</v>
          </cell>
          <cell r="BM119">
            <v>-4.45</v>
          </cell>
          <cell r="BN119">
            <v>31.47</v>
          </cell>
          <cell r="BO119" t="str">
            <v>2024-01-25</v>
          </cell>
          <cell r="BP119" t="str">
            <v>FINANCIAL SERVICES</v>
          </cell>
          <cell r="BQ119">
            <v>2290.5</v>
          </cell>
          <cell r="BR119">
            <v>2.44</v>
          </cell>
          <cell r="BS119">
            <v>-15.7</v>
          </cell>
          <cell r="BT119">
            <v>-0.68</v>
          </cell>
          <cell r="BU119" t="b">
            <v>0</v>
          </cell>
          <cell r="BV119" t="b">
            <v>1</v>
          </cell>
          <cell r="BW119">
            <v>0</v>
          </cell>
          <cell r="BX119">
            <v>-0.41</v>
          </cell>
          <cell r="BY119">
            <v>-1.3</v>
          </cell>
          <cell r="BZ119">
            <v>23.12</v>
          </cell>
          <cell r="CA119">
            <v>2290.5</v>
          </cell>
          <cell r="CB119">
            <v>-1.85</v>
          </cell>
          <cell r="CC119" t="str">
            <v>Long Unwinding</v>
          </cell>
          <cell r="CD119">
            <v>0.64</v>
          </cell>
          <cell r="CE119">
            <v>-0.68</v>
          </cell>
          <cell r="CF119">
            <v>-79.3</v>
          </cell>
          <cell r="CG119" t="str">
            <v>Short Buildup</v>
          </cell>
          <cell r="CH119">
            <v>67.06</v>
          </cell>
          <cell r="CI119" t="str">
            <v>NSE:SHRIRAMFIN1!</v>
          </cell>
          <cell r="CJ119">
            <v>0</v>
          </cell>
          <cell r="CK119">
            <v>0</v>
          </cell>
          <cell r="CL119">
            <v>0</v>
          </cell>
          <cell r="CM119">
            <v>0</v>
          </cell>
          <cell r="CN119">
            <v>0</v>
          </cell>
          <cell r="CO119">
            <v>0</v>
          </cell>
          <cell r="CP119">
            <v>0</v>
          </cell>
          <cell r="CQ119">
            <v>0</v>
          </cell>
          <cell r="CR119" t="str">
            <v>BEARISH</v>
          </cell>
          <cell r="CS119" t="str">
            <v>BEARISH</v>
          </cell>
          <cell r="CT119" t="b">
            <v>0</v>
          </cell>
          <cell r="CU119" t="str">
            <v>na</v>
          </cell>
          <cell r="CV119" t="str">
            <v>na</v>
          </cell>
          <cell r="CW119" t="str">
            <v>na</v>
          </cell>
          <cell r="CX119">
            <v>0</v>
          </cell>
          <cell r="CY119">
            <v>0</v>
          </cell>
          <cell r="CZ119" t="b">
            <v>0</v>
          </cell>
          <cell r="DA119">
            <v>17.14</v>
          </cell>
          <cell r="DB119">
            <v>17.2</v>
          </cell>
          <cell r="DC119"/>
        </row>
        <row r="120">
          <cell r="B120" t="str">
            <v>HEROMOTOCO</v>
          </cell>
          <cell r="C120">
            <v>300</v>
          </cell>
          <cell r="D120">
            <v>50</v>
          </cell>
          <cell r="E120">
            <v>6000</v>
          </cell>
          <cell r="F120" t="str">
            <v>Consumer Durables</v>
          </cell>
          <cell r="G120" t="str">
            <v>Motor Vehicles</v>
          </cell>
          <cell r="H120" t="str">
            <v xml:space="preserve">HERO MOTOCORP LIMITED               </v>
          </cell>
          <cell r="I120" t="str">
            <v>HEROMOTOCO</v>
          </cell>
          <cell r="J120" t="str">
            <v>NSE:HEROMOTOCO!1</v>
          </cell>
          <cell r="K120" t="str">
            <v>Hero MotoCorp Ltd.</v>
          </cell>
          <cell r="L120" t="str">
            <v>#fc5a5a41</v>
          </cell>
          <cell r="M120">
            <v>4388.7</v>
          </cell>
          <cell r="N120">
            <v>-0.27834900000000001</v>
          </cell>
          <cell r="O120">
            <v>-12.25</v>
          </cell>
          <cell r="P120">
            <v>3430800</v>
          </cell>
          <cell r="Q120">
            <v>-0.33118350000000002</v>
          </cell>
          <cell r="R120">
            <v>-11400</v>
          </cell>
          <cell r="S120">
            <v>1151</v>
          </cell>
          <cell r="T120">
            <v>-0.27834900000000001</v>
          </cell>
          <cell r="U120">
            <v>-1338</v>
          </cell>
          <cell r="V120" t="str">
            <v>Long Unwinding</v>
          </cell>
          <cell r="W120">
            <v>4350</v>
          </cell>
          <cell r="X120">
            <v>4300</v>
          </cell>
          <cell r="Y120">
            <v>4250</v>
          </cell>
          <cell r="Z120">
            <v>4200</v>
          </cell>
          <cell r="AA120">
            <v>4150</v>
          </cell>
          <cell r="AB120">
            <v>4400</v>
          </cell>
          <cell r="AC120">
            <v>4450</v>
          </cell>
          <cell r="AD120">
            <v>4500</v>
          </cell>
          <cell r="AE120">
            <v>4550</v>
          </cell>
          <cell r="AF120" t="str">
            <v>4,399.75</v>
          </cell>
          <cell r="AG120" t="str">
            <v>4,410.00</v>
          </cell>
          <cell r="AH120" t="str">
            <v>10.25</v>
          </cell>
          <cell r="AI120" t="str">
            <v>0.23</v>
          </cell>
          <cell r="AJ120" t="str">
            <v>4,410.00</v>
          </cell>
          <cell r="AK120">
            <v>85</v>
          </cell>
          <cell r="AL120" t="str">
            <v>0.04</v>
          </cell>
          <cell r="AM120" t="str">
            <v>-</v>
          </cell>
          <cell r="AN120" t="str">
            <v>-</v>
          </cell>
          <cell r="AO120" t="str">
            <v>-</v>
          </cell>
          <cell r="AP120" t="str">
            <v>VR167</v>
          </cell>
          <cell r="AQ120" t="b">
            <v>0</v>
          </cell>
          <cell r="AR120">
            <v>0</v>
          </cell>
          <cell r="AS120">
            <v>0</v>
          </cell>
          <cell r="AT120">
            <v>0</v>
          </cell>
          <cell r="AU120">
            <v>0</v>
          </cell>
          <cell r="AV120">
            <v>0</v>
          </cell>
          <cell r="AW120">
            <v>0</v>
          </cell>
          <cell r="AX120">
            <v>0</v>
          </cell>
          <cell r="AY120">
            <v>0</v>
          </cell>
          <cell r="AZ120">
            <v>0</v>
          </cell>
          <cell r="BA120" t="b">
            <v>0</v>
          </cell>
          <cell r="BB120" t="b">
            <v>0</v>
          </cell>
          <cell r="BC120" t="b">
            <v>0</v>
          </cell>
          <cell r="BD120" t="b">
            <v>0</v>
          </cell>
          <cell r="BE120">
            <v>29.22</v>
          </cell>
          <cell r="BF120">
            <v>28.19</v>
          </cell>
          <cell r="BG120">
            <v>-8.9499999999999993</v>
          </cell>
          <cell r="BH120">
            <v>84.27</v>
          </cell>
          <cell r="BI120">
            <v>65.08</v>
          </cell>
          <cell r="BJ120">
            <v>70.5</v>
          </cell>
          <cell r="BK120" t="b">
            <v>1</v>
          </cell>
          <cell r="BL120">
            <v>0.7</v>
          </cell>
          <cell r="BM120">
            <v>-0.28999999999999998</v>
          </cell>
          <cell r="BN120">
            <v>27.15</v>
          </cell>
          <cell r="BO120">
            <v>0</v>
          </cell>
          <cell r="BP120" t="str">
            <v>AUTOMOBILE</v>
          </cell>
          <cell r="BQ120">
            <v>4383.8500000000004</v>
          </cell>
          <cell r="BR120">
            <v>2.2599999999999998</v>
          </cell>
          <cell r="BS120">
            <v>-17.100000000000001</v>
          </cell>
          <cell r="BT120">
            <v>-0.39</v>
          </cell>
          <cell r="BU120" t="b">
            <v>0</v>
          </cell>
          <cell r="BV120" t="b">
            <v>0</v>
          </cell>
          <cell r="BW120" t="str">
            <v>BULLISH</v>
          </cell>
          <cell r="BX120">
            <v>0.39</v>
          </cell>
          <cell r="BY120">
            <v>0.3</v>
          </cell>
          <cell r="BZ120">
            <v>35.479999999999997</v>
          </cell>
          <cell r="CA120">
            <v>4383.8500000000004</v>
          </cell>
          <cell r="CB120">
            <v>-8.98</v>
          </cell>
          <cell r="CC120" t="str">
            <v>Long Buildup</v>
          </cell>
          <cell r="CD120">
            <v>0.49</v>
          </cell>
          <cell r="CE120">
            <v>-0.39</v>
          </cell>
          <cell r="CF120">
            <v>-53.99</v>
          </cell>
          <cell r="CG120" t="str">
            <v>Short Buildup</v>
          </cell>
          <cell r="CH120">
            <v>55.56</v>
          </cell>
          <cell r="CI120" t="str">
            <v>NSE:HEROMOTOCO1!</v>
          </cell>
          <cell r="CJ120">
            <v>82</v>
          </cell>
          <cell r="CK120">
            <v>4021.4</v>
          </cell>
          <cell r="CL120">
            <v>0</v>
          </cell>
          <cell r="CM120">
            <v>0</v>
          </cell>
          <cell r="CN120" t="str">
            <v>Buy</v>
          </cell>
          <cell r="CO120" t="str">
            <v>LAST_LOSER</v>
          </cell>
          <cell r="CP120">
            <v>14</v>
          </cell>
          <cell r="CQ120">
            <v>4300</v>
          </cell>
          <cell r="CR120" t="str">
            <v>BULLISH</v>
          </cell>
          <cell r="CS120" t="str">
            <v>BEARISH</v>
          </cell>
          <cell r="CT120" t="b">
            <v>0</v>
          </cell>
          <cell r="CU120" t="str">
            <v>BULLISH_ALIGNMENT</v>
          </cell>
          <cell r="CV120" t="str">
            <v>na</v>
          </cell>
          <cell r="CW120" t="str">
            <v>BEARISH</v>
          </cell>
          <cell r="CX120">
            <v>1</v>
          </cell>
          <cell r="CY120">
            <v>1</v>
          </cell>
          <cell r="CZ120" t="b">
            <v>1</v>
          </cell>
          <cell r="DA120">
            <v>39.090000000000003</v>
          </cell>
          <cell r="DB120">
            <v>40.18</v>
          </cell>
          <cell r="DC120"/>
        </row>
        <row r="121">
          <cell r="B121" t="str">
            <v>JINDALSTEL</v>
          </cell>
          <cell r="C121">
            <v>1250</v>
          </cell>
          <cell r="D121">
            <v>10</v>
          </cell>
          <cell r="E121">
            <v>37500</v>
          </cell>
          <cell r="F121" t="str">
            <v>Non-Energy Minerals</v>
          </cell>
          <cell r="G121" t="str">
            <v>Steel</v>
          </cell>
          <cell r="H121" t="str">
            <v xml:space="preserve">JINDAL STEEL &amp; POWER LTD            </v>
          </cell>
          <cell r="I121" t="str">
            <v>JINDALSTEL</v>
          </cell>
          <cell r="J121" t="str">
            <v>NSE:JINDALSTEL!1</v>
          </cell>
          <cell r="K121" t="str">
            <v>Jindal Steel &amp; Power Ltd.</v>
          </cell>
          <cell r="L121" t="str">
            <v>#fc5a5a3f</v>
          </cell>
          <cell r="M121">
            <v>728.85</v>
          </cell>
          <cell r="N121">
            <v>-0.25318190000000002</v>
          </cell>
          <cell r="O121">
            <v>-1.85</v>
          </cell>
          <cell r="P121">
            <v>21103750</v>
          </cell>
          <cell r="Q121">
            <v>-2.7252822999999999</v>
          </cell>
          <cell r="R121">
            <v>-591250</v>
          </cell>
          <cell r="S121">
            <v>1621</v>
          </cell>
          <cell r="T121">
            <v>-0.25318190000000002</v>
          </cell>
          <cell r="U121">
            <v>-1937</v>
          </cell>
          <cell r="V121" t="str">
            <v>Long Unwinding</v>
          </cell>
          <cell r="W121">
            <v>720</v>
          </cell>
          <cell r="X121">
            <v>710</v>
          </cell>
          <cell r="Y121">
            <v>700</v>
          </cell>
          <cell r="Z121">
            <v>690</v>
          </cell>
          <cell r="AA121">
            <v>680</v>
          </cell>
          <cell r="AB121">
            <v>730</v>
          </cell>
          <cell r="AC121">
            <v>740</v>
          </cell>
          <cell r="AD121">
            <v>750</v>
          </cell>
          <cell r="AE121">
            <v>760</v>
          </cell>
          <cell r="AF121" t="str">
            <v>729.25</v>
          </cell>
          <cell r="AG121" t="str">
            <v>735.00</v>
          </cell>
          <cell r="AH121" t="str">
            <v>5.75</v>
          </cell>
          <cell r="AI121" t="str">
            <v>0.79</v>
          </cell>
          <cell r="AJ121" t="str">
            <v>735.00</v>
          </cell>
          <cell r="AK121">
            <v>2873</v>
          </cell>
          <cell r="AL121" t="str">
            <v>0.21</v>
          </cell>
          <cell r="AM121" t="str">
            <v>-</v>
          </cell>
          <cell r="AN121" t="str">
            <v>-</v>
          </cell>
          <cell r="AO121" t="str">
            <v>-</v>
          </cell>
          <cell r="AP121" t="str">
            <v>VR69</v>
          </cell>
          <cell r="AQ121" t="b">
            <v>0</v>
          </cell>
          <cell r="AR121">
            <v>0</v>
          </cell>
          <cell r="AS121">
            <v>0</v>
          </cell>
          <cell r="AT121">
            <v>0</v>
          </cell>
          <cell r="AU121">
            <v>0</v>
          </cell>
          <cell r="AV121">
            <v>0</v>
          </cell>
          <cell r="AW121">
            <v>0</v>
          </cell>
          <cell r="AX121">
            <v>0</v>
          </cell>
          <cell r="AY121">
            <v>0</v>
          </cell>
          <cell r="AZ121">
            <v>0</v>
          </cell>
          <cell r="BA121" t="b">
            <v>0</v>
          </cell>
          <cell r="BB121" t="b">
            <v>0</v>
          </cell>
          <cell r="BC121" t="b">
            <v>0</v>
          </cell>
          <cell r="BD121" t="b">
            <v>0</v>
          </cell>
          <cell r="BE121">
            <v>38.96</v>
          </cell>
          <cell r="BF121">
            <v>37.74</v>
          </cell>
          <cell r="BG121">
            <v>-5.0999999999999996</v>
          </cell>
          <cell r="BH121">
            <v>90.73</v>
          </cell>
          <cell r="BI121">
            <v>80.95</v>
          </cell>
          <cell r="BJ121">
            <v>76.77</v>
          </cell>
          <cell r="BK121" t="b">
            <v>1</v>
          </cell>
          <cell r="BL121">
            <v>0.37</v>
          </cell>
          <cell r="BM121">
            <v>1.51</v>
          </cell>
          <cell r="BN121">
            <v>36.520000000000003</v>
          </cell>
          <cell r="BO121">
            <v>0</v>
          </cell>
          <cell r="BP121" t="str">
            <v>METALS</v>
          </cell>
          <cell r="BQ121">
            <v>729.4</v>
          </cell>
          <cell r="BR121">
            <v>3.08</v>
          </cell>
          <cell r="BS121">
            <v>-1.3</v>
          </cell>
          <cell r="BT121">
            <v>-0.18</v>
          </cell>
          <cell r="BU121" t="b">
            <v>1</v>
          </cell>
          <cell r="BV121" t="b">
            <v>0</v>
          </cell>
          <cell r="BW121" t="str">
            <v>BULLISH</v>
          </cell>
          <cell r="BX121">
            <v>7.93</v>
          </cell>
          <cell r="BY121">
            <v>-1.1299999999999999</v>
          </cell>
          <cell r="BZ121">
            <v>36.47</v>
          </cell>
          <cell r="CA121">
            <v>729.4</v>
          </cell>
          <cell r="CB121">
            <v>-5.0999999999999996</v>
          </cell>
          <cell r="CC121" t="str">
            <v>Short Buildup</v>
          </cell>
          <cell r="CD121">
            <v>1.36</v>
          </cell>
          <cell r="CE121">
            <v>-0.18</v>
          </cell>
          <cell r="CF121">
            <v>-53.95</v>
          </cell>
          <cell r="CG121" t="str">
            <v>Short Buildup</v>
          </cell>
          <cell r="CH121">
            <v>72.22</v>
          </cell>
          <cell r="CI121" t="str">
            <v>NSE:JINDALSTEL1!</v>
          </cell>
          <cell r="CJ121">
            <v>55</v>
          </cell>
          <cell r="CK121">
            <v>735.65</v>
          </cell>
          <cell r="CL121">
            <v>27</v>
          </cell>
          <cell r="CM121">
            <v>728.5</v>
          </cell>
          <cell r="CN121" t="str">
            <v>Buy</v>
          </cell>
          <cell r="CO121" t="str">
            <v>LAST_LOSER</v>
          </cell>
          <cell r="CP121">
            <v>4</v>
          </cell>
          <cell r="CQ121">
            <v>710</v>
          </cell>
          <cell r="CR121" t="str">
            <v>BEARISH</v>
          </cell>
          <cell r="CS121" t="str">
            <v>BEARISH</v>
          </cell>
          <cell r="CT121" t="b">
            <v>0</v>
          </cell>
          <cell r="CU121" t="str">
            <v>na</v>
          </cell>
          <cell r="CV121" t="str">
            <v>na</v>
          </cell>
          <cell r="CW121" t="str">
            <v>BEARISH</v>
          </cell>
          <cell r="CX121">
            <v>5</v>
          </cell>
          <cell r="CY121">
            <v>122</v>
          </cell>
          <cell r="CZ121" t="b">
            <v>0</v>
          </cell>
          <cell r="DA121">
            <v>58.58</v>
          </cell>
          <cell r="DB121">
            <v>59.69</v>
          </cell>
          <cell r="DC121"/>
        </row>
        <row r="122">
          <cell r="B122" t="str">
            <v>GRASIM</v>
          </cell>
          <cell r="C122">
            <v>477</v>
          </cell>
          <cell r="D122">
            <v>20</v>
          </cell>
          <cell r="E122">
            <v>14310</v>
          </cell>
          <cell r="F122" t="str">
            <v>Non-Energy Minerals</v>
          </cell>
          <cell r="G122" t="str">
            <v>Construction Materials</v>
          </cell>
          <cell r="H122" t="str">
            <v xml:space="preserve">GRASIM INDUSTRIES LTD               </v>
          </cell>
          <cell r="I122" t="str">
            <v>GRASIM</v>
          </cell>
          <cell r="J122" t="str">
            <v>NSE:GRASIM!1</v>
          </cell>
          <cell r="K122" t="str">
            <v>Grasim Industries Ltd.</v>
          </cell>
          <cell r="L122" t="str">
            <v>#fc5a5a3d</v>
          </cell>
          <cell r="M122">
            <v>2078.9</v>
          </cell>
          <cell r="N122">
            <v>-0.21120340000000001</v>
          </cell>
          <cell r="O122">
            <v>-4.4000000000000004</v>
          </cell>
          <cell r="P122">
            <v>7329105</v>
          </cell>
          <cell r="Q122">
            <v>-7.3951301999999997</v>
          </cell>
          <cell r="R122">
            <v>-585279</v>
          </cell>
          <cell r="S122">
            <v>1735</v>
          </cell>
          <cell r="T122">
            <v>-0.21120340000000001</v>
          </cell>
          <cell r="U122">
            <v>-2351</v>
          </cell>
          <cell r="V122" t="str">
            <v>Long Unwinding</v>
          </cell>
          <cell r="W122">
            <v>2060</v>
          </cell>
          <cell r="X122">
            <v>2040</v>
          </cell>
          <cell r="Y122">
            <v>2020</v>
          </cell>
          <cell r="Z122">
            <v>2000</v>
          </cell>
          <cell r="AA122">
            <v>1980</v>
          </cell>
          <cell r="AB122">
            <v>2080</v>
          </cell>
          <cell r="AC122">
            <v>2100</v>
          </cell>
          <cell r="AD122">
            <v>2120</v>
          </cell>
          <cell r="AE122">
            <v>2140</v>
          </cell>
          <cell r="AF122" t="str">
            <v>2,081.20</v>
          </cell>
          <cell r="AG122" t="str">
            <v>2,095.00</v>
          </cell>
          <cell r="AH122" t="str">
            <v>13.80</v>
          </cell>
          <cell r="AI122" t="str">
            <v>0.66</v>
          </cell>
          <cell r="AJ122" t="str">
            <v>2,095.00</v>
          </cell>
          <cell r="AK122">
            <v>131</v>
          </cell>
          <cell r="AL122" t="str">
            <v>0.03</v>
          </cell>
          <cell r="AM122" t="str">
            <v>-</v>
          </cell>
          <cell r="AN122" t="str">
            <v>-</v>
          </cell>
          <cell r="AO122" t="str">
            <v>-</v>
          </cell>
          <cell r="AP122" t="str">
            <v>VR160</v>
          </cell>
          <cell r="AQ122" t="b">
            <v>0</v>
          </cell>
          <cell r="AR122">
            <v>0</v>
          </cell>
          <cell r="AS122">
            <v>0</v>
          </cell>
          <cell r="AT122">
            <v>0</v>
          </cell>
          <cell r="AU122">
            <v>0</v>
          </cell>
          <cell r="AV122">
            <v>0</v>
          </cell>
          <cell r="AW122">
            <v>0</v>
          </cell>
          <cell r="AX122">
            <v>0</v>
          </cell>
          <cell r="AY122">
            <v>0</v>
          </cell>
          <cell r="AZ122">
            <v>0</v>
          </cell>
          <cell r="BA122" t="b">
            <v>0</v>
          </cell>
          <cell r="BB122" t="b">
            <v>0</v>
          </cell>
          <cell r="BC122" t="b">
            <v>0</v>
          </cell>
          <cell r="BD122" t="b">
            <v>0</v>
          </cell>
          <cell r="BE122">
            <v>21.86</v>
          </cell>
          <cell r="BF122">
            <v>20.98</v>
          </cell>
          <cell r="BG122">
            <v>-10.19</v>
          </cell>
          <cell r="BH122">
            <v>21.77</v>
          </cell>
          <cell r="BI122">
            <v>34.92</v>
          </cell>
          <cell r="BJ122">
            <v>39.14</v>
          </cell>
          <cell r="BK122" t="b">
            <v>1</v>
          </cell>
          <cell r="BL122">
            <v>0.27</v>
          </cell>
          <cell r="BM122">
            <v>-3.42</v>
          </cell>
          <cell r="BN122">
            <v>20.11</v>
          </cell>
          <cell r="BO122">
            <v>0</v>
          </cell>
          <cell r="BP122" t="str">
            <v>CONSTRUCTION MATERIALS</v>
          </cell>
          <cell r="BQ122">
            <v>2079.4</v>
          </cell>
          <cell r="BR122">
            <v>1.41</v>
          </cell>
          <cell r="BS122">
            <v>-3.9</v>
          </cell>
          <cell r="BT122">
            <v>-0.19</v>
          </cell>
          <cell r="BU122" t="b">
            <v>0</v>
          </cell>
          <cell r="BV122" t="b">
            <v>0</v>
          </cell>
          <cell r="BW122" t="str">
            <v>BULLISH</v>
          </cell>
          <cell r="BX122">
            <v>9.73</v>
          </cell>
          <cell r="BY122">
            <v>-1.36</v>
          </cell>
          <cell r="BZ122">
            <v>88.74</v>
          </cell>
          <cell r="CA122">
            <v>2079.4</v>
          </cell>
          <cell r="CB122">
            <v>-10.19</v>
          </cell>
          <cell r="CC122" t="str">
            <v>Short Buildup</v>
          </cell>
          <cell r="CD122">
            <v>6.15</v>
          </cell>
          <cell r="CE122">
            <v>-0.19</v>
          </cell>
          <cell r="CF122">
            <v>-59.97</v>
          </cell>
          <cell r="CG122" t="str">
            <v>Short Buildup</v>
          </cell>
          <cell r="CH122">
            <v>86.9</v>
          </cell>
          <cell r="CI122" t="str">
            <v>NSE:GRASIM1!</v>
          </cell>
          <cell r="CJ122">
            <v>6</v>
          </cell>
          <cell r="CK122">
            <v>2085.9</v>
          </cell>
          <cell r="CL122">
            <v>26</v>
          </cell>
          <cell r="CM122">
            <v>2077.75</v>
          </cell>
          <cell r="CN122" t="str">
            <v>Buy</v>
          </cell>
          <cell r="CO122" t="str">
            <v>LAST_WINNER</v>
          </cell>
          <cell r="CP122">
            <v>9</v>
          </cell>
          <cell r="CQ122">
            <v>2040</v>
          </cell>
          <cell r="CR122" t="str">
            <v>BEARISH</v>
          </cell>
          <cell r="CS122" t="str">
            <v>BEARISH</v>
          </cell>
          <cell r="CT122" t="b">
            <v>0</v>
          </cell>
          <cell r="CU122" t="str">
            <v>na</v>
          </cell>
          <cell r="CV122" t="str">
            <v>na</v>
          </cell>
          <cell r="CW122" t="str">
            <v>BULLISH</v>
          </cell>
          <cell r="CX122">
            <v>2</v>
          </cell>
          <cell r="CY122">
            <v>348</v>
          </cell>
          <cell r="CZ122" t="b">
            <v>1</v>
          </cell>
          <cell r="DA122">
            <v>16.02</v>
          </cell>
          <cell r="DB122">
            <v>16.079999999999998</v>
          </cell>
          <cell r="DC122"/>
        </row>
        <row r="123">
          <cell r="B123" t="str">
            <v>MCX</v>
          </cell>
          <cell r="C123">
            <v>400</v>
          </cell>
          <cell r="D123">
            <v>50</v>
          </cell>
          <cell r="E123">
            <v>8000</v>
          </cell>
          <cell r="F123" t="str">
            <v>Finance</v>
          </cell>
          <cell r="G123" t="str">
            <v>Investment Banks/Brokers</v>
          </cell>
          <cell r="H123" t="str">
            <v xml:space="preserve">MULTI COMMODITY EXCHANGE            </v>
          </cell>
          <cell r="I123" t="str">
            <v>MCX</v>
          </cell>
          <cell r="J123" t="str">
            <v>NSE:MCX!1</v>
          </cell>
          <cell r="K123" t="str">
            <v>Multi Commodity Exchange of India Ltd.</v>
          </cell>
          <cell r="L123" t="str">
            <v>#fc5a5a3b</v>
          </cell>
          <cell r="M123">
            <v>3195.65</v>
          </cell>
          <cell r="N123">
            <v>-0.18272679999999999</v>
          </cell>
          <cell r="O123">
            <v>-5.85</v>
          </cell>
          <cell r="P123">
            <v>2242400</v>
          </cell>
          <cell r="Q123">
            <v>-6.2071272999999998</v>
          </cell>
          <cell r="R123">
            <v>-148400</v>
          </cell>
          <cell r="S123">
            <v>1314</v>
          </cell>
          <cell r="T123">
            <v>-0.18272679999999999</v>
          </cell>
          <cell r="U123">
            <v>-561</v>
          </cell>
          <cell r="V123" t="str">
            <v>Long Unwinding</v>
          </cell>
          <cell r="W123">
            <v>3150</v>
          </cell>
          <cell r="X123">
            <v>3100</v>
          </cell>
          <cell r="Y123">
            <v>3050</v>
          </cell>
          <cell r="Z123">
            <v>3000</v>
          </cell>
          <cell r="AA123">
            <v>2950</v>
          </cell>
          <cell r="AB123">
            <v>3200</v>
          </cell>
          <cell r="AC123">
            <v>3250</v>
          </cell>
          <cell r="AD123">
            <v>3300</v>
          </cell>
          <cell r="AE123">
            <v>3350</v>
          </cell>
          <cell r="AF123" t="str">
            <v>3,200.90</v>
          </cell>
          <cell r="AG123" t="str">
            <v>3,216.00</v>
          </cell>
          <cell r="AH123" t="str">
            <v>15.10</v>
          </cell>
          <cell r="AI123" t="str">
            <v>0.47</v>
          </cell>
          <cell r="AJ123" t="str">
            <v>3,192.80</v>
          </cell>
          <cell r="AK123">
            <v>302</v>
          </cell>
          <cell r="AL123" t="str">
            <v>0.10</v>
          </cell>
          <cell r="AM123" t="str">
            <v>-</v>
          </cell>
          <cell r="AN123" t="str">
            <v>-</v>
          </cell>
          <cell r="AO123" t="str">
            <v>-</v>
          </cell>
          <cell r="AP123" t="str">
            <v>VR135</v>
          </cell>
          <cell r="AQ123" t="b">
            <v>0</v>
          </cell>
          <cell r="AR123">
            <v>0</v>
          </cell>
          <cell r="AS123">
            <v>0</v>
          </cell>
          <cell r="AT123">
            <v>0</v>
          </cell>
          <cell r="AU123">
            <v>0</v>
          </cell>
          <cell r="AV123">
            <v>0</v>
          </cell>
          <cell r="AW123">
            <v>0</v>
          </cell>
          <cell r="AX123">
            <v>0</v>
          </cell>
          <cell r="AY123">
            <v>0</v>
          </cell>
          <cell r="AZ123">
            <v>0</v>
          </cell>
          <cell r="BA123" t="b">
            <v>0</v>
          </cell>
          <cell r="BB123" t="b">
            <v>0</v>
          </cell>
          <cell r="BC123" t="b">
            <v>0</v>
          </cell>
          <cell r="BD123" t="b">
            <v>0</v>
          </cell>
          <cell r="BE123">
            <v>38.89</v>
          </cell>
          <cell r="BF123">
            <v>36.75</v>
          </cell>
          <cell r="BG123">
            <v>-10.17</v>
          </cell>
          <cell r="BH123">
            <v>54.84</v>
          </cell>
          <cell r="BI123">
            <v>25.4</v>
          </cell>
          <cell r="BJ123">
            <v>49.82</v>
          </cell>
          <cell r="BK123" t="b">
            <v>0</v>
          </cell>
          <cell r="BL123">
            <v>0.52</v>
          </cell>
          <cell r="BM123">
            <v>-2.62</v>
          </cell>
          <cell r="BN123">
            <v>34.61</v>
          </cell>
          <cell r="BO123" t="str">
            <v>2024-02-10</v>
          </cell>
          <cell r="BP123" t="str">
            <v>FINANCIAL SERVICES</v>
          </cell>
          <cell r="BQ123">
            <v>3180.05</v>
          </cell>
          <cell r="BR123">
            <v>3.22</v>
          </cell>
          <cell r="BS123">
            <v>-21.45</v>
          </cell>
          <cell r="BT123">
            <v>-0.67</v>
          </cell>
          <cell r="BU123" t="b">
            <v>0</v>
          </cell>
          <cell r="BV123" t="b">
            <v>1</v>
          </cell>
          <cell r="BW123">
            <v>0</v>
          </cell>
          <cell r="BX123">
            <v>19.75</v>
          </cell>
          <cell r="BY123">
            <v>0.32</v>
          </cell>
          <cell r="BZ123">
            <v>55.32</v>
          </cell>
          <cell r="CA123">
            <v>3180.05</v>
          </cell>
          <cell r="CB123">
            <v>-10.17</v>
          </cell>
          <cell r="CC123" t="str">
            <v>Long Buildup</v>
          </cell>
          <cell r="CD123">
            <v>4.53</v>
          </cell>
          <cell r="CE123">
            <v>-0.67</v>
          </cell>
          <cell r="CF123">
            <v>-25.51</v>
          </cell>
          <cell r="CG123" t="str">
            <v>Short Buildup</v>
          </cell>
          <cell r="CH123">
            <v>78.97</v>
          </cell>
          <cell r="CI123" t="str">
            <v>NSE:MCX1!</v>
          </cell>
          <cell r="CJ123">
            <v>0</v>
          </cell>
          <cell r="CK123">
            <v>0</v>
          </cell>
          <cell r="CL123">
            <v>0</v>
          </cell>
          <cell r="CM123">
            <v>0</v>
          </cell>
          <cell r="CN123">
            <v>0</v>
          </cell>
          <cell r="CO123">
            <v>0</v>
          </cell>
          <cell r="CP123">
            <v>0</v>
          </cell>
          <cell r="CQ123">
            <v>0</v>
          </cell>
          <cell r="CR123" t="str">
            <v>BULLISH</v>
          </cell>
          <cell r="CS123" t="str">
            <v>BEARISH</v>
          </cell>
          <cell r="CT123" t="b">
            <v>0</v>
          </cell>
          <cell r="CU123" t="str">
            <v>na</v>
          </cell>
          <cell r="CV123" t="str">
            <v>na</v>
          </cell>
          <cell r="CW123" t="str">
            <v>na</v>
          </cell>
          <cell r="CX123">
            <v>0</v>
          </cell>
          <cell r="CY123">
            <v>0</v>
          </cell>
          <cell r="CZ123" t="b">
            <v>0</v>
          </cell>
          <cell r="DA123">
            <v>51.78</v>
          </cell>
          <cell r="DB123">
            <v>54.04</v>
          </cell>
          <cell r="DC123"/>
        </row>
        <row r="124">
          <cell r="B124" t="str">
            <v>BPCL</v>
          </cell>
          <cell r="C124">
            <v>1800</v>
          </cell>
          <cell r="D124">
            <v>5</v>
          </cell>
          <cell r="E124">
            <v>54000</v>
          </cell>
          <cell r="F124" t="str">
            <v>Energy Minerals</v>
          </cell>
          <cell r="G124" t="str">
            <v>Oil Refining/Marketing</v>
          </cell>
          <cell r="H124" t="str">
            <v xml:space="preserve">BHARAT PETROLEUM CORP  LT           </v>
          </cell>
          <cell r="I124" t="str">
            <v>BPCL</v>
          </cell>
          <cell r="J124" t="str">
            <v>NSE:BPCL!1</v>
          </cell>
          <cell r="K124" t="str">
            <v>Bharat Petroleum Corporation Ltd.</v>
          </cell>
          <cell r="L124" t="str">
            <v>#fc5a5a39</v>
          </cell>
          <cell r="M124">
            <v>482.2</v>
          </cell>
          <cell r="N124">
            <v>-0.14495749999999999</v>
          </cell>
          <cell r="O124">
            <v>-0.7</v>
          </cell>
          <cell r="P124">
            <v>35517600</v>
          </cell>
          <cell r="Q124">
            <v>-3.8120308000000001</v>
          </cell>
          <cell r="R124">
            <v>-1407600</v>
          </cell>
          <cell r="S124">
            <v>3430</v>
          </cell>
          <cell r="T124">
            <v>-0.14495749999999999</v>
          </cell>
          <cell r="U124">
            <v>-5071</v>
          </cell>
          <cell r="V124" t="str">
            <v>Long Unwinding</v>
          </cell>
          <cell r="W124">
            <v>480</v>
          </cell>
          <cell r="X124">
            <v>475</v>
          </cell>
          <cell r="Y124">
            <v>470</v>
          </cell>
          <cell r="Z124">
            <v>465</v>
          </cell>
          <cell r="AA124">
            <v>460</v>
          </cell>
          <cell r="AB124">
            <v>485</v>
          </cell>
          <cell r="AC124">
            <v>490</v>
          </cell>
          <cell r="AD124">
            <v>495</v>
          </cell>
          <cell r="AE124">
            <v>500</v>
          </cell>
          <cell r="AF124" t="str">
            <v>480.95</v>
          </cell>
          <cell r="AG124" t="str">
            <v>484.00</v>
          </cell>
          <cell r="AH124" t="str">
            <v>3.05</v>
          </cell>
          <cell r="AI124" t="str">
            <v>0.63</v>
          </cell>
          <cell r="AJ124" t="str">
            <v>484.00</v>
          </cell>
          <cell r="AK124">
            <v>10106</v>
          </cell>
          <cell r="AL124" t="str">
            <v>0.49</v>
          </cell>
          <cell r="AM124" t="str">
            <v>-</v>
          </cell>
          <cell r="AN124" t="str">
            <v>-</v>
          </cell>
          <cell r="AO124" t="str">
            <v>-</v>
          </cell>
          <cell r="AP124" t="str">
            <v>VR45</v>
          </cell>
          <cell r="AQ124" t="b">
            <v>0</v>
          </cell>
          <cell r="AR124">
            <v>0</v>
          </cell>
          <cell r="AS124">
            <v>0</v>
          </cell>
          <cell r="AT124">
            <v>0</v>
          </cell>
          <cell r="AU124">
            <v>0</v>
          </cell>
          <cell r="AV124">
            <v>0</v>
          </cell>
          <cell r="AW124">
            <v>0</v>
          </cell>
          <cell r="AX124">
            <v>0</v>
          </cell>
          <cell r="AY124">
            <v>0</v>
          </cell>
          <cell r="AZ124">
            <v>0</v>
          </cell>
          <cell r="BA124" t="b">
            <v>0</v>
          </cell>
          <cell r="BB124" t="b">
            <v>0</v>
          </cell>
          <cell r="BC124" t="b">
            <v>0</v>
          </cell>
          <cell r="BD124" t="b">
            <v>0</v>
          </cell>
          <cell r="BE124">
            <v>26.86</v>
          </cell>
          <cell r="BF124">
            <v>27.81</v>
          </cell>
          <cell r="BG124">
            <v>-10.78</v>
          </cell>
          <cell r="BH124">
            <v>82.26</v>
          </cell>
          <cell r="BI124">
            <v>42.86</v>
          </cell>
          <cell r="BJ124">
            <v>49.19</v>
          </cell>
          <cell r="BK124" t="b">
            <v>1</v>
          </cell>
          <cell r="BL124">
            <v>0.85</v>
          </cell>
          <cell r="BM124">
            <v>21.15</v>
          </cell>
          <cell r="BN124">
            <v>28.77</v>
          </cell>
          <cell r="BO124" t="str">
            <v>2024-01-29</v>
          </cell>
          <cell r="BP124" t="str">
            <v>ENERGY</v>
          </cell>
          <cell r="BQ124">
            <v>481.4</v>
          </cell>
          <cell r="BR124">
            <v>1.95</v>
          </cell>
          <cell r="BS124">
            <v>-1.5</v>
          </cell>
          <cell r="BT124">
            <v>-0.31</v>
          </cell>
          <cell r="BU124" t="b">
            <v>0</v>
          </cell>
          <cell r="BV124" t="b">
            <v>1</v>
          </cell>
          <cell r="BW124" t="str">
            <v>BULLISH</v>
          </cell>
          <cell r="BX124">
            <v>10.87</v>
          </cell>
          <cell r="BY124">
            <v>4.29</v>
          </cell>
          <cell r="BZ124">
            <v>42.03</v>
          </cell>
          <cell r="CA124">
            <v>481.4</v>
          </cell>
          <cell r="CB124">
            <v>-10.78</v>
          </cell>
          <cell r="CC124" t="str">
            <v>Significant Long Buildup</v>
          </cell>
          <cell r="CD124">
            <v>4.25</v>
          </cell>
          <cell r="CE124">
            <v>-0.31</v>
          </cell>
          <cell r="CF124">
            <v>-58.33</v>
          </cell>
          <cell r="CG124" t="str">
            <v>Short Buildup</v>
          </cell>
          <cell r="CH124">
            <v>97.62</v>
          </cell>
          <cell r="CI124" t="str">
            <v>NSE:BPCL1!</v>
          </cell>
          <cell r="CJ124">
            <v>55</v>
          </cell>
          <cell r="CK124">
            <v>457.9</v>
          </cell>
          <cell r="CL124">
            <v>62</v>
          </cell>
          <cell r="CM124">
            <v>447.2</v>
          </cell>
          <cell r="CN124" t="str">
            <v>Buy</v>
          </cell>
          <cell r="CO124" t="str">
            <v>LAST_LOSER</v>
          </cell>
          <cell r="CP124">
            <v>38</v>
          </cell>
          <cell r="CQ124">
            <v>455</v>
          </cell>
          <cell r="CR124" t="str">
            <v>BULLISH</v>
          </cell>
          <cell r="CS124" t="str">
            <v>BEARISH</v>
          </cell>
          <cell r="CT124" t="b">
            <v>1</v>
          </cell>
          <cell r="CU124" t="str">
            <v>BULLISH_ALIGNMENT</v>
          </cell>
          <cell r="CV124" t="str">
            <v>na</v>
          </cell>
          <cell r="CW124" t="str">
            <v>BULLISH</v>
          </cell>
          <cell r="CX124">
            <v>10</v>
          </cell>
          <cell r="CY124">
            <v>77</v>
          </cell>
          <cell r="CZ124" t="b">
            <v>0</v>
          </cell>
          <cell r="DA124">
            <v>44.86</v>
          </cell>
          <cell r="DB124">
            <v>44.92</v>
          </cell>
          <cell r="DC124"/>
        </row>
        <row r="125">
          <cell r="B125" t="str">
            <v>UBL</v>
          </cell>
          <cell r="C125">
            <v>400</v>
          </cell>
          <cell r="D125">
            <v>20</v>
          </cell>
          <cell r="E125">
            <v>16000</v>
          </cell>
          <cell r="F125" t="str">
            <v>Consumer Non-Durables</v>
          </cell>
          <cell r="G125" t="str">
            <v>Beverages: Alcoholic</v>
          </cell>
          <cell r="H125" t="str">
            <v xml:space="preserve">UNITED BREWERIES LTD                </v>
          </cell>
          <cell r="I125" t="str">
            <v>UBL</v>
          </cell>
          <cell r="J125" t="str">
            <v>NSE:UBL!1</v>
          </cell>
          <cell r="K125" t="str">
            <v>United Breweries Ltd.</v>
          </cell>
          <cell r="L125" t="str">
            <v>#fc5a5a37</v>
          </cell>
          <cell r="M125">
            <v>1845.3</v>
          </cell>
          <cell r="N125">
            <v>-0.1082661</v>
          </cell>
          <cell r="O125">
            <v>-2</v>
          </cell>
          <cell r="P125">
            <v>2392800</v>
          </cell>
          <cell r="Q125">
            <v>-2.4938875</v>
          </cell>
          <cell r="R125">
            <v>-61200</v>
          </cell>
          <cell r="S125">
            <v>1163</v>
          </cell>
          <cell r="T125">
            <v>-0.1082661</v>
          </cell>
          <cell r="U125">
            <v>-188</v>
          </cell>
          <cell r="V125" t="str">
            <v>Long Unwinding</v>
          </cell>
          <cell r="W125">
            <v>1840</v>
          </cell>
          <cell r="X125">
            <v>1820</v>
          </cell>
          <cell r="Y125">
            <v>1800</v>
          </cell>
          <cell r="Z125">
            <v>1780</v>
          </cell>
          <cell r="AA125">
            <v>1760</v>
          </cell>
          <cell r="AB125">
            <v>1860</v>
          </cell>
          <cell r="AC125">
            <v>1880</v>
          </cell>
          <cell r="AD125">
            <v>1900</v>
          </cell>
          <cell r="AE125">
            <v>1920</v>
          </cell>
          <cell r="AF125" t="str">
            <v>1,844.80</v>
          </cell>
          <cell r="AG125" t="str">
            <v>1,850.35</v>
          </cell>
          <cell r="AH125" t="str">
            <v>5.55</v>
          </cell>
          <cell r="AI125" t="str">
            <v>0.30</v>
          </cell>
          <cell r="AJ125" t="str">
            <v>1,850.35</v>
          </cell>
          <cell r="AK125">
            <v>154</v>
          </cell>
          <cell r="AL125" t="str">
            <v>0.03</v>
          </cell>
          <cell r="AM125" t="str">
            <v>-</v>
          </cell>
          <cell r="AN125" t="str">
            <v>-</v>
          </cell>
          <cell r="AO125" t="str">
            <v>-</v>
          </cell>
          <cell r="AP125" t="str">
            <v>VR156</v>
          </cell>
          <cell r="AQ125" t="b">
            <v>0</v>
          </cell>
          <cell r="AR125">
            <v>0</v>
          </cell>
          <cell r="AS125">
            <v>0</v>
          </cell>
          <cell r="AT125">
            <v>0</v>
          </cell>
          <cell r="AU125">
            <v>0</v>
          </cell>
          <cell r="AV125">
            <v>0</v>
          </cell>
          <cell r="AW125">
            <v>0</v>
          </cell>
          <cell r="AX125">
            <v>0</v>
          </cell>
          <cell r="AY125">
            <v>0</v>
          </cell>
          <cell r="AZ125">
            <v>0</v>
          </cell>
          <cell r="BA125" t="b">
            <v>0</v>
          </cell>
          <cell r="BB125" t="b">
            <v>0</v>
          </cell>
          <cell r="BC125" t="b">
            <v>0</v>
          </cell>
          <cell r="BD125" t="b">
            <v>0</v>
          </cell>
          <cell r="BE125">
            <v>31.16</v>
          </cell>
          <cell r="BF125">
            <v>32.67</v>
          </cell>
          <cell r="BG125">
            <v>4.28</v>
          </cell>
          <cell r="BH125">
            <v>95.16</v>
          </cell>
          <cell r="BI125">
            <v>93.65</v>
          </cell>
          <cell r="BJ125">
            <v>83.03</v>
          </cell>
          <cell r="BK125" t="b">
            <v>1</v>
          </cell>
          <cell r="BL125">
            <v>0.49</v>
          </cell>
          <cell r="BM125">
            <v>8.9</v>
          </cell>
          <cell r="BN125">
            <v>34.17</v>
          </cell>
          <cell r="BO125">
            <v>0</v>
          </cell>
          <cell r="BP125" t="str">
            <v>FMCG</v>
          </cell>
          <cell r="BQ125">
            <v>1848.45</v>
          </cell>
          <cell r="BR125">
            <v>2.48</v>
          </cell>
          <cell r="BS125">
            <v>1.1499999999999999</v>
          </cell>
          <cell r="BT125">
            <v>0.06</v>
          </cell>
          <cell r="BU125" t="b">
            <v>1</v>
          </cell>
          <cell r="BV125" t="b">
            <v>0</v>
          </cell>
          <cell r="BW125" t="str">
            <v>BEARISH</v>
          </cell>
          <cell r="BX125">
            <v>-12.54</v>
          </cell>
          <cell r="BY125">
            <v>1.24</v>
          </cell>
          <cell r="BZ125">
            <v>57.67</v>
          </cell>
          <cell r="CA125">
            <v>1848.45</v>
          </cell>
          <cell r="CB125">
            <v>4.25</v>
          </cell>
          <cell r="CC125" t="str">
            <v>Short Covering</v>
          </cell>
          <cell r="CD125">
            <v>2.14</v>
          </cell>
          <cell r="CE125">
            <v>0.06</v>
          </cell>
          <cell r="CF125">
            <v>-19.22</v>
          </cell>
          <cell r="CG125" t="str">
            <v>Long Buildup</v>
          </cell>
          <cell r="CH125">
            <v>79.760000000000005</v>
          </cell>
          <cell r="CI125" t="str">
            <v>NSE:UBL1!</v>
          </cell>
          <cell r="CJ125">
            <v>34</v>
          </cell>
          <cell r="CK125">
            <v>1831.5</v>
          </cell>
          <cell r="CL125">
            <v>274</v>
          </cell>
          <cell r="CM125">
            <v>1586.8</v>
          </cell>
          <cell r="CN125" t="str">
            <v>Buy</v>
          </cell>
          <cell r="CO125" t="str">
            <v>LAST_LOSER</v>
          </cell>
          <cell r="CP125">
            <v>8</v>
          </cell>
          <cell r="CQ125">
            <v>1800</v>
          </cell>
          <cell r="CR125" t="str">
            <v>BULLISH</v>
          </cell>
          <cell r="CS125" t="str">
            <v>BULLISH</v>
          </cell>
          <cell r="CT125" t="b">
            <v>0</v>
          </cell>
          <cell r="CU125" t="str">
            <v>na</v>
          </cell>
          <cell r="CV125" t="str">
            <v>na</v>
          </cell>
          <cell r="CW125" t="str">
            <v>BULLISH</v>
          </cell>
          <cell r="CX125">
            <v>6</v>
          </cell>
          <cell r="CY125">
            <v>306</v>
          </cell>
          <cell r="CZ125" t="b">
            <v>0</v>
          </cell>
          <cell r="DA125">
            <v>28.49</v>
          </cell>
          <cell r="DB125">
            <v>29.56</v>
          </cell>
          <cell r="DC125"/>
        </row>
        <row r="126">
          <cell r="B126" t="str">
            <v>BHARTIARTL</v>
          </cell>
          <cell r="C126">
            <v>950</v>
          </cell>
          <cell r="D126">
            <v>10</v>
          </cell>
          <cell r="E126">
            <v>28500</v>
          </cell>
          <cell r="F126" t="str">
            <v>Communications</v>
          </cell>
          <cell r="G126" t="str">
            <v>Wireless Telecommunications</v>
          </cell>
          <cell r="H126" t="str">
            <v xml:space="preserve">BHARTI AIRTEL LIMITED               </v>
          </cell>
          <cell r="I126" t="str">
            <v>BHARTIARTL</v>
          </cell>
          <cell r="J126" t="str">
            <v>NSE:BHARTIARTL!1</v>
          </cell>
          <cell r="K126" t="str">
            <v>Bharti Airtel Ltd.</v>
          </cell>
          <cell r="L126" t="str">
            <v>#fc5a5a36</v>
          </cell>
          <cell r="M126">
            <v>1122.5999999999999</v>
          </cell>
          <cell r="N126">
            <v>-9.7890900000000003E-2</v>
          </cell>
          <cell r="O126">
            <v>-1.1000000000000001</v>
          </cell>
          <cell r="P126">
            <v>27882500</v>
          </cell>
          <cell r="Q126">
            <v>-2.3392007000000001</v>
          </cell>
          <cell r="R126">
            <v>-667850</v>
          </cell>
          <cell r="S126">
            <v>4820</v>
          </cell>
          <cell r="T126">
            <v>-9.7890900000000003E-2</v>
          </cell>
          <cell r="U126">
            <v>-8404</v>
          </cell>
          <cell r="V126" t="str">
            <v>Long Unwinding</v>
          </cell>
          <cell r="W126">
            <v>1120</v>
          </cell>
          <cell r="X126">
            <v>1110</v>
          </cell>
          <cell r="Y126">
            <v>1100</v>
          </cell>
          <cell r="Z126">
            <v>1090</v>
          </cell>
          <cell r="AA126">
            <v>1080</v>
          </cell>
          <cell r="AB126">
            <v>1130</v>
          </cell>
          <cell r="AC126">
            <v>1140</v>
          </cell>
          <cell r="AD126">
            <v>1150</v>
          </cell>
          <cell r="AE126">
            <v>1160</v>
          </cell>
          <cell r="AF126" t="str">
            <v>1,125.00</v>
          </cell>
          <cell r="AG126" t="str">
            <v>1,128.05</v>
          </cell>
          <cell r="AH126" t="str">
            <v>3.05</v>
          </cell>
          <cell r="AI126" t="str">
            <v>0.27</v>
          </cell>
          <cell r="AJ126" t="str">
            <v>1,128.05</v>
          </cell>
          <cell r="AK126">
            <v>2494</v>
          </cell>
          <cell r="AL126" t="str">
            <v>0.28</v>
          </cell>
          <cell r="AM126" t="str">
            <v>-</v>
          </cell>
          <cell r="AN126" t="str">
            <v>-</v>
          </cell>
          <cell r="AO126" t="str">
            <v>-</v>
          </cell>
          <cell r="AP126" t="str">
            <v>VR75</v>
          </cell>
          <cell r="AQ126" t="b">
            <v>0</v>
          </cell>
          <cell r="AR126">
            <v>0</v>
          </cell>
          <cell r="AS126">
            <v>0</v>
          </cell>
          <cell r="AT126">
            <v>0</v>
          </cell>
          <cell r="AU126">
            <v>0</v>
          </cell>
          <cell r="AV126">
            <v>0</v>
          </cell>
          <cell r="AW126">
            <v>0</v>
          </cell>
          <cell r="AX126">
            <v>0</v>
          </cell>
          <cell r="AY126">
            <v>0</v>
          </cell>
          <cell r="AZ126">
            <v>0</v>
          </cell>
          <cell r="BA126" t="b">
            <v>0</v>
          </cell>
          <cell r="BB126" t="b">
            <v>0</v>
          </cell>
          <cell r="BC126" t="b">
            <v>0</v>
          </cell>
          <cell r="BD126" t="b">
            <v>0</v>
          </cell>
          <cell r="BE126">
            <v>22.26</v>
          </cell>
          <cell r="BF126">
            <v>19.86</v>
          </cell>
          <cell r="BG126">
            <v>-4.66</v>
          </cell>
          <cell r="BH126">
            <v>68.150000000000006</v>
          </cell>
          <cell r="BI126">
            <v>60.32</v>
          </cell>
          <cell r="BJ126">
            <v>46.85</v>
          </cell>
          <cell r="BK126" t="b">
            <v>1</v>
          </cell>
          <cell r="BL126">
            <v>0.66</v>
          </cell>
          <cell r="BM126">
            <v>12.46</v>
          </cell>
          <cell r="BN126">
            <v>17.47</v>
          </cell>
          <cell r="BO126" t="str">
            <v>2024-02-05</v>
          </cell>
          <cell r="BP126" t="str">
            <v>TELECOM</v>
          </cell>
          <cell r="BQ126">
            <v>1122.25</v>
          </cell>
          <cell r="BR126">
            <v>1.42</v>
          </cell>
          <cell r="BS126">
            <v>-1.45</v>
          </cell>
          <cell r="BT126">
            <v>-0.13</v>
          </cell>
          <cell r="BU126" t="b">
            <v>0</v>
          </cell>
          <cell r="BV126" t="b">
            <v>1</v>
          </cell>
          <cell r="BW126" t="str">
            <v>BULLISH</v>
          </cell>
          <cell r="BX126">
            <v>9.1300000000000008</v>
          </cell>
          <cell r="BY126">
            <v>1.48</v>
          </cell>
          <cell r="BZ126">
            <v>65.5</v>
          </cell>
          <cell r="CA126">
            <v>1122.25</v>
          </cell>
          <cell r="CB126">
            <v>-4.66</v>
          </cell>
          <cell r="CC126" t="str">
            <v>Long Buildup</v>
          </cell>
          <cell r="CD126">
            <v>2.67</v>
          </cell>
          <cell r="CE126">
            <v>-0.13</v>
          </cell>
          <cell r="CF126">
            <v>-64.290000000000006</v>
          </cell>
          <cell r="CG126" t="str">
            <v>Short Buildup</v>
          </cell>
          <cell r="CH126">
            <v>90.87</v>
          </cell>
          <cell r="CI126" t="str">
            <v>NSE:BHARTIARTL1!</v>
          </cell>
          <cell r="CJ126">
            <v>13</v>
          </cell>
          <cell r="CK126">
            <v>1118.3</v>
          </cell>
          <cell r="CL126">
            <v>392</v>
          </cell>
          <cell r="CM126">
            <v>916.5</v>
          </cell>
          <cell r="CN126" t="str">
            <v>Buy</v>
          </cell>
          <cell r="CO126" t="str">
            <v>LAST_LOSER</v>
          </cell>
          <cell r="CP126">
            <v>13</v>
          </cell>
          <cell r="CQ126">
            <v>1080</v>
          </cell>
          <cell r="CR126" t="str">
            <v>BULLISH</v>
          </cell>
          <cell r="CS126" t="str">
            <v>BEARISH</v>
          </cell>
          <cell r="CT126" t="b">
            <v>0</v>
          </cell>
          <cell r="CU126" t="str">
            <v>BULLISH_ALIGNMENT</v>
          </cell>
          <cell r="CV126" t="str">
            <v>na</v>
          </cell>
          <cell r="CW126" t="str">
            <v>BULLISH</v>
          </cell>
          <cell r="CX126">
            <v>3</v>
          </cell>
          <cell r="CY126">
            <v>187</v>
          </cell>
          <cell r="CZ126" t="b">
            <v>1</v>
          </cell>
          <cell r="DA126">
            <v>12.41</v>
          </cell>
          <cell r="DB126">
            <v>12.54</v>
          </cell>
          <cell r="DC126"/>
        </row>
        <row r="127">
          <cell r="B127" t="str">
            <v>CHAMBLFERT</v>
          </cell>
          <cell r="C127">
            <v>1900</v>
          </cell>
          <cell r="D127">
            <v>5</v>
          </cell>
          <cell r="E127">
            <v>76000</v>
          </cell>
          <cell r="F127" t="str">
            <v>Process Industries</v>
          </cell>
          <cell r="G127" t="str">
            <v>Chemicals: Specialty</v>
          </cell>
          <cell r="H127" t="str">
            <v xml:space="preserve">CHAMBAL FERTILIZERS LTD             </v>
          </cell>
          <cell r="I127" t="str">
            <v>CHAMBLFERT</v>
          </cell>
          <cell r="J127" t="str">
            <v>NSE:CHAMBLFERT!1</v>
          </cell>
          <cell r="K127" t="str">
            <v>Chambal Fertilisers &amp; Chemicals Ltd.</v>
          </cell>
          <cell r="L127" t="str">
            <v>#fc5a5a36</v>
          </cell>
          <cell r="M127">
            <v>372.7</v>
          </cell>
          <cell r="N127">
            <v>-9.3821199999999993E-2</v>
          </cell>
          <cell r="O127">
            <v>-0.35</v>
          </cell>
          <cell r="P127">
            <v>7191500</v>
          </cell>
          <cell r="Q127">
            <v>-10.116361899999999</v>
          </cell>
          <cell r="R127">
            <v>-809400</v>
          </cell>
          <cell r="S127">
            <v>1560</v>
          </cell>
          <cell r="T127">
            <v>-9.3821199999999993E-2</v>
          </cell>
          <cell r="U127">
            <v>-1600</v>
          </cell>
          <cell r="V127" t="str">
            <v>Long Unwinding</v>
          </cell>
          <cell r="W127">
            <v>370</v>
          </cell>
          <cell r="X127">
            <v>365</v>
          </cell>
          <cell r="Y127">
            <v>360</v>
          </cell>
          <cell r="Z127">
            <v>355</v>
          </cell>
          <cell r="AA127">
            <v>350</v>
          </cell>
          <cell r="AB127">
            <v>375</v>
          </cell>
          <cell r="AC127">
            <v>380</v>
          </cell>
          <cell r="AD127">
            <v>385</v>
          </cell>
          <cell r="AE127">
            <v>390</v>
          </cell>
          <cell r="AF127" t="str">
            <v>373.30</v>
          </cell>
          <cell r="AG127" t="str">
            <v>374.90</v>
          </cell>
          <cell r="AH127" t="str">
            <v>1.60</v>
          </cell>
          <cell r="AI127" t="str">
            <v>0.43</v>
          </cell>
          <cell r="AJ127" t="str">
            <v>374.90</v>
          </cell>
          <cell r="AK127">
            <v>3808</v>
          </cell>
          <cell r="AL127" t="str">
            <v>0.14</v>
          </cell>
          <cell r="AM127" t="str">
            <v>-</v>
          </cell>
          <cell r="AN127" t="str">
            <v>-</v>
          </cell>
          <cell r="AO127" t="str">
            <v>-</v>
          </cell>
          <cell r="AP127" t="str">
            <v>VR59</v>
          </cell>
          <cell r="AQ127" t="b">
            <v>0</v>
          </cell>
          <cell r="AR127">
            <v>0</v>
          </cell>
          <cell r="AS127">
            <v>0</v>
          </cell>
          <cell r="AT127">
            <v>0</v>
          </cell>
          <cell r="AU127">
            <v>0</v>
          </cell>
          <cell r="AV127">
            <v>0</v>
          </cell>
          <cell r="AW127">
            <v>0</v>
          </cell>
          <cell r="AX127">
            <v>0</v>
          </cell>
          <cell r="AY127">
            <v>0</v>
          </cell>
          <cell r="AZ127">
            <v>0</v>
          </cell>
          <cell r="BA127" t="b">
            <v>0</v>
          </cell>
          <cell r="BB127" t="b">
            <v>0</v>
          </cell>
          <cell r="BC127" t="b">
            <v>0</v>
          </cell>
          <cell r="BD127" t="b">
            <v>0</v>
          </cell>
          <cell r="BE127">
            <v>43.23</v>
          </cell>
          <cell r="BF127">
            <v>42.65</v>
          </cell>
          <cell r="BG127">
            <v>-11.15</v>
          </cell>
          <cell r="BH127">
            <v>87.9</v>
          </cell>
          <cell r="BI127">
            <v>61.9</v>
          </cell>
          <cell r="BJ127">
            <v>58.82</v>
          </cell>
          <cell r="BK127" t="b">
            <v>0</v>
          </cell>
          <cell r="BL127">
            <v>0.44</v>
          </cell>
          <cell r="BM127">
            <v>5.45</v>
          </cell>
          <cell r="BN127">
            <v>42.06</v>
          </cell>
          <cell r="BO127">
            <v>0</v>
          </cell>
          <cell r="BP127" t="str">
            <v>CHEMICALS</v>
          </cell>
          <cell r="BQ127">
            <v>372.7</v>
          </cell>
          <cell r="BR127">
            <v>0</v>
          </cell>
          <cell r="BS127">
            <v>-0.35</v>
          </cell>
          <cell r="BT127">
            <v>-0.09</v>
          </cell>
          <cell r="BU127" t="b">
            <v>0</v>
          </cell>
          <cell r="BV127" t="b">
            <v>0</v>
          </cell>
          <cell r="BW127">
            <v>0</v>
          </cell>
          <cell r="BX127">
            <v>-19.850000000000001</v>
          </cell>
          <cell r="BY127">
            <v>-3.08</v>
          </cell>
          <cell r="BZ127">
            <v>161.1</v>
          </cell>
          <cell r="CA127">
            <v>372.7</v>
          </cell>
          <cell r="CB127">
            <v>-11.17</v>
          </cell>
          <cell r="CC127" t="str">
            <v>Significant Long Unwinding</v>
          </cell>
          <cell r="CD127">
            <v>2.12</v>
          </cell>
          <cell r="CE127">
            <v>-0.09</v>
          </cell>
          <cell r="CF127">
            <v>-52.25</v>
          </cell>
          <cell r="CG127" t="str">
            <v>Short Buildup</v>
          </cell>
          <cell r="CH127">
            <v>96.03</v>
          </cell>
          <cell r="CI127" t="str">
            <v>NSE:CHAMBLFERT1!</v>
          </cell>
          <cell r="CJ127">
            <v>0</v>
          </cell>
          <cell r="CK127">
            <v>0</v>
          </cell>
          <cell r="CL127">
            <v>0</v>
          </cell>
          <cell r="CM127">
            <v>0</v>
          </cell>
          <cell r="CN127">
            <v>0</v>
          </cell>
          <cell r="CO127">
            <v>0</v>
          </cell>
          <cell r="CP127">
            <v>0</v>
          </cell>
          <cell r="CQ127">
            <v>0</v>
          </cell>
          <cell r="CR127" t="str">
            <v>BEARISH</v>
          </cell>
          <cell r="CS127" t="str">
            <v>BEARISH</v>
          </cell>
          <cell r="CT127" t="b">
            <v>1</v>
          </cell>
          <cell r="CU127" t="str">
            <v>na</v>
          </cell>
          <cell r="CV127" t="str">
            <v>na</v>
          </cell>
          <cell r="CW127" t="str">
            <v>na</v>
          </cell>
          <cell r="CX127">
            <v>0</v>
          </cell>
          <cell r="CY127">
            <v>0</v>
          </cell>
          <cell r="CZ127" t="b">
            <v>0</v>
          </cell>
          <cell r="DA127">
            <v>74.58</v>
          </cell>
          <cell r="DB127">
            <v>80.14</v>
          </cell>
          <cell r="DC127"/>
        </row>
        <row r="128">
          <cell r="B128" t="str">
            <v>TATACOMM</v>
          </cell>
          <cell r="C128">
            <v>500</v>
          </cell>
          <cell r="D128">
            <v>20</v>
          </cell>
          <cell r="E128">
            <v>15000</v>
          </cell>
          <cell r="F128" t="str">
            <v>Communications</v>
          </cell>
          <cell r="G128" t="str">
            <v>Major Telecommunications</v>
          </cell>
          <cell r="H128" t="str">
            <v xml:space="preserve">TATA COMMUNICATIONS LTD             </v>
          </cell>
          <cell r="I128" t="str">
            <v>TATACOMM</v>
          </cell>
          <cell r="J128" t="str">
            <v>NSE:TATACOMM!1</v>
          </cell>
          <cell r="K128" t="str">
            <v>Tata Communications Ltd.</v>
          </cell>
          <cell r="L128" t="str">
            <v>#fc5a5a36</v>
          </cell>
          <cell r="M128">
            <v>1741</v>
          </cell>
          <cell r="N128">
            <v>-8.6083199999999999E-2</v>
          </cell>
          <cell r="O128">
            <v>-1.5</v>
          </cell>
          <cell r="P128">
            <v>6950000</v>
          </cell>
          <cell r="Q128">
            <v>-4.6769990000000004</v>
          </cell>
          <cell r="R128">
            <v>-341000</v>
          </cell>
          <cell r="S128">
            <v>3160</v>
          </cell>
          <cell r="T128">
            <v>-8.6083199999999999E-2</v>
          </cell>
          <cell r="U128">
            <v>-10933</v>
          </cell>
          <cell r="V128" t="str">
            <v>Long Unwinding</v>
          </cell>
          <cell r="W128">
            <v>1740</v>
          </cell>
          <cell r="X128">
            <v>1720</v>
          </cell>
          <cell r="Y128">
            <v>1700</v>
          </cell>
          <cell r="Z128">
            <v>1680</v>
          </cell>
          <cell r="AA128">
            <v>1660</v>
          </cell>
          <cell r="AB128">
            <v>1760</v>
          </cell>
          <cell r="AC128">
            <v>1780</v>
          </cell>
          <cell r="AD128">
            <v>1800</v>
          </cell>
          <cell r="AE128">
            <v>1820</v>
          </cell>
          <cell r="AF128" t="str">
            <v>1,737.75</v>
          </cell>
          <cell r="AG128" t="str">
            <v>1,748.00</v>
          </cell>
          <cell r="AH128" t="str">
            <v>10.25</v>
          </cell>
          <cell r="AI128" t="str">
            <v>0.59</v>
          </cell>
          <cell r="AJ128" t="str">
            <v>1,748.00</v>
          </cell>
          <cell r="AK128">
            <v>352</v>
          </cell>
          <cell r="AL128" t="str">
            <v>0.06</v>
          </cell>
          <cell r="AM128" t="str">
            <v>-</v>
          </cell>
          <cell r="AN128" t="str">
            <v>-</v>
          </cell>
          <cell r="AO128" t="str">
            <v>-</v>
          </cell>
          <cell r="AP128" t="str">
            <v>VR130</v>
          </cell>
          <cell r="AQ128" t="b">
            <v>0</v>
          </cell>
          <cell r="AR128">
            <v>0</v>
          </cell>
          <cell r="AS128">
            <v>0</v>
          </cell>
          <cell r="AT128">
            <v>0</v>
          </cell>
          <cell r="AU128">
            <v>0</v>
          </cell>
          <cell r="AV128">
            <v>0</v>
          </cell>
          <cell r="AW128">
            <v>0</v>
          </cell>
          <cell r="AX128">
            <v>0</v>
          </cell>
          <cell r="AY128">
            <v>0</v>
          </cell>
          <cell r="AZ128">
            <v>0</v>
          </cell>
          <cell r="BA128" t="b">
            <v>0</v>
          </cell>
          <cell r="BB128" t="b">
            <v>0</v>
          </cell>
          <cell r="BC128" t="b">
            <v>0</v>
          </cell>
          <cell r="BD128" t="b">
            <v>0</v>
          </cell>
          <cell r="BE128">
            <v>38.46</v>
          </cell>
          <cell r="BF128">
            <v>37.49</v>
          </cell>
          <cell r="BG128">
            <v>-16.84</v>
          </cell>
          <cell r="BH128">
            <v>87.3</v>
          </cell>
          <cell r="BI128">
            <v>84.92</v>
          </cell>
          <cell r="BJ128">
            <v>40.119999999999997</v>
          </cell>
          <cell r="BK128" t="b">
            <v>0</v>
          </cell>
          <cell r="BL128">
            <v>0.41</v>
          </cell>
          <cell r="BM128">
            <v>-15.36</v>
          </cell>
          <cell r="BN128">
            <v>36.53</v>
          </cell>
          <cell r="BO128">
            <v>0</v>
          </cell>
          <cell r="BP128" t="str">
            <v>TELECOM</v>
          </cell>
          <cell r="BQ128">
            <v>1741</v>
          </cell>
          <cell r="BR128">
            <v>2.87</v>
          </cell>
          <cell r="BS128">
            <v>-1.5</v>
          </cell>
          <cell r="BT128">
            <v>-0.09</v>
          </cell>
          <cell r="BU128" t="b">
            <v>1</v>
          </cell>
          <cell r="BV128" t="b">
            <v>0</v>
          </cell>
          <cell r="BW128">
            <v>0</v>
          </cell>
          <cell r="BX128">
            <v>11.55</v>
          </cell>
          <cell r="BY128">
            <v>-1.18</v>
          </cell>
          <cell r="BZ128">
            <v>34.369999999999997</v>
          </cell>
          <cell r="CA128">
            <v>1741</v>
          </cell>
          <cell r="CB128">
            <v>-16.84</v>
          </cell>
          <cell r="CC128" t="str">
            <v>Short Buildup</v>
          </cell>
          <cell r="CD128">
            <v>0.86</v>
          </cell>
          <cell r="CE128">
            <v>-0.09</v>
          </cell>
          <cell r="CF128">
            <v>-74.31</v>
          </cell>
          <cell r="CG128" t="str">
            <v>Short Buildup</v>
          </cell>
          <cell r="CH128">
            <v>99.21</v>
          </cell>
          <cell r="CI128" t="str">
            <v>NSE:TATACOMM1!</v>
          </cell>
          <cell r="CJ128">
            <v>0</v>
          </cell>
          <cell r="CK128">
            <v>0</v>
          </cell>
          <cell r="CL128">
            <v>0</v>
          </cell>
          <cell r="CM128">
            <v>0</v>
          </cell>
          <cell r="CN128">
            <v>0</v>
          </cell>
          <cell r="CO128">
            <v>0</v>
          </cell>
          <cell r="CP128">
            <v>0</v>
          </cell>
          <cell r="CQ128">
            <v>0</v>
          </cell>
          <cell r="CR128" t="str">
            <v>BEARISH</v>
          </cell>
          <cell r="CS128" t="str">
            <v>BEARISH</v>
          </cell>
          <cell r="CT128" t="b">
            <v>0</v>
          </cell>
          <cell r="CU128" t="str">
            <v>na</v>
          </cell>
          <cell r="CV128" t="str">
            <v>na</v>
          </cell>
          <cell r="CW128" t="str">
            <v>na</v>
          </cell>
          <cell r="CX128">
            <v>0</v>
          </cell>
          <cell r="CY128">
            <v>0</v>
          </cell>
          <cell r="CZ128" t="b">
            <v>0</v>
          </cell>
          <cell r="DA128">
            <v>63.46</v>
          </cell>
          <cell r="DB128">
            <v>68.319999999999993</v>
          </cell>
          <cell r="DC128"/>
        </row>
        <row r="129">
          <cell r="B129" t="str">
            <v>LTIM</v>
          </cell>
          <cell r="C129">
            <v>150</v>
          </cell>
          <cell r="D129">
            <v>50</v>
          </cell>
          <cell r="E129">
            <v>4500</v>
          </cell>
          <cell r="F129" t="str">
            <v>Commercial Services</v>
          </cell>
          <cell r="G129" t="str">
            <v>Miscellaneous Commercial Services</v>
          </cell>
          <cell r="H129" t="str">
            <v xml:space="preserve">LTIMINDTREE LIMITED                 </v>
          </cell>
          <cell r="I129" t="str">
            <v>LTIM</v>
          </cell>
          <cell r="J129" t="str">
            <v>NSE:LTIM!1</v>
          </cell>
          <cell r="K129" t="str">
            <v>LTIMindtree Ltd.</v>
          </cell>
          <cell r="L129" t="str">
            <v>#fc5a5a35</v>
          </cell>
          <cell r="M129">
            <v>5639.65</v>
          </cell>
          <cell r="N129">
            <v>-8.4154199999999998E-2</v>
          </cell>
          <cell r="O129">
            <v>-4.75</v>
          </cell>
          <cell r="P129">
            <v>1500750</v>
          </cell>
          <cell r="Q129">
            <v>-3.7054860000000001</v>
          </cell>
          <cell r="R129">
            <v>-57750</v>
          </cell>
          <cell r="S129">
            <v>1905</v>
          </cell>
          <cell r="T129">
            <v>-8.4154199999999998E-2</v>
          </cell>
          <cell r="U129">
            <v>-3401</v>
          </cell>
          <cell r="V129" t="str">
            <v>Long Unwinding</v>
          </cell>
          <cell r="W129">
            <v>5600</v>
          </cell>
          <cell r="X129">
            <v>5550</v>
          </cell>
          <cell r="Y129">
            <v>5500</v>
          </cell>
          <cell r="Z129">
            <v>5450</v>
          </cell>
          <cell r="AA129">
            <v>5400</v>
          </cell>
          <cell r="AB129">
            <v>5650</v>
          </cell>
          <cell r="AC129">
            <v>5700</v>
          </cell>
          <cell r="AD129">
            <v>5750</v>
          </cell>
          <cell r="AE129">
            <v>5800</v>
          </cell>
          <cell r="AF129" t="str">
            <v>5,652.15</v>
          </cell>
          <cell r="AG129" t="str">
            <v>5,708.00</v>
          </cell>
          <cell r="AH129" t="str">
            <v>55.85</v>
          </cell>
          <cell r="AI129" t="str">
            <v>0.99</v>
          </cell>
          <cell r="AJ129" t="str">
            <v>5,708.00</v>
          </cell>
          <cell r="AK129">
            <v>1126</v>
          </cell>
          <cell r="AL129" t="str">
            <v>0.64</v>
          </cell>
          <cell r="AM129" t="str">
            <v>-</v>
          </cell>
          <cell r="AN129" t="str">
            <v>-</v>
          </cell>
          <cell r="AO129" t="str">
            <v>-</v>
          </cell>
          <cell r="AP129" t="str">
            <v>VR99</v>
          </cell>
          <cell r="AQ129" t="b">
            <v>0</v>
          </cell>
          <cell r="AR129">
            <v>0</v>
          </cell>
          <cell r="AS129">
            <v>0</v>
          </cell>
          <cell r="AT129">
            <v>0</v>
          </cell>
          <cell r="AU129">
            <v>0</v>
          </cell>
          <cell r="AV129">
            <v>0</v>
          </cell>
          <cell r="AW129">
            <v>0</v>
          </cell>
          <cell r="AX129">
            <v>0</v>
          </cell>
          <cell r="AY129">
            <v>0</v>
          </cell>
          <cell r="AZ129">
            <v>0</v>
          </cell>
          <cell r="BA129" t="b">
            <v>0</v>
          </cell>
          <cell r="BB129" t="b">
            <v>0</v>
          </cell>
          <cell r="BC129" t="b">
            <v>0</v>
          </cell>
          <cell r="BD129" t="b">
            <v>0</v>
          </cell>
          <cell r="BE129">
            <v>38.01</v>
          </cell>
          <cell r="BF129">
            <v>30.9</v>
          </cell>
          <cell r="BG129">
            <v>-18.68</v>
          </cell>
          <cell r="BH129">
            <v>62.3</v>
          </cell>
          <cell r="BI129">
            <v>53.97</v>
          </cell>
          <cell r="BJ129">
            <v>31.83</v>
          </cell>
          <cell r="BK129" t="b">
            <v>0</v>
          </cell>
          <cell r="BL129">
            <v>0.39</v>
          </cell>
          <cell r="BM129">
            <v>-20.73</v>
          </cell>
          <cell r="BN129">
            <v>23.79</v>
          </cell>
          <cell r="BO129">
            <v>0</v>
          </cell>
          <cell r="BP129" t="str">
            <v>IT</v>
          </cell>
          <cell r="BQ129">
            <v>5619.5</v>
          </cell>
          <cell r="BR129">
            <v>1.87</v>
          </cell>
          <cell r="BS129">
            <v>-24.9</v>
          </cell>
          <cell r="BT129">
            <v>-0.44</v>
          </cell>
          <cell r="BU129" t="b">
            <v>0</v>
          </cell>
          <cell r="BV129" t="b">
            <v>0</v>
          </cell>
          <cell r="BW129">
            <v>0</v>
          </cell>
          <cell r="BX129">
            <v>35.659999999999997</v>
          </cell>
          <cell r="BY129">
            <v>-11.01</v>
          </cell>
          <cell r="BZ129">
            <v>29.31</v>
          </cell>
          <cell r="CA129">
            <v>5619.5</v>
          </cell>
          <cell r="CB129">
            <v>-18.68</v>
          </cell>
          <cell r="CC129" t="str">
            <v>Significant Short Buildup</v>
          </cell>
          <cell r="CD129">
            <v>0.6</v>
          </cell>
          <cell r="CE129">
            <v>-0.44</v>
          </cell>
          <cell r="CF129">
            <v>-60.93</v>
          </cell>
          <cell r="CG129" t="str">
            <v>Short Buildup</v>
          </cell>
          <cell r="CH129">
            <v>94.05</v>
          </cell>
          <cell r="CI129" t="str">
            <v>NSE:LTIM1!</v>
          </cell>
          <cell r="CJ129">
            <v>0</v>
          </cell>
          <cell r="CK129">
            <v>0</v>
          </cell>
          <cell r="CL129">
            <v>0</v>
          </cell>
          <cell r="CM129">
            <v>0</v>
          </cell>
          <cell r="CN129">
            <v>0</v>
          </cell>
          <cell r="CO129">
            <v>0</v>
          </cell>
          <cell r="CP129">
            <v>0</v>
          </cell>
          <cell r="CQ129">
            <v>0</v>
          </cell>
          <cell r="CR129" t="str">
            <v>BEARISH</v>
          </cell>
          <cell r="CS129" t="str">
            <v>BEARISH</v>
          </cell>
          <cell r="CT129" t="b">
            <v>1</v>
          </cell>
          <cell r="CU129" t="str">
            <v>na</v>
          </cell>
          <cell r="CV129" t="str">
            <v>na</v>
          </cell>
          <cell r="CW129" t="str">
            <v>na</v>
          </cell>
          <cell r="CX129">
            <v>0</v>
          </cell>
          <cell r="CY129">
            <v>0</v>
          </cell>
          <cell r="CZ129" t="b">
            <v>0</v>
          </cell>
          <cell r="DA129">
            <v>26.25</v>
          </cell>
          <cell r="DB129">
            <v>27.73</v>
          </cell>
          <cell r="DC129"/>
        </row>
        <row r="130">
          <cell r="B130" t="str">
            <v>INDIGO</v>
          </cell>
          <cell r="C130">
            <v>300</v>
          </cell>
          <cell r="D130">
            <v>20</v>
          </cell>
          <cell r="E130">
            <v>9000</v>
          </cell>
          <cell r="F130" t="str">
            <v>Transportation</v>
          </cell>
          <cell r="G130" t="str">
            <v>Airlines</v>
          </cell>
          <cell r="H130" t="str">
            <v xml:space="preserve">INTERGLOBE AVIATION LTD             </v>
          </cell>
          <cell r="I130" t="str">
            <v>INDIGO</v>
          </cell>
          <cell r="J130" t="str">
            <v>NSE:INDIGO!1</v>
          </cell>
          <cell r="K130" t="str">
            <v>InterGlobe Aviation Ltd.</v>
          </cell>
          <cell r="L130" t="str">
            <v>#fc5a5a35</v>
          </cell>
          <cell r="M130">
            <v>3037.25</v>
          </cell>
          <cell r="N130">
            <v>-8.0600099999999994E-2</v>
          </cell>
          <cell r="O130">
            <v>-2.4500000000000002</v>
          </cell>
          <cell r="P130">
            <v>3439200</v>
          </cell>
          <cell r="Q130">
            <v>-10.751265099999999</v>
          </cell>
          <cell r="R130">
            <v>-414300</v>
          </cell>
          <cell r="S130">
            <v>2088</v>
          </cell>
          <cell r="T130">
            <v>-8.0600099999999994E-2</v>
          </cell>
          <cell r="U130">
            <v>-969</v>
          </cell>
          <cell r="V130" t="str">
            <v>Long Unwinding</v>
          </cell>
          <cell r="W130">
            <v>3020</v>
          </cell>
          <cell r="X130">
            <v>3000</v>
          </cell>
          <cell r="Y130">
            <v>2980</v>
          </cell>
          <cell r="Z130">
            <v>2960</v>
          </cell>
          <cell r="AA130">
            <v>2940</v>
          </cell>
          <cell r="AB130">
            <v>3040</v>
          </cell>
          <cell r="AC130">
            <v>3060</v>
          </cell>
          <cell r="AD130">
            <v>3080</v>
          </cell>
          <cell r="AE130">
            <v>3100</v>
          </cell>
          <cell r="AF130" t="str">
            <v>3,029.55</v>
          </cell>
          <cell r="AG130" t="str">
            <v>3,050.00</v>
          </cell>
          <cell r="AH130" t="str">
            <v>20.45</v>
          </cell>
          <cell r="AI130" t="str">
            <v>0.68</v>
          </cell>
          <cell r="AJ130" t="str">
            <v>3,050.00</v>
          </cell>
          <cell r="AK130">
            <v>153</v>
          </cell>
          <cell r="AL130" t="str">
            <v>0.05</v>
          </cell>
          <cell r="AM130" t="str">
            <v>-</v>
          </cell>
          <cell r="AN130" t="str">
            <v>-</v>
          </cell>
          <cell r="AO130" t="str">
            <v>-</v>
          </cell>
          <cell r="AP130" t="str">
            <v>VR157</v>
          </cell>
          <cell r="AQ130" t="b">
            <v>0</v>
          </cell>
          <cell r="AR130">
            <v>0</v>
          </cell>
          <cell r="AS130">
            <v>0</v>
          </cell>
          <cell r="AT130">
            <v>0</v>
          </cell>
          <cell r="AU130">
            <v>0</v>
          </cell>
          <cell r="AV130">
            <v>0</v>
          </cell>
          <cell r="AW130">
            <v>0</v>
          </cell>
          <cell r="AX130">
            <v>0</v>
          </cell>
          <cell r="AY130">
            <v>0</v>
          </cell>
          <cell r="AZ130">
            <v>0</v>
          </cell>
          <cell r="BA130" t="b">
            <v>0</v>
          </cell>
          <cell r="BB130" t="b">
            <v>0</v>
          </cell>
          <cell r="BC130" t="b">
            <v>0</v>
          </cell>
          <cell r="BD130" t="b">
            <v>0</v>
          </cell>
          <cell r="BE130">
            <v>29.21</v>
          </cell>
          <cell r="BF130">
            <v>26.89</v>
          </cell>
          <cell r="BG130">
            <v>-15.28</v>
          </cell>
          <cell r="BH130">
            <v>32.26</v>
          </cell>
          <cell r="BI130">
            <v>41.27</v>
          </cell>
          <cell r="BJ130">
            <v>25.72</v>
          </cell>
          <cell r="BK130" t="b">
            <v>1</v>
          </cell>
          <cell r="BL130">
            <v>0.63</v>
          </cell>
          <cell r="BM130">
            <v>-5.49</v>
          </cell>
          <cell r="BN130">
            <v>24.56</v>
          </cell>
          <cell r="BO130">
            <v>0</v>
          </cell>
          <cell r="BP130" t="str">
            <v>SERVICES</v>
          </cell>
          <cell r="BQ130">
            <v>3036.45</v>
          </cell>
          <cell r="BR130">
            <v>1.77</v>
          </cell>
          <cell r="BS130">
            <v>-3.25</v>
          </cell>
          <cell r="BT130">
            <v>-0.11</v>
          </cell>
          <cell r="BU130" t="b">
            <v>0</v>
          </cell>
          <cell r="BV130" t="b">
            <v>0</v>
          </cell>
          <cell r="BW130" t="str">
            <v>BULLISH</v>
          </cell>
          <cell r="BX130">
            <v>5.05</v>
          </cell>
          <cell r="BY130">
            <v>-2.67</v>
          </cell>
          <cell r="BZ130">
            <v>96.43</v>
          </cell>
          <cell r="CA130">
            <v>3036.45</v>
          </cell>
          <cell r="CB130">
            <v>-15.28</v>
          </cell>
          <cell r="CC130" t="str">
            <v>Significant Short Buildup</v>
          </cell>
          <cell r="CD130">
            <v>9.57</v>
          </cell>
          <cell r="CE130">
            <v>-0.11</v>
          </cell>
          <cell r="CF130">
            <v>-20.75</v>
          </cell>
          <cell r="CG130" t="str">
            <v>Short Buildup</v>
          </cell>
          <cell r="CH130">
            <v>80.95</v>
          </cell>
          <cell r="CI130" t="str">
            <v>NSE:INDIGO1!</v>
          </cell>
          <cell r="CJ130">
            <v>41</v>
          </cell>
          <cell r="CK130">
            <v>3086.25</v>
          </cell>
          <cell r="CL130">
            <v>395</v>
          </cell>
          <cell r="CM130">
            <v>2471.1</v>
          </cell>
          <cell r="CN130" t="str">
            <v>Sell</v>
          </cell>
          <cell r="CO130" t="str">
            <v>LAST_WINNER</v>
          </cell>
          <cell r="CP130">
            <v>29</v>
          </cell>
          <cell r="CQ130">
            <v>3120</v>
          </cell>
          <cell r="CR130" t="str">
            <v>BEARISH</v>
          </cell>
          <cell r="CS130" t="str">
            <v>BEARISH</v>
          </cell>
          <cell r="CT130" t="b">
            <v>1</v>
          </cell>
          <cell r="CU130" t="str">
            <v>na</v>
          </cell>
          <cell r="CV130" t="str">
            <v>na</v>
          </cell>
          <cell r="CW130" t="str">
            <v>BULLISH</v>
          </cell>
          <cell r="CX130">
            <v>7</v>
          </cell>
          <cell r="CY130">
            <v>515</v>
          </cell>
          <cell r="CZ130" t="b">
            <v>0</v>
          </cell>
          <cell r="DA130">
            <v>25.41</v>
          </cell>
          <cell r="DB130">
            <v>26.11</v>
          </cell>
          <cell r="DC130"/>
        </row>
        <row r="131">
          <cell r="B131" t="str">
            <v>ONGC</v>
          </cell>
          <cell r="C131">
            <v>3850</v>
          </cell>
          <cell r="D131">
            <v>2.5</v>
          </cell>
          <cell r="E131">
            <v>115500</v>
          </cell>
          <cell r="F131" t="str">
            <v>Energy Minerals</v>
          </cell>
          <cell r="G131" t="str">
            <v>Oil Refining/Marketing</v>
          </cell>
          <cell r="H131" t="str">
            <v xml:space="preserve">OIL AND NATURAL GAS CORP.           </v>
          </cell>
          <cell r="I131" t="str">
            <v>ONGC</v>
          </cell>
          <cell r="J131" t="str">
            <v>NSE:ONGC!1</v>
          </cell>
          <cell r="K131" t="str">
            <v>Oil And Natural Gas Corporation Ltd.</v>
          </cell>
          <cell r="L131" t="str">
            <v>#fc5a5a34</v>
          </cell>
          <cell r="M131">
            <v>241.6</v>
          </cell>
          <cell r="N131">
            <v>-6.2047600000000001E-2</v>
          </cell>
          <cell r="O131">
            <v>-0.15</v>
          </cell>
          <cell r="P131">
            <v>78709400</v>
          </cell>
          <cell r="Q131">
            <v>-0.88718669999999999</v>
          </cell>
          <cell r="R131">
            <v>-704550</v>
          </cell>
          <cell r="S131">
            <v>5318</v>
          </cell>
          <cell r="T131">
            <v>-6.2047600000000001E-2</v>
          </cell>
          <cell r="U131">
            <v>-5240</v>
          </cell>
          <cell r="V131" t="str">
            <v>Long Unwinding</v>
          </cell>
          <cell r="W131">
            <v>240</v>
          </cell>
          <cell r="X131">
            <v>237.5</v>
          </cell>
          <cell r="Y131">
            <v>235</v>
          </cell>
          <cell r="Z131">
            <v>232.5</v>
          </cell>
          <cell r="AA131">
            <v>230</v>
          </cell>
          <cell r="AB131">
            <v>242.5</v>
          </cell>
          <cell r="AC131">
            <v>245</v>
          </cell>
          <cell r="AD131">
            <v>247.5</v>
          </cell>
          <cell r="AE131">
            <v>250</v>
          </cell>
          <cell r="AF131" t="str">
            <v>242.05</v>
          </cell>
          <cell r="AG131" t="str">
            <v>243.00</v>
          </cell>
          <cell r="AH131" t="str">
            <v>0.95</v>
          </cell>
          <cell r="AI131" t="str">
            <v>0.39</v>
          </cell>
          <cell r="AJ131" t="str">
            <v>243.00</v>
          </cell>
          <cell r="AK131">
            <v>51778</v>
          </cell>
          <cell r="AL131" t="str">
            <v>1.26</v>
          </cell>
          <cell r="AM131" t="str">
            <v>-</v>
          </cell>
          <cell r="AN131" t="str">
            <v>-</v>
          </cell>
          <cell r="AO131" t="str">
            <v>-</v>
          </cell>
          <cell r="AP131" t="str">
            <v>VR17</v>
          </cell>
          <cell r="AQ131" t="b">
            <v>1</v>
          </cell>
          <cell r="AR131">
            <v>0</v>
          </cell>
          <cell r="AS131">
            <v>0</v>
          </cell>
          <cell r="AT131">
            <v>0</v>
          </cell>
          <cell r="AU131">
            <v>0</v>
          </cell>
          <cell r="AV131">
            <v>0</v>
          </cell>
          <cell r="AW131">
            <v>0</v>
          </cell>
          <cell r="AX131">
            <v>0</v>
          </cell>
          <cell r="AY131">
            <v>0</v>
          </cell>
          <cell r="AZ131">
            <v>0</v>
          </cell>
          <cell r="BA131" t="b">
            <v>0</v>
          </cell>
          <cell r="BB131" t="b">
            <v>0</v>
          </cell>
          <cell r="BC131" t="b">
            <v>0</v>
          </cell>
          <cell r="BD131" t="b">
            <v>0</v>
          </cell>
          <cell r="BE131">
            <v>31.04</v>
          </cell>
          <cell r="BF131">
            <v>30.23</v>
          </cell>
          <cell r="BG131">
            <v>-7.3</v>
          </cell>
          <cell r="BH131">
            <v>89.52</v>
          </cell>
          <cell r="BI131">
            <v>76.19</v>
          </cell>
          <cell r="BJ131">
            <v>63.67</v>
          </cell>
          <cell r="BK131" t="b">
            <v>1</v>
          </cell>
          <cell r="BL131">
            <v>0.62</v>
          </cell>
          <cell r="BM131">
            <v>10.220000000000001</v>
          </cell>
          <cell r="BN131">
            <v>29.42</v>
          </cell>
          <cell r="BO131">
            <v>0</v>
          </cell>
          <cell r="BP131" t="str">
            <v>ENERGY</v>
          </cell>
          <cell r="BQ131">
            <v>241.3</v>
          </cell>
          <cell r="BR131">
            <v>2.65</v>
          </cell>
          <cell r="BS131">
            <v>-0.45</v>
          </cell>
          <cell r="BT131">
            <v>-0.19</v>
          </cell>
          <cell r="BU131" t="b">
            <v>0</v>
          </cell>
          <cell r="BV131" t="b">
            <v>0</v>
          </cell>
          <cell r="BW131" t="str">
            <v>BULLISH</v>
          </cell>
          <cell r="BX131">
            <v>18.7</v>
          </cell>
          <cell r="BY131">
            <v>3.36</v>
          </cell>
          <cell r="BZ131">
            <v>54.13</v>
          </cell>
          <cell r="CA131">
            <v>241.3</v>
          </cell>
          <cell r="CB131">
            <v>-7.3</v>
          </cell>
          <cell r="CC131" t="str">
            <v>Significant Long Buildup</v>
          </cell>
          <cell r="CD131">
            <v>5.94</v>
          </cell>
          <cell r="CE131">
            <v>-0.19</v>
          </cell>
          <cell r="CF131">
            <v>-45.36</v>
          </cell>
          <cell r="CG131" t="str">
            <v>Short Buildup</v>
          </cell>
          <cell r="CH131">
            <v>99.6</v>
          </cell>
          <cell r="CI131" t="str">
            <v>NSE:ONGC1!</v>
          </cell>
          <cell r="CJ131">
            <v>0</v>
          </cell>
          <cell r="CK131">
            <v>0</v>
          </cell>
          <cell r="CL131">
            <v>0</v>
          </cell>
          <cell r="CM131">
            <v>0</v>
          </cell>
          <cell r="CN131">
            <v>0</v>
          </cell>
          <cell r="CO131">
            <v>0</v>
          </cell>
          <cell r="CP131">
            <v>0</v>
          </cell>
          <cell r="CQ131">
            <v>0</v>
          </cell>
          <cell r="CR131" t="str">
            <v>BULLISH</v>
          </cell>
          <cell r="CS131" t="str">
            <v>BEARISH</v>
          </cell>
          <cell r="CT131" t="b">
            <v>1</v>
          </cell>
          <cell r="CU131" t="str">
            <v>BULLISH_ALIGNMENT</v>
          </cell>
          <cell r="CV131" t="str">
            <v>na</v>
          </cell>
          <cell r="CW131" t="str">
            <v>na</v>
          </cell>
          <cell r="CX131">
            <v>0</v>
          </cell>
          <cell r="CY131">
            <v>0</v>
          </cell>
          <cell r="CZ131" t="b">
            <v>0</v>
          </cell>
          <cell r="DA131">
            <v>29.48</v>
          </cell>
          <cell r="DB131">
            <v>28.75</v>
          </cell>
          <cell r="DC131"/>
        </row>
        <row r="132">
          <cell r="B132" t="str">
            <v>PEL</v>
          </cell>
          <cell r="C132">
            <v>750</v>
          </cell>
          <cell r="D132">
            <v>10</v>
          </cell>
          <cell r="E132">
            <v>22500</v>
          </cell>
          <cell r="F132" t="str">
            <v>Finance</v>
          </cell>
          <cell r="G132" t="str">
            <v>Investment Managers</v>
          </cell>
          <cell r="H132" t="str">
            <v xml:space="preserve">PIRAMAL ENTERPRISES LTD             </v>
          </cell>
          <cell r="I132" t="str">
            <v>PEL</v>
          </cell>
          <cell r="J132" t="str">
            <v>NSE:PEL!1</v>
          </cell>
          <cell r="K132" t="str">
            <v>Piramal Enterprises Ltd.</v>
          </cell>
          <cell r="L132" t="str">
            <v>#fc5a5a34</v>
          </cell>
          <cell r="M132">
            <v>895.65</v>
          </cell>
          <cell r="N132">
            <v>-5.5794200000000002E-2</v>
          </cell>
          <cell r="O132">
            <v>-0.5</v>
          </cell>
          <cell r="P132">
            <v>9785250</v>
          </cell>
          <cell r="Q132">
            <v>-5.0574880000000002</v>
          </cell>
          <cell r="R132">
            <v>-521250</v>
          </cell>
          <cell r="S132">
            <v>1508</v>
          </cell>
          <cell r="T132">
            <v>-5.5794200000000002E-2</v>
          </cell>
          <cell r="U132">
            <v>-1534</v>
          </cell>
          <cell r="V132" t="str">
            <v>Long Unwinding</v>
          </cell>
          <cell r="W132">
            <v>890</v>
          </cell>
          <cell r="X132">
            <v>880</v>
          </cell>
          <cell r="Y132">
            <v>870</v>
          </cell>
          <cell r="Z132">
            <v>860</v>
          </cell>
          <cell r="AA132">
            <v>850</v>
          </cell>
          <cell r="AB132">
            <v>900</v>
          </cell>
          <cell r="AC132">
            <v>910</v>
          </cell>
          <cell r="AD132">
            <v>920</v>
          </cell>
          <cell r="AE132">
            <v>930</v>
          </cell>
          <cell r="AF132" t="str">
            <v>895.90</v>
          </cell>
          <cell r="AG132" t="str">
            <v>900.00</v>
          </cell>
          <cell r="AH132" t="str">
            <v>4.10</v>
          </cell>
          <cell r="AI132" t="str">
            <v>0.46</v>
          </cell>
          <cell r="AJ132" t="str">
            <v>900.00</v>
          </cell>
          <cell r="AK132">
            <v>239</v>
          </cell>
          <cell r="AL132" t="str">
            <v>0.02</v>
          </cell>
          <cell r="AM132" t="str">
            <v>-</v>
          </cell>
          <cell r="AN132" t="str">
            <v>-</v>
          </cell>
          <cell r="AO132" t="str">
            <v>-</v>
          </cell>
          <cell r="AP132" t="str">
            <v>VR142</v>
          </cell>
          <cell r="AQ132" t="b">
            <v>0</v>
          </cell>
          <cell r="AR132">
            <v>0</v>
          </cell>
          <cell r="AS132">
            <v>0</v>
          </cell>
          <cell r="AT132">
            <v>0</v>
          </cell>
          <cell r="AU132">
            <v>0</v>
          </cell>
          <cell r="AV132">
            <v>0</v>
          </cell>
          <cell r="AW132">
            <v>0</v>
          </cell>
          <cell r="AX132">
            <v>0</v>
          </cell>
          <cell r="AY132">
            <v>0</v>
          </cell>
          <cell r="AZ132">
            <v>0</v>
          </cell>
          <cell r="BA132" t="b">
            <v>0</v>
          </cell>
          <cell r="BB132" t="b">
            <v>0</v>
          </cell>
          <cell r="BC132" t="b">
            <v>0</v>
          </cell>
          <cell r="BD132" t="b">
            <v>0</v>
          </cell>
          <cell r="BE132">
            <v>42.78</v>
          </cell>
          <cell r="BF132">
            <v>39.049999999999997</v>
          </cell>
          <cell r="BG132">
            <v>-5.68</v>
          </cell>
          <cell r="BH132">
            <v>78.23</v>
          </cell>
          <cell r="BI132">
            <v>65.08</v>
          </cell>
          <cell r="BJ132">
            <v>46.55</v>
          </cell>
          <cell r="BK132" t="b">
            <v>1</v>
          </cell>
          <cell r="BL132">
            <v>0.51</v>
          </cell>
          <cell r="BM132">
            <v>5.77</v>
          </cell>
          <cell r="BN132">
            <v>35.32</v>
          </cell>
          <cell r="BO132">
            <v>0</v>
          </cell>
          <cell r="BP132" t="str">
            <v>FINANCIAL SERVICES</v>
          </cell>
          <cell r="BQ132">
            <v>897.6</v>
          </cell>
          <cell r="BR132">
            <v>2.85</v>
          </cell>
          <cell r="BS132">
            <v>1.45</v>
          </cell>
          <cell r="BT132">
            <v>0.16</v>
          </cell>
          <cell r="BU132" t="b">
            <v>0</v>
          </cell>
          <cell r="BV132" t="b">
            <v>0</v>
          </cell>
          <cell r="BW132" t="str">
            <v>BEARISH</v>
          </cell>
          <cell r="BX132">
            <v>5.69</v>
          </cell>
          <cell r="BY132">
            <v>-3.73</v>
          </cell>
          <cell r="BZ132">
            <v>81.099999999999994</v>
          </cell>
          <cell r="CA132">
            <v>897.6</v>
          </cell>
          <cell r="CB132">
            <v>-5.68</v>
          </cell>
          <cell r="CC132" t="str">
            <v>Significant Short Buildup</v>
          </cell>
          <cell r="CD132">
            <v>2.2999999999999998</v>
          </cell>
          <cell r="CE132">
            <v>0.16</v>
          </cell>
          <cell r="CF132">
            <v>-43</v>
          </cell>
          <cell r="CG132" t="str">
            <v>Long Buildup</v>
          </cell>
          <cell r="CH132">
            <v>78.97</v>
          </cell>
          <cell r="CI132" t="str">
            <v>NSE:PEL1!</v>
          </cell>
          <cell r="CJ132">
            <v>188</v>
          </cell>
          <cell r="CK132">
            <v>941</v>
          </cell>
          <cell r="CL132">
            <v>27</v>
          </cell>
          <cell r="CM132">
            <v>923.95</v>
          </cell>
          <cell r="CN132" t="str">
            <v>Sell</v>
          </cell>
          <cell r="CO132" t="str">
            <v>LAST_LOSER</v>
          </cell>
          <cell r="CP132">
            <v>38</v>
          </cell>
          <cell r="CQ132">
            <v>940</v>
          </cell>
          <cell r="CR132" t="str">
            <v>BEARISH</v>
          </cell>
          <cell r="CS132" t="str">
            <v>BULLISH</v>
          </cell>
          <cell r="CT132" t="b">
            <v>1</v>
          </cell>
          <cell r="CU132" t="str">
            <v>BEARISH_ALIGNMENT</v>
          </cell>
          <cell r="CV132" t="str">
            <v>na</v>
          </cell>
          <cell r="CW132" t="str">
            <v>BEARISH</v>
          </cell>
          <cell r="CX132">
            <v>5</v>
          </cell>
          <cell r="CY132">
            <v>154</v>
          </cell>
          <cell r="CZ132" t="b">
            <v>0</v>
          </cell>
          <cell r="DA132">
            <v>81.94</v>
          </cell>
          <cell r="DB132">
            <v>83.69</v>
          </cell>
          <cell r="DC132" t="str">
            <v>POTENTIAL_ENTRANT</v>
          </cell>
        </row>
        <row r="133">
          <cell r="B133" t="str">
            <v>NTPC</v>
          </cell>
          <cell r="C133">
            <v>3000</v>
          </cell>
          <cell r="D133">
            <v>2.5</v>
          </cell>
          <cell r="E133">
            <v>90000</v>
          </cell>
          <cell r="F133" t="str">
            <v>Utilities</v>
          </cell>
          <cell r="G133" t="str">
            <v>Electric Utilities</v>
          </cell>
          <cell r="H133" t="str">
            <v xml:space="preserve">NTPC LTD                            </v>
          </cell>
          <cell r="I133" t="str">
            <v>NTPC</v>
          </cell>
          <cell r="J133" t="str">
            <v>NSE:NTPC!1</v>
          </cell>
          <cell r="K133" t="str">
            <v>NTPC Ltd.</v>
          </cell>
          <cell r="L133" t="str">
            <v>#fc5a5a32</v>
          </cell>
          <cell r="M133">
            <v>308.39999999999998</v>
          </cell>
          <cell r="N133">
            <v>-1.6210100000000002E-2</v>
          </cell>
          <cell r="O133">
            <v>-0.05</v>
          </cell>
          <cell r="P133">
            <v>91428000</v>
          </cell>
          <cell r="Q133">
            <v>-0.44752229999999998</v>
          </cell>
          <cell r="R133">
            <v>-411000</v>
          </cell>
          <cell r="S133">
            <v>6032</v>
          </cell>
          <cell r="T133">
            <v>-1.6210100000000002E-2</v>
          </cell>
          <cell r="U133">
            <v>-7795</v>
          </cell>
          <cell r="V133" t="str">
            <v>Long Unwinding</v>
          </cell>
          <cell r="W133">
            <v>307.5</v>
          </cell>
          <cell r="X133">
            <v>305</v>
          </cell>
          <cell r="Y133">
            <v>302.5</v>
          </cell>
          <cell r="Z133">
            <v>300</v>
          </cell>
          <cell r="AA133">
            <v>297.5</v>
          </cell>
          <cell r="AB133">
            <v>310</v>
          </cell>
          <cell r="AC133">
            <v>312.5</v>
          </cell>
          <cell r="AD133">
            <v>315</v>
          </cell>
          <cell r="AE133">
            <v>317.5</v>
          </cell>
          <cell r="AF133" t="str">
            <v>308.45</v>
          </cell>
          <cell r="AG133" t="str">
            <v>309.95</v>
          </cell>
          <cell r="AH133" t="str">
            <v>1.50</v>
          </cell>
          <cell r="AI133" t="str">
            <v>0.49</v>
          </cell>
          <cell r="AJ133" t="str">
            <v>309.95</v>
          </cell>
          <cell r="AK133">
            <v>34260</v>
          </cell>
          <cell r="AL133" t="str">
            <v>1.06</v>
          </cell>
          <cell r="AM133" t="str">
            <v>-</v>
          </cell>
          <cell r="AN133" t="str">
            <v>-</v>
          </cell>
          <cell r="AO133" t="str">
            <v>-</v>
          </cell>
          <cell r="AP133" t="str">
            <v>VR22</v>
          </cell>
          <cell r="AQ133" t="b">
            <v>0</v>
          </cell>
          <cell r="AR133">
            <v>0</v>
          </cell>
          <cell r="AS133">
            <v>0</v>
          </cell>
          <cell r="AT133">
            <v>0</v>
          </cell>
          <cell r="AU133">
            <v>0</v>
          </cell>
          <cell r="AV133">
            <v>0</v>
          </cell>
          <cell r="AW133">
            <v>0</v>
          </cell>
          <cell r="AX133">
            <v>0</v>
          </cell>
          <cell r="AY133">
            <v>0</v>
          </cell>
          <cell r="AZ133">
            <v>0</v>
          </cell>
          <cell r="BA133" t="b">
            <v>0</v>
          </cell>
          <cell r="BB133" t="b">
            <v>0</v>
          </cell>
          <cell r="BC133" t="b">
            <v>0</v>
          </cell>
          <cell r="BD133" t="b">
            <v>0</v>
          </cell>
          <cell r="BE133">
            <v>29.06</v>
          </cell>
          <cell r="BF133">
            <v>27.85</v>
          </cell>
          <cell r="BG133">
            <v>-14.6</v>
          </cell>
          <cell r="BH133">
            <v>86.69</v>
          </cell>
          <cell r="BI133">
            <v>55.56</v>
          </cell>
          <cell r="BJ133">
            <v>55.1</v>
          </cell>
          <cell r="BK133" t="b">
            <v>1</v>
          </cell>
          <cell r="BL133">
            <v>0.2</v>
          </cell>
          <cell r="BM133">
            <v>20.27</v>
          </cell>
          <cell r="BN133">
            <v>26.65</v>
          </cell>
          <cell r="BO133" t="str">
            <v>2024-01-29</v>
          </cell>
          <cell r="BP133" t="str">
            <v>POWER</v>
          </cell>
          <cell r="BQ133">
            <v>309.60000000000002</v>
          </cell>
          <cell r="BR133">
            <v>2</v>
          </cell>
          <cell r="BS133">
            <v>1.1499999999999999</v>
          </cell>
          <cell r="BT133">
            <v>0.37</v>
          </cell>
          <cell r="BU133" t="b">
            <v>0</v>
          </cell>
          <cell r="BV133" t="b">
            <v>1</v>
          </cell>
          <cell r="BW133" t="str">
            <v>BULLISH</v>
          </cell>
          <cell r="BX133">
            <v>16.89</v>
          </cell>
          <cell r="BY133">
            <v>-2.76</v>
          </cell>
          <cell r="BZ133">
            <v>74.13</v>
          </cell>
          <cell r="CA133">
            <v>309.60000000000002</v>
          </cell>
          <cell r="CB133">
            <v>-14.6</v>
          </cell>
          <cell r="CC133" t="str">
            <v>Significant Short Buildup</v>
          </cell>
          <cell r="CD133">
            <v>4.62</v>
          </cell>
          <cell r="CE133">
            <v>0.37</v>
          </cell>
          <cell r="CF133">
            <v>-53.81</v>
          </cell>
          <cell r="CG133" t="str">
            <v>Long Buildup</v>
          </cell>
          <cell r="CH133">
            <v>98.81</v>
          </cell>
          <cell r="CI133" t="str">
            <v>NSE:NTPC1!</v>
          </cell>
          <cell r="CJ133">
            <v>55</v>
          </cell>
          <cell r="CK133">
            <v>317.55</v>
          </cell>
          <cell r="CL133">
            <v>0</v>
          </cell>
          <cell r="CM133">
            <v>0</v>
          </cell>
          <cell r="CN133" t="str">
            <v>Buy</v>
          </cell>
          <cell r="CO133" t="str">
            <v>LAST_LOSER</v>
          </cell>
          <cell r="CP133">
            <v>6</v>
          </cell>
          <cell r="CQ133">
            <v>297.5</v>
          </cell>
          <cell r="CR133" t="str">
            <v>BEARISH</v>
          </cell>
          <cell r="CS133" t="str">
            <v>BULLISH</v>
          </cell>
          <cell r="CT133" t="b">
            <v>1</v>
          </cell>
          <cell r="CU133" t="str">
            <v>na</v>
          </cell>
          <cell r="CV133" t="str">
            <v>BULLISH_ALIGNMENT</v>
          </cell>
          <cell r="CW133" t="str">
            <v>BEARISH</v>
          </cell>
          <cell r="CX133">
            <v>1</v>
          </cell>
          <cell r="CY133">
            <v>1</v>
          </cell>
          <cell r="CZ133" t="b">
            <v>1</v>
          </cell>
          <cell r="DA133">
            <v>25.47</v>
          </cell>
          <cell r="DB133">
            <v>25.1</v>
          </cell>
          <cell r="DC133"/>
        </row>
        <row r="134">
          <cell r="B134" t="str">
            <v>GUJGASLTD</v>
          </cell>
          <cell r="C134">
            <v>1250</v>
          </cell>
          <cell r="D134">
            <v>5</v>
          </cell>
          <cell r="E134">
            <v>50000</v>
          </cell>
          <cell r="F134" t="str">
            <v>Utilities</v>
          </cell>
          <cell r="G134" t="str">
            <v>Gas Distributors</v>
          </cell>
          <cell r="H134" t="str">
            <v xml:space="preserve">GUJARAT GAS LIMITED                 </v>
          </cell>
          <cell r="I134" t="str">
            <v>GUJGASLTD</v>
          </cell>
          <cell r="J134" t="str">
            <v>NSE:GUJGASLTD!1</v>
          </cell>
          <cell r="K134" t="str">
            <v>Gujarat Gas Ltd.</v>
          </cell>
          <cell r="L134" t="str">
            <v>#00a25b32</v>
          </cell>
          <cell r="M134">
            <v>554.1</v>
          </cell>
          <cell r="N134">
            <v>9.0244999999999995E-3</v>
          </cell>
          <cell r="O134">
            <v>0.05</v>
          </cell>
          <cell r="P134">
            <v>5550000</v>
          </cell>
          <cell r="Q134">
            <v>-0.62667859999999997</v>
          </cell>
          <cell r="R134">
            <v>-35000</v>
          </cell>
          <cell r="S134">
            <v>1168</v>
          </cell>
          <cell r="T134">
            <v>9.0244999999999995E-3</v>
          </cell>
          <cell r="U134">
            <v>-977</v>
          </cell>
          <cell r="V134" t="str">
            <v>Short Covering</v>
          </cell>
          <cell r="W134">
            <v>550</v>
          </cell>
          <cell r="X134">
            <v>545</v>
          </cell>
          <cell r="Y134">
            <v>540</v>
          </cell>
          <cell r="Z134">
            <v>535</v>
          </cell>
          <cell r="AA134">
            <v>530</v>
          </cell>
          <cell r="AB134">
            <v>555</v>
          </cell>
          <cell r="AC134">
            <v>560</v>
          </cell>
          <cell r="AD134">
            <v>565</v>
          </cell>
          <cell r="AE134">
            <v>570</v>
          </cell>
          <cell r="AF134" t="str">
            <v>553.60</v>
          </cell>
          <cell r="AG134" t="str">
            <v>554.00</v>
          </cell>
          <cell r="AH134" t="str">
            <v>0.40</v>
          </cell>
          <cell r="AI134" t="str">
            <v>0.07</v>
          </cell>
          <cell r="AJ134" t="str">
            <v>554.00</v>
          </cell>
          <cell r="AK134">
            <v>177</v>
          </cell>
          <cell r="AL134" t="str">
            <v>0.01</v>
          </cell>
          <cell r="AM134" t="str">
            <v>-</v>
          </cell>
          <cell r="AN134" t="str">
            <v>-</v>
          </cell>
          <cell r="AO134" t="str">
            <v>-</v>
          </cell>
          <cell r="AP134" t="str">
            <v>VR152</v>
          </cell>
          <cell r="AQ134" t="b">
            <v>0</v>
          </cell>
          <cell r="AR134">
            <v>0</v>
          </cell>
          <cell r="AS134">
            <v>0</v>
          </cell>
          <cell r="AT134">
            <v>0</v>
          </cell>
          <cell r="AU134">
            <v>0</v>
          </cell>
          <cell r="AV134">
            <v>0</v>
          </cell>
          <cell r="AW134">
            <v>0</v>
          </cell>
          <cell r="AX134">
            <v>0</v>
          </cell>
          <cell r="AY134">
            <v>0</v>
          </cell>
          <cell r="AZ134">
            <v>0</v>
          </cell>
          <cell r="BA134" t="b">
            <v>0</v>
          </cell>
          <cell r="BB134" t="b">
            <v>0</v>
          </cell>
          <cell r="BC134" t="b">
            <v>0</v>
          </cell>
          <cell r="BD134" t="b">
            <v>0</v>
          </cell>
          <cell r="BE134">
            <v>32.700000000000003</v>
          </cell>
          <cell r="BF134">
            <v>37.42</v>
          </cell>
          <cell r="BG134">
            <v>0.21</v>
          </cell>
          <cell r="BH134">
            <v>97.18</v>
          </cell>
          <cell r="BI134">
            <v>95.24</v>
          </cell>
          <cell r="BJ134">
            <v>87.43</v>
          </cell>
          <cell r="BK134" t="b">
            <v>1</v>
          </cell>
          <cell r="BL134">
            <v>0.77</v>
          </cell>
          <cell r="BM134">
            <v>-4.7300000000000004</v>
          </cell>
          <cell r="BN134">
            <v>42.15</v>
          </cell>
          <cell r="BO134">
            <v>0</v>
          </cell>
          <cell r="BP134" t="str">
            <v>ENERGY</v>
          </cell>
          <cell r="BQ134">
            <v>553.6</v>
          </cell>
          <cell r="BR134">
            <v>2.66</v>
          </cell>
          <cell r="BS134">
            <v>-0.45</v>
          </cell>
          <cell r="BT134">
            <v>-0.08</v>
          </cell>
          <cell r="BU134" t="b">
            <v>1</v>
          </cell>
          <cell r="BV134" t="b">
            <v>0</v>
          </cell>
          <cell r="BW134" t="str">
            <v>BULLISH</v>
          </cell>
          <cell r="BX134">
            <v>24.59</v>
          </cell>
          <cell r="BY134">
            <v>2.06</v>
          </cell>
          <cell r="BZ134">
            <v>50.87</v>
          </cell>
          <cell r="CA134">
            <v>553.6</v>
          </cell>
          <cell r="CB134">
            <v>0.21</v>
          </cell>
          <cell r="CC134" t="str">
            <v>Significant Long Buildup</v>
          </cell>
          <cell r="CD134">
            <v>21.5</v>
          </cell>
          <cell r="CE134">
            <v>-0.08</v>
          </cell>
          <cell r="CF134">
            <v>-32.840000000000003</v>
          </cell>
          <cell r="CG134" t="str">
            <v>Short Buildup</v>
          </cell>
          <cell r="CH134">
            <v>87.3</v>
          </cell>
          <cell r="CI134" t="str">
            <v>NSE:GUJGASLTD1!</v>
          </cell>
          <cell r="CJ134">
            <v>143</v>
          </cell>
          <cell r="CK134">
            <v>449.05</v>
          </cell>
          <cell r="CL134">
            <v>350</v>
          </cell>
          <cell r="CM134">
            <v>414.75</v>
          </cell>
          <cell r="CN134" t="str">
            <v>Sell</v>
          </cell>
          <cell r="CO134" t="str">
            <v>LAST_WINNER</v>
          </cell>
          <cell r="CP134">
            <v>20</v>
          </cell>
          <cell r="CQ134">
            <v>560</v>
          </cell>
          <cell r="CR134" t="str">
            <v>BULLISH</v>
          </cell>
          <cell r="CS134" t="str">
            <v>BEARISH</v>
          </cell>
          <cell r="CT134" t="b">
            <v>1</v>
          </cell>
          <cell r="CU134" t="str">
            <v>BULLISH_ALIGNMENT</v>
          </cell>
          <cell r="CV134" t="str">
            <v>na</v>
          </cell>
          <cell r="CW134" t="str">
            <v>BULLISH</v>
          </cell>
          <cell r="CX134">
            <v>24</v>
          </cell>
          <cell r="CY134">
            <v>75</v>
          </cell>
          <cell r="CZ134" t="b">
            <v>0</v>
          </cell>
          <cell r="DA134">
            <v>32.28</v>
          </cell>
          <cell r="DB134">
            <v>31.76</v>
          </cell>
          <cell r="DC134"/>
        </row>
        <row r="135">
          <cell r="B135" t="str">
            <v>SBILIFE</v>
          </cell>
          <cell r="C135">
            <v>750</v>
          </cell>
          <cell r="D135">
            <v>10</v>
          </cell>
          <cell r="E135">
            <v>15000</v>
          </cell>
          <cell r="F135" t="str">
            <v>Finance</v>
          </cell>
          <cell r="G135" t="str">
            <v>Life/Health Insurance</v>
          </cell>
          <cell r="H135" t="str">
            <v xml:space="preserve">SBI LIFE INSURANCE CO LTD           </v>
          </cell>
          <cell r="I135" t="str">
            <v>SBILIFE</v>
          </cell>
          <cell r="J135" t="str">
            <v>NSE:SBILIFE!1</v>
          </cell>
          <cell r="K135" t="str">
            <v>SBI Life Insurance Company Ltd.</v>
          </cell>
          <cell r="L135" t="str">
            <v>#00a25b32</v>
          </cell>
          <cell r="M135">
            <v>1439.95</v>
          </cell>
          <cell r="N135">
            <v>3.1260900000000001E-2</v>
          </cell>
          <cell r="O135">
            <v>0.45</v>
          </cell>
          <cell r="P135">
            <v>5712750</v>
          </cell>
          <cell r="Q135">
            <v>-1.8680752</v>
          </cell>
          <cell r="R135">
            <v>-108750</v>
          </cell>
          <cell r="S135">
            <v>867</v>
          </cell>
          <cell r="T135">
            <v>3.1260900000000001E-2</v>
          </cell>
          <cell r="U135">
            <v>-904</v>
          </cell>
          <cell r="V135" t="str">
            <v>Short Covering</v>
          </cell>
          <cell r="W135">
            <v>1430</v>
          </cell>
          <cell r="X135">
            <v>1420</v>
          </cell>
          <cell r="Y135">
            <v>1410</v>
          </cell>
          <cell r="Z135">
            <v>1400</v>
          </cell>
          <cell r="AA135">
            <v>1390</v>
          </cell>
          <cell r="AB135">
            <v>1440</v>
          </cell>
          <cell r="AC135">
            <v>1450</v>
          </cell>
          <cell r="AD135">
            <v>1460</v>
          </cell>
          <cell r="AE135">
            <v>1470</v>
          </cell>
          <cell r="AF135" t="str">
            <v>1,440.60</v>
          </cell>
          <cell r="AG135" t="str">
            <v>1,448.90</v>
          </cell>
          <cell r="AH135" t="str">
            <v>8.30</v>
          </cell>
          <cell r="AI135" t="str">
            <v>0.58</v>
          </cell>
          <cell r="AJ135" t="str">
            <v>1,441.00</v>
          </cell>
          <cell r="AK135">
            <v>297</v>
          </cell>
          <cell r="AL135" t="str">
            <v>0.04</v>
          </cell>
          <cell r="AM135" t="str">
            <v>-</v>
          </cell>
          <cell r="AN135" t="str">
            <v>-</v>
          </cell>
          <cell r="AO135" t="str">
            <v>-</v>
          </cell>
          <cell r="AP135" t="str">
            <v>VR136</v>
          </cell>
          <cell r="AQ135" t="b">
            <v>0</v>
          </cell>
          <cell r="AR135">
            <v>0</v>
          </cell>
          <cell r="AS135">
            <v>0</v>
          </cell>
          <cell r="AT135">
            <v>0</v>
          </cell>
          <cell r="AU135">
            <v>0</v>
          </cell>
          <cell r="AV135">
            <v>0</v>
          </cell>
          <cell r="AW135">
            <v>0</v>
          </cell>
          <cell r="AX135">
            <v>0</v>
          </cell>
          <cell r="AY135">
            <v>0</v>
          </cell>
          <cell r="AZ135">
            <v>0</v>
          </cell>
          <cell r="BA135" t="b">
            <v>0</v>
          </cell>
          <cell r="BB135" t="b">
            <v>0</v>
          </cell>
          <cell r="BC135" t="b">
            <v>0</v>
          </cell>
          <cell r="BD135" t="b">
            <v>0</v>
          </cell>
          <cell r="BE135">
            <v>21.4</v>
          </cell>
          <cell r="BF135">
            <v>21.54</v>
          </cell>
          <cell r="BG135">
            <v>-16.829999999999998</v>
          </cell>
          <cell r="BH135">
            <v>40.93</v>
          </cell>
          <cell r="BI135">
            <v>34.92</v>
          </cell>
          <cell r="BJ135">
            <v>36.1</v>
          </cell>
          <cell r="BK135" t="b">
            <v>1</v>
          </cell>
          <cell r="BL135">
            <v>0.26</v>
          </cell>
          <cell r="BM135">
            <v>4.22</v>
          </cell>
          <cell r="BN135">
            <v>21.67</v>
          </cell>
          <cell r="BO135" t="str">
            <v>2024-01-25</v>
          </cell>
          <cell r="BP135" t="str">
            <v>FINANCIAL SERVICES</v>
          </cell>
          <cell r="BQ135">
            <v>1440.9</v>
          </cell>
          <cell r="BR135">
            <v>1.62</v>
          </cell>
          <cell r="BS135">
            <v>1.4</v>
          </cell>
          <cell r="BT135">
            <v>0.1</v>
          </cell>
          <cell r="BU135" t="b">
            <v>0</v>
          </cell>
          <cell r="BV135" t="b">
            <v>1</v>
          </cell>
          <cell r="BW135" t="str">
            <v>BULLISH</v>
          </cell>
          <cell r="BX135">
            <v>-12.34</v>
          </cell>
          <cell r="BY135">
            <v>0.72</v>
          </cell>
          <cell r="BZ135">
            <v>37.119999999999997</v>
          </cell>
          <cell r="CA135">
            <v>1440.9</v>
          </cell>
          <cell r="CB135">
            <v>-16.87</v>
          </cell>
          <cell r="CC135" t="str">
            <v>Short Covering</v>
          </cell>
          <cell r="CD135">
            <v>2.02</v>
          </cell>
          <cell r="CE135">
            <v>0.1</v>
          </cell>
          <cell r="CF135">
            <v>-45.89</v>
          </cell>
          <cell r="CG135" t="str">
            <v>Long Buildup</v>
          </cell>
          <cell r="CH135">
            <v>73.81</v>
          </cell>
          <cell r="CI135" t="str">
            <v>NSE:SBILIFE1!</v>
          </cell>
          <cell r="CJ135">
            <v>6</v>
          </cell>
          <cell r="CK135">
            <v>1441.15</v>
          </cell>
          <cell r="CL135">
            <v>51</v>
          </cell>
          <cell r="CM135">
            <v>1433.35</v>
          </cell>
          <cell r="CN135" t="str">
            <v>Buy</v>
          </cell>
          <cell r="CO135" t="str">
            <v>LAST_LOSER</v>
          </cell>
          <cell r="CP135">
            <v>8</v>
          </cell>
          <cell r="CQ135">
            <v>1400</v>
          </cell>
          <cell r="CR135" t="str">
            <v>BULLISH</v>
          </cell>
          <cell r="CS135" t="str">
            <v>BULLISH</v>
          </cell>
          <cell r="CT135" t="b">
            <v>0</v>
          </cell>
          <cell r="CU135" t="str">
            <v>BULLISH_ALIGNMENT</v>
          </cell>
          <cell r="CV135" t="str">
            <v>BULLISH_ALIGNMENT</v>
          </cell>
          <cell r="CW135" t="str">
            <v>BULLISH</v>
          </cell>
          <cell r="CX135">
            <v>2</v>
          </cell>
          <cell r="CY135">
            <v>241</v>
          </cell>
          <cell r="CZ135" t="b">
            <v>1</v>
          </cell>
          <cell r="DA135">
            <v>13.43</v>
          </cell>
          <cell r="DB135">
            <v>13.61</v>
          </cell>
          <cell r="DC135"/>
        </row>
        <row r="136">
          <cell r="B136" t="str">
            <v>CUB</v>
          </cell>
          <cell r="C136">
            <v>5000</v>
          </cell>
          <cell r="D136">
            <v>2.5</v>
          </cell>
          <cell r="E136">
            <v>150000</v>
          </cell>
          <cell r="F136" t="str">
            <v>Finance</v>
          </cell>
          <cell r="G136" t="str">
            <v>Regional Banks</v>
          </cell>
          <cell r="H136" t="str">
            <v xml:space="preserve">CITY UNION BANK LTD                 </v>
          </cell>
          <cell r="I136" t="str">
            <v>CUB</v>
          </cell>
          <cell r="J136" t="str">
            <v>NSE:CUB!1</v>
          </cell>
          <cell r="K136" t="str">
            <v>City Union Bank Ltd.</v>
          </cell>
          <cell r="L136" t="str">
            <v>#00a25b34</v>
          </cell>
          <cell r="M136">
            <v>144.15</v>
          </cell>
          <cell r="N136">
            <v>6.9420300000000004E-2</v>
          </cell>
          <cell r="O136">
            <v>0.1</v>
          </cell>
          <cell r="P136">
            <v>26250000</v>
          </cell>
          <cell r="Q136">
            <v>-2.2164275999999998</v>
          </cell>
          <cell r="R136">
            <v>-595000</v>
          </cell>
          <cell r="S136">
            <v>747</v>
          </cell>
          <cell r="T136">
            <v>6.9420300000000004E-2</v>
          </cell>
          <cell r="U136">
            <v>-594</v>
          </cell>
          <cell r="V136" t="str">
            <v>Short Covering</v>
          </cell>
          <cell r="W136">
            <v>142.5</v>
          </cell>
          <cell r="X136">
            <v>140</v>
          </cell>
          <cell r="Y136">
            <v>137.5</v>
          </cell>
          <cell r="Z136">
            <v>135</v>
          </cell>
          <cell r="AA136">
            <v>132.5</v>
          </cell>
          <cell r="AB136">
            <v>145</v>
          </cell>
          <cell r="AC136">
            <v>147.5</v>
          </cell>
          <cell r="AD136">
            <v>150</v>
          </cell>
          <cell r="AE136">
            <v>152.5</v>
          </cell>
          <cell r="AF136" t="str">
            <v>143.65</v>
          </cell>
          <cell r="AG136" t="str">
            <v>144.70</v>
          </cell>
          <cell r="AH136" t="str">
            <v>1.05</v>
          </cell>
          <cell r="AI136" t="str">
            <v>0.73</v>
          </cell>
          <cell r="AJ136" t="str">
            <v>144.70</v>
          </cell>
          <cell r="AK136">
            <v>2342</v>
          </cell>
          <cell r="AL136" t="str">
            <v>0.03</v>
          </cell>
          <cell r="AM136" t="str">
            <v>-</v>
          </cell>
          <cell r="AN136" t="str">
            <v>-</v>
          </cell>
          <cell r="AO136" t="str">
            <v>-</v>
          </cell>
          <cell r="AP136" t="str">
            <v>VR78</v>
          </cell>
          <cell r="AQ136" t="b">
            <v>0</v>
          </cell>
          <cell r="AR136">
            <v>0</v>
          </cell>
          <cell r="AS136">
            <v>0</v>
          </cell>
          <cell r="AT136">
            <v>0</v>
          </cell>
          <cell r="AU136">
            <v>0</v>
          </cell>
          <cell r="AV136">
            <v>0</v>
          </cell>
          <cell r="AW136">
            <v>0</v>
          </cell>
          <cell r="AX136">
            <v>0</v>
          </cell>
          <cell r="AY136">
            <v>0</v>
          </cell>
          <cell r="AZ136">
            <v>0</v>
          </cell>
          <cell r="BA136" t="b">
            <v>0</v>
          </cell>
          <cell r="BB136" t="b">
            <v>0</v>
          </cell>
          <cell r="BC136" t="b">
            <v>0</v>
          </cell>
          <cell r="BD136" t="b">
            <v>0</v>
          </cell>
          <cell r="BE136">
            <v>41.45</v>
          </cell>
          <cell r="BF136">
            <v>38.869999999999997</v>
          </cell>
          <cell r="BG136">
            <v>-4.12</v>
          </cell>
          <cell r="BH136">
            <v>77.02</v>
          </cell>
          <cell r="BI136">
            <v>57.14</v>
          </cell>
          <cell r="BJ136">
            <v>49.3</v>
          </cell>
          <cell r="BK136" t="b">
            <v>0</v>
          </cell>
          <cell r="BL136">
            <v>0.4</v>
          </cell>
          <cell r="BM136">
            <v>3.74</v>
          </cell>
          <cell r="BN136">
            <v>36.29</v>
          </cell>
          <cell r="BO136">
            <v>0</v>
          </cell>
          <cell r="BP136" t="str">
            <v>FINANCIAL SERVICES</v>
          </cell>
          <cell r="BQ136">
            <v>144.15</v>
          </cell>
          <cell r="BR136">
            <v>2.57</v>
          </cell>
          <cell r="BS136">
            <v>0.1</v>
          </cell>
          <cell r="BT136">
            <v>7.0000000000000007E-2</v>
          </cell>
          <cell r="BU136" t="b">
            <v>0</v>
          </cell>
          <cell r="BV136" t="b">
            <v>0</v>
          </cell>
          <cell r="BW136">
            <v>0</v>
          </cell>
          <cell r="BX136">
            <v>7.99</v>
          </cell>
          <cell r="BY136">
            <v>-5.48</v>
          </cell>
          <cell r="BZ136">
            <v>49.35</v>
          </cell>
          <cell r="CA136">
            <v>144.15</v>
          </cell>
          <cell r="CB136">
            <v>-4.12</v>
          </cell>
          <cell r="CC136" t="str">
            <v>Significant Short Buildup</v>
          </cell>
          <cell r="CD136">
            <v>2.04</v>
          </cell>
          <cell r="CE136">
            <v>7.0000000000000007E-2</v>
          </cell>
          <cell r="CF136">
            <v>-41.09</v>
          </cell>
          <cell r="CG136" t="str">
            <v>Long Buildup</v>
          </cell>
          <cell r="CH136">
            <v>78.17</v>
          </cell>
          <cell r="CI136" t="str">
            <v>NSE:CUB1!</v>
          </cell>
          <cell r="CJ136">
            <v>0</v>
          </cell>
          <cell r="CK136">
            <v>0</v>
          </cell>
          <cell r="CL136">
            <v>0</v>
          </cell>
          <cell r="CM136">
            <v>0</v>
          </cell>
          <cell r="CN136">
            <v>0</v>
          </cell>
          <cell r="CO136">
            <v>0</v>
          </cell>
          <cell r="CP136">
            <v>0</v>
          </cell>
          <cell r="CQ136">
            <v>0</v>
          </cell>
          <cell r="CR136" t="str">
            <v>BEARISH</v>
          </cell>
          <cell r="CS136" t="str">
            <v>BULLISH</v>
          </cell>
          <cell r="CT136" t="b">
            <v>1</v>
          </cell>
          <cell r="CU136" t="str">
            <v>na</v>
          </cell>
          <cell r="CV136" t="str">
            <v>na</v>
          </cell>
          <cell r="CW136" t="str">
            <v>na</v>
          </cell>
          <cell r="CX136">
            <v>0</v>
          </cell>
          <cell r="CY136">
            <v>0</v>
          </cell>
          <cell r="CZ136" t="b">
            <v>0</v>
          </cell>
          <cell r="DA136">
            <v>44.27</v>
          </cell>
          <cell r="DB136">
            <v>45.59</v>
          </cell>
          <cell r="DC136"/>
        </row>
        <row r="137">
          <cell r="B137" t="str">
            <v>AXISBANK</v>
          </cell>
          <cell r="C137">
            <v>625</v>
          </cell>
          <cell r="D137">
            <v>10</v>
          </cell>
          <cell r="E137">
            <v>25000</v>
          </cell>
          <cell r="F137" t="str">
            <v>Finance</v>
          </cell>
          <cell r="G137" t="str">
            <v>Regional Banks</v>
          </cell>
          <cell r="H137" t="str">
            <v xml:space="preserve">AXIS BANK LIMITED                   </v>
          </cell>
          <cell r="I137" t="str">
            <v>AXISBANK</v>
          </cell>
          <cell r="J137" t="str">
            <v>NSE:AXISBANK!1</v>
          </cell>
          <cell r="K137" t="str">
            <v>Axis Bank Ltd.</v>
          </cell>
          <cell r="L137" t="str">
            <v>#00a25b36</v>
          </cell>
          <cell r="M137">
            <v>1120.2</v>
          </cell>
          <cell r="N137">
            <v>0.1251341</v>
          </cell>
          <cell r="O137">
            <v>1.4</v>
          </cell>
          <cell r="P137">
            <v>37163125</v>
          </cell>
          <cell r="Q137">
            <v>-1.4257058</v>
          </cell>
          <cell r="R137">
            <v>-537500</v>
          </cell>
          <cell r="S137">
            <v>8740</v>
          </cell>
          <cell r="T137">
            <v>0.1251341</v>
          </cell>
          <cell r="U137">
            <v>-20270</v>
          </cell>
          <cell r="V137" t="str">
            <v>Short Covering</v>
          </cell>
          <cell r="W137">
            <v>1120</v>
          </cell>
          <cell r="X137">
            <v>1110</v>
          </cell>
          <cell r="Y137">
            <v>1100</v>
          </cell>
          <cell r="Z137">
            <v>1090</v>
          </cell>
          <cell r="AA137">
            <v>1080</v>
          </cell>
          <cell r="AB137">
            <v>1130</v>
          </cell>
          <cell r="AC137">
            <v>1140</v>
          </cell>
          <cell r="AD137">
            <v>1150</v>
          </cell>
          <cell r="AE137">
            <v>1160</v>
          </cell>
          <cell r="AF137" t="str">
            <v>1,116.55</v>
          </cell>
          <cell r="AG137" t="str">
            <v>1,121.00</v>
          </cell>
          <cell r="AH137" t="str">
            <v>4.45</v>
          </cell>
          <cell r="AI137" t="str">
            <v>0.40</v>
          </cell>
          <cell r="AJ137" t="str">
            <v>1,121.00</v>
          </cell>
          <cell r="AK137">
            <v>1939</v>
          </cell>
          <cell r="AL137" t="str">
            <v>0.22</v>
          </cell>
          <cell r="AM137" t="str">
            <v>-</v>
          </cell>
          <cell r="AN137" t="str">
            <v>-</v>
          </cell>
          <cell r="AO137" t="str">
            <v>-</v>
          </cell>
          <cell r="AP137" t="str">
            <v>VR85</v>
          </cell>
          <cell r="AQ137" t="b">
            <v>0</v>
          </cell>
          <cell r="AR137">
            <v>0</v>
          </cell>
          <cell r="AS137">
            <v>0</v>
          </cell>
          <cell r="AT137">
            <v>0</v>
          </cell>
          <cell r="AU137">
            <v>0</v>
          </cell>
          <cell r="AV137">
            <v>0</v>
          </cell>
          <cell r="AW137">
            <v>0</v>
          </cell>
          <cell r="AX137">
            <v>0</v>
          </cell>
          <cell r="AY137">
            <v>0</v>
          </cell>
          <cell r="AZ137">
            <v>0</v>
          </cell>
          <cell r="BA137" t="b">
            <v>0</v>
          </cell>
          <cell r="BB137" t="b">
            <v>0</v>
          </cell>
          <cell r="BC137" t="b">
            <v>0</v>
          </cell>
          <cell r="BD137" t="b">
            <v>0</v>
          </cell>
          <cell r="BE137">
            <v>34.99</v>
          </cell>
          <cell r="BF137">
            <v>35.94</v>
          </cell>
          <cell r="BG137">
            <v>6.62</v>
          </cell>
          <cell r="BH137">
            <v>100</v>
          </cell>
          <cell r="BI137">
            <v>100</v>
          </cell>
          <cell r="BJ137">
            <v>100</v>
          </cell>
          <cell r="BK137" t="b">
            <v>1</v>
          </cell>
          <cell r="BL137">
            <v>0.6</v>
          </cell>
          <cell r="BM137">
            <v>13.36</v>
          </cell>
          <cell r="BN137">
            <v>36.9</v>
          </cell>
          <cell r="BO137" t="str">
            <v>2024-01-23</v>
          </cell>
          <cell r="BP137" t="str">
            <v>FINANCIAL SERVICES</v>
          </cell>
          <cell r="BQ137">
            <v>1120.3499999999999</v>
          </cell>
          <cell r="BR137">
            <v>3.12</v>
          </cell>
          <cell r="BS137">
            <v>1.55</v>
          </cell>
          <cell r="BT137">
            <v>0.14000000000000001</v>
          </cell>
          <cell r="BU137" t="b">
            <v>1</v>
          </cell>
          <cell r="BV137" t="b">
            <v>1</v>
          </cell>
          <cell r="BW137" t="str">
            <v>BEARISH</v>
          </cell>
          <cell r="BX137">
            <v>12.96</v>
          </cell>
          <cell r="BY137">
            <v>-0.24</v>
          </cell>
          <cell r="BZ137">
            <v>41.76</v>
          </cell>
          <cell r="CA137">
            <v>1120.3499999999999</v>
          </cell>
          <cell r="CB137">
            <v>6.62</v>
          </cell>
          <cell r="CC137" t="str">
            <v>Short Buildup</v>
          </cell>
          <cell r="CD137">
            <v>2.2000000000000002</v>
          </cell>
          <cell r="CE137">
            <v>0.14000000000000001</v>
          </cell>
          <cell r="CF137">
            <v>-68.739999999999995</v>
          </cell>
          <cell r="CG137" t="str">
            <v>Long Buildup</v>
          </cell>
          <cell r="CH137">
            <v>89.29</v>
          </cell>
          <cell r="CI137" t="str">
            <v>NSE:AXISBANK1!</v>
          </cell>
          <cell r="CJ137">
            <v>13</v>
          </cell>
          <cell r="CK137">
            <v>1125.3499999999999</v>
          </cell>
          <cell r="CL137">
            <v>27</v>
          </cell>
          <cell r="CM137">
            <v>1107.3499999999999</v>
          </cell>
          <cell r="CN137" t="str">
            <v>Sell</v>
          </cell>
          <cell r="CO137" t="str">
            <v>LAST_LOSER</v>
          </cell>
          <cell r="CP137">
            <v>27</v>
          </cell>
          <cell r="CQ137">
            <v>1120</v>
          </cell>
          <cell r="CR137" t="str">
            <v>BEARISH</v>
          </cell>
          <cell r="CS137" t="str">
            <v>BULLISH</v>
          </cell>
          <cell r="CT137" t="b">
            <v>0</v>
          </cell>
          <cell r="CU137" t="str">
            <v>BEARISH_ALIGNMENT</v>
          </cell>
          <cell r="CV137" t="str">
            <v>na</v>
          </cell>
          <cell r="CW137" t="str">
            <v>BULLISH</v>
          </cell>
          <cell r="CX137">
            <v>3</v>
          </cell>
          <cell r="CY137">
            <v>188</v>
          </cell>
          <cell r="CZ137" t="b">
            <v>1</v>
          </cell>
          <cell r="DA137">
            <v>14.04</v>
          </cell>
          <cell r="DB137">
            <v>13.88</v>
          </cell>
          <cell r="DC137"/>
        </row>
        <row r="138">
          <cell r="B138" t="str">
            <v>HDFCBANK</v>
          </cell>
          <cell r="C138">
            <v>550</v>
          </cell>
          <cell r="D138">
            <v>10</v>
          </cell>
          <cell r="E138">
            <v>16500</v>
          </cell>
          <cell r="F138" t="str">
            <v>Finance</v>
          </cell>
          <cell r="G138" t="str">
            <v>Regional Banks</v>
          </cell>
          <cell r="H138" t="str">
            <v xml:space="preserve">HDFC BANK LTD                       </v>
          </cell>
          <cell r="I138" t="str">
            <v>HDFCBANK</v>
          </cell>
          <cell r="J138" t="str">
            <v>NSE:HDFCBANK!1</v>
          </cell>
          <cell r="K138" t="str">
            <v>HDFC Bank Ltd.</v>
          </cell>
          <cell r="L138" t="str">
            <v>#00a25b37</v>
          </cell>
          <cell r="M138">
            <v>1478.1</v>
          </cell>
          <cell r="N138">
            <v>0.13549220000000001</v>
          </cell>
          <cell r="O138">
            <v>2</v>
          </cell>
          <cell r="P138">
            <v>109231650</v>
          </cell>
          <cell r="Q138">
            <v>-4.3904623000000003</v>
          </cell>
          <cell r="R138">
            <v>-5016000</v>
          </cell>
          <cell r="S138">
            <v>35779</v>
          </cell>
          <cell r="T138">
            <v>0.13549220000000001</v>
          </cell>
          <cell r="U138">
            <v>-40465</v>
          </cell>
          <cell r="V138" t="str">
            <v>Short Covering</v>
          </cell>
          <cell r="W138">
            <v>1470</v>
          </cell>
          <cell r="X138">
            <v>1460</v>
          </cell>
          <cell r="Y138">
            <v>1450</v>
          </cell>
          <cell r="Z138">
            <v>1440</v>
          </cell>
          <cell r="AA138">
            <v>1430</v>
          </cell>
          <cell r="AB138">
            <v>1480</v>
          </cell>
          <cell r="AC138">
            <v>1490</v>
          </cell>
          <cell r="AD138">
            <v>1500</v>
          </cell>
          <cell r="AE138">
            <v>1510</v>
          </cell>
          <cell r="AF138" t="str">
            <v>1,470.65</v>
          </cell>
          <cell r="AG138" t="str">
            <v>1,483.20</v>
          </cell>
          <cell r="AH138" t="str">
            <v>12.55</v>
          </cell>
          <cell r="AI138" t="str">
            <v>0.85</v>
          </cell>
          <cell r="AJ138" t="str">
            <v>1,483.20</v>
          </cell>
          <cell r="AK138">
            <v>79011</v>
          </cell>
          <cell r="AL138" t="str">
            <v>11.72</v>
          </cell>
          <cell r="AM138" t="str">
            <v>-</v>
          </cell>
          <cell r="AN138" t="str">
            <v>-</v>
          </cell>
          <cell r="AO138" t="str">
            <v>-</v>
          </cell>
          <cell r="AP138" t="str">
            <v>VR11</v>
          </cell>
          <cell r="AQ138" t="b">
            <v>1</v>
          </cell>
          <cell r="AR138">
            <v>0</v>
          </cell>
          <cell r="AS138">
            <v>0</v>
          </cell>
          <cell r="AT138">
            <v>0</v>
          </cell>
          <cell r="AU138">
            <v>0</v>
          </cell>
          <cell r="AV138">
            <v>0</v>
          </cell>
          <cell r="AW138">
            <v>0</v>
          </cell>
          <cell r="AX138">
            <v>0</v>
          </cell>
          <cell r="AY138">
            <v>0</v>
          </cell>
          <cell r="AZ138">
            <v>0</v>
          </cell>
          <cell r="BA138" t="b">
            <v>0</v>
          </cell>
          <cell r="BB138" t="b">
            <v>0</v>
          </cell>
          <cell r="BC138" t="b">
            <v>0</v>
          </cell>
          <cell r="BD138" t="b">
            <v>0</v>
          </cell>
          <cell r="BE138">
            <v>35.85</v>
          </cell>
          <cell r="BF138">
            <v>31.69</v>
          </cell>
          <cell r="BG138">
            <v>-12.7</v>
          </cell>
          <cell r="BH138">
            <v>98.79</v>
          </cell>
          <cell r="BI138">
            <v>95.24</v>
          </cell>
          <cell r="BJ138">
            <v>72.900000000000006</v>
          </cell>
          <cell r="BK138" t="b">
            <v>1</v>
          </cell>
          <cell r="BL138">
            <v>0.32</v>
          </cell>
          <cell r="BM138">
            <v>0.69</v>
          </cell>
          <cell r="BN138">
            <v>27.54</v>
          </cell>
          <cell r="BO138">
            <v>0</v>
          </cell>
          <cell r="BP138" t="str">
            <v>FINANCIAL SERVICES</v>
          </cell>
          <cell r="BQ138">
            <v>1479.5</v>
          </cell>
          <cell r="BR138">
            <v>2.17</v>
          </cell>
          <cell r="BS138">
            <v>3.4</v>
          </cell>
          <cell r="BT138">
            <v>0.23</v>
          </cell>
          <cell r="BU138" t="b">
            <v>1</v>
          </cell>
          <cell r="BV138" t="b">
            <v>0</v>
          </cell>
          <cell r="BW138" t="str">
            <v>BEARISH</v>
          </cell>
          <cell r="BX138">
            <v>68.69</v>
          </cell>
          <cell r="BY138">
            <v>-11.94</v>
          </cell>
          <cell r="BZ138">
            <v>47.73</v>
          </cell>
          <cell r="CA138">
            <v>1479.5</v>
          </cell>
          <cell r="CB138">
            <v>-12.7</v>
          </cell>
          <cell r="CC138" t="str">
            <v>Significant Short Buildup</v>
          </cell>
          <cell r="CD138">
            <v>3.55</v>
          </cell>
          <cell r="CE138">
            <v>0.23</v>
          </cell>
          <cell r="CF138">
            <v>-56.78</v>
          </cell>
          <cell r="CG138" t="str">
            <v>Long Buildup</v>
          </cell>
          <cell r="CH138">
            <v>99.21</v>
          </cell>
          <cell r="CI138" t="str">
            <v>NSE:HDFCBANK1!</v>
          </cell>
          <cell r="CJ138">
            <v>41</v>
          </cell>
          <cell r="CK138">
            <v>1670.7</v>
          </cell>
          <cell r="CL138">
            <v>27</v>
          </cell>
          <cell r="CM138">
            <v>1586.05</v>
          </cell>
          <cell r="CN138" t="str">
            <v>Sell</v>
          </cell>
          <cell r="CO138" t="str">
            <v>LAST_LOSER</v>
          </cell>
          <cell r="CP138">
            <v>27</v>
          </cell>
          <cell r="CQ138">
            <v>1680</v>
          </cell>
          <cell r="CR138" t="str">
            <v>BEARISH</v>
          </cell>
          <cell r="CS138" t="str">
            <v>BULLISH</v>
          </cell>
          <cell r="CT138" t="b">
            <v>1</v>
          </cell>
          <cell r="CU138" t="str">
            <v>BEARISH_ALIGNMENT</v>
          </cell>
          <cell r="CV138" t="str">
            <v>na</v>
          </cell>
          <cell r="CW138" t="str">
            <v>BEARISH</v>
          </cell>
          <cell r="CX138">
            <v>5</v>
          </cell>
          <cell r="CY138">
            <v>265</v>
          </cell>
          <cell r="CZ138" t="b">
            <v>0</v>
          </cell>
          <cell r="DA138">
            <v>27.91</v>
          </cell>
          <cell r="DB138">
            <v>28.93</v>
          </cell>
          <cell r="DC138"/>
        </row>
        <row r="139">
          <cell r="B139" t="str">
            <v>ACC</v>
          </cell>
          <cell r="C139">
            <v>300</v>
          </cell>
          <cell r="D139">
            <v>20</v>
          </cell>
          <cell r="E139">
            <v>12000</v>
          </cell>
          <cell r="F139" t="str">
            <v>Non-Energy Minerals</v>
          </cell>
          <cell r="G139" t="str">
            <v>Construction Materials</v>
          </cell>
          <cell r="H139" t="str">
            <v xml:space="preserve">ACC LIMITED                         </v>
          </cell>
          <cell r="I139" t="str">
            <v>ACC</v>
          </cell>
          <cell r="J139" t="str">
            <v>NSE:ACC!1</v>
          </cell>
          <cell r="K139" t="str">
            <v>ACC Ltd.</v>
          </cell>
          <cell r="L139" t="str">
            <v>#00a25b38</v>
          </cell>
          <cell r="M139">
            <v>2286.1999999999998</v>
          </cell>
          <cell r="N139">
            <v>0.15990889999999999</v>
          </cell>
          <cell r="O139">
            <v>3.65</v>
          </cell>
          <cell r="P139">
            <v>2726700</v>
          </cell>
          <cell r="Q139">
            <v>-9.0645322999999998</v>
          </cell>
          <cell r="R139">
            <v>-271800</v>
          </cell>
          <cell r="S139">
            <v>2550</v>
          </cell>
          <cell r="T139">
            <v>0.15990889999999999</v>
          </cell>
          <cell r="U139">
            <v>106</v>
          </cell>
          <cell r="V139" t="str">
            <v>Short Covering</v>
          </cell>
          <cell r="W139">
            <v>2280</v>
          </cell>
          <cell r="X139">
            <v>2260</v>
          </cell>
          <cell r="Y139">
            <v>2240</v>
          </cell>
          <cell r="Z139">
            <v>2220</v>
          </cell>
          <cell r="AA139">
            <v>2200</v>
          </cell>
          <cell r="AB139">
            <v>2300</v>
          </cell>
          <cell r="AC139">
            <v>2320</v>
          </cell>
          <cell r="AD139">
            <v>2340</v>
          </cell>
          <cell r="AE139">
            <v>2360</v>
          </cell>
          <cell r="AF139" t="str">
            <v>2,277.10</v>
          </cell>
          <cell r="AG139" t="str">
            <v>2,279.00</v>
          </cell>
          <cell r="AH139" t="str">
            <v>1.90</v>
          </cell>
          <cell r="AI139" t="str">
            <v>0.08</v>
          </cell>
          <cell r="AJ139" t="str">
            <v>2,279.00</v>
          </cell>
          <cell r="AK139">
            <v>75</v>
          </cell>
          <cell r="AL139" t="str">
            <v>0.02</v>
          </cell>
          <cell r="AM139" t="str">
            <v>-</v>
          </cell>
          <cell r="AN139" t="str">
            <v>-</v>
          </cell>
          <cell r="AO139" t="str">
            <v>-</v>
          </cell>
          <cell r="AP139" t="str">
            <v>VR169</v>
          </cell>
          <cell r="AQ139" t="b">
            <v>0</v>
          </cell>
          <cell r="AR139">
            <v>0</v>
          </cell>
          <cell r="AS139">
            <v>0</v>
          </cell>
          <cell r="AT139">
            <v>0</v>
          </cell>
          <cell r="AU139">
            <v>0</v>
          </cell>
          <cell r="AV139">
            <v>0</v>
          </cell>
          <cell r="AW139">
            <v>0</v>
          </cell>
          <cell r="AX139">
            <v>0</v>
          </cell>
          <cell r="AY139">
            <v>0</v>
          </cell>
          <cell r="AZ139">
            <v>0</v>
          </cell>
          <cell r="BA139" t="b">
            <v>0</v>
          </cell>
          <cell r="BB139" t="b">
            <v>0</v>
          </cell>
          <cell r="BC139" t="b">
            <v>0</v>
          </cell>
          <cell r="BD139" t="b">
            <v>0</v>
          </cell>
          <cell r="BE139">
            <v>33.71</v>
          </cell>
          <cell r="BF139">
            <v>32.99</v>
          </cell>
          <cell r="BG139">
            <v>4.53</v>
          </cell>
          <cell r="BH139">
            <v>68.55</v>
          </cell>
          <cell r="BI139">
            <v>65.08</v>
          </cell>
          <cell r="BJ139">
            <v>15.85</v>
          </cell>
          <cell r="BK139" t="b">
            <v>1</v>
          </cell>
          <cell r="BL139">
            <v>0.5</v>
          </cell>
          <cell r="BM139">
            <v>6.33</v>
          </cell>
          <cell r="BN139">
            <v>32.26</v>
          </cell>
          <cell r="BO139" t="str">
            <v>2024-01-25</v>
          </cell>
          <cell r="BP139" t="str">
            <v>CONSTRUCTION MATERIALS</v>
          </cell>
          <cell r="BQ139">
            <v>2281</v>
          </cell>
          <cell r="BR139">
            <v>2.41</v>
          </cell>
          <cell r="BS139">
            <v>-1.55</v>
          </cell>
          <cell r="BT139">
            <v>-7.0000000000000007E-2</v>
          </cell>
          <cell r="BU139" t="b">
            <v>0</v>
          </cell>
          <cell r="BV139" t="b">
            <v>1</v>
          </cell>
          <cell r="BW139" t="str">
            <v>BULLISH</v>
          </cell>
          <cell r="BX139">
            <v>6.87</v>
          </cell>
          <cell r="BY139">
            <v>-1.73</v>
          </cell>
          <cell r="BZ139">
            <v>138.27000000000001</v>
          </cell>
          <cell r="CA139">
            <v>2281</v>
          </cell>
          <cell r="CB139">
            <v>4.53</v>
          </cell>
          <cell r="CC139" t="str">
            <v>Short Buildup</v>
          </cell>
          <cell r="CD139">
            <v>7.42</v>
          </cell>
          <cell r="CE139">
            <v>-7.0000000000000007E-2</v>
          </cell>
          <cell r="CF139">
            <v>16.82</v>
          </cell>
          <cell r="CG139" t="str">
            <v>Short Buildup</v>
          </cell>
          <cell r="CH139">
            <v>75.400000000000006</v>
          </cell>
          <cell r="CI139" t="str">
            <v>NSE:ACC1!</v>
          </cell>
          <cell r="CJ139">
            <v>1</v>
          </cell>
          <cell r="CK139">
            <v>2282</v>
          </cell>
          <cell r="CL139">
            <v>302</v>
          </cell>
          <cell r="CM139">
            <v>1829.9</v>
          </cell>
          <cell r="CN139" t="str">
            <v>Buy</v>
          </cell>
          <cell r="CO139" t="str">
            <v>LAST_WINNER</v>
          </cell>
          <cell r="CP139">
            <v>8</v>
          </cell>
          <cell r="CQ139">
            <v>2220</v>
          </cell>
          <cell r="CR139" t="str">
            <v>BEARISH</v>
          </cell>
          <cell r="CS139" t="str">
            <v>BEARISH</v>
          </cell>
          <cell r="CT139" t="b">
            <v>0</v>
          </cell>
          <cell r="CU139" t="str">
            <v>na</v>
          </cell>
          <cell r="CV139" t="str">
            <v>na</v>
          </cell>
          <cell r="CW139" t="str">
            <v>BULLISH</v>
          </cell>
          <cell r="CX139">
            <v>1</v>
          </cell>
          <cell r="CY139">
            <v>381</v>
          </cell>
          <cell r="CZ139" t="b">
            <v>1</v>
          </cell>
          <cell r="DA139">
            <v>40.6</v>
          </cell>
          <cell r="DB139">
            <v>41.33</v>
          </cell>
          <cell r="DC139"/>
        </row>
        <row r="140">
          <cell r="B140" t="str">
            <v>APOLLOHOSP</v>
          </cell>
          <cell r="C140">
            <v>125</v>
          </cell>
          <cell r="D140">
            <v>50</v>
          </cell>
          <cell r="E140">
            <v>5000</v>
          </cell>
          <cell r="F140" t="str">
            <v>Health Services</v>
          </cell>
          <cell r="G140" t="str">
            <v>Hospital/Nursing Management</v>
          </cell>
          <cell r="H140" t="str">
            <v xml:space="preserve">APOLLO HOSPITALS ENTER. L           </v>
          </cell>
          <cell r="I140" t="str">
            <v>APOLLOHOSP</v>
          </cell>
          <cell r="J140" t="str">
            <v>NSE:APOLLOHOSP!1</v>
          </cell>
          <cell r="K140" t="str">
            <v>Apollo Hospitals Enterprise Ltd.</v>
          </cell>
          <cell r="L140" t="str">
            <v>#00a25b3c</v>
          </cell>
          <cell r="M140">
            <v>6113.25</v>
          </cell>
          <cell r="N140">
            <v>0.27310299999999998</v>
          </cell>
          <cell r="O140">
            <v>16.649999999999999</v>
          </cell>
          <cell r="P140">
            <v>1805500</v>
          </cell>
          <cell r="Q140">
            <v>-7.7001724999999999</v>
          </cell>
          <cell r="R140">
            <v>-150625</v>
          </cell>
          <cell r="S140">
            <v>5552</v>
          </cell>
          <cell r="T140">
            <v>0.27310299999999998</v>
          </cell>
          <cell r="U140">
            <v>537</v>
          </cell>
          <cell r="V140" t="str">
            <v>Short Covering</v>
          </cell>
          <cell r="W140">
            <v>6100</v>
          </cell>
          <cell r="X140">
            <v>6050</v>
          </cell>
          <cell r="Y140">
            <v>6000</v>
          </cell>
          <cell r="Z140">
            <v>5950</v>
          </cell>
          <cell r="AA140">
            <v>5900</v>
          </cell>
          <cell r="AB140">
            <v>6150</v>
          </cell>
          <cell r="AC140">
            <v>6200</v>
          </cell>
          <cell r="AD140">
            <v>6250</v>
          </cell>
          <cell r="AE140">
            <v>6300</v>
          </cell>
          <cell r="AF140" t="str">
            <v>6,094.65</v>
          </cell>
          <cell r="AG140" t="str">
            <v>6,120.00</v>
          </cell>
          <cell r="AH140" t="str">
            <v>25.35</v>
          </cell>
          <cell r="AI140" t="str">
            <v>0.42</v>
          </cell>
          <cell r="AJ140" t="str">
            <v>6,120.00</v>
          </cell>
          <cell r="AK140">
            <v>399</v>
          </cell>
          <cell r="AL140" t="str">
            <v>0.24</v>
          </cell>
          <cell r="AM140" t="str">
            <v>-</v>
          </cell>
          <cell r="AN140" t="str">
            <v>-</v>
          </cell>
          <cell r="AO140" t="str">
            <v>-</v>
          </cell>
          <cell r="AP140" t="str">
            <v>VR123</v>
          </cell>
          <cell r="AQ140" t="b">
            <v>0</v>
          </cell>
          <cell r="AR140">
            <v>0</v>
          </cell>
          <cell r="AS140">
            <v>0</v>
          </cell>
          <cell r="AT140">
            <v>0</v>
          </cell>
          <cell r="AU140">
            <v>0</v>
          </cell>
          <cell r="AV140">
            <v>0</v>
          </cell>
          <cell r="AW140">
            <v>0</v>
          </cell>
          <cell r="AX140">
            <v>0</v>
          </cell>
          <cell r="AY140">
            <v>0</v>
          </cell>
          <cell r="AZ140">
            <v>0</v>
          </cell>
          <cell r="BA140" t="b">
            <v>0</v>
          </cell>
          <cell r="BB140" t="b">
            <v>0</v>
          </cell>
          <cell r="BC140" t="b">
            <v>0</v>
          </cell>
          <cell r="BD140" t="b">
            <v>0</v>
          </cell>
          <cell r="BE140">
            <v>25.04</v>
          </cell>
          <cell r="BF140">
            <v>23.02</v>
          </cell>
          <cell r="BG140">
            <v>-16.41</v>
          </cell>
          <cell r="BH140">
            <v>7.26</v>
          </cell>
          <cell r="BI140">
            <v>19.05</v>
          </cell>
          <cell r="BJ140">
            <v>19.63</v>
          </cell>
          <cell r="BK140" t="b">
            <v>1</v>
          </cell>
          <cell r="BL140">
            <v>0.68</v>
          </cell>
          <cell r="BM140">
            <v>45.35</v>
          </cell>
          <cell r="BN140">
            <v>21.01</v>
          </cell>
          <cell r="BO140" t="str">
            <v>2024-02-08</v>
          </cell>
          <cell r="BP140" t="str">
            <v>HEALTHCARE</v>
          </cell>
          <cell r="BQ140">
            <v>6111.3</v>
          </cell>
          <cell r="BR140">
            <v>1.64</v>
          </cell>
          <cell r="BS140">
            <v>14.7</v>
          </cell>
          <cell r="BT140">
            <v>0.24</v>
          </cell>
          <cell r="BU140" t="b">
            <v>0</v>
          </cell>
          <cell r="BV140" t="b">
            <v>1</v>
          </cell>
          <cell r="BW140" t="str">
            <v>BULLISH</v>
          </cell>
          <cell r="BX140">
            <v>22.84</v>
          </cell>
          <cell r="BY140">
            <v>3.64</v>
          </cell>
          <cell r="BZ140">
            <v>127.37</v>
          </cell>
          <cell r="CA140">
            <v>6111.3</v>
          </cell>
          <cell r="CB140">
            <v>-16.41</v>
          </cell>
          <cell r="CC140" t="str">
            <v>Significant Long Buildup</v>
          </cell>
          <cell r="CD140">
            <v>13.23</v>
          </cell>
          <cell r="CE140">
            <v>0.24</v>
          </cell>
          <cell r="CF140">
            <v>15.99</v>
          </cell>
          <cell r="CG140" t="str">
            <v>Long Buildup</v>
          </cell>
          <cell r="CH140">
            <v>98.02</v>
          </cell>
          <cell r="CI140" t="str">
            <v>NSE:APOLLOHOSP1!</v>
          </cell>
          <cell r="CJ140">
            <v>38</v>
          </cell>
          <cell r="CK140">
            <v>5912.4</v>
          </cell>
          <cell r="CL140">
            <v>156</v>
          </cell>
          <cell r="CM140">
            <v>5473.5</v>
          </cell>
          <cell r="CN140" t="str">
            <v>Buy</v>
          </cell>
          <cell r="CO140" t="str">
            <v>LAST_LOSER</v>
          </cell>
          <cell r="CP140">
            <v>18</v>
          </cell>
          <cell r="CQ140">
            <v>5850</v>
          </cell>
          <cell r="CR140" t="str">
            <v>BULLISH</v>
          </cell>
          <cell r="CS140" t="str">
            <v>BULLISH</v>
          </cell>
          <cell r="CT140" t="b">
            <v>1</v>
          </cell>
          <cell r="CU140" t="str">
            <v>BULLISH_ALIGNMENT</v>
          </cell>
          <cell r="CV140" t="str">
            <v>BULLISH_ALIGNMENT</v>
          </cell>
          <cell r="CW140" t="str">
            <v>BULLISH</v>
          </cell>
          <cell r="CX140">
            <v>7</v>
          </cell>
          <cell r="CY140">
            <v>986</v>
          </cell>
          <cell r="CZ140" t="b">
            <v>0</v>
          </cell>
          <cell r="DA140">
            <v>19.73</v>
          </cell>
          <cell r="DB140">
            <v>19.62</v>
          </cell>
          <cell r="DC140"/>
        </row>
        <row r="141">
          <cell r="B141" t="str">
            <v>BRITANNIA</v>
          </cell>
          <cell r="C141">
            <v>200</v>
          </cell>
          <cell r="D141">
            <v>20</v>
          </cell>
          <cell r="E141">
            <v>6000</v>
          </cell>
          <cell r="F141" t="str">
            <v>Consumer Non-Durables</v>
          </cell>
          <cell r="G141" t="str">
            <v>Food: Specialty/Candy</v>
          </cell>
          <cell r="H141" t="str">
            <v xml:space="preserve">BRITANNIA INDUSTRIES LTD            </v>
          </cell>
          <cell r="I141" t="str">
            <v>BRITANNIA</v>
          </cell>
          <cell r="J141" t="str">
            <v>NSE:BRITANNIA!1</v>
          </cell>
          <cell r="K141" t="str">
            <v>Britannia Industries Ltd.</v>
          </cell>
          <cell r="L141" t="str">
            <v>#00a25b3e</v>
          </cell>
          <cell r="M141">
            <v>5157.75</v>
          </cell>
          <cell r="N141">
            <v>0.32288499999999998</v>
          </cell>
          <cell r="O141">
            <v>16.600000000000001</v>
          </cell>
          <cell r="P141">
            <v>2261000</v>
          </cell>
          <cell r="Q141">
            <v>-0.20303669999999999</v>
          </cell>
          <cell r="R141">
            <v>-4600</v>
          </cell>
          <cell r="S141">
            <v>1705</v>
          </cell>
          <cell r="T141">
            <v>0.32288499999999998</v>
          </cell>
          <cell r="U141">
            <v>-394</v>
          </cell>
          <cell r="V141" t="str">
            <v>Short Covering</v>
          </cell>
          <cell r="W141">
            <v>5140</v>
          </cell>
          <cell r="X141">
            <v>5120</v>
          </cell>
          <cell r="Y141">
            <v>5100</v>
          </cell>
          <cell r="Z141">
            <v>5080</v>
          </cell>
          <cell r="AA141">
            <v>5060</v>
          </cell>
          <cell r="AB141">
            <v>5160</v>
          </cell>
          <cell r="AC141">
            <v>5180</v>
          </cell>
          <cell r="AD141">
            <v>5200</v>
          </cell>
          <cell r="AE141">
            <v>5220</v>
          </cell>
          <cell r="AF141" t="str">
            <v>5,138.65</v>
          </cell>
          <cell r="AG141" t="str">
            <v>5,164.00</v>
          </cell>
          <cell r="AH141" t="str">
            <v>25.35</v>
          </cell>
          <cell r="AI141" t="str">
            <v>0.49</v>
          </cell>
          <cell r="AJ141" t="str">
            <v>5,164.00</v>
          </cell>
          <cell r="AK141">
            <v>166</v>
          </cell>
          <cell r="AL141" t="str">
            <v>0.09</v>
          </cell>
          <cell r="AM141" t="str">
            <v>-</v>
          </cell>
          <cell r="AN141" t="str">
            <v>-</v>
          </cell>
          <cell r="AO141" t="str">
            <v>-</v>
          </cell>
          <cell r="AP141" t="str">
            <v>VR154</v>
          </cell>
          <cell r="AQ141" t="b">
            <v>0</v>
          </cell>
          <cell r="AR141">
            <v>0</v>
          </cell>
          <cell r="AS141">
            <v>0</v>
          </cell>
          <cell r="AT141">
            <v>0</v>
          </cell>
          <cell r="AU141">
            <v>0</v>
          </cell>
          <cell r="AV141">
            <v>0</v>
          </cell>
          <cell r="AW141">
            <v>0</v>
          </cell>
          <cell r="AX141">
            <v>0</v>
          </cell>
          <cell r="AY141">
            <v>0</v>
          </cell>
          <cell r="AZ141">
            <v>0</v>
          </cell>
          <cell r="BA141" t="b">
            <v>0</v>
          </cell>
          <cell r="BB141" t="b">
            <v>0</v>
          </cell>
          <cell r="BC141" t="b">
            <v>0</v>
          </cell>
          <cell r="BD141" t="b">
            <v>0</v>
          </cell>
          <cell r="BE141">
            <v>25.57</v>
          </cell>
          <cell r="BF141">
            <v>20.52</v>
          </cell>
          <cell r="BG141">
            <v>-10.59</v>
          </cell>
          <cell r="BH141">
            <v>58.67</v>
          </cell>
          <cell r="BI141">
            <v>57.14</v>
          </cell>
          <cell r="BJ141">
            <v>47.8</v>
          </cell>
          <cell r="BK141" t="b">
            <v>1</v>
          </cell>
          <cell r="BL141">
            <v>0.31</v>
          </cell>
          <cell r="BM141">
            <v>42.24</v>
          </cell>
          <cell r="BN141">
            <v>15.46</v>
          </cell>
          <cell r="BO141">
            <v>0</v>
          </cell>
          <cell r="BP141" t="str">
            <v>FMCG</v>
          </cell>
          <cell r="BQ141">
            <v>5135.1499999999996</v>
          </cell>
          <cell r="BR141">
            <v>1.36</v>
          </cell>
          <cell r="BS141">
            <v>-6</v>
          </cell>
          <cell r="BT141">
            <v>-0.12</v>
          </cell>
          <cell r="BU141" t="b">
            <v>0</v>
          </cell>
          <cell r="BV141" t="b">
            <v>0</v>
          </cell>
          <cell r="BW141" t="str">
            <v>BULLISH</v>
          </cell>
          <cell r="BX141">
            <v>0.61</v>
          </cell>
          <cell r="BY141">
            <v>-0.99</v>
          </cell>
          <cell r="BZ141">
            <v>92.19</v>
          </cell>
          <cell r="CA141">
            <v>5135.1499999999996</v>
          </cell>
          <cell r="CB141">
            <v>-10.63</v>
          </cell>
          <cell r="CC141" t="str">
            <v>Short Buildup</v>
          </cell>
          <cell r="CD141">
            <v>3.28</v>
          </cell>
          <cell r="CE141">
            <v>-0.12</v>
          </cell>
          <cell r="CF141">
            <v>-27.26</v>
          </cell>
          <cell r="CG141" t="str">
            <v>Short Buildup</v>
          </cell>
          <cell r="CH141">
            <v>80.95</v>
          </cell>
          <cell r="CI141" t="str">
            <v>NSE:BRITANNIA1!</v>
          </cell>
          <cell r="CJ141">
            <v>8</v>
          </cell>
          <cell r="CK141">
            <v>5150</v>
          </cell>
          <cell r="CL141">
            <v>20</v>
          </cell>
          <cell r="CM141">
            <v>5027</v>
          </cell>
          <cell r="CN141" t="str">
            <v>Buy</v>
          </cell>
          <cell r="CO141" t="str">
            <v>LAST_WINNER</v>
          </cell>
          <cell r="CP141">
            <v>9</v>
          </cell>
          <cell r="CQ141">
            <v>5020</v>
          </cell>
          <cell r="CR141" t="str">
            <v>BEARISH</v>
          </cell>
          <cell r="CS141" t="str">
            <v>BEARISH</v>
          </cell>
          <cell r="CT141" t="b">
            <v>0</v>
          </cell>
          <cell r="CU141" t="str">
            <v>na</v>
          </cell>
          <cell r="CV141" t="str">
            <v>na</v>
          </cell>
          <cell r="CW141" t="str">
            <v>BULLISH</v>
          </cell>
          <cell r="CX141">
            <v>2</v>
          </cell>
          <cell r="CY141">
            <v>859</v>
          </cell>
          <cell r="CZ141" t="b">
            <v>1</v>
          </cell>
          <cell r="DA141">
            <v>17.489999999999998</v>
          </cell>
          <cell r="DB141">
            <v>17.66</v>
          </cell>
          <cell r="DC141"/>
        </row>
        <row r="142">
          <cell r="B142" t="str">
            <v>NAVINFLUOR</v>
          </cell>
          <cell r="C142">
            <v>150</v>
          </cell>
          <cell r="D142">
            <v>50</v>
          </cell>
          <cell r="E142">
            <v>6000</v>
          </cell>
          <cell r="F142" t="str">
            <v>Process Industries</v>
          </cell>
          <cell r="G142" t="str">
            <v>Chemicals: Specialty</v>
          </cell>
          <cell r="H142" t="str">
            <v xml:space="preserve">NAVIN FLUORINE INT. LTD             </v>
          </cell>
          <cell r="I142" t="str">
            <v>NAVINFLUOR</v>
          </cell>
          <cell r="J142" t="str">
            <v>NSE:NAVINFLUOR!1</v>
          </cell>
          <cell r="K142" t="str">
            <v>Navin Fluorine International Ltd.</v>
          </cell>
          <cell r="L142" t="str">
            <v>#00a25b3f</v>
          </cell>
          <cell r="M142">
            <v>3431.4</v>
          </cell>
          <cell r="N142">
            <v>0.33186650000000001</v>
          </cell>
          <cell r="O142">
            <v>11.35</v>
          </cell>
          <cell r="P142">
            <v>1305000</v>
          </cell>
          <cell r="Q142">
            <v>0.19578490000000001</v>
          </cell>
          <cell r="R142">
            <v>2550</v>
          </cell>
          <cell r="S142">
            <v>2270</v>
          </cell>
          <cell r="T142">
            <v>0.33186650000000001</v>
          </cell>
          <cell r="U142">
            <v>399</v>
          </cell>
          <cell r="V142" t="str">
            <v>Long Build Up</v>
          </cell>
          <cell r="W142">
            <v>3400</v>
          </cell>
          <cell r="X142">
            <v>3350</v>
          </cell>
          <cell r="Y142">
            <v>3300</v>
          </cell>
          <cell r="Z142">
            <v>3250</v>
          </cell>
          <cell r="AA142">
            <v>3200</v>
          </cell>
          <cell r="AB142">
            <v>3450</v>
          </cell>
          <cell r="AC142">
            <v>3500</v>
          </cell>
          <cell r="AD142">
            <v>3550</v>
          </cell>
          <cell r="AE142">
            <v>3600</v>
          </cell>
          <cell r="AF142" t="str">
            <v>3,411.00</v>
          </cell>
          <cell r="AG142" t="str">
            <v>3,440.00</v>
          </cell>
          <cell r="AH142" t="str">
            <v>29.00</v>
          </cell>
          <cell r="AI142" t="str">
            <v>0.85</v>
          </cell>
          <cell r="AJ142" t="str">
            <v>3,440.00</v>
          </cell>
          <cell r="AK142">
            <v>109</v>
          </cell>
          <cell r="AL142" t="str">
            <v>0.04</v>
          </cell>
          <cell r="AM142" t="str">
            <v>-</v>
          </cell>
          <cell r="AN142" t="str">
            <v>-</v>
          </cell>
          <cell r="AO142" t="str">
            <v>-</v>
          </cell>
          <cell r="AP142" t="str">
            <v>VR162</v>
          </cell>
          <cell r="AQ142" t="b">
            <v>0</v>
          </cell>
          <cell r="AR142">
            <v>5</v>
          </cell>
          <cell r="AS142">
            <v>0</v>
          </cell>
          <cell r="AT142">
            <v>4</v>
          </cell>
          <cell r="AU142">
            <v>0</v>
          </cell>
          <cell r="AV142">
            <v>5</v>
          </cell>
          <cell r="AW142">
            <v>0</v>
          </cell>
          <cell r="AX142" t="str">
            <v>LPR5</v>
          </cell>
          <cell r="AY142" t="str">
            <v>LOR4</v>
          </cell>
          <cell r="AZ142" t="str">
            <v>LVR5</v>
          </cell>
          <cell r="BA142" t="b">
            <v>0</v>
          </cell>
          <cell r="BB142" t="b">
            <v>1</v>
          </cell>
          <cell r="BC142" t="b">
            <v>1</v>
          </cell>
          <cell r="BD142" t="b">
            <v>1</v>
          </cell>
          <cell r="BE142">
            <v>42.14</v>
          </cell>
          <cell r="BF142">
            <v>35.840000000000003</v>
          </cell>
          <cell r="BG142">
            <v>10.72</v>
          </cell>
          <cell r="BH142">
            <v>86.09</v>
          </cell>
          <cell r="BI142">
            <v>70.63</v>
          </cell>
          <cell r="BJ142">
            <v>55.11</v>
          </cell>
          <cell r="BK142" t="b">
            <v>1</v>
          </cell>
          <cell r="BL142">
            <v>0.33</v>
          </cell>
          <cell r="BM142">
            <v>-13.08</v>
          </cell>
          <cell r="BN142">
            <v>29.54</v>
          </cell>
          <cell r="BO142" t="str">
            <v>2024-02-06</v>
          </cell>
          <cell r="BP142" t="str">
            <v>CHEMICALS</v>
          </cell>
          <cell r="BQ142">
            <v>3437.95</v>
          </cell>
          <cell r="BR142">
            <v>2.62</v>
          </cell>
          <cell r="BS142">
            <v>17.899999999999999</v>
          </cell>
          <cell r="BT142">
            <v>0.52</v>
          </cell>
          <cell r="BU142" t="b">
            <v>0</v>
          </cell>
          <cell r="BV142" t="b">
            <v>1</v>
          </cell>
          <cell r="BW142" t="str">
            <v>BEARISH</v>
          </cell>
          <cell r="BX142">
            <v>13.53</v>
          </cell>
          <cell r="BY142">
            <v>-2.63</v>
          </cell>
          <cell r="BZ142">
            <v>174.67</v>
          </cell>
          <cell r="CA142">
            <v>3437.95</v>
          </cell>
          <cell r="CB142">
            <v>10.72</v>
          </cell>
          <cell r="CC142" t="str">
            <v>Significant Short Buildup</v>
          </cell>
          <cell r="CD142">
            <v>5.5</v>
          </cell>
          <cell r="CE142">
            <v>0.52</v>
          </cell>
          <cell r="CF142">
            <v>22.07</v>
          </cell>
          <cell r="CG142" t="str">
            <v>Long Buildup</v>
          </cell>
          <cell r="CH142">
            <v>93.65</v>
          </cell>
          <cell r="CI142" t="str">
            <v>NSE:NAVINFLUOR1!</v>
          </cell>
          <cell r="CJ142">
            <v>132</v>
          </cell>
          <cell r="CK142">
            <v>3810</v>
          </cell>
          <cell r="CL142">
            <v>156</v>
          </cell>
          <cell r="CM142">
            <v>3775.1</v>
          </cell>
          <cell r="CN142" t="str">
            <v>Sell</v>
          </cell>
          <cell r="CO142" t="str">
            <v>LAST_WINNER</v>
          </cell>
          <cell r="CP142">
            <v>103</v>
          </cell>
          <cell r="CQ142">
            <v>3900</v>
          </cell>
          <cell r="CR142" t="str">
            <v>BEARISH</v>
          </cell>
          <cell r="CS142" t="str">
            <v>BULLISH</v>
          </cell>
          <cell r="CT142" t="b">
            <v>1</v>
          </cell>
          <cell r="CU142" t="str">
            <v>BEARISH_ALIGNMENT</v>
          </cell>
          <cell r="CV142" t="str">
            <v>na</v>
          </cell>
          <cell r="CW142" t="str">
            <v>BULLISH</v>
          </cell>
          <cell r="CX142">
            <v>23</v>
          </cell>
          <cell r="CY142">
            <v>636</v>
          </cell>
          <cell r="CZ142" t="b">
            <v>0</v>
          </cell>
          <cell r="DA142">
            <v>50.98</v>
          </cell>
          <cell r="DB142">
            <v>47.27</v>
          </cell>
          <cell r="DC142"/>
        </row>
        <row r="143">
          <cell r="B143" t="str">
            <v>LTTS</v>
          </cell>
          <cell r="C143">
            <v>200</v>
          </cell>
          <cell r="D143">
            <v>50</v>
          </cell>
          <cell r="E143">
            <v>6000</v>
          </cell>
          <cell r="F143" t="str">
            <v>Industrial Services</v>
          </cell>
          <cell r="G143" t="str">
            <v>Engineering &amp; Construction</v>
          </cell>
          <cell r="H143" t="str">
            <v xml:space="preserve">L&amp;T TECHNOLOGY SER. LTD.            </v>
          </cell>
          <cell r="I143" t="str">
            <v>LTTS</v>
          </cell>
          <cell r="J143" t="str">
            <v>NSE:LTTS!1</v>
          </cell>
          <cell r="K143" t="str">
            <v>L&amp;T Technology Services Ltd.</v>
          </cell>
          <cell r="L143" t="str">
            <v>#00a25b3f</v>
          </cell>
          <cell r="M143">
            <v>5429.15</v>
          </cell>
          <cell r="N143">
            <v>0.34748210000000002</v>
          </cell>
          <cell r="O143">
            <v>18.8</v>
          </cell>
          <cell r="P143">
            <v>567600</v>
          </cell>
          <cell r="Q143">
            <v>-7.7373212000000002</v>
          </cell>
          <cell r="R143">
            <v>-47600</v>
          </cell>
          <cell r="S143">
            <v>1449</v>
          </cell>
          <cell r="T143">
            <v>0.34748210000000002</v>
          </cell>
          <cell r="U143">
            <v>-917</v>
          </cell>
          <cell r="V143" t="str">
            <v>Short Covering</v>
          </cell>
          <cell r="W143">
            <v>5400</v>
          </cell>
          <cell r="X143">
            <v>5350</v>
          </cell>
          <cell r="Y143">
            <v>5300</v>
          </cell>
          <cell r="Z143">
            <v>5250</v>
          </cell>
          <cell r="AA143">
            <v>5200</v>
          </cell>
          <cell r="AB143">
            <v>5450</v>
          </cell>
          <cell r="AC143">
            <v>5500</v>
          </cell>
          <cell r="AD143">
            <v>5550</v>
          </cell>
          <cell r="AE143">
            <v>5600</v>
          </cell>
          <cell r="AF143" t="str">
            <v>5,387.05</v>
          </cell>
          <cell r="AG143" t="str">
            <v>5,444.00</v>
          </cell>
          <cell r="AH143" t="str">
            <v>56.95</v>
          </cell>
          <cell r="AI143" t="str">
            <v>1.06</v>
          </cell>
          <cell r="AJ143" t="str">
            <v>5,444.00</v>
          </cell>
          <cell r="AK143">
            <v>557</v>
          </cell>
          <cell r="AL143" t="str">
            <v>0.30</v>
          </cell>
          <cell r="AM143" t="str">
            <v>-</v>
          </cell>
          <cell r="AN143" t="str">
            <v>-</v>
          </cell>
          <cell r="AO143" t="str">
            <v>-</v>
          </cell>
          <cell r="AP143" t="str">
            <v>VR113</v>
          </cell>
          <cell r="AQ143" t="b">
            <v>0</v>
          </cell>
          <cell r="AR143">
            <v>0</v>
          </cell>
          <cell r="AS143">
            <v>0</v>
          </cell>
          <cell r="AT143">
            <v>0</v>
          </cell>
          <cell r="AU143">
            <v>0</v>
          </cell>
          <cell r="AV143">
            <v>0</v>
          </cell>
          <cell r="AW143">
            <v>0</v>
          </cell>
          <cell r="AX143">
            <v>0</v>
          </cell>
          <cell r="AY143">
            <v>0</v>
          </cell>
          <cell r="AZ143">
            <v>0</v>
          </cell>
          <cell r="BA143" t="b">
            <v>0</v>
          </cell>
          <cell r="BB143" t="b">
            <v>0</v>
          </cell>
          <cell r="BC143" t="b">
            <v>0</v>
          </cell>
          <cell r="BD143" t="b">
            <v>0</v>
          </cell>
          <cell r="BE143">
            <v>31.82</v>
          </cell>
          <cell r="BF143">
            <v>30.88</v>
          </cell>
          <cell r="BG143">
            <v>-9.5</v>
          </cell>
          <cell r="BH143">
            <v>46.17</v>
          </cell>
          <cell r="BI143">
            <v>52.38</v>
          </cell>
          <cell r="BJ143">
            <v>31.24</v>
          </cell>
          <cell r="BK143" t="b">
            <v>1</v>
          </cell>
          <cell r="BL143">
            <v>0.53</v>
          </cell>
          <cell r="BM143">
            <v>-0.45</v>
          </cell>
          <cell r="BN143">
            <v>29.94</v>
          </cell>
          <cell r="BO143">
            <v>0</v>
          </cell>
          <cell r="BP143" t="str">
            <v>IT</v>
          </cell>
          <cell r="BQ143">
            <v>5433.7</v>
          </cell>
          <cell r="BR143">
            <v>2.4300000000000002</v>
          </cell>
          <cell r="BS143">
            <v>23.35</v>
          </cell>
          <cell r="BT143">
            <v>0.43</v>
          </cell>
          <cell r="BU143" t="b">
            <v>0</v>
          </cell>
          <cell r="BV143" t="b">
            <v>0</v>
          </cell>
          <cell r="BW143" t="str">
            <v>BULLISH</v>
          </cell>
          <cell r="BX143">
            <v>-20.97</v>
          </cell>
          <cell r="BY143">
            <v>0.1</v>
          </cell>
          <cell r="BZ143">
            <v>27.26</v>
          </cell>
          <cell r="CA143">
            <v>5433.7</v>
          </cell>
          <cell r="CB143">
            <v>-9.5</v>
          </cell>
          <cell r="CC143" t="str">
            <v>Short Covering</v>
          </cell>
          <cell r="CD143">
            <v>0.25</v>
          </cell>
          <cell r="CE143">
            <v>0.43</v>
          </cell>
          <cell r="CF143">
            <v>-32.770000000000003</v>
          </cell>
          <cell r="CG143" t="str">
            <v>Long Buildup</v>
          </cell>
          <cell r="CH143">
            <v>84.13</v>
          </cell>
          <cell r="CI143" t="str">
            <v>NSE:LTTS1!</v>
          </cell>
          <cell r="CJ143">
            <v>27</v>
          </cell>
          <cell r="CK143">
            <v>5530.6</v>
          </cell>
          <cell r="CL143">
            <v>0</v>
          </cell>
          <cell r="CM143">
            <v>0</v>
          </cell>
          <cell r="CN143" t="str">
            <v>Buy</v>
          </cell>
          <cell r="CO143" t="str">
            <v>LAST_LOSER</v>
          </cell>
          <cell r="CP143">
            <v>27</v>
          </cell>
          <cell r="CQ143">
            <v>5300</v>
          </cell>
          <cell r="CR143" t="str">
            <v>BULLISH</v>
          </cell>
          <cell r="CS143" t="str">
            <v>BULLISH</v>
          </cell>
          <cell r="CT143" t="b">
            <v>0</v>
          </cell>
          <cell r="CU143" t="str">
            <v>BULLISH_ALIGNMENT</v>
          </cell>
          <cell r="CV143" t="str">
            <v>BULLISH_ALIGNMENT</v>
          </cell>
          <cell r="CW143" t="str">
            <v>BEARISH</v>
          </cell>
          <cell r="CX143">
            <v>1</v>
          </cell>
          <cell r="CY143">
            <v>1</v>
          </cell>
          <cell r="CZ143" t="b">
            <v>1</v>
          </cell>
          <cell r="DA143">
            <v>39.479999999999997</v>
          </cell>
          <cell r="DB143">
            <v>43.77</v>
          </cell>
          <cell r="DC143"/>
        </row>
        <row r="144">
          <cell r="B144" t="str">
            <v>POWERGRID</v>
          </cell>
          <cell r="C144">
            <v>3600</v>
          </cell>
          <cell r="D144">
            <v>2.5</v>
          </cell>
          <cell r="E144">
            <v>108000</v>
          </cell>
          <cell r="F144" t="str">
            <v>Utilities</v>
          </cell>
          <cell r="G144" t="str">
            <v>Alternative Power Generation</v>
          </cell>
          <cell r="H144" t="str">
            <v xml:space="preserve">POWER GRID CORP. LTD.               </v>
          </cell>
          <cell r="I144" t="str">
            <v>POWERGRID</v>
          </cell>
          <cell r="J144" t="str">
            <v>NSE:POWERGRID!1</v>
          </cell>
          <cell r="K144" t="str">
            <v>Power Grid Corporation of India Ltd.</v>
          </cell>
          <cell r="L144" t="str">
            <v>#00a25b40</v>
          </cell>
          <cell r="M144">
            <v>237.35</v>
          </cell>
          <cell r="N144">
            <v>0.35940800000000001</v>
          </cell>
          <cell r="O144">
            <v>0.85</v>
          </cell>
          <cell r="P144">
            <v>65203200</v>
          </cell>
          <cell r="Q144">
            <v>-2.2768964999999999</v>
          </cell>
          <cell r="R144">
            <v>-1519200</v>
          </cell>
          <cell r="S144">
            <v>3148</v>
          </cell>
          <cell r="T144">
            <v>0.35940800000000001</v>
          </cell>
          <cell r="U144">
            <v>-1235</v>
          </cell>
          <cell r="V144" t="str">
            <v>Short Covering</v>
          </cell>
          <cell r="W144">
            <v>235</v>
          </cell>
          <cell r="X144">
            <v>232.5</v>
          </cell>
          <cell r="Y144">
            <v>230</v>
          </cell>
          <cell r="Z144">
            <v>227.5</v>
          </cell>
          <cell r="AA144">
            <v>225</v>
          </cell>
          <cell r="AB144">
            <v>237.5</v>
          </cell>
          <cell r="AC144">
            <v>240</v>
          </cell>
          <cell r="AD144">
            <v>242.5</v>
          </cell>
          <cell r="AE144">
            <v>245</v>
          </cell>
          <cell r="AF144" t="str">
            <v>235.40</v>
          </cell>
          <cell r="AG144" t="str">
            <v>238.00</v>
          </cell>
          <cell r="AH144" t="str">
            <v>2.60</v>
          </cell>
          <cell r="AI144" t="str">
            <v>1.10</v>
          </cell>
          <cell r="AJ144" t="str">
            <v>238.00</v>
          </cell>
          <cell r="AK144">
            <v>13032</v>
          </cell>
          <cell r="AL144" t="str">
            <v>0.31</v>
          </cell>
          <cell r="AM144" t="str">
            <v>-</v>
          </cell>
          <cell r="AN144" t="str">
            <v>-</v>
          </cell>
          <cell r="AO144" t="str">
            <v>-</v>
          </cell>
          <cell r="AP144" t="str">
            <v>VR37</v>
          </cell>
          <cell r="AQ144" t="b">
            <v>0</v>
          </cell>
          <cell r="AR144">
            <v>0</v>
          </cell>
          <cell r="AS144">
            <v>0</v>
          </cell>
          <cell r="AT144">
            <v>0</v>
          </cell>
          <cell r="AU144">
            <v>0</v>
          </cell>
          <cell r="AV144">
            <v>0</v>
          </cell>
          <cell r="AW144">
            <v>0</v>
          </cell>
          <cell r="AX144">
            <v>0</v>
          </cell>
          <cell r="AY144">
            <v>0</v>
          </cell>
          <cell r="AZ144">
            <v>0</v>
          </cell>
          <cell r="BA144" t="b">
            <v>0</v>
          </cell>
          <cell r="BB144" t="b">
            <v>0</v>
          </cell>
          <cell r="BC144" t="b">
            <v>0</v>
          </cell>
          <cell r="BD144" t="b">
            <v>0</v>
          </cell>
          <cell r="BE144">
            <v>30.64</v>
          </cell>
          <cell r="BF144">
            <v>29.8</v>
          </cell>
          <cell r="BG144">
            <v>-4.55</v>
          </cell>
          <cell r="BH144">
            <v>87.9</v>
          </cell>
          <cell r="BI144">
            <v>60.32</v>
          </cell>
          <cell r="BJ144">
            <v>69.03</v>
          </cell>
          <cell r="BK144" t="b">
            <v>1</v>
          </cell>
          <cell r="BL144">
            <v>0.49</v>
          </cell>
          <cell r="BM144">
            <v>2.33</v>
          </cell>
          <cell r="BN144">
            <v>28.97</v>
          </cell>
          <cell r="BO144">
            <v>0</v>
          </cell>
          <cell r="BP144" t="str">
            <v>POWER</v>
          </cell>
          <cell r="BQ144">
            <v>237.1</v>
          </cell>
          <cell r="BR144">
            <v>2.17</v>
          </cell>
          <cell r="BS144">
            <v>0.6</v>
          </cell>
          <cell r="BT144">
            <v>0.25</v>
          </cell>
          <cell r="BU144" t="b">
            <v>0</v>
          </cell>
          <cell r="BV144" t="b">
            <v>0</v>
          </cell>
          <cell r="BW144" t="str">
            <v>BULLISH</v>
          </cell>
          <cell r="BX144">
            <v>4.78</v>
          </cell>
          <cell r="BY144">
            <v>-2</v>
          </cell>
          <cell r="BZ144">
            <v>85.48</v>
          </cell>
          <cell r="CA144">
            <v>237.1</v>
          </cell>
          <cell r="CB144">
            <v>-4.55</v>
          </cell>
          <cell r="CC144" t="str">
            <v>Short Buildup</v>
          </cell>
          <cell r="CD144">
            <v>1.7</v>
          </cell>
          <cell r="CE144">
            <v>0.25</v>
          </cell>
          <cell r="CF144">
            <v>-22.46</v>
          </cell>
          <cell r="CG144" t="str">
            <v>Long Buildup</v>
          </cell>
          <cell r="CH144">
            <v>92.86</v>
          </cell>
          <cell r="CI144" t="str">
            <v>NSE:POWERGRID1!</v>
          </cell>
          <cell r="CJ144">
            <v>6</v>
          </cell>
          <cell r="CK144">
            <v>239.5</v>
          </cell>
          <cell r="CL144">
            <v>0</v>
          </cell>
          <cell r="CM144">
            <v>0</v>
          </cell>
          <cell r="CN144" t="str">
            <v>Buy</v>
          </cell>
          <cell r="CO144" t="str">
            <v>LAST_WINNER</v>
          </cell>
          <cell r="CP144">
            <v>5</v>
          </cell>
          <cell r="CQ144">
            <v>232.5</v>
          </cell>
          <cell r="CR144" t="str">
            <v>BEARISH</v>
          </cell>
          <cell r="CS144" t="str">
            <v>BULLISH</v>
          </cell>
          <cell r="CT144" t="b">
            <v>0</v>
          </cell>
          <cell r="CU144" t="str">
            <v>na</v>
          </cell>
          <cell r="CV144" t="str">
            <v>BULLISH_ALIGNMENT</v>
          </cell>
          <cell r="CW144" t="str">
            <v>BEARISH</v>
          </cell>
          <cell r="CX144">
            <v>1</v>
          </cell>
          <cell r="CY144">
            <v>1</v>
          </cell>
          <cell r="CZ144" t="b">
            <v>1</v>
          </cell>
          <cell r="DA144">
            <v>15.72</v>
          </cell>
          <cell r="DB144">
            <v>15.86</v>
          </cell>
          <cell r="DC144"/>
        </row>
        <row r="145">
          <cell r="B145" t="str">
            <v>HINDALCO</v>
          </cell>
          <cell r="C145">
            <v>1400</v>
          </cell>
          <cell r="D145">
            <v>5</v>
          </cell>
          <cell r="E145">
            <v>42000</v>
          </cell>
          <cell r="F145" t="str">
            <v>Non-Energy Minerals</v>
          </cell>
          <cell r="G145" t="str">
            <v>Other Metals/Minerals</v>
          </cell>
          <cell r="H145" t="str">
            <v xml:space="preserve">HINDALCO  INDUSTRIES  LTD           </v>
          </cell>
          <cell r="I145" t="str">
            <v>HINDALCO</v>
          </cell>
          <cell r="J145" t="str">
            <v>NSE:HINDALCO!1</v>
          </cell>
          <cell r="K145" t="str">
            <v>Hindalco Industries Ltd.</v>
          </cell>
          <cell r="L145" t="str">
            <v>#00a25b40</v>
          </cell>
          <cell r="M145">
            <v>560.5</v>
          </cell>
          <cell r="N145">
            <v>0.36708750000000001</v>
          </cell>
          <cell r="O145">
            <v>2.0499999999999998</v>
          </cell>
          <cell r="P145">
            <v>36754200</v>
          </cell>
          <cell r="Q145">
            <v>-1.8579439</v>
          </cell>
          <cell r="R145">
            <v>-695800</v>
          </cell>
          <cell r="S145">
            <v>2883</v>
          </cell>
          <cell r="T145">
            <v>0.36708750000000001</v>
          </cell>
          <cell r="U145">
            <v>-919</v>
          </cell>
          <cell r="V145" t="str">
            <v>Short Covering</v>
          </cell>
          <cell r="W145">
            <v>560</v>
          </cell>
          <cell r="X145">
            <v>555</v>
          </cell>
          <cell r="Y145">
            <v>550</v>
          </cell>
          <cell r="Z145">
            <v>545</v>
          </cell>
          <cell r="AA145">
            <v>540</v>
          </cell>
          <cell r="AB145">
            <v>565</v>
          </cell>
          <cell r="AC145">
            <v>570</v>
          </cell>
          <cell r="AD145">
            <v>575</v>
          </cell>
          <cell r="AE145">
            <v>580</v>
          </cell>
          <cell r="AF145" t="str">
            <v>557.10</v>
          </cell>
          <cell r="AG145" t="str">
            <v>561.00</v>
          </cell>
          <cell r="AH145" t="str">
            <v>3.90</v>
          </cell>
          <cell r="AI145" t="str">
            <v>0.70</v>
          </cell>
          <cell r="AJ145" t="str">
            <v>561.00</v>
          </cell>
          <cell r="AK145">
            <v>3814</v>
          </cell>
          <cell r="AL145" t="str">
            <v>0.21</v>
          </cell>
          <cell r="AM145" t="str">
            <v>-</v>
          </cell>
          <cell r="AN145" t="str">
            <v>-</v>
          </cell>
          <cell r="AO145" t="str">
            <v>-</v>
          </cell>
          <cell r="AP145" t="str">
            <v>VR58</v>
          </cell>
          <cell r="AQ145" t="b">
            <v>0</v>
          </cell>
          <cell r="AR145">
            <v>0</v>
          </cell>
          <cell r="AS145">
            <v>0</v>
          </cell>
          <cell r="AT145">
            <v>0</v>
          </cell>
          <cell r="AU145">
            <v>0</v>
          </cell>
          <cell r="AV145">
            <v>0</v>
          </cell>
          <cell r="AW145">
            <v>0</v>
          </cell>
          <cell r="AX145">
            <v>0</v>
          </cell>
          <cell r="AY145">
            <v>0</v>
          </cell>
          <cell r="AZ145">
            <v>0</v>
          </cell>
          <cell r="BA145" t="b">
            <v>0</v>
          </cell>
          <cell r="BB145" t="b">
            <v>0</v>
          </cell>
          <cell r="BC145" t="b">
            <v>0</v>
          </cell>
          <cell r="BD145" t="b">
            <v>0</v>
          </cell>
          <cell r="BE145">
            <v>33.9</v>
          </cell>
          <cell r="BF145">
            <v>29.16</v>
          </cell>
          <cell r="BG145">
            <v>-8.99</v>
          </cell>
          <cell r="BH145">
            <v>51.61</v>
          </cell>
          <cell r="BI145">
            <v>42.86</v>
          </cell>
          <cell r="BJ145">
            <v>44.01</v>
          </cell>
          <cell r="BK145" t="b">
            <v>1</v>
          </cell>
          <cell r="BL145">
            <v>0.34</v>
          </cell>
          <cell r="BM145">
            <v>0.55000000000000004</v>
          </cell>
          <cell r="BN145">
            <v>24.42</v>
          </cell>
          <cell r="BO145" t="str">
            <v>2024-02-13</v>
          </cell>
          <cell r="BP145" t="str">
            <v>METALS</v>
          </cell>
          <cell r="BQ145">
            <v>559.5</v>
          </cell>
          <cell r="BR145">
            <v>2.11</v>
          </cell>
          <cell r="BS145">
            <v>1.05</v>
          </cell>
          <cell r="BT145">
            <v>0.19</v>
          </cell>
          <cell r="BU145" t="b">
            <v>0</v>
          </cell>
          <cell r="BV145" t="b">
            <v>1</v>
          </cell>
          <cell r="BW145" t="str">
            <v>BULLISH</v>
          </cell>
          <cell r="BX145">
            <v>6.83</v>
          </cell>
          <cell r="BY145">
            <v>-2.99</v>
          </cell>
          <cell r="BZ145">
            <v>56.06</v>
          </cell>
          <cell r="CA145">
            <v>559.5</v>
          </cell>
          <cell r="CB145">
            <v>-8.99</v>
          </cell>
          <cell r="CC145" t="str">
            <v>Significant Short Buildup</v>
          </cell>
          <cell r="CD145">
            <v>1.72</v>
          </cell>
          <cell r="CE145">
            <v>0.19</v>
          </cell>
          <cell r="CF145">
            <v>-34.51</v>
          </cell>
          <cell r="CG145" t="str">
            <v>Long Buildup</v>
          </cell>
          <cell r="CH145">
            <v>76.98</v>
          </cell>
          <cell r="CI145" t="str">
            <v>NSE:HINDALCO1!</v>
          </cell>
          <cell r="CJ145">
            <v>146</v>
          </cell>
          <cell r="CK145">
            <v>567.95000000000005</v>
          </cell>
          <cell r="CL145">
            <v>448</v>
          </cell>
          <cell r="CM145">
            <v>477</v>
          </cell>
          <cell r="CN145" t="str">
            <v>Buy</v>
          </cell>
          <cell r="CO145" t="str">
            <v>LAST_WINNER</v>
          </cell>
          <cell r="CP145">
            <v>4</v>
          </cell>
          <cell r="CQ145"/>
          <cell r="CR145" t="str">
            <v>BEARISH</v>
          </cell>
          <cell r="CS145" t="str">
            <v>BULLISH</v>
          </cell>
          <cell r="CT145" t="b">
            <v>1</v>
          </cell>
          <cell r="CU145" t="str">
            <v>na</v>
          </cell>
          <cell r="CV145" t="str">
            <v>BULLISH_ALIGNMENT</v>
          </cell>
          <cell r="CW145" t="str">
            <v>BULLISH</v>
          </cell>
          <cell r="CX145">
            <v>25</v>
          </cell>
          <cell r="CY145">
            <v>95</v>
          </cell>
          <cell r="CZ145" t="b">
            <v>0</v>
          </cell>
          <cell r="DA145">
            <v>25.65</v>
          </cell>
          <cell r="DB145">
            <v>26.92</v>
          </cell>
          <cell r="DC145"/>
        </row>
        <row r="146">
          <cell r="B146" t="str">
            <v>SAIL</v>
          </cell>
          <cell r="C146">
            <v>8000</v>
          </cell>
          <cell r="D146">
            <v>1</v>
          </cell>
          <cell r="E146">
            <v>240000</v>
          </cell>
          <cell r="F146" t="str">
            <v>Non-Energy Minerals</v>
          </cell>
          <cell r="G146" t="str">
            <v>Steel</v>
          </cell>
          <cell r="H146" t="str">
            <v xml:space="preserve">STEEL AUTHORITY OF INDIA            </v>
          </cell>
          <cell r="I146" t="str">
            <v>SAIL</v>
          </cell>
          <cell r="J146" t="str">
            <v>NSE:SAIL!1</v>
          </cell>
          <cell r="K146" t="str">
            <v>Steel Authority of India (SAIL) Ltd.</v>
          </cell>
          <cell r="L146" t="str">
            <v>#00a25b43</v>
          </cell>
          <cell r="M146">
            <v>115.05</v>
          </cell>
          <cell r="N146">
            <v>0.43649060000000001</v>
          </cell>
          <cell r="O146">
            <v>0.5</v>
          </cell>
          <cell r="P146">
            <v>108280000</v>
          </cell>
          <cell r="Q146">
            <v>-2.1754842000000001</v>
          </cell>
          <cell r="R146">
            <v>-2408000</v>
          </cell>
          <cell r="S146">
            <v>301</v>
          </cell>
          <cell r="T146">
            <v>0.43649060000000001</v>
          </cell>
          <cell r="U146">
            <v>-20</v>
          </cell>
          <cell r="V146" t="str">
            <v>Short Covering</v>
          </cell>
          <cell r="W146">
            <v>115</v>
          </cell>
          <cell r="X146">
            <v>114</v>
          </cell>
          <cell r="Y146">
            <v>113</v>
          </cell>
          <cell r="Z146">
            <v>112</v>
          </cell>
          <cell r="AA146">
            <v>111</v>
          </cell>
          <cell r="AB146">
            <v>116</v>
          </cell>
          <cell r="AC146">
            <v>117</v>
          </cell>
          <cell r="AD146">
            <v>118</v>
          </cell>
          <cell r="AE146">
            <v>119</v>
          </cell>
          <cell r="AF146" t="str">
            <v>114.10</v>
          </cell>
          <cell r="AG146" t="str">
            <v>115.00</v>
          </cell>
          <cell r="AH146" t="str">
            <v>0.90</v>
          </cell>
          <cell r="AI146" t="str">
            <v>0.79</v>
          </cell>
          <cell r="AJ146" t="str">
            <v>115.00</v>
          </cell>
          <cell r="AK146">
            <v>50473</v>
          </cell>
          <cell r="AL146" t="str">
            <v>0.58</v>
          </cell>
          <cell r="AM146" t="str">
            <v>-</v>
          </cell>
          <cell r="AN146" t="str">
            <v>-</v>
          </cell>
          <cell r="AO146" t="str">
            <v>-</v>
          </cell>
          <cell r="AP146" t="str">
            <v>VR18</v>
          </cell>
          <cell r="AQ146" t="b">
            <v>1</v>
          </cell>
          <cell r="AR146">
            <v>0</v>
          </cell>
          <cell r="AS146">
            <v>0</v>
          </cell>
          <cell r="AT146">
            <v>0</v>
          </cell>
          <cell r="AU146">
            <v>0</v>
          </cell>
          <cell r="AV146">
            <v>0</v>
          </cell>
          <cell r="AW146">
            <v>0</v>
          </cell>
          <cell r="AX146">
            <v>0</v>
          </cell>
          <cell r="AY146">
            <v>0</v>
          </cell>
          <cell r="AZ146">
            <v>0</v>
          </cell>
          <cell r="BA146" t="b">
            <v>0</v>
          </cell>
          <cell r="BB146" t="b">
            <v>0</v>
          </cell>
          <cell r="BC146" t="b">
            <v>0</v>
          </cell>
          <cell r="BD146" t="b">
            <v>0</v>
          </cell>
          <cell r="BE146">
            <v>54.17</v>
          </cell>
          <cell r="BF146">
            <v>50.1</v>
          </cell>
          <cell r="BG146">
            <v>-0.67</v>
          </cell>
          <cell r="BH146">
            <v>95.56</v>
          </cell>
          <cell r="BI146">
            <v>82.54</v>
          </cell>
          <cell r="BJ146">
            <v>75.73</v>
          </cell>
          <cell r="BK146" t="b">
            <v>1</v>
          </cell>
          <cell r="BL146">
            <v>0.63</v>
          </cell>
          <cell r="BM146">
            <v>29.86</v>
          </cell>
          <cell r="BN146">
            <v>46.04</v>
          </cell>
          <cell r="BO146">
            <v>0</v>
          </cell>
          <cell r="BP146" t="str">
            <v>METALS</v>
          </cell>
          <cell r="BQ146">
            <v>114.5</v>
          </cell>
          <cell r="BR146">
            <v>3.84</v>
          </cell>
          <cell r="BS146">
            <v>-0.05</v>
          </cell>
          <cell r="BT146">
            <v>-0.04</v>
          </cell>
          <cell r="BU146" t="b">
            <v>1</v>
          </cell>
          <cell r="BV146" t="b">
            <v>0</v>
          </cell>
          <cell r="BW146" t="str">
            <v>BEARISH</v>
          </cell>
          <cell r="BX146">
            <v>5.77</v>
          </cell>
          <cell r="BY146">
            <v>-0.39</v>
          </cell>
          <cell r="BZ146">
            <v>7.02</v>
          </cell>
          <cell r="CA146">
            <v>114.5</v>
          </cell>
          <cell r="CB146">
            <v>-0.67</v>
          </cell>
          <cell r="CC146" t="str">
            <v>Short Buildup</v>
          </cell>
          <cell r="CD146">
            <v>-0.15</v>
          </cell>
          <cell r="CE146">
            <v>-0.04</v>
          </cell>
          <cell r="CF146">
            <v>-7.98</v>
          </cell>
          <cell r="CG146" t="str">
            <v>Long Unwinding</v>
          </cell>
          <cell r="CH146">
            <v>14.68</v>
          </cell>
          <cell r="CI146" t="str">
            <v>NSE:SAIL1!</v>
          </cell>
          <cell r="CJ146">
            <v>55</v>
          </cell>
          <cell r="CK146">
            <v>115.35</v>
          </cell>
          <cell r="CL146">
            <v>22</v>
          </cell>
          <cell r="CM146">
            <v>113.15</v>
          </cell>
          <cell r="CN146" t="str">
            <v>Buy</v>
          </cell>
          <cell r="CO146" t="str">
            <v>LAST_LOSER</v>
          </cell>
          <cell r="CP146">
            <v>5</v>
          </cell>
          <cell r="CQ146">
            <v>109</v>
          </cell>
          <cell r="CR146" t="str">
            <v>BEARISH</v>
          </cell>
          <cell r="CS146" t="str">
            <v>BEARISH</v>
          </cell>
          <cell r="CT146" t="b">
            <v>0</v>
          </cell>
          <cell r="CU146" t="str">
            <v>BEARISH_ALIGNMENT</v>
          </cell>
          <cell r="CV146" t="str">
            <v>BEARISH_ALIGNMENT</v>
          </cell>
          <cell r="CW146" t="str">
            <v>BEARISH</v>
          </cell>
          <cell r="CX146">
            <v>4</v>
          </cell>
          <cell r="CY146">
            <v>19</v>
          </cell>
          <cell r="CZ146" t="b">
            <v>0</v>
          </cell>
          <cell r="DA146">
            <v>86.26</v>
          </cell>
          <cell r="DB146">
            <v>89.3</v>
          </cell>
          <cell r="DC146" t="str">
            <v>BANNED</v>
          </cell>
        </row>
        <row r="147">
          <cell r="B147" t="str">
            <v>PERSISTENT</v>
          </cell>
          <cell r="C147">
            <v>100</v>
          </cell>
          <cell r="D147">
            <v>100</v>
          </cell>
          <cell r="E147">
            <v>3000</v>
          </cell>
          <cell r="F147" t="str">
            <v>Technology Services</v>
          </cell>
          <cell r="G147" t="str">
            <v>Information Technology Services</v>
          </cell>
          <cell r="H147" t="str">
            <v xml:space="preserve">PERSISTENT SYSTEMS LTD              </v>
          </cell>
          <cell r="I147" t="str">
            <v>PERSISTENT</v>
          </cell>
          <cell r="J147" t="str">
            <v>NSE:PERSISTENT!1</v>
          </cell>
          <cell r="K147" t="str">
            <v>Persistent Systems Ltd.</v>
          </cell>
          <cell r="L147" t="str">
            <v>#00a25b43</v>
          </cell>
          <cell r="M147">
            <v>7920.9</v>
          </cell>
          <cell r="N147">
            <v>0.4387355</v>
          </cell>
          <cell r="O147">
            <v>34.6</v>
          </cell>
          <cell r="P147">
            <v>1586500</v>
          </cell>
          <cell r="Q147">
            <v>1.1024726</v>
          </cell>
          <cell r="R147">
            <v>17300</v>
          </cell>
          <cell r="S147">
            <v>3114</v>
          </cell>
          <cell r="T147">
            <v>0.4387355</v>
          </cell>
          <cell r="U147">
            <v>-4448</v>
          </cell>
          <cell r="V147" t="str">
            <v>Long Build Up</v>
          </cell>
          <cell r="W147">
            <v>7900</v>
          </cell>
          <cell r="X147">
            <v>7800</v>
          </cell>
          <cell r="Y147">
            <v>7700</v>
          </cell>
          <cell r="Z147">
            <v>7600</v>
          </cell>
          <cell r="AA147">
            <v>7500</v>
          </cell>
          <cell r="AB147">
            <v>8000</v>
          </cell>
          <cell r="AC147">
            <v>8100</v>
          </cell>
          <cell r="AD147">
            <v>8200</v>
          </cell>
          <cell r="AE147">
            <v>8300</v>
          </cell>
          <cell r="AF147" t="str">
            <v>7,865.75</v>
          </cell>
          <cell r="AG147" t="str">
            <v>7,930.00</v>
          </cell>
          <cell r="AH147" t="str">
            <v>64.25</v>
          </cell>
          <cell r="AI147" t="str">
            <v>0.82</v>
          </cell>
          <cell r="AJ147" t="str">
            <v>7,930.00</v>
          </cell>
          <cell r="AK147">
            <v>1325</v>
          </cell>
          <cell r="AL147" t="str">
            <v>1.05</v>
          </cell>
          <cell r="AM147" t="str">
            <v>-</v>
          </cell>
          <cell r="AN147" t="str">
            <v>-</v>
          </cell>
          <cell r="AO147" t="str">
            <v>-</v>
          </cell>
          <cell r="AP147" t="str">
            <v>VR93</v>
          </cell>
          <cell r="AQ147" t="b">
            <v>0</v>
          </cell>
          <cell r="AR147">
            <v>4</v>
          </cell>
          <cell r="AS147">
            <v>0</v>
          </cell>
          <cell r="AT147">
            <v>3</v>
          </cell>
          <cell r="AU147">
            <v>0</v>
          </cell>
          <cell r="AV147">
            <v>4</v>
          </cell>
          <cell r="AW147">
            <v>0</v>
          </cell>
          <cell r="AX147" t="str">
            <v>LPR4</v>
          </cell>
          <cell r="AY147" t="str">
            <v>LOR3</v>
          </cell>
          <cell r="AZ147" t="str">
            <v>LVR4</v>
          </cell>
          <cell r="BA147" t="b">
            <v>0</v>
          </cell>
          <cell r="BB147" t="b">
            <v>1</v>
          </cell>
          <cell r="BC147" t="b">
            <v>1</v>
          </cell>
          <cell r="BD147" t="b">
            <v>1</v>
          </cell>
          <cell r="BE147">
            <v>71.44</v>
          </cell>
          <cell r="BF147">
            <v>70.87</v>
          </cell>
          <cell r="BG147">
            <v>10.34</v>
          </cell>
          <cell r="BH147">
            <v>100</v>
          </cell>
          <cell r="BI147">
            <v>100</v>
          </cell>
          <cell r="BJ147">
            <v>100</v>
          </cell>
          <cell r="BK147" t="b">
            <v>0</v>
          </cell>
          <cell r="BL147">
            <v>0.81</v>
          </cell>
          <cell r="BM147">
            <v>21.46</v>
          </cell>
          <cell r="BN147">
            <v>70.31</v>
          </cell>
          <cell r="BO147" t="str">
            <v>2024-01-20</v>
          </cell>
          <cell r="BP147" t="str">
            <v>IT</v>
          </cell>
          <cell r="BQ147">
            <v>7940</v>
          </cell>
          <cell r="BR147">
            <v>6.17</v>
          </cell>
          <cell r="BS147">
            <v>53.7</v>
          </cell>
          <cell r="BT147">
            <v>0.68</v>
          </cell>
          <cell r="BU147" t="b">
            <v>1</v>
          </cell>
          <cell r="BV147" t="b">
            <v>1</v>
          </cell>
          <cell r="BW147">
            <v>0</v>
          </cell>
          <cell r="BX147">
            <v>2.97</v>
          </cell>
          <cell r="BY147">
            <v>3.72</v>
          </cell>
          <cell r="BZ147">
            <v>62.25</v>
          </cell>
          <cell r="CA147">
            <v>7940</v>
          </cell>
          <cell r="CB147">
            <v>10.34</v>
          </cell>
          <cell r="CC147" t="str">
            <v>Long Buildup</v>
          </cell>
          <cell r="CD147">
            <v>1.65</v>
          </cell>
          <cell r="CE147">
            <v>0.68</v>
          </cell>
          <cell r="CF147">
            <v>-50.94</v>
          </cell>
          <cell r="CG147" t="str">
            <v>Long Buildup</v>
          </cell>
          <cell r="CH147">
            <v>88.89</v>
          </cell>
          <cell r="CI147" t="str">
            <v>NSE:PERSISTENT1!</v>
          </cell>
          <cell r="CJ147">
            <v>0</v>
          </cell>
          <cell r="CK147">
            <v>0</v>
          </cell>
          <cell r="CL147">
            <v>0</v>
          </cell>
          <cell r="CM147">
            <v>0</v>
          </cell>
          <cell r="CN147">
            <v>0</v>
          </cell>
          <cell r="CO147">
            <v>0</v>
          </cell>
          <cell r="CP147">
            <v>0</v>
          </cell>
          <cell r="CQ147">
            <v>0</v>
          </cell>
          <cell r="CR147" t="str">
            <v>BULLISH</v>
          </cell>
          <cell r="CS147" t="str">
            <v>BULLISH</v>
          </cell>
          <cell r="CT147" t="b">
            <v>0</v>
          </cell>
          <cell r="CU147" t="str">
            <v>na</v>
          </cell>
          <cell r="CV147" t="str">
            <v>na</v>
          </cell>
          <cell r="CW147" t="str">
            <v>na</v>
          </cell>
          <cell r="CX147">
            <v>0</v>
          </cell>
          <cell r="CY147">
            <v>0</v>
          </cell>
          <cell r="CZ147" t="b">
            <v>0</v>
          </cell>
          <cell r="DA147">
            <v>28.92</v>
          </cell>
          <cell r="DB147">
            <v>27.42</v>
          </cell>
          <cell r="DC147"/>
        </row>
        <row r="148">
          <cell r="B148" t="str">
            <v>SBIN</v>
          </cell>
          <cell r="C148">
            <v>1500</v>
          </cell>
          <cell r="D148">
            <v>5</v>
          </cell>
          <cell r="E148">
            <v>45000</v>
          </cell>
          <cell r="F148" t="str">
            <v>Finance</v>
          </cell>
          <cell r="G148" t="str">
            <v>Regional Banks</v>
          </cell>
          <cell r="H148" t="str">
            <v xml:space="preserve">STATE BANK OF INDIA                 </v>
          </cell>
          <cell r="I148" t="str">
            <v>SBIN</v>
          </cell>
          <cell r="J148" t="str">
            <v>NSE:SBIN!1</v>
          </cell>
          <cell r="K148" t="str">
            <v>State Bank of India</v>
          </cell>
          <cell r="L148" t="str">
            <v>#00a25b44</v>
          </cell>
          <cell r="M148">
            <v>632.15</v>
          </cell>
          <cell r="N148">
            <v>0.4608661</v>
          </cell>
          <cell r="O148">
            <v>2.9</v>
          </cell>
          <cell r="P148">
            <v>83652000</v>
          </cell>
          <cell r="Q148">
            <v>-12.4562422</v>
          </cell>
          <cell r="R148">
            <v>-11902500</v>
          </cell>
          <cell r="S148">
            <v>19992</v>
          </cell>
          <cell r="T148">
            <v>0.4608661</v>
          </cell>
          <cell r="U148">
            <v>1730</v>
          </cell>
          <cell r="V148" t="str">
            <v>Short Covering</v>
          </cell>
          <cell r="W148">
            <v>630</v>
          </cell>
          <cell r="X148">
            <v>625</v>
          </cell>
          <cell r="Y148">
            <v>620</v>
          </cell>
          <cell r="Z148">
            <v>615</v>
          </cell>
          <cell r="AA148">
            <v>610</v>
          </cell>
          <cell r="AB148">
            <v>635</v>
          </cell>
          <cell r="AC148">
            <v>640</v>
          </cell>
          <cell r="AD148">
            <v>645</v>
          </cell>
          <cell r="AE148">
            <v>650</v>
          </cell>
          <cell r="AF148" t="str">
            <v>627.75</v>
          </cell>
          <cell r="AG148" t="str">
            <v>629.00</v>
          </cell>
          <cell r="AH148" t="str">
            <v>1.25</v>
          </cell>
          <cell r="AI148" t="str">
            <v>0.20</v>
          </cell>
          <cell r="AJ148" t="str">
            <v>629.00</v>
          </cell>
          <cell r="AK148">
            <v>16094</v>
          </cell>
          <cell r="AL148" t="str">
            <v>1.01</v>
          </cell>
          <cell r="AM148" t="str">
            <v>-</v>
          </cell>
          <cell r="AN148" t="str">
            <v>-</v>
          </cell>
          <cell r="AO148" t="str">
            <v>-</v>
          </cell>
          <cell r="AP148" t="str">
            <v>VR34</v>
          </cell>
          <cell r="AQ148" t="b">
            <v>0</v>
          </cell>
          <cell r="AR148">
            <v>0</v>
          </cell>
          <cell r="AS148">
            <v>0</v>
          </cell>
          <cell r="AT148">
            <v>0</v>
          </cell>
          <cell r="AU148">
            <v>0</v>
          </cell>
          <cell r="AV148">
            <v>0</v>
          </cell>
          <cell r="AW148">
            <v>0</v>
          </cell>
          <cell r="AX148">
            <v>0</v>
          </cell>
          <cell r="AY148">
            <v>0</v>
          </cell>
          <cell r="AZ148">
            <v>0</v>
          </cell>
          <cell r="BA148" t="b">
            <v>0</v>
          </cell>
          <cell r="BB148" t="b">
            <v>0</v>
          </cell>
          <cell r="BC148" t="b">
            <v>0</v>
          </cell>
          <cell r="BD148" t="b">
            <v>0</v>
          </cell>
          <cell r="BE148">
            <v>25.52</v>
          </cell>
          <cell r="BF148">
            <v>23.89</v>
          </cell>
          <cell r="BG148">
            <v>-15.88</v>
          </cell>
          <cell r="BH148">
            <v>62.5</v>
          </cell>
          <cell r="BI148">
            <v>55.56</v>
          </cell>
          <cell r="BJ148">
            <v>22.03</v>
          </cell>
          <cell r="BK148" t="b">
            <v>1</v>
          </cell>
          <cell r="BL148">
            <v>0.43</v>
          </cell>
          <cell r="BM148">
            <v>9.0299999999999994</v>
          </cell>
          <cell r="BN148">
            <v>22.26</v>
          </cell>
          <cell r="BO148" t="str">
            <v>2024-02-03</v>
          </cell>
          <cell r="BP148" t="str">
            <v>FINANCIAL SERVICES</v>
          </cell>
          <cell r="BQ148">
            <v>631.54999999999995</v>
          </cell>
          <cell r="BR148">
            <v>1.76</v>
          </cell>
          <cell r="BS148">
            <v>2.2999999999999998</v>
          </cell>
          <cell r="BT148">
            <v>0.37</v>
          </cell>
          <cell r="BU148" t="b">
            <v>0</v>
          </cell>
          <cell r="BV148" t="b">
            <v>1</v>
          </cell>
          <cell r="BW148" t="str">
            <v>BEARISH</v>
          </cell>
          <cell r="BX148">
            <v>18.010000000000002</v>
          </cell>
          <cell r="BY148">
            <v>-1.55</v>
          </cell>
          <cell r="BZ148">
            <v>106.83</v>
          </cell>
          <cell r="CA148">
            <v>631.54999999999995</v>
          </cell>
          <cell r="CB148">
            <v>-15.88</v>
          </cell>
          <cell r="CC148" t="str">
            <v>Short Buildup</v>
          </cell>
          <cell r="CD148">
            <v>10.77</v>
          </cell>
          <cell r="CE148">
            <v>0.37</v>
          </cell>
          <cell r="CF148">
            <v>25.34</v>
          </cell>
          <cell r="CG148" t="str">
            <v>Long Buildup</v>
          </cell>
          <cell r="CH148">
            <v>96.03</v>
          </cell>
          <cell r="CI148" t="str">
            <v>NSE:SBIN1!</v>
          </cell>
          <cell r="CJ148">
            <v>47</v>
          </cell>
          <cell r="CK148">
            <v>633.9</v>
          </cell>
          <cell r="CL148">
            <v>27</v>
          </cell>
          <cell r="CM148">
            <v>633.85</v>
          </cell>
          <cell r="CN148" t="str">
            <v>Sell</v>
          </cell>
          <cell r="CO148" t="str">
            <v>LAST_LOSER</v>
          </cell>
          <cell r="CP148">
            <v>27</v>
          </cell>
          <cell r="CQ148">
            <v>640</v>
          </cell>
          <cell r="CR148" t="str">
            <v>BEARISH</v>
          </cell>
          <cell r="CS148" t="str">
            <v>BULLISH</v>
          </cell>
          <cell r="CT148" t="b">
            <v>0</v>
          </cell>
          <cell r="CU148" t="str">
            <v>BEARISH_ALIGNMENT</v>
          </cell>
          <cell r="CV148" t="str">
            <v>na</v>
          </cell>
          <cell r="CW148" t="str">
            <v>BEARISH</v>
          </cell>
          <cell r="CX148">
            <v>5</v>
          </cell>
          <cell r="CY148">
            <v>106</v>
          </cell>
          <cell r="CZ148" t="b">
            <v>0</v>
          </cell>
          <cell r="DA148">
            <v>35.369999999999997</v>
          </cell>
          <cell r="DB148">
            <v>36.49</v>
          </cell>
          <cell r="DC148"/>
        </row>
        <row r="149">
          <cell r="B149" t="str">
            <v>BSOFT</v>
          </cell>
          <cell r="C149">
            <v>1000</v>
          </cell>
          <cell r="D149">
            <v>10</v>
          </cell>
          <cell r="E149">
            <v>40000</v>
          </cell>
          <cell r="F149" t="str">
            <v>Technology Services</v>
          </cell>
          <cell r="G149" t="str">
            <v>Packaged Software</v>
          </cell>
          <cell r="H149" t="str">
            <v xml:space="preserve">BIRLASOFT LIMITED                   </v>
          </cell>
          <cell r="I149" t="str">
            <v>BSOFT</v>
          </cell>
          <cell r="J149" t="str">
            <v>NSE:BSOFT!1</v>
          </cell>
          <cell r="K149" t="str">
            <v>Birlasoft Ltd.</v>
          </cell>
          <cell r="L149" t="str">
            <v>#00a25b45</v>
          </cell>
          <cell r="M149">
            <v>805.2</v>
          </cell>
          <cell r="N149">
            <v>0.47417019999999999</v>
          </cell>
          <cell r="O149">
            <v>3.8</v>
          </cell>
          <cell r="P149">
            <v>4482000</v>
          </cell>
          <cell r="Q149">
            <v>1.2195122</v>
          </cell>
          <cell r="R149">
            <v>54000</v>
          </cell>
          <cell r="S149">
            <v>2386</v>
          </cell>
          <cell r="T149">
            <v>0.47417019999999999</v>
          </cell>
          <cell r="U149">
            <v>-1758</v>
          </cell>
          <cell r="V149" t="str">
            <v>Long Build Up</v>
          </cell>
          <cell r="W149">
            <v>800</v>
          </cell>
          <cell r="X149">
            <v>790</v>
          </cell>
          <cell r="Y149">
            <v>780</v>
          </cell>
          <cell r="Z149">
            <v>770</v>
          </cell>
          <cell r="AA149">
            <v>760</v>
          </cell>
          <cell r="AB149">
            <v>810</v>
          </cell>
          <cell r="AC149">
            <v>820</v>
          </cell>
          <cell r="AD149">
            <v>830</v>
          </cell>
          <cell r="AE149">
            <v>840</v>
          </cell>
          <cell r="AF149" t="str">
            <v>799.15</v>
          </cell>
          <cell r="AG149" t="str">
            <v>805.90</v>
          </cell>
          <cell r="AH149" t="str">
            <v>6.75</v>
          </cell>
          <cell r="AI149" t="str">
            <v>0.84</v>
          </cell>
          <cell r="AJ149" t="str">
            <v>805.90</v>
          </cell>
          <cell r="AK149">
            <v>2896</v>
          </cell>
          <cell r="AL149" t="str">
            <v>0.23</v>
          </cell>
          <cell r="AM149" t="str">
            <v>-</v>
          </cell>
          <cell r="AN149" t="str">
            <v>-</v>
          </cell>
          <cell r="AO149" t="str">
            <v>-</v>
          </cell>
          <cell r="AP149" t="str">
            <v>VR68</v>
          </cell>
          <cell r="AQ149" t="b">
            <v>0</v>
          </cell>
          <cell r="AR149">
            <v>3</v>
          </cell>
          <cell r="AS149">
            <v>0</v>
          </cell>
          <cell r="AT149">
            <v>2</v>
          </cell>
          <cell r="AU149">
            <v>0</v>
          </cell>
          <cell r="AV149">
            <v>3</v>
          </cell>
          <cell r="AW149">
            <v>0</v>
          </cell>
          <cell r="AX149" t="str">
            <v>LPR3</v>
          </cell>
          <cell r="AY149" t="str">
            <v>LOR2</v>
          </cell>
          <cell r="AZ149" t="str">
            <v>LVR3</v>
          </cell>
          <cell r="BA149" t="b">
            <v>0</v>
          </cell>
          <cell r="BB149" t="b">
            <v>1</v>
          </cell>
          <cell r="BC149" t="b">
            <v>1</v>
          </cell>
          <cell r="BD149" t="b">
            <v>1</v>
          </cell>
          <cell r="BE149">
            <v>45.32</v>
          </cell>
          <cell r="BF149">
            <v>45.29</v>
          </cell>
          <cell r="BG149">
            <v>7.71</v>
          </cell>
          <cell r="BH149">
            <v>95.56</v>
          </cell>
          <cell r="BI149">
            <v>95.24</v>
          </cell>
          <cell r="BJ149">
            <v>63</v>
          </cell>
          <cell r="BK149" t="b">
            <v>0</v>
          </cell>
          <cell r="BL149">
            <v>0.78</v>
          </cell>
          <cell r="BM149">
            <v>-5.32</v>
          </cell>
          <cell r="BN149">
            <v>45.26</v>
          </cell>
          <cell r="BO149" t="str">
            <v>2024-01-24</v>
          </cell>
          <cell r="BP149" t="str">
            <v>IT</v>
          </cell>
          <cell r="BQ149">
            <v>805</v>
          </cell>
          <cell r="BR149">
            <v>3.7</v>
          </cell>
          <cell r="BS149">
            <v>3.6</v>
          </cell>
          <cell r="BT149">
            <v>0.45</v>
          </cell>
          <cell r="BU149" t="b">
            <v>1</v>
          </cell>
          <cell r="BV149" t="b">
            <v>1</v>
          </cell>
          <cell r="BW149">
            <v>0</v>
          </cell>
          <cell r="BX149">
            <v>-1.96</v>
          </cell>
          <cell r="BY149">
            <v>2.38</v>
          </cell>
          <cell r="BZ149">
            <v>65.47</v>
          </cell>
          <cell r="CA149">
            <v>805</v>
          </cell>
          <cell r="CB149">
            <v>7.71</v>
          </cell>
          <cell r="CC149" t="str">
            <v>Short Covering</v>
          </cell>
          <cell r="CD149">
            <v>5.99</v>
          </cell>
          <cell r="CE149">
            <v>0.45</v>
          </cell>
          <cell r="CF149">
            <v>-38.17</v>
          </cell>
          <cell r="CG149" t="str">
            <v>Long Buildup</v>
          </cell>
          <cell r="CH149">
            <v>90.48</v>
          </cell>
          <cell r="CI149" t="str">
            <v>NSE:BSOFT1!</v>
          </cell>
          <cell r="CJ149">
            <v>0</v>
          </cell>
          <cell r="CK149">
            <v>0</v>
          </cell>
          <cell r="CL149">
            <v>0</v>
          </cell>
          <cell r="CM149">
            <v>0</v>
          </cell>
          <cell r="CN149">
            <v>0</v>
          </cell>
          <cell r="CO149">
            <v>0</v>
          </cell>
          <cell r="CP149">
            <v>0</v>
          </cell>
          <cell r="CQ149">
            <v>0</v>
          </cell>
          <cell r="CR149" t="str">
            <v>BULLISH</v>
          </cell>
          <cell r="CS149" t="str">
            <v>BULLISH</v>
          </cell>
          <cell r="CT149" t="b">
            <v>0</v>
          </cell>
          <cell r="CU149" t="str">
            <v>na</v>
          </cell>
          <cell r="CV149" t="str">
            <v>na</v>
          </cell>
          <cell r="CW149" t="str">
            <v>na</v>
          </cell>
          <cell r="CX149">
            <v>0</v>
          </cell>
          <cell r="CY149">
            <v>0</v>
          </cell>
          <cell r="CZ149" t="b">
            <v>0</v>
          </cell>
          <cell r="DA149">
            <v>48.37</v>
          </cell>
          <cell r="DB149">
            <v>45.39</v>
          </cell>
          <cell r="DC149"/>
        </row>
        <row r="150">
          <cell r="B150" t="str">
            <v>ASHOKLEY</v>
          </cell>
          <cell r="C150">
            <v>5000</v>
          </cell>
          <cell r="D150">
            <v>2.5</v>
          </cell>
          <cell r="E150">
            <v>150000</v>
          </cell>
          <cell r="F150" t="str">
            <v>Producer Manufacturing</v>
          </cell>
          <cell r="G150" t="str">
            <v>Trucks/Construction/Farm Machinery</v>
          </cell>
          <cell r="H150" t="str">
            <v xml:space="preserve">ASHOK LEYLAND LTD                   </v>
          </cell>
          <cell r="I150" t="str">
            <v>ASHOKLEY</v>
          </cell>
          <cell r="J150" t="str">
            <v>NSE:ASHOKLEY!1</v>
          </cell>
          <cell r="K150" t="str">
            <v>Ashok Leyland Ltd.</v>
          </cell>
          <cell r="L150" t="str">
            <v>#00a25b45</v>
          </cell>
          <cell r="M150">
            <v>174.65</v>
          </cell>
          <cell r="N150">
            <v>0.4890679</v>
          </cell>
          <cell r="O150">
            <v>0.85</v>
          </cell>
          <cell r="P150">
            <v>77015000</v>
          </cell>
          <cell r="Q150">
            <v>-7.4728178999999999</v>
          </cell>
          <cell r="R150">
            <v>-6220000</v>
          </cell>
          <cell r="S150">
            <v>3902</v>
          </cell>
          <cell r="T150">
            <v>0.4890679</v>
          </cell>
          <cell r="U150">
            <v>3302</v>
          </cell>
          <cell r="V150" t="str">
            <v>Short Covering</v>
          </cell>
          <cell r="W150">
            <v>172.5</v>
          </cell>
          <cell r="X150">
            <v>170</v>
          </cell>
          <cell r="Y150">
            <v>167.5</v>
          </cell>
          <cell r="Z150">
            <v>165</v>
          </cell>
          <cell r="AA150">
            <v>162.5</v>
          </cell>
          <cell r="AB150">
            <v>175</v>
          </cell>
          <cell r="AC150">
            <v>177.5</v>
          </cell>
          <cell r="AD150">
            <v>180</v>
          </cell>
          <cell r="AE150">
            <v>182.5</v>
          </cell>
          <cell r="AF150" t="str">
            <v>172.35</v>
          </cell>
          <cell r="AG150" t="str">
            <v>174.30</v>
          </cell>
          <cell r="AH150" t="str">
            <v>1.95</v>
          </cell>
          <cell r="AI150" t="str">
            <v>1.13</v>
          </cell>
          <cell r="AJ150" t="str">
            <v>174.30</v>
          </cell>
          <cell r="AK150">
            <v>34964</v>
          </cell>
          <cell r="AL150" t="str">
            <v>0.61</v>
          </cell>
          <cell r="AM150" t="str">
            <v>-</v>
          </cell>
          <cell r="AN150" t="str">
            <v>-</v>
          </cell>
          <cell r="AO150" t="str">
            <v>-</v>
          </cell>
          <cell r="AP150" t="str">
            <v>VR21</v>
          </cell>
          <cell r="AQ150" t="b">
            <v>0</v>
          </cell>
          <cell r="AR150">
            <v>0</v>
          </cell>
          <cell r="AS150">
            <v>0</v>
          </cell>
          <cell r="AT150">
            <v>0</v>
          </cell>
          <cell r="AU150">
            <v>0</v>
          </cell>
          <cell r="AV150">
            <v>0</v>
          </cell>
          <cell r="AW150">
            <v>0</v>
          </cell>
          <cell r="AX150">
            <v>0</v>
          </cell>
          <cell r="AY150">
            <v>0</v>
          </cell>
          <cell r="AZ150">
            <v>0</v>
          </cell>
          <cell r="BA150" t="b">
            <v>0</v>
          </cell>
          <cell r="BB150" t="b">
            <v>0</v>
          </cell>
          <cell r="BC150" t="b">
            <v>0</v>
          </cell>
          <cell r="BD150" t="b">
            <v>0</v>
          </cell>
          <cell r="BE150">
            <v>34.659999999999997</v>
          </cell>
          <cell r="BF150">
            <v>30.87</v>
          </cell>
          <cell r="BG150">
            <v>-10.99</v>
          </cell>
          <cell r="BH150">
            <v>73.790000000000006</v>
          </cell>
          <cell r="BI150">
            <v>61.9</v>
          </cell>
          <cell r="BJ150">
            <v>51.53</v>
          </cell>
          <cell r="BK150" t="b">
            <v>1</v>
          </cell>
          <cell r="BL150">
            <v>0.35</v>
          </cell>
          <cell r="BM150">
            <v>5.52</v>
          </cell>
          <cell r="BN150">
            <v>27.07</v>
          </cell>
          <cell r="BO150">
            <v>0</v>
          </cell>
          <cell r="BP150" t="str">
            <v>CAPITAL GOODS</v>
          </cell>
          <cell r="BQ150">
            <v>174.4</v>
          </cell>
          <cell r="BR150">
            <v>2.52</v>
          </cell>
          <cell r="BS150">
            <v>0.6</v>
          </cell>
          <cell r="BT150">
            <v>0.35</v>
          </cell>
          <cell r="BU150" t="b">
            <v>0</v>
          </cell>
          <cell r="BV150" t="b">
            <v>0</v>
          </cell>
          <cell r="BW150" t="str">
            <v>BEARISH</v>
          </cell>
          <cell r="BX150">
            <v>3.17</v>
          </cell>
          <cell r="BY150">
            <v>-1.41</v>
          </cell>
          <cell r="BZ150">
            <v>214.86</v>
          </cell>
          <cell r="CA150">
            <v>174.4</v>
          </cell>
          <cell r="CB150">
            <v>-10.99</v>
          </cell>
          <cell r="CC150" t="str">
            <v>Short Buildup</v>
          </cell>
          <cell r="CD150">
            <v>9.33</v>
          </cell>
          <cell r="CE150">
            <v>0.35</v>
          </cell>
          <cell r="CF150">
            <v>982.45</v>
          </cell>
          <cell r="CG150" t="str">
            <v>Long Buildup</v>
          </cell>
          <cell r="CH150">
            <v>75.790000000000006</v>
          </cell>
          <cell r="CI150" t="str">
            <v>NSE:ASHOKLEY1!</v>
          </cell>
          <cell r="CJ150">
            <v>132</v>
          </cell>
          <cell r="CK150">
            <v>175.55</v>
          </cell>
          <cell r="CL150">
            <v>156</v>
          </cell>
          <cell r="CM150">
            <v>172.15</v>
          </cell>
          <cell r="CN150" t="str">
            <v>Buy</v>
          </cell>
          <cell r="CO150" t="str">
            <v>LAST_WINNER</v>
          </cell>
          <cell r="CP150">
            <v>5</v>
          </cell>
          <cell r="CQ150">
            <v>170</v>
          </cell>
          <cell r="CR150" t="str">
            <v>BEARISH</v>
          </cell>
          <cell r="CS150" t="str">
            <v>BULLISH</v>
          </cell>
          <cell r="CT150" t="b">
            <v>0</v>
          </cell>
          <cell r="CU150" t="str">
            <v>BEARISH_ALIGNMENT</v>
          </cell>
          <cell r="CV150" t="str">
            <v>na</v>
          </cell>
          <cell r="CW150" t="str">
            <v>BULLISH</v>
          </cell>
          <cell r="CX150">
            <v>23</v>
          </cell>
          <cell r="CY150">
            <v>30</v>
          </cell>
          <cell r="CZ150" t="b">
            <v>0</v>
          </cell>
          <cell r="DA150">
            <v>80.739999999999995</v>
          </cell>
          <cell r="DB150">
            <v>79.27</v>
          </cell>
          <cell r="DC150" t="str">
            <v>POTENTIAL_ENTRANT</v>
          </cell>
        </row>
        <row r="151">
          <cell r="B151" t="str">
            <v>BEL</v>
          </cell>
          <cell r="C151">
            <v>5700</v>
          </cell>
          <cell r="D151">
            <v>2.5</v>
          </cell>
          <cell r="E151">
            <v>171000</v>
          </cell>
          <cell r="F151" t="str">
            <v>Electronic Technology</v>
          </cell>
          <cell r="G151" t="str">
            <v>Aerospace &amp; Defense</v>
          </cell>
          <cell r="H151" t="str">
            <v xml:space="preserve">BHARAT ELECTRONICS LTD              </v>
          </cell>
          <cell r="I151" t="str">
            <v>BEL</v>
          </cell>
          <cell r="J151" t="str">
            <v>NSE:BEL!1</v>
          </cell>
          <cell r="K151" t="str">
            <v>Bharat Electronics Ltd.</v>
          </cell>
          <cell r="L151" t="str">
            <v>#00a25b49</v>
          </cell>
          <cell r="M151">
            <v>193.1</v>
          </cell>
          <cell r="N151">
            <v>0.57291669999999995</v>
          </cell>
          <cell r="O151">
            <v>1.1000000000000001</v>
          </cell>
          <cell r="P151">
            <v>63498000</v>
          </cell>
          <cell r="Q151">
            <v>-10.197501000000001</v>
          </cell>
          <cell r="R151">
            <v>-7210500</v>
          </cell>
          <cell r="S151">
            <v>4145</v>
          </cell>
          <cell r="T151">
            <v>0.57291669999999995</v>
          </cell>
          <cell r="U151">
            <v>-1743</v>
          </cell>
          <cell r="V151" t="str">
            <v>Short Covering</v>
          </cell>
          <cell r="W151">
            <v>192.5</v>
          </cell>
          <cell r="X151">
            <v>190</v>
          </cell>
          <cell r="Y151">
            <v>187.5</v>
          </cell>
          <cell r="Z151">
            <v>185</v>
          </cell>
          <cell r="AA151">
            <v>182.5</v>
          </cell>
          <cell r="AB151">
            <v>195</v>
          </cell>
          <cell r="AC151">
            <v>197.5</v>
          </cell>
          <cell r="AD151">
            <v>200</v>
          </cell>
          <cell r="AE151">
            <v>202.5</v>
          </cell>
          <cell r="AF151" t="str">
            <v>191.85</v>
          </cell>
          <cell r="AG151" t="str">
            <v>193.00</v>
          </cell>
          <cell r="AH151" t="str">
            <v>1.15</v>
          </cell>
          <cell r="AI151" t="str">
            <v>0.60</v>
          </cell>
          <cell r="AJ151" t="str">
            <v>193.00</v>
          </cell>
          <cell r="AK151">
            <v>80166</v>
          </cell>
          <cell r="AL151" t="str">
            <v>1.55</v>
          </cell>
          <cell r="AM151" t="str">
            <v>-</v>
          </cell>
          <cell r="AN151" t="str">
            <v>-</v>
          </cell>
          <cell r="AO151" t="str">
            <v>-</v>
          </cell>
          <cell r="AP151" t="str">
            <v>VR10</v>
          </cell>
          <cell r="AQ151" t="b">
            <v>1</v>
          </cell>
          <cell r="AR151">
            <v>0</v>
          </cell>
          <cell r="AS151">
            <v>0</v>
          </cell>
          <cell r="AT151">
            <v>0</v>
          </cell>
          <cell r="AU151">
            <v>0</v>
          </cell>
          <cell r="AV151">
            <v>0</v>
          </cell>
          <cell r="AW151">
            <v>0</v>
          </cell>
          <cell r="AX151">
            <v>0</v>
          </cell>
          <cell r="AY151">
            <v>0</v>
          </cell>
          <cell r="AZ151">
            <v>0</v>
          </cell>
          <cell r="BA151" t="b">
            <v>0</v>
          </cell>
          <cell r="BB151" t="b">
            <v>0</v>
          </cell>
          <cell r="BC151" t="b">
            <v>0</v>
          </cell>
          <cell r="BD151" t="b">
            <v>0</v>
          </cell>
          <cell r="BE151">
            <v>30.07</v>
          </cell>
          <cell r="BF151">
            <v>32.21</v>
          </cell>
          <cell r="BG151">
            <v>-21.11</v>
          </cell>
          <cell r="BH151">
            <v>59.68</v>
          </cell>
          <cell r="BI151">
            <v>44.44</v>
          </cell>
          <cell r="BJ151">
            <v>44.16</v>
          </cell>
          <cell r="BK151" t="b">
            <v>1</v>
          </cell>
          <cell r="BL151">
            <v>0.6</v>
          </cell>
          <cell r="BM151">
            <v>11.05</v>
          </cell>
          <cell r="BN151">
            <v>34.340000000000003</v>
          </cell>
          <cell r="BO151" t="str">
            <v>2024-01-29</v>
          </cell>
          <cell r="BP151" t="str">
            <v>CAPITAL GOODS</v>
          </cell>
          <cell r="BQ151">
            <v>193.3</v>
          </cell>
          <cell r="BR151">
            <v>2.4300000000000002</v>
          </cell>
          <cell r="BS151">
            <v>1.3</v>
          </cell>
          <cell r="BT151">
            <v>0.68</v>
          </cell>
          <cell r="BU151" t="b">
            <v>0</v>
          </cell>
          <cell r="BV151" t="b">
            <v>1</v>
          </cell>
          <cell r="BW151" t="str">
            <v>BULLISH</v>
          </cell>
          <cell r="BX151">
            <v>13.48</v>
          </cell>
          <cell r="BY151">
            <v>2.14</v>
          </cell>
          <cell r="BZ151">
            <v>84.68</v>
          </cell>
          <cell r="CA151">
            <v>193.3</v>
          </cell>
          <cell r="CB151">
            <v>-21.14</v>
          </cell>
          <cell r="CC151" t="str">
            <v>Significant Long Buildup</v>
          </cell>
          <cell r="CD151">
            <v>5.84</v>
          </cell>
          <cell r="CE151">
            <v>0.68</v>
          </cell>
          <cell r="CF151">
            <v>-26.1</v>
          </cell>
          <cell r="CG151" t="str">
            <v>Long Buildup</v>
          </cell>
          <cell r="CH151">
            <v>98.81</v>
          </cell>
          <cell r="CI151" t="str">
            <v>NSE:BEL1!</v>
          </cell>
          <cell r="CJ151">
            <v>13</v>
          </cell>
          <cell r="CK151">
            <v>191.6</v>
          </cell>
          <cell r="CL151">
            <v>499</v>
          </cell>
          <cell r="CM151">
            <v>136.35</v>
          </cell>
          <cell r="CN151" t="str">
            <v>Buy</v>
          </cell>
          <cell r="CO151" t="str">
            <v>LAST_LOSER</v>
          </cell>
          <cell r="CP151">
            <v>15</v>
          </cell>
          <cell r="CQ151">
            <v>182.5</v>
          </cell>
          <cell r="CR151" t="str">
            <v>BULLISH</v>
          </cell>
          <cell r="CS151" t="str">
            <v>BULLISH</v>
          </cell>
          <cell r="CT151" t="b">
            <v>1</v>
          </cell>
          <cell r="CU151" t="str">
            <v>BULLISH_ALIGNMENT</v>
          </cell>
          <cell r="CV151" t="str">
            <v>BULLISH_ALIGNMENT</v>
          </cell>
          <cell r="CW151" t="str">
            <v>BULLISH</v>
          </cell>
          <cell r="CX151">
            <v>3</v>
          </cell>
          <cell r="CY151">
            <v>32</v>
          </cell>
          <cell r="CZ151" t="b">
            <v>1</v>
          </cell>
          <cell r="DA151">
            <v>24.95</v>
          </cell>
          <cell r="DB151">
            <v>26.26</v>
          </cell>
          <cell r="DC151"/>
        </row>
        <row r="152">
          <cell r="B152" t="str">
            <v>DELTACORP</v>
          </cell>
          <cell r="C152">
            <v>3000</v>
          </cell>
          <cell r="D152">
            <v>2.5</v>
          </cell>
          <cell r="E152">
            <v>150000</v>
          </cell>
          <cell r="F152" t="str">
            <v>Consumer Services</v>
          </cell>
          <cell r="G152" t="str">
            <v>Movies/Entertainment</v>
          </cell>
          <cell r="H152" t="str">
            <v xml:space="preserve">DELTA CORP LIMITED                  </v>
          </cell>
          <cell r="I152" t="str">
            <v>DELTACORP</v>
          </cell>
          <cell r="J152" t="str">
            <v>NSE:DELTACORP!1</v>
          </cell>
          <cell r="K152" t="str">
            <v>Delta Corp Ltd.</v>
          </cell>
          <cell r="L152" t="str">
            <v>#00a25b49</v>
          </cell>
          <cell r="M152">
            <v>145.1</v>
          </cell>
          <cell r="N152">
            <v>0.58925479999999997</v>
          </cell>
          <cell r="O152">
            <v>0.85</v>
          </cell>
          <cell r="P152">
            <v>13818000</v>
          </cell>
          <cell r="Q152">
            <v>-8.6767899999999995E-2</v>
          </cell>
          <cell r="R152">
            <v>-12000</v>
          </cell>
          <cell r="S152">
            <v>13</v>
          </cell>
          <cell r="T152">
            <v>0.58925479999999997</v>
          </cell>
          <cell r="U152">
            <v>-38</v>
          </cell>
          <cell r="V152" t="str">
            <v>Short Covering</v>
          </cell>
          <cell r="W152">
            <v>145</v>
          </cell>
          <cell r="X152">
            <v>142.5</v>
          </cell>
          <cell r="Y152">
            <v>140</v>
          </cell>
          <cell r="Z152">
            <v>137.5</v>
          </cell>
          <cell r="AA152">
            <v>135</v>
          </cell>
          <cell r="AB152">
            <v>147.5</v>
          </cell>
          <cell r="AC152">
            <v>150</v>
          </cell>
          <cell r="AD152">
            <v>152.5</v>
          </cell>
          <cell r="AE152">
            <v>155</v>
          </cell>
          <cell r="AF152" t="str">
            <v>144.75</v>
          </cell>
          <cell r="AG152" t="str">
            <v>145.15</v>
          </cell>
          <cell r="AH152" t="str">
            <v>0.40</v>
          </cell>
          <cell r="AI152" t="str">
            <v>0.28</v>
          </cell>
          <cell r="AJ152" t="str">
            <v>145.15</v>
          </cell>
          <cell r="AK152">
            <v>2856</v>
          </cell>
          <cell r="AL152" t="str">
            <v>0.04</v>
          </cell>
          <cell r="AM152" t="str">
            <v>-</v>
          </cell>
          <cell r="AN152" t="str">
            <v>-</v>
          </cell>
          <cell r="AO152" t="str">
            <v>-</v>
          </cell>
          <cell r="AP152" t="str">
            <v>VR70</v>
          </cell>
          <cell r="AQ152" t="b">
            <v>0</v>
          </cell>
          <cell r="AR152">
            <v>0</v>
          </cell>
          <cell r="AS152">
            <v>0</v>
          </cell>
          <cell r="AT152">
            <v>0</v>
          </cell>
          <cell r="AU152">
            <v>0</v>
          </cell>
          <cell r="AV152">
            <v>0</v>
          </cell>
          <cell r="AW152">
            <v>0</v>
          </cell>
          <cell r="AX152">
            <v>0</v>
          </cell>
          <cell r="AY152">
            <v>0</v>
          </cell>
          <cell r="AZ152">
            <v>0</v>
          </cell>
          <cell r="BA152" t="b">
            <v>0</v>
          </cell>
          <cell r="BB152" t="b">
            <v>0</v>
          </cell>
          <cell r="BC152" t="b">
            <v>0</v>
          </cell>
          <cell r="BD152" t="b">
            <v>0</v>
          </cell>
          <cell r="BE152">
            <v>67.12</v>
          </cell>
          <cell r="BF152">
            <v>62.05</v>
          </cell>
          <cell r="BG152">
            <v>-1.1499999999999999</v>
          </cell>
          <cell r="BH152">
            <v>93.83</v>
          </cell>
          <cell r="BI152">
            <v>90.48</v>
          </cell>
          <cell r="BJ152">
            <v>58.39</v>
          </cell>
          <cell r="BK152" t="b">
            <v>0</v>
          </cell>
          <cell r="BL152">
            <v>0.65</v>
          </cell>
          <cell r="BM152">
            <v>13.97</v>
          </cell>
          <cell r="BN152">
            <v>56.97</v>
          </cell>
          <cell r="BO152">
            <v>0</v>
          </cell>
          <cell r="BP152" t="str">
            <v>CONSUMER SERVICES</v>
          </cell>
          <cell r="BQ152">
            <v>145.1</v>
          </cell>
          <cell r="BR152">
            <v>0</v>
          </cell>
          <cell r="BS152">
            <v>0.85</v>
          </cell>
          <cell r="BT152">
            <v>0.59</v>
          </cell>
          <cell r="BU152" t="b">
            <v>1</v>
          </cell>
          <cell r="BV152" t="b">
            <v>0</v>
          </cell>
          <cell r="BW152">
            <v>0</v>
          </cell>
          <cell r="BX152">
            <v>0</v>
          </cell>
          <cell r="BY152">
            <v>0</v>
          </cell>
          <cell r="BZ152">
            <v>0</v>
          </cell>
          <cell r="CA152">
            <v>0</v>
          </cell>
          <cell r="CB152">
            <v>0</v>
          </cell>
          <cell r="CC152">
            <v>0</v>
          </cell>
          <cell r="CD152">
            <v>0</v>
          </cell>
          <cell r="CE152">
            <v>0</v>
          </cell>
          <cell r="CF152">
            <v>0</v>
          </cell>
          <cell r="CG152">
            <v>0</v>
          </cell>
          <cell r="CH152">
            <v>0</v>
          </cell>
          <cell r="CI152" t="str">
            <v>NSE:DELTACORP1!</v>
          </cell>
          <cell r="CJ152">
            <v>0</v>
          </cell>
          <cell r="CK152">
            <v>0</v>
          </cell>
          <cell r="CL152">
            <v>0</v>
          </cell>
          <cell r="CM152">
            <v>0</v>
          </cell>
          <cell r="CN152">
            <v>0</v>
          </cell>
          <cell r="CO152">
            <v>0</v>
          </cell>
          <cell r="CP152">
            <v>0</v>
          </cell>
          <cell r="CQ152">
            <v>0</v>
          </cell>
          <cell r="CR152" t="str">
            <v>BEARISH</v>
          </cell>
          <cell r="CS152" t="str">
            <v>BEARISH</v>
          </cell>
          <cell r="CT152" t="b">
            <v>0</v>
          </cell>
          <cell r="CU152" t="str">
            <v>na</v>
          </cell>
          <cell r="CV152" t="str">
            <v>na</v>
          </cell>
          <cell r="CW152" t="str">
            <v>na</v>
          </cell>
          <cell r="CX152">
            <v>0</v>
          </cell>
          <cell r="CY152">
            <v>0</v>
          </cell>
          <cell r="CZ152" t="b">
            <v>0</v>
          </cell>
          <cell r="DA152">
            <v>81.81</v>
          </cell>
          <cell r="DB152">
            <v>82.79</v>
          </cell>
          <cell r="DC152" t="str">
            <v>BANNED</v>
          </cell>
        </row>
        <row r="153">
          <cell r="B153" t="str">
            <v>DELTACORP</v>
          </cell>
          <cell r="C153">
            <v>3000</v>
          </cell>
          <cell r="D153">
            <v>2.5</v>
          </cell>
          <cell r="E153">
            <v>150000</v>
          </cell>
          <cell r="F153" t="str">
            <v>Consumer Services</v>
          </cell>
          <cell r="G153" t="str">
            <v>Movies/Entertainment</v>
          </cell>
          <cell r="H153" t="str">
            <v xml:space="preserve">DELTA CORP LIMITED                  </v>
          </cell>
          <cell r="I153" t="str">
            <v>DELTACORP</v>
          </cell>
          <cell r="J153" t="str">
            <v>NSE:DELTACORP!1</v>
          </cell>
          <cell r="K153" t="str">
            <v>Delta Corp Ltd.</v>
          </cell>
          <cell r="L153" t="str">
            <v>#00a25b49</v>
          </cell>
          <cell r="M153">
            <v>145.1</v>
          </cell>
          <cell r="N153">
            <v>0.58925479999999997</v>
          </cell>
          <cell r="O153">
            <v>0.85</v>
          </cell>
          <cell r="P153">
            <v>13818000</v>
          </cell>
          <cell r="Q153">
            <v>-8.6767899999999995E-2</v>
          </cell>
          <cell r="R153">
            <v>-12000</v>
          </cell>
          <cell r="S153">
            <v>13</v>
          </cell>
          <cell r="T153">
            <v>0.58925479999999997</v>
          </cell>
          <cell r="U153">
            <v>-38</v>
          </cell>
          <cell r="V153" t="str">
            <v>Short Covering</v>
          </cell>
          <cell r="W153">
            <v>145</v>
          </cell>
          <cell r="X153">
            <v>142.5</v>
          </cell>
          <cell r="Y153">
            <v>140</v>
          </cell>
          <cell r="Z153">
            <v>137.5</v>
          </cell>
          <cell r="AA153">
            <v>135</v>
          </cell>
          <cell r="AB153">
            <v>147.5</v>
          </cell>
          <cell r="AC153">
            <v>150</v>
          </cell>
          <cell r="AD153">
            <v>152.5</v>
          </cell>
          <cell r="AE153">
            <v>155</v>
          </cell>
          <cell r="AF153" t="str">
            <v>144.75</v>
          </cell>
          <cell r="AG153" t="str">
            <v>145.15</v>
          </cell>
          <cell r="AH153" t="str">
            <v>0.40</v>
          </cell>
          <cell r="AI153" t="str">
            <v>0.28</v>
          </cell>
          <cell r="AJ153" t="str">
            <v>145.15</v>
          </cell>
          <cell r="AK153">
            <v>2856</v>
          </cell>
          <cell r="AL153" t="str">
            <v>0.04</v>
          </cell>
          <cell r="AM153" t="str">
            <v>-</v>
          </cell>
          <cell r="AN153" t="str">
            <v>-</v>
          </cell>
          <cell r="AO153" t="str">
            <v>-</v>
          </cell>
          <cell r="AP153" t="str">
            <v>VR70</v>
          </cell>
          <cell r="AQ153" t="b">
            <v>0</v>
          </cell>
          <cell r="AR153">
            <v>0</v>
          </cell>
          <cell r="AS153">
            <v>0</v>
          </cell>
          <cell r="AT153">
            <v>0</v>
          </cell>
          <cell r="AU153">
            <v>0</v>
          </cell>
          <cell r="AV153">
            <v>0</v>
          </cell>
          <cell r="AW153">
            <v>0</v>
          </cell>
          <cell r="AX153">
            <v>0</v>
          </cell>
          <cell r="AY153">
            <v>0</v>
          </cell>
          <cell r="AZ153">
            <v>0</v>
          </cell>
          <cell r="BA153" t="b">
            <v>0</v>
          </cell>
          <cell r="BB153" t="b">
            <v>0</v>
          </cell>
          <cell r="BC153" t="b">
            <v>0</v>
          </cell>
          <cell r="BD153" t="b">
            <v>0</v>
          </cell>
          <cell r="BE153">
            <v>67.12</v>
          </cell>
          <cell r="BF153">
            <v>62.05</v>
          </cell>
          <cell r="BG153">
            <v>-1.1499999999999999</v>
          </cell>
          <cell r="BH153">
            <v>93.83</v>
          </cell>
          <cell r="BI153">
            <v>90.48</v>
          </cell>
          <cell r="BJ153">
            <v>58.39</v>
          </cell>
          <cell r="BK153" t="b">
            <v>0</v>
          </cell>
          <cell r="BL153">
            <v>0.65</v>
          </cell>
          <cell r="BM153">
            <v>13.97</v>
          </cell>
          <cell r="BN153">
            <v>56.97</v>
          </cell>
          <cell r="BO153">
            <v>0</v>
          </cell>
          <cell r="BP153" t="str">
            <v>CONSUMER SERVICES</v>
          </cell>
          <cell r="BQ153">
            <v>145.1</v>
          </cell>
          <cell r="BR153">
            <v>0</v>
          </cell>
          <cell r="BS153">
            <v>0.85</v>
          </cell>
          <cell r="BT153">
            <v>0.59</v>
          </cell>
          <cell r="BU153" t="b">
            <v>1</v>
          </cell>
          <cell r="BV153" t="b">
            <v>0</v>
          </cell>
          <cell r="BW153">
            <v>0</v>
          </cell>
          <cell r="BX153">
            <v>0</v>
          </cell>
          <cell r="BY153">
            <v>0</v>
          </cell>
          <cell r="BZ153">
            <v>0</v>
          </cell>
          <cell r="CA153">
            <v>0</v>
          </cell>
          <cell r="CB153">
            <v>0</v>
          </cell>
          <cell r="CC153">
            <v>0</v>
          </cell>
          <cell r="CD153">
            <v>0</v>
          </cell>
          <cell r="CE153">
            <v>0</v>
          </cell>
          <cell r="CF153">
            <v>0</v>
          </cell>
          <cell r="CG153">
            <v>0</v>
          </cell>
          <cell r="CH153">
            <v>0</v>
          </cell>
          <cell r="CI153" t="str">
            <v>NSE:DELTACORP1!</v>
          </cell>
          <cell r="CJ153">
            <v>0</v>
          </cell>
          <cell r="CK153">
            <v>0</v>
          </cell>
          <cell r="CL153">
            <v>0</v>
          </cell>
          <cell r="CM153">
            <v>0</v>
          </cell>
          <cell r="CN153">
            <v>0</v>
          </cell>
          <cell r="CO153">
            <v>0</v>
          </cell>
          <cell r="CP153">
            <v>0</v>
          </cell>
          <cell r="CQ153">
            <v>0</v>
          </cell>
          <cell r="CR153" t="str">
            <v>BEARISH</v>
          </cell>
          <cell r="CS153" t="str">
            <v>BEARISH</v>
          </cell>
          <cell r="CT153" t="b">
            <v>0</v>
          </cell>
          <cell r="CU153" t="str">
            <v>na</v>
          </cell>
          <cell r="CV153" t="str">
            <v>na</v>
          </cell>
          <cell r="CW153" t="str">
            <v>na</v>
          </cell>
          <cell r="CX153">
            <v>0</v>
          </cell>
          <cell r="CY153">
            <v>0</v>
          </cell>
          <cell r="CZ153" t="b">
            <v>0</v>
          </cell>
          <cell r="DA153">
            <v>81.81</v>
          </cell>
          <cell r="DB153">
            <v>82.79</v>
          </cell>
          <cell r="DC153" t="str">
            <v>POTENTIAL_EXIT</v>
          </cell>
        </row>
        <row r="154">
          <cell r="B154" t="str">
            <v>HINDPETRO</v>
          </cell>
          <cell r="C154">
            <v>2700</v>
          </cell>
          <cell r="D154">
            <v>5</v>
          </cell>
          <cell r="E154">
            <v>54000</v>
          </cell>
          <cell r="F154" t="str">
            <v>Energy Minerals</v>
          </cell>
          <cell r="G154" t="str">
            <v>Oil Refining/Marketing</v>
          </cell>
          <cell r="H154" t="str">
            <v xml:space="preserve">HINDUSTAN PETROLEUM CORP            </v>
          </cell>
          <cell r="I154" t="str">
            <v>HINDPETRO</v>
          </cell>
          <cell r="J154" t="str">
            <v>NSE:HINDPETRO!1</v>
          </cell>
          <cell r="K154" t="str">
            <v>Hindustan Petroleum Corporation Ltd.</v>
          </cell>
          <cell r="L154" t="str">
            <v>#00a25b4e</v>
          </cell>
          <cell r="M154">
            <v>469.8</v>
          </cell>
          <cell r="N154">
            <v>0.69660270000000002</v>
          </cell>
          <cell r="O154">
            <v>3.25</v>
          </cell>
          <cell r="P154">
            <v>25180200</v>
          </cell>
          <cell r="Q154">
            <v>-5.1175094000000003</v>
          </cell>
          <cell r="R154">
            <v>-1358100</v>
          </cell>
          <cell r="S154">
            <v>3961</v>
          </cell>
          <cell r="T154">
            <v>0.69660270000000002</v>
          </cell>
          <cell r="U154">
            <v>-2269</v>
          </cell>
          <cell r="V154" t="str">
            <v>Short Covering</v>
          </cell>
          <cell r="W154">
            <v>465</v>
          </cell>
          <cell r="X154">
            <v>460</v>
          </cell>
          <cell r="Y154">
            <v>455</v>
          </cell>
          <cell r="Z154">
            <v>450</v>
          </cell>
          <cell r="AA154">
            <v>445</v>
          </cell>
          <cell r="AB154">
            <v>470</v>
          </cell>
          <cell r="AC154">
            <v>475</v>
          </cell>
          <cell r="AD154">
            <v>480</v>
          </cell>
          <cell r="AE154">
            <v>485</v>
          </cell>
          <cell r="AF154" t="str">
            <v>465.75</v>
          </cell>
          <cell r="AG154" t="str">
            <v>470.00</v>
          </cell>
          <cell r="AH154" t="str">
            <v>4.25</v>
          </cell>
          <cell r="AI154" t="str">
            <v>0.91</v>
          </cell>
          <cell r="AJ154" t="str">
            <v>470.00</v>
          </cell>
          <cell r="AK154">
            <v>11964</v>
          </cell>
          <cell r="AL154" t="str">
            <v>0.56</v>
          </cell>
          <cell r="AM154" t="str">
            <v>-</v>
          </cell>
          <cell r="AN154" t="str">
            <v>-</v>
          </cell>
          <cell r="AO154" t="str">
            <v>-</v>
          </cell>
          <cell r="AP154" t="str">
            <v>VR41</v>
          </cell>
          <cell r="AQ154" t="b">
            <v>0</v>
          </cell>
          <cell r="AR154">
            <v>0</v>
          </cell>
          <cell r="AS154">
            <v>0</v>
          </cell>
          <cell r="AT154">
            <v>0</v>
          </cell>
          <cell r="AU154">
            <v>0</v>
          </cell>
          <cell r="AV154">
            <v>0</v>
          </cell>
          <cell r="AW154">
            <v>0</v>
          </cell>
          <cell r="AX154">
            <v>0</v>
          </cell>
          <cell r="AY154">
            <v>0</v>
          </cell>
          <cell r="AZ154">
            <v>0</v>
          </cell>
          <cell r="BA154" t="b">
            <v>0</v>
          </cell>
          <cell r="BB154" t="b">
            <v>0</v>
          </cell>
          <cell r="BC154" t="b">
            <v>0</v>
          </cell>
          <cell r="BD154" t="b">
            <v>0</v>
          </cell>
          <cell r="BE154">
            <v>37.200000000000003</v>
          </cell>
          <cell r="BF154">
            <v>36.44</v>
          </cell>
          <cell r="BG154">
            <v>-2.75</v>
          </cell>
          <cell r="BH154">
            <v>86.69</v>
          </cell>
          <cell r="BI154">
            <v>47.62</v>
          </cell>
          <cell r="BJ154">
            <v>48.62</v>
          </cell>
          <cell r="BK154" t="b">
            <v>1</v>
          </cell>
          <cell r="BL154">
            <v>1.05</v>
          </cell>
          <cell r="BM154">
            <v>1.8</v>
          </cell>
          <cell r="BN154">
            <v>35.67</v>
          </cell>
          <cell r="BO154" t="str">
            <v>2024-01-25</v>
          </cell>
          <cell r="BP154" t="str">
            <v>ENERGY</v>
          </cell>
          <cell r="BQ154">
            <v>470.1</v>
          </cell>
          <cell r="BR154">
            <v>2.99</v>
          </cell>
          <cell r="BS154">
            <v>3.55</v>
          </cell>
          <cell r="BT154">
            <v>0.76</v>
          </cell>
          <cell r="BU154" t="b">
            <v>0</v>
          </cell>
          <cell r="BV154" t="b">
            <v>1</v>
          </cell>
          <cell r="BW154" t="str">
            <v>BULLISH</v>
          </cell>
          <cell r="BX154">
            <v>6.07</v>
          </cell>
          <cell r="BY154">
            <v>4.3</v>
          </cell>
          <cell r="BZ154">
            <v>74.83</v>
          </cell>
          <cell r="CA154">
            <v>470.1</v>
          </cell>
          <cell r="CB154">
            <v>-2.75</v>
          </cell>
          <cell r="CC154" t="str">
            <v>Significant Long Buildup</v>
          </cell>
          <cell r="CD154">
            <v>6.36</v>
          </cell>
          <cell r="CE154">
            <v>0.76</v>
          </cell>
          <cell r="CF154">
            <v>-36.450000000000003</v>
          </cell>
          <cell r="CG154" t="str">
            <v>Long Buildup</v>
          </cell>
          <cell r="CH154">
            <v>96.43</v>
          </cell>
          <cell r="CI154" t="str">
            <v>NSE:HINDPETRO1!</v>
          </cell>
          <cell r="CJ154">
            <v>0</v>
          </cell>
          <cell r="CK154">
            <v>0</v>
          </cell>
          <cell r="CL154">
            <v>0</v>
          </cell>
          <cell r="CM154">
            <v>0</v>
          </cell>
          <cell r="CN154">
            <v>0</v>
          </cell>
          <cell r="CO154">
            <v>0</v>
          </cell>
          <cell r="CP154">
            <v>0</v>
          </cell>
          <cell r="CQ154">
            <v>0</v>
          </cell>
          <cell r="CR154" t="str">
            <v>BULLISH</v>
          </cell>
          <cell r="CS154" t="str">
            <v>BULLISH</v>
          </cell>
          <cell r="CT154" t="b">
            <v>1</v>
          </cell>
          <cell r="CU154" t="str">
            <v>BULLISH_ALIGNMENT</v>
          </cell>
          <cell r="CV154" t="str">
            <v>BULLISH_ALIGNMENT</v>
          </cell>
          <cell r="CW154" t="str">
            <v>na</v>
          </cell>
          <cell r="CX154">
            <v>0</v>
          </cell>
          <cell r="CY154">
            <v>0</v>
          </cell>
          <cell r="CZ154" t="b">
            <v>0</v>
          </cell>
          <cell r="DA154">
            <v>57.83</v>
          </cell>
          <cell r="DB154">
            <v>55.27</v>
          </cell>
          <cell r="DC154"/>
        </row>
        <row r="155">
          <cell r="B155" t="str">
            <v>NATIONALUM</v>
          </cell>
          <cell r="C155">
            <v>7500</v>
          </cell>
          <cell r="D155">
            <v>1</v>
          </cell>
          <cell r="E155">
            <v>225000</v>
          </cell>
          <cell r="F155" t="str">
            <v>Non-Energy Minerals</v>
          </cell>
          <cell r="G155" t="str">
            <v>Aluminum</v>
          </cell>
          <cell r="H155" t="str">
            <v xml:space="preserve">NATIONAL ALUMINIUM CO LTD           </v>
          </cell>
          <cell r="I155" t="str">
            <v>NATIONALUM</v>
          </cell>
          <cell r="J155" t="str">
            <v>NSE:NATIONALUM!1</v>
          </cell>
          <cell r="K155" t="str">
            <v>National Aluminium Company Ltd.</v>
          </cell>
          <cell r="L155" t="str">
            <v>#00a25b4e</v>
          </cell>
          <cell r="M155">
            <v>134.75</v>
          </cell>
          <cell r="N155">
            <v>0.7100149</v>
          </cell>
          <cell r="O155">
            <v>0.95</v>
          </cell>
          <cell r="P155">
            <v>54502500</v>
          </cell>
          <cell r="Q155">
            <v>-6.9407094000000003</v>
          </cell>
          <cell r="R155">
            <v>-4065000</v>
          </cell>
          <cell r="S155">
            <v>542</v>
          </cell>
          <cell r="T155">
            <v>0.7100149</v>
          </cell>
          <cell r="U155">
            <v>228</v>
          </cell>
          <cell r="V155" t="str">
            <v>Short Covering</v>
          </cell>
          <cell r="W155">
            <v>134</v>
          </cell>
          <cell r="X155">
            <v>133</v>
          </cell>
          <cell r="Y155">
            <v>132</v>
          </cell>
          <cell r="Z155">
            <v>131</v>
          </cell>
          <cell r="AA155">
            <v>130</v>
          </cell>
          <cell r="AB155">
            <v>135</v>
          </cell>
          <cell r="AC155">
            <v>136</v>
          </cell>
          <cell r="AD155">
            <v>137</v>
          </cell>
          <cell r="AE155">
            <v>138</v>
          </cell>
          <cell r="AF155" t="str">
            <v>133.65</v>
          </cell>
          <cell r="AG155" t="str">
            <v>134.60</v>
          </cell>
          <cell r="AH155" t="str">
            <v>0.95</v>
          </cell>
          <cell r="AI155" t="str">
            <v>0.71</v>
          </cell>
          <cell r="AJ155" t="str">
            <v>134.60</v>
          </cell>
          <cell r="AK155">
            <v>45066</v>
          </cell>
          <cell r="AL155" t="str">
            <v>0.61</v>
          </cell>
          <cell r="AM155" t="str">
            <v>-</v>
          </cell>
          <cell r="AN155" t="str">
            <v>-</v>
          </cell>
          <cell r="AO155" t="str">
            <v>-</v>
          </cell>
          <cell r="AP155" t="str">
            <v>VR19</v>
          </cell>
          <cell r="AQ155" t="b">
            <v>1</v>
          </cell>
          <cell r="AR155">
            <v>0</v>
          </cell>
          <cell r="AS155">
            <v>0</v>
          </cell>
          <cell r="AT155">
            <v>0</v>
          </cell>
          <cell r="AU155">
            <v>0</v>
          </cell>
          <cell r="AV155">
            <v>0</v>
          </cell>
          <cell r="AW155">
            <v>0</v>
          </cell>
          <cell r="AX155">
            <v>0</v>
          </cell>
          <cell r="AY155">
            <v>0</v>
          </cell>
          <cell r="AZ155">
            <v>0</v>
          </cell>
          <cell r="BA155" t="b">
            <v>0</v>
          </cell>
          <cell r="BB155" t="b">
            <v>0</v>
          </cell>
          <cell r="BC155" t="b">
            <v>0</v>
          </cell>
          <cell r="BD155" t="b">
            <v>0</v>
          </cell>
          <cell r="BE155">
            <v>55.27</v>
          </cell>
          <cell r="BF155">
            <v>51.58</v>
          </cell>
          <cell r="BG155">
            <v>-1.04</v>
          </cell>
          <cell r="BH155">
            <v>93.95</v>
          </cell>
          <cell r="BI155">
            <v>76.19</v>
          </cell>
          <cell r="BJ155">
            <v>74.47</v>
          </cell>
          <cell r="BK155" t="b">
            <v>0</v>
          </cell>
          <cell r="BL155">
            <v>0.56000000000000005</v>
          </cell>
          <cell r="BM155">
            <v>61.96</v>
          </cell>
          <cell r="BN155">
            <v>47.88</v>
          </cell>
          <cell r="BO155">
            <v>0</v>
          </cell>
          <cell r="BP155" t="str">
            <v>METALS</v>
          </cell>
          <cell r="BQ155">
            <v>134.75</v>
          </cell>
          <cell r="BR155">
            <v>2</v>
          </cell>
          <cell r="BS155">
            <v>0.95</v>
          </cell>
          <cell r="BT155">
            <v>0.71</v>
          </cell>
          <cell r="BU155" t="b">
            <v>0</v>
          </cell>
          <cell r="BV155" t="b">
            <v>0</v>
          </cell>
          <cell r="BW155">
            <v>0</v>
          </cell>
          <cell r="BX155">
            <v>21.56</v>
          </cell>
          <cell r="BY155">
            <v>-0.7</v>
          </cell>
          <cell r="BZ155">
            <v>11.02</v>
          </cell>
          <cell r="CA155">
            <v>134.75</v>
          </cell>
          <cell r="CB155">
            <v>-1.06</v>
          </cell>
          <cell r="CC155" t="str">
            <v>Short Buildup</v>
          </cell>
          <cell r="CD155">
            <v>-1.55</v>
          </cell>
          <cell r="CE155">
            <v>0.71</v>
          </cell>
          <cell r="CF155">
            <v>72.239999999999995</v>
          </cell>
          <cell r="CG155" t="str">
            <v>Short Covering</v>
          </cell>
          <cell r="CH155">
            <v>14.68</v>
          </cell>
          <cell r="CI155" t="str">
            <v>NSE:NATIONALUM1!</v>
          </cell>
          <cell r="CJ155">
            <v>0</v>
          </cell>
          <cell r="CK155">
            <v>0</v>
          </cell>
          <cell r="CL155">
            <v>0</v>
          </cell>
          <cell r="CM155">
            <v>0</v>
          </cell>
          <cell r="CN155">
            <v>0</v>
          </cell>
          <cell r="CO155">
            <v>0</v>
          </cell>
          <cell r="CP155">
            <v>0</v>
          </cell>
          <cell r="CQ155">
            <v>0</v>
          </cell>
          <cell r="CR155" t="str">
            <v>BEARISH</v>
          </cell>
          <cell r="CS155" t="str">
            <v>BULLISH</v>
          </cell>
          <cell r="CT155" t="b">
            <v>0</v>
          </cell>
          <cell r="CU155" t="str">
            <v>na</v>
          </cell>
          <cell r="CV155" t="str">
            <v>na</v>
          </cell>
          <cell r="CW155" t="str">
            <v>na</v>
          </cell>
          <cell r="CX155">
            <v>0</v>
          </cell>
          <cell r="CY155">
            <v>0</v>
          </cell>
          <cell r="CZ155" t="b">
            <v>0</v>
          </cell>
          <cell r="DA155">
            <v>93.82</v>
          </cell>
          <cell r="DB155">
            <v>100.87</v>
          </cell>
          <cell r="DC155" t="str">
            <v>BANNED</v>
          </cell>
        </row>
        <row r="156">
          <cell r="B156" t="str">
            <v>AMBUJACEM</v>
          </cell>
          <cell r="C156">
            <v>1800</v>
          </cell>
          <cell r="D156">
            <v>5</v>
          </cell>
          <cell r="E156">
            <v>54000</v>
          </cell>
          <cell r="F156" t="str">
            <v>Non-Energy Minerals</v>
          </cell>
          <cell r="G156" t="str">
            <v>Construction Materials</v>
          </cell>
          <cell r="H156" t="str">
            <v xml:space="preserve">AMBUJA CEMENTS LTD                  </v>
          </cell>
          <cell r="I156" t="str">
            <v>AMBUJACEM</v>
          </cell>
          <cell r="J156" t="str">
            <v>NSE:AMBUJACEM!1</v>
          </cell>
          <cell r="K156" t="str">
            <v>Ambuja Cements Ltd.</v>
          </cell>
          <cell r="L156" t="str">
            <v>#00a25b4f</v>
          </cell>
          <cell r="M156">
            <v>540.79999999999995</v>
          </cell>
          <cell r="N156">
            <v>0.72639229999999999</v>
          </cell>
          <cell r="O156">
            <v>3.9</v>
          </cell>
          <cell r="P156">
            <v>39371400</v>
          </cell>
          <cell r="Q156">
            <v>-8.6188167999999994</v>
          </cell>
          <cell r="R156">
            <v>-3713400</v>
          </cell>
          <cell r="S156">
            <v>6706</v>
          </cell>
          <cell r="T156">
            <v>0.72639229999999999</v>
          </cell>
          <cell r="U156">
            <v>70</v>
          </cell>
          <cell r="V156" t="str">
            <v>Short Covering</v>
          </cell>
          <cell r="W156">
            <v>540</v>
          </cell>
          <cell r="X156">
            <v>535</v>
          </cell>
          <cell r="Y156">
            <v>530</v>
          </cell>
          <cell r="Z156">
            <v>525</v>
          </cell>
          <cell r="AA156">
            <v>520</v>
          </cell>
          <cell r="AB156">
            <v>545</v>
          </cell>
          <cell r="AC156">
            <v>550</v>
          </cell>
          <cell r="AD156">
            <v>555</v>
          </cell>
          <cell r="AE156">
            <v>560</v>
          </cell>
          <cell r="AF156" t="str">
            <v>537.10</v>
          </cell>
          <cell r="AG156" t="str">
            <v>538.00</v>
          </cell>
          <cell r="AH156" t="str">
            <v>0.90</v>
          </cell>
          <cell r="AI156" t="str">
            <v>0.17</v>
          </cell>
          <cell r="AJ156" t="str">
            <v>538.00</v>
          </cell>
          <cell r="AK156">
            <v>3305</v>
          </cell>
          <cell r="AL156" t="str">
            <v>0.18</v>
          </cell>
          <cell r="AM156" t="str">
            <v>-</v>
          </cell>
          <cell r="AN156" t="str">
            <v>-</v>
          </cell>
          <cell r="AO156" t="str">
            <v>-</v>
          </cell>
          <cell r="AP156" t="str">
            <v>VR60</v>
          </cell>
          <cell r="AQ156" t="b">
            <v>0</v>
          </cell>
          <cell r="AR156">
            <v>0</v>
          </cell>
          <cell r="AS156">
            <v>0</v>
          </cell>
          <cell r="AT156">
            <v>0</v>
          </cell>
          <cell r="AU156">
            <v>0</v>
          </cell>
          <cell r="AV156">
            <v>0</v>
          </cell>
          <cell r="AW156">
            <v>0</v>
          </cell>
          <cell r="AX156">
            <v>0</v>
          </cell>
          <cell r="AY156">
            <v>0</v>
          </cell>
          <cell r="AZ156">
            <v>0</v>
          </cell>
          <cell r="BA156" t="b">
            <v>0</v>
          </cell>
          <cell r="BB156" t="b">
            <v>0</v>
          </cell>
          <cell r="BC156" t="b">
            <v>0</v>
          </cell>
          <cell r="BD156" t="b">
            <v>0</v>
          </cell>
          <cell r="BE156">
            <v>35.14</v>
          </cell>
          <cell r="BF156">
            <v>33.6</v>
          </cell>
          <cell r="BG156">
            <v>-12.98</v>
          </cell>
          <cell r="BH156">
            <v>50</v>
          </cell>
          <cell r="BI156">
            <v>49.21</v>
          </cell>
          <cell r="BJ156">
            <v>15.63</v>
          </cell>
          <cell r="BK156" t="b">
            <v>1</v>
          </cell>
          <cell r="BL156">
            <v>0.48</v>
          </cell>
          <cell r="BM156">
            <v>4.09</v>
          </cell>
          <cell r="BN156">
            <v>32.049999999999997</v>
          </cell>
          <cell r="BO156" t="str">
            <v>2024-01-31</v>
          </cell>
          <cell r="BP156" t="str">
            <v>CONSTRUCTION MATERIALS</v>
          </cell>
          <cell r="BQ156">
            <v>540.79999999999995</v>
          </cell>
          <cell r="BR156">
            <v>2.68</v>
          </cell>
          <cell r="BS156">
            <v>3.9</v>
          </cell>
          <cell r="BT156">
            <v>0.73</v>
          </cell>
          <cell r="BU156" t="b">
            <v>0</v>
          </cell>
          <cell r="BV156" t="b">
            <v>1</v>
          </cell>
          <cell r="BW156" t="str">
            <v>BULLISH</v>
          </cell>
          <cell r="BX156">
            <v>9.17</v>
          </cell>
          <cell r="BY156">
            <v>1.54</v>
          </cell>
          <cell r="BZ156">
            <v>172.9</v>
          </cell>
          <cell r="CA156">
            <v>540.79999999999995</v>
          </cell>
          <cell r="CB156">
            <v>-13</v>
          </cell>
          <cell r="CC156" t="str">
            <v>Long Buildup</v>
          </cell>
          <cell r="CD156">
            <v>8.85</v>
          </cell>
          <cell r="CE156">
            <v>0.73</v>
          </cell>
          <cell r="CF156">
            <v>14.96</v>
          </cell>
          <cell r="CG156" t="str">
            <v>Long Buildup</v>
          </cell>
          <cell r="CH156">
            <v>85.71</v>
          </cell>
          <cell r="CI156" t="str">
            <v>NSE:AMBUJACEM1!</v>
          </cell>
          <cell r="CJ156">
            <v>8</v>
          </cell>
          <cell r="CK156">
            <v>537.04999999999995</v>
          </cell>
          <cell r="CL156">
            <v>292</v>
          </cell>
          <cell r="CM156">
            <v>418.9</v>
          </cell>
          <cell r="CN156" t="str">
            <v>Buy</v>
          </cell>
          <cell r="CO156" t="str">
            <v>LAST_LOSER</v>
          </cell>
          <cell r="CP156">
            <v>8</v>
          </cell>
          <cell r="CQ156">
            <v>520</v>
          </cell>
          <cell r="CR156" t="str">
            <v>BULLISH</v>
          </cell>
          <cell r="CS156" t="str">
            <v>BULLISH</v>
          </cell>
          <cell r="CT156" t="b">
            <v>0</v>
          </cell>
          <cell r="CU156" t="str">
            <v>BULLISH_ALIGNMENT</v>
          </cell>
          <cell r="CV156" t="str">
            <v>BULLISH_ALIGNMENT</v>
          </cell>
          <cell r="CW156" t="str">
            <v>BULLISH</v>
          </cell>
          <cell r="CX156">
            <v>2</v>
          </cell>
          <cell r="CY156">
            <v>90</v>
          </cell>
          <cell r="CZ156" t="b">
            <v>1</v>
          </cell>
          <cell r="DA156">
            <v>53.24</v>
          </cell>
          <cell r="DB156">
            <v>53.78</v>
          </cell>
          <cell r="DC156"/>
        </row>
        <row r="157">
          <cell r="B157" t="str">
            <v>BANKNIFTY</v>
          </cell>
          <cell r="C157">
            <v>15</v>
          </cell>
          <cell r="D157">
            <v>100</v>
          </cell>
          <cell r="E157">
            <v>900</v>
          </cell>
          <cell r="F157">
            <v>0</v>
          </cell>
          <cell r="G157">
            <v>0</v>
          </cell>
          <cell r="H157" t="str">
            <v>NIFTY BANK</v>
          </cell>
          <cell r="I157" t="str">
            <v>BANKNIFTY</v>
          </cell>
          <cell r="J157" t="str">
            <v>NSE:BANKNIFTY!1</v>
          </cell>
          <cell r="K157" t="str">
            <v>Bank Nifty</v>
          </cell>
          <cell r="L157" t="str">
            <v>#00a25b4f</v>
          </cell>
          <cell r="M157">
            <v>46136.05</v>
          </cell>
          <cell r="N157">
            <v>0.73989240000000001</v>
          </cell>
          <cell r="O157">
            <v>338.85</v>
          </cell>
          <cell r="P157">
            <v>1940475</v>
          </cell>
          <cell r="Q157">
            <v>-10.7649116</v>
          </cell>
          <cell r="R157">
            <v>-234090</v>
          </cell>
          <cell r="S157">
            <v>118727</v>
          </cell>
          <cell r="T157">
            <v>0.73989240000000001</v>
          </cell>
          <cell r="U157">
            <v>-91518</v>
          </cell>
          <cell r="V157" t="str">
            <v>Short Covering</v>
          </cell>
          <cell r="W157">
            <v>46100</v>
          </cell>
          <cell r="X157">
            <v>46000</v>
          </cell>
          <cell r="Y157">
            <v>45900</v>
          </cell>
          <cell r="Z157">
            <v>45800</v>
          </cell>
          <cell r="AA157">
            <v>45700</v>
          </cell>
          <cell r="AB157">
            <v>46200</v>
          </cell>
          <cell r="AC157">
            <v>46300</v>
          </cell>
          <cell r="AD157">
            <v>46400</v>
          </cell>
          <cell r="AE157">
            <v>46500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t="b">
            <v>0</v>
          </cell>
          <cell r="BB157" t="b">
            <v>0</v>
          </cell>
          <cell r="BC157" t="b">
            <v>0</v>
          </cell>
          <cell r="BD157" t="b">
            <v>0</v>
          </cell>
          <cell r="BE157">
            <v>19.170000000000002</v>
          </cell>
          <cell r="BF157">
            <v>20.07</v>
          </cell>
          <cell r="BG157">
            <v>-6.17</v>
          </cell>
          <cell r="BH157">
            <v>94.76</v>
          </cell>
          <cell r="BI157">
            <v>95.24</v>
          </cell>
          <cell r="BJ157">
            <v>73.23</v>
          </cell>
          <cell r="BK157" t="b">
            <v>1</v>
          </cell>
          <cell r="BL157">
            <v>0.69</v>
          </cell>
          <cell r="BM157">
            <v>4.9800000000000004</v>
          </cell>
          <cell r="BN157">
            <v>20.97</v>
          </cell>
          <cell r="BO157">
            <v>0</v>
          </cell>
          <cell r="BP157" t="str">
            <v>INDEX</v>
          </cell>
          <cell r="BQ157">
            <v>46200</v>
          </cell>
          <cell r="BR157">
            <v>1.58</v>
          </cell>
          <cell r="BS157">
            <v>402.8</v>
          </cell>
          <cell r="BT157">
            <v>0.88</v>
          </cell>
          <cell r="BU157" t="b">
            <v>1</v>
          </cell>
          <cell r="BV157" t="b">
            <v>0</v>
          </cell>
          <cell r="BW157" t="str">
            <v>BEARISH</v>
          </cell>
          <cell r="BX157">
            <v>24.14</v>
          </cell>
          <cell r="BY157">
            <v>-4.3600000000000003</v>
          </cell>
          <cell r="BZ157">
            <v>55.49</v>
          </cell>
          <cell r="CA157">
            <v>46200</v>
          </cell>
          <cell r="CB157">
            <v>-6.17</v>
          </cell>
          <cell r="CC157" t="str">
            <v>Significant Short Buildup</v>
          </cell>
          <cell r="CD157">
            <v>-5.7</v>
          </cell>
          <cell r="CE157">
            <v>0.88</v>
          </cell>
          <cell r="CF157">
            <v>-40.58</v>
          </cell>
          <cell r="CG157" t="str">
            <v>Short Covering</v>
          </cell>
          <cell r="CH157">
            <v>93.25</v>
          </cell>
          <cell r="CI157" t="str">
            <v>NSE:BANKNIFTY1!</v>
          </cell>
          <cell r="CJ157">
            <v>41</v>
          </cell>
          <cell r="CK157">
            <v>48058.55</v>
          </cell>
          <cell r="CL157">
            <v>27</v>
          </cell>
          <cell r="CM157">
            <v>47130.9</v>
          </cell>
          <cell r="CN157" t="str">
            <v>Buy</v>
          </cell>
          <cell r="CO157" t="str">
            <v>LAST_WINNER</v>
          </cell>
          <cell r="CP157">
            <v>0</v>
          </cell>
          <cell r="CQ157">
            <v>45600</v>
          </cell>
          <cell r="CR157" t="str">
            <v>BEARISH</v>
          </cell>
          <cell r="CS157" t="str">
            <v>BULLISH</v>
          </cell>
          <cell r="CT157" t="b">
            <v>1</v>
          </cell>
          <cell r="CU157" t="str">
            <v>BEARISH_ALIGNMENT</v>
          </cell>
          <cell r="CV157" t="str">
            <v>na</v>
          </cell>
          <cell r="CW157" t="str">
            <v>BEARISH</v>
          </cell>
          <cell r="CX157">
            <v>5</v>
          </cell>
          <cell r="CY157">
            <v>7856</v>
          </cell>
          <cell r="CZ157" t="b">
            <v>0</v>
          </cell>
          <cell r="DA157"/>
          <cell r="DB157"/>
          <cell r="DC157"/>
        </row>
        <row r="158">
          <cell r="B158" t="str">
            <v>IEX</v>
          </cell>
          <cell r="C158">
            <v>3750</v>
          </cell>
          <cell r="D158">
            <v>1</v>
          </cell>
          <cell r="E158">
            <v>150000</v>
          </cell>
          <cell r="F158" t="str">
            <v>Finance</v>
          </cell>
          <cell r="G158" t="str">
            <v>Investment Banks/Brokers</v>
          </cell>
          <cell r="H158" t="str">
            <v xml:space="preserve">INDIAN ENERGY EXC LTD               </v>
          </cell>
          <cell r="I158" t="str">
            <v>IEX</v>
          </cell>
          <cell r="J158" t="str">
            <v>NSE:IEX!1</v>
          </cell>
          <cell r="K158" t="str">
            <v>Indian Energy Exchange Ltd.</v>
          </cell>
          <cell r="L158" t="str">
            <v>#00a25b50</v>
          </cell>
          <cell r="M158">
            <v>142.5</v>
          </cell>
          <cell r="N158">
            <v>0.74231179999999997</v>
          </cell>
          <cell r="O158">
            <v>1.05</v>
          </cell>
          <cell r="P158">
            <v>50703750</v>
          </cell>
          <cell r="Q158">
            <v>-1.5006921</v>
          </cell>
          <cell r="R158">
            <v>-772500</v>
          </cell>
          <cell r="S158">
            <v>418</v>
          </cell>
          <cell r="T158">
            <v>0.74231179999999997</v>
          </cell>
          <cell r="U158">
            <v>-511</v>
          </cell>
          <cell r="V158" t="str">
            <v>Short Covering</v>
          </cell>
          <cell r="W158">
            <v>142</v>
          </cell>
          <cell r="X158">
            <v>141</v>
          </cell>
          <cell r="Y158">
            <v>140</v>
          </cell>
          <cell r="Z158">
            <v>139</v>
          </cell>
          <cell r="AA158">
            <v>138</v>
          </cell>
          <cell r="AB158">
            <v>143</v>
          </cell>
          <cell r="AC158">
            <v>144</v>
          </cell>
          <cell r="AD158">
            <v>145</v>
          </cell>
          <cell r="AE158">
            <v>146</v>
          </cell>
          <cell r="AF158" t="str">
            <v>140.05</v>
          </cell>
          <cell r="AG158" t="str">
            <v>141.85</v>
          </cell>
          <cell r="AH158" t="str">
            <v>1.80</v>
          </cell>
          <cell r="AI158" t="str">
            <v>1.29</v>
          </cell>
          <cell r="AJ158" t="str">
            <v>141.85</v>
          </cell>
          <cell r="AK158">
            <v>31290</v>
          </cell>
          <cell r="AL158" t="str">
            <v>0.44</v>
          </cell>
          <cell r="AM158" t="str">
            <v>-</v>
          </cell>
          <cell r="AN158" t="str">
            <v>-</v>
          </cell>
          <cell r="AO158" t="str">
            <v>-</v>
          </cell>
          <cell r="AP158" t="str">
            <v>VR25</v>
          </cell>
          <cell r="AQ158" t="b">
            <v>0</v>
          </cell>
          <cell r="AR158">
            <v>0</v>
          </cell>
          <cell r="AS158">
            <v>0</v>
          </cell>
          <cell r="AT158">
            <v>0</v>
          </cell>
          <cell r="AU158">
            <v>0</v>
          </cell>
          <cell r="AV158">
            <v>0</v>
          </cell>
          <cell r="AW158">
            <v>0</v>
          </cell>
          <cell r="AX158">
            <v>0</v>
          </cell>
          <cell r="AY158">
            <v>0</v>
          </cell>
          <cell r="AZ158">
            <v>0</v>
          </cell>
          <cell r="BA158" t="b">
            <v>0</v>
          </cell>
          <cell r="BB158" t="b">
            <v>0</v>
          </cell>
          <cell r="BC158" t="b">
            <v>0</v>
          </cell>
          <cell r="BD158" t="b">
            <v>0</v>
          </cell>
          <cell r="BE158">
            <v>71.11</v>
          </cell>
          <cell r="BF158">
            <v>59.11</v>
          </cell>
          <cell r="BG158">
            <v>9.8699999999999992</v>
          </cell>
          <cell r="BH158">
            <v>98.79</v>
          </cell>
          <cell r="BI158">
            <v>96.83</v>
          </cell>
          <cell r="BJ158">
            <v>80</v>
          </cell>
          <cell r="BK158" t="b">
            <v>1</v>
          </cell>
          <cell r="BL158">
            <v>0.59</v>
          </cell>
          <cell r="BM158">
            <v>39.5</v>
          </cell>
          <cell r="BN158">
            <v>47.1</v>
          </cell>
          <cell r="BO158" t="str">
            <v>2024-01-25</v>
          </cell>
          <cell r="BP158" t="str">
            <v>FINANCIAL SERVICES</v>
          </cell>
          <cell r="BQ158">
            <v>142.65</v>
          </cell>
          <cell r="BR158">
            <v>0</v>
          </cell>
          <cell r="BS158">
            <v>1.2</v>
          </cell>
          <cell r="BT158">
            <v>0.85</v>
          </cell>
          <cell r="BU158" t="b">
            <v>1</v>
          </cell>
          <cell r="BV158" t="b">
            <v>1</v>
          </cell>
          <cell r="BW158" t="str">
            <v>BEARISH</v>
          </cell>
          <cell r="BX158">
            <v>-13.27</v>
          </cell>
          <cell r="BY158">
            <v>-12.97</v>
          </cell>
          <cell r="BZ158">
            <v>5.44</v>
          </cell>
          <cell r="CA158">
            <v>142.65</v>
          </cell>
          <cell r="CB158">
            <v>9.85</v>
          </cell>
          <cell r="CC158" t="str">
            <v>Significant Long Unwinding</v>
          </cell>
          <cell r="CD158">
            <v>-1.3</v>
          </cell>
          <cell r="CE158">
            <v>0.85</v>
          </cell>
          <cell r="CF158">
            <v>-58.56</v>
          </cell>
          <cell r="CG158" t="str">
            <v>Short Covering</v>
          </cell>
          <cell r="CH158">
            <v>22.62</v>
          </cell>
          <cell r="CI158" t="str">
            <v>NSE:IEX1!</v>
          </cell>
          <cell r="CJ158">
            <v>50</v>
          </cell>
          <cell r="CK158">
            <v>168</v>
          </cell>
          <cell r="CL158">
            <v>453</v>
          </cell>
          <cell r="CM158">
            <v>133.75</v>
          </cell>
          <cell r="CN158" t="str">
            <v>Buy</v>
          </cell>
          <cell r="CO158" t="str">
            <v>LAST_WINNER</v>
          </cell>
          <cell r="CP158">
            <v>3</v>
          </cell>
          <cell r="CQ158">
            <v>137</v>
          </cell>
          <cell r="CR158" t="str">
            <v>BEARISH</v>
          </cell>
          <cell r="CS158" t="str">
            <v>BULLISH</v>
          </cell>
          <cell r="CT158" t="b">
            <v>1</v>
          </cell>
          <cell r="CU158" t="str">
            <v>BEARISH_ALIGNMENT</v>
          </cell>
          <cell r="CV158" t="str">
            <v>na</v>
          </cell>
          <cell r="CW158" t="str">
            <v>BULLISH</v>
          </cell>
          <cell r="CX158">
            <v>9</v>
          </cell>
          <cell r="CY158">
            <v>29</v>
          </cell>
          <cell r="CZ158" t="b">
            <v>0</v>
          </cell>
          <cell r="DA158">
            <v>80.150000000000006</v>
          </cell>
          <cell r="DB158">
            <v>83.12</v>
          </cell>
          <cell r="DC158" t="str">
            <v>BANNED</v>
          </cell>
        </row>
        <row r="159">
          <cell r="B159" t="str">
            <v>IEX</v>
          </cell>
          <cell r="C159">
            <v>3750</v>
          </cell>
          <cell r="D159">
            <v>1</v>
          </cell>
          <cell r="E159">
            <v>150000</v>
          </cell>
          <cell r="F159" t="str">
            <v>Finance</v>
          </cell>
          <cell r="G159" t="str">
            <v>Investment Banks/Brokers</v>
          </cell>
          <cell r="H159" t="str">
            <v xml:space="preserve">INDIAN ENERGY EXC LTD               </v>
          </cell>
          <cell r="I159" t="str">
            <v>IEX</v>
          </cell>
          <cell r="J159" t="str">
            <v>NSE:IEX!1</v>
          </cell>
          <cell r="K159" t="str">
            <v>Indian Energy Exchange Ltd.</v>
          </cell>
          <cell r="L159" t="str">
            <v>#00a25b50</v>
          </cell>
          <cell r="M159">
            <v>142.5</v>
          </cell>
          <cell r="N159">
            <v>0.74231179999999997</v>
          </cell>
          <cell r="O159">
            <v>1.05</v>
          </cell>
          <cell r="P159">
            <v>50703750</v>
          </cell>
          <cell r="Q159">
            <v>-1.5006921</v>
          </cell>
          <cell r="R159">
            <v>-772500</v>
          </cell>
          <cell r="S159">
            <v>418</v>
          </cell>
          <cell r="T159">
            <v>0.74231179999999997</v>
          </cell>
          <cell r="U159">
            <v>-511</v>
          </cell>
          <cell r="V159" t="str">
            <v>Short Covering</v>
          </cell>
          <cell r="W159">
            <v>142</v>
          </cell>
          <cell r="X159">
            <v>141</v>
          </cell>
          <cell r="Y159">
            <v>140</v>
          </cell>
          <cell r="Z159">
            <v>139</v>
          </cell>
          <cell r="AA159">
            <v>138</v>
          </cell>
          <cell r="AB159">
            <v>143</v>
          </cell>
          <cell r="AC159">
            <v>144</v>
          </cell>
          <cell r="AD159">
            <v>145</v>
          </cell>
          <cell r="AE159">
            <v>146</v>
          </cell>
          <cell r="AF159" t="str">
            <v>140.05</v>
          </cell>
          <cell r="AG159" t="str">
            <v>141.85</v>
          </cell>
          <cell r="AH159" t="str">
            <v>1.80</v>
          </cell>
          <cell r="AI159" t="str">
            <v>1.29</v>
          </cell>
          <cell r="AJ159" t="str">
            <v>141.85</v>
          </cell>
          <cell r="AK159">
            <v>31290</v>
          </cell>
          <cell r="AL159" t="str">
            <v>0.44</v>
          </cell>
          <cell r="AM159" t="str">
            <v>-</v>
          </cell>
          <cell r="AN159" t="str">
            <v>-</v>
          </cell>
          <cell r="AO159" t="str">
            <v>-</v>
          </cell>
          <cell r="AP159" t="str">
            <v>VR25</v>
          </cell>
          <cell r="AQ159" t="b">
            <v>0</v>
          </cell>
          <cell r="AR159">
            <v>0</v>
          </cell>
          <cell r="AS159">
            <v>0</v>
          </cell>
          <cell r="AT159">
            <v>0</v>
          </cell>
          <cell r="AU159">
            <v>0</v>
          </cell>
          <cell r="AV159">
            <v>0</v>
          </cell>
          <cell r="AW159">
            <v>0</v>
          </cell>
          <cell r="AX159">
            <v>0</v>
          </cell>
          <cell r="AY159">
            <v>0</v>
          </cell>
          <cell r="AZ159">
            <v>0</v>
          </cell>
          <cell r="BA159" t="b">
            <v>0</v>
          </cell>
          <cell r="BB159" t="b">
            <v>0</v>
          </cell>
          <cell r="BC159" t="b">
            <v>0</v>
          </cell>
          <cell r="BD159" t="b">
            <v>0</v>
          </cell>
          <cell r="BE159">
            <v>71.11</v>
          </cell>
          <cell r="BF159">
            <v>59.11</v>
          </cell>
          <cell r="BG159">
            <v>9.8699999999999992</v>
          </cell>
          <cell r="BH159">
            <v>98.79</v>
          </cell>
          <cell r="BI159">
            <v>96.83</v>
          </cell>
          <cell r="BJ159">
            <v>80</v>
          </cell>
          <cell r="BK159" t="b">
            <v>1</v>
          </cell>
          <cell r="BL159">
            <v>0.59</v>
          </cell>
          <cell r="BM159">
            <v>39.5</v>
          </cell>
          <cell r="BN159">
            <v>47.1</v>
          </cell>
          <cell r="BO159" t="str">
            <v>2024-01-25</v>
          </cell>
          <cell r="BP159" t="str">
            <v>FINANCIAL SERVICES</v>
          </cell>
          <cell r="BQ159">
            <v>142.65</v>
          </cell>
          <cell r="BR159">
            <v>0</v>
          </cell>
          <cell r="BS159">
            <v>1.2</v>
          </cell>
          <cell r="BT159">
            <v>0.85</v>
          </cell>
          <cell r="BU159" t="b">
            <v>1</v>
          </cell>
          <cell r="BV159" t="b">
            <v>1</v>
          </cell>
          <cell r="BW159" t="str">
            <v>BEARISH</v>
          </cell>
          <cell r="BX159">
            <v>-13.27</v>
          </cell>
          <cell r="BY159">
            <v>-12.97</v>
          </cell>
          <cell r="BZ159">
            <v>5.44</v>
          </cell>
          <cell r="CA159">
            <v>142.65</v>
          </cell>
          <cell r="CB159">
            <v>9.85</v>
          </cell>
          <cell r="CC159" t="str">
            <v>Significant Long Unwinding</v>
          </cell>
          <cell r="CD159">
            <v>-1.3</v>
          </cell>
          <cell r="CE159">
            <v>0.85</v>
          </cell>
          <cell r="CF159">
            <v>-58.56</v>
          </cell>
          <cell r="CG159" t="str">
            <v>Short Covering</v>
          </cell>
          <cell r="CH159">
            <v>22.62</v>
          </cell>
          <cell r="CI159" t="str">
            <v>NSE:IEX1!</v>
          </cell>
          <cell r="CJ159">
            <v>50</v>
          </cell>
          <cell r="CK159">
            <v>168</v>
          </cell>
          <cell r="CL159">
            <v>453</v>
          </cell>
          <cell r="CM159">
            <v>133.75</v>
          </cell>
          <cell r="CN159" t="str">
            <v>Buy</v>
          </cell>
          <cell r="CO159" t="str">
            <v>LAST_WINNER</v>
          </cell>
          <cell r="CP159">
            <v>3</v>
          </cell>
          <cell r="CQ159">
            <v>137</v>
          </cell>
          <cell r="CR159" t="str">
            <v>BEARISH</v>
          </cell>
          <cell r="CS159" t="str">
            <v>BULLISH</v>
          </cell>
          <cell r="CT159" t="b">
            <v>1</v>
          </cell>
          <cell r="CU159" t="str">
            <v>BEARISH_ALIGNMENT</v>
          </cell>
          <cell r="CV159" t="str">
            <v>na</v>
          </cell>
          <cell r="CW159" t="str">
            <v>BULLISH</v>
          </cell>
          <cell r="CX159">
            <v>9</v>
          </cell>
          <cell r="CY159">
            <v>29</v>
          </cell>
          <cell r="CZ159" t="b">
            <v>0</v>
          </cell>
          <cell r="DA159">
            <v>80.150000000000006</v>
          </cell>
          <cell r="DB159">
            <v>83.12</v>
          </cell>
          <cell r="DC159" t="str">
            <v>POTENTIAL_EXIT</v>
          </cell>
        </row>
        <row r="160">
          <cell r="B160" t="str">
            <v>ABFRL</v>
          </cell>
          <cell r="C160">
            <v>2600</v>
          </cell>
          <cell r="D160">
            <v>2.5</v>
          </cell>
          <cell r="E160">
            <v>104000</v>
          </cell>
          <cell r="F160" t="str">
            <v>Retail Trade</v>
          </cell>
          <cell r="G160" t="str">
            <v>Apparel/Footwear Retail</v>
          </cell>
          <cell r="H160" t="str">
            <v xml:space="preserve">ADITYA BIRLA FASHION &amp; RT           </v>
          </cell>
          <cell r="I160" t="str">
            <v>ABFRL</v>
          </cell>
          <cell r="J160" t="str">
            <v>NSE:ABFRL!1</v>
          </cell>
          <cell r="K160" t="str">
            <v>Aditya Birla Fashion and Retail Ltd.</v>
          </cell>
          <cell r="L160" t="str">
            <v>#00a25b50</v>
          </cell>
          <cell r="M160">
            <v>225.3</v>
          </cell>
          <cell r="N160">
            <v>0.76028620000000002</v>
          </cell>
          <cell r="O160">
            <v>1.7</v>
          </cell>
          <cell r="P160">
            <v>26980200</v>
          </cell>
          <cell r="Q160">
            <v>-2.1499293000000002</v>
          </cell>
          <cell r="R160">
            <v>-592800</v>
          </cell>
          <cell r="S160">
            <v>298</v>
          </cell>
          <cell r="T160">
            <v>0.76028620000000002</v>
          </cell>
          <cell r="U160">
            <v>-37</v>
          </cell>
          <cell r="V160" t="str">
            <v>Short Covering</v>
          </cell>
          <cell r="W160">
            <v>225</v>
          </cell>
          <cell r="X160">
            <v>222.5</v>
          </cell>
          <cell r="Y160">
            <v>220</v>
          </cell>
          <cell r="Z160">
            <v>217.5</v>
          </cell>
          <cell r="AA160">
            <v>215</v>
          </cell>
          <cell r="AB160">
            <v>227.5</v>
          </cell>
          <cell r="AC160">
            <v>230</v>
          </cell>
          <cell r="AD160">
            <v>232.5</v>
          </cell>
          <cell r="AE160">
            <v>235</v>
          </cell>
          <cell r="AF160" t="str">
            <v>223.80</v>
          </cell>
          <cell r="AG160" t="str">
            <v>224.70</v>
          </cell>
          <cell r="AH160" t="str">
            <v>0.90</v>
          </cell>
          <cell r="AI160" t="str">
            <v>0.40</v>
          </cell>
          <cell r="AJ160" t="str">
            <v>224.70</v>
          </cell>
          <cell r="AK160">
            <v>2961</v>
          </cell>
          <cell r="AL160" t="str">
            <v>0.07</v>
          </cell>
          <cell r="AM160" t="str">
            <v>-</v>
          </cell>
          <cell r="AN160" t="str">
            <v>-</v>
          </cell>
          <cell r="AO160" t="str">
            <v>-</v>
          </cell>
          <cell r="AP160" t="str">
            <v>VR65</v>
          </cell>
          <cell r="AQ160" t="b">
            <v>0</v>
          </cell>
          <cell r="AR160">
            <v>0</v>
          </cell>
          <cell r="AS160">
            <v>0</v>
          </cell>
          <cell r="AT160">
            <v>0</v>
          </cell>
          <cell r="AU160">
            <v>0</v>
          </cell>
          <cell r="AV160">
            <v>0</v>
          </cell>
          <cell r="AW160">
            <v>0</v>
          </cell>
          <cell r="AX160">
            <v>0</v>
          </cell>
          <cell r="AY160">
            <v>0</v>
          </cell>
          <cell r="AZ160">
            <v>0</v>
          </cell>
          <cell r="BA160" t="b">
            <v>0</v>
          </cell>
          <cell r="BB160" t="b">
            <v>0</v>
          </cell>
          <cell r="BC160" t="b">
            <v>0</v>
          </cell>
          <cell r="BD160" t="b">
            <v>0</v>
          </cell>
          <cell r="BE160">
            <v>47.92</v>
          </cell>
          <cell r="BF160">
            <v>40.619999999999997</v>
          </cell>
          <cell r="BG160">
            <v>2.27</v>
          </cell>
          <cell r="BH160">
            <v>88.26</v>
          </cell>
          <cell r="BI160">
            <v>87.3</v>
          </cell>
          <cell r="BJ160">
            <v>46.53</v>
          </cell>
          <cell r="BK160" t="b">
            <v>0</v>
          </cell>
          <cell r="BL160">
            <v>0.48</v>
          </cell>
          <cell r="BM160">
            <v>18.86</v>
          </cell>
          <cell r="BN160">
            <v>33.31</v>
          </cell>
          <cell r="BO160">
            <v>0</v>
          </cell>
          <cell r="BP160" t="str">
            <v>CONSUMER SERVICES</v>
          </cell>
          <cell r="BQ160">
            <v>225.5</v>
          </cell>
          <cell r="BR160">
            <v>2.66</v>
          </cell>
          <cell r="BS160">
            <v>1.9</v>
          </cell>
          <cell r="BT160">
            <v>0.85</v>
          </cell>
          <cell r="BU160" t="b">
            <v>1</v>
          </cell>
          <cell r="BV160" t="b">
            <v>0</v>
          </cell>
          <cell r="BW160">
            <v>0</v>
          </cell>
          <cell r="BX160">
            <v>-5.57</v>
          </cell>
          <cell r="BY160">
            <v>-2.65</v>
          </cell>
          <cell r="BZ160">
            <v>8.3699999999999992</v>
          </cell>
          <cell r="CA160">
            <v>225.5</v>
          </cell>
          <cell r="CB160">
            <v>2.2400000000000002</v>
          </cell>
          <cell r="CC160" t="str">
            <v>Significant Long Unwinding</v>
          </cell>
          <cell r="CD160">
            <v>-1.34</v>
          </cell>
          <cell r="CE160">
            <v>0.85</v>
          </cell>
          <cell r="CF160">
            <v>-16.04</v>
          </cell>
          <cell r="CG160" t="str">
            <v>Short Covering</v>
          </cell>
          <cell r="CH160">
            <v>7.14</v>
          </cell>
          <cell r="CI160" t="str">
            <v>NSE:ABFRL1!</v>
          </cell>
          <cell r="CJ160">
            <v>0</v>
          </cell>
          <cell r="CK160">
            <v>0</v>
          </cell>
          <cell r="CL160">
            <v>0</v>
          </cell>
          <cell r="CM160">
            <v>0</v>
          </cell>
          <cell r="CN160">
            <v>0</v>
          </cell>
          <cell r="CO160">
            <v>0</v>
          </cell>
          <cell r="CP160">
            <v>0</v>
          </cell>
          <cell r="CQ160">
            <v>0</v>
          </cell>
          <cell r="CR160" t="str">
            <v>BEARISH</v>
          </cell>
          <cell r="CS160" t="str">
            <v>BULLISH</v>
          </cell>
          <cell r="CT160" t="b">
            <v>1</v>
          </cell>
          <cell r="CU160" t="str">
            <v>na</v>
          </cell>
          <cell r="CV160" t="str">
            <v>na</v>
          </cell>
          <cell r="CW160" t="str">
            <v>na</v>
          </cell>
          <cell r="CX160">
            <v>0</v>
          </cell>
          <cell r="CY160">
            <v>0</v>
          </cell>
          <cell r="CZ160" t="b">
            <v>0</v>
          </cell>
          <cell r="DA160">
            <v>80.010000000000005</v>
          </cell>
          <cell r="DB160">
            <v>82.82</v>
          </cell>
          <cell r="DC160" t="str">
            <v>BANNED</v>
          </cell>
        </row>
        <row r="161">
          <cell r="B161" t="str">
            <v>ABFRL</v>
          </cell>
          <cell r="C161">
            <v>2600</v>
          </cell>
          <cell r="D161">
            <v>2.5</v>
          </cell>
          <cell r="E161">
            <v>104000</v>
          </cell>
          <cell r="F161" t="str">
            <v>Retail Trade</v>
          </cell>
          <cell r="G161" t="str">
            <v>Apparel/Footwear Retail</v>
          </cell>
          <cell r="H161" t="str">
            <v xml:space="preserve">ADITYA BIRLA FASHION &amp; RT           </v>
          </cell>
          <cell r="I161" t="str">
            <v>ABFRL</v>
          </cell>
          <cell r="J161" t="str">
            <v>NSE:ABFRL!1</v>
          </cell>
          <cell r="K161" t="str">
            <v>Aditya Birla Fashion and Retail Ltd.</v>
          </cell>
          <cell r="L161" t="str">
            <v>#00a25b50</v>
          </cell>
          <cell r="M161">
            <v>225.3</v>
          </cell>
          <cell r="N161">
            <v>0.76028620000000002</v>
          </cell>
          <cell r="O161">
            <v>1.7</v>
          </cell>
          <cell r="P161">
            <v>26980200</v>
          </cell>
          <cell r="Q161">
            <v>-2.1499293000000002</v>
          </cell>
          <cell r="R161">
            <v>-592800</v>
          </cell>
          <cell r="S161">
            <v>298</v>
          </cell>
          <cell r="T161">
            <v>0.76028620000000002</v>
          </cell>
          <cell r="U161">
            <v>-37</v>
          </cell>
          <cell r="V161" t="str">
            <v>Short Covering</v>
          </cell>
          <cell r="W161">
            <v>225</v>
          </cell>
          <cell r="X161">
            <v>222.5</v>
          </cell>
          <cell r="Y161">
            <v>220</v>
          </cell>
          <cell r="Z161">
            <v>217.5</v>
          </cell>
          <cell r="AA161">
            <v>215</v>
          </cell>
          <cell r="AB161">
            <v>227.5</v>
          </cell>
          <cell r="AC161">
            <v>230</v>
          </cell>
          <cell r="AD161">
            <v>232.5</v>
          </cell>
          <cell r="AE161">
            <v>235</v>
          </cell>
          <cell r="AF161" t="str">
            <v>223.80</v>
          </cell>
          <cell r="AG161" t="str">
            <v>224.70</v>
          </cell>
          <cell r="AH161" t="str">
            <v>0.90</v>
          </cell>
          <cell r="AI161" t="str">
            <v>0.40</v>
          </cell>
          <cell r="AJ161" t="str">
            <v>224.70</v>
          </cell>
          <cell r="AK161">
            <v>2961</v>
          </cell>
          <cell r="AL161" t="str">
            <v>0.07</v>
          </cell>
          <cell r="AM161" t="str">
            <v>-</v>
          </cell>
          <cell r="AN161" t="str">
            <v>-</v>
          </cell>
          <cell r="AO161" t="str">
            <v>-</v>
          </cell>
          <cell r="AP161" t="str">
            <v>VR65</v>
          </cell>
          <cell r="AQ161" t="b">
            <v>0</v>
          </cell>
          <cell r="AR161">
            <v>0</v>
          </cell>
          <cell r="AS161">
            <v>0</v>
          </cell>
          <cell r="AT161">
            <v>0</v>
          </cell>
          <cell r="AU161">
            <v>0</v>
          </cell>
          <cell r="AV161">
            <v>0</v>
          </cell>
          <cell r="AW161">
            <v>0</v>
          </cell>
          <cell r="AX161">
            <v>0</v>
          </cell>
          <cell r="AY161">
            <v>0</v>
          </cell>
          <cell r="AZ161">
            <v>0</v>
          </cell>
          <cell r="BA161" t="b">
            <v>0</v>
          </cell>
          <cell r="BB161" t="b">
            <v>0</v>
          </cell>
          <cell r="BC161" t="b">
            <v>0</v>
          </cell>
          <cell r="BD161" t="b">
            <v>0</v>
          </cell>
          <cell r="BE161">
            <v>47.92</v>
          </cell>
          <cell r="BF161">
            <v>40.619999999999997</v>
          </cell>
          <cell r="BG161">
            <v>2.27</v>
          </cell>
          <cell r="BH161">
            <v>88.26</v>
          </cell>
          <cell r="BI161">
            <v>87.3</v>
          </cell>
          <cell r="BJ161">
            <v>46.53</v>
          </cell>
          <cell r="BK161" t="b">
            <v>0</v>
          </cell>
          <cell r="BL161">
            <v>0.48</v>
          </cell>
          <cell r="BM161">
            <v>18.86</v>
          </cell>
          <cell r="BN161">
            <v>33.31</v>
          </cell>
          <cell r="BO161">
            <v>0</v>
          </cell>
          <cell r="BP161" t="str">
            <v>CONSUMER SERVICES</v>
          </cell>
          <cell r="BQ161">
            <v>225.5</v>
          </cell>
          <cell r="BR161">
            <v>2.66</v>
          </cell>
          <cell r="BS161">
            <v>1.9</v>
          </cell>
          <cell r="BT161">
            <v>0.85</v>
          </cell>
          <cell r="BU161" t="b">
            <v>1</v>
          </cell>
          <cell r="BV161" t="b">
            <v>0</v>
          </cell>
          <cell r="BW161">
            <v>0</v>
          </cell>
          <cell r="BX161">
            <v>-5.57</v>
          </cell>
          <cell r="BY161">
            <v>-2.65</v>
          </cell>
          <cell r="BZ161">
            <v>8.3699999999999992</v>
          </cell>
          <cell r="CA161">
            <v>225.5</v>
          </cell>
          <cell r="CB161">
            <v>2.2400000000000002</v>
          </cell>
          <cell r="CC161" t="str">
            <v>Significant Long Unwinding</v>
          </cell>
          <cell r="CD161">
            <v>-1.34</v>
          </cell>
          <cell r="CE161">
            <v>0.85</v>
          </cell>
          <cell r="CF161">
            <v>-16.04</v>
          </cell>
          <cell r="CG161" t="str">
            <v>Short Covering</v>
          </cell>
          <cell r="CH161">
            <v>7.14</v>
          </cell>
          <cell r="CI161" t="str">
            <v>NSE:ABFRL1!</v>
          </cell>
          <cell r="CJ161">
            <v>0</v>
          </cell>
          <cell r="CK161">
            <v>0</v>
          </cell>
          <cell r="CL161">
            <v>0</v>
          </cell>
          <cell r="CM161">
            <v>0</v>
          </cell>
          <cell r="CN161">
            <v>0</v>
          </cell>
          <cell r="CO161">
            <v>0</v>
          </cell>
          <cell r="CP161">
            <v>0</v>
          </cell>
          <cell r="CQ161">
            <v>0</v>
          </cell>
          <cell r="CR161" t="str">
            <v>BEARISH</v>
          </cell>
          <cell r="CS161" t="str">
            <v>BULLISH</v>
          </cell>
          <cell r="CT161" t="b">
            <v>1</v>
          </cell>
          <cell r="CU161" t="str">
            <v>na</v>
          </cell>
          <cell r="CV161" t="str">
            <v>na</v>
          </cell>
          <cell r="CW161" t="str">
            <v>na</v>
          </cell>
          <cell r="CX161">
            <v>0</v>
          </cell>
          <cell r="CY161">
            <v>0</v>
          </cell>
          <cell r="CZ161" t="b">
            <v>0</v>
          </cell>
          <cell r="DA161">
            <v>80.010000000000005</v>
          </cell>
          <cell r="DB161">
            <v>82.82</v>
          </cell>
          <cell r="DC161" t="str">
            <v>POTENTIAL_EXIT</v>
          </cell>
        </row>
        <row r="162">
          <cell r="B162" t="str">
            <v>PVRINOX</v>
          </cell>
          <cell r="C162">
            <v>407</v>
          </cell>
          <cell r="D162">
            <v>20</v>
          </cell>
          <cell r="E162">
            <v>12210</v>
          </cell>
          <cell r="F162" t="str">
            <v>0</v>
          </cell>
          <cell r="G162" t="str">
            <v>0</v>
          </cell>
          <cell r="H162" t="str">
            <v xml:space="preserve">PVR INOX LIMITED                    </v>
          </cell>
          <cell r="I162" t="str">
            <v>PVRINOX</v>
          </cell>
          <cell r="J162" t="str">
            <v>NSE:PVRINOX!1</v>
          </cell>
          <cell r="K162" t="str">
            <v>PVR INOX Ltd.</v>
          </cell>
          <cell r="L162" t="str">
            <v>#00a25b55</v>
          </cell>
          <cell r="M162">
            <v>1522.5</v>
          </cell>
          <cell r="N162">
            <v>0.8846039</v>
          </cell>
          <cell r="O162">
            <v>13.35</v>
          </cell>
          <cell r="P162">
            <v>4539678</v>
          </cell>
          <cell r="Q162">
            <v>-10.164304100000001</v>
          </cell>
          <cell r="R162">
            <v>-513634</v>
          </cell>
          <cell r="S162">
            <v>4302</v>
          </cell>
          <cell r="T162">
            <v>0.8846039</v>
          </cell>
          <cell r="U162">
            <v>3830</v>
          </cell>
          <cell r="V162" t="str">
            <v>Short Covering</v>
          </cell>
          <cell r="W162">
            <v>1520</v>
          </cell>
          <cell r="X162">
            <v>1500</v>
          </cell>
          <cell r="Y162">
            <v>1480</v>
          </cell>
          <cell r="Z162">
            <v>1460</v>
          </cell>
          <cell r="AA162">
            <v>1440</v>
          </cell>
          <cell r="AB162">
            <v>1540</v>
          </cell>
          <cell r="AC162">
            <v>1560</v>
          </cell>
          <cell r="AD162">
            <v>1580</v>
          </cell>
          <cell r="AE162">
            <v>1600</v>
          </cell>
          <cell r="AF162" t="str">
            <v>1,502.50</v>
          </cell>
          <cell r="AG162" t="str">
            <v>1,523.50</v>
          </cell>
          <cell r="AH162" t="str">
            <v>21.00</v>
          </cell>
          <cell r="AI162" t="str">
            <v>1.40</v>
          </cell>
          <cell r="AJ162" t="str">
            <v>1,523.50</v>
          </cell>
          <cell r="AK162">
            <v>3160</v>
          </cell>
          <cell r="AL162" t="str">
            <v>0.48</v>
          </cell>
          <cell r="AM162" t="str">
            <v>-</v>
          </cell>
          <cell r="AN162" t="str">
            <v>-</v>
          </cell>
          <cell r="AO162" t="str">
            <v>-</v>
          </cell>
          <cell r="AP162" t="str">
            <v>VR63</v>
          </cell>
          <cell r="AQ162" t="b">
            <v>0</v>
          </cell>
          <cell r="AR162">
            <v>0</v>
          </cell>
          <cell r="AS162">
            <v>0</v>
          </cell>
          <cell r="AT162">
            <v>0</v>
          </cell>
          <cell r="AU162">
            <v>0</v>
          </cell>
          <cell r="AV162">
            <v>0</v>
          </cell>
          <cell r="AW162">
            <v>0</v>
          </cell>
          <cell r="AX162">
            <v>0</v>
          </cell>
          <cell r="AY162">
            <v>0</v>
          </cell>
          <cell r="AZ162">
            <v>0</v>
          </cell>
          <cell r="BA162" t="b">
            <v>0</v>
          </cell>
          <cell r="BB162" t="b">
            <v>0</v>
          </cell>
          <cell r="BC162" t="b">
            <v>0</v>
          </cell>
          <cell r="BD162" t="b">
            <v>0</v>
          </cell>
          <cell r="BE162">
            <v>44.43</v>
          </cell>
          <cell r="BF162">
            <v>39.85</v>
          </cell>
          <cell r="BG162">
            <v>-9.92</v>
          </cell>
          <cell r="BH162">
            <v>94.29</v>
          </cell>
          <cell r="BI162">
            <v>87.3</v>
          </cell>
          <cell r="BJ162">
            <v>65.150000000000006</v>
          </cell>
          <cell r="BK162" t="b">
            <v>0</v>
          </cell>
          <cell r="BL162">
            <v>0.47</v>
          </cell>
          <cell r="BM162">
            <v>-0.84</v>
          </cell>
          <cell r="BN162">
            <v>35.28</v>
          </cell>
          <cell r="BO162">
            <v>0</v>
          </cell>
          <cell r="BP162" t="str">
            <v>MEDIA</v>
          </cell>
          <cell r="BQ162">
            <v>1525.1</v>
          </cell>
          <cell r="BR162">
            <v>2.89</v>
          </cell>
          <cell r="BS162">
            <v>15.95</v>
          </cell>
          <cell r="BT162">
            <v>1.06</v>
          </cell>
          <cell r="BU162" t="b">
            <v>1</v>
          </cell>
          <cell r="BV162" t="b">
            <v>0</v>
          </cell>
          <cell r="BW162">
            <v>0</v>
          </cell>
          <cell r="BX162">
            <v>8.94</v>
          </cell>
          <cell r="BY162">
            <v>0.72</v>
          </cell>
          <cell r="BZ162">
            <v>2560.46</v>
          </cell>
          <cell r="CA162">
            <v>1525.1</v>
          </cell>
          <cell r="CB162">
            <v>-9.92</v>
          </cell>
          <cell r="CC162" t="str">
            <v>Long Buildup</v>
          </cell>
          <cell r="CD162">
            <v>18.510000000000002</v>
          </cell>
          <cell r="CE162">
            <v>1.06</v>
          </cell>
          <cell r="CF162">
            <v>1451.49</v>
          </cell>
          <cell r="CG162" t="str">
            <v>Significant Long Buildup</v>
          </cell>
          <cell r="CH162">
            <v>0</v>
          </cell>
          <cell r="CI162" t="str">
            <v>NSE:PVRINOX1!</v>
          </cell>
          <cell r="CJ162">
            <v>0</v>
          </cell>
          <cell r="CK162">
            <v>0</v>
          </cell>
          <cell r="CL162">
            <v>0</v>
          </cell>
          <cell r="CM162">
            <v>0</v>
          </cell>
          <cell r="CN162">
            <v>0</v>
          </cell>
          <cell r="CO162">
            <v>0</v>
          </cell>
          <cell r="CP162">
            <v>0</v>
          </cell>
          <cell r="CQ162">
            <v>0</v>
          </cell>
          <cell r="CR162" t="str">
            <v>BULLISH</v>
          </cell>
          <cell r="CS162" t="str">
            <v>BULLISH</v>
          </cell>
          <cell r="CT162" t="b">
            <v>0</v>
          </cell>
          <cell r="CU162" t="str">
            <v>na</v>
          </cell>
          <cell r="CV162" t="str">
            <v>na</v>
          </cell>
          <cell r="CW162" t="str">
            <v>na</v>
          </cell>
          <cell r="CX162">
            <v>0</v>
          </cell>
          <cell r="CY162">
            <v>0</v>
          </cell>
          <cell r="CZ162" t="b">
            <v>0</v>
          </cell>
          <cell r="DA162">
            <v>81.73</v>
          </cell>
          <cell r="DB162">
            <v>78.12</v>
          </cell>
          <cell r="DC162" t="str">
            <v>POTENTIAL_ENTRANT</v>
          </cell>
        </row>
        <row r="163">
          <cell r="B163" t="str">
            <v>BANKBARODA</v>
          </cell>
          <cell r="C163">
            <v>2925</v>
          </cell>
          <cell r="D163">
            <v>2.5</v>
          </cell>
          <cell r="E163">
            <v>117000</v>
          </cell>
          <cell r="F163" t="str">
            <v>Finance</v>
          </cell>
          <cell r="G163" t="str">
            <v>Major Banks</v>
          </cell>
          <cell r="H163" t="str">
            <v xml:space="preserve">BANK OF BARODA                      </v>
          </cell>
          <cell r="I163" t="str">
            <v>BANKBARODA</v>
          </cell>
          <cell r="J163" t="str">
            <v>NSE:BANKBARODA!1</v>
          </cell>
          <cell r="K163" t="str">
            <v>Bank of Baroda</v>
          </cell>
          <cell r="L163" t="str">
            <v>#00a25b5b</v>
          </cell>
          <cell r="M163">
            <v>232.9</v>
          </cell>
          <cell r="N163">
            <v>1.0193017</v>
          </cell>
          <cell r="O163">
            <v>2.35</v>
          </cell>
          <cell r="P163">
            <v>80768025</v>
          </cell>
          <cell r="Q163">
            <v>-4.7334828</v>
          </cell>
          <cell r="R163">
            <v>-4013100</v>
          </cell>
          <cell r="S163">
            <v>7202</v>
          </cell>
          <cell r="T163">
            <v>1.0193017</v>
          </cell>
          <cell r="U163">
            <v>-1218</v>
          </cell>
          <cell r="V163" t="str">
            <v>Short Covering</v>
          </cell>
          <cell r="W163">
            <v>232.5</v>
          </cell>
          <cell r="X163">
            <v>230</v>
          </cell>
          <cell r="Y163">
            <v>227.5</v>
          </cell>
          <cell r="Z163">
            <v>225</v>
          </cell>
          <cell r="AA163">
            <v>222.5</v>
          </cell>
          <cell r="AB163">
            <v>235</v>
          </cell>
          <cell r="AC163">
            <v>237.5</v>
          </cell>
          <cell r="AD163">
            <v>240</v>
          </cell>
          <cell r="AE163">
            <v>242.5</v>
          </cell>
          <cell r="AF163" t="str">
            <v>230.65</v>
          </cell>
          <cell r="AG163" t="str">
            <v>230.70</v>
          </cell>
          <cell r="AH163" t="str">
            <v>0.05</v>
          </cell>
          <cell r="AI163" t="str">
            <v>0.02</v>
          </cell>
          <cell r="AJ163" t="str">
            <v>230.70</v>
          </cell>
          <cell r="AK163">
            <v>14141</v>
          </cell>
          <cell r="AL163" t="str">
            <v>0.33</v>
          </cell>
          <cell r="AM163" t="str">
            <v>-</v>
          </cell>
          <cell r="AN163" t="str">
            <v>-</v>
          </cell>
          <cell r="AO163" t="str">
            <v>-</v>
          </cell>
          <cell r="AP163" t="str">
            <v>VR36</v>
          </cell>
          <cell r="AQ163" t="b">
            <v>0</v>
          </cell>
          <cell r="AR163">
            <v>0</v>
          </cell>
          <cell r="AS163">
            <v>0</v>
          </cell>
          <cell r="AT163">
            <v>0</v>
          </cell>
          <cell r="AU163">
            <v>0</v>
          </cell>
          <cell r="AV163">
            <v>0</v>
          </cell>
          <cell r="AW163">
            <v>0</v>
          </cell>
          <cell r="AX163">
            <v>0</v>
          </cell>
          <cell r="AY163">
            <v>0</v>
          </cell>
          <cell r="AZ163">
            <v>0</v>
          </cell>
          <cell r="BA163" t="b">
            <v>0</v>
          </cell>
          <cell r="BB163" t="b">
            <v>0</v>
          </cell>
          <cell r="BC163" t="b">
            <v>0</v>
          </cell>
          <cell r="BD163" t="b">
            <v>0</v>
          </cell>
          <cell r="BE163">
            <v>34.42</v>
          </cell>
          <cell r="BF163">
            <v>36.659999999999997</v>
          </cell>
          <cell r="BG163">
            <v>-0.41</v>
          </cell>
          <cell r="BH163">
            <v>89.52</v>
          </cell>
          <cell r="BI163">
            <v>80.95</v>
          </cell>
          <cell r="BJ163">
            <v>36.65</v>
          </cell>
          <cell r="BK163" t="b">
            <v>1</v>
          </cell>
          <cell r="BL163">
            <v>0.7</v>
          </cell>
          <cell r="BM163">
            <v>13.31</v>
          </cell>
          <cell r="BN163">
            <v>38.9</v>
          </cell>
          <cell r="BO163" t="str">
            <v>2024-01-31</v>
          </cell>
          <cell r="BP163" t="str">
            <v>FINANCIAL SERVICES</v>
          </cell>
          <cell r="BQ163">
            <v>233.7</v>
          </cell>
          <cell r="BR163">
            <v>2.87</v>
          </cell>
          <cell r="BS163">
            <v>3.15</v>
          </cell>
          <cell r="BT163">
            <v>1.37</v>
          </cell>
          <cell r="BU163" t="b">
            <v>1</v>
          </cell>
          <cell r="BV163" t="b">
            <v>1</v>
          </cell>
          <cell r="BW163" t="str">
            <v>BULLISH</v>
          </cell>
          <cell r="BX163">
            <v>1.89</v>
          </cell>
          <cell r="BY163">
            <v>1.06</v>
          </cell>
          <cell r="BZ163">
            <v>78.180000000000007</v>
          </cell>
          <cell r="CA163">
            <v>233.7</v>
          </cell>
          <cell r="CB163">
            <v>-0.41</v>
          </cell>
          <cell r="CC163" t="str">
            <v>Long Buildup</v>
          </cell>
          <cell r="CD163">
            <v>3.79</v>
          </cell>
          <cell r="CE163">
            <v>1.37</v>
          </cell>
          <cell r="CF163">
            <v>-3.48</v>
          </cell>
          <cell r="CG163" t="str">
            <v>Long Buildup</v>
          </cell>
          <cell r="CH163">
            <v>77.78</v>
          </cell>
          <cell r="CI163" t="str">
            <v>NSE:BANKBARODA1!</v>
          </cell>
          <cell r="CJ163">
            <v>1</v>
          </cell>
          <cell r="CK163">
            <v>232.2</v>
          </cell>
          <cell r="CL163">
            <v>22</v>
          </cell>
          <cell r="CM163">
            <v>226.7</v>
          </cell>
          <cell r="CN163" t="str">
            <v>Buy</v>
          </cell>
          <cell r="CO163" t="str">
            <v>LAST_LOSER</v>
          </cell>
          <cell r="CP163">
            <v>8</v>
          </cell>
          <cell r="CQ163">
            <v>225</v>
          </cell>
          <cell r="CR163" t="str">
            <v>BULLISH</v>
          </cell>
          <cell r="CS163" t="str">
            <v>BULLISH</v>
          </cell>
          <cell r="CT163" t="b">
            <v>0</v>
          </cell>
          <cell r="CU163" t="str">
            <v>BULLISH_ALIGNMENT</v>
          </cell>
          <cell r="CV163" t="str">
            <v>BULLISH_ALIGNMENT</v>
          </cell>
          <cell r="CW163" t="str">
            <v>BULLISH</v>
          </cell>
          <cell r="CX163">
            <v>1</v>
          </cell>
          <cell r="CY163">
            <v>39</v>
          </cell>
          <cell r="CZ163" t="b">
            <v>1</v>
          </cell>
          <cell r="DA163">
            <v>55.17</v>
          </cell>
          <cell r="DB163">
            <v>55.67</v>
          </cell>
          <cell r="DC163"/>
        </row>
        <row r="164">
          <cell r="B164" t="str">
            <v>MPHASIS</v>
          </cell>
          <cell r="C164">
            <v>275</v>
          </cell>
          <cell r="D164">
            <v>20</v>
          </cell>
          <cell r="E164">
            <v>8250</v>
          </cell>
          <cell r="F164" t="str">
            <v>Technology Services</v>
          </cell>
          <cell r="G164" t="str">
            <v>Packaged Software</v>
          </cell>
          <cell r="H164" t="str">
            <v xml:space="preserve">MPHASIS LIMITED                     </v>
          </cell>
          <cell r="I164" t="str">
            <v>MPHASIS</v>
          </cell>
          <cell r="J164" t="str">
            <v>NSE:MPHASIS!1</v>
          </cell>
          <cell r="K164" t="str">
            <v>MphasiS Ltd.</v>
          </cell>
          <cell r="L164" t="str">
            <v>#00a25b5e</v>
          </cell>
          <cell r="M164">
            <v>2587.35</v>
          </cell>
          <cell r="N164">
            <v>1.0861284</v>
          </cell>
          <cell r="O164">
            <v>27.8</v>
          </cell>
          <cell r="P164">
            <v>2241250</v>
          </cell>
          <cell r="Q164">
            <v>-8.0861622000000004</v>
          </cell>
          <cell r="R164">
            <v>-197175</v>
          </cell>
          <cell r="S164">
            <v>2922</v>
          </cell>
          <cell r="T164">
            <v>1.0861284</v>
          </cell>
          <cell r="U164">
            <v>-273</v>
          </cell>
          <cell r="V164" t="str">
            <v>Short Covering</v>
          </cell>
          <cell r="W164">
            <v>2580</v>
          </cell>
          <cell r="X164">
            <v>2560</v>
          </cell>
          <cell r="Y164">
            <v>2540</v>
          </cell>
          <cell r="Z164">
            <v>2520</v>
          </cell>
          <cell r="AA164">
            <v>2500</v>
          </cell>
          <cell r="AB164">
            <v>2600</v>
          </cell>
          <cell r="AC164">
            <v>2620</v>
          </cell>
          <cell r="AD164">
            <v>2640</v>
          </cell>
          <cell r="AE164">
            <v>2660</v>
          </cell>
          <cell r="AF164" t="str">
            <v>2,549.05</v>
          </cell>
          <cell r="AG164" t="str">
            <v>2,560.00</v>
          </cell>
          <cell r="AH164" t="str">
            <v>10.95</v>
          </cell>
          <cell r="AI164" t="str">
            <v>0.43</v>
          </cell>
          <cell r="AJ164" t="str">
            <v>2,560.00</v>
          </cell>
          <cell r="AK164">
            <v>346</v>
          </cell>
          <cell r="AL164" t="str">
            <v>0.09</v>
          </cell>
          <cell r="AM164" t="str">
            <v>-</v>
          </cell>
          <cell r="AN164" t="str">
            <v>-</v>
          </cell>
          <cell r="AO164" t="str">
            <v>-</v>
          </cell>
          <cell r="AP164" t="str">
            <v>VR131</v>
          </cell>
          <cell r="AQ164" t="b">
            <v>0</v>
          </cell>
          <cell r="AR164">
            <v>0</v>
          </cell>
          <cell r="AS164">
            <v>0</v>
          </cell>
          <cell r="AT164">
            <v>0</v>
          </cell>
          <cell r="AU164">
            <v>0</v>
          </cell>
          <cell r="AV164">
            <v>0</v>
          </cell>
          <cell r="AW164">
            <v>0</v>
          </cell>
          <cell r="AX164">
            <v>0</v>
          </cell>
          <cell r="AY164">
            <v>0</v>
          </cell>
          <cell r="AZ164">
            <v>0</v>
          </cell>
          <cell r="BA164" t="b">
            <v>0</v>
          </cell>
          <cell r="BB164" t="b">
            <v>0</v>
          </cell>
          <cell r="BC164" t="b">
            <v>0</v>
          </cell>
          <cell r="BD164" t="b">
            <v>0</v>
          </cell>
          <cell r="BE164">
            <v>38.520000000000003</v>
          </cell>
          <cell r="BF164">
            <v>35.770000000000003</v>
          </cell>
          <cell r="BG164">
            <v>-9.3699999999999992</v>
          </cell>
          <cell r="BH164">
            <v>75.81</v>
          </cell>
          <cell r="BI164">
            <v>49.21</v>
          </cell>
          <cell r="BJ164">
            <v>54.4</v>
          </cell>
          <cell r="BK164" t="b">
            <v>1</v>
          </cell>
          <cell r="BL164">
            <v>0.36</v>
          </cell>
          <cell r="BM164">
            <v>1.32</v>
          </cell>
          <cell r="BN164">
            <v>33.020000000000003</v>
          </cell>
          <cell r="BO164" t="str">
            <v>2024-02-01</v>
          </cell>
          <cell r="BP164" t="str">
            <v>IT</v>
          </cell>
          <cell r="BQ164">
            <v>2585</v>
          </cell>
          <cell r="BR164">
            <v>2.5499999999999998</v>
          </cell>
          <cell r="BS164">
            <v>25.45</v>
          </cell>
          <cell r="BT164">
            <v>0.99</v>
          </cell>
          <cell r="BU164" t="b">
            <v>0</v>
          </cell>
          <cell r="BV164" t="b">
            <v>1</v>
          </cell>
          <cell r="BW164" t="str">
            <v>BEARISH</v>
          </cell>
          <cell r="BX164">
            <v>1.06</v>
          </cell>
          <cell r="BY164">
            <v>-1.81</v>
          </cell>
          <cell r="BZ164">
            <v>61.62</v>
          </cell>
          <cell r="CA164">
            <v>2585</v>
          </cell>
          <cell r="CB164">
            <v>-9.3699999999999992</v>
          </cell>
          <cell r="CC164" t="str">
            <v>Short Buildup</v>
          </cell>
          <cell r="CD164">
            <v>-1.45</v>
          </cell>
          <cell r="CE164">
            <v>0.99</v>
          </cell>
          <cell r="CF164">
            <v>-0.73</v>
          </cell>
          <cell r="CG164" t="str">
            <v>Short Covering</v>
          </cell>
          <cell r="CH164">
            <v>87.3</v>
          </cell>
          <cell r="CI164" t="str">
            <v>NSE:MPHASIS1!</v>
          </cell>
          <cell r="CJ164">
            <v>83</v>
          </cell>
          <cell r="CK164">
            <v>2682.55</v>
          </cell>
          <cell r="CL164">
            <v>76</v>
          </cell>
          <cell r="CM164">
            <v>2589.25</v>
          </cell>
          <cell r="CN164" t="str">
            <v>Sell</v>
          </cell>
          <cell r="CO164" t="str">
            <v>LAST_LOSER</v>
          </cell>
          <cell r="CP164">
            <v>31</v>
          </cell>
          <cell r="CQ164">
            <v>2720</v>
          </cell>
          <cell r="CR164" t="str">
            <v>BEARISH</v>
          </cell>
          <cell r="CS164" t="str">
            <v>BULLISH</v>
          </cell>
          <cell r="CT164" t="b">
            <v>0</v>
          </cell>
          <cell r="CU164" t="str">
            <v>BEARISH_ALIGNMENT</v>
          </cell>
          <cell r="CV164" t="str">
            <v>na</v>
          </cell>
          <cell r="CW164" t="str">
            <v>BEARISH</v>
          </cell>
          <cell r="CX164">
            <v>13</v>
          </cell>
          <cell r="CY164">
            <v>432</v>
          </cell>
          <cell r="CZ164" t="b">
            <v>0</v>
          </cell>
          <cell r="DA164">
            <v>30.78</v>
          </cell>
          <cell r="DB164">
            <v>32.43</v>
          </cell>
          <cell r="DC164"/>
        </row>
        <row r="165">
          <cell r="B165" t="str">
            <v>NMDC</v>
          </cell>
          <cell r="C165">
            <v>4500</v>
          </cell>
          <cell r="D165">
            <v>2.5</v>
          </cell>
          <cell r="E165">
            <v>135000</v>
          </cell>
          <cell r="F165" t="str">
            <v>Non-Energy Minerals</v>
          </cell>
          <cell r="G165" t="str">
            <v>Other Metals/Minerals</v>
          </cell>
          <cell r="H165" t="str">
            <v xml:space="preserve">NMDC LTD.                           </v>
          </cell>
          <cell r="I165" t="str">
            <v>NMDC</v>
          </cell>
          <cell r="J165" t="str">
            <v>NSE:NMDC!1</v>
          </cell>
          <cell r="K165" t="str">
            <v>NMDC Ltd.</v>
          </cell>
          <cell r="L165" t="str">
            <v>#00a25b5e</v>
          </cell>
          <cell r="M165">
            <v>213.1</v>
          </cell>
          <cell r="N165">
            <v>1.0910816000000001</v>
          </cell>
          <cell r="O165">
            <v>2.2999999999999998</v>
          </cell>
          <cell r="P165">
            <v>59827500</v>
          </cell>
          <cell r="Q165">
            <v>-13.2689673</v>
          </cell>
          <cell r="R165">
            <v>-9153000</v>
          </cell>
          <cell r="S165">
            <v>7921</v>
          </cell>
          <cell r="T165">
            <v>1.0910816000000001</v>
          </cell>
          <cell r="U165">
            <v>754</v>
          </cell>
          <cell r="V165" t="str">
            <v>Short Covering</v>
          </cell>
          <cell r="W165">
            <v>212.5</v>
          </cell>
          <cell r="X165">
            <v>210</v>
          </cell>
          <cell r="Y165">
            <v>207.5</v>
          </cell>
          <cell r="Z165">
            <v>205</v>
          </cell>
          <cell r="AA165">
            <v>202.5</v>
          </cell>
          <cell r="AB165">
            <v>215</v>
          </cell>
          <cell r="AC165">
            <v>217.5</v>
          </cell>
          <cell r="AD165">
            <v>220</v>
          </cell>
          <cell r="AE165">
            <v>222.5</v>
          </cell>
          <cell r="AF165" t="str">
            <v>210.85</v>
          </cell>
          <cell r="AG165" t="str">
            <v>212.65</v>
          </cell>
          <cell r="AH165" t="str">
            <v>1.80</v>
          </cell>
          <cell r="AI165" t="str">
            <v>0.85</v>
          </cell>
          <cell r="AJ165" t="str">
            <v>212.65</v>
          </cell>
          <cell r="AK165">
            <v>41598</v>
          </cell>
          <cell r="AL165" t="str">
            <v>0.88</v>
          </cell>
          <cell r="AM165" t="str">
            <v>-</v>
          </cell>
          <cell r="AN165" t="str">
            <v>-</v>
          </cell>
          <cell r="AO165" t="str">
            <v>-</v>
          </cell>
          <cell r="AP165" t="str">
            <v>VR20</v>
          </cell>
          <cell r="AQ165" t="b">
            <v>1</v>
          </cell>
          <cell r="AR165">
            <v>0</v>
          </cell>
          <cell r="AS165">
            <v>0</v>
          </cell>
          <cell r="AT165">
            <v>0</v>
          </cell>
          <cell r="AU165">
            <v>0</v>
          </cell>
          <cell r="AV165">
            <v>0</v>
          </cell>
          <cell r="AW165">
            <v>0</v>
          </cell>
          <cell r="AX165">
            <v>0</v>
          </cell>
          <cell r="AY165">
            <v>0</v>
          </cell>
          <cell r="AZ165">
            <v>0</v>
          </cell>
          <cell r="BA165" t="b">
            <v>0</v>
          </cell>
          <cell r="BB165" t="b">
            <v>0</v>
          </cell>
          <cell r="BC165" t="b">
            <v>0</v>
          </cell>
          <cell r="BD165" t="b">
            <v>0</v>
          </cell>
          <cell r="BE165">
            <v>38.590000000000003</v>
          </cell>
          <cell r="BF165">
            <v>34.79</v>
          </cell>
          <cell r="BG165">
            <v>-11.02</v>
          </cell>
          <cell r="BH165">
            <v>71.77</v>
          </cell>
          <cell r="BI165">
            <v>38.1</v>
          </cell>
          <cell r="BJ165">
            <v>42.77</v>
          </cell>
          <cell r="BK165" t="b">
            <v>1</v>
          </cell>
          <cell r="BL165">
            <v>0.62</v>
          </cell>
          <cell r="BM165">
            <v>9.7799999999999994</v>
          </cell>
          <cell r="BN165">
            <v>30.99</v>
          </cell>
          <cell r="BO165">
            <v>0</v>
          </cell>
          <cell r="BP165" t="str">
            <v>METALS</v>
          </cell>
          <cell r="BQ165">
            <v>213</v>
          </cell>
          <cell r="BR165">
            <v>2.86</v>
          </cell>
          <cell r="BS165">
            <v>2.2000000000000002</v>
          </cell>
          <cell r="BT165">
            <v>1.04</v>
          </cell>
          <cell r="BU165" t="b">
            <v>0</v>
          </cell>
          <cell r="BV165" t="b">
            <v>0</v>
          </cell>
          <cell r="BW165" t="str">
            <v>BULLISH</v>
          </cell>
          <cell r="BX165">
            <v>10.91</v>
          </cell>
          <cell r="BY165">
            <v>1.77</v>
          </cell>
          <cell r="BZ165">
            <v>121.94</v>
          </cell>
          <cell r="CA165">
            <v>213</v>
          </cell>
          <cell r="CB165">
            <v>-11.02</v>
          </cell>
          <cell r="CC165" t="str">
            <v>Long Buildup</v>
          </cell>
          <cell r="CD165">
            <v>10.3</v>
          </cell>
          <cell r="CE165">
            <v>1.04</v>
          </cell>
          <cell r="CF165">
            <v>21.63</v>
          </cell>
          <cell r="CG165" t="str">
            <v>Significant Long Buildup</v>
          </cell>
          <cell r="CH165">
            <v>98.81</v>
          </cell>
          <cell r="CI165" t="str">
            <v>NSE:NMDC1!</v>
          </cell>
          <cell r="CJ165">
            <v>8</v>
          </cell>
          <cell r="CK165">
            <v>210.7</v>
          </cell>
          <cell r="CL165">
            <v>0</v>
          </cell>
          <cell r="CM165">
            <v>0</v>
          </cell>
          <cell r="CN165" t="str">
            <v>Buy</v>
          </cell>
          <cell r="CO165" t="str">
            <v>LAST_LOSER</v>
          </cell>
          <cell r="CP165">
            <v>8</v>
          </cell>
          <cell r="CQ165">
            <v>200</v>
          </cell>
          <cell r="CR165" t="str">
            <v>BULLISH</v>
          </cell>
          <cell r="CS165" t="str">
            <v>BULLISH</v>
          </cell>
          <cell r="CT165" t="b">
            <v>0</v>
          </cell>
          <cell r="CU165" t="str">
            <v>BULLISH_ALIGNMENT</v>
          </cell>
          <cell r="CV165" t="str">
            <v>BULLISH_ALIGNMENT</v>
          </cell>
          <cell r="CW165" t="str">
            <v>BEARISH</v>
          </cell>
          <cell r="CX165">
            <v>1</v>
          </cell>
          <cell r="CY165">
            <v>1</v>
          </cell>
          <cell r="CZ165" t="b">
            <v>1</v>
          </cell>
          <cell r="DA165">
            <v>82.84</v>
          </cell>
          <cell r="DB165">
            <v>83.88</v>
          </cell>
          <cell r="DC165" t="str">
            <v>POTENTIAL_ENTRANT</v>
          </cell>
        </row>
        <row r="166">
          <cell r="B166" t="str">
            <v>ICICIBANK</v>
          </cell>
          <cell r="C166">
            <v>700</v>
          </cell>
          <cell r="D166">
            <v>10</v>
          </cell>
          <cell r="E166">
            <v>28000</v>
          </cell>
          <cell r="F166" t="str">
            <v>Finance</v>
          </cell>
          <cell r="G166" t="str">
            <v>Regional Banks</v>
          </cell>
          <cell r="H166" t="str">
            <v xml:space="preserve">ICICI BANK LTD.                     </v>
          </cell>
          <cell r="I166" t="str">
            <v>ICICIBANK</v>
          </cell>
          <cell r="J166" t="str">
            <v>NSE:ICICIBANK!1</v>
          </cell>
          <cell r="K166" t="str">
            <v>ICICI Bank Ltd.</v>
          </cell>
          <cell r="L166" t="str">
            <v>#00a25b62</v>
          </cell>
          <cell r="M166">
            <v>1010.1</v>
          </cell>
          <cell r="N166">
            <v>1.1870773999999999</v>
          </cell>
          <cell r="O166">
            <v>11.85</v>
          </cell>
          <cell r="P166">
            <v>67027800</v>
          </cell>
          <cell r="Q166">
            <v>-2.6256914999999998</v>
          </cell>
          <cell r="R166">
            <v>-1807400</v>
          </cell>
          <cell r="S166">
            <v>23195</v>
          </cell>
          <cell r="T166">
            <v>1.1870773999999999</v>
          </cell>
          <cell r="U166">
            <v>-33113</v>
          </cell>
          <cell r="V166" t="str">
            <v>Short Covering</v>
          </cell>
          <cell r="W166">
            <v>1010</v>
          </cell>
          <cell r="X166">
            <v>1000</v>
          </cell>
          <cell r="Y166">
            <v>990</v>
          </cell>
          <cell r="Z166">
            <v>980</v>
          </cell>
          <cell r="AA166">
            <v>970</v>
          </cell>
          <cell r="AB166">
            <v>1020</v>
          </cell>
          <cell r="AC166">
            <v>1030</v>
          </cell>
          <cell r="AD166">
            <v>1040</v>
          </cell>
          <cell r="AE166">
            <v>1050</v>
          </cell>
          <cell r="AF166" t="str">
            <v>999.20</v>
          </cell>
          <cell r="AG166" t="str">
            <v>1,005.95</v>
          </cell>
          <cell r="AH166" t="str">
            <v>6.75</v>
          </cell>
          <cell r="AI166" t="str">
            <v>0.68</v>
          </cell>
          <cell r="AJ166" t="str">
            <v>1,005.95</v>
          </cell>
          <cell r="AK166">
            <v>22422</v>
          </cell>
          <cell r="AL166" t="str">
            <v>2.26</v>
          </cell>
          <cell r="AM166" t="str">
            <v>-</v>
          </cell>
          <cell r="AN166" t="str">
            <v>-</v>
          </cell>
          <cell r="AO166" t="str">
            <v>-</v>
          </cell>
          <cell r="AP166" t="str">
            <v>VR30</v>
          </cell>
          <cell r="AQ166" t="b">
            <v>0</v>
          </cell>
          <cell r="AR166">
            <v>0</v>
          </cell>
          <cell r="AS166">
            <v>0</v>
          </cell>
          <cell r="AT166">
            <v>0</v>
          </cell>
          <cell r="AU166">
            <v>0</v>
          </cell>
          <cell r="AV166">
            <v>0</v>
          </cell>
          <cell r="AW166">
            <v>0</v>
          </cell>
          <cell r="AX166">
            <v>0</v>
          </cell>
          <cell r="AY166">
            <v>0</v>
          </cell>
          <cell r="AZ166">
            <v>0</v>
          </cell>
          <cell r="BA166" t="b">
            <v>0</v>
          </cell>
          <cell r="BB166" t="b">
            <v>0</v>
          </cell>
          <cell r="BC166" t="b">
            <v>0</v>
          </cell>
          <cell r="BD166" t="b">
            <v>0</v>
          </cell>
          <cell r="BE166">
            <v>41.64</v>
          </cell>
          <cell r="BF166">
            <v>43.42</v>
          </cell>
          <cell r="BG166">
            <v>0.21</v>
          </cell>
          <cell r="BH166">
            <v>100</v>
          </cell>
          <cell r="BI166">
            <v>100</v>
          </cell>
          <cell r="BJ166">
            <v>100</v>
          </cell>
          <cell r="BK166" t="b">
            <v>1</v>
          </cell>
          <cell r="BL166">
            <v>0.56999999999999995</v>
          </cell>
          <cell r="BM166">
            <v>18.73</v>
          </cell>
          <cell r="BN166">
            <v>45.2</v>
          </cell>
          <cell r="BO166" t="str">
            <v>2024-01-20</v>
          </cell>
          <cell r="BP166" t="str">
            <v>FINANCIAL SERVICES</v>
          </cell>
          <cell r="BQ166">
            <v>1013</v>
          </cell>
          <cell r="BR166">
            <v>3.94</v>
          </cell>
          <cell r="BS166">
            <v>14.75</v>
          </cell>
          <cell r="BT166">
            <v>1.48</v>
          </cell>
          <cell r="BU166" t="b">
            <v>1</v>
          </cell>
          <cell r="BV166" t="b">
            <v>1</v>
          </cell>
          <cell r="BW166" t="str">
            <v>BEARISH</v>
          </cell>
          <cell r="BX166">
            <v>-9.48</v>
          </cell>
          <cell r="BY166">
            <v>0.22</v>
          </cell>
          <cell r="BZ166">
            <v>59.87</v>
          </cell>
          <cell r="CA166">
            <v>1013</v>
          </cell>
          <cell r="CB166">
            <v>0.21</v>
          </cell>
          <cell r="CC166" t="str">
            <v>Short Covering</v>
          </cell>
          <cell r="CD166">
            <v>4.28</v>
          </cell>
          <cell r="CE166">
            <v>1.48</v>
          </cell>
          <cell r="CF166">
            <v>-53.57</v>
          </cell>
          <cell r="CG166" t="str">
            <v>Long Buildup</v>
          </cell>
          <cell r="CH166">
            <v>99.21</v>
          </cell>
          <cell r="CI166" t="str">
            <v>NSE:ICICIBANK1!</v>
          </cell>
          <cell r="CJ166">
            <v>13</v>
          </cell>
          <cell r="CK166">
            <v>1005.15</v>
          </cell>
          <cell r="CL166">
            <v>71</v>
          </cell>
          <cell r="CM166">
            <v>986.7</v>
          </cell>
          <cell r="CN166" t="str">
            <v>Buy</v>
          </cell>
          <cell r="CO166" t="str">
            <v>LAST_LOSER</v>
          </cell>
          <cell r="CP166">
            <v>10</v>
          </cell>
          <cell r="CQ166">
            <v>970</v>
          </cell>
          <cell r="CR166" t="str">
            <v>BULLISH</v>
          </cell>
          <cell r="CS166" t="str">
            <v>BULLISH</v>
          </cell>
          <cell r="CT166" t="b">
            <v>0</v>
          </cell>
          <cell r="CU166" t="str">
            <v>na</v>
          </cell>
          <cell r="CV166" t="str">
            <v>na</v>
          </cell>
          <cell r="CW166" t="str">
            <v>BULLISH</v>
          </cell>
          <cell r="CX166">
            <v>3</v>
          </cell>
          <cell r="CY166">
            <v>168</v>
          </cell>
          <cell r="CZ166" t="b">
            <v>1</v>
          </cell>
          <cell r="DA166">
            <v>12.8</v>
          </cell>
          <cell r="DB166">
            <v>12.29</v>
          </cell>
          <cell r="DC166"/>
        </row>
        <row r="167">
          <cell r="B167" t="str">
            <v>CONCOR</v>
          </cell>
          <cell r="C167">
            <v>1000</v>
          </cell>
          <cell r="D167">
            <v>10</v>
          </cell>
          <cell r="E167">
            <v>30000</v>
          </cell>
          <cell r="F167" t="str">
            <v>Transportation</v>
          </cell>
          <cell r="G167" t="str">
            <v>Railroads</v>
          </cell>
          <cell r="H167" t="str">
            <v xml:space="preserve">CONTAINER CORP OF IND LTD           </v>
          </cell>
          <cell r="I167" t="str">
            <v>CONCOR</v>
          </cell>
          <cell r="J167" t="str">
            <v>NSE:CONCOR!1</v>
          </cell>
          <cell r="K167" t="str">
            <v>Container Corporation of India Ltd.</v>
          </cell>
          <cell r="L167" t="str">
            <v>#00a25b63</v>
          </cell>
          <cell r="M167">
            <v>873.95</v>
          </cell>
          <cell r="N167">
            <v>1.2277754999999999</v>
          </cell>
          <cell r="O167">
            <v>10.6</v>
          </cell>
          <cell r="P167">
            <v>9883000</v>
          </cell>
          <cell r="Q167">
            <v>-1.2884538999999999</v>
          </cell>
          <cell r="R167">
            <v>-129000</v>
          </cell>
          <cell r="S167">
            <v>5159</v>
          </cell>
          <cell r="T167">
            <v>1.2277754999999999</v>
          </cell>
          <cell r="U167">
            <v>1020</v>
          </cell>
          <cell r="V167" t="str">
            <v>Short Covering</v>
          </cell>
          <cell r="W167">
            <v>870</v>
          </cell>
          <cell r="X167">
            <v>860</v>
          </cell>
          <cell r="Y167">
            <v>850</v>
          </cell>
          <cell r="Z167">
            <v>840</v>
          </cell>
          <cell r="AA167">
            <v>830</v>
          </cell>
          <cell r="AB167">
            <v>880</v>
          </cell>
          <cell r="AC167">
            <v>890</v>
          </cell>
          <cell r="AD167">
            <v>900</v>
          </cell>
          <cell r="AE167">
            <v>910</v>
          </cell>
          <cell r="AF167" t="str">
            <v>858.70</v>
          </cell>
          <cell r="AG167" t="str">
            <v>868.00</v>
          </cell>
          <cell r="AH167" t="str">
            <v>9.30</v>
          </cell>
          <cell r="AI167" t="str">
            <v>1.08</v>
          </cell>
          <cell r="AJ167" t="str">
            <v>868.00</v>
          </cell>
          <cell r="AK167">
            <v>1652</v>
          </cell>
          <cell r="AL167" t="str">
            <v>0.14</v>
          </cell>
          <cell r="AM167" t="str">
            <v>-</v>
          </cell>
          <cell r="AN167" t="str">
            <v>-</v>
          </cell>
          <cell r="AO167" t="str">
            <v>-</v>
          </cell>
          <cell r="AP167" t="str">
            <v>VR89</v>
          </cell>
          <cell r="AQ167" t="b">
            <v>0</v>
          </cell>
          <cell r="AR167">
            <v>0</v>
          </cell>
          <cell r="AS167">
            <v>0</v>
          </cell>
          <cell r="AT167">
            <v>0</v>
          </cell>
          <cell r="AU167">
            <v>0</v>
          </cell>
          <cell r="AV167">
            <v>0</v>
          </cell>
          <cell r="AW167">
            <v>0</v>
          </cell>
          <cell r="AX167">
            <v>0</v>
          </cell>
          <cell r="AY167">
            <v>0</v>
          </cell>
          <cell r="AZ167">
            <v>0</v>
          </cell>
          <cell r="BA167" t="b">
            <v>0</v>
          </cell>
          <cell r="BB167" t="b">
            <v>0</v>
          </cell>
          <cell r="BC167" t="b">
            <v>0</v>
          </cell>
          <cell r="BD167" t="b">
            <v>0</v>
          </cell>
          <cell r="BE167">
            <v>44.77</v>
          </cell>
          <cell r="BF167">
            <v>41.26</v>
          </cell>
          <cell r="BG167">
            <v>6.81</v>
          </cell>
          <cell r="BH167">
            <v>98.39</v>
          </cell>
          <cell r="BI167">
            <v>96.83</v>
          </cell>
          <cell r="BJ167">
            <v>89.88</v>
          </cell>
          <cell r="BK167" t="b">
            <v>1</v>
          </cell>
          <cell r="BL167">
            <v>0.45</v>
          </cell>
          <cell r="BM167">
            <v>29.46</v>
          </cell>
          <cell r="BN167">
            <v>37.75</v>
          </cell>
          <cell r="BO167" t="str">
            <v>2024-01-24</v>
          </cell>
          <cell r="BP167" t="str">
            <v>SERVICES</v>
          </cell>
          <cell r="BQ167">
            <v>874.1</v>
          </cell>
          <cell r="BR167">
            <v>3.29</v>
          </cell>
          <cell r="BS167">
            <v>10.75</v>
          </cell>
          <cell r="BT167">
            <v>1.25</v>
          </cell>
          <cell r="BU167" t="b">
            <v>1</v>
          </cell>
          <cell r="BV167" t="b">
            <v>1</v>
          </cell>
          <cell r="BW167" t="str">
            <v>BULLISH</v>
          </cell>
          <cell r="BX167">
            <v>26.63</v>
          </cell>
          <cell r="BY167">
            <v>-3.33</v>
          </cell>
          <cell r="BZ167">
            <v>161.87</v>
          </cell>
          <cell r="CA167">
            <v>874.1</v>
          </cell>
          <cell r="CB167">
            <v>6.81</v>
          </cell>
          <cell r="CC167" t="str">
            <v>Significant Short Buildup</v>
          </cell>
          <cell r="CD167">
            <v>6.01</v>
          </cell>
          <cell r="CE167">
            <v>1.25</v>
          </cell>
          <cell r="CF167">
            <v>35.39</v>
          </cell>
          <cell r="CG167" t="str">
            <v>Significant Long Buildup</v>
          </cell>
          <cell r="CH167">
            <v>100</v>
          </cell>
          <cell r="CI167" t="str">
            <v>NSE:CONCOR1!</v>
          </cell>
          <cell r="CJ167">
            <v>7</v>
          </cell>
          <cell r="CK167">
            <v>869</v>
          </cell>
          <cell r="CL167">
            <v>392</v>
          </cell>
          <cell r="CM167">
            <v>682.05</v>
          </cell>
          <cell r="CN167" t="str">
            <v>Buy</v>
          </cell>
          <cell r="CO167" t="str">
            <v>LAST_WINNER</v>
          </cell>
          <cell r="CP167">
            <v>7</v>
          </cell>
          <cell r="CQ167">
            <v>820</v>
          </cell>
          <cell r="CR167" t="str">
            <v>BEARISH</v>
          </cell>
          <cell r="CS167" t="str">
            <v>BULLISH</v>
          </cell>
          <cell r="CT167" t="b">
            <v>1</v>
          </cell>
          <cell r="CU167" t="str">
            <v>na</v>
          </cell>
          <cell r="CV167" t="str">
            <v>BULLISH_ALIGNMENT</v>
          </cell>
          <cell r="CW167" t="str">
            <v>BULLISH</v>
          </cell>
          <cell r="CX167">
            <v>2</v>
          </cell>
          <cell r="CY167">
            <v>145</v>
          </cell>
          <cell r="CZ167" t="b">
            <v>1</v>
          </cell>
          <cell r="DA167">
            <v>38.71</v>
          </cell>
          <cell r="DB167">
            <v>39.54</v>
          </cell>
          <cell r="DC167"/>
        </row>
        <row r="168">
          <cell r="B168" t="str">
            <v>PFC</v>
          </cell>
          <cell r="C168">
            <v>3875</v>
          </cell>
          <cell r="D168">
            <v>5</v>
          </cell>
          <cell r="E168">
            <v>77500</v>
          </cell>
          <cell r="F168" t="str">
            <v>Finance</v>
          </cell>
          <cell r="G168" t="str">
            <v>Finance/Rental/Leasing</v>
          </cell>
          <cell r="H168" t="str">
            <v xml:space="preserve">POWER FIN CORP LTD.                 </v>
          </cell>
          <cell r="I168" t="str">
            <v>PFC</v>
          </cell>
          <cell r="J168" t="str">
            <v>NSE:PFC!1</v>
          </cell>
          <cell r="K168" t="str">
            <v>Power Finance Corporation Ltd.</v>
          </cell>
          <cell r="L168" t="str">
            <v>#00a25b67</v>
          </cell>
          <cell r="M168">
            <v>418.95</v>
          </cell>
          <cell r="N168">
            <v>1.3057671</v>
          </cell>
          <cell r="O168">
            <v>5.4</v>
          </cell>
          <cell r="P168">
            <v>51068625</v>
          </cell>
          <cell r="Q168">
            <v>-6.1992883000000001</v>
          </cell>
          <cell r="R168">
            <v>-3375125</v>
          </cell>
          <cell r="S168">
            <v>10287</v>
          </cell>
          <cell r="T168">
            <v>1.3057671</v>
          </cell>
          <cell r="U168">
            <v>-2251</v>
          </cell>
          <cell r="V168" t="str">
            <v>Short Covering</v>
          </cell>
          <cell r="W168">
            <v>415</v>
          </cell>
          <cell r="X168">
            <v>410</v>
          </cell>
          <cell r="Y168">
            <v>405</v>
          </cell>
          <cell r="Z168">
            <v>400</v>
          </cell>
          <cell r="AA168">
            <v>395</v>
          </cell>
          <cell r="AB168">
            <v>420</v>
          </cell>
          <cell r="AC168">
            <v>425</v>
          </cell>
          <cell r="AD168">
            <v>430</v>
          </cell>
          <cell r="AE168">
            <v>435</v>
          </cell>
          <cell r="AF168" t="str">
            <v>412.35</v>
          </cell>
          <cell r="AG168" t="str">
            <v>415.00</v>
          </cell>
          <cell r="AH168" t="str">
            <v>2.65</v>
          </cell>
          <cell r="AI168" t="str">
            <v>0.64</v>
          </cell>
          <cell r="AJ168" t="str">
            <v>415.00</v>
          </cell>
          <cell r="AK168">
            <v>81421</v>
          </cell>
          <cell r="AL168" t="str">
            <v>3.38</v>
          </cell>
          <cell r="AM168" t="str">
            <v>-</v>
          </cell>
          <cell r="AN168" t="str">
            <v>-</v>
          </cell>
          <cell r="AO168" t="str">
            <v>-</v>
          </cell>
          <cell r="AP168" t="str">
            <v>VR9</v>
          </cell>
          <cell r="AQ168" t="b">
            <v>1</v>
          </cell>
          <cell r="AR168">
            <v>0</v>
          </cell>
          <cell r="AS168">
            <v>0</v>
          </cell>
          <cell r="AT168">
            <v>0</v>
          </cell>
          <cell r="AU168">
            <v>0</v>
          </cell>
          <cell r="AV168">
            <v>0</v>
          </cell>
          <cell r="AW168">
            <v>0</v>
          </cell>
          <cell r="AX168">
            <v>0</v>
          </cell>
          <cell r="AY168">
            <v>0</v>
          </cell>
          <cell r="AZ168">
            <v>0</v>
          </cell>
          <cell r="BA168" t="b">
            <v>0</v>
          </cell>
          <cell r="BB168" t="b">
            <v>0</v>
          </cell>
          <cell r="BC168" t="b">
            <v>0</v>
          </cell>
          <cell r="BD168" t="b">
            <v>0</v>
          </cell>
          <cell r="BE168">
            <v>40.58</v>
          </cell>
          <cell r="BF168">
            <v>38.96</v>
          </cell>
          <cell r="BG168">
            <v>-11.78</v>
          </cell>
          <cell r="BH168">
            <v>78.63</v>
          </cell>
          <cell r="BI168">
            <v>42.86</v>
          </cell>
          <cell r="BJ168">
            <v>52.25</v>
          </cell>
          <cell r="BK168" t="b">
            <v>1</v>
          </cell>
          <cell r="BL168">
            <v>0.63</v>
          </cell>
          <cell r="BM168">
            <v>21.48</v>
          </cell>
          <cell r="BN168">
            <v>37.340000000000003</v>
          </cell>
          <cell r="BO168">
            <v>0</v>
          </cell>
          <cell r="BP168" t="str">
            <v>FINANCIAL SERVICES</v>
          </cell>
          <cell r="BQ168">
            <v>417.6</v>
          </cell>
          <cell r="BR168">
            <v>3.39</v>
          </cell>
          <cell r="BS168">
            <v>4.05</v>
          </cell>
          <cell r="BT168">
            <v>0.98</v>
          </cell>
          <cell r="BU168" t="b">
            <v>0</v>
          </cell>
          <cell r="BV168" t="b">
            <v>0</v>
          </cell>
          <cell r="BW168" t="str">
            <v>BEARISH</v>
          </cell>
          <cell r="BX168">
            <v>9.23</v>
          </cell>
          <cell r="BY168">
            <v>1.62</v>
          </cell>
          <cell r="BZ168">
            <v>123.28</v>
          </cell>
          <cell r="CA168">
            <v>417.6</v>
          </cell>
          <cell r="CB168">
            <v>-11.78</v>
          </cell>
          <cell r="CC168" t="str">
            <v>Long Buildup</v>
          </cell>
          <cell r="CD168">
            <v>3.45</v>
          </cell>
          <cell r="CE168">
            <v>0.98</v>
          </cell>
          <cell r="CF168">
            <v>-10.29</v>
          </cell>
          <cell r="CG168" t="str">
            <v>Long Buildup</v>
          </cell>
          <cell r="CH168">
            <v>98.81</v>
          </cell>
          <cell r="CI168" t="str">
            <v>NSE:PFC1!</v>
          </cell>
          <cell r="CJ168">
            <v>10</v>
          </cell>
          <cell r="CK168">
            <v>410.5</v>
          </cell>
          <cell r="CL168">
            <v>0</v>
          </cell>
          <cell r="CM168">
            <v>0</v>
          </cell>
          <cell r="CN168" t="str">
            <v>Buy</v>
          </cell>
          <cell r="CO168" t="str">
            <v>LAST_LOSER</v>
          </cell>
          <cell r="CP168">
            <v>10</v>
          </cell>
          <cell r="CQ168">
            <v>385</v>
          </cell>
          <cell r="CR168" t="str">
            <v>BULLISH</v>
          </cell>
          <cell r="CS168" t="str">
            <v>BULLISH</v>
          </cell>
          <cell r="CT168" t="b">
            <v>0</v>
          </cell>
          <cell r="CU168" t="str">
            <v>na</v>
          </cell>
          <cell r="CV168" t="str">
            <v>na</v>
          </cell>
          <cell r="CW168" t="str">
            <v>BEARISH</v>
          </cell>
          <cell r="CX168">
            <v>1</v>
          </cell>
          <cell r="CY168">
            <v>1</v>
          </cell>
          <cell r="CZ168" t="b">
            <v>1</v>
          </cell>
          <cell r="DA168">
            <v>54.26</v>
          </cell>
          <cell r="DB168">
            <v>53.85</v>
          </cell>
          <cell r="DC168"/>
        </row>
        <row r="169">
          <cell r="B169" t="str">
            <v>RECLTD</v>
          </cell>
          <cell r="C169">
            <v>2000</v>
          </cell>
          <cell r="D169">
            <v>10</v>
          </cell>
          <cell r="E169">
            <v>60000</v>
          </cell>
          <cell r="F169" t="str">
            <v>Finance</v>
          </cell>
          <cell r="G169" t="str">
            <v>Finance/Rental/Leasing</v>
          </cell>
          <cell r="H169" t="str">
            <v xml:space="preserve">REC LIMITED                         </v>
          </cell>
          <cell r="I169" t="str">
            <v>RECLTD</v>
          </cell>
          <cell r="J169" t="str">
            <v>NSE:RECLTD!1</v>
          </cell>
          <cell r="K169" t="str">
            <v>REC Ltd.</v>
          </cell>
          <cell r="L169" t="str">
            <v>#00a25b67</v>
          </cell>
          <cell r="M169">
            <v>459.5</v>
          </cell>
          <cell r="N169">
            <v>1.3118730000000001</v>
          </cell>
          <cell r="O169">
            <v>5.95</v>
          </cell>
          <cell r="P169">
            <v>36010000</v>
          </cell>
          <cell r="Q169">
            <v>-1.7301605</v>
          </cell>
          <cell r="R169">
            <v>-634000</v>
          </cell>
          <cell r="S169">
            <v>15011</v>
          </cell>
          <cell r="T169">
            <v>1.3118730000000001</v>
          </cell>
          <cell r="U169">
            <v>-6963</v>
          </cell>
          <cell r="V169" t="str">
            <v>Short Covering</v>
          </cell>
          <cell r="W169">
            <v>450</v>
          </cell>
          <cell r="X169">
            <v>440</v>
          </cell>
          <cell r="Y169">
            <v>430</v>
          </cell>
          <cell r="Z169">
            <v>420</v>
          </cell>
          <cell r="AA169">
            <v>410</v>
          </cell>
          <cell r="AB169">
            <v>460</v>
          </cell>
          <cell r="AC169">
            <v>470</v>
          </cell>
          <cell r="AD169">
            <v>480</v>
          </cell>
          <cell r="AE169">
            <v>490</v>
          </cell>
          <cell r="AF169" t="str">
            <v>451.60</v>
          </cell>
          <cell r="AG169" t="str">
            <v>458.00</v>
          </cell>
          <cell r="AH169" t="str">
            <v>6.40</v>
          </cell>
          <cell r="AI169" t="str">
            <v>1.42</v>
          </cell>
          <cell r="AJ169" t="str">
            <v>458.00</v>
          </cell>
          <cell r="AK169">
            <v>76350</v>
          </cell>
          <cell r="AL169" t="str">
            <v>3.50</v>
          </cell>
          <cell r="AM169" t="str">
            <v>-</v>
          </cell>
          <cell r="AN169" t="str">
            <v>-</v>
          </cell>
          <cell r="AO169" t="str">
            <v>-</v>
          </cell>
          <cell r="AP169" t="str">
            <v>VR12</v>
          </cell>
          <cell r="AQ169" t="b">
            <v>1</v>
          </cell>
          <cell r="AR169">
            <v>0</v>
          </cell>
          <cell r="AS169">
            <v>0</v>
          </cell>
          <cell r="AT169">
            <v>0</v>
          </cell>
          <cell r="AU169">
            <v>0</v>
          </cell>
          <cell r="AV169">
            <v>0</v>
          </cell>
          <cell r="AW169">
            <v>0</v>
          </cell>
          <cell r="AX169">
            <v>0</v>
          </cell>
          <cell r="AY169">
            <v>0</v>
          </cell>
          <cell r="AZ169">
            <v>0</v>
          </cell>
          <cell r="BA169" t="b">
            <v>0</v>
          </cell>
          <cell r="BB169" t="b">
            <v>0</v>
          </cell>
          <cell r="BC169" t="b">
            <v>0</v>
          </cell>
          <cell r="BD169" t="b">
            <v>0</v>
          </cell>
          <cell r="BE169">
            <v>49.14</v>
          </cell>
          <cell r="BF169">
            <v>47.6</v>
          </cell>
          <cell r="BG169">
            <v>-4.82</v>
          </cell>
          <cell r="BH169">
            <v>95.97</v>
          </cell>
          <cell r="BI169">
            <v>85.71</v>
          </cell>
          <cell r="BJ169">
            <v>81.150000000000006</v>
          </cell>
          <cell r="BK169" t="b">
            <v>1</v>
          </cell>
          <cell r="BL169">
            <v>0.73</v>
          </cell>
          <cell r="BM169">
            <v>50.94</v>
          </cell>
          <cell r="BN169">
            <v>46.07</v>
          </cell>
          <cell r="BO169" t="str">
            <v>2024-01-23</v>
          </cell>
          <cell r="BP169" t="str">
            <v>FINANCIAL SERVICES</v>
          </cell>
          <cell r="BQ169">
            <v>457.3</v>
          </cell>
          <cell r="BR169">
            <v>3.99</v>
          </cell>
          <cell r="BS169">
            <v>3.75</v>
          </cell>
          <cell r="BT169">
            <v>0.83</v>
          </cell>
          <cell r="BU169" t="b">
            <v>1</v>
          </cell>
          <cell r="BV169" t="b">
            <v>1</v>
          </cell>
          <cell r="BW169" t="str">
            <v>BULLISH</v>
          </cell>
          <cell r="BX169">
            <v>20.3</v>
          </cell>
          <cell r="BY169">
            <v>3.52</v>
          </cell>
          <cell r="BZ169">
            <v>129.55000000000001</v>
          </cell>
          <cell r="CA169">
            <v>457.3</v>
          </cell>
          <cell r="CB169">
            <v>-4.82</v>
          </cell>
          <cell r="CC169" t="str">
            <v>Significant Long Buildup</v>
          </cell>
          <cell r="CD169">
            <v>7.83</v>
          </cell>
          <cell r="CE169">
            <v>0.83</v>
          </cell>
          <cell r="CF169">
            <v>-26.05</v>
          </cell>
          <cell r="CG169" t="str">
            <v>Long Buildup</v>
          </cell>
          <cell r="CH169">
            <v>97.62</v>
          </cell>
          <cell r="CI169" t="str">
            <v>NSE:RECLTD1!</v>
          </cell>
          <cell r="CJ169">
            <v>13</v>
          </cell>
          <cell r="CK169">
            <v>431.55</v>
          </cell>
          <cell r="CL169">
            <v>0</v>
          </cell>
          <cell r="CM169">
            <v>0</v>
          </cell>
          <cell r="CN169" t="str">
            <v>Buy</v>
          </cell>
          <cell r="CO169" t="str">
            <v>LAST_LOSER</v>
          </cell>
          <cell r="CP169">
            <v>10</v>
          </cell>
          <cell r="CQ169">
            <v>410</v>
          </cell>
          <cell r="CR169" t="str">
            <v>BULLISH</v>
          </cell>
          <cell r="CS169" t="str">
            <v>BULLISH</v>
          </cell>
          <cell r="CT169" t="b">
            <v>1</v>
          </cell>
          <cell r="CU169" t="str">
            <v>BULLISH_ALIGNMENT</v>
          </cell>
          <cell r="CV169" t="str">
            <v>BULLISH_ALIGNMENT</v>
          </cell>
          <cell r="CW169" t="str">
            <v>BEARISH</v>
          </cell>
          <cell r="CX169">
            <v>1</v>
          </cell>
          <cell r="CY169">
            <v>1</v>
          </cell>
          <cell r="CZ169" t="b">
            <v>1</v>
          </cell>
          <cell r="DA169">
            <v>46.37</v>
          </cell>
          <cell r="DB169">
            <v>43.22</v>
          </cell>
          <cell r="DC169"/>
        </row>
        <row r="170">
          <cell r="B170" t="str">
            <v>PETRONET</v>
          </cell>
          <cell r="C170">
            <v>3000</v>
          </cell>
          <cell r="D170">
            <v>2.5</v>
          </cell>
          <cell r="E170">
            <v>120000</v>
          </cell>
          <cell r="F170" t="str">
            <v>Utilities</v>
          </cell>
          <cell r="G170" t="str">
            <v>Gas Distributors</v>
          </cell>
          <cell r="H170" t="str">
            <v xml:space="preserve">PETRONET LNG LIMITED                </v>
          </cell>
          <cell r="I170" t="str">
            <v>PETRONET</v>
          </cell>
          <cell r="J170" t="str">
            <v>NSE:PETRONET!1</v>
          </cell>
          <cell r="K170" t="str">
            <v>Petronet LNG Ltd.</v>
          </cell>
          <cell r="L170" t="str">
            <v>#00a25b6a</v>
          </cell>
          <cell r="M170">
            <v>247.1</v>
          </cell>
          <cell r="N170">
            <v>1.3951579999999999</v>
          </cell>
          <cell r="O170">
            <v>3.4</v>
          </cell>
          <cell r="P170">
            <v>35178000</v>
          </cell>
          <cell r="Q170">
            <v>-1.9811084000000001</v>
          </cell>
          <cell r="R170">
            <v>-711000</v>
          </cell>
          <cell r="S170">
            <v>3650</v>
          </cell>
          <cell r="T170">
            <v>1.3951579999999999</v>
          </cell>
          <cell r="U170">
            <v>-1463</v>
          </cell>
          <cell r="V170" t="str">
            <v>Short Covering</v>
          </cell>
          <cell r="W170">
            <v>245</v>
          </cell>
          <cell r="X170">
            <v>242.5</v>
          </cell>
          <cell r="Y170">
            <v>240</v>
          </cell>
          <cell r="Z170">
            <v>237.5</v>
          </cell>
          <cell r="AA170">
            <v>235</v>
          </cell>
          <cell r="AB170">
            <v>247.5</v>
          </cell>
          <cell r="AC170">
            <v>250</v>
          </cell>
          <cell r="AD170">
            <v>252.5</v>
          </cell>
          <cell r="AE170">
            <v>255</v>
          </cell>
          <cell r="AF170" t="str">
            <v>243.65</v>
          </cell>
          <cell r="AG170" t="str">
            <v>249.10</v>
          </cell>
          <cell r="AH170" t="str">
            <v>5.45</v>
          </cell>
          <cell r="AI170" t="str">
            <v>2.24</v>
          </cell>
          <cell r="AJ170" t="str">
            <v>249.10</v>
          </cell>
          <cell r="AK170">
            <v>71643</v>
          </cell>
          <cell r="AL170" t="str">
            <v>1.78</v>
          </cell>
          <cell r="AM170" t="str">
            <v>-</v>
          </cell>
          <cell r="AN170" t="str">
            <v>-</v>
          </cell>
          <cell r="AO170" t="str">
            <v>-</v>
          </cell>
          <cell r="AP170" t="str">
            <v>VR13</v>
          </cell>
          <cell r="AQ170" t="b">
            <v>1</v>
          </cell>
          <cell r="AR170">
            <v>0</v>
          </cell>
          <cell r="AS170">
            <v>0</v>
          </cell>
          <cell r="AT170">
            <v>0</v>
          </cell>
          <cell r="AU170">
            <v>0</v>
          </cell>
          <cell r="AV170">
            <v>0</v>
          </cell>
          <cell r="AW170">
            <v>0</v>
          </cell>
          <cell r="AX170">
            <v>0</v>
          </cell>
          <cell r="AY170">
            <v>0</v>
          </cell>
          <cell r="AZ170">
            <v>0</v>
          </cell>
          <cell r="BA170" t="b">
            <v>0</v>
          </cell>
          <cell r="BB170" t="b">
            <v>0</v>
          </cell>
          <cell r="BC170" t="b">
            <v>0</v>
          </cell>
          <cell r="BD170" t="b">
            <v>0</v>
          </cell>
          <cell r="BE170">
            <v>30.07</v>
          </cell>
          <cell r="BF170">
            <v>31.54</v>
          </cell>
          <cell r="BG170">
            <v>-6.55</v>
          </cell>
          <cell r="BH170">
            <v>95.97</v>
          </cell>
          <cell r="BI170">
            <v>84.13</v>
          </cell>
          <cell r="BJ170">
            <v>72.45</v>
          </cell>
          <cell r="BK170" t="b">
            <v>0</v>
          </cell>
          <cell r="BL170">
            <v>0.59</v>
          </cell>
          <cell r="BM170">
            <v>10.09</v>
          </cell>
          <cell r="BN170">
            <v>33.01</v>
          </cell>
          <cell r="BO170" t="str">
            <v>2024-01-29</v>
          </cell>
          <cell r="BP170" t="str">
            <v>ENERGY</v>
          </cell>
          <cell r="BQ170">
            <v>248.4</v>
          </cell>
          <cell r="BR170">
            <v>3.28</v>
          </cell>
          <cell r="BS170">
            <v>4.7</v>
          </cell>
          <cell r="BT170">
            <v>1.93</v>
          </cell>
          <cell r="BU170" t="b">
            <v>1</v>
          </cell>
          <cell r="BV170" t="b">
            <v>1</v>
          </cell>
          <cell r="BW170">
            <v>0</v>
          </cell>
          <cell r="BX170">
            <v>8.3800000000000008</v>
          </cell>
          <cell r="BY170">
            <v>6.56</v>
          </cell>
          <cell r="BZ170">
            <v>94.71</v>
          </cell>
          <cell r="CA170">
            <v>248.4</v>
          </cell>
          <cell r="CB170">
            <v>-6.55</v>
          </cell>
          <cell r="CC170" t="str">
            <v>Significant Long Buildup</v>
          </cell>
          <cell r="CD170">
            <v>1.81</v>
          </cell>
          <cell r="CE170">
            <v>1.93</v>
          </cell>
          <cell r="CF170">
            <v>-24.86</v>
          </cell>
          <cell r="CG170" t="str">
            <v>Long Buildup</v>
          </cell>
          <cell r="CH170">
            <v>98.81</v>
          </cell>
          <cell r="CI170" t="str">
            <v>NSE:PETRONET1!</v>
          </cell>
          <cell r="CJ170">
            <v>0</v>
          </cell>
          <cell r="CK170">
            <v>0</v>
          </cell>
          <cell r="CL170">
            <v>0</v>
          </cell>
          <cell r="CM170">
            <v>0</v>
          </cell>
          <cell r="CN170">
            <v>0</v>
          </cell>
          <cell r="CO170">
            <v>0</v>
          </cell>
          <cell r="CP170">
            <v>0</v>
          </cell>
          <cell r="CQ170">
            <v>0</v>
          </cell>
          <cell r="CR170" t="str">
            <v>BULLISH</v>
          </cell>
          <cell r="CS170" t="str">
            <v>BULLISH</v>
          </cell>
          <cell r="CT170" t="b">
            <v>1</v>
          </cell>
          <cell r="CU170" t="str">
            <v>na</v>
          </cell>
          <cell r="CV170" t="str">
            <v>na</v>
          </cell>
          <cell r="CW170" t="str">
            <v>na</v>
          </cell>
          <cell r="CX170">
            <v>0</v>
          </cell>
          <cell r="CY170">
            <v>0</v>
          </cell>
          <cell r="CZ170" t="b">
            <v>0</v>
          </cell>
          <cell r="DA170">
            <v>47.04</v>
          </cell>
          <cell r="DB170">
            <v>47.18</v>
          </cell>
          <cell r="DC170"/>
        </row>
        <row r="171">
          <cell r="B171" t="str">
            <v>COLPAL</v>
          </cell>
          <cell r="C171">
            <v>350</v>
          </cell>
          <cell r="D171">
            <v>20</v>
          </cell>
          <cell r="E171">
            <v>10500</v>
          </cell>
          <cell r="F171" t="str">
            <v>Consumer Non-Durables</v>
          </cell>
          <cell r="G171" t="str">
            <v>Household/Personal Care</v>
          </cell>
          <cell r="H171" t="str">
            <v xml:space="preserve">COLGATE PALMOLIVE LTD.              </v>
          </cell>
          <cell r="I171" t="str">
            <v>COLPAL</v>
          </cell>
          <cell r="J171" t="str">
            <v>NSE:COLPAL!1</v>
          </cell>
          <cell r="K171" t="str">
            <v>Colgate-Palmolive (India) Ltd.</v>
          </cell>
          <cell r="L171" t="str">
            <v>#00a25b6e</v>
          </cell>
          <cell r="M171">
            <v>2537.4499999999998</v>
          </cell>
          <cell r="N171">
            <v>1.498</v>
          </cell>
          <cell r="O171">
            <v>37.450000000000003</v>
          </cell>
          <cell r="P171">
            <v>4228000</v>
          </cell>
          <cell r="Q171">
            <v>-1.0160602999999999</v>
          </cell>
          <cell r="R171">
            <v>-43400</v>
          </cell>
          <cell r="S171">
            <v>2759</v>
          </cell>
          <cell r="T171">
            <v>1.498</v>
          </cell>
          <cell r="U171">
            <v>181</v>
          </cell>
          <cell r="V171" t="str">
            <v>Short Covering</v>
          </cell>
          <cell r="W171">
            <v>2520</v>
          </cell>
          <cell r="X171">
            <v>2500</v>
          </cell>
          <cell r="Y171">
            <v>2480</v>
          </cell>
          <cell r="Z171">
            <v>2460</v>
          </cell>
          <cell r="AA171">
            <v>2440</v>
          </cell>
          <cell r="AB171">
            <v>2540</v>
          </cell>
          <cell r="AC171">
            <v>2560</v>
          </cell>
          <cell r="AD171">
            <v>2580</v>
          </cell>
          <cell r="AE171">
            <v>2600</v>
          </cell>
          <cell r="AF171" t="str">
            <v>2,490.40</v>
          </cell>
          <cell r="AG171" t="str">
            <v>2,506.55</v>
          </cell>
          <cell r="AH171" t="str">
            <v>16.15</v>
          </cell>
          <cell r="AI171" t="str">
            <v>0.65</v>
          </cell>
          <cell r="AJ171" t="str">
            <v>2,506.55</v>
          </cell>
          <cell r="AK171">
            <v>54</v>
          </cell>
          <cell r="AL171" t="str">
            <v>0.01</v>
          </cell>
          <cell r="AM171" t="str">
            <v>-</v>
          </cell>
          <cell r="AN171" t="str">
            <v>-</v>
          </cell>
          <cell r="AO171" t="str">
            <v>-</v>
          </cell>
          <cell r="AP171" t="str">
            <v>VR172</v>
          </cell>
          <cell r="AQ171" t="b">
            <v>0</v>
          </cell>
          <cell r="AR171">
            <v>0</v>
          </cell>
          <cell r="AS171">
            <v>0</v>
          </cell>
          <cell r="AT171">
            <v>0</v>
          </cell>
          <cell r="AU171">
            <v>0</v>
          </cell>
          <cell r="AV171">
            <v>0</v>
          </cell>
          <cell r="AW171">
            <v>0</v>
          </cell>
          <cell r="AX171">
            <v>0</v>
          </cell>
          <cell r="AY171">
            <v>0</v>
          </cell>
          <cell r="AZ171">
            <v>0</v>
          </cell>
          <cell r="BA171" t="b">
            <v>0</v>
          </cell>
          <cell r="BB171" t="b">
            <v>0</v>
          </cell>
          <cell r="BC171" t="b">
            <v>0</v>
          </cell>
          <cell r="BD171" t="b">
            <v>0</v>
          </cell>
          <cell r="BE171">
            <v>39.54</v>
          </cell>
          <cell r="BF171">
            <v>41.79</v>
          </cell>
          <cell r="BG171">
            <v>8.74</v>
          </cell>
          <cell r="BH171">
            <v>100</v>
          </cell>
          <cell r="BI171">
            <v>100</v>
          </cell>
          <cell r="BJ171">
            <v>100</v>
          </cell>
          <cell r="BK171" t="b">
            <v>1</v>
          </cell>
          <cell r="BL171">
            <v>0.5</v>
          </cell>
          <cell r="BM171">
            <v>21.3</v>
          </cell>
          <cell r="BN171">
            <v>44.03</v>
          </cell>
          <cell r="BO171" t="str">
            <v>2024-01-22</v>
          </cell>
          <cell r="BP171" t="str">
            <v>FMCG</v>
          </cell>
          <cell r="BQ171">
            <v>2554</v>
          </cell>
          <cell r="BR171">
            <v>3.66</v>
          </cell>
          <cell r="BS171">
            <v>54</v>
          </cell>
          <cell r="BT171">
            <v>2.16</v>
          </cell>
          <cell r="BU171" t="b">
            <v>1</v>
          </cell>
          <cell r="BV171" t="b">
            <v>1</v>
          </cell>
          <cell r="BW171" t="str">
            <v>BULLISH</v>
          </cell>
          <cell r="BX171">
            <v>1.39</v>
          </cell>
          <cell r="BY171">
            <v>2.46</v>
          </cell>
          <cell r="BZ171">
            <v>138.77000000000001</v>
          </cell>
          <cell r="CA171">
            <v>2554</v>
          </cell>
          <cell r="CB171">
            <v>8.7200000000000006</v>
          </cell>
          <cell r="CC171" t="str">
            <v>Long Buildup</v>
          </cell>
          <cell r="CD171">
            <v>2.12</v>
          </cell>
          <cell r="CE171">
            <v>2.16</v>
          </cell>
          <cell r="CF171">
            <v>13.73</v>
          </cell>
          <cell r="CG171" t="str">
            <v>Significant Long Buildup</v>
          </cell>
          <cell r="CH171">
            <v>91.67</v>
          </cell>
          <cell r="CI171" t="str">
            <v>NSE:COLPAL1!</v>
          </cell>
          <cell r="CJ171">
            <v>54</v>
          </cell>
          <cell r="CK171">
            <v>2475.35</v>
          </cell>
          <cell r="CL171">
            <v>0</v>
          </cell>
          <cell r="CM171">
            <v>0</v>
          </cell>
          <cell r="CN171" t="str">
            <v>Buy</v>
          </cell>
          <cell r="CO171" t="str">
            <v>LAST_LOSER</v>
          </cell>
          <cell r="CP171">
            <v>6</v>
          </cell>
          <cell r="CQ171">
            <v>2480</v>
          </cell>
          <cell r="CR171" t="str">
            <v>BULLISH</v>
          </cell>
          <cell r="CS171" t="str">
            <v>BULLISH</v>
          </cell>
          <cell r="CT171" t="b">
            <v>0</v>
          </cell>
          <cell r="CU171" t="str">
            <v>BULLISH_ALIGNMENT</v>
          </cell>
          <cell r="CV171" t="str">
            <v>BULLISH_ALIGNMENT</v>
          </cell>
          <cell r="CW171" t="str">
            <v>BEARISH</v>
          </cell>
          <cell r="CX171">
            <v>1</v>
          </cell>
          <cell r="CY171">
            <v>1</v>
          </cell>
          <cell r="CZ171" t="b">
            <v>1</v>
          </cell>
          <cell r="DA171">
            <v>23.59</v>
          </cell>
          <cell r="DB171">
            <v>22.55</v>
          </cell>
          <cell r="DC171"/>
        </row>
        <row r="172">
          <cell r="B172" t="str">
            <v>BANDHANBNK</v>
          </cell>
          <cell r="C172">
            <v>2500</v>
          </cell>
          <cell r="D172">
            <v>2.5</v>
          </cell>
          <cell r="E172">
            <v>100000</v>
          </cell>
          <cell r="F172" t="str">
            <v>Finance</v>
          </cell>
          <cell r="G172" t="str">
            <v>Major Banks</v>
          </cell>
          <cell r="H172" t="str">
            <v xml:space="preserve">BANDHAN BANK LIMITED                </v>
          </cell>
          <cell r="I172" t="str">
            <v>BANDHANBNK</v>
          </cell>
          <cell r="J172" t="str">
            <v>NSE:BANDHANBNK!1</v>
          </cell>
          <cell r="K172" t="str">
            <v>Bandhan Bank Ltd.</v>
          </cell>
          <cell r="L172" t="str">
            <v>#00a25b72</v>
          </cell>
          <cell r="M172">
            <v>229.85</v>
          </cell>
          <cell r="N172">
            <v>1.5911602</v>
          </cell>
          <cell r="O172">
            <v>3.6</v>
          </cell>
          <cell r="P172">
            <v>70312500</v>
          </cell>
          <cell r="Q172">
            <v>-23.693635</v>
          </cell>
          <cell r="R172">
            <v>-21832500</v>
          </cell>
          <cell r="S172">
            <v>15262</v>
          </cell>
          <cell r="T172">
            <v>1.5911602</v>
          </cell>
          <cell r="U172">
            <v>14773</v>
          </cell>
          <cell r="V172" t="str">
            <v>Short Covering</v>
          </cell>
          <cell r="W172">
            <v>227.5</v>
          </cell>
          <cell r="X172">
            <v>225</v>
          </cell>
          <cell r="Y172">
            <v>222.5</v>
          </cell>
          <cell r="Z172">
            <v>220</v>
          </cell>
          <cell r="AA172">
            <v>217.5</v>
          </cell>
          <cell r="AB172">
            <v>230</v>
          </cell>
          <cell r="AC172">
            <v>232.5</v>
          </cell>
          <cell r="AD172">
            <v>235</v>
          </cell>
          <cell r="AE172">
            <v>237.5</v>
          </cell>
          <cell r="AF172" t="str">
            <v>226.20</v>
          </cell>
          <cell r="AG172" t="str">
            <v>228.05</v>
          </cell>
          <cell r="AH172" t="str">
            <v>1.85</v>
          </cell>
          <cell r="AI172" t="str">
            <v>0.82</v>
          </cell>
          <cell r="AJ172" t="str">
            <v>228.05</v>
          </cell>
          <cell r="AK172">
            <v>29974</v>
          </cell>
          <cell r="AL172" t="str">
            <v>0.68</v>
          </cell>
          <cell r="AM172" t="str">
            <v>-</v>
          </cell>
          <cell r="AN172" t="str">
            <v>-</v>
          </cell>
          <cell r="AO172" t="str">
            <v>-</v>
          </cell>
          <cell r="AP172" t="str">
            <v>VR26</v>
          </cell>
          <cell r="AQ172" t="b">
            <v>0</v>
          </cell>
          <cell r="AR172">
            <v>0</v>
          </cell>
          <cell r="AS172">
            <v>0</v>
          </cell>
          <cell r="AT172">
            <v>0</v>
          </cell>
          <cell r="AU172">
            <v>0</v>
          </cell>
          <cell r="AV172">
            <v>0</v>
          </cell>
          <cell r="AW172">
            <v>0</v>
          </cell>
          <cell r="AX172">
            <v>0</v>
          </cell>
          <cell r="AY172">
            <v>0</v>
          </cell>
          <cell r="AZ172">
            <v>0</v>
          </cell>
          <cell r="BA172" t="b">
            <v>0</v>
          </cell>
          <cell r="BB172" t="b">
            <v>0</v>
          </cell>
          <cell r="BC172" t="b">
            <v>0</v>
          </cell>
          <cell r="BD172" t="b">
            <v>0</v>
          </cell>
          <cell r="BE172">
            <v>49.24</v>
          </cell>
          <cell r="BF172">
            <v>44.64</v>
          </cell>
          <cell r="BG172">
            <v>-8.0500000000000007</v>
          </cell>
          <cell r="BH172">
            <v>89.92</v>
          </cell>
          <cell r="BI172">
            <v>84.13</v>
          </cell>
          <cell r="BJ172">
            <v>68.95</v>
          </cell>
          <cell r="BK172" t="b">
            <v>1</v>
          </cell>
          <cell r="BL172">
            <v>0.59</v>
          </cell>
          <cell r="BM172">
            <v>-2.5099999999999998</v>
          </cell>
          <cell r="BN172">
            <v>40.049999999999997</v>
          </cell>
          <cell r="BO172">
            <v>0</v>
          </cell>
          <cell r="BP172" t="str">
            <v>FINANCIAL SERVICES</v>
          </cell>
          <cell r="BQ172">
            <v>229.45</v>
          </cell>
          <cell r="BR172">
            <v>3.18</v>
          </cell>
          <cell r="BS172">
            <v>3.2</v>
          </cell>
          <cell r="BT172">
            <v>1.41</v>
          </cell>
          <cell r="BU172" t="b">
            <v>1</v>
          </cell>
          <cell r="BV172" t="b">
            <v>0</v>
          </cell>
          <cell r="BW172" t="str">
            <v>BULLISH</v>
          </cell>
          <cell r="BX172">
            <v>20.78</v>
          </cell>
          <cell r="BY172">
            <v>-0.84</v>
          </cell>
          <cell r="BZ172">
            <v>3582.29</v>
          </cell>
          <cell r="CA172">
            <v>229.45</v>
          </cell>
          <cell r="CB172">
            <v>-8.0500000000000007</v>
          </cell>
          <cell r="CC172" t="str">
            <v>Short Buildup</v>
          </cell>
          <cell r="CD172">
            <v>28.37</v>
          </cell>
          <cell r="CE172">
            <v>1.41</v>
          </cell>
          <cell r="CF172">
            <v>4286.2700000000004</v>
          </cell>
          <cell r="CG172" t="str">
            <v>Significant Long Buildup</v>
          </cell>
          <cell r="CH172">
            <v>98.02</v>
          </cell>
          <cell r="CI172" t="str">
            <v>NSE:BANDHANBNK1!</v>
          </cell>
          <cell r="CJ172">
            <v>111</v>
          </cell>
          <cell r="CK172">
            <v>245.7</v>
          </cell>
          <cell r="CL172">
            <v>314</v>
          </cell>
          <cell r="CM172">
            <v>220.55</v>
          </cell>
          <cell r="CN172" t="str">
            <v>Buy</v>
          </cell>
          <cell r="CO172" t="str">
            <v>LAST_LOSER</v>
          </cell>
          <cell r="CP172">
            <v>6</v>
          </cell>
          <cell r="CQ172">
            <v>225</v>
          </cell>
          <cell r="CR172" t="str">
            <v>BEARISH</v>
          </cell>
          <cell r="CS172" t="str">
            <v>BULLISH</v>
          </cell>
          <cell r="CT172" t="b">
            <v>0</v>
          </cell>
          <cell r="CU172" t="str">
            <v>na</v>
          </cell>
          <cell r="CV172" t="str">
            <v>BULLISH_ALIGNMENT</v>
          </cell>
          <cell r="CW172" t="str">
            <v>BULLISH</v>
          </cell>
          <cell r="CX172">
            <v>19</v>
          </cell>
          <cell r="CY172">
            <v>41</v>
          </cell>
          <cell r="CZ172" t="b">
            <v>0</v>
          </cell>
          <cell r="DA172">
            <v>84.13</v>
          </cell>
          <cell r="DB172">
            <v>79.67</v>
          </cell>
          <cell r="DC172" t="str">
            <v>POTENTIAL_ENTRANT</v>
          </cell>
        </row>
        <row r="173">
          <cell r="B173" t="str">
            <v>RBLBANK</v>
          </cell>
          <cell r="C173">
            <v>2500</v>
          </cell>
          <cell r="D173">
            <v>5</v>
          </cell>
          <cell r="E173">
            <v>100000</v>
          </cell>
          <cell r="F173" t="str">
            <v>Finance</v>
          </cell>
          <cell r="G173" t="str">
            <v>Major Banks</v>
          </cell>
          <cell r="H173" t="str">
            <v xml:space="preserve">RBL BANK LIMITED                    </v>
          </cell>
          <cell r="I173" t="str">
            <v>RBLBANK</v>
          </cell>
          <cell r="J173" t="str">
            <v>NSE:RBLBANK!1</v>
          </cell>
          <cell r="K173" t="str">
            <v>RBL Bank Ltd.</v>
          </cell>
          <cell r="L173" t="str">
            <v>#00a25b7a</v>
          </cell>
          <cell r="M173">
            <v>268.7</v>
          </cell>
          <cell r="N173">
            <v>1.780303</v>
          </cell>
          <cell r="O173">
            <v>4.7</v>
          </cell>
          <cell r="P173">
            <v>29315000</v>
          </cell>
          <cell r="Q173">
            <v>-12.7140092</v>
          </cell>
          <cell r="R173">
            <v>-4270000</v>
          </cell>
          <cell r="S173">
            <v>1906</v>
          </cell>
          <cell r="T173">
            <v>1.780303</v>
          </cell>
          <cell r="U173">
            <v>-15804</v>
          </cell>
          <cell r="V173" t="str">
            <v>Short Covering</v>
          </cell>
          <cell r="W173">
            <v>265</v>
          </cell>
          <cell r="X173">
            <v>260</v>
          </cell>
          <cell r="Y173">
            <v>255</v>
          </cell>
          <cell r="Z173">
            <v>250</v>
          </cell>
          <cell r="AA173">
            <v>245</v>
          </cell>
          <cell r="AB173">
            <v>270</v>
          </cell>
          <cell r="AC173">
            <v>275</v>
          </cell>
          <cell r="AD173">
            <v>280</v>
          </cell>
          <cell r="AE173">
            <v>285</v>
          </cell>
          <cell r="AF173" t="str">
            <v>265.25</v>
          </cell>
          <cell r="AG173" t="str">
            <v>264.00</v>
          </cell>
          <cell r="AH173" t="str">
            <v>-1.25</v>
          </cell>
          <cell r="AI173" t="str">
            <v>-0.47</v>
          </cell>
          <cell r="AJ173" t="str">
            <v>264.00</v>
          </cell>
          <cell r="AK173">
            <v>204325</v>
          </cell>
          <cell r="AL173" t="str">
            <v>5.39</v>
          </cell>
          <cell r="AM173" t="str">
            <v>-</v>
          </cell>
          <cell r="AN173" t="str">
            <v>-</v>
          </cell>
          <cell r="AO173" t="str">
            <v>-</v>
          </cell>
          <cell r="AP173" t="str">
            <v>VR3</v>
          </cell>
          <cell r="AQ173" t="b">
            <v>1</v>
          </cell>
          <cell r="AR173">
            <v>0</v>
          </cell>
          <cell r="AS173">
            <v>0</v>
          </cell>
          <cell r="AT173">
            <v>0</v>
          </cell>
          <cell r="AU173">
            <v>0</v>
          </cell>
          <cell r="AV173">
            <v>0</v>
          </cell>
          <cell r="AW173">
            <v>0</v>
          </cell>
          <cell r="AX173">
            <v>0</v>
          </cell>
          <cell r="AY173">
            <v>0</v>
          </cell>
          <cell r="AZ173">
            <v>0</v>
          </cell>
          <cell r="BA173" t="b">
            <v>0</v>
          </cell>
          <cell r="BB173" t="b">
            <v>0</v>
          </cell>
          <cell r="BC173" t="b">
            <v>0</v>
          </cell>
          <cell r="BD173" t="b">
            <v>0</v>
          </cell>
          <cell r="BE173">
            <v>66.8</v>
          </cell>
          <cell r="BF173">
            <v>56.39</v>
          </cell>
          <cell r="BG173">
            <v>-37.799999999999997</v>
          </cell>
          <cell r="BH173">
            <v>96.77</v>
          </cell>
          <cell r="BI173">
            <v>92.06</v>
          </cell>
          <cell r="BJ173">
            <v>41.94</v>
          </cell>
          <cell r="BK173" t="b">
            <v>1</v>
          </cell>
          <cell r="BL173">
            <v>0.42</v>
          </cell>
          <cell r="BM173">
            <v>4.2</v>
          </cell>
          <cell r="BN173">
            <v>45.98</v>
          </cell>
          <cell r="BO173">
            <v>0</v>
          </cell>
          <cell r="BP173" t="str">
            <v>FINANCIAL SERVICES</v>
          </cell>
          <cell r="BQ173">
            <v>268.14999999999998</v>
          </cell>
          <cell r="BR173">
            <v>3.52</v>
          </cell>
          <cell r="BS173">
            <v>4.1500000000000004</v>
          </cell>
          <cell r="BT173">
            <v>1.57</v>
          </cell>
          <cell r="BU173" t="b">
            <v>1</v>
          </cell>
          <cell r="BV173" t="b">
            <v>0</v>
          </cell>
          <cell r="BW173" t="str">
            <v>BEARISH</v>
          </cell>
          <cell r="BX173">
            <v>8.08</v>
          </cell>
          <cell r="BY173">
            <v>-8.5299999999999994</v>
          </cell>
          <cell r="BZ173">
            <v>16.25</v>
          </cell>
          <cell r="CA173">
            <v>268.14999999999998</v>
          </cell>
          <cell r="CB173">
            <v>-37.799999999999997</v>
          </cell>
          <cell r="CC173" t="str">
            <v>Significant Short Buildup</v>
          </cell>
          <cell r="CD173">
            <v>-6.89</v>
          </cell>
          <cell r="CE173">
            <v>1.57</v>
          </cell>
          <cell r="CF173">
            <v>-90.91</v>
          </cell>
          <cell r="CG173" t="str">
            <v>Short Covering</v>
          </cell>
          <cell r="CH173">
            <v>97.62</v>
          </cell>
          <cell r="CI173" t="str">
            <v>NSE:RBLBANK1!</v>
          </cell>
          <cell r="CJ173">
            <v>27</v>
          </cell>
          <cell r="CK173">
            <v>291.14999999999998</v>
          </cell>
          <cell r="CL173">
            <v>248</v>
          </cell>
          <cell r="CM173">
            <v>234.55</v>
          </cell>
          <cell r="CN173" t="str">
            <v>Sell</v>
          </cell>
          <cell r="CO173" t="str">
            <v>LAST_LOSER</v>
          </cell>
          <cell r="CP173">
            <v>32</v>
          </cell>
          <cell r="CQ173">
            <v>295</v>
          </cell>
          <cell r="CR173" t="str">
            <v>BEARISH</v>
          </cell>
          <cell r="CS173" t="str">
            <v>BULLISH</v>
          </cell>
          <cell r="CT173" t="b">
            <v>1</v>
          </cell>
          <cell r="CU173" t="str">
            <v>BEARISH_ALIGNMENT</v>
          </cell>
          <cell r="CV173" t="str">
            <v>na</v>
          </cell>
          <cell r="CW173" t="str">
            <v>BULLISH</v>
          </cell>
          <cell r="CX173">
            <v>5</v>
          </cell>
          <cell r="CY173">
            <v>49</v>
          </cell>
          <cell r="CZ173" t="b">
            <v>0</v>
          </cell>
          <cell r="DA173">
            <v>90.97</v>
          </cell>
          <cell r="DB173">
            <v>104.52</v>
          </cell>
          <cell r="DC173" t="str">
            <v>BANNED</v>
          </cell>
        </row>
        <row r="174">
          <cell r="B174" t="str">
            <v>CANBK</v>
          </cell>
          <cell r="C174">
            <v>2700</v>
          </cell>
          <cell r="D174">
            <v>5</v>
          </cell>
          <cell r="E174">
            <v>54000</v>
          </cell>
          <cell r="F174" t="str">
            <v>Finance</v>
          </cell>
          <cell r="G174" t="str">
            <v>Regional Banks</v>
          </cell>
          <cell r="H174" t="str">
            <v xml:space="preserve">CANARA BANK                         </v>
          </cell>
          <cell r="I174" t="str">
            <v>CANBK</v>
          </cell>
          <cell r="J174" t="str">
            <v>NSE:CANBK!1</v>
          </cell>
          <cell r="K174" t="str">
            <v>Canara Bank</v>
          </cell>
          <cell r="L174" t="str">
            <v>#00a25b81</v>
          </cell>
          <cell r="M174">
            <v>476.95</v>
          </cell>
          <cell r="N174">
            <v>1.9559641000000001</v>
          </cell>
          <cell r="O174">
            <v>9.15</v>
          </cell>
          <cell r="P174">
            <v>38696400</v>
          </cell>
          <cell r="Q174">
            <v>-6.3879817000000001</v>
          </cell>
          <cell r="R174">
            <v>-2640600</v>
          </cell>
          <cell r="S174">
            <v>7097</v>
          </cell>
          <cell r="T174">
            <v>1.9559641000000001</v>
          </cell>
          <cell r="U174">
            <v>-599</v>
          </cell>
          <cell r="V174" t="str">
            <v>Short Covering</v>
          </cell>
          <cell r="W174">
            <v>475</v>
          </cell>
          <cell r="X174">
            <v>470</v>
          </cell>
          <cell r="Y174">
            <v>465</v>
          </cell>
          <cell r="Z174">
            <v>460</v>
          </cell>
          <cell r="AA174">
            <v>455</v>
          </cell>
          <cell r="AB174">
            <v>480</v>
          </cell>
          <cell r="AC174">
            <v>485</v>
          </cell>
          <cell r="AD174">
            <v>490</v>
          </cell>
          <cell r="AE174">
            <v>495</v>
          </cell>
          <cell r="AF174" t="str">
            <v>466.65</v>
          </cell>
          <cell r="AG174" t="str">
            <v>468.75</v>
          </cell>
          <cell r="AH174" t="str">
            <v>2.10</v>
          </cell>
          <cell r="AI174" t="str">
            <v>0.45</v>
          </cell>
          <cell r="AJ174" t="str">
            <v>468.75</v>
          </cell>
          <cell r="AK174">
            <v>5667</v>
          </cell>
          <cell r="AL174" t="str">
            <v>0.27</v>
          </cell>
          <cell r="AM174" t="str">
            <v>-</v>
          </cell>
          <cell r="AN174" t="str">
            <v>-</v>
          </cell>
          <cell r="AO174" t="str">
            <v>-</v>
          </cell>
          <cell r="AP174" t="str">
            <v>VR52</v>
          </cell>
          <cell r="AQ174" t="b">
            <v>0</v>
          </cell>
          <cell r="AR174">
            <v>0</v>
          </cell>
          <cell r="AS174">
            <v>0</v>
          </cell>
          <cell r="AT174">
            <v>0</v>
          </cell>
          <cell r="AU174">
            <v>0</v>
          </cell>
          <cell r="AV174">
            <v>0</v>
          </cell>
          <cell r="AW174">
            <v>0</v>
          </cell>
          <cell r="AX174">
            <v>0</v>
          </cell>
          <cell r="AY174">
            <v>0</v>
          </cell>
          <cell r="AZ174">
            <v>0</v>
          </cell>
          <cell r="BA174" t="b">
            <v>0</v>
          </cell>
          <cell r="BB174" t="b">
            <v>0</v>
          </cell>
          <cell r="BC174" t="b">
            <v>0</v>
          </cell>
          <cell r="BD174" t="b">
            <v>0</v>
          </cell>
          <cell r="BE174">
            <v>38.03</v>
          </cell>
          <cell r="BF174">
            <v>41.14</v>
          </cell>
          <cell r="BG174">
            <v>3.16</v>
          </cell>
          <cell r="BH174">
            <v>96.77</v>
          </cell>
          <cell r="BI174">
            <v>96.83</v>
          </cell>
          <cell r="BJ174">
            <v>82.76</v>
          </cell>
          <cell r="BK174" t="b">
            <v>1</v>
          </cell>
          <cell r="BL174">
            <v>0.8</v>
          </cell>
          <cell r="BM174">
            <v>8.43</v>
          </cell>
          <cell r="BN174">
            <v>44.25</v>
          </cell>
          <cell r="BO174" t="str">
            <v>2024-01-24</v>
          </cell>
          <cell r="BP174" t="str">
            <v>FINANCIAL SERVICES</v>
          </cell>
          <cell r="BQ174">
            <v>478.7</v>
          </cell>
          <cell r="BR174">
            <v>3.49</v>
          </cell>
          <cell r="BS174">
            <v>10.9</v>
          </cell>
          <cell r="BT174">
            <v>2.33</v>
          </cell>
          <cell r="BU174" t="b">
            <v>1</v>
          </cell>
          <cell r="BV174" t="b">
            <v>1</v>
          </cell>
          <cell r="BW174" t="str">
            <v>BULLISH</v>
          </cell>
          <cell r="BX174">
            <v>14.95</v>
          </cell>
          <cell r="BY174">
            <v>2.7</v>
          </cell>
          <cell r="BZ174">
            <v>110.81</v>
          </cell>
          <cell r="CA174">
            <v>478.7</v>
          </cell>
          <cell r="CB174">
            <v>3.16</v>
          </cell>
          <cell r="CC174" t="str">
            <v>Significant Long Buildup</v>
          </cell>
          <cell r="CD174">
            <v>6.77</v>
          </cell>
          <cell r="CE174">
            <v>2.33</v>
          </cell>
          <cell r="CF174">
            <v>-5.77</v>
          </cell>
          <cell r="CG174" t="str">
            <v>Long Buildup</v>
          </cell>
          <cell r="CH174">
            <v>96.03</v>
          </cell>
          <cell r="CI174" t="str">
            <v>NSE:CANBK1!</v>
          </cell>
          <cell r="CJ174">
            <v>12</v>
          </cell>
          <cell r="CK174">
            <v>464.5</v>
          </cell>
          <cell r="CL174">
            <v>476</v>
          </cell>
          <cell r="CM174">
            <v>362.9</v>
          </cell>
          <cell r="CN174" t="str">
            <v>Buy</v>
          </cell>
          <cell r="CO174" t="str">
            <v>LAST_LOSER</v>
          </cell>
          <cell r="CP174">
            <v>10</v>
          </cell>
          <cell r="CQ174">
            <v>450</v>
          </cell>
          <cell r="CR174" t="str">
            <v>BULLISH</v>
          </cell>
          <cell r="CS174" t="str">
            <v>BULLISH</v>
          </cell>
          <cell r="CT174" t="b">
            <v>1</v>
          </cell>
          <cell r="CU174" t="str">
            <v>BULLISH_ALIGNMENT</v>
          </cell>
          <cell r="CV174" t="str">
            <v>BULLISH_ALIGNMENT</v>
          </cell>
          <cell r="CW174" t="str">
            <v>BULLISH</v>
          </cell>
          <cell r="CX174">
            <v>3</v>
          </cell>
          <cell r="CY174">
            <v>78</v>
          </cell>
          <cell r="CZ174" t="b">
            <v>1</v>
          </cell>
          <cell r="DA174">
            <v>74.290000000000006</v>
          </cell>
          <cell r="DB174">
            <v>72.91</v>
          </cell>
          <cell r="DC174"/>
        </row>
        <row r="175">
          <cell r="B175" t="str">
            <v>AUBANK</v>
          </cell>
          <cell r="C175">
            <v>1000</v>
          </cell>
          <cell r="D175">
            <v>10</v>
          </cell>
          <cell r="E175">
            <v>30000</v>
          </cell>
          <cell r="F175" t="str">
            <v>Finance</v>
          </cell>
          <cell r="G175" t="str">
            <v>Finance/Rental/Leasing</v>
          </cell>
          <cell r="H175" t="str">
            <v xml:space="preserve">AU SMALL FINANCE BANK LTD           </v>
          </cell>
          <cell r="I175" t="str">
            <v>AUBANK</v>
          </cell>
          <cell r="J175" t="str">
            <v>NSE:AUBANK!1</v>
          </cell>
          <cell r="K175" t="str">
            <v>Au Small Finance Bank Ltd.</v>
          </cell>
          <cell r="L175" t="str">
            <v>#00a25b84</v>
          </cell>
          <cell r="M175">
            <v>748.1</v>
          </cell>
          <cell r="N175">
            <v>2.0182736000000001</v>
          </cell>
          <cell r="O175">
            <v>14.8</v>
          </cell>
          <cell r="P175">
            <v>16849000</v>
          </cell>
          <cell r="Q175">
            <v>-1.3640089</v>
          </cell>
          <cell r="R175">
            <v>-233000</v>
          </cell>
          <cell r="S175">
            <v>7156</v>
          </cell>
          <cell r="T175">
            <v>2.0182736000000001</v>
          </cell>
          <cell r="U175">
            <v>-3199</v>
          </cell>
          <cell r="V175" t="str">
            <v>Short Covering</v>
          </cell>
          <cell r="W175">
            <v>740</v>
          </cell>
          <cell r="X175">
            <v>730</v>
          </cell>
          <cell r="Y175">
            <v>720</v>
          </cell>
          <cell r="Z175">
            <v>710</v>
          </cell>
          <cell r="AA175">
            <v>700</v>
          </cell>
          <cell r="AB175">
            <v>750</v>
          </cell>
          <cell r="AC175">
            <v>760</v>
          </cell>
          <cell r="AD175">
            <v>770</v>
          </cell>
          <cell r="AE175">
            <v>780</v>
          </cell>
          <cell r="AF175" t="str">
            <v>730.55</v>
          </cell>
          <cell r="AG175" t="str">
            <v>737.80</v>
          </cell>
          <cell r="AH175" t="str">
            <v>7.25</v>
          </cell>
          <cell r="AI175" t="str">
            <v>0.99</v>
          </cell>
          <cell r="AJ175" t="str">
            <v>737.80</v>
          </cell>
          <cell r="AK175">
            <v>2428</v>
          </cell>
          <cell r="AL175" t="str">
            <v>0.18</v>
          </cell>
          <cell r="AM175" t="str">
            <v>-</v>
          </cell>
          <cell r="AN175" t="str">
            <v>-</v>
          </cell>
          <cell r="AO175" t="str">
            <v>-</v>
          </cell>
          <cell r="AP175" t="str">
            <v>VR77</v>
          </cell>
          <cell r="AQ175" t="b">
            <v>0</v>
          </cell>
          <cell r="AR175">
            <v>0</v>
          </cell>
          <cell r="AS175">
            <v>0</v>
          </cell>
          <cell r="AT175">
            <v>0</v>
          </cell>
          <cell r="AU175">
            <v>0</v>
          </cell>
          <cell r="AV175">
            <v>0</v>
          </cell>
          <cell r="AW175">
            <v>0</v>
          </cell>
          <cell r="AX175">
            <v>0</v>
          </cell>
          <cell r="AY175">
            <v>0</v>
          </cell>
          <cell r="AZ175">
            <v>0</v>
          </cell>
          <cell r="BA175" t="b">
            <v>0</v>
          </cell>
          <cell r="BB175" t="b">
            <v>0</v>
          </cell>
          <cell r="BC175" t="b">
            <v>0</v>
          </cell>
          <cell r="BD175" t="b">
            <v>0</v>
          </cell>
          <cell r="BE175">
            <v>45.36</v>
          </cell>
          <cell r="BF175">
            <v>45.16</v>
          </cell>
          <cell r="BG175">
            <v>-11.31</v>
          </cell>
          <cell r="BH175">
            <v>98.79</v>
          </cell>
          <cell r="BI175">
            <v>95.24</v>
          </cell>
          <cell r="BJ175">
            <v>77.48</v>
          </cell>
          <cell r="BK175" t="b">
            <v>1</v>
          </cell>
          <cell r="BL175">
            <v>0.56999999999999995</v>
          </cell>
          <cell r="BM175">
            <v>17.12</v>
          </cell>
          <cell r="BN175">
            <v>44.96</v>
          </cell>
          <cell r="BO175" t="str">
            <v>2024-01-25</v>
          </cell>
          <cell r="BP175" t="str">
            <v>FINANCIAL SERVICES</v>
          </cell>
          <cell r="BQ175">
            <v>748.55</v>
          </cell>
          <cell r="BR175">
            <v>3.96</v>
          </cell>
          <cell r="BS175">
            <v>15.25</v>
          </cell>
          <cell r="BT175">
            <v>2.08</v>
          </cell>
          <cell r="BU175" t="b">
            <v>1</v>
          </cell>
          <cell r="BV175" t="b">
            <v>1</v>
          </cell>
          <cell r="BW175" t="str">
            <v>BEARISH</v>
          </cell>
          <cell r="BX175">
            <v>22.84</v>
          </cell>
          <cell r="BY175">
            <v>-2.48</v>
          </cell>
          <cell r="BZ175">
            <v>120.07</v>
          </cell>
          <cell r="CA175">
            <v>748.55</v>
          </cell>
          <cell r="CB175">
            <v>-11.31</v>
          </cell>
          <cell r="CC175" t="str">
            <v>Significant Short Buildup</v>
          </cell>
          <cell r="CD175">
            <v>3.81</v>
          </cell>
          <cell r="CE175">
            <v>2.08</v>
          </cell>
          <cell r="CF175">
            <v>-14.2</v>
          </cell>
          <cell r="CG175" t="str">
            <v>Long Buildup</v>
          </cell>
          <cell r="CH175">
            <v>99.6</v>
          </cell>
          <cell r="CI175" t="str">
            <v>NSE:AUBANK1!</v>
          </cell>
          <cell r="CJ175">
            <v>89</v>
          </cell>
          <cell r="CK175">
            <v>777.95</v>
          </cell>
          <cell r="CL175">
            <v>469</v>
          </cell>
          <cell r="CM175">
            <v>708.85</v>
          </cell>
          <cell r="CN175" t="str">
            <v>Sell</v>
          </cell>
          <cell r="CO175" t="str">
            <v>LAST_LOSER</v>
          </cell>
          <cell r="CP175">
            <v>39</v>
          </cell>
          <cell r="CQ175">
            <v>780</v>
          </cell>
          <cell r="CR175" t="str">
            <v>BEARISH</v>
          </cell>
          <cell r="CS175" t="str">
            <v>BULLISH</v>
          </cell>
          <cell r="CT175" t="b">
            <v>1</v>
          </cell>
          <cell r="CU175" t="str">
            <v>BEARISH_ALIGNMENT</v>
          </cell>
          <cell r="CV175" t="str">
            <v>na</v>
          </cell>
          <cell r="CW175" t="str">
            <v>BULLISH</v>
          </cell>
          <cell r="CX175">
            <v>15</v>
          </cell>
          <cell r="CY175">
            <v>130</v>
          </cell>
          <cell r="CZ175" t="b">
            <v>0</v>
          </cell>
          <cell r="DA175">
            <v>37.01</v>
          </cell>
          <cell r="DB175">
            <v>35.700000000000003</v>
          </cell>
          <cell r="DC175"/>
        </row>
        <row r="176">
          <cell r="B176" t="str">
            <v>IDFC</v>
          </cell>
          <cell r="C176">
            <v>5000</v>
          </cell>
          <cell r="D176">
            <v>1</v>
          </cell>
          <cell r="E176">
            <v>200000</v>
          </cell>
          <cell r="F176" t="str">
            <v>Finance</v>
          </cell>
          <cell r="G176" t="str">
            <v>Investment Managers</v>
          </cell>
          <cell r="H176" t="str">
            <v xml:space="preserve">IDFC LIMITED                        </v>
          </cell>
          <cell r="I176" t="str">
            <v>IDFC</v>
          </cell>
          <cell r="J176" t="str">
            <v>NSE:IDFC!1</v>
          </cell>
          <cell r="K176" t="str">
            <v>IDFC Ltd.</v>
          </cell>
          <cell r="L176" t="str">
            <v>#00a25b85</v>
          </cell>
          <cell r="M176">
            <v>124.7</v>
          </cell>
          <cell r="N176">
            <v>2.0458265</v>
          </cell>
          <cell r="O176">
            <v>2.5</v>
          </cell>
          <cell r="P176">
            <v>60650000</v>
          </cell>
          <cell r="Q176">
            <v>-3.8293824000000001</v>
          </cell>
          <cell r="R176">
            <v>-2415000</v>
          </cell>
          <cell r="S176">
            <v>1633</v>
          </cell>
          <cell r="T176">
            <v>2.0458265</v>
          </cell>
          <cell r="U176">
            <v>-1323</v>
          </cell>
          <cell r="V176" t="str">
            <v>Short Covering</v>
          </cell>
          <cell r="W176">
            <v>124</v>
          </cell>
          <cell r="X176">
            <v>123</v>
          </cell>
          <cell r="Y176">
            <v>122</v>
          </cell>
          <cell r="Z176">
            <v>121</v>
          </cell>
          <cell r="AA176">
            <v>120</v>
          </cell>
          <cell r="AB176">
            <v>125</v>
          </cell>
          <cell r="AC176">
            <v>126</v>
          </cell>
          <cell r="AD176">
            <v>127</v>
          </cell>
          <cell r="AE176">
            <v>128</v>
          </cell>
          <cell r="AF176" t="str">
            <v>122.30</v>
          </cell>
          <cell r="AG176" t="str">
            <v>123.50</v>
          </cell>
          <cell r="AH176" t="str">
            <v>1.20</v>
          </cell>
          <cell r="AI176" t="str">
            <v>0.98</v>
          </cell>
          <cell r="AJ176" t="str">
            <v>123.50</v>
          </cell>
          <cell r="AK176">
            <v>12614</v>
          </cell>
          <cell r="AL176" t="str">
            <v>0.16</v>
          </cell>
          <cell r="AM176" t="str">
            <v>-</v>
          </cell>
          <cell r="AN176" t="str">
            <v>-</v>
          </cell>
          <cell r="AO176" t="str">
            <v>-</v>
          </cell>
          <cell r="AP176" t="str">
            <v>VR38</v>
          </cell>
          <cell r="AQ176" t="b">
            <v>0</v>
          </cell>
          <cell r="AR176">
            <v>0</v>
          </cell>
          <cell r="AS176">
            <v>0</v>
          </cell>
          <cell r="AT176">
            <v>0</v>
          </cell>
          <cell r="AU176">
            <v>0</v>
          </cell>
          <cell r="AV176">
            <v>0</v>
          </cell>
          <cell r="AW176">
            <v>0</v>
          </cell>
          <cell r="AX176">
            <v>0</v>
          </cell>
          <cell r="AY176">
            <v>0</v>
          </cell>
          <cell r="AZ176">
            <v>0</v>
          </cell>
          <cell r="BA176" t="b">
            <v>0</v>
          </cell>
          <cell r="BB176" t="b">
            <v>0</v>
          </cell>
          <cell r="BC176" t="b">
            <v>0</v>
          </cell>
          <cell r="BD176" t="b">
            <v>0</v>
          </cell>
          <cell r="BE176">
            <v>44.59</v>
          </cell>
          <cell r="BF176">
            <v>47.24</v>
          </cell>
          <cell r="BG176">
            <v>5.8</v>
          </cell>
          <cell r="BH176">
            <v>98.79</v>
          </cell>
          <cell r="BI176">
            <v>100</v>
          </cell>
          <cell r="BJ176">
            <v>81.430000000000007</v>
          </cell>
          <cell r="BK176" t="b">
            <v>0</v>
          </cell>
          <cell r="BL176">
            <v>0.7</v>
          </cell>
          <cell r="BM176">
            <v>1.27</v>
          </cell>
          <cell r="BN176">
            <v>49.9</v>
          </cell>
          <cell r="BO176" t="str">
            <v>2024-01-31</v>
          </cell>
          <cell r="BP176" t="str">
            <v>FINANCIAL SERVICES</v>
          </cell>
          <cell r="BQ176">
            <v>124.9</v>
          </cell>
          <cell r="BR176">
            <v>4.12</v>
          </cell>
          <cell r="BS176">
            <v>2.7</v>
          </cell>
          <cell r="BT176">
            <v>2.21</v>
          </cell>
          <cell r="BU176" t="b">
            <v>1</v>
          </cell>
          <cell r="BV176" t="b">
            <v>1</v>
          </cell>
          <cell r="BW176">
            <v>0</v>
          </cell>
          <cell r="BX176">
            <v>10.26</v>
          </cell>
          <cell r="BY176">
            <v>-0.36</v>
          </cell>
          <cell r="BZ176">
            <v>77.12</v>
          </cell>
          <cell r="CA176">
            <v>124.9</v>
          </cell>
          <cell r="CB176">
            <v>5.8</v>
          </cell>
          <cell r="CC176" t="str">
            <v>Short Buildup</v>
          </cell>
          <cell r="CD176">
            <v>3.92</v>
          </cell>
          <cell r="CE176">
            <v>2.21</v>
          </cell>
          <cell r="CF176">
            <v>-33.9</v>
          </cell>
          <cell r="CG176" t="str">
            <v>Long Buildup</v>
          </cell>
          <cell r="CH176">
            <v>74.599999999999994</v>
          </cell>
          <cell r="CI176" t="str">
            <v>NSE:IDFC1!</v>
          </cell>
          <cell r="CJ176">
            <v>0</v>
          </cell>
          <cell r="CK176">
            <v>0</v>
          </cell>
          <cell r="CL176">
            <v>0</v>
          </cell>
          <cell r="CM176">
            <v>0</v>
          </cell>
          <cell r="CN176">
            <v>0</v>
          </cell>
          <cell r="CO176">
            <v>0</v>
          </cell>
          <cell r="CP176">
            <v>0</v>
          </cell>
          <cell r="CQ176">
            <v>0</v>
          </cell>
          <cell r="CR176" t="str">
            <v>BEARISH</v>
          </cell>
          <cell r="CS176" t="str">
            <v>BULLISH</v>
          </cell>
          <cell r="CT176" t="b">
            <v>0</v>
          </cell>
          <cell r="CU176" t="str">
            <v>na</v>
          </cell>
          <cell r="CV176" t="str">
            <v>na</v>
          </cell>
          <cell r="CW176" t="str">
            <v>na</v>
          </cell>
          <cell r="CX176">
            <v>0</v>
          </cell>
          <cell r="CY176">
            <v>0</v>
          </cell>
          <cell r="CZ176" t="b">
            <v>0</v>
          </cell>
          <cell r="DA176">
            <v>37.33</v>
          </cell>
          <cell r="DB176">
            <v>37.520000000000003</v>
          </cell>
          <cell r="DC176"/>
        </row>
        <row r="177">
          <cell r="B177" t="str">
            <v>HINDCOPPER</v>
          </cell>
          <cell r="C177">
            <v>5300</v>
          </cell>
          <cell r="D177">
            <v>2.5</v>
          </cell>
          <cell r="E177">
            <v>106000</v>
          </cell>
          <cell r="F177" t="str">
            <v>Non-Energy Minerals</v>
          </cell>
          <cell r="G177" t="str">
            <v>Other Metals/Minerals</v>
          </cell>
          <cell r="H177" t="str">
            <v xml:space="preserve">HINDUSTAN COPPER LTD                </v>
          </cell>
          <cell r="I177" t="str">
            <v>HINDCOPPER</v>
          </cell>
          <cell r="J177" t="str">
            <v>NSE:HINDCOPPER!1</v>
          </cell>
          <cell r="K177" t="str">
            <v>Hindustan Copper Ltd.</v>
          </cell>
          <cell r="L177" t="str">
            <v>#00a25b89</v>
          </cell>
          <cell r="M177">
            <v>271.05</v>
          </cell>
          <cell r="N177">
            <v>2.1481062999999998</v>
          </cell>
          <cell r="O177">
            <v>5.7</v>
          </cell>
          <cell r="P177">
            <v>25175000</v>
          </cell>
          <cell r="Q177">
            <v>-3.2980456</v>
          </cell>
          <cell r="R177">
            <v>-858600</v>
          </cell>
          <cell r="S177">
            <v>437</v>
          </cell>
          <cell r="T177">
            <v>2.1481062999999998</v>
          </cell>
          <cell r="U177">
            <v>158</v>
          </cell>
          <cell r="V177" t="str">
            <v>Short Covering</v>
          </cell>
          <cell r="W177">
            <v>270</v>
          </cell>
          <cell r="X177">
            <v>267.5</v>
          </cell>
          <cell r="Y177">
            <v>265</v>
          </cell>
          <cell r="Z177">
            <v>262.5</v>
          </cell>
          <cell r="AA177">
            <v>260</v>
          </cell>
          <cell r="AB177">
            <v>272.5</v>
          </cell>
          <cell r="AC177">
            <v>275</v>
          </cell>
          <cell r="AD177">
            <v>277.5</v>
          </cell>
          <cell r="AE177">
            <v>280</v>
          </cell>
          <cell r="AF177" t="str">
            <v>264.85</v>
          </cell>
          <cell r="AG177" t="str">
            <v>266.60</v>
          </cell>
          <cell r="AH177" t="str">
            <v>1.75</v>
          </cell>
          <cell r="AI177" t="str">
            <v>0.66</v>
          </cell>
          <cell r="AJ177" t="str">
            <v>266.60</v>
          </cell>
          <cell r="AK177">
            <v>52682</v>
          </cell>
          <cell r="AL177" t="str">
            <v>1.40</v>
          </cell>
          <cell r="AM177" t="str">
            <v>-</v>
          </cell>
          <cell r="AN177" t="str">
            <v>-</v>
          </cell>
          <cell r="AO177" t="str">
            <v>-</v>
          </cell>
          <cell r="AP177" t="str">
            <v>VR16</v>
          </cell>
          <cell r="AQ177" t="b">
            <v>1</v>
          </cell>
          <cell r="AR177">
            <v>0</v>
          </cell>
          <cell r="AS177">
            <v>0</v>
          </cell>
          <cell r="AT177">
            <v>0</v>
          </cell>
          <cell r="AU177">
            <v>0</v>
          </cell>
          <cell r="AV177">
            <v>0</v>
          </cell>
          <cell r="AW177">
            <v>0</v>
          </cell>
          <cell r="AX177">
            <v>0</v>
          </cell>
          <cell r="AY177">
            <v>0</v>
          </cell>
          <cell r="AZ177">
            <v>0</v>
          </cell>
          <cell r="BA177" t="b">
            <v>0</v>
          </cell>
          <cell r="BB177" t="b">
            <v>0</v>
          </cell>
          <cell r="BC177" t="b">
            <v>0</v>
          </cell>
          <cell r="BD177" t="b">
            <v>0</v>
          </cell>
          <cell r="BE177">
            <v>60.66</v>
          </cell>
          <cell r="BF177">
            <v>65.25</v>
          </cell>
          <cell r="BG177">
            <v>0.22</v>
          </cell>
          <cell r="BH177">
            <v>100</v>
          </cell>
          <cell r="BI177">
            <v>100</v>
          </cell>
          <cell r="BJ177">
            <v>100</v>
          </cell>
          <cell r="BK177" t="b">
            <v>0</v>
          </cell>
          <cell r="BL177">
            <v>0.75</v>
          </cell>
          <cell r="BM177">
            <v>4.32</v>
          </cell>
          <cell r="BN177">
            <v>69.849999999999994</v>
          </cell>
          <cell r="BO177">
            <v>0</v>
          </cell>
          <cell r="BP177" t="str">
            <v>METALS</v>
          </cell>
          <cell r="BQ177">
            <v>272.14999999999998</v>
          </cell>
          <cell r="BR177">
            <v>0</v>
          </cell>
          <cell r="BS177">
            <v>6.8</v>
          </cell>
          <cell r="BT177">
            <v>2.56</v>
          </cell>
          <cell r="BU177" t="b">
            <v>1</v>
          </cell>
          <cell r="BV177" t="b">
            <v>0</v>
          </cell>
          <cell r="BW177">
            <v>0</v>
          </cell>
          <cell r="BX177">
            <v>-11.66</v>
          </cell>
          <cell r="BY177">
            <v>5.36</v>
          </cell>
          <cell r="BZ177">
            <v>198.09</v>
          </cell>
          <cell r="CA177">
            <v>272.14999999999998</v>
          </cell>
          <cell r="CB177">
            <v>0.22</v>
          </cell>
          <cell r="CC177" t="str">
            <v>Significant Short Covering</v>
          </cell>
          <cell r="CD177">
            <v>-0.49</v>
          </cell>
          <cell r="CE177">
            <v>2.56</v>
          </cell>
          <cell r="CF177">
            <v>54.58</v>
          </cell>
          <cell r="CG177" t="str">
            <v>Short Covering</v>
          </cell>
          <cell r="CH177">
            <v>42.46</v>
          </cell>
          <cell r="CI177" t="str">
            <v>NSE:HINDCOPPER1!</v>
          </cell>
          <cell r="CJ177">
            <v>0</v>
          </cell>
          <cell r="CK177">
            <v>0</v>
          </cell>
          <cell r="CL177">
            <v>0</v>
          </cell>
          <cell r="CM177">
            <v>0</v>
          </cell>
          <cell r="CN177">
            <v>0</v>
          </cell>
          <cell r="CO177">
            <v>0</v>
          </cell>
          <cell r="CP177">
            <v>0</v>
          </cell>
          <cell r="CQ177">
            <v>0</v>
          </cell>
          <cell r="CR177" t="str">
            <v>BULLISH</v>
          </cell>
          <cell r="CS177" t="str">
            <v>BULLISH</v>
          </cell>
          <cell r="CT177" t="b">
            <v>1</v>
          </cell>
          <cell r="CU177" t="str">
            <v>na</v>
          </cell>
          <cell r="CV177" t="str">
            <v>na</v>
          </cell>
          <cell r="CW177" t="str">
            <v>na</v>
          </cell>
          <cell r="CX177">
            <v>0</v>
          </cell>
          <cell r="CY177">
            <v>0</v>
          </cell>
          <cell r="CZ177" t="b">
            <v>0</v>
          </cell>
          <cell r="DA177">
            <v>78.06</v>
          </cell>
          <cell r="DB177">
            <v>80.02</v>
          </cell>
          <cell r="DC177"/>
        </row>
        <row r="178">
          <cell r="B178" t="str">
            <v>ADANIENT</v>
          </cell>
          <cell r="C178">
            <v>300</v>
          </cell>
          <cell r="D178">
            <v>50</v>
          </cell>
          <cell r="E178">
            <v>9000</v>
          </cell>
          <cell r="F178" t="str">
            <v>Distribution Services</v>
          </cell>
          <cell r="G178" t="str">
            <v>Wholesale Distributors</v>
          </cell>
          <cell r="H178" t="str">
            <v xml:space="preserve">ADANI ENTERPRISES LIMITED           </v>
          </cell>
          <cell r="I178" t="str">
            <v>ADANIENT</v>
          </cell>
          <cell r="J178" t="str">
            <v>NSE:ADANIENT!1</v>
          </cell>
          <cell r="K178" t="str">
            <v>Adani Enterprises Ltd.</v>
          </cell>
          <cell r="L178" t="str">
            <v>#00a25b89</v>
          </cell>
          <cell r="M178">
            <v>2991.45</v>
          </cell>
          <cell r="N178">
            <v>2.1565413000000002</v>
          </cell>
          <cell r="O178">
            <v>63.15</v>
          </cell>
          <cell r="P178">
            <v>10919700</v>
          </cell>
          <cell r="Q178">
            <v>-9.1115660999999992</v>
          </cell>
          <cell r="R178">
            <v>-1094700</v>
          </cell>
          <cell r="S178">
            <v>11341</v>
          </cell>
          <cell r="T178">
            <v>2.1565413000000002</v>
          </cell>
          <cell r="U178">
            <v>3794</v>
          </cell>
          <cell r="V178" t="str">
            <v>Short Covering</v>
          </cell>
          <cell r="W178">
            <v>2950</v>
          </cell>
          <cell r="X178">
            <v>2900</v>
          </cell>
          <cell r="Y178">
            <v>2850</v>
          </cell>
          <cell r="Z178">
            <v>2800</v>
          </cell>
          <cell r="AA178">
            <v>2750</v>
          </cell>
          <cell r="AB178">
            <v>3000</v>
          </cell>
          <cell r="AC178">
            <v>3050</v>
          </cell>
          <cell r="AD178">
            <v>3100</v>
          </cell>
          <cell r="AE178">
            <v>3150</v>
          </cell>
          <cell r="AF178" t="str">
            <v>2,915.65</v>
          </cell>
          <cell r="AG178" t="str">
            <v>2,930.00</v>
          </cell>
          <cell r="AH178" t="str">
            <v>14.35</v>
          </cell>
          <cell r="AI178" t="str">
            <v>0.49</v>
          </cell>
          <cell r="AJ178" t="str">
            <v>2,930.00</v>
          </cell>
          <cell r="AK178">
            <v>1815</v>
          </cell>
          <cell r="AL178" t="str">
            <v>0.53</v>
          </cell>
          <cell r="AM178" t="str">
            <v>-</v>
          </cell>
          <cell r="AN178" t="str">
            <v>-</v>
          </cell>
          <cell r="AO178" t="str">
            <v>-</v>
          </cell>
          <cell r="AP178" t="str">
            <v>VR86</v>
          </cell>
          <cell r="AQ178" t="b">
            <v>0</v>
          </cell>
          <cell r="AR178">
            <v>0</v>
          </cell>
          <cell r="AS178">
            <v>0</v>
          </cell>
          <cell r="AT178">
            <v>0</v>
          </cell>
          <cell r="AU178">
            <v>0</v>
          </cell>
          <cell r="AV178">
            <v>0</v>
          </cell>
          <cell r="AW178">
            <v>0</v>
          </cell>
          <cell r="AX178">
            <v>0</v>
          </cell>
          <cell r="AY178">
            <v>0</v>
          </cell>
          <cell r="AZ178">
            <v>0</v>
          </cell>
          <cell r="BA178" t="b">
            <v>0</v>
          </cell>
          <cell r="BB178" t="b">
            <v>0</v>
          </cell>
          <cell r="BC178" t="b">
            <v>0</v>
          </cell>
          <cell r="BD178" t="b">
            <v>0</v>
          </cell>
          <cell r="BE178">
            <v>48.99</v>
          </cell>
          <cell r="BF178">
            <v>47.29</v>
          </cell>
          <cell r="BG178">
            <v>-7.44</v>
          </cell>
          <cell r="BH178">
            <v>17.739999999999998</v>
          </cell>
          <cell r="BI178">
            <v>34.92</v>
          </cell>
          <cell r="BJ178">
            <v>8.5299999999999994</v>
          </cell>
          <cell r="BK178" t="b">
            <v>1</v>
          </cell>
          <cell r="BL178">
            <v>0.51</v>
          </cell>
          <cell r="BM178">
            <v>5.3</v>
          </cell>
          <cell r="BN178">
            <v>45.59</v>
          </cell>
          <cell r="BO178">
            <v>0</v>
          </cell>
          <cell r="BP178" t="str">
            <v>METALS</v>
          </cell>
          <cell r="BQ178">
            <v>2992</v>
          </cell>
          <cell r="BR178">
            <v>3.59</v>
          </cell>
          <cell r="BS178">
            <v>63.7</v>
          </cell>
          <cell r="BT178">
            <v>2.1800000000000002</v>
          </cell>
          <cell r="BU178" t="b">
            <v>0</v>
          </cell>
          <cell r="BV178" t="b">
            <v>0</v>
          </cell>
          <cell r="BW178" t="str">
            <v>BULLISH</v>
          </cell>
          <cell r="BX178">
            <v>7.97</v>
          </cell>
          <cell r="BY178">
            <v>-3.61</v>
          </cell>
          <cell r="BZ178">
            <v>160.79</v>
          </cell>
          <cell r="CA178">
            <v>2992</v>
          </cell>
          <cell r="CB178">
            <v>-7.46</v>
          </cell>
          <cell r="CC178" t="str">
            <v>Significant Short Buildup</v>
          </cell>
          <cell r="CD178">
            <v>5.31</v>
          </cell>
          <cell r="CE178">
            <v>2.1800000000000002</v>
          </cell>
          <cell r="CF178">
            <v>45.71</v>
          </cell>
          <cell r="CG178" t="str">
            <v>Significant Long Buildup</v>
          </cell>
          <cell r="CH178">
            <v>76.98</v>
          </cell>
          <cell r="CI178" t="str">
            <v>NSE:ADANIENT1!</v>
          </cell>
          <cell r="CJ178">
            <v>1</v>
          </cell>
          <cell r="CK178">
            <v>2989.3</v>
          </cell>
          <cell r="CL178">
            <v>306</v>
          </cell>
          <cell r="CM178">
            <v>2194.15</v>
          </cell>
          <cell r="CN178" t="str">
            <v>Buy</v>
          </cell>
          <cell r="CO178" t="str">
            <v>LAST_WINNER</v>
          </cell>
          <cell r="CP178">
            <v>1</v>
          </cell>
          <cell r="CQ178">
            <v>2850</v>
          </cell>
          <cell r="CR178" t="str">
            <v>BEARISH</v>
          </cell>
          <cell r="CS178" t="str">
            <v>BULLISH</v>
          </cell>
          <cell r="CT178" t="b">
            <v>1</v>
          </cell>
          <cell r="CU178" t="str">
            <v>na</v>
          </cell>
          <cell r="CV178" t="str">
            <v>BULLISH_ALIGNMENT</v>
          </cell>
          <cell r="CW178" t="str">
            <v>BULLISH</v>
          </cell>
          <cell r="CX178">
            <v>1</v>
          </cell>
          <cell r="CY178">
            <v>499</v>
          </cell>
          <cell r="CZ178" t="b">
            <v>1</v>
          </cell>
          <cell r="DA178">
            <v>50.13</v>
          </cell>
          <cell r="DB178">
            <v>51.24</v>
          </cell>
          <cell r="DC178"/>
        </row>
        <row r="179">
          <cell r="B179" t="str">
            <v>TORNTPHARM</v>
          </cell>
          <cell r="C179">
            <v>500</v>
          </cell>
          <cell r="D179">
            <v>20</v>
          </cell>
          <cell r="E179">
            <v>10000</v>
          </cell>
          <cell r="F179" t="str">
            <v>Health Technology</v>
          </cell>
          <cell r="G179" t="str">
            <v>Pharmaceuticals: Major</v>
          </cell>
          <cell r="H179" t="str">
            <v xml:space="preserve">TORRENT PHARMACEUTICALS L           </v>
          </cell>
          <cell r="I179" t="str">
            <v>TORNTPHARM</v>
          </cell>
          <cell r="J179" t="str">
            <v>NSE:TORNTPHARM!1</v>
          </cell>
          <cell r="K179" t="str">
            <v>Torrent Pharmaceuticals Ltd.</v>
          </cell>
          <cell r="L179" t="str">
            <v>#00a25b8c</v>
          </cell>
          <cell r="M179">
            <v>2528.6999999999998</v>
          </cell>
          <cell r="N179">
            <v>2.2213238999999998</v>
          </cell>
          <cell r="O179">
            <v>54.95</v>
          </cell>
          <cell r="P179">
            <v>1428500</v>
          </cell>
          <cell r="Q179">
            <v>7.0052500000000004E-2</v>
          </cell>
          <cell r="R179">
            <v>1000</v>
          </cell>
          <cell r="S179">
            <v>513</v>
          </cell>
          <cell r="T179">
            <v>2.2213238999999998</v>
          </cell>
          <cell r="U179">
            <v>-6</v>
          </cell>
          <cell r="V179" t="str">
            <v>Long Build Up</v>
          </cell>
          <cell r="W179">
            <v>2520</v>
          </cell>
          <cell r="X179">
            <v>2500</v>
          </cell>
          <cell r="Y179">
            <v>2480</v>
          </cell>
          <cell r="Z179">
            <v>2460</v>
          </cell>
          <cell r="AA179">
            <v>2440</v>
          </cell>
          <cell r="AB179">
            <v>2540</v>
          </cell>
          <cell r="AC179">
            <v>2560</v>
          </cell>
          <cell r="AD179">
            <v>2580</v>
          </cell>
          <cell r="AE179">
            <v>2600</v>
          </cell>
          <cell r="AF179" t="str">
            <v>2,463.85</v>
          </cell>
          <cell r="AG179" t="str">
            <v>2,469.50</v>
          </cell>
          <cell r="AH179" t="str">
            <v>5.65</v>
          </cell>
          <cell r="AI179" t="str">
            <v>0.23</v>
          </cell>
          <cell r="AJ179" t="str">
            <v>2,469.50</v>
          </cell>
          <cell r="AK179">
            <v>56</v>
          </cell>
          <cell r="AL179" t="str">
            <v>0.01</v>
          </cell>
          <cell r="AM179" t="str">
            <v>-</v>
          </cell>
          <cell r="AN179" t="str">
            <v>-</v>
          </cell>
          <cell r="AO179" t="str">
            <v>-</v>
          </cell>
          <cell r="AP179" t="str">
            <v>VR171</v>
          </cell>
          <cell r="AQ179" t="b">
            <v>0</v>
          </cell>
          <cell r="AR179">
            <v>2</v>
          </cell>
          <cell r="AS179">
            <v>0</v>
          </cell>
          <cell r="AT179">
            <v>5</v>
          </cell>
          <cell r="AU179">
            <v>0</v>
          </cell>
          <cell r="AV179">
            <v>2</v>
          </cell>
          <cell r="AW179">
            <v>0</v>
          </cell>
          <cell r="AX179" t="str">
            <v>LPR2</v>
          </cell>
          <cell r="AY179" t="str">
            <v>LOR5</v>
          </cell>
          <cell r="AZ179" t="str">
            <v>LVR2</v>
          </cell>
          <cell r="BA179" t="b">
            <v>0</v>
          </cell>
          <cell r="BB179" t="b">
            <v>1</v>
          </cell>
          <cell r="BC179" t="b">
            <v>1</v>
          </cell>
          <cell r="BD179" t="b">
            <v>1</v>
          </cell>
          <cell r="BE179">
            <v>24.6</v>
          </cell>
          <cell r="BF179">
            <v>25.46</v>
          </cell>
          <cell r="BG179">
            <v>0.87</v>
          </cell>
          <cell r="BH179">
            <v>19.34</v>
          </cell>
          <cell r="BI179">
            <v>19.05</v>
          </cell>
          <cell r="BJ179">
            <v>27.88</v>
          </cell>
          <cell r="BK179" t="b">
            <v>0</v>
          </cell>
          <cell r="BL179">
            <v>0.51</v>
          </cell>
          <cell r="BM179">
            <v>7.28</v>
          </cell>
          <cell r="BN179">
            <v>26.32</v>
          </cell>
          <cell r="BO179" t="str">
            <v>2024-02-02</v>
          </cell>
          <cell r="BP179" t="str">
            <v>HEALTHCARE</v>
          </cell>
          <cell r="BQ179">
            <v>2528.65</v>
          </cell>
          <cell r="BR179">
            <v>1.85</v>
          </cell>
          <cell r="BS179">
            <v>54.9</v>
          </cell>
          <cell r="BT179">
            <v>2.2200000000000002</v>
          </cell>
          <cell r="BU179" t="b">
            <v>0</v>
          </cell>
          <cell r="BV179" t="b">
            <v>1</v>
          </cell>
          <cell r="BW179">
            <v>0</v>
          </cell>
          <cell r="BX179">
            <v>-1.47</v>
          </cell>
          <cell r="BY179">
            <v>1.89</v>
          </cell>
          <cell r="BZ179">
            <v>96.39</v>
          </cell>
          <cell r="CA179">
            <v>2528.65</v>
          </cell>
          <cell r="CB179">
            <v>0.87</v>
          </cell>
          <cell r="CC179" t="str">
            <v>Short Covering</v>
          </cell>
          <cell r="CD179">
            <v>1.98</v>
          </cell>
          <cell r="CE179">
            <v>2.2200000000000002</v>
          </cell>
          <cell r="CF179">
            <v>-9.4</v>
          </cell>
          <cell r="CG179" t="str">
            <v>Long Buildup</v>
          </cell>
          <cell r="CH179">
            <v>73.81</v>
          </cell>
          <cell r="CI179" t="str">
            <v>NSE:TORNTPHARM1!</v>
          </cell>
          <cell r="CJ179">
            <v>0</v>
          </cell>
          <cell r="CK179">
            <v>0</v>
          </cell>
          <cell r="CL179">
            <v>0</v>
          </cell>
          <cell r="CM179">
            <v>0</v>
          </cell>
          <cell r="CN179">
            <v>0</v>
          </cell>
          <cell r="CO179">
            <v>0</v>
          </cell>
          <cell r="CP179">
            <v>0</v>
          </cell>
          <cell r="CQ179">
            <v>0</v>
          </cell>
          <cell r="CR179" t="str">
            <v>BULLISH</v>
          </cell>
          <cell r="CS179" t="str">
            <v>BULLISH</v>
          </cell>
          <cell r="CT179" t="b">
            <v>0</v>
          </cell>
          <cell r="CU179" t="str">
            <v>na</v>
          </cell>
          <cell r="CV179" t="str">
            <v>na</v>
          </cell>
          <cell r="CW179" t="str">
            <v>na</v>
          </cell>
          <cell r="CX179">
            <v>0</v>
          </cell>
          <cell r="CY179">
            <v>0</v>
          </cell>
          <cell r="CZ179" t="b">
            <v>0</v>
          </cell>
          <cell r="DA179">
            <v>11.36</v>
          </cell>
          <cell r="DB179">
            <v>10.27</v>
          </cell>
          <cell r="DC179"/>
        </row>
        <row r="180">
          <cell r="B180" t="str">
            <v>MCDOWELL-N</v>
          </cell>
          <cell r="C180">
            <v>700</v>
          </cell>
          <cell r="D180">
            <v>10</v>
          </cell>
          <cell r="E180">
            <v>21000</v>
          </cell>
          <cell r="F180" t="str">
            <v>Consumer Non-Durables</v>
          </cell>
          <cell r="G180" t="str">
            <v>Beverages: Alcoholic</v>
          </cell>
          <cell r="H180" t="str">
            <v xml:space="preserve">UNITED SPIRITS LIMITED              </v>
          </cell>
          <cell r="I180" t="str">
            <v>MCDOWELL_N</v>
          </cell>
          <cell r="J180" t="str">
            <v>NSE:MCDOWELL_N!1</v>
          </cell>
          <cell r="K180" t="str">
            <v>United Spirits Ltd.</v>
          </cell>
          <cell r="L180" t="str">
            <v>#00a25b8e</v>
          </cell>
          <cell r="M180">
            <v>1107.2</v>
          </cell>
          <cell r="N180">
            <v>2.2723073999999999</v>
          </cell>
          <cell r="O180">
            <v>24.6</v>
          </cell>
          <cell r="P180">
            <v>7490700</v>
          </cell>
          <cell r="Q180">
            <v>-7.9879622000000001</v>
          </cell>
          <cell r="R180">
            <v>-650300</v>
          </cell>
          <cell r="S180">
            <v>3621</v>
          </cell>
          <cell r="T180">
            <v>2.2723073999999999</v>
          </cell>
          <cell r="U180">
            <v>685</v>
          </cell>
          <cell r="V180" t="str">
            <v>Short Covering</v>
          </cell>
          <cell r="W180">
            <v>1100</v>
          </cell>
          <cell r="X180">
            <v>1090</v>
          </cell>
          <cell r="Y180">
            <v>1080</v>
          </cell>
          <cell r="Z180">
            <v>1070</v>
          </cell>
          <cell r="AA180">
            <v>1060</v>
          </cell>
          <cell r="AB180">
            <v>1110</v>
          </cell>
          <cell r="AC180">
            <v>1120</v>
          </cell>
          <cell r="AD180">
            <v>1130</v>
          </cell>
          <cell r="AE180">
            <v>1140</v>
          </cell>
          <cell r="AF180" t="str">
            <v>1,082.60</v>
          </cell>
          <cell r="AG180" t="str">
            <v>1,080.00</v>
          </cell>
          <cell r="AH180" t="str">
            <v>-2.60</v>
          </cell>
          <cell r="AI180" t="str">
            <v>-0.24</v>
          </cell>
          <cell r="AJ180" t="str">
            <v>1,080.00</v>
          </cell>
          <cell r="AK180">
            <v>276</v>
          </cell>
          <cell r="AL180" t="str">
            <v>0.03</v>
          </cell>
          <cell r="AM180" t="str">
            <v>-</v>
          </cell>
          <cell r="AN180" t="str">
            <v>-</v>
          </cell>
          <cell r="AO180" t="str">
            <v>-</v>
          </cell>
          <cell r="AP180" t="str">
            <v>VR139</v>
          </cell>
          <cell r="AQ180" t="b">
            <v>0</v>
          </cell>
          <cell r="AR180">
            <v>0</v>
          </cell>
          <cell r="AS180">
            <v>0</v>
          </cell>
          <cell r="AT180">
            <v>0</v>
          </cell>
          <cell r="AU180">
            <v>0</v>
          </cell>
          <cell r="AV180">
            <v>0</v>
          </cell>
          <cell r="AW180">
            <v>0</v>
          </cell>
          <cell r="AX180">
            <v>0</v>
          </cell>
          <cell r="AY180">
            <v>0</v>
          </cell>
          <cell r="AZ180">
            <v>0</v>
          </cell>
          <cell r="BA180" t="b">
            <v>0</v>
          </cell>
          <cell r="BB180" t="b">
            <v>0</v>
          </cell>
          <cell r="BC180" t="b">
            <v>0</v>
          </cell>
          <cell r="BD180" t="b">
            <v>0</v>
          </cell>
          <cell r="BE180">
            <v>48.91</v>
          </cell>
          <cell r="BF180">
            <v>46.65</v>
          </cell>
          <cell r="BG180">
            <v>18.73</v>
          </cell>
          <cell r="BH180">
            <v>100</v>
          </cell>
          <cell r="BI180">
            <v>100</v>
          </cell>
          <cell r="BJ180">
            <v>100</v>
          </cell>
          <cell r="BK180" t="b">
            <v>1</v>
          </cell>
          <cell r="BL180">
            <v>0.52</v>
          </cell>
          <cell r="BM180">
            <v>18.559999999999999</v>
          </cell>
          <cell r="BN180">
            <v>44.4</v>
          </cell>
          <cell r="BO180" t="str">
            <v>2024-01-23</v>
          </cell>
          <cell r="BP180" t="str">
            <v>FMCG</v>
          </cell>
          <cell r="BQ180">
            <v>1103.2</v>
          </cell>
          <cell r="BR180">
            <v>4.26</v>
          </cell>
          <cell r="BS180">
            <v>20.6</v>
          </cell>
          <cell r="BT180">
            <v>1.9</v>
          </cell>
          <cell r="BU180" t="b">
            <v>1</v>
          </cell>
          <cell r="BV180" t="b">
            <v>1</v>
          </cell>
          <cell r="BW180" t="str">
            <v>BULLISH</v>
          </cell>
          <cell r="BX180">
            <v>8.06</v>
          </cell>
          <cell r="BY180">
            <v>-0.53</v>
          </cell>
          <cell r="BZ180">
            <v>161.52000000000001</v>
          </cell>
          <cell r="CA180">
            <v>1103.2</v>
          </cell>
          <cell r="CB180">
            <v>18.73</v>
          </cell>
          <cell r="CC180" t="str">
            <v>Short Buildup</v>
          </cell>
          <cell r="CD180">
            <v>4.9800000000000004</v>
          </cell>
          <cell r="CE180">
            <v>1.9</v>
          </cell>
          <cell r="CF180">
            <v>26.28</v>
          </cell>
          <cell r="CG180" t="str">
            <v>Significant Long Buildup</v>
          </cell>
          <cell r="CH180">
            <v>89.29</v>
          </cell>
          <cell r="CI180" t="str">
            <v>NSE:MCDOWELL_N1!</v>
          </cell>
          <cell r="CJ180">
            <v>5</v>
          </cell>
          <cell r="CK180">
            <v>1096</v>
          </cell>
          <cell r="CL180">
            <v>41</v>
          </cell>
          <cell r="CM180">
            <v>1094</v>
          </cell>
          <cell r="CN180" t="str">
            <v>Buy</v>
          </cell>
          <cell r="CO180" t="str">
            <v>LAST_LOSER</v>
          </cell>
          <cell r="CP180">
            <v>3</v>
          </cell>
          <cell r="CQ180">
            <v>1060</v>
          </cell>
          <cell r="CR180" t="str">
            <v>BEARISH</v>
          </cell>
          <cell r="CS180" t="str">
            <v>BULLISH</v>
          </cell>
          <cell r="CT180" t="b">
            <v>0</v>
          </cell>
          <cell r="CU180" t="str">
            <v>na</v>
          </cell>
          <cell r="CV180" t="str">
            <v>BULLISH_ALIGNMENT</v>
          </cell>
          <cell r="CW180" t="str">
            <v>BULLISH</v>
          </cell>
          <cell r="CX180">
            <v>1</v>
          </cell>
          <cell r="CY180">
            <v>183</v>
          </cell>
          <cell r="CZ180" t="b">
            <v>1</v>
          </cell>
          <cell r="DA180">
            <v>23.45</v>
          </cell>
          <cell r="DB180">
            <v>23.78</v>
          </cell>
          <cell r="DC180"/>
        </row>
        <row r="181">
          <cell r="B181" t="str">
            <v>KOTAKBANK</v>
          </cell>
          <cell r="C181">
            <v>400</v>
          </cell>
          <cell r="D181">
            <v>10</v>
          </cell>
          <cell r="E181">
            <v>12000</v>
          </cell>
          <cell r="F181" t="str">
            <v>Finance</v>
          </cell>
          <cell r="G181" t="str">
            <v>Major Banks</v>
          </cell>
          <cell r="H181" t="str">
            <v xml:space="preserve">KOTAK MAHINDRA BANK LTD             </v>
          </cell>
          <cell r="I181" t="str">
            <v>KOTAKBANK</v>
          </cell>
          <cell r="J181" t="str">
            <v>NSE:KOTAKBANK!1</v>
          </cell>
          <cell r="K181" t="str">
            <v>Kotak Mahindra Bank Ltd.</v>
          </cell>
          <cell r="L181" t="str">
            <v>#00a25b92</v>
          </cell>
          <cell r="M181">
            <v>1805.95</v>
          </cell>
          <cell r="N181">
            <v>2.3665117000000002</v>
          </cell>
          <cell r="O181">
            <v>41.75</v>
          </cell>
          <cell r="P181">
            <v>26210400</v>
          </cell>
          <cell r="Q181">
            <v>-6.7325210999999996</v>
          </cell>
          <cell r="R181">
            <v>-1892000</v>
          </cell>
          <cell r="S181">
            <v>35399</v>
          </cell>
          <cell r="T181">
            <v>2.3665117000000002</v>
          </cell>
          <cell r="U181">
            <v>11180</v>
          </cell>
          <cell r="V181" t="str">
            <v>Short Covering</v>
          </cell>
          <cell r="W181">
            <v>1800</v>
          </cell>
          <cell r="X181">
            <v>1790</v>
          </cell>
          <cell r="Y181">
            <v>1780</v>
          </cell>
          <cell r="Z181">
            <v>1770</v>
          </cell>
          <cell r="AA181">
            <v>1760</v>
          </cell>
          <cell r="AB181">
            <v>1810</v>
          </cell>
          <cell r="AC181">
            <v>1820</v>
          </cell>
          <cell r="AD181">
            <v>1830</v>
          </cell>
          <cell r="AE181">
            <v>1840</v>
          </cell>
          <cell r="AF181" t="str">
            <v>1,764.30</v>
          </cell>
          <cell r="AG181" t="str">
            <v>1,774.45</v>
          </cell>
          <cell r="AH181" t="str">
            <v>10.15</v>
          </cell>
          <cell r="AI181" t="str">
            <v>0.58</v>
          </cell>
          <cell r="AJ181" t="str">
            <v>1,774.45</v>
          </cell>
          <cell r="AK181">
            <v>5364</v>
          </cell>
          <cell r="AL181" t="str">
            <v>0.95</v>
          </cell>
          <cell r="AM181" t="str">
            <v>-</v>
          </cell>
          <cell r="AN181" t="str">
            <v>-</v>
          </cell>
          <cell r="AO181" t="str">
            <v>-</v>
          </cell>
          <cell r="AP181" t="str">
            <v>VR53</v>
          </cell>
          <cell r="AQ181" t="b">
            <v>0</v>
          </cell>
          <cell r="AR181">
            <v>0</v>
          </cell>
          <cell r="AS181">
            <v>0</v>
          </cell>
          <cell r="AT181">
            <v>0</v>
          </cell>
          <cell r="AU181">
            <v>0</v>
          </cell>
          <cell r="AV181">
            <v>0</v>
          </cell>
          <cell r="AW181">
            <v>0</v>
          </cell>
          <cell r="AX181">
            <v>0</v>
          </cell>
          <cell r="AY181">
            <v>0</v>
          </cell>
          <cell r="AZ181">
            <v>0</v>
          </cell>
          <cell r="BA181" t="b">
            <v>0</v>
          </cell>
          <cell r="BB181" t="b">
            <v>0</v>
          </cell>
          <cell r="BC181" t="b">
            <v>0</v>
          </cell>
          <cell r="BD181" t="b">
            <v>0</v>
          </cell>
          <cell r="BE181">
            <v>26.14</v>
          </cell>
          <cell r="BF181">
            <v>28.73</v>
          </cell>
          <cell r="BG181">
            <v>-31.64</v>
          </cell>
          <cell r="BH181">
            <v>98.39</v>
          </cell>
          <cell r="BI181">
            <v>95.24</v>
          </cell>
          <cell r="BJ181">
            <v>53.58</v>
          </cell>
          <cell r="BK181" t="b">
            <v>1</v>
          </cell>
          <cell r="BL181">
            <v>0.56000000000000005</v>
          </cell>
          <cell r="BM181">
            <v>44.51</v>
          </cell>
          <cell r="BN181">
            <v>31.32</v>
          </cell>
          <cell r="BO181" t="str">
            <v>2024-01-20</v>
          </cell>
          <cell r="BP181" t="str">
            <v>FINANCIAL SERVICES</v>
          </cell>
          <cell r="BQ181">
            <v>1810.7</v>
          </cell>
          <cell r="BR181">
            <v>2.0699999999999998</v>
          </cell>
          <cell r="BS181">
            <v>46.5</v>
          </cell>
          <cell r="BT181">
            <v>2.64</v>
          </cell>
          <cell r="BU181" t="b">
            <v>1</v>
          </cell>
          <cell r="BV181" t="b">
            <v>1</v>
          </cell>
          <cell r="BW181" t="str">
            <v>BEARISH</v>
          </cell>
          <cell r="BX181">
            <v>19.37</v>
          </cell>
          <cell r="BY181">
            <v>-2.2999999999999998</v>
          </cell>
          <cell r="BZ181">
            <v>188.46</v>
          </cell>
          <cell r="CA181">
            <v>1810.7</v>
          </cell>
          <cell r="CB181">
            <v>-31.67</v>
          </cell>
          <cell r="CC181" t="str">
            <v>Significant Short Buildup</v>
          </cell>
          <cell r="CD181">
            <v>2.12</v>
          </cell>
          <cell r="CE181">
            <v>2.64</v>
          </cell>
          <cell r="CF181">
            <v>47.05</v>
          </cell>
          <cell r="CG181" t="str">
            <v>Significant Long Buildup</v>
          </cell>
          <cell r="CH181">
            <v>99.6</v>
          </cell>
          <cell r="CI181" t="str">
            <v>NSE:KOTAKBANK1!</v>
          </cell>
          <cell r="CJ181">
            <v>68</v>
          </cell>
          <cell r="CK181">
            <v>1860.95</v>
          </cell>
          <cell r="CL181">
            <v>27</v>
          </cell>
          <cell r="CM181">
            <v>1817.45</v>
          </cell>
          <cell r="CN181" t="str">
            <v>Buy</v>
          </cell>
          <cell r="CO181" t="str">
            <v>LAST_WINNER</v>
          </cell>
          <cell r="CP181">
            <v>3</v>
          </cell>
          <cell r="CQ181">
            <v>1750</v>
          </cell>
          <cell r="CR181" t="str">
            <v>BEARISH</v>
          </cell>
          <cell r="CS181" t="str">
            <v>BULLISH</v>
          </cell>
          <cell r="CT181" t="b">
            <v>1</v>
          </cell>
          <cell r="CU181" t="str">
            <v>BEARISH_ALIGNMENT</v>
          </cell>
          <cell r="CV181" t="str">
            <v>na</v>
          </cell>
          <cell r="CW181" t="str">
            <v>BEARISH</v>
          </cell>
          <cell r="CX181">
            <v>5</v>
          </cell>
          <cell r="CY181">
            <v>303</v>
          </cell>
          <cell r="CZ181" t="b">
            <v>0</v>
          </cell>
          <cell r="DA181">
            <v>20.67</v>
          </cell>
          <cell r="DB181">
            <v>20.190000000000001</v>
          </cell>
          <cell r="DC181"/>
        </row>
        <row r="182">
          <cell r="B182" t="str">
            <v>IDFCFIRSTB</v>
          </cell>
          <cell r="C182">
            <v>7500</v>
          </cell>
          <cell r="D182">
            <v>1</v>
          </cell>
          <cell r="E182">
            <v>300000</v>
          </cell>
          <cell r="F182" t="str">
            <v>Finance</v>
          </cell>
          <cell r="G182" t="str">
            <v>Regional Banks</v>
          </cell>
          <cell r="H182" t="str">
            <v xml:space="preserve">IDFC FIRST BANK LIMITED             </v>
          </cell>
          <cell r="I182" t="str">
            <v>IDFCFIRSTB</v>
          </cell>
          <cell r="J182" t="str">
            <v>NSE:IDFCFIRSTB!1</v>
          </cell>
          <cell r="K182" t="str">
            <v>IDFC First Bank Ltd.</v>
          </cell>
          <cell r="L182" t="str">
            <v>#00a25b9d</v>
          </cell>
          <cell r="M182">
            <v>87.95</v>
          </cell>
          <cell r="N182">
            <v>2.6254376000000001</v>
          </cell>
          <cell r="O182">
            <v>2.25</v>
          </cell>
          <cell r="P182">
            <v>207157500</v>
          </cell>
          <cell r="Q182">
            <v>-3.6050813000000002</v>
          </cell>
          <cell r="R182">
            <v>-7747500</v>
          </cell>
          <cell r="S182">
            <v>8921</v>
          </cell>
          <cell r="T182">
            <v>2.6254376000000001</v>
          </cell>
          <cell r="U182">
            <v>-4589</v>
          </cell>
          <cell r="V182" t="str">
            <v>Short Covering</v>
          </cell>
          <cell r="W182">
            <v>87</v>
          </cell>
          <cell r="X182">
            <v>86</v>
          </cell>
          <cell r="Y182">
            <v>85</v>
          </cell>
          <cell r="Z182">
            <v>84</v>
          </cell>
          <cell r="AA182">
            <v>83</v>
          </cell>
          <cell r="AB182">
            <v>88</v>
          </cell>
          <cell r="AC182">
            <v>89</v>
          </cell>
          <cell r="AD182">
            <v>90</v>
          </cell>
          <cell r="AE182">
            <v>91</v>
          </cell>
          <cell r="AF182" t="str">
            <v>85.70</v>
          </cell>
          <cell r="AG182" t="str">
            <v>85.95</v>
          </cell>
          <cell r="AH182" t="str">
            <v>0.25</v>
          </cell>
          <cell r="AI182" t="str">
            <v>0.29</v>
          </cell>
          <cell r="AJ182" t="str">
            <v>85.95</v>
          </cell>
          <cell r="AK182">
            <v>53673</v>
          </cell>
          <cell r="AL182" t="str">
            <v>0.46</v>
          </cell>
          <cell r="AM182" t="str">
            <v>-</v>
          </cell>
          <cell r="AN182" t="str">
            <v>-</v>
          </cell>
          <cell r="AO182" t="str">
            <v>-</v>
          </cell>
          <cell r="AP182" t="str">
            <v>VR15</v>
          </cell>
          <cell r="AQ182" t="b">
            <v>1</v>
          </cell>
          <cell r="AR182">
            <v>0</v>
          </cell>
          <cell r="AS182">
            <v>0</v>
          </cell>
          <cell r="AT182">
            <v>0</v>
          </cell>
          <cell r="AU182">
            <v>0</v>
          </cell>
          <cell r="AV182">
            <v>0</v>
          </cell>
          <cell r="AW182">
            <v>0</v>
          </cell>
          <cell r="AX182">
            <v>0</v>
          </cell>
          <cell r="AY182">
            <v>0</v>
          </cell>
          <cell r="AZ182">
            <v>0</v>
          </cell>
          <cell r="BA182" t="b">
            <v>0</v>
          </cell>
          <cell r="BB182" t="b">
            <v>0</v>
          </cell>
          <cell r="BC182" t="b">
            <v>0</v>
          </cell>
          <cell r="BD182" t="b">
            <v>0</v>
          </cell>
          <cell r="BE182">
            <v>53.21</v>
          </cell>
          <cell r="BF182">
            <v>51.91</v>
          </cell>
          <cell r="BG182">
            <v>-0.04</v>
          </cell>
          <cell r="BH182">
            <v>99.6</v>
          </cell>
          <cell r="BI182">
            <v>98.41</v>
          </cell>
          <cell r="BJ182">
            <v>99.93</v>
          </cell>
          <cell r="BK182" t="b">
            <v>1</v>
          </cell>
          <cell r="BL182">
            <v>0.5</v>
          </cell>
          <cell r="BM182">
            <v>10.31</v>
          </cell>
          <cell r="BN182">
            <v>50.62</v>
          </cell>
          <cell r="BO182" t="str">
            <v>2024-01-20</v>
          </cell>
          <cell r="BP182" t="str">
            <v>FINANCIAL SERVICES</v>
          </cell>
          <cell r="BQ182">
            <v>88.05</v>
          </cell>
          <cell r="BR182">
            <v>4.54</v>
          </cell>
          <cell r="BS182">
            <v>2.35</v>
          </cell>
          <cell r="BT182">
            <v>2.74</v>
          </cell>
          <cell r="BU182" t="b">
            <v>1</v>
          </cell>
          <cell r="BV182" t="b">
            <v>1</v>
          </cell>
          <cell r="BW182" t="str">
            <v>BEARISH</v>
          </cell>
          <cell r="BX182">
            <v>17.78</v>
          </cell>
          <cell r="BY182">
            <v>1.21</v>
          </cell>
          <cell r="BZ182">
            <v>83.8</v>
          </cell>
          <cell r="CA182">
            <v>88.05</v>
          </cell>
          <cell r="CB182">
            <v>-0.04</v>
          </cell>
          <cell r="CC182" t="str">
            <v>Long Buildup</v>
          </cell>
          <cell r="CD182">
            <v>2.5</v>
          </cell>
          <cell r="CE182">
            <v>2.74</v>
          </cell>
          <cell r="CF182">
            <v>-35.869999999999997</v>
          </cell>
          <cell r="CG182" t="str">
            <v>Long Buildup</v>
          </cell>
          <cell r="CH182">
            <v>98.02</v>
          </cell>
          <cell r="CI182" t="str">
            <v>NSE:IDFCFIRSTB1!</v>
          </cell>
          <cell r="CJ182">
            <v>1</v>
          </cell>
          <cell r="CK182">
            <v>87.8</v>
          </cell>
          <cell r="CL182">
            <v>25</v>
          </cell>
          <cell r="CM182">
            <v>86.25</v>
          </cell>
          <cell r="CN182" t="str">
            <v>Buy</v>
          </cell>
          <cell r="CO182" t="str">
            <v>LAST_LOSER</v>
          </cell>
          <cell r="CP182">
            <v>1</v>
          </cell>
          <cell r="CQ182">
            <v>84</v>
          </cell>
          <cell r="CR182" t="str">
            <v>BULLISH</v>
          </cell>
          <cell r="CS182" t="str">
            <v>BULLISH</v>
          </cell>
          <cell r="CT182" t="b">
            <v>0</v>
          </cell>
          <cell r="CU182" t="str">
            <v>na</v>
          </cell>
          <cell r="CV182" t="str">
            <v>na</v>
          </cell>
          <cell r="CW182" t="str">
            <v>BULLISH</v>
          </cell>
          <cell r="CX182">
            <v>1</v>
          </cell>
          <cell r="CY182">
            <v>15</v>
          </cell>
          <cell r="CZ182" t="b">
            <v>1</v>
          </cell>
          <cell r="DA182">
            <v>68.430000000000007</v>
          </cell>
          <cell r="DB182">
            <v>68.11</v>
          </cell>
          <cell r="DC182"/>
        </row>
        <row r="183">
          <cell r="B183" t="str">
            <v>PNB</v>
          </cell>
          <cell r="C183">
            <v>8000</v>
          </cell>
          <cell r="D183">
            <v>1</v>
          </cell>
          <cell r="E183">
            <v>240000</v>
          </cell>
          <cell r="F183" t="str">
            <v>Finance</v>
          </cell>
          <cell r="G183" t="str">
            <v>Major Banks</v>
          </cell>
          <cell r="H183" t="str">
            <v xml:space="preserve">PUNJAB NATIONAL BANK                </v>
          </cell>
          <cell r="I183" t="str">
            <v>PNB</v>
          </cell>
          <cell r="J183" t="str">
            <v>NSE:PNB!1</v>
          </cell>
          <cell r="K183" t="str">
            <v>Punjab National Bank</v>
          </cell>
          <cell r="L183" t="str">
            <v>#00a25b9d</v>
          </cell>
          <cell r="M183">
            <v>104.85</v>
          </cell>
          <cell r="N183">
            <v>2.6431718000000002</v>
          </cell>
          <cell r="O183">
            <v>2.7</v>
          </cell>
          <cell r="P183">
            <v>153688000</v>
          </cell>
          <cell r="Q183">
            <v>-10.174405</v>
          </cell>
          <cell r="R183">
            <v>-17408000</v>
          </cell>
          <cell r="S183">
            <v>10643</v>
          </cell>
          <cell r="T183">
            <v>2.6431718000000002</v>
          </cell>
          <cell r="U183">
            <v>-10161</v>
          </cell>
          <cell r="V183" t="str">
            <v>Short Covering</v>
          </cell>
          <cell r="W183">
            <v>104</v>
          </cell>
          <cell r="X183">
            <v>103</v>
          </cell>
          <cell r="Y183">
            <v>102</v>
          </cell>
          <cell r="Z183">
            <v>101</v>
          </cell>
          <cell r="AA183">
            <v>100</v>
          </cell>
          <cell r="AB183">
            <v>105</v>
          </cell>
          <cell r="AC183">
            <v>106</v>
          </cell>
          <cell r="AD183">
            <v>107</v>
          </cell>
          <cell r="AE183">
            <v>108</v>
          </cell>
          <cell r="AF183" t="str">
            <v>102.20</v>
          </cell>
          <cell r="AG183" t="str">
            <v>103.55</v>
          </cell>
          <cell r="AH183" t="str">
            <v>1.35</v>
          </cell>
          <cell r="AI183" t="str">
            <v>1.32</v>
          </cell>
          <cell r="AJ183" t="str">
            <v>103.55</v>
          </cell>
          <cell r="AK183">
            <v>264439</v>
          </cell>
          <cell r="AL183" t="str">
            <v>2.74</v>
          </cell>
          <cell r="AM183" t="str">
            <v>-</v>
          </cell>
          <cell r="AN183" t="str">
            <v>-</v>
          </cell>
          <cell r="AO183" t="str">
            <v>-</v>
          </cell>
          <cell r="AP183" t="str">
            <v>VR1</v>
          </cell>
          <cell r="AQ183" t="b">
            <v>1</v>
          </cell>
          <cell r="AR183">
            <v>0</v>
          </cell>
          <cell r="AS183">
            <v>0</v>
          </cell>
          <cell r="AT183">
            <v>0</v>
          </cell>
          <cell r="AU183">
            <v>0</v>
          </cell>
          <cell r="AV183">
            <v>0</v>
          </cell>
          <cell r="AW183">
            <v>0</v>
          </cell>
          <cell r="AX183">
            <v>0</v>
          </cell>
          <cell r="AY183">
            <v>0</v>
          </cell>
          <cell r="AZ183">
            <v>0</v>
          </cell>
          <cell r="BA183" t="b">
            <v>0</v>
          </cell>
          <cell r="BB183" t="b">
            <v>0</v>
          </cell>
          <cell r="BC183" t="b">
            <v>0</v>
          </cell>
          <cell r="BD183" t="b">
            <v>0</v>
          </cell>
          <cell r="BE183">
            <v>36.74</v>
          </cell>
          <cell r="BF183">
            <v>38.74</v>
          </cell>
          <cell r="BG183">
            <v>-17.43</v>
          </cell>
          <cell r="BH183">
            <v>45.56</v>
          </cell>
          <cell r="BI183">
            <v>44.44</v>
          </cell>
          <cell r="BJ183">
            <v>36.19</v>
          </cell>
          <cell r="BK183" t="b">
            <v>1</v>
          </cell>
          <cell r="BL183">
            <v>0.95</v>
          </cell>
          <cell r="BM183">
            <v>53.99</v>
          </cell>
          <cell r="BN183">
            <v>40.75</v>
          </cell>
          <cell r="BO183" t="str">
            <v>2024-01-25</v>
          </cell>
          <cell r="BP183" t="str">
            <v>FINANCIAL SERVICES</v>
          </cell>
          <cell r="BQ183">
            <v>104.8</v>
          </cell>
          <cell r="BR183">
            <v>3.01</v>
          </cell>
          <cell r="BS183">
            <v>2.65</v>
          </cell>
          <cell r="BT183">
            <v>2.59</v>
          </cell>
          <cell r="BU183" t="b">
            <v>0</v>
          </cell>
          <cell r="BV183" t="b">
            <v>1</v>
          </cell>
          <cell r="BW183" t="str">
            <v>BULLISH</v>
          </cell>
          <cell r="BX183">
            <v>14.3</v>
          </cell>
          <cell r="BY183">
            <v>6.72</v>
          </cell>
          <cell r="BZ183">
            <v>96.48</v>
          </cell>
          <cell r="CA183">
            <v>104.8</v>
          </cell>
          <cell r="CB183">
            <v>-17.43</v>
          </cell>
          <cell r="CC183" t="str">
            <v>Significant Long Buildup</v>
          </cell>
          <cell r="CD183">
            <v>8.5399999999999991</v>
          </cell>
          <cell r="CE183">
            <v>2.59</v>
          </cell>
          <cell r="CF183">
            <v>-43.96</v>
          </cell>
          <cell r="CG183" t="str">
            <v>Long Buildup</v>
          </cell>
          <cell r="CH183">
            <v>99.6</v>
          </cell>
          <cell r="CI183" t="str">
            <v>NSE:PNB1!</v>
          </cell>
          <cell r="CJ183">
            <v>13</v>
          </cell>
          <cell r="CK183">
            <v>101.35</v>
          </cell>
          <cell r="CL183">
            <v>449</v>
          </cell>
          <cell r="CM183">
            <v>74</v>
          </cell>
          <cell r="CN183" t="str">
            <v>Buy</v>
          </cell>
          <cell r="CO183" t="str">
            <v>LAST_LOSER</v>
          </cell>
          <cell r="CP183">
            <v>13</v>
          </cell>
          <cell r="CQ183">
            <v>96</v>
          </cell>
          <cell r="CR183" t="str">
            <v>BULLISH</v>
          </cell>
          <cell r="CS183" t="str">
            <v>BULLISH</v>
          </cell>
          <cell r="CT183" t="b">
            <v>1</v>
          </cell>
          <cell r="CU183" t="str">
            <v>BULLISH_ALIGNMENT</v>
          </cell>
          <cell r="CV183" t="str">
            <v>BULLISH_ALIGNMENT</v>
          </cell>
          <cell r="CW183" t="str">
            <v>BULLISH</v>
          </cell>
          <cell r="CX183">
            <v>3</v>
          </cell>
          <cell r="CY183">
            <v>17</v>
          </cell>
          <cell r="CZ183" t="b">
            <v>1</v>
          </cell>
          <cell r="DA183">
            <v>85.86</v>
          </cell>
          <cell r="DB183">
            <v>84.93</v>
          </cell>
          <cell r="DC183" t="str">
            <v>POTENTIAL_ENTRANT</v>
          </cell>
        </row>
        <row r="184">
          <cell r="B184" t="str">
            <v>SHREECEM</v>
          </cell>
          <cell r="C184">
            <v>25</v>
          </cell>
          <cell r="D184">
            <v>250</v>
          </cell>
          <cell r="E184">
            <v>1000</v>
          </cell>
          <cell r="F184" t="str">
            <v>Non-Energy Minerals</v>
          </cell>
          <cell r="G184" t="str">
            <v>Construction Materials</v>
          </cell>
          <cell r="H184" t="str">
            <v xml:space="preserve">SHREE CEMENT LIMITED                </v>
          </cell>
          <cell r="I184" t="str">
            <v>SHREECEM</v>
          </cell>
          <cell r="J184" t="str">
            <v>NSE:SHREECEM!1</v>
          </cell>
          <cell r="K184" t="str">
            <v>Shree Cements Ltd.</v>
          </cell>
          <cell r="L184" t="str">
            <v>#00a25bb4</v>
          </cell>
          <cell r="M184">
            <v>27598.799999999999</v>
          </cell>
          <cell r="N184">
            <v>3.2025980999999999</v>
          </cell>
          <cell r="O184">
            <v>856.45</v>
          </cell>
          <cell r="P184">
            <v>150525</v>
          </cell>
          <cell r="Q184">
            <v>-2.0338432000000002</v>
          </cell>
          <cell r="R184">
            <v>-3125</v>
          </cell>
          <cell r="S184">
            <v>2117</v>
          </cell>
          <cell r="T184">
            <v>3.2025980999999999</v>
          </cell>
          <cell r="U184">
            <v>-923</v>
          </cell>
          <cell r="V184" t="str">
            <v>Short Covering</v>
          </cell>
          <cell r="W184">
            <v>27500</v>
          </cell>
          <cell r="X184">
            <v>27250</v>
          </cell>
          <cell r="Y184">
            <v>27000</v>
          </cell>
          <cell r="Z184">
            <v>26750</v>
          </cell>
          <cell r="AA184">
            <v>26500</v>
          </cell>
          <cell r="AB184">
            <v>27750</v>
          </cell>
          <cell r="AC184">
            <v>28000</v>
          </cell>
          <cell r="AD184">
            <v>28250</v>
          </cell>
          <cell r="AE184">
            <v>28500</v>
          </cell>
          <cell r="AF184" t="str">
            <v>26,649.50</v>
          </cell>
          <cell r="AG184" t="str">
            <v>26,799.00</v>
          </cell>
          <cell r="AH184" t="str">
            <v>149.50</v>
          </cell>
          <cell r="AI184" t="str">
            <v>0.56</v>
          </cell>
          <cell r="AJ184" t="str">
            <v>26,799.00</v>
          </cell>
          <cell r="AK184">
            <v>15</v>
          </cell>
          <cell r="AL184" t="str">
            <v>0.04</v>
          </cell>
          <cell r="AM184" t="str">
            <v>-</v>
          </cell>
          <cell r="AN184" t="str">
            <v>-</v>
          </cell>
          <cell r="AO184" t="str">
            <v>-</v>
          </cell>
          <cell r="AP184" t="str">
            <v>VR179</v>
          </cell>
          <cell r="AQ184" t="b">
            <v>0</v>
          </cell>
          <cell r="AR184">
            <v>0</v>
          </cell>
          <cell r="AS184">
            <v>0</v>
          </cell>
          <cell r="AT184">
            <v>0</v>
          </cell>
          <cell r="AU184">
            <v>0</v>
          </cell>
          <cell r="AV184">
            <v>0</v>
          </cell>
          <cell r="AW184">
            <v>0</v>
          </cell>
          <cell r="AX184">
            <v>0</v>
          </cell>
          <cell r="AY184">
            <v>0</v>
          </cell>
          <cell r="AZ184">
            <v>0</v>
          </cell>
          <cell r="BA184" t="b">
            <v>0</v>
          </cell>
          <cell r="BB184" t="b">
            <v>0</v>
          </cell>
          <cell r="BC184" t="b">
            <v>0</v>
          </cell>
          <cell r="BD184" t="b">
            <v>0</v>
          </cell>
          <cell r="BE184">
            <v>37.409999999999997</v>
          </cell>
          <cell r="BF184">
            <v>32.409999999999997</v>
          </cell>
          <cell r="BG184">
            <v>12.89</v>
          </cell>
          <cell r="BH184">
            <v>83.4</v>
          </cell>
          <cell r="BI184">
            <v>96.83</v>
          </cell>
          <cell r="BJ184">
            <v>58.68</v>
          </cell>
          <cell r="BK184" t="b">
            <v>0</v>
          </cell>
          <cell r="BL184">
            <v>0.33</v>
          </cell>
          <cell r="BM184">
            <v>50.31</v>
          </cell>
          <cell r="BN184">
            <v>27.42</v>
          </cell>
          <cell r="BO184" t="str">
            <v>2024-01-31</v>
          </cell>
          <cell r="BP184" t="str">
            <v>CONSTRUCTION MATERIALS</v>
          </cell>
          <cell r="BQ184">
            <v>27423.95</v>
          </cell>
          <cell r="BR184">
            <v>2.3199999999999998</v>
          </cell>
          <cell r="BS184">
            <v>681.6</v>
          </cell>
          <cell r="BT184">
            <v>2.5499999999999998</v>
          </cell>
          <cell r="BU184" t="b">
            <v>1</v>
          </cell>
          <cell r="BV184" t="b">
            <v>1</v>
          </cell>
          <cell r="BW184">
            <v>0</v>
          </cell>
          <cell r="BX184">
            <v>-1.04</v>
          </cell>
          <cell r="BY184">
            <v>1.94</v>
          </cell>
          <cell r="BZ184">
            <v>127.8</v>
          </cell>
          <cell r="CA184">
            <v>27423.95</v>
          </cell>
          <cell r="CB184">
            <v>12.89</v>
          </cell>
          <cell r="CC184" t="str">
            <v>Short Covering</v>
          </cell>
          <cell r="CD184">
            <v>4.5599999999999996</v>
          </cell>
          <cell r="CE184">
            <v>2.5499999999999998</v>
          </cell>
          <cell r="CF184">
            <v>-24.75</v>
          </cell>
          <cell r="CG184" t="str">
            <v>Long Buildup</v>
          </cell>
          <cell r="CH184">
            <v>90.48</v>
          </cell>
          <cell r="CI184" t="str">
            <v>NSE:SHREECEM1!</v>
          </cell>
          <cell r="CJ184">
            <v>0</v>
          </cell>
          <cell r="CK184">
            <v>0</v>
          </cell>
          <cell r="CL184">
            <v>0</v>
          </cell>
          <cell r="CM184">
            <v>0</v>
          </cell>
          <cell r="CN184">
            <v>0</v>
          </cell>
          <cell r="CO184">
            <v>0</v>
          </cell>
          <cell r="CP184">
            <v>0</v>
          </cell>
          <cell r="CQ184">
            <v>0</v>
          </cell>
          <cell r="CR184" t="str">
            <v>BULLISH</v>
          </cell>
          <cell r="CS184" t="str">
            <v>BULLISH</v>
          </cell>
          <cell r="CT184" t="b">
            <v>0</v>
          </cell>
          <cell r="CU184" t="str">
            <v>na</v>
          </cell>
          <cell r="CV184" t="str">
            <v>na</v>
          </cell>
          <cell r="CW184" t="str">
            <v>na</v>
          </cell>
          <cell r="CX184">
            <v>0</v>
          </cell>
          <cell r="CY184">
            <v>0</v>
          </cell>
          <cell r="CZ184" t="b">
            <v>0</v>
          </cell>
          <cell r="DA184">
            <v>11.49</v>
          </cell>
          <cell r="DB184">
            <v>10.1</v>
          </cell>
          <cell r="DC184"/>
        </row>
        <row r="185">
          <cell r="B185" t="str">
            <v>ADANIPORTS</v>
          </cell>
          <cell r="C185">
            <v>800</v>
          </cell>
          <cell r="D185">
            <v>10</v>
          </cell>
          <cell r="E185">
            <v>24000</v>
          </cell>
          <cell r="F185" t="str">
            <v>Transportation</v>
          </cell>
          <cell r="G185" t="str">
            <v>Other Transportation</v>
          </cell>
          <cell r="H185" t="str">
            <v xml:space="preserve">ADANI PORT &amp; SEZ LTD                </v>
          </cell>
          <cell r="I185" t="str">
            <v>ADANIPORTS</v>
          </cell>
          <cell r="J185" t="str">
            <v>NSE:ADANIPORTS!1</v>
          </cell>
          <cell r="K185" t="str">
            <v>Adani Ports &amp; Special Economic Zone Ltd.</v>
          </cell>
          <cell r="L185" t="str">
            <v>#00a25bb7</v>
          </cell>
          <cell r="M185">
            <v>1193.05</v>
          </cell>
          <cell r="N185">
            <v>3.2675496000000002</v>
          </cell>
          <cell r="O185">
            <v>37.75</v>
          </cell>
          <cell r="P185">
            <v>33872000</v>
          </cell>
          <cell r="Q185">
            <v>-7.7961672000000002</v>
          </cell>
          <cell r="R185">
            <v>-2864000</v>
          </cell>
          <cell r="S185">
            <v>11510</v>
          </cell>
          <cell r="T185">
            <v>3.2675496000000002</v>
          </cell>
          <cell r="U185">
            <v>5561</v>
          </cell>
          <cell r="V185" t="str">
            <v>Short Covering</v>
          </cell>
          <cell r="W185">
            <v>1190</v>
          </cell>
          <cell r="X185">
            <v>1180</v>
          </cell>
          <cell r="Y185">
            <v>1170</v>
          </cell>
          <cell r="Z185">
            <v>1160</v>
          </cell>
          <cell r="AA185">
            <v>1150</v>
          </cell>
          <cell r="AB185">
            <v>1200</v>
          </cell>
          <cell r="AC185">
            <v>1210</v>
          </cell>
          <cell r="AD185">
            <v>1220</v>
          </cell>
          <cell r="AE185">
            <v>1230</v>
          </cell>
          <cell r="AF185" t="str">
            <v>1,152.45</v>
          </cell>
          <cell r="AG185" t="str">
            <v>1,158.90</v>
          </cell>
          <cell r="AH185" t="str">
            <v>6.45</v>
          </cell>
          <cell r="AI185" t="str">
            <v>0.56</v>
          </cell>
          <cell r="AJ185" t="str">
            <v>1,158.90</v>
          </cell>
          <cell r="AK185">
            <v>6630</v>
          </cell>
          <cell r="AL185" t="str">
            <v>0.77</v>
          </cell>
          <cell r="AM185" t="str">
            <v>-</v>
          </cell>
          <cell r="AN185" t="str">
            <v>-</v>
          </cell>
          <cell r="AO185" t="str">
            <v>-</v>
          </cell>
          <cell r="AP185" t="str">
            <v>VR51</v>
          </cell>
          <cell r="AQ185" t="b">
            <v>0</v>
          </cell>
          <cell r="AR185">
            <v>0</v>
          </cell>
          <cell r="AS185">
            <v>0</v>
          </cell>
          <cell r="AT185">
            <v>0</v>
          </cell>
          <cell r="AU185">
            <v>0</v>
          </cell>
          <cell r="AV185">
            <v>0</v>
          </cell>
          <cell r="AW185">
            <v>0</v>
          </cell>
          <cell r="AX185">
            <v>0</v>
          </cell>
          <cell r="AY185">
            <v>0</v>
          </cell>
          <cell r="AZ185">
            <v>0</v>
          </cell>
          <cell r="BA185" t="b">
            <v>0</v>
          </cell>
          <cell r="BB185" t="b">
            <v>0</v>
          </cell>
          <cell r="BC185" t="b">
            <v>0</v>
          </cell>
          <cell r="BD185" t="b">
            <v>0</v>
          </cell>
          <cell r="BE185">
            <v>39.53</v>
          </cell>
          <cell r="BF185">
            <v>37.729999999999997</v>
          </cell>
          <cell r="BG185">
            <v>11.99</v>
          </cell>
          <cell r="BH185">
            <v>58.47</v>
          </cell>
          <cell r="BI185">
            <v>63.49</v>
          </cell>
          <cell r="BJ185">
            <v>10.83</v>
          </cell>
          <cell r="BK185" t="b">
            <v>1</v>
          </cell>
          <cell r="BL185">
            <v>0.6</v>
          </cell>
          <cell r="BM185">
            <v>13.16</v>
          </cell>
          <cell r="BN185">
            <v>35.93</v>
          </cell>
          <cell r="BO185">
            <v>0</v>
          </cell>
          <cell r="BP185" t="str">
            <v>SERVICES</v>
          </cell>
          <cell r="BQ185">
            <v>1190.45</v>
          </cell>
          <cell r="BR185">
            <v>2.97</v>
          </cell>
          <cell r="BS185">
            <v>35.15</v>
          </cell>
          <cell r="BT185">
            <v>3.04</v>
          </cell>
          <cell r="BU185" t="b">
            <v>0</v>
          </cell>
          <cell r="BV185" t="b">
            <v>0</v>
          </cell>
          <cell r="BW185" t="str">
            <v>BULLISH</v>
          </cell>
          <cell r="BX185">
            <v>7.76</v>
          </cell>
          <cell r="BY185">
            <v>-1.35</v>
          </cell>
          <cell r="BZ185">
            <v>182.3</v>
          </cell>
          <cell r="CA185">
            <v>1190.45</v>
          </cell>
          <cell r="CB185">
            <v>11.99</v>
          </cell>
          <cell r="CC185" t="str">
            <v>Short Buildup</v>
          </cell>
          <cell r="CD185">
            <v>5.8</v>
          </cell>
          <cell r="CE185">
            <v>3.04</v>
          </cell>
          <cell r="CF185">
            <v>115.07</v>
          </cell>
          <cell r="CG185" t="str">
            <v>Significant Long Buildup</v>
          </cell>
          <cell r="CH185">
            <v>80.95</v>
          </cell>
          <cell r="CI185" t="str">
            <v>NSE:ADANIPORTS1!</v>
          </cell>
          <cell r="CJ185">
            <v>1</v>
          </cell>
          <cell r="CK185">
            <v>1193</v>
          </cell>
          <cell r="CL185">
            <v>278</v>
          </cell>
          <cell r="CM185">
            <v>787</v>
          </cell>
          <cell r="CN185" t="str">
            <v>Buy</v>
          </cell>
          <cell r="CO185" t="str">
            <v>LAST_WINNER</v>
          </cell>
          <cell r="CP185">
            <v>2</v>
          </cell>
          <cell r="CQ185">
            <v>1150</v>
          </cell>
          <cell r="CR185" t="str">
            <v>BEARISH</v>
          </cell>
          <cell r="CS185" t="str">
            <v>BULLISH</v>
          </cell>
          <cell r="CT185" t="b">
            <v>0</v>
          </cell>
          <cell r="CU185" t="str">
            <v>na</v>
          </cell>
          <cell r="CV185" t="str">
            <v>BULLISH_ALIGNMENT</v>
          </cell>
          <cell r="CW185" t="str">
            <v>BULLISH</v>
          </cell>
          <cell r="CX185">
            <v>1</v>
          </cell>
          <cell r="CY185">
            <v>199</v>
          </cell>
          <cell r="CZ185" t="b">
            <v>1</v>
          </cell>
          <cell r="DA185">
            <v>52.3</v>
          </cell>
          <cell r="DB185">
            <v>52.18</v>
          </cell>
          <cell r="DC185"/>
        </row>
        <row r="186">
          <cell r="B186" t="str">
            <v>IRCTC</v>
          </cell>
          <cell r="C186">
            <v>875</v>
          </cell>
          <cell r="D186">
            <v>10</v>
          </cell>
          <cell r="E186">
            <v>26250</v>
          </cell>
          <cell r="F186" t="str">
            <v>Consumer Services</v>
          </cell>
          <cell r="G186" t="str">
            <v>Other Consumer Services</v>
          </cell>
          <cell r="H186" t="str">
            <v xml:space="preserve">INDIAN RAIL TOUR CORP LTD           </v>
          </cell>
          <cell r="I186" t="str">
            <v>IRCTC</v>
          </cell>
          <cell r="J186" t="str">
            <v>NSE:IRCTC!1</v>
          </cell>
          <cell r="K186" t="str">
            <v>Indian Railway Catering &amp; Tourism Corporation Ltd.</v>
          </cell>
          <cell r="L186" t="str">
            <v>#00a25bd1</v>
          </cell>
          <cell r="M186">
            <v>1025.95</v>
          </cell>
          <cell r="N186">
            <v>3.9041928000000001</v>
          </cell>
          <cell r="O186">
            <v>38.549999999999997</v>
          </cell>
          <cell r="P186">
            <v>13940500</v>
          </cell>
          <cell r="Q186">
            <v>-9.7285965000000001</v>
          </cell>
          <cell r="R186">
            <v>-1502375</v>
          </cell>
          <cell r="S186">
            <v>25502</v>
          </cell>
          <cell r="T186">
            <v>3.9041928000000001</v>
          </cell>
          <cell r="U186">
            <v>6567</v>
          </cell>
          <cell r="V186" t="str">
            <v>Short Covering</v>
          </cell>
          <cell r="W186">
            <v>1020</v>
          </cell>
          <cell r="X186">
            <v>1010</v>
          </cell>
          <cell r="Y186">
            <v>1000</v>
          </cell>
          <cell r="Z186">
            <v>990</v>
          </cell>
          <cell r="AA186">
            <v>980</v>
          </cell>
          <cell r="AB186">
            <v>1030</v>
          </cell>
          <cell r="AC186">
            <v>1040</v>
          </cell>
          <cell r="AD186">
            <v>1050</v>
          </cell>
          <cell r="AE186">
            <v>1060</v>
          </cell>
          <cell r="AF186" t="str">
            <v>983.80</v>
          </cell>
          <cell r="AG186" t="str">
            <v>997.85</v>
          </cell>
          <cell r="AH186" t="str">
            <v>14.05</v>
          </cell>
          <cell r="AI186" t="str">
            <v>1.43</v>
          </cell>
          <cell r="AJ186" t="str">
            <v>997.85</v>
          </cell>
          <cell r="AK186">
            <v>56279</v>
          </cell>
          <cell r="AL186" t="str">
            <v>5.62</v>
          </cell>
          <cell r="AM186" t="str">
            <v>-</v>
          </cell>
          <cell r="AN186" t="str">
            <v>-</v>
          </cell>
          <cell r="AO186" t="str">
            <v>-</v>
          </cell>
          <cell r="AP186" t="str">
            <v>VR14</v>
          </cell>
          <cell r="AQ186" t="b">
            <v>1</v>
          </cell>
          <cell r="AR186">
            <v>0</v>
          </cell>
          <cell r="AS186">
            <v>0</v>
          </cell>
          <cell r="AT186">
            <v>0</v>
          </cell>
          <cell r="AU186">
            <v>0</v>
          </cell>
          <cell r="AV186">
            <v>0</v>
          </cell>
          <cell r="AW186">
            <v>0</v>
          </cell>
          <cell r="AX186">
            <v>0</v>
          </cell>
          <cell r="AY186">
            <v>0</v>
          </cell>
          <cell r="AZ186">
            <v>0</v>
          </cell>
          <cell r="BA186" t="b">
            <v>0</v>
          </cell>
          <cell r="BB186" t="b">
            <v>0</v>
          </cell>
          <cell r="BC186" t="b">
            <v>0</v>
          </cell>
          <cell r="BD186" t="b">
            <v>0</v>
          </cell>
          <cell r="BE186">
            <v>52.84</v>
          </cell>
          <cell r="BF186">
            <v>50.51</v>
          </cell>
          <cell r="BG186">
            <v>3.55</v>
          </cell>
          <cell r="BH186">
            <v>95.16</v>
          </cell>
          <cell r="BI186">
            <v>80.95</v>
          </cell>
          <cell r="BJ186">
            <v>78.349999999999994</v>
          </cell>
          <cell r="BK186" t="b">
            <v>1</v>
          </cell>
          <cell r="BL186">
            <v>0.64</v>
          </cell>
          <cell r="BM186">
            <v>18.38</v>
          </cell>
          <cell r="BN186">
            <v>48.18</v>
          </cell>
          <cell r="BO186">
            <v>0</v>
          </cell>
          <cell r="BP186" t="str">
            <v>CONSUMER SERVICES</v>
          </cell>
          <cell r="BQ186">
            <v>1025.8</v>
          </cell>
          <cell r="BR186">
            <v>4.51</v>
          </cell>
          <cell r="BS186">
            <v>38.4</v>
          </cell>
          <cell r="BT186">
            <v>3.89</v>
          </cell>
          <cell r="BU186" t="b">
            <v>1</v>
          </cell>
          <cell r="BV186" t="b">
            <v>0</v>
          </cell>
          <cell r="BW186" t="str">
            <v>BULLISH</v>
          </cell>
          <cell r="BX186">
            <v>30.1</v>
          </cell>
          <cell r="BY186">
            <v>5.67</v>
          </cell>
          <cell r="BZ186">
            <v>257.61</v>
          </cell>
          <cell r="CA186">
            <v>1025.8</v>
          </cell>
          <cell r="CB186">
            <v>3.55</v>
          </cell>
          <cell r="CC186" t="str">
            <v>Significant Long Buildup</v>
          </cell>
          <cell r="CD186">
            <v>17.579999999999998</v>
          </cell>
          <cell r="CE186">
            <v>3.89</v>
          </cell>
          <cell r="CF186">
            <v>38.020000000000003</v>
          </cell>
          <cell r="CG186" t="str">
            <v>Significant Long Buildup</v>
          </cell>
          <cell r="CH186">
            <v>100</v>
          </cell>
          <cell r="CI186" t="str">
            <v>NSE:IRCTC1!</v>
          </cell>
          <cell r="CJ186">
            <v>13</v>
          </cell>
          <cell r="CK186">
            <v>953</v>
          </cell>
          <cell r="CL186">
            <v>350</v>
          </cell>
          <cell r="CM186">
            <v>667.8</v>
          </cell>
          <cell r="CN186" t="str">
            <v>Buy</v>
          </cell>
          <cell r="CO186" t="str">
            <v>LAST_LOSER</v>
          </cell>
          <cell r="CP186">
            <v>13</v>
          </cell>
          <cell r="CQ186">
            <v>910</v>
          </cell>
          <cell r="CR186" t="str">
            <v>BULLISH</v>
          </cell>
          <cell r="CS186" t="str">
            <v>BULLISH</v>
          </cell>
          <cell r="CT186" t="b">
            <v>1</v>
          </cell>
          <cell r="CU186" t="str">
            <v>BULLISH_ALIGNMENT</v>
          </cell>
          <cell r="CV186" t="str">
            <v>BULLISH_ALIGNMENT</v>
          </cell>
          <cell r="CW186" t="str">
            <v>BULLISH</v>
          </cell>
          <cell r="CX186">
            <v>3</v>
          </cell>
          <cell r="CY186">
            <v>159</v>
          </cell>
          <cell r="CZ186" t="b">
            <v>1</v>
          </cell>
          <cell r="DA186">
            <v>98.53</v>
          </cell>
          <cell r="DB186">
            <v>84.88</v>
          </cell>
          <cell r="DC186" t="str">
            <v>BANNED</v>
          </cell>
        </row>
        <row r="187">
          <cell r="B187" t="str">
            <v>COALINDIA</v>
          </cell>
          <cell r="C187">
            <v>2100</v>
          </cell>
          <cell r="D187">
            <v>2.5</v>
          </cell>
          <cell r="E187">
            <v>63000</v>
          </cell>
          <cell r="F187" t="str">
            <v>Energy Minerals</v>
          </cell>
          <cell r="G187" t="str">
            <v>Coal</v>
          </cell>
          <cell r="H187" t="str">
            <v xml:space="preserve">COAL INDIA LTD                      </v>
          </cell>
          <cell r="I187" t="str">
            <v>COALINDIA</v>
          </cell>
          <cell r="J187" t="str">
            <v>NSE:COALINDIA!1</v>
          </cell>
          <cell r="K187" t="str">
            <v>Coal India Ltd.</v>
          </cell>
          <cell r="L187" t="str">
            <v>#00a25bd6</v>
          </cell>
          <cell r="M187">
            <v>399.85</v>
          </cell>
          <cell r="N187">
            <v>4.0327826</v>
          </cell>
          <cell r="O187">
            <v>15.5</v>
          </cell>
          <cell r="P187">
            <v>52071600</v>
          </cell>
          <cell r="Q187">
            <v>-2.0617741999999999</v>
          </cell>
          <cell r="R187">
            <v>-1096200</v>
          </cell>
          <cell r="S187">
            <v>18688</v>
          </cell>
          <cell r="T187">
            <v>4.0327826</v>
          </cell>
          <cell r="U187">
            <v>7843</v>
          </cell>
          <cell r="V187" t="str">
            <v>Short Covering</v>
          </cell>
          <cell r="W187">
            <v>397.5</v>
          </cell>
          <cell r="X187">
            <v>395</v>
          </cell>
          <cell r="Y187">
            <v>392.5</v>
          </cell>
          <cell r="Z187">
            <v>390</v>
          </cell>
          <cell r="AA187">
            <v>387.5</v>
          </cell>
          <cell r="AB187">
            <v>400</v>
          </cell>
          <cell r="AC187">
            <v>402.5</v>
          </cell>
          <cell r="AD187">
            <v>405</v>
          </cell>
          <cell r="AE187">
            <v>407.5</v>
          </cell>
          <cell r="AF187" t="str">
            <v>383.25</v>
          </cell>
          <cell r="AG187" t="str">
            <v>386.50</v>
          </cell>
          <cell r="AH187" t="str">
            <v>3.25</v>
          </cell>
          <cell r="AI187" t="str">
            <v>0.85</v>
          </cell>
          <cell r="AJ187" t="str">
            <v>386.50</v>
          </cell>
          <cell r="AK187">
            <v>16496</v>
          </cell>
          <cell r="AL187" t="str">
            <v>0.64</v>
          </cell>
          <cell r="AM187" t="str">
            <v>-</v>
          </cell>
          <cell r="AN187" t="str">
            <v>-</v>
          </cell>
          <cell r="AO187" t="str">
            <v>-</v>
          </cell>
          <cell r="AP187" t="str">
            <v>VR33</v>
          </cell>
          <cell r="AQ187" t="b">
            <v>0</v>
          </cell>
          <cell r="AR187">
            <v>0</v>
          </cell>
          <cell r="AS187">
            <v>0</v>
          </cell>
          <cell r="AT187">
            <v>0</v>
          </cell>
          <cell r="AU187">
            <v>0</v>
          </cell>
          <cell r="AV187">
            <v>0</v>
          </cell>
          <cell r="AW187">
            <v>0</v>
          </cell>
          <cell r="AX187">
            <v>0</v>
          </cell>
          <cell r="AY187">
            <v>0</v>
          </cell>
          <cell r="AZ187">
            <v>0</v>
          </cell>
          <cell r="BA187" t="b">
            <v>0</v>
          </cell>
          <cell r="BB187" t="b">
            <v>0</v>
          </cell>
          <cell r="BC187" t="b">
            <v>0</v>
          </cell>
          <cell r="BD187" t="b">
            <v>0</v>
          </cell>
          <cell r="BE187">
            <v>31.36</v>
          </cell>
          <cell r="BF187">
            <v>31.47</v>
          </cell>
          <cell r="BG187">
            <v>-3.82</v>
          </cell>
          <cell r="BH187">
            <v>88.31</v>
          </cell>
          <cell r="BI187">
            <v>61.9</v>
          </cell>
          <cell r="BJ187">
            <v>65.930000000000007</v>
          </cell>
          <cell r="BK187" t="b">
            <v>1</v>
          </cell>
          <cell r="BL187">
            <v>0.72</v>
          </cell>
          <cell r="BM187">
            <v>45.23</v>
          </cell>
          <cell r="BN187">
            <v>31.57</v>
          </cell>
          <cell r="BO187">
            <v>0</v>
          </cell>
          <cell r="BP187" t="str">
            <v>ENERGY</v>
          </cell>
          <cell r="BQ187">
            <v>400.25</v>
          </cell>
          <cell r="BR187">
            <v>2.92</v>
          </cell>
          <cell r="BS187">
            <v>15.9</v>
          </cell>
          <cell r="BT187">
            <v>4.1399999999999997</v>
          </cell>
          <cell r="BU187" t="b">
            <v>0</v>
          </cell>
          <cell r="BV187" t="b">
            <v>0</v>
          </cell>
          <cell r="BW187" t="str">
            <v>BULLISH</v>
          </cell>
          <cell r="BX187">
            <v>31.4</v>
          </cell>
          <cell r="BY187">
            <v>3.68</v>
          </cell>
          <cell r="BZ187">
            <v>295.61</v>
          </cell>
          <cell r="CA187">
            <v>400.25</v>
          </cell>
          <cell r="CB187">
            <v>-3.82</v>
          </cell>
          <cell r="CC187" t="str">
            <v>Significant Long Buildup</v>
          </cell>
          <cell r="CD187">
            <v>16.440000000000001</v>
          </cell>
          <cell r="CE187">
            <v>4.1399999999999997</v>
          </cell>
          <cell r="CF187">
            <v>78.58</v>
          </cell>
          <cell r="CG187" t="str">
            <v>Significant Long Buildup</v>
          </cell>
          <cell r="CH187">
            <v>99.6</v>
          </cell>
          <cell r="CI187" t="str">
            <v>NSE:COALINDIA1!</v>
          </cell>
          <cell r="CJ187">
            <v>13</v>
          </cell>
          <cell r="CK187">
            <v>381.65</v>
          </cell>
          <cell r="CL187">
            <v>0</v>
          </cell>
          <cell r="CM187">
            <v>0</v>
          </cell>
          <cell r="CN187" t="str">
            <v>Buy</v>
          </cell>
          <cell r="CO187" t="str">
            <v>LAST_WINNER</v>
          </cell>
          <cell r="CP187">
            <v>8</v>
          </cell>
          <cell r="CQ187">
            <v>375</v>
          </cell>
          <cell r="CR187" t="str">
            <v>BULLISH</v>
          </cell>
          <cell r="CS187" t="str">
            <v>BULLISH</v>
          </cell>
          <cell r="CT187" t="b">
            <v>1</v>
          </cell>
          <cell r="CU187" t="str">
            <v>BULLISH_ALIGNMENT</v>
          </cell>
          <cell r="CV187" t="str">
            <v>BULLISH_ALIGNMENT</v>
          </cell>
          <cell r="CW187" t="str">
            <v>BEARISH</v>
          </cell>
          <cell r="CX187">
            <v>1</v>
          </cell>
          <cell r="CY187">
            <v>1</v>
          </cell>
          <cell r="CZ187" t="b">
            <v>1</v>
          </cell>
          <cell r="DA187">
            <v>32.97</v>
          </cell>
          <cell r="DB187">
            <v>30.43</v>
          </cell>
          <cell r="DC187"/>
        </row>
        <row r="188">
          <cell r="B188" t="str">
            <v>MRF</v>
          </cell>
          <cell r="C188">
            <v>5</v>
          </cell>
          <cell r="D188">
            <v>500</v>
          </cell>
          <cell r="E188">
            <v>200</v>
          </cell>
          <cell r="F188" t="str">
            <v>Consumer Durables</v>
          </cell>
          <cell r="G188" t="str">
            <v>Automotive Aftermarket</v>
          </cell>
          <cell r="H188" t="str">
            <v xml:space="preserve">MRF LTD                             </v>
          </cell>
          <cell r="I188" t="str">
            <v>MRF</v>
          </cell>
          <cell r="J188" t="str">
            <v>NSE:MRF!1</v>
          </cell>
          <cell r="K188" t="str">
            <v>MRF Ltd.</v>
          </cell>
          <cell r="L188" t="str">
            <v>#00a25bda</v>
          </cell>
          <cell r="M188">
            <v>145752</v>
          </cell>
          <cell r="N188">
            <v>4.1308480000000003</v>
          </cell>
          <cell r="O188">
            <v>5781.95</v>
          </cell>
          <cell r="P188">
            <v>35725</v>
          </cell>
          <cell r="Q188">
            <v>-3.4067864999999999</v>
          </cell>
          <cell r="R188">
            <v>-1260</v>
          </cell>
          <cell r="S188">
            <v>4887</v>
          </cell>
          <cell r="T188">
            <v>4.1308480000000003</v>
          </cell>
          <cell r="U188">
            <v>1881</v>
          </cell>
          <cell r="V188" t="str">
            <v>Short Covering</v>
          </cell>
          <cell r="W188">
            <v>145500</v>
          </cell>
          <cell r="X188">
            <v>145000</v>
          </cell>
          <cell r="Y188">
            <v>144500</v>
          </cell>
          <cell r="Z188">
            <v>144000</v>
          </cell>
          <cell r="AA188">
            <v>143500</v>
          </cell>
          <cell r="AB188">
            <v>146000</v>
          </cell>
          <cell r="AC188">
            <v>146500</v>
          </cell>
          <cell r="AD188">
            <v>147000</v>
          </cell>
          <cell r="AE188">
            <v>147500</v>
          </cell>
          <cell r="AF188" t="str">
            <v>1,39,431.95</v>
          </cell>
          <cell r="AG188" t="str">
            <v>1,40,800.00</v>
          </cell>
          <cell r="AH188" t="str">
            <v>1,368.05</v>
          </cell>
          <cell r="AI188" t="str">
            <v>0.98</v>
          </cell>
          <cell r="AJ188" t="str">
            <v>1,40,800.00</v>
          </cell>
          <cell r="AK188">
            <v>34</v>
          </cell>
          <cell r="AL188" t="str">
            <v>0.48</v>
          </cell>
          <cell r="AM188" t="str">
            <v>-</v>
          </cell>
          <cell r="AN188" t="str">
            <v>-</v>
          </cell>
          <cell r="AO188" t="str">
            <v>-</v>
          </cell>
          <cell r="AP188" t="str">
            <v>VR177</v>
          </cell>
          <cell r="AQ188" t="b">
            <v>0</v>
          </cell>
          <cell r="AR188">
            <v>0</v>
          </cell>
          <cell r="AS188">
            <v>0</v>
          </cell>
          <cell r="AT188">
            <v>0</v>
          </cell>
          <cell r="AU188">
            <v>0</v>
          </cell>
          <cell r="AV188">
            <v>0</v>
          </cell>
          <cell r="AW188">
            <v>0</v>
          </cell>
          <cell r="AX188">
            <v>0</v>
          </cell>
          <cell r="AY188">
            <v>0</v>
          </cell>
          <cell r="AZ188">
            <v>0</v>
          </cell>
          <cell r="BA188" t="b">
            <v>0</v>
          </cell>
          <cell r="BB188" t="b">
            <v>0</v>
          </cell>
          <cell r="BC188" t="b">
            <v>0</v>
          </cell>
          <cell r="BD188" t="b">
            <v>0</v>
          </cell>
          <cell r="BE188">
            <v>34.47</v>
          </cell>
          <cell r="BF188">
            <v>37.770000000000003</v>
          </cell>
          <cell r="BG188">
            <v>19.829999999999998</v>
          </cell>
          <cell r="BH188">
            <v>100</v>
          </cell>
          <cell r="BI188">
            <v>100</v>
          </cell>
          <cell r="BJ188">
            <v>100</v>
          </cell>
          <cell r="BK188" t="b">
            <v>0</v>
          </cell>
          <cell r="BL188">
            <v>1.47</v>
          </cell>
          <cell r="BM188">
            <v>79.97</v>
          </cell>
          <cell r="BN188">
            <v>41.06</v>
          </cell>
          <cell r="BO188">
            <v>0</v>
          </cell>
          <cell r="BP188" t="str">
            <v>AUTOMOBILE</v>
          </cell>
          <cell r="BQ188">
            <v>146190</v>
          </cell>
          <cell r="BR188">
            <v>0</v>
          </cell>
          <cell r="BS188">
            <v>6219.95</v>
          </cell>
          <cell r="BT188">
            <v>4.4400000000000004</v>
          </cell>
          <cell r="BU188" t="b">
            <v>1</v>
          </cell>
          <cell r="BV188" t="b">
            <v>0</v>
          </cell>
          <cell r="BW188">
            <v>0</v>
          </cell>
          <cell r="BX188">
            <v>13.65</v>
          </cell>
          <cell r="BY188">
            <v>7.41</v>
          </cell>
          <cell r="BZ188">
            <v>110.86</v>
          </cell>
          <cell r="CA188">
            <v>146190</v>
          </cell>
          <cell r="CB188">
            <v>19.829999999999998</v>
          </cell>
          <cell r="CC188" t="str">
            <v>Significant Long Buildup</v>
          </cell>
          <cell r="CD188">
            <v>6.51</v>
          </cell>
          <cell r="CE188">
            <v>4.4400000000000004</v>
          </cell>
          <cell r="CF188">
            <v>59.15</v>
          </cell>
          <cell r="CG188" t="str">
            <v>Significant Long Buildup</v>
          </cell>
          <cell r="CH188">
            <v>96.03</v>
          </cell>
          <cell r="CI188" t="str">
            <v>NSE:MRF1!</v>
          </cell>
          <cell r="CJ188">
            <v>0</v>
          </cell>
          <cell r="CK188">
            <v>0</v>
          </cell>
          <cell r="CL188">
            <v>0</v>
          </cell>
          <cell r="CM188">
            <v>0</v>
          </cell>
          <cell r="CN188">
            <v>0</v>
          </cell>
          <cell r="CO188">
            <v>0</v>
          </cell>
          <cell r="CP188">
            <v>0</v>
          </cell>
          <cell r="CQ188">
            <v>0</v>
          </cell>
          <cell r="CR188" t="str">
            <v>BULLISH</v>
          </cell>
          <cell r="CS188" t="str">
            <v>BULLISH</v>
          </cell>
          <cell r="CT188" t="b">
            <v>1</v>
          </cell>
          <cell r="CU188" t="str">
            <v>na</v>
          </cell>
          <cell r="CV188" t="str">
            <v>na</v>
          </cell>
          <cell r="CW188" t="str">
            <v>na</v>
          </cell>
          <cell r="CX188">
            <v>0</v>
          </cell>
          <cell r="CY188">
            <v>0</v>
          </cell>
          <cell r="CZ188" t="b">
            <v>0</v>
          </cell>
          <cell r="DA188">
            <v>19.87</v>
          </cell>
          <cell r="DB188">
            <v>18.72</v>
          </cell>
          <cell r="DC188"/>
        </row>
        <row r="189">
          <cell r="B189" t="str">
            <v>APOLLOTYRE</v>
          </cell>
          <cell r="C189">
            <v>1700</v>
          </cell>
          <cell r="D189">
            <v>5</v>
          </cell>
          <cell r="E189">
            <v>51000</v>
          </cell>
          <cell r="F189" t="str">
            <v>Consumer Durables</v>
          </cell>
          <cell r="G189" t="str">
            <v>Automotive Aftermarket</v>
          </cell>
          <cell r="H189" t="str">
            <v xml:space="preserve">APOLLO TYRES LTD                    </v>
          </cell>
          <cell r="I189" t="str">
            <v>APOLLOTYRE</v>
          </cell>
          <cell r="J189" t="str">
            <v>NSE:APOLLOTYRE!1</v>
          </cell>
          <cell r="K189" t="str">
            <v>Apollo Tyres Ltd.</v>
          </cell>
          <cell r="L189" t="str">
            <v>#00a25be2</v>
          </cell>
          <cell r="M189">
            <v>526</v>
          </cell>
          <cell r="N189">
            <v>4.3133366000000004</v>
          </cell>
          <cell r="O189">
            <v>21.75</v>
          </cell>
          <cell r="P189">
            <v>13404500</v>
          </cell>
          <cell r="Q189">
            <v>-0.52983469999999999</v>
          </cell>
          <cell r="R189">
            <v>-71400</v>
          </cell>
          <cell r="S189">
            <v>6838</v>
          </cell>
          <cell r="T189">
            <v>4.3133366000000004</v>
          </cell>
          <cell r="U189">
            <v>2397</v>
          </cell>
          <cell r="V189" t="str">
            <v>Short Covering</v>
          </cell>
          <cell r="W189">
            <v>525</v>
          </cell>
          <cell r="X189">
            <v>520</v>
          </cell>
          <cell r="Y189">
            <v>515</v>
          </cell>
          <cell r="Z189">
            <v>510</v>
          </cell>
          <cell r="AA189">
            <v>505</v>
          </cell>
          <cell r="AB189">
            <v>530</v>
          </cell>
          <cell r="AC189">
            <v>535</v>
          </cell>
          <cell r="AD189">
            <v>540</v>
          </cell>
          <cell r="AE189">
            <v>545</v>
          </cell>
          <cell r="AF189" t="str">
            <v>503.45</v>
          </cell>
          <cell r="AG189" t="str">
            <v>502.00</v>
          </cell>
          <cell r="AH189" t="str">
            <v>-1.45</v>
          </cell>
          <cell r="AI189" t="str">
            <v>-0.29</v>
          </cell>
          <cell r="AJ189" t="str">
            <v>502.00</v>
          </cell>
          <cell r="AK189">
            <v>3235</v>
          </cell>
          <cell r="AL189" t="str">
            <v>0.16</v>
          </cell>
          <cell r="AM189" t="str">
            <v>-</v>
          </cell>
          <cell r="AN189" t="str">
            <v>-</v>
          </cell>
          <cell r="AO189" t="str">
            <v>-</v>
          </cell>
          <cell r="AP189" t="str">
            <v>VR62</v>
          </cell>
          <cell r="AQ189" t="b">
            <v>0</v>
          </cell>
          <cell r="AR189">
            <v>0</v>
          </cell>
          <cell r="AS189">
            <v>0</v>
          </cell>
          <cell r="AT189">
            <v>0</v>
          </cell>
          <cell r="AU189">
            <v>0</v>
          </cell>
          <cell r="AV189">
            <v>0</v>
          </cell>
          <cell r="AW189">
            <v>0</v>
          </cell>
          <cell r="AX189">
            <v>0</v>
          </cell>
          <cell r="AY189">
            <v>0</v>
          </cell>
          <cell r="AZ189">
            <v>0</v>
          </cell>
          <cell r="BA189" t="b">
            <v>0</v>
          </cell>
          <cell r="BB189" t="b">
            <v>0</v>
          </cell>
          <cell r="BC189" t="b">
            <v>0</v>
          </cell>
          <cell r="BD189" t="b">
            <v>0</v>
          </cell>
          <cell r="BE189">
            <v>34.99</v>
          </cell>
          <cell r="BF189">
            <v>36.15</v>
          </cell>
          <cell r="BG189">
            <v>17.64</v>
          </cell>
          <cell r="BH189">
            <v>95.56</v>
          </cell>
          <cell r="BI189">
            <v>85.71</v>
          </cell>
          <cell r="BJ189">
            <v>60.27</v>
          </cell>
          <cell r="BK189" t="b">
            <v>0</v>
          </cell>
          <cell r="BL189">
            <v>0.86</v>
          </cell>
          <cell r="BM189">
            <v>-11.73</v>
          </cell>
          <cell r="BN189">
            <v>37.299999999999997</v>
          </cell>
          <cell r="BO189">
            <v>0</v>
          </cell>
          <cell r="BP189" t="str">
            <v>AUTOMOBILE</v>
          </cell>
          <cell r="BQ189">
            <v>527.15</v>
          </cell>
          <cell r="BR189">
            <v>2.75</v>
          </cell>
          <cell r="BS189">
            <v>22.9</v>
          </cell>
          <cell r="BT189">
            <v>4.54</v>
          </cell>
          <cell r="BU189" t="b">
            <v>1</v>
          </cell>
          <cell r="BV189" t="b">
            <v>0</v>
          </cell>
          <cell r="BW189">
            <v>0</v>
          </cell>
          <cell r="BX189">
            <v>-1.5</v>
          </cell>
          <cell r="BY189">
            <v>11.24</v>
          </cell>
          <cell r="BZ189">
            <v>154.44</v>
          </cell>
          <cell r="CA189">
            <v>527.15</v>
          </cell>
          <cell r="CB189">
            <v>17.600000000000001</v>
          </cell>
          <cell r="CC189" t="str">
            <v>Short Covering</v>
          </cell>
          <cell r="CD189">
            <v>3.86</v>
          </cell>
          <cell r="CE189">
            <v>4.54</v>
          </cell>
          <cell r="CF189">
            <v>66.25</v>
          </cell>
          <cell r="CG189" t="str">
            <v>Significant Long Buildup</v>
          </cell>
          <cell r="CH189">
            <v>98.41</v>
          </cell>
          <cell r="CI189" t="str">
            <v>NSE:APOLLOTYRE1!</v>
          </cell>
          <cell r="CJ189">
            <v>0</v>
          </cell>
          <cell r="CK189">
            <v>0</v>
          </cell>
          <cell r="CL189">
            <v>0</v>
          </cell>
          <cell r="CM189">
            <v>0</v>
          </cell>
          <cell r="CN189">
            <v>0</v>
          </cell>
          <cell r="CO189">
            <v>0</v>
          </cell>
          <cell r="CP189">
            <v>0</v>
          </cell>
          <cell r="CQ189">
            <v>0</v>
          </cell>
          <cell r="CR189" t="str">
            <v>BULLISH</v>
          </cell>
          <cell r="CS189" t="str">
            <v>BULLISH</v>
          </cell>
          <cell r="CT189" t="b">
            <v>0</v>
          </cell>
          <cell r="CU189" t="str">
            <v>na</v>
          </cell>
          <cell r="CV189" t="str">
            <v>na</v>
          </cell>
          <cell r="CW189" t="str">
            <v>na</v>
          </cell>
          <cell r="CX189">
            <v>0</v>
          </cell>
          <cell r="CY189">
            <v>0</v>
          </cell>
          <cell r="CZ189" t="b">
            <v>0</v>
          </cell>
          <cell r="DA189">
            <v>48.79</v>
          </cell>
          <cell r="DB189">
            <v>45.78</v>
          </cell>
          <cell r="DC189"/>
        </row>
        <row r="190">
          <cell r="B190" t="str">
            <v>BALKRISIND</v>
          </cell>
          <cell r="C190">
            <v>300</v>
          </cell>
          <cell r="D190">
            <v>20</v>
          </cell>
          <cell r="E190">
            <v>9000</v>
          </cell>
          <cell r="F190" t="str">
            <v>Consumer Durables</v>
          </cell>
          <cell r="G190" t="str">
            <v>Automotive Aftermarket</v>
          </cell>
          <cell r="H190" t="str">
            <v xml:space="preserve">BALKRISHNA IND. LTD                 </v>
          </cell>
          <cell r="I190" t="str">
            <v>BALKRISIND</v>
          </cell>
          <cell r="J190" t="str">
            <v>NSE:BALKRISIND!1</v>
          </cell>
          <cell r="K190" t="str">
            <v>Balkrishna Industries Ltd.</v>
          </cell>
          <cell r="L190" t="str">
            <v>#00a25bff</v>
          </cell>
          <cell r="M190">
            <v>2777.95</v>
          </cell>
          <cell r="N190">
            <v>5.0165391000000001</v>
          </cell>
          <cell r="O190">
            <v>132.69999999999999</v>
          </cell>
          <cell r="P190">
            <v>1815000</v>
          </cell>
          <cell r="Q190">
            <v>8.4618143000000003</v>
          </cell>
          <cell r="R190">
            <v>141600</v>
          </cell>
          <cell r="S190">
            <v>4978</v>
          </cell>
          <cell r="T190">
            <v>5.0165391000000001</v>
          </cell>
          <cell r="U190">
            <v>2798</v>
          </cell>
          <cell r="V190" t="str">
            <v>Long Build Up</v>
          </cell>
          <cell r="W190">
            <v>2760</v>
          </cell>
          <cell r="X190">
            <v>2740</v>
          </cell>
          <cell r="Y190">
            <v>2720</v>
          </cell>
          <cell r="Z190">
            <v>2700</v>
          </cell>
          <cell r="AA190">
            <v>2680</v>
          </cell>
          <cell r="AB190">
            <v>2780</v>
          </cell>
          <cell r="AC190">
            <v>2800</v>
          </cell>
          <cell r="AD190">
            <v>2820</v>
          </cell>
          <cell r="AE190">
            <v>2840</v>
          </cell>
          <cell r="AF190" t="str">
            <v>2,641.95</v>
          </cell>
          <cell r="AG190" t="str">
            <v>2,650.50</v>
          </cell>
          <cell r="AH190" t="str">
            <v>8.55</v>
          </cell>
          <cell r="AI190" t="str">
            <v>0.32</v>
          </cell>
          <cell r="AJ190" t="str">
            <v>2,650.50</v>
          </cell>
          <cell r="AK190">
            <v>196</v>
          </cell>
          <cell r="AL190" t="str">
            <v>0.05</v>
          </cell>
          <cell r="AM190" t="str">
            <v>-</v>
          </cell>
          <cell r="AN190" t="str">
            <v>-</v>
          </cell>
          <cell r="AO190" t="str">
            <v>-</v>
          </cell>
          <cell r="AP190" t="str">
            <v>VR149</v>
          </cell>
          <cell r="AQ190" t="b">
            <v>0</v>
          </cell>
          <cell r="AR190">
            <v>1</v>
          </cell>
          <cell r="AS190">
            <v>0</v>
          </cell>
          <cell r="AT190">
            <v>1</v>
          </cell>
          <cell r="AU190">
            <v>0</v>
          </cell>
          <cell r="AV190">
            <v>1</v>
          </cell>
          <cell r="AW190">
            <v>0</v>
          </cell>
          <cell r="AX190" t="str">
            <v>LPR1</v>
          </cell>
          <cell r="AY190" t="str">
            <v>LOR1</v>
          </cell>
          <cell r="AZ190" t="str">
            <v>LVR1</v>
          </cell>
          <cell r="BA190" t="b">
            <v>0</v>
          </cell>
          <cell r="BB190" t="b">
            <v>1</v>
          </cell>
          <cell r="BC190" t="b">
            <v>1</v>
          </cell>
          <cell r="BD190" t="b">
            <v>1</v>
          </cell>
          <cell r="BE190">
            <v>34</v>
          </cell>
          <cell r="BF190">
            <v>33.61</v>
          </cell>
          <cell r="BG190">
            <v>13.09</v>
          </cell>
          <cell r="BH190">
            <v>86.23</v>
          </cell>
          <cell r="BI190">
            <v>95.24</v>
          </cell>
          <cell r="BJ190">
            <v>71.59</v>
          </cell>
          <cell r="BK190" t="b">
            <v>0</v>
          </cell>
          <cell r="BL190">
            <v>0.79</v>
          </cell>
          <cell r="BM190">
            <v>124.37</v>
          </cell>
          <cell r="BN190">
            <v>33.229999999999997</v>
          </cell>
          <cell r="BO190" t="str">
            <v>2024-01-24</v>
          </cell>
          <cell r="BP190" t="str">
            <v>AUTOMOBILE</v>
          </cell>
          <cell r="BQ190">
            <v>2766.5</v>
          </cell>
          <cell r="BR190">
            <v>2.92</v>
          </cell>
          <cell r="BS190">
            <v>121.25</v>
          </cell>
          <cell r="BT190">
            <v>4.58</v>
          </cell>
          <cell r="BU190" t="b">
            <v>1</v>
          </cell>
          <cell r="BV190" t="b">
            <v>1</v>
          </cell>
          <cell r="BW190">
            <v>0</v>
          </cell>
          <cell r="BX190">
            <v>22.98</v>
          </cell>
          <cell r="BY190">
            <v>3.68</v>
          </cell>
          <cell r="BZ190">
            <v>316.72000000000003</v>
          </cell>
          <cell r="CA190">
            <v>2766.5</v>
          </cell>
          <cell r="CB190">
            <v>13.09</v>
          </cell>
          <cell r="CC190" t="str">
            <v>Significant Long Buildup</v>
          </cell>
          <cell r="CD190">
            <v>24.17</v>
          </cell>
          <cell r="CE190">
            <v>4.58</v>
          </cell>
          <cell r="CF190">
            <v>153.91</v>
          </cell>
          <cell r="CG190" t="str">
            <v>Significant Long Buildup</v>
          </cell>
          <cell r="CH190">
            <v>99.21</v>
          </cell>
          <cell r="CI190" t="str">
            <v>NSE:BALKRISIND1!</v>
          </cell>
          <cell r="CJ190">
            <v>0</v>
          </cell>
          <cell r="CK190">
            <v>0</v>
          </cell>
          <cell r="CL190">
            <v>0</v>
          </cell>
          <cell r="CM190">
            <v>0</v>
          </cell>
          <cell r="CN190">
            <v>0</v>
          </cell>
          <cell r="CO190">
            <v>0</v>
          </cell>
          <cell r="CP190">
            <v>0</v>
          </cell>
          <cell r="CQ190">
            <v>0</v>
          </cell>
          <cell r="CR190" t="str">
            <v>BULLISH</v>
          </cell>
          <cell r="CS190" t="str">
            <v>BULLISH</v>
          </cell>
          <cell r="CT190" t="b">
            <v>1</v>
          </cell>
          <cell r="CU190" t="str">
            <v>na</v>
          </cell>
          <cell r="CV190" t="str">
            <v>na</v>
          </cell>
          <cell r="CW190" t="str">
            <v>na</v>
          </cell>
          <cell r="CX190">
            <v>0</v>
          </cell>
          <cell r="CY190">
            <v>0</v>
          </cell>
          <cell r="CZ190" t="b">
            <v>0</v>
          </cell>
          <cell r="DA190">
            <v>24.8</v>
          </cell>
          <cell r="DB190">
            <v>19.86</v>
          </cell>
          <cell r="DC190"/>
        </row>
        <row r="191">
          <cell r="B191" t="str">
            <v>MIDCPNIFTY</v>
          </cell>
          <cell r="C191">
            <v>75</v>
          </cell>
          <cell r="D191">
            <v>100</v>
          </cell>
          <cell r="E191">
            <v>4200</v>
          </cell>
          <cell r="F191">
            <v>0</v>
          </cell>
          <cell r="G191">
            <v>0</v>
          </cell>
          <cell r="H191" t="str">
            <v>NIFTY MID SELECT</v>
          </cell>
          <cell r="I191" t="str">
            <v>MIDCPNIFTY</v>
          </cell>
          <cell r="J191" t="str">
            <v>NSE:MIDCPNIFTY!1</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t="b">
            <v>0</v>
          </cell>
          <cell r="BB191" t="b">
            <v>0</v>
          </cell>
          <cell r="BC191" t="b">
            <v>0</v>
          </cell>
          <cell r="BD191" t="b">
            <v>0</v>
          </cell>
          <cell r="BE191">
            <v>0</v>
          </cell>
          <cell r="BF191">
            <v>0</v>
          </cell>
          <cell r="BG191">
            <v>0</v>
          </cell>
          <cell r="BH191">
            <v>0</v>
          </cell>
          <cell r="BI191">
            <v>0</v>
          </cell>
          <cell r="BJ191">
            <v>0</v>
          </cell>
          <cell r="BK191">
            <v>0</v>
          </cell>
          <cell r="BL191">
            <v>0</v>
          </cell>
          <cell r="BM191">
            <v>0</v>
          </cell>
          <cell r="BN191">
            <v>0</v>
          </cell>
          <cell r="BO191">
            <v>0</v>
          </cell>
          <cell r="BP191">
            <v>0</v>
          </cell>
          <cell r="BQ191">
            <v>0</v>
          </cell>
          <cell r="BR191">
            <v>0</v>
          </cell>
          <cell r="BS191">
            <v>0</v>
          </cell>
          <cell r="BT191">
            <v>0</v>
          </cell>
          <cell r="BU191" t="b">
            <v>0</v>
          </cell>
          <cell r="BV191" t="b">
            <v>0</v>
          </cell>
          <cell r="BW191">
            <v>0</v>
          </cell>
          <cell r="BX191">
            <v>0</v>
          </cell>
          <cell r="BY191">
            <v>0</v>
          </cell>
          <cell r="BZ191">
            <v>0</v>
          </cell>
          <cell r="CA191">
            <v>0</v>
          </cell>
          <cell r="CB191">
            <v>0</v>
          </cell>
          <cell r="CC191">
            <v>0</v>
          </cell>
          <cell r="CD191">
            <v>0</v>
          </cell>
          <cell r="CE191">
            <v>0</v>
          </cell>
          <cell r="CF191">
            <v>0</v>
          </cell>
          <cell r="CG191">
            <v>0</v>
          </cell>
          <cell r="CH191">
            <v>0</v>
          </cell>
          <cell r="CI191" t="str">
            <v>NSE:MIDCPNIFTY1!</v>
          </cell>
          <cell r="CJ191">
            <v>0</v>
          </cell>
          <cell r="CK191">
            <v>0</v>
          </cell>
          <cell r="CL191">
            <v>0</v>
          </cell>
          <cell r="CM191">
            <v>0</v>
          </cell>
          <cell r="CN191">
            <v>0</v>
          </cell>
          <cell r="CO191">
            <v>0</v>
          </cell>
          <cell r="CP191">
            <v>0</v>
          </cell>
          <cell r="CQ191">
            <v>0</v>
          </cell>
          <cell r="CR191" t="str">
            <v>BEARISH</v>
          </cell>
          <cell r="CS191" t="str">
            <v>BEARISH</v>
          </cell>
          <cell r="CT191" t="b">
            <v>0</v>
          </cell>
          <cell r="CU191" t="str">
            <v>na</v>
          </cell>
          <cell r="CV191" t="str">
            <v>na</v>
          </cell>
          <cell r="CW191" t="str">
            <v>na</v>
          </cell>
          <cell r="CX191">
            <v>0</v>
          </cell>
          <cell r="CY191">
            <v>0</v>
          </cell>
          <cell r="CZ191" t="b">
            <v>0</v>
          </cell>
          <cell r="DA191"/>
          <cell r="DB191"/>
          <cell r="DC191"/>
        </row>
        <row r="192">
          <cell r="B192" t="str">
            <v>FINNIFTY</v>
          </cell>
          <cell r="C192">
            <v>40</v>
          </cell>
          <cell r="D192">
            <v>100</v>
          </cell>
          <cell r="E192">
            <v>1800</v>
          </cell>
          <cell r="F192">
            <v>0</v>
          </cell>
          <cell r="G192">
            <v>0</v>
          </cell>
          <cell r="H192" t="str">
            <v>NIFTY FINANCIAL SERVICES</v>
          </cell>
          <cell r="I192" t="str">
            <v>FINNIFTY</v>
          </cell>
          <cell r="J192" t="str">
            <v>NSE:FINNIFTY!1</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t="b">
            <v>0</v>
          </cell>
          <cell r="BB192" t="b">
            <v>0</v>
          </cell>
          <cell r="BC192" t="b">
            <v>0</v>
          </cell>
          <cell r="BD192" t="b">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b">
            <v>0</v>
          </cell>
          <cell r="BV192" t="b">
            <v>0</v>
          </cell>
          <cell r="BW192">
            <v>0</v>
          </cell>
          <cell r="BX192">
            <v>0</v>
          </cell>
          <cell r="BY192">
            <v>0</v>
          </cell>
          <cell r="BZ192">
            <v>0</v>
          </cell>
          <cell r="CA192">
            <v>0</v>
          </cell>
          <cell r="CB192">
            <v>0</v>
          </cell>
          <cell r="CC192">
            <v>0</v>
          </cell>
          <cell r="CD192">
            <v>0</v>
          </cell>
          <cell r="CE192">
            <v>0</v>
          </cell>
          <cell r="CF192">
            <v>0</v>
          </cell>
          <cell r="CG192">
            <v>0</v>
          </cell>
          <cell r="CH192">
            <v>0</v>
          </cell>
          <cell r="CI192" t="str">
            <v>NSE:FINNIFTY1!</v>
          </cell>
          <cell r="CJ192">
            <v>0</v>
          </cell>
          <cell r="CK192">
            <v>0</v>
          </cell>
          <cell r="CL192">
            <v>0</v>
          </cell>
          <cell r="CM192">
            <v>0</v>
          </cell>
          <cell r="CN192">
            <v>0</v>
          </cell>
          <cell r="CO192">
            <v>0</v>
          </cell>
          <cell r="CP192">
            <v>0</v>
          </cell>
          <cell r="CQ192">
            <v>0</v>
          </cell>
          <cell r="CR192" t="str">
            <v>BEARISH</v>
          </cell>
          <cell r="CS192" t="str">
            <v>BEARISH</v>
          </cell>
          <cell r="CT192" t="b">
            <v>0</v>
          </cell>
          <cell r="CU192" t="str">
            <v>na</v>
          </cell>
          <cell r="CV192" t="str">
            <v>na</v>
          </cell>
          <cell r="CW192" t="str">
            <v>na</v>
          </cell>
          <cell r="CX192">
            <v>0</v>
          </cell>
          <cell r="CY192">
            <v>0</v>
          </cell>
          <cell r="CZ192" t="b">
            <v>0</v>
          </cell>
          <cell r="DA192"/>
          <cell r="DB192"/>
          <cell r="DC192"/>
        </row>
        <row r="193">
          <cell r="B193" t="str">
            <v>IBULHSGFIN</v>
          </cell>
          <cell r="C193">
            <v>0</v>
          </cell>
          <cell r="D193">
            <v>0</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cell r="BE193">
            <v>0</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cell r="CC193">
            <v>0</v>
          </cell>
          <cell r="CD193">
            <v>0</v>
          </cell>
          <cell r="CE193">
            <v>0</v>
          </cell>
          <cell r="CF193">
            <v>0</v>
          </cell>
          <cell r="CG193">
            <v>0</v>
          </cell>
          <cell r="CH193">
            <v>0</v>
          </cell>
          <cell r="CI193" t="str">
            <v>NSE:IBULHSGFIN1!</v>
          </cell>
          <cell r="CJ193">
            <v>0</v>
          </cell>
          <cell r="CK193">
            <v>0</v>
          </cell>
          <cell r="CL193">
            <v>0</v>
          </cell>
          <cell r="CM193">
            <v>0</v>
          </cell>
          <cell r="CN193">
            <v>0</v>
          </cell>
          <cell r="CO193">
            <v>0</v>
          </cell>
          <cell r="CP193">
            <v>0</v>
          </cell>
          <cell r="CQ193"/>
          <cell r="CR193" t="str">
            <v>BEARISH</v>
          </cell>
          <cell r="CS193" t="str">
            <v>BEARISH</v>
          </cell>
          <cell r="CT193" t="b">
            <v>0</v>
          </cell>
          <cell r="CU193" t="str">
            <v>na</v>
          </cell>
          <cell r="CV193" t="str">
            <v>na</v>
          </cell>
          <cell r="CW193" t="str">
            <v>na</v>
          </cell>
          <cell r="CX193">
            <v>0</v>
          </cell>
          <cell r="CY193">
            <v>0</v>
          </cell>
          <cell r="CZ193" t="b">
            <v>0</v>
          </cell>
          <cell r="DA193"/>
          <cell r="DB193"/>
          <cell r="DC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et_live"/>
    </sheetNames>
    <sheetDataSet>
      <sheetData sheetId="0">
        <row r="1">
          <cell r="A1" t="str">
            <v xml:space="preserve">SYMBOL 
</v>
          </cell>
          <cell r="B1" t="str">
            <v xml:space="preserve">OPEN 
</v>
          </cell>
          <cell r="C1" t="str">
            <v xml:space="preserve">HIGH 
</v>
          </cell>
          <cell r="D1" t="str">
            <v xml:space="preserve">LOW 
</v>
          </cell>
          <cell r="E1" t="str">
            <v xml:space="preserve">PREV. CLOSE 
</v>
          </cell>
          <cell r="F1" t="str">
            <v xml:space="preserve">LTP 
</v>
          </cell>
          <cell r="G1" t="str">
            <v xml:space="preserve">CHNG 
</v>
          </cell>
          <cell r="H1" t="str">
            <v xml:space="preserve">%CHNG 
</v>
          </cell>
          <cell r="I1" t="str">
            <v>VOLUME 
(shares)</v>
          </cell>
          <cell r="J1" t="str">
            <v>VALUE 
 (₹ Crores)</v>
          </cell>
          <cell r="K1" t="str">
            <v xml:space="preserve">52W H 
</v>
          </cell>
          <cell r="L1" t="str">
            <v xml:space="preserve">52W L 
</v>
          </cell>
          <cell r="M1" t="str">
            <v xml:space="preserve">30 D   %CHNG 
</v>
          </cell>
          <cell r="N1" t="str">
            <v>365 D % CHNG 
 -</v>
          </cell>
        </row>
        <row r="2">
          <cell r="A2" t="str">
            <v>BALKRISIND</v>
          </cell>
          <cell r="B2">
            <v>2650.5</v>
          </cell>
          <cell r="C2">
            <v>2795.5</v>
          </cell>
          <cell r="D2">
            <v>2619.5</v>
          </cell>
          <cell r="E2">
            <v>2641.95</v>
          </cell>
          <cell r="F2">
            <v>2762</v>
          </cell>
          <cell r="G2">
            <v>120.05</v>
          </cell>
          <cell r="H2">
            <v>4.54</v>
          </cell>
          <cell r="I2" t="str">
            <v>6,12,089</v>
          </cell>
          <cell r="J2">
            <v>167.31</v>
          </cell>
          <cell r="K2">
            <v>2795.5</v>
          </cell>
          <cell r="L2">
            <v>1908.9</v>
          </cell>
          <cell r="M2">
            <v>8.4700000000000006</v>
          </cell>
          <cell r="N2">
            <v>19.18</v>
          </cell>
        </row>
        <row r="3">
          <cell r="A3" t="str">
            <v>MRF</v>
          </cell>
          <cell r="B3" t="str">
            <v>1,40,800.00</v>
          </cell>
          <cell r="C3" t="str">
            <v>1,46,496.15</v>
          </cell>
          <cell r="D3" t="str">
            <v>1,40,222.00</v>
          </cell>
          <cell r="E3" t="str">
            <v>1,39,431.95</v>
          </cell>
          <cell r="F3" t="str">
            <v>1,45,750.80</v>
          </cell>
          <cell r="G3">
            <v>6318.85</v>
          </cell>
          <cell r="H3">
            <v>4.53</v>
          </cell>
          <cell r="I3">
            <v>15816</v>
          </cell>
          <cell r="J3">
            <v>227.62</v>
          </cell>
          <cell r="K3" t="str">
            <v>1,50,254.15</v>
          </cell>
          <cell r="L3">
            <v>81380.05</v>
          </cell>
          <cell r="M3">
            <v>18.850000000000001</v>
          </cell>
          <cell r="N3">
            <v>54.1</v>
          </cell>
        </row>
        <row r="4">
          <cell r="A4" t="str">
            <v>APOLLOTYRE</v>
          </cell>
          <cell r="B4">
            <v>502</v>
          </cell>
          <cell r="C4">
            <v>545.65</v>
          </cell>
          <cell r="D4">
            <v>499.55</v>
          </cell>
          <cell r="E4">
            <v>503.45</v>
          </cell>
          <cell r="F4">
            <v>525.9</v>
          </cell>
          <cell r="G4">
            <v>22.45</v>
          </cell>
          <cell r="H4">
            <v>4.46</v>
          </cell>
          <cell r="I4" t="str">
            <v>60,24,216</v>
          </cell>
          <cell r="J4">
            <v>316.73</v>
          </cell>
          <cell r="K4">
            <v>545.65</v>
          </cell>
          <cell r="L4">
            <v>303.35000000000002</v>
          </cell>
          <cell r="M4">
            <v>16.73</v>
          </cell>
          <cell r="N4">
            <v>58.17</v>
          </cell>
        </row>
        <row r="5">
          <cell r="A5" t="str">
            <v>IRCTC</v>
          </cell>
          <cell r="B5">
            <v>997.85</v>
          </cell>
          <cell r="C5">
            <v>1049</v>
          </cell>
          <cell r="D5">
            <v>994</v>
          </cell>
          <cell r="E5">
            <v>983.8</v>
          </cell>
          <cell r="F5">
            <v>1025</v>
          </cell>
          <cell r="G5">
            <v>41.2</v>
          </cell>
          <cell r="H5">
            <v>4.1900000000000004</v>
          </cell>
          <cell r="I5" t="str">
            <v>2,07,24,020</v>
          </cell>
          <cell r="J5">
            <v>2132.69</v>
          </cell>
          <cell r="K5">
            <v>1049</v>
          </cell>
          <cell r="L5">
            <v>557.1</v>
          </cell>
          <cell r="M5">
            <v>20.69</v>
          </cell>
          <cell r="N5">
            <v>53.65</v>
          </cell>
        </row>
        <row r="6">
          <cell r="A6" t="str">
            <v>COALINDIA</v>
          </cell>
          <cell r="B6">
            <v>386.5</v>
          </cell>
          <cell r="C6">
            <v>401.5</v>
          </cell>
          <cell r="D6">
            <v>384.45</v>
          </cell>
          <cell r="E6">
            <v>383.25</v>
          </cell>
          <cell r="F6">
            <v>399</v>
          </cell>
          <cell r="G6">
            <v>15.75</v>
          </cell>
          <cell r="H6">
            <v>4.1100000000000003</v>
          </cell>
          <cell r="I6" t="str">
            <v>2,61,21,433</v>
          </cell>
          <cell r="J6">
            <v>1037.7</v>
          </cell>
          <cell r="K6">
            <v>401.5</v>
          </cell>
          <cell r="L6">
            <v>207.6</v>
          </cell>
          <cell r="M6">
            <v>8.83</v>
          </cell>
          <cell r="N6">
            <v>71.13</v>
          </cell>
        </row>
        <row r="7">
          <cell r="A7" t="str">
            <v>ADANIPORTS</v>
          </cell>
          <cell r="B7">
            <v>1158.9000000000001</v>
          </cell>
          <cell r="C7">
            <v>1198.75</v>
          </cell>
          <cell r="D7">
            <v>1150</v>
          </cell>
          <cell r="E7">
            <v>1152.45</v>
          </cell>
          <cell r="F7">
            <v>1190.9000000000001</v>
          </cell>
          <cell r="G7">
            <v>38.450000000000003</v>
          </cell>
          <cell r="H7">
            <v>3.34</v>
          </cell>
          <cell r="I7" t="str">
            <v>25,21,107</v>
          </cell>
          <cell r="J7">
            <v>296.88</v>
          </cell>
          <cell r="K7">
            <v>1229.9000000000001</v>
          </cell>
          <cell r="L7">
            <v>395.1</v>
          </cell>
          <cell r="M7">
            <v>13.86</v>
          </cell>
          <cell r="N7">
            <v>48.5</v>
          </cell>
        </row>
        <row r="8">
          <cell r="A8" t="str">
            <v>SHREECEM</v>
          </cell>
          <cell r="B8">
            <v>26799</v>
          </cell>
          <cell r="C8">
            <v>28000</v>
          </cell>
          <cell r="D8">
            <v>26558.65</v>
          </cell>
          <cell r="E8">
            <v>26649.5</v>
          </cell>
          <cell r="F8">
            <v>27431.8</v>
          </cell>
          <cell r="G8">
            <v>782.3</v>
          </cell>
          <cell r="H8">
            <v>2.94</v>
          </cell>
          <cell r="I8">
            <v>36549</v>
          </cell>
          <cell r="J8">
            <v>100.02</v>
          </cell>
          <cell r="K8">
            <v>29250</v>
          </cell>
          <cell r="L8">
            <v>21410</v>
          </cell>
          <cell r="M8">
            <v>-5.68</v>
          </cell>
          <cell r="N8">
            <v>9.27</v>
          </cell>
        </row>
        <row r="9">
          <cell r="A9" t="str">
            <v>PNB</v>
          </cell>
          <cell r="B9">
            <v>103.55</v>
          </cell>
          <cell r="C9">
            <v>105.7</v>
          </cell>
          <cell r="D9">
            <v>102.6</v>
          </cell>
          <cell r="E9">
            <v>102.2</v>
          </cell>
          <cell r="F9">
            <v>105.1</v>
          </cell>
          <cell r="G9">
            <v>2.9</v>
          </cell>
          <cell r="H9">
            <v>2.84</v>
          </cell>
          <cell r="I9" t="str">
            <v>5,19,01,229</v>
          </cell>
          <cell r="J9">
            <v>540.5</v>
          </cell>
          <cell r="K9">
            <v>105.7</v>
          </cell>
          <cell r="L9">
            <v>44.4</v>
          </cell>
          <cell r="M9">
            <v>17.670000000000002</v>
          </cell>
          <cell r="N9">
            <v>78.67</v>
          </cell>
        </row>
        <row r="10">
          <cell r="A10" t="str">
            <v>AUBANK</v>
          </cell>
          <cell r="B10">
            <v>737.8</v>
          </cell>
          <cell r="C10">
            <v>755.4</v>
          </cell>
          <cell r="D10">
            <v>735</v>
          </cell>
          <cell r="E10">
            <v>730.55</v>
          </cell>
          <cell r="F10">
            <v>750</v>
          </cell>
          <cell r="G10">
            <v>19.45</v>
          </cell>
          <cell r="H10">
            <v>2.66</v>
          </cell>
          <cell r="I10" t="str">
            <v>19,30,061</v>
          </cell>
          <cell r="J10">
            <v>144.08000000000001</v>
          </cell>
          <cell r="K10">
            <v>813.4</v>
          </cell>
          <cell r="L10">
            <v>548</v>
          </cell>
          <cell r="M10">
            <v>-3.88</v>
          </cell>
          <cell r="N10">
            <v>17.59</v>
          </cell>
        </row>
        <row r="11">
          <cell r="A11" t="str">
            <v>KOTAKBANK</v>
          </cell>
          <cell r="B11">
            <v>1774.45</v>
          </cell>
          <cell r="C11">
            <v>1829.45</v>
          </cell>
          <cell r="D11">
            <v>1758.1</v>
          </cell>
          <cell r="E11">
            <v>1764.3</v>
          </cell>
          <cell r="F11">
            <v>1810</v>
          </cell>
          <cell r="G11">
            <v>45.7</v>
          </cell>
          <cell r="H11">
            <v>2.59</v>
          </cell>
          <cell r="I11" t="str">
            <v>54,56,020</v>
          </cell>
          <cell r="J11">
            <v>981.83</v>
          </cell>
          <cell r="K11">
            <v>2064.4</v>
          </cell>
          <cell r="L11">
            <v>1643.5</v>
          </cell>
          <cell r="M11">
            <v>-3.41</v>
          </cell>
          <cell r="N11">
            <v>-0.17</v>
          </cell>
        </row>
        <row r="12">
          <cell r="A12" t="str">
            <v>ADANIENT</v>
          </cell>
          <cell r="B12">
            <v>2930</v>
          </cell>
          <cell r="C12">
            <v>3015.85</v>
          </cell>
          <cell r="D12">
            <v>2890.5</v>
          </cell>
          <cell r="E12">
            <v>2915.65</v>
          </cell>
          <cell r="F12">
            <v>2987.85</v>
          </cell>
          <cell r="G12">
            <v>72.2</v>
          </cell>
          <cell r="H12">
            <v>2.48</v>
          </cell>
          <cell r="I12" t="str">
            <v>18,78,793</v>
          </cell>
          <cell r="J12">
            <v>552.27</v>
          </cell>
          <cell r="K12">
            <v>3537.7</v>
          </cell>
          <cell r="L12">
            <v>1017.45</v>
          </cell>
          <cell r="M12">
            <v>4.7300000000000004</v>
          </cell>
          <cell r="N12">
            <v>-15.82</v>
          </cell>
        </row>
        <row r="13">
          <cell r="A13" t="str">
            <v>IDFCFIRSTB</v>
          </cell>
          <cell r="B13">
            <v>85.95</v>
          </cell>
          <cell r="C13">
            <v>87.9</v>
          </cell>
          <cell r="D13">
            <v>85.3</v>
          </cell>
          <cell r="E13">
            <v>85.7</v>
          </cell>
          <cell r="F13">
            <v>87.8</v>
          </cell>
          <cell r="G13">
            <v>2.1</v>
          </cell>
          <cell r="H13">
            <v>2.4500000000000002</v>
          </cell>
          <cell r="I13" t="str">
            <v>2,79,00,269</v>
          </cell>
          <cell r="J13">
            <v>241.42</v>
          </cell>
          <cell r="K13">
            <v>100.7</v>
          </cell>
          <cell r="L13">
            <v>52.1</v>
          </cell>
          <cell r="M13">
            <v>-1.89</v>
          </cell>
          <cell r="N13">
            <v>44.28</v>
          </cell>
        </row>
        <row r="14">
          <cell r="A14" t="str">
            <v>CANBK</v>
          </cell>
          <cell r="B14">
            <v>468.75</v>
          </cell>
          <cell r="C14">
            <v>482.2</v>
          </cell>
          <cell r="D14">
            <v>464.35</v>
          </cell>
          <cell r="E14">
            <v>466.65</v>
          </cell>
          <cell r="F14">
            <v>478.1</v>
          </cell>
          <cell r="G14">
            <v>11.45</v>
          </cell>
          <cell r="H14">
            <v>2.4500000000000002</v>
          </cell>
          <cell r="I14" t="str">
            <v>51,87,720</v>
          </cell>
          <cell r="J14">
            <v>245.56</v>
          </cell>
          <cell r="K14">
            <v>482.2</v>
          </cell>
          <cell r="L14">
            <v>268.8</v>
          </cell>
          <cell r="M14">
            <v>9.56</v>
          </cell>
          <cell r="N14">
            <v>45.76</v>
          </cell>
        </row>
        <row r="15">
          <cell r="A15" t="str">
            <v>COLPAL</v>
          </cell>
          <cell r="B15">
            <v>2506.5500000000002</v>
          </cell>
          <cell r="C15">
            <v>2550</v>
          </cell>
          <cell r="D15">
            <v>2485.8000000000002</v>
          </cell>
          <cell r="E15">
            <v>2490.4</v>
          </cell>
          <cell r="F15">
            <v>2550</v>
          </cell>
          <cell r="G15">
            <v>59.6</v>
          </cell>
          <cell r="H15">
            <v>2.39</v>
          </cell>
          <cell r="I15" t="str">
            <v>2,23,126</v>
          </cell>
          <cell r="J15">
            <v>56.37</v>
          </cell>
          <cell r="K15">
            <v>2550</v>
          </cell>
          <cell r="L15">
            <v>1434.6</v>
          </cell>
          <cell r="M15">
            <v>5.0999999999999996</v>
          </cell>
          <cell r="N15">
            <v>66.010000000000005</v>
          </cell>
        </row>
        <row r="16">
          <cell r="A16" t="str">
            <v>TORNTPHARM</v>
          </cell>
          <cell r="B16">
            <v>2469.5</v>
          </cell>
          <cell r="C16">
            <v>2540</v>
          </cell>
          <cell r="D16">
            <v>2469.0500000000002</v>
          </cell>
          <cell r="E16">
            <v>2463.85</v>
          </cell>
          <cell r="F16">
            <v>2521.4499999999998</v>
          </cell>
          <cell r="G16">
            <v>57.6</v>
          </cell>
          <cell r="H16">
            <v>2.34</v>
          </cell>
          <cell r="I16" t="str">
            <v>2,25,132</v>
          </cell>
          <cell r="J16">
            <v>56.76</v>
          </cell>
          <cell r="K16">
            <v>2540</v>
          </cell>
          <cell r="L16">
            <v>1445.55</v>
          </cell>
          <cell r="M16">
            <v>14.76</v>
          </cell>
          <cell r="N16">
            <v>53.98</v>
          </cell>
        </row>
        <row r="17">
          <cell r="A17" t="str">
            <v>HINDCOPPER</v>
          </cell>
          <cell r="B17">
            <v>266.60000000000002</v>
          </cell>
          <cell r="C17">
            <v>273.5</v>
          </cell>
          <cell r="D17">
            <v>263.7</v>
          </cell>
          <cell r="E17">
            <v>264.85000000000002</v>
          </cell>
          <cell r="F17">
            <v>270.89999999999998</v>
          </cell>
          <cell r="G17">
            <v>6.05</v>
          </cell>
          <cell r="H17">
            <v>2.2799999999999998</v>
          </cell>
          <cell r="I17" t="str">
            <v>98,52,393</v>
          </cell>
          <cell r="J17">
            <v>265.73</v>
          </cell>
          <cell r="K17">
            <v>289.3</v>
          </cell>
          <cell r="L17">
            <v>93.85</v>
          </cell>
          <cell r="M17">
            <v>34.72</v>
          </cell>
          <cell r="N17">
            <v>102.56</v>
          </cell>
        </row>
        <row r="18">
          <cell r="A18" t="str">
            <v>MCDOWELL-N</v>
          </cell>
          <cell r="B18">
            <v>1080</v>
          </cell>
          <cell r="C18">
            <v>1112</v>
          </cell>
          <cell r="D18">
            <v>1080</v>
          </cell>
          <cell r="E18">
            <v>1082.5999999999999</v>
          </cell>
          <cell r="F18">
            <v>1106.45</v>
          </cell>
          <cell r="G18">
            <v>23.85</v>
          </cell>
          <cell r="H18">
            <v>2.2000000000000002</v>
          </cell>
          <cell r="I18" t="str">
            <v>4,24,326</v>
          </cell>
          <cell r="J18">
            <v>46.73</v>
          </cell>
          <cell r="K18">
            <v>1132</v>
          </cell>
          <cell r="L18">
            <v>730.55</v>
          </cell>
          <cell r="M18">
            <v>2.14</v>
          </cell>
          <cell r="N18">
            <v>29.67</v>
          </cell>
        </row>
        <row r="19">
          <cell r="A19" t="str">
            <v>IDFC</v>
          </cell>
          <cell r="B19">
            <v>123.5</v>
          </cell>
          <cell r="C19">
            <v>125.15</v>
          </cell>
          <cell r="D19">
            <v>121.8</v>
          </cell>
          <cell r="E19">
            <v>122.3</v>
          </cell>
          <cell r="F19">
            <v>124.85</v>
          </cell>
          <cell r="G19">
            <v>2.5499999999999998</v>
          </cell>
          <cell r="H19">
            <v>2.09</v>
          </cell>
          <cell r="I19" t="str">
            <v>33,03,508</v>
          </cell>
          <cell r="J19">
            <v>40.72</v>
          </cell>
          <cell r="K19">
            <v>137</v>
          </cell>
          <cell r="L19">
            <v>72.849999999999994</v>
          </cell>
          <cell r="M19">
            <v>0.25</v>
          </cell>
          <cell r="N19">
            <v>40.33</v>
          </cell>
        </row>
        <row r="20">
          <cell r="A20" t="str">
            <v>PETRONET</v>
          </cell>
          <cell r="B20">
            <v>249.1</v>
          </cell>
          <cell r="C20">
            <v>250.5</v>
          </cell>
          <cell r="D20">
            <v>245.05</v>
          </cell>
          <cell r="E20">
            <v>243.65</v>
          </cell>
          <cell r="F20">
            <v>248.35</v>
          </cell>
          <cell r="G20">
            <v>4.7</v>
          </cell>
          <cell r="H20">
            <v>1.93</v>
          </cell>
          <cell r="I20" t="str">
            <v>42,33,895</v>
          </cell>
          <cell r="J20">
            <v>104.85</v>
          </cell>
          <cell r="K20">
            <v>254.4</v>
          </cell>
          <cell r="L20">
            <v>191.7</v>
          </cell>
          <cell r="M20">
            <v>16.66</v>
          </cell>
          <cell r="N20">
            <v>9.2799999999999994</v>
          </cell>
        </row>
        <row r="21">
          <cell r="A21" t="str">
            <v>IEX</v>
          </cell>
          <cell r="B21">
            <v>141.85</v>
          </cell>
          <cell r="C21">
            <v>143.5</v>
          </cell>
          <cell r="D21">
            <v>140.4</v>
          </cell>
          <cell r="E21">
            <v>140.05000000000001</v>
          </cell>
          <cell r="F21">
            <v>142.6</v>
          </cell>
          <cell r="G21">
            <v>2.5499999999999998</v>
          </cell>
          <cell r="H21">
            <v>1.82</v>
          </cell>
          <cell r="I21" t="str">
            <v>97,69,668</v>
          </cell>
          <cell r="J21">
            <v>138.65</v>
          </cell>
          <cell r="K21">
            <v>173.35</v>
          </cell>
          <cell r="L21">
            <v>116</v>
          </cell>
          <cell r="M21">
            <v>-2.71</v>
          </cell>
          <cell r="N21">
            <v>1.1200000000000001</v>
          </cell>
        </row>
        <row r="22">
          <cell r="A22" t="str">
            <v>MPHASIS</v>
          </cell>
          <cell r="B22">
            <v>2560</v>
          </cell>
          <cell r="C22">
            <v>2616.4</v>
          </cell>
          <cell r="D22">
            <v>2560</v>
          </cell>
          <cell r="E22">
            <v>2549.0500000000002</v>
          </cell>
          <cell r="F22">
            <v>2593</v>
          </cell>
          <cell r="G22">
            <v>43.95</v>
          </cell>
          <cell r="H22">
            <v>1.72</v>
          </cell>
          <cell r="I22" t="str">
            <v>3,30,534</v>
          </cell>
          <cell r="J22">
            <v>85.59</v>
          </cell>
          <cell r="K22">
            <v>2788.5</v>
          </cell>
          <cell r="L22">
            <v>1660.05</v>
          </cell>
          <cell r="M22">
            <v>-2.85</v>
          </cell>
          <cell r="N22">
            <v>23.3</v>
          </cell>
        </row>
        <row r="23">
          <cell r="A23" t="str">
            <v>PVRINOX</v>
          </cell>
          <cell r="B23">
            <v>1523.5</v>
          </cell>
          <cell r="C23">
            <v>1556</v>
          </cell>
          <cell r="D23">
            <v>1517.05</v>
          </cell>
          <cell r="E23">
            <v>1502.5</v>
          </cell>
          <cell r="F23">
            <v>1528</v>
          </cell>
          <cell r="G23">
            <v>25.5</v>
          </cell>
          <cell r="H23">
            <v>1.7</v>
          </cell>
          <cell r="I23" t="str">
            <v>7,67,878</v>
          </cell>
          <cell r="J23">
            <v>118.04</v>
          </cell>
          <cell r="K23">
            <v>1875.45</v>
          </cell>
          <cell r="L23">
            <v>1336.4</v>
          </cell>
          <cell r="M23">
            <v>-14.09</v>
          </cell>
          <cell r="N23" t="str">
            <v>-</v>
          </cell>
        </row>
        <row r="24">
          <cell r="A24" t="str">
            <v>CONCOR</v>
          </cell>
          <cell r="B24">
            <v>868</v>
          </cell>
          <cell r="C24">
            <v>894.6</v>
          </cell>
          <cell r="D24">
            <v>864.55</v>
          </cell>
          <cell r="E24">
            <v>858.7</v>
          </cell>
          <cell r="F24">
            <v>873.25</v>
          </cell>
          <cell r="G24">
            <v>14.55</v>
          </cell>
          <cell r="H24">
            <v>1.69</v>
          </cell>
          <cell r="I24" t="str">
            <v>14,85,117</v>
          </cell>
          <cell r="J24">
            <v>130.83000000000001</v>
          </cell>
          <cell r="K24">
            <v>932.7</v>
          </cell>
          <cell r="L24">
            <v>555</v>
          </cell>
          <cell r="M24">
            <v>3.38</v>
          </cell>
          <cell r="N24">
            <v>20.68</v>
          </cell>
        </row>
        <row r="25">
          <cell r="A25" t="str">
            <v>BANDHANBNK</v>
          </cell>
          <cell r="B25">
            <v>228.05</v>
          </cell>
          <cell r="C25">
            <v>234.45</v>
          </cell>
          <cell r="D25">
            <v>228</v>
          </cell>
          <cell r="E25">
            <v>226.2</v>
          </cell>
          <cell r="F25">
            <v>229.55</v>
          </cell>
          <cell r="G25">
            <v>3.35</v>
          </cell>
          <cell r="H25">
            <v>1.48</v>
          </cell>
          <cell r="I25" t="str">
            <v>1,07,92,549</v>
          </cell>
          <cell r="J25">
            <v>249.71</v>
          </cell>
          <cell r="K25">
            <v>272</v>
          </cell>
          <cell r="L25">
            <v>182.15</v>
          </cell>
          <cell r="M25">
            <v>-5.47</v>
          </cell>
          <cell r="N25">
            <v>-4.25</v>
          </cell>
        </row>
        <row r="26">
          <cell r="A26" t="str">
            <v>RECLTD</v>
          </cell>
          <cell r="B26">
            <v>458</v>
          </cell>
          <cell r="C26">
            <v>471</v>
          </cell>
          <cell r="D26">
            <v>453.1</v>
          </cell>
          <cell r="E26">
            <v>451.6</v>
          </cell>
          <cell r="F26">
            <v>458</v>
          </cell>
          <cell r="G26">
            <v>6.4</v>
          </cell>
          <cell r="H26">
            <v>1.42</v>
          </cell>
          <cell r="I26" t="str">
            <v>1,68,39,511</v>
          </cell>
          <cell r="J26">
            <v>782.85</v>
          </cell>
          <cell r="K26">
            <v>471</v>
          </cell>
          <cell r="L26">
            <v>110.45</v>
          </cell>
          <cell r="M26">
            <v>11.66</v>
          </cell>
          <cell r="N26">
            <v>265.52</v>
          </cell>
        </row>
        <row r="27">
          <cell r="A27" t="str">
            <v>NATIONALUM</v>
          </cell>
          <cell r="B27">
            <v>134.6</v>
          </cell>
          <cell r="C27">
            <v>139.69999999999999</v>
          </cell>
          <cell r="D27">
            <v>133.15</v>
          </cell>
          <cell r="E27">
            <v>133.65</v>
          </cell>
          <cell r="F27">
            <v>135.4</v>
          </cell>
          <cell r="G27">
            <v>1.75</v>
          </cell>
          <cell r="H27">
            <v>1.31</v>
          </cell>
          <cell r="I27" t="str">
            <v>2,47,83,250</v>
          </cell>
          <cell r="J27">
            <v>339.48</v>
          </cell>
          <cell r="K27">
            <v>144</v>
          </cell>
          <cell r="L27">
            <v>75.650000000000006</v>
          </cell>
          <cell r="M27">
            <v>28.14</v>
          </cell>
          <cell r="N27">
            <v>56.41</v>
          </cell>
        </row>
        <row r="28">
          <cell r="A28" t="str">
            <v>NMDC</v>
          </cell>
          <cell r="B28">
            <v>212.65</v>
          </cell>
          <cell r="C28">
            <v>217.75</v>
          </cell>
          <cell r="D28">
            <v>210.45</v>
          </cell>
          <cell r="E28">
            <v>210.85</v>
          </cell>
          <cell r="F28">
            <v>213.5</v>
          </cell>
          <cell r="G28">
            <v>2.65</v>
          </cell>
          <cell r="H28">
            <v>1.26</v>
          </cell>
          <cell r="I28" t="str">
            <v>1,57,81,744</v>
          </cell>
          <cell r="J28">
            <v>338.77</v>
          </cell>
          <cell r="K28">
            <v>227.3</v>
          </cell>
          <cell r="L28">
            <v>103.75</v>
          </cell>
          <cell r="M28">
            <v>14.97</v>
          </cell>
          <cell r="N28">
            <v>63.26</v>
          </cell>
        </row>
        <row r="29">
          <cell r="A29" t="str">
            <v>PFC</v>
          </cell>
          <cell r="B29">
            <v>415</v>
          </cell>
          <cell r="C29">
            <v>425.3</v>
          </cell>
          <cell r="D29">
            <v>413.7</v>
          </cell>
          <cell r="E29">
            <v>412.35</v>
          </cell>
          <cell r="F29">
            <v>417.5</v>
          </cell>
          <cell r="G29">
            <v>5.15</v>
          </cell>
          <cell r="H29">
            <v>1.25</v>
          </cell>
          <cell r="I29" t="str">
            <v>1,66,64,726</v>
          </cell>
          <cell r="J29">
            <v>702.1</v>
          </cell>
          <cell r="K29">
            <v>428.75</v>
          </cell>
          <cell r="L29">
            <v>106.44</v>
          </cell>
          <cell r="M29">
            <v>7.99</v>
          </cell>
          <cell r="N29">
            <v>171.19</v>
          </cell>
        </row>
        <row r="30">
          <cell r="A30" t="str">
            <v>ICICIBANK</v>
          </cell>
          <cell r="B30">
            <v>1005.95</v>
          </cell>
          <cell r="C30">
            <v>1014.7</v>
          </cell>
          <cell r="D30">
            <v>995.3</v>
          </cell>
          <cell r="E30">
            <v>999.2</v>
          </cell>
          <cell r="F30">
            <v>1011.5</v>
          </cell>
          <cell r="G30">
            <v>12.3</v>
          </cell>
          <cell r="H30">
            <v>1.23</v>
          </cell>
          <cell r="I30" t="str">
            <v>87,88,873</v>
          </cell>
          <cell r="J30">
            <v>883.43</v>
          </cell>
          <cell r="K30">
            <v>1043.7</v>
          </cell>
          <cell r="L30">
            <v>796</v>
          </cell>
          <cell r="M30">
            <v>-0.74</v>
          </cell>
          <cell r="N30">
            <v>15.36</v>
          </cell>
        </row>
        <row r="31">
          <cell r="A31" t="str">
            <v>ASHOKLEY</v>
          </cell>
          <cell r="B31">
            <v>174.3</v>
          </cell>
          <cell r="C31">
            <v>175.5</v>
          </cell>
          <cell r="D31">
            <v>173.05</v>
          </cell>
          <cell r="E31">
            <v>172.35</v>
          </cell>
          <cell r="F31">
            <v>174.45</v>
          </cell>
          <cell r="G31">
            <v>2.1</v>
          </cell>
          <cell r="H31">
            <v>1.22</v>
          </cell>
          <cell r="I31" t="str">
            <v>73,93,395</v>
          </cell>
          <cell r="J31">
            <v>129.07</v>
          </cell>
          <cell r="K31">
            <v>191.5</v>
          </cell>
          <cell r="L31">
            <v>133.1</v>
          </cell>
          <cell r="M31">
            <v>1.38</v>
          </cell>
          <cell r="N31">
            <v>18.09</v>
          </cell>
        </row>
        <row r="32">
          <cell r="A32" t="str">
            <v>RBLBANK</v>
          </cell>
          <cell r="B32">
            <v>264</v>
          </cell>
          <cell r="C32">
            <v>277.95</v>
          </cell>
          <cell r="D32">
            <v>261.35000000000002</v>
          </cell>
          <cell r="E32">
            <v>265.25</v>
          </cell>
          <cell r="F32">
            <v>268.3</v>
          </cell>
          <cell r="G32">
            <v>3.05</v>
          </cell>
          <cell r="H32">
            <v>1.1499999999999999</v>
          </cell>
          <cell r="I32" t="str">
            <v>1,17,65,151</v>
          </cell>
          <cell r="J32">
            <v>318.97000000000003</v>
          </cell>
          <cell r="K32">
            <v>300.7</v>
          </cell>
          <cell r="L32">
            <v>131.6</v>
          </cell>
          <cell r="M32">
            <v>-0.99</v>
          </cell>
          <cell r="N32">
            <v>58.55</v>
          </cell>
        </row>
        <row r="33">
          <cell r="A33" t="str">
            <v>BANKBARODA</v>
          </cell>
          <cell r="B33">
            <v>230.7</v>
          </cell>
          <cell r="C33">
            <v>233.5</v>
          </cell>
          <cell r="D33">
            <v>228</v>
          </cell>
          <cell r="E33">
            <v>230.65</v>
          </cell>
          <cell r="F33">
            <v>233.3</v>
          </cell>
          <cell r="G33">
            <v>2.65</v>
          </cell>
          <cell r="H33">
            <v>1.1499999999999999</v>
          </cell>
          <cell r="I33" t="str">
            <v>1,04,82,470</v>
          </cell>
          <cell r="J33">
            <v>242.34</v>
          </cell>
          <cell r="K33">
            <v>240.1</v>
          </cell>
          <cell r="L33">
            <v>146.5</v>
          </cell>
          <cell r="M33">
            <v>5.18</v>
          </cell>
          <cell r="N33">
            <v>29.65</v>
          </cell>
        </row>
        <row r="34">
          <cell r="A34" t="str">
            <v>NAVINFLUOR</v>
          </cell>
          <cell r="B34">
            <v>3440</v>
          </cell>
          <cell r="C34">
            <v>3508.1</v>
          </cell>
          <cell r="D34">
            <v>3416.45</v>
          </cell>
          <cell r="E34">
            <v>3411</v>
          </cell>
          <cell r="F34">
            <v>3450</v>
          </cell>
          <cell r="G34">
            <v>39</v>
          </cell>
          <cell r="H34">
            <v>1.1399999999999999</v>
          </cell>
          <cell r="I34" t="str">
            <v>1,14,718</v>
          </cell>
          <cell r="J34">
            <v>39.69</v>
          </cell>
          <cell r="K34">
            <v>4950</v>
          </cell>
          <cell r="L34">
            <v>3356.55</v>
          </cell>
          <cell r="M34">
            <v>-8.34</v>
          </cell>
          <cell r="N34">
            <v>-17.53</v>
          </cell>
        </row>
        <row r="35">
          <cell r="A35" t="str">
            <v>HINDPETRO</v>
          </cell>
          <cell r="B35">
            <v>470</v>
          </cell>
          <cell r="C35">
            <v>475</v>
          </cell>
          <cell r="D35">
            <v>464.15</v>
          </cell>
          <cell r="E35">
            <v>465.75</v>
          </cell>
          <cell r="F35">
            <v>470.8</v>
          </cell>
          <cell r="G35">
            <v>5.05</v>
          </cell>
          <cell r="H35">
            <v>1.08</v>
          </cell>
          <cell r="I35" t="str">
            <v>43,35,451</v>
          </cell>
          <cell r="J35">
            <v>203.56</v>
          </cell>
          <cell r="K35">
            <v>475</v>
          </cell>
          <cell r="L35">
            <v>211.65</v>
          </cell>
          <cell r="M35">
            <v>27.66</v>
          </cell>
          <cell r="N35">
            <v>89.44</v>
          </cell>
        </row>
        <row r="36">
          <cell r="A36" t="str">
            <v>ABFRL</v>
          </cell>
          <cell r="B36">
            <v>224.7</v>
          </cell>
          <cell r="C36">
            <v>226.6</v>
          </cell>
          <cell r="D36">
            <v>223.95</v>
          </cell>
          <cell r="E36">
            <v>223.8</v>
          </cell>
          <cell r="F36">
            <v>225.7</v>
          </cell>
          <cell r="G36">
            <v>1.9</v>
          </cell>
          <cell r="H36">
            <v>0.85</v>
          </cell>
          <cell r="I36" t="str">
            <v>13,89,852</v>
          </cell>
          <cell r="J36">
            <v>31.33</v>
          </cell>
          <cell r="K36">
            <v>265.5</v>
          </cell>
          <cell r="L36">
            <v>184.4</v>
          </cell>
          <cell r="M36">
            <v>2.97</v>
          </cell>
          <cell r="N36">
            <v>-13.77</v>
          </cell>
        </row>
        <row r="37">
          <cell r="A37" t="str">
            <v>BEL</v>
          </cell>
          <cell r="B37">
            <v>193</v>
          </cell>
          <cell r="C37">
            <v>195</v>
          </cell>
          <cell r="D37">
            <v>190.7</v>
          </cell>
          <cell r="E37">
            <v>191.85</v>
          </cell>
          <cell r="F37">
            <v>193.45</v>
          </cell>
          <cell r="G37">
            <v>1.6</v>
          </cell>
          <cell r="H37">
            <v>0.83</v>
          </cell>
          <cell r="I37" t="str">
            <v>1,26,54,436</v>
          </cell>
          <cell r="J37">
            <v>244.61</v>
          </cell>
          <cell r="K37">
            <v>195</v>
          </cell>
          <cell r="L37">
            <v>87</v>
          </cell>
          <cell r="M37">
            <v>14.71</v>
          </cell>
          <cell r="N37">
            <v>86.53</v>
          </cell>
        </row>
        <row r="38">
          <cell r="A38" t="str">
            <v>PERSISTENT</v>
          </cell>
          <cell r="B38">
            <v>7930</v>
          </cell>
          <cell r="C38">
            <v>7965</v>
          </cell>
          <cell r="D38">
            <v>7860</v>
          </cell>
          <cell r="E38">
            <v>7865.75</v>
          </cell>
          <cell r="F38">
            <v>7930</v>
          </cell>
          <cell r="G38">
            <v>64.25</v>
          </cell>
          <cell r="H38">
            <v>0.82</v>
          </cell>
          <cell r="I38" t="str">
            <v>1,36,060</v>
          </cell>
          <cell r="J38">
            <v>107.68</v>
          </cell>
          <cell r="K38">
            <v>7965</v>
          </cell>
          <cell r="L38">
            <v>3920</v>
          </cell>
          <cell r="M38">
            <v>12.42</v>
          </cell>
          <cell r="N38">
            <v>84.72</v>
          </cell>
        </row>
        <row r="39">
          <cell r="A39" t="str">
            <v>POWERGRID</v>
          </cell>
          <cell r="B39">
            <v>238</v>
          </cell>
          <cell r="C39">
            <v>240.8</v>
          </cell>
          <cell r="D39">
            <v>236.5</v>
          </cell>
          <cell r="E39">
            <v>235.4</v>
          </cell>
          <cell r="F39">
            <v>237.1</v>
          </cell>
          <cell r="G39">
            <v>1.7</v>
          </cell>
          <cell r="H39">
            <v>0.72</v>
          </cell>
          <cell r="I39" t="str">
            <v>64,91,870</v>
          </cell>
          <cell r="J39">
            <v>155.09</v>
          </cell>
          <cell r="K39">
            <v>245.25</v>
          </cell>
          <cell r="L39">
            <v>157.80000000000001</v>
          </cell>
          <cell r="M39">
            <v>3.63</v>
          </cell>
          <cell r="N39">
            <v>6.64</v>
          </cell>
        </row>
        <row r="40">
          <cell r="A40" t="str">
            <v>HDFCBANK</v>
          </cell>
          <cell r="B40">
            <v>1483.2</v>
          </cell>
          <cell r="C40">
            <v>1495.7</v>
          </cell>
          <cell r="D40">
            <v>1476</v>
          </cell>
          <cell r="E40">
            <v>1470.65</v>
          </cell>
          <cell r="F40">
            <v>1480.65</v>
          </cell>
          <cell r="G40">
            <v>10</v>
          </cell>
          <cell r="H40">
            <v>0.68</v>
          </cell>
          <cell r="I40" t="str">
            <v>1,29,20,293</v>
          </cell>
          <cell r="J40">
            <v>1917.26</v>
          </cell>
          <cell r="K40">
            <v>1757.5</v>
          </cell>
          <cell r="L40">
            <v>1460.25</v>
          </cell>
          <cell r="M40">
            <v>-11.25</v>
          </cell>
          <cell r="N40">
            <v>-10.55</v>
          </cell>
        </row>
        <row r="41">
          <cell r="A41" t="str">
            <v>BSOFT</v>
          </cell>
          <cell r="B41">
            <v>805.9</v>
          </cell>
          <cell r="C41">
            <v>812.8</v>
          </cell>
          <cell r="D41">
            <v>795</v>
          </cell>
          <cell r="E41">
            <v>799.15</v>
          </cell>
          <cell r="F41">
            <v>804.1</v>
          </cell>
          <cell r="G41">
            <v>4.95</v>
          </cell>
          <cell r="H41">
            <v>0.62</v>
          </cell>
          <cell r="I41" t="str">
            <v>10,78,633</v>
          </cell>
          <cell r="J41">
            <v>86.96</v>
          </cell>
          <cell r="K41">
            <v>812.8</v>
          </cell>
          <cell r="L41">
            <v>250.25</v>
          </cell>
          <cell r="M41">
            <v>13.19</v>
          </cell>
          <cell r="N41">
            <v>171.08</v>
          </cell>
        </row>
        <row r="42">
          <cell r="A42" t="str">
            <v>SAIL</v>
          </cell>
          <cell r="B42">
            <v>115</v>
          </cell>
          <cell r="C42">
            <v>116</v>
          </cell>
          <cell r="D42">
            <v>113.65</v>
          </cell>
          <cell r="E42">
            <v>114.1</v>
          </cell>
          <cell r="F42">
            <v>114.8</v>
          </cell>
          <cell r="G42">
            <v>0.7</v>
          </cell>
          <cell r="H42">
            <v>0.61</v>
          </cell>
          <cell r="I42" t="str">
            <v>1,48,13,493</v>
          </cell>
          <cell r="J42">
            <v>170.5</v>
          </cell>
          <cell r="K42">
            <v>126.9</v>
          </cell>
          <cell r="L42">
            <v>77.599999999999994</v>
          </cell>
          <cell r="M42">
            <v>10.029999999999999</v>
          </cell>
          <cell r="N42">
            <v>23.89</v>
          </cell>
        </row>
        <row r="43">
          <cell r="A43" t="str">
            <v>HINDALCO</v>
          </cell>
          <cell r="B43">
            <v>561</v>
          </cell>
          <cell r="C43">
            <v>566.75</v>
          </cell>
          <cell r="D43">
            <v>558.35</v>
          </cell>
          <cell r="E43">
            <v>557.1</v>
          </cell>
          <cell r="F43">
            <v>560.4</v>
          </cell>
          <cell r="G43">
            <v>3.3</v>
          </cell>
          <cell r="H43">
            <v>0.59</v>
          </cell>
          <cell r="I43" t="str">
            <v>15,02,352</v>
          </cell>
          <cell r="J43">
            <v>84.47</v>
          </cell>
          <cell r="K43">
            <v>620.5</v>
          </cell>
          <cell r="L43">
            <v>381</v>
          </cell>
          <cell r="M43">
            <v>1.62</v>
          </cell>
          <cell r="N43">
            <v>11.67</v>
          </cell>
        </row>
        <row r="44">
          <cell r="A44" t="str">
            <v>CUB</v>
          </cell>
          <cell r="B44">
            <v>144.69999999999999</v>
          </cell>
          <cell r="C44">
            <v>144.94999999999999</v>
          </cell>
          <cell r="D44">
            <v>143.6</v>
          </cell>
          <cell r="E44">
            <v>143.65</v>
          </cell>
          <cell r="F44">
            <v>144.44999999999999</v>
          </cell>
          <cell r="G44">
            <v>0.8</v>
          </cell>
          <cell r="H44">
            <v>0.56000000000000005</v>
          </cell>
          <cell r="I44" t="str">
            <v>10,39,682</v>
          </cell>
          <cell r="J44">
            <v>14.99</v>
          </cell>
          <cell r="K44">
            <v>167.8</v>
          </cell>
          <cell r="L44">
            <v>119.5</v>
          </cell>
          <cell r="M44">
            <v>-7.68</v>
          </cell>
          <cell r="N44">
            <v>-9.94</v>
          </cell>
        </row>
        <row r="45">
          <cell r="A45" t="str">
            <v>AMBUJACEM</v>
          </cell>
          <cell r="B45">
            <v>538</v>
          </cell>
          <cell r="C45">
            <v>546</v>
          </cell>
          <cell r="D45">
            <v>532.1</v>
          </cell>
          <cell r="E45">
            <v>537.1</v>
          </cell>
          <cell r="F45">
            <v>540</v>
          </cell>
          <cell r="G45">
            <v>2.9</v>
          </cell>
          <cell r="H45">
            <v>0.54</v>
          </cell>
          <cell r="I45" t="str">
            <v>25,79,032</v>
          </cell>
          <cell r="J45">
            <v>139.43</v>
          </cell>
          <cell r="K45">
            <v>557.9</v>
          </cell>
          <cell r="L45">
            <v>315.3</v>
          </cell>
          <cell r="M45">
            <v>9.51</v>
          </cell>
          <cell r="N45">
            <v>3.44</v>
          </cell>
        </row>
        <row r="46">
          <cell r="A46" t="str">
            <v>SBIN</v>
          </cell>
          <cell r="B46">
            <v>629</v>
          </cell>
          <cell r="C46">
            <v>633.79999999999995</v>
          </cell>
          <cell r="D46">
            <v>624.1</v>
          </cell>
          <cell r="E46">
            <v>627.75</v>
          </cell>
          <cell r="F46">
            <v>631</v>
          </cell>
          <cell r="G46">
            <v>3.25</v>
          </cell>
          <cell r="H46">
            <v>0.52</v>
          </cell>
          <cell r="I46" t="str">
            <v>98,86,760</v>
          </cell>
          <cell r="J46">
            <v>621.87</v>
          </cell>
          <cell r="K46">
            <v>660.4</v>
          </cell>
          <cell r="L46">
            <v>499.35</v>
          </cell>
          <cell r="M46">
            <v>-1.37</v>
          </cell>
          <cell r="N46">
            <v>6.43</v>
          </cell>
        </row>
        <row r="47">
          <cell r="A47" t="str">
            <v>GRASIM</v>
          </cell>
          <cell r="B47">
            <v>2095</v>
          </cell>
          <cell r="C47">
            <v>2099.9</v>
          </cell>
          <cell r="D47">
            <v>2070</v>
          </cell>
          <cell r="E47">
            <v>2081.1999999999998</v>
          </cell>
          <cell r="F47">
            <v>2089.9499999999998</v>
          </cell>
          <cell r="G47">
            <v>8.75</v>
          </cell>
          <cell r="H47">
            <v>0.42</v>
          </cell>
          <cell r="I47" t="str">
            <v>1,31,682</v>
          </cell>
          <cell r="J47">
            <v>27.38</v>
          </cell>
          <cell r="K47">
            <v>2175</v>
          </cell>
          <cell r="L47">
            <v>1527.05</v>
          </cell>
          <cell r="M47">
            <v>0.86</v>
          </cell>
          <cell r="N47">
            <v>24.11</v>
          </cell>
        </row>
        <row r="48">
          <cell r="A48" t="str">
            <v>LTTS</v>
          </cell>
          <cell r="B48">
            <v>5444</v>
          </cell>
          <cell r="C48">
            <v>5484.15</v>
          </cell>
          <cell r="D48">
            <v>5385</v>
          </cell>
          <cell r="E48">
            <v>5387.05</v>
          </cell>
          <cell r="F48">
            <v>5408.55</v>
          </cell>
          <cell r="G48">
            <v>21.5</v>
          </cell>
          <cell r="H48">
            <v>0.4</v>
          </cell>
          <cell r="I48">
            <v>90264</v>
          </cell>
          <cell r="J48">
            <v>48.95</v>
          </cell>
          <cell r="K48">
            <v>5566</v>
          </cell>
          <cell r="L48">
            <v>3215.85</v>
          </cell>
          <cell r="M48">
            <v>6.72</v>
          </cell>
          <cell r="N48">
            <v>58.58</v>
          </cell>
        </row>
        <row r="49">
          <cell r="A49" t="str">
            <v>INDIGO</v>
          </cell>
          <cell r="B49">
            <v>3050</v>
          </cell>
          <cell r="C49">
            <v>3064.2</v>
          </cell>
          <cell r="D49">
            <v>3031</v>
          </cell>
          <cell r="E49">
            <v>3029.55</v>
          </cell>
          <cell r="F49">
            <v>3041.6</v>
          </cell>
          <cell r="G49">
            <v>12.05</v>
          </cell>
          <cell r="H49">
            <v>0.4</v>
          </cell>
          <cell r="I49">
            <v>73015</v>
          </cell>
          <cell r="J49">
            <v>22.21</v>
          </cell>
          <cell r="K49">
            <v>3132</v>
          </cell>
          <cell r="L49">
            <v>1810.65</v>
          </cell>
          <cell r="M49">
            <v>5.95</v>
          </cell>
          <cell r="N49">
            <v>42.71</v>
          </cell>
        </row>
        <row r="50">
          <cell r="A50" t="str">
            <v>DELTACORP</v>
          </cell>
          <cell r="B50">
            <v>145.15</v>
          </cell>
          <cell r="C50">
            <v>146.6</v>
          </cell>
          <cell r="D50">
            <v>144.5</v>
          </cell>
          <cell r="E50">
            <v>144.75</v>
          </cell>
          <cell r="F50">
            <v>145.30000000000001</v>
          </cell>
          <cell r="G50">
            <v>0.55000000000000004</v>
          </cell>
          <cell r="H50">
            <v>0.38</v>
          </cell>
          <cell r="I50" t="str">
            <v>10,45,405</v>
          </cell>
          <cell r="J50">
            <v>15.21</v>
          </cell>
          <cell r="K50">
            <v>259.95</v>
          </cell>
          <cell r="L50">
            <v>122.6</v>
          </cell>
          <cell r="M50">
            <v>4.7</v>
          </cell>
          <cell r="N50">
            <v>-27.61</v>
          </cell>
        </row>
        <row r="51">
          <cell r="A51" t="str">
            <v>ACC</v>
          </cell>
          <cell r="B51">
            <v>2279</v>
          </cell>
          <cell r="C51">
            <v>2310</v>
          </cell>
          <cell r="D51">
            <v>2250.0500000000002</v>
          </cell>
          <cell r="E51">
            <v>2277.1</v>
          </cell>
          <cell r="F51">
            <v>2284</v>
          </cell>
          <cell r="G51">
            <v>6.9</v>
          </cell>
          <cell r="H51">
            <v>0.3</v>
          </cell>
          <cell r="I51" t="str">
            <v>2,54,530</v>
          </cell>
          <cell r="J51">
            <v>57.94</v>
          </cell>
          <cell r="K51">
            <v>2418</v>
          </cell>
          <cell r="L51">
            <v>1592.35</v>
          </cell>
          <cell r="M51">
            <v>9.1300000000000008</v>
          </cell>
          <cell r="N51">
            <v>-4.7699999999999996</v>
          </cell>
        </row>
        <row r="52">
          <cell r="A52" t="str">
            <v>GUJGASLTD</v>
          </cell>
          <cell r="B52">
            <v>554</v>
          </cell>
          <cell r="C52">
            <v>555.85</v>
          </cell>
          <cell r="D52">
            <v>547.6</v>
          </cell>
          <cell r="E52">
            <v>553.6</v>
          </cell>
          <cell r="F52">
            <v>555.20000000000005</v>
          </cell>
          <cell r="G52">
            <v>1.6</v>
          </cell>
          <cell r="H52">
            <v>0.28999999999999998</v>
          </cell>
          <cell r="I52" t="str">
            <v>4,71,413</v>
          </cell>
          <cell r="J52">
            <v>26.04</v>
          </cell>
          <cell r="K52">
            <v>566.5</v>
          </cell>
          <cell r="L52">
            <v>397.05</v>
          </cell>
          <cell r="M52">
            <v>26.28</v>
          </cell>
          <cell r="N52">
            <v>21.63</v>
          </cell>
        </row>
        <row r="53">
          <cell r="A53" t="str">
            <v>APOLLOHOSP</v>
          </cell>
          <cell r="B53">
            <v>6120</v>
          </cell>
          <cell r="C53">
            <v>6220</v>
          </cell>
          <cell r="D53">
            <v>6073</v>
          </cell>
          <cell r="E53">
            <v>6094.65</v>
          </cell>
          <cell r="F53">
            <v>6107.5</v>
          </cell>
          <cell r="G53">
            <v>12.85</v>
          </cell>
          <cell r="H53">
            <v>0.21</v>
          </cell>
          <cell r="I53" t="str">
            <v>2,49,694</v>
          </cell>
          <cell r="J53">
            <v>153.88</v>
          </cell>
          <cell r="K53">
            <v>6220</v>
          </cell>
          <cell r="L53">
            <v>4123</v>
          </cell>
          <cell r="M53">
            <v>12.82</v>
          </cell>
          <cell r="N53">
            <v>41.14</v>
          </cell>
        </row>
        <row r="54">
          <cell r="A54" t="str">
            <v>SBILIFE</v>
          </cell>
          <cell r="B54">
            <v>1448.9</v>
          </cell>
          <cell r="C54">
            <v>1454.35</v>
          </cell>
          <cell r="D54">
            <v>1431.6</v>
          </cell>
          <cell r="E54">
            <v>1440.6</v>
          </cell>
          <cell r="F54">
            <v>1443.65</v>
          </cell>
          <cell r="G54">
            <v>3.05</v>
          </cell>
          <cell r="H54">
            <v>0.21</v>
          </cell>
          <cell r="I54" t="str">
            <v>4,63,302</v>
          </cell>
          <cell r="J54">
            <v>66.73</v>
          </cell>
          <cell r="K54">
            <v>1495.35</v>
          </cell>
          <cell r="L54">
            <v>1054</v>
          </cell>
          <cell r="M54">
            <v>2.2200000000000002</v>
          </cell>
          <cell r="N54">
            <v>8.8800000000000008</v>
          </cell>
        </row>
        <row r="55">
          <cell r="A55" t="str">
            <v>BRITANNIA</v>
          </cell>
          <cell r="B55">
            <v>5164</v>
          </cell>
          <cell r="C55">
            <v>5245.35</v>
          </cell>
          <cell r="D55">
            <v>5145.3500000000004</v>
          </cell>
          <cell r="E55">
            <v>5138.6499999999996</v>
          </cell>
          <cell r="F55">
            <v>5149</v>
          </cell>
          <cell r="G55">
            <v>10.35</v>
          </cell>
          <cell r="H55">
            <v>0.2</v>
          </cell>
          <cell r="I55" t="str">
            <v>2,21,679</v>
          </cell>
          <cell r="J55">
            <v>115.25</v>
          </cell>
          <cell r="K55">
            <v>5386.05</v>
          </cell>
          <cell r="L55">
            <v>4153</v>
          </cell>
          <cell r="M55">
            <v>3.71</v>
          </cell>
          <cell r="N55">
            <v>17.52</v>
          </cell>
        </row>
        <row r="56">
          <cell r="A56" t="str">
            <v>NTPC</v>
          </cell>
          <cell r="B56">
            <v>309.95</v>
          </cell>
          <cell r="C56">
            <v>314.85000000000002</v>
          </cell>
          <cell r="D56">
            <v>306.25</v>
          </cell>
          <cell r="E56">
            <v>308.45</v>
          </cell>
          <cell r="F56">
            <v>309.05</v>
          </cell>
          <cell r="G56">
            <v>0.6</v>
          </cell>
          <cell r="H56">
            <v>0.19</v>
          </cell>
          <cell r="I56" t="str">
            <v>1,06,52,125</v>
          </cell>
          <cell r="J56">
            <v>331.98</v>
          </cell>
          <cell r="K56">
            <v>325.64999999999998</v>
          </cell>
          <cell r="L56">
            <v>162.55000000000001</v>
          </cell>
          <cell r="M56">
            <v>3.63</v>
          </cell>
          <cell r="N56">
            <v>82.84</v>
          </cell>
        </row>
        <row r="57">
          <cell r="A57" t="str">
            <v>BHARTIARTL</v>
          </cell>
          <cell r="B57">
            <v>1128.05</v>
          </cell>
          <cell r="C57">
            <v>1139.25</v>
          </cell>
          <cell r="D57">
            <v>1118.75</v>
          </cell>
          <cell r="E57">
            <v>1125</v>
          </cell>
          <cell r="F57">
            <v>1127</v>
          </cell>
          <cell r="G57">
            <v>2</v>
          </cell>
          <cell r="H57">
            <v>0.18</v>
          </cell>
          <cell r="I57" t="str">
            <v>19,19,442</v>
          </cell>
          <cell r="J57">
            <v>216.78</v>
          </cell>
          <cell r="K57">
            <v>1139.25</v>
          </cell>
          <cell r="L57">
            <v>735.8</v>
          </cell>
          <cell r="M57">
            <v>15.79</v>
          </cell>
          <cell r="N57">
            <v>45.73</v>
          </cell>
        </row>
        <row r="58">
          <cell r="A58" t="str">
            <v>INDHOTEL</v>
          </cell>
          <cell r="B58">
            <v>485</v>
          </cell>
          <cell r="C58">
            <v>486.3</v>
          </cell>
          <cell r="D58">
            <v>474.45</v>
          </cell>
          <cell r="E58">
            <v>482.2</v>
          </cell>
          <cell r="F58">
            <v>483</v>
          </cell>
          <cell r="G58">
            <v>0.8</v>
          </cell>
          <cell r="H58">
            <v>0.17</v>
          </cell>
          <cell r="I58" t="str">
            <v>22,56,239</v>
          </cell>
          <cell r="J58">
            <v>108.55</v>
          </cell>
          <cell r="K58">
            <v>486.3</v>
          </cell>
          <cell r="L58">
            <v>280.05</v>
          </cell>
          <cell r="M58">
            <v>13.66</v>
          </cell>
          <cell r="N58">
            <v>60.89</v>
          </cell>
        </row>
        <row r="59">
          <cell r="A59" t="str">
            <v>AXISBANK</v>
          </cell>
          <cell r="B59">
            <v>1121</v>
          </cell>
          <cell r="C59">
            <v>1126.45</v>
          </cell>
          <cell r="D59">
            <v>1102.8</v>
          </cell>
          <cell r="E59">
            <v>1116.55</v>
          </cell>
          <cell r="F59">
            <v>1118.0999999999999</v>
          </cell>
          <cell r="G59">
            <v>1.55</v>
          </cell>
          <cell r="H59">
            <v>0.14000000000000001</v>
          </cell>
          <cell r="I59" t="str">
            <v>50,55,594</v>
          </cell>
          <cell r="J59">
            <v>563.99</v>
          </cell>
          <cell r="K59">
            <v>1151.8499999999999</v>
          </cell>
          <cell r="L59">
            <v>814.3</v>
          </cell>
          <cell r="M59">
            <v>0.56999999999999995</v>
          </cell>
          <cell r="N59">
            <v>20.23</v>
          </cell>
        </row>
        <row r="60">
          <cell r="A60" t="str">
            <v>TATACOMM</v>
          </cell>
          <cell r="B60">
            <v>1748</v>
          </cell>
          <cell r="C60">
            <v>1752.2</v>
          </cell>
          <cell r="D60">
            <v>1720</v>
          </cell>
          <cell r="E60">
            <v>1737.75</v>
          </cell>
          <cell r="F60">
            <v>1740.05</v>
          </cell>
          <cell r="G60">
            <v>2.2999999999999998</v>
          </cell>
          <cell r="H60">
            <v>0.13</v>
          </cell>
          <cell r="I60" t="str">
            <v>6,30,525</v>
          </cell>
          <cell r="J60">
            <v>109.54</v>
          </cell>
          <cell r="K60">
            <v>1957.35</v>
          </cell>
          <cell r="L60">
            <v>1156.8</v>
          </cell>
          <cell r="M60">
            <v>1.94</v>
          </cell>
          <cell r="N60">
            <v>26.74</v>
          </cell>
        </row>
        <row r="61">
          <cell r="A61" t="str">
            <v>HEROMOTOCO</v>
          </cell>
          <cell r="B61">
            <v>4410</v>
          </cell>
          <cell r="C61">
            <v>4425.7</v>
          </cell>
          <cell r="D61">
            <v>4385</v>
          </cell>
          <cell r="E61">
            <v>4399.75</v>
          </cell>
          <cell r="F61">
            <v>4405</v>
          </cell>
          <cell r="G61">
            <v>5.25</v>
          </cell>
          <cell r="H61">
            <v>0.12</v>
          </cell>
          <cell r="I61" t="str">
            <v>1,11,872</v>
          </cell>
          <cell r="J61">
            <v>49.3</v>
          </cell>
          <cell r="K61">
            <v>4450</v>
          </cell>
          <cell r="L61">
            <v>2246</v>
          </cell>
          <cell r="M61">
            <v>15.31</v>
          </cell>
          <cell r="N61">
            <v>58.86</v>
          </cell>
        </row>
        <row r="62">
          <cell r="A62" t="str">
            <v>AUROPHARMA</v>
          </cell>
          <cell r="B62">
            <v>1152</v>
          </cell>
          <cell r="C62">
            <v>1162.95</v>
          </cell>
          <cell r="D62">
            <v>1140.0999999999999</v>
          </cell>
          <cell r="E62">
            <v>1148.7</v>
          </cell>
          <cell r="F62">
            <v>1150</v>
          </cell>
          <cell r="G62">
            <v>1.3</v>
          </cell>
          <cell r="H62">
            <v>0.11</v>
          </cell>
          <cell r="I62" t="str">
            <v>10,87,358</v>
          </cell>
          <cell r="J62">
            <v>125.3</v>
          </cell>
          <cell r="K62">
            <v>1163.5999999999999</v>
          </cell>
          <cell r="L62">
            <v>397.2</v>
          </cell>
          <cell r="M62">
            <v>11.22</v>
          </cell>
          <cell r="N62">
            <v>158.02000000000001</v>
          </cell>
        </row>
        <row r="63">
          <cell r="A63" t="str">
            <v>LTIM</v>
          </cell>
          <cell r="B63">
            <v>5708</v>
          </cell>
          <cell r="C63">
            <v>5710</v>
          </cell>
          <cell r="D63">
            <v>5625</v>
          </cell>
          <cell r="E63">
            <v>5652.15</v>
          </cell>
          <cell r="F63">
            <v>5658</v>
          </cell>
          <cell r="G63">
            <v>5.85</v>
          </cell>
          <cell r="H63">
            <v>0.1</v>
          </cell>
          <cell r="I63" t="str">
            <v>2,22,222</v>
          </cell>
          <cell r="J63">
            <v>125.66</v>
          </cell>
          <cell r="K63">
            <v>6442</v>
          </cell>
          <cell r="L63">
            <v>4121</v>
          </cell>
          <cell r="M63">
            <v>-6.31</v>
          </cell>
          <cell r="N63">
            <v>33.340000000000003</v>
          </cell>
        </row>
        <row r="64">
          <cell r="A64" t="str">
            <v>CHAMBLFERT</v>
          </cell>
          <cell r="B64">
            <v>374.9</v>
          </cell>
          <cell r="C64">
            <v>381.1</v>
          </cell>
          <cell r="D64">
            <v>372.05</v>
          </cell>
          <cell r="E64">
            <v>373.3</v>
          </cell>
          <cell r="F64">
            <v>373.6</v>
          </cell>
          <cell r="G64">
            <v>0.3</v>
          </cell>
          <cell r="H64">
            <v>0.08</v>
          </cell>
          <cell r="I64" t="str">
            <v>13,63,454</v>
          </cell>
          <cell r="J64">
            <v>51.35</v>
          </cell>
          <cell r="K64">
            <v>402.9</v>
          </cell>
          <cell r="L64">
            <v>248.4</v>
          </cell>
          <cell r="M64">
            <v>13.38</v>
          </cell>
          <cell r="N64">
            <v>20.79</v>
          </cell>
        </row>
        <row r="65">
          <cell r="A65" t="str">
            <v>PEL</v>
          </cell>
          <cell r="B65">
            <v>900</v>
          </cell>
          <cell r="C65">
            <v>904.55</v>
          </cell>
          <cell r="D65">
            <v>893</v>
          </cell>
          <cell r="E65">
            <v>895.9</v>
          </cell>
          <cell r="F65">
            <v>896.5</v>
          </cell>
          <cell r="G65">
            <v>0.6</v>
          </cell>
          <cell r="H65">
            <v>7.0000000000000007E-2</v>
          </cell>
          <cell r="I65" t="str">
            <v>3,55,674</v>
          </cell>
          <cell r="J65">
            <v>31.92</v>
          </cell>
          <cell r="K65">
            <v>1139.95</v>
          </cell>
          <cell r="L65">
            <v>630.45000000000005</v>
          </cell>
          <cell r="M65">
            <v>1.19</v>
          </cell>
          <cell r="N65">
            <v>7.09</v>
          </cell>
        </row>
        <row r="66">
          <cell r="A66" t="str">
            <v>BPCL</v>
          </cell>
          <cell r="B66">
            <v>484</v>
          </cell>
          <cell r="C66">
            <v>486</v>
          </cell>
          <cell r="D66">
            <v>480</v>
          </cell>
          <cell r="E66">
            <v>480.95</v>
          </cell>
          <cell r="F66">
            <v>481.2</v>
          </cell>
          <cell r="G66">
            <v>0.25</v>
          </cell>
          <cell r="H66">
            <v>0.05</v>
          </cell>
          <cell r="I66" t="str">
            <v>38,11,138</v>
          </cell>
          <cell r="J66">
            <v>184.32</v>
          </cell>
          <cell r="K66">
            <v>486</v>
          </cell>
          <cell r="L66">
            <v>314.05</v>
          </cell>
          <cell r="M66">
            <v>9.44</v>
          </cell>
          <cell r="N66">
            <v>37.549999999999997</v>
          </cell>
        </row>
        <row r="67">
          <cell r="A67" t="str">
            <v>EICHERMOT</v>
          </cell>
          <cell r="B67">
            <v>3709.9</v>
          </cell>
          <cell r="C67">
            <v>3737.9</v>
          </cell>
          <cell r="D67">
            <v>3675.1</v>
          </cell>
          <cell r="E67">
            <v>3699.45</v>
          </cell>
          <cell r="F67">
            <v>3700</v>
          </cell>
          <cell r="G67">
            <v>0.55000000000000004</v>
          </cell>
          <cell r="H67">
            <v>0.01</v>
          </cell>
          <cell r="I67" t="str">
            <v>1,22,046</v>
          </cell>
          <cell r="J67">
            <v>45.23</v>
          </cell>
          <cell r="K67">
            <v>4200</v>
          </cell>
          <cell r="L67">
            <v>2836</v>
          </cell>
          <cell r="M67">
            <v>-5.44</v>
          </cell>
          <cell r="N67">
            <v>16.82</v>
          </cell>
        </row>
        <row r="68">
          <cell r="A68" t="str">
            <v>BALRAMCHIN</v>
          </cell>
          <cell r="B68">
            <v>384.5</v>
          </cell>
          <cell r="C68">
            <v>386.15</v>
          </cell>
          <cell r="D68">
            <v>381.5</v>
          </cell>
          <cell r="E68">
            <v>382.75</v>
          </cell>
          <cell r="F68">
            <v>382.7</v>
          </cell>
          <cell r="G68">
            <v>-0.05</v>
          </cell>
          <cell r="H68">
            <v>-0.01</v>
          </cell>
          <cell r="I68" t="str">
            <v>5,26,579</v>
          </cell>
          <cell r="J68">
            <v>20.190000000000001</v>
          </cell>
          <cell r="K68">
            <v>485.9</v>
          </cell>
          <cell r="L68">
            <v>349.3</v>
          </cell>
          <cell r="M68">
            <v>-0.64</v>
          </cell>
          <cell r="N68">
            <v>-2.4500000000000002</v>
          </cell>
        </row>
        <row r="69">
          <cell r="A69" t="str">
            <v>JINDALSTEL</v>
          </cell>
          <cell r="B69">
            <v>735</v>
          </cell>
          <cell r="C69">
            <v>737.95</v>
          </cell>
          <cell r="D69">
            <v>726.4</v>
          </cell>
          <cell r="E69">
            <v>729.25</v>
          </cell>
          <cell r="F69">
            <v>729</v>
          </cell>
          <cell r="G69">
            <v>-0.25</v>
          </cell>
          <cell r="H69">
            <v>-0.03</v>
          </cell>
          <cell r="I69" t="str">
            <v>8,76,767</v>
          </cell>
          <cell r="J69">
            <v>64.08</v>
          </cell>
          <cell r="K69">
            <v>767.9</v>
          </cell>
          <cell r="L69">
            <v>503</v>
          </cell>
          <cell r="M69">
            <v>4.54</v>
          </cell>
          <cell r="N69">
            <v>20.57</v>
          </cell>
        </row>
        <row r="70">
          <cell r="A70" t="str">
            <v>ONGC</v>
          </cell>
          <cell r="B70">
            <v>243</v>
          </cell>
          <cell r="C70">
            <v>245.45</v>
          </cell>
          <cell r="D70">
            <v>240.45</v>
          </cell>
          <cell r="E70">
            <v>242.05</v>
          </cell>
          <cell r="F70">
            <v>241.9</v>
          </cell>
          <cell r="G70">
            <v>-0.15</v>
          </cell>
          <cell r="H70">
            <v>-0.06</v>
          </cell>
          <cell r="I70" t="str">
            <v>1,51,33,785</v>
          </cell>
          <cell r="J70">
            <v>367.27</v>
          </cell>
          <cell r="K70">
            <v>245.45</v>
          </cell>
          <cell r="L70">
            <v>140.1</v>
          </cell>
          <cell r="M70">
            <v>19.12</v>
          </cell>
          <cell r="N70">
            <v>59.51</v>
          </cell>
        </row>
        <row r="71">
          <cell r="A71" t="str">
            <v>BAJFINANCE</v>
          </cell>
          <cell r="B71">
            <v>7327.75</v>
          </cell>
          <cell r="C71">
            <v>7386.3</v>
          </cell>
          <cell r="D71">
            <v>7291</v>
          </cell>
          <cell r="E71">
            <v>7319.1</v>
          </cell>
          <cell r="F71">
            <v>7313</v>
          </cell>
          <cell r="G71">
            <v>-6.1</v>
          </cell>
          <cell r="H71">
            <v>-0.08</v>
          </cell>
          <cell r="I71" t="str">
            <v>2,19,358</v>
          </cell>
          <cell r="J71">
            <v>160.85</v>
          </cell>
          <cell r="K71">
            <v>8192</v>
          </cell>
          <cell r="L71">
            <v>5485.7</v>
          </cell>
          <cell r="M71">
            <v>-2.33</v>
          </cell>
          <cell r="N71">
            <v>21.73</v>
          </cell>
        </row>
        <row r="72">
          <cell r="A72" t="str">
            <v>UBL</v>
          </cell>
          <cell r="B72">
            <v>1850.35</v>
          </cell>
          <cell r="C72">
            <v>1864.15</v>
          </cell>
          <cell r="D72">
            <v>1821.1</v>
          </cell>
          <cell r="E72">
            <v>1844.8</v>
          </cell>
          <cell r="F72">
            <v>1842.9</v>
          </cell>
          <cell r="G72">
            <v>-1.9</v>
          </cell>
          <cell r="H72">
            <v>-0.1</v>
          </cell>
          <cell r="I72" t="str">
            <v>1,45,006</v>
          </cell>
          <cell r="J72">
            <v>26.73</v>
          </cell>
          <cell r="K72">
            <v>1908</v>
          </cell>
          <cell r="L72">
            <v>1353.5</v>
          </cell>
          <cell r="M72">
            <v>9.58</v>
          </cell>
          <cell r="N72">
            <v>15.66</v>
          </cell>
        </row>
        <row r="73">
          <cell r="A73" t="str">
            <v>IOC</v>
          </cell>
          <cell r="B73">
            <v>149.9</v>
          </cell>
          <cell r="C73">
            <v>150.4</v>
          </cell>
          <cell r="D73">
            <v>147.6</v>
          </cell>
          <cell r="E73">
            <v>148.65</v>
          </cell>
          <cell r="F73">
            <v>148.44999999999999</v>
          </cell>
          <cell r="G73">
            <v>-0.2</v>
          </cell>
          <cell r="H73">
            <v>-0.13</v>
          </cell>
          <cell r="I73" t="str">
            <v>1,64,29,974</v>
          </cell>
          <cell r="J73">
            <v>245.22</v>
          </cell>
          <cell r="K73">
            <v>150.4</v>
          </cell>
          <cell r="L73">
            <v>75.75</v>
          </cell>
          <cell r="M73">
            <v>23.82</v>
          </cell>
          <cell r="N73">
            <v>78.56</v>
          </cell>
        </row>
        <row r="74">
          <cell r="A74" t="str">
            <v>ABCAPITAL</v>
          </cell>
          <cell r="B74">
            <v>175.7</v>
          </cell>
          <cell r="C74">
            <v>176.1</v>
          </cell>
          <cell r="D74">
            <v>173.7</v>
          </cell>
          <cell r="E74">
            <v>174.7</v>
          </cell>
          <cell r="F74">
            <v>174.45</v>
          </cell>
          <cell r="G74">
            <v>-0.25</v>
          </cell>
          <cell r="H74">
            <v>-0.14000000000000001</v>
          </cell>
          <cell r="I74" t="str">
            <v>13,50,702</v>
          </cell>
          <cell r="J74">
            <v>23.55</v>
          </cell>
          <cell r="K74">
            <v>199.3</v>
          </cell>
          <cell r="L74">
            <v>133.05000000000001</v>
          </cell>
          <cell r="M74">
            <v>11.31</v>
          </cell>
          <cell r="N74">
            <v>18.28</v>
          </cell>
        </row>
        <row r="75">
          <cell r="A75" t="str">
            <v>UPL</v>
          </cell>
          <cell r="B75">
            <v>556.95000000000005</v>
          </cell>
          <cell r="C75">
            <v>557.4</v>
          </cell>
          <cell r="D75">
            <v>551.6</v>
          </cell>
          <cell r="E75">
            <v>553.4</v>
          </cell>
          <cell r="F75">
            <v>552.25</v>
          </cell>
          <cell r="G75">
            <v>-1.1499999999999999</v>
          </cell>
          <cell r="H75">
            <v>-0.21</v>
          </cell>
          <cell r="I75" t="str">
            <v>8,11,281</v>
          </cell>
          <cell r="J75">
            <v>44.9</v>
          </cell>
          <cell r="K75">
            <v>780</v>
          </cell>
          <cell r="L75">
            <v>528.15</v>
          </cell>
          <cell r="M75">
            <v>-3.28</v>
          </cell>
          <cell r="N75">
            <v>-25.97</v>
          </cell>
        </row>
        <row r="76">
          <cell r="A76" t="str">
            <v>LT</v>
          </cell>
          <cell r="B76">
            <v>3667</v>
          </cell>
          <cell r="C76">
            <v>3670</v>
          </cell>
          <cell r="D76">
            <v>3621.05</v>
          </cell>
          <cell r="E76">
            <v>3646</v>
          </cell>
          <cell r="F76">
            <v>3637.4</v>
          </cell>
          <cell r="G76">
            <v>-8.6</v>
          </cell>
          <cell r="H76">
            <v>-0.24</v>
          </cell>
          <cell r="I76" t="str">
            <v>4,68,514</v>
          </cell>
          <cell r="J76">
            <v>170.76</v>
          </cell>
          <cell r="K76">
            <v>3670</v>
          </cell>
          <cell r="L76">
            <v>2072.65</v>
          </cell>
          <cell r="M76">
            <v>6.65</v>
          </cell>
          <cell r="N76">
            <v>60.4</v>
          </cell>
        </row>
        <row r="77">
          <cell r="A77" t="str">
            <v>TATASTEEL</v>
          </cell>
          <cell r="B77">
            <v>134.25</v>
          </cell>
          <cell r="C77">
            <v>135.19999999999999</v>
          </cell>
          <cell r="D77">
            <v>133.30000000000001</v>
          </cell>
          <cell r="E77">
            <v>134.25</v>
          </cell>
          <cell r="F77">
            <v>133.9</v>
          </cell>
          <cell r="G77">
            <v>-0.35</v>
          </cell>
          <cell r="H77">
            <v>-0.26</v>
          </cell>
          <cell r="I77" t="str">
            <v>1,65,78,179</v>
          </cell>
          <cell r="J77">
            <v>222.56</v>
          </cell>
          <cell r="K77">
            <v>141.25</v>
          </cell>
          <cell r="L77">
            <v>101.55</v>
          </cell>
          <cell r="M77">
            <v>3.47</v>
          </cell>
          <cell r="N77">
            <v>8.66</v>
          </cell>
        </row>
        <row r="78">
          <cell r="A78" t="str">
            <v>RAMCOCEM</v>
          </cell>
          <cell r="B78">
            <v>962.95</v>
          </cell>
          <cell r="C78">
            <v>963</v>
          </cell>
          <cell r="D78">
            <v>954.8</v>
          </cell>
          <cell r="E78">
            <v>957.6</v>
          </cell>
          <cell r="F78">
            <v>955</v>
          </cell>
          <cell r="G78">
            <v>-2.6</v>
          </cell>
          <cell r="H78">
            <v>-0.27</v>
          </cell>
          <cell r="I78">
            <v>67880</v>
          </cell>
          <cell r="J78">
            <v>6.5</v>
          </cell>
          <cell r="K78">
            <v>1058.2</v>
          </cell>
          <cell r="L78">
            <v>642.04999999999995</v>
          </cell>
          <cell r="M78">
            <v>-3.9</v>
          </cell>
          <cell r="N78">
            <v>34.44</v>
          </cell>
        </row>
        <row r="79">
          <cell r="A79" t="str">
            <v>M&amp;MFIN</v>
          </cell>
          <cell r="B79">
            <v>283.89999999999998</v>
          </cell>
          <cell r="C79">
            <v>285</v>
          </cell>
          <cell r="D79">
            <v>277.55</v>
          </cell>
          <cell r="E79">
            <v>282.35000000000002</v>
          </cell>
          <cell r="F79">
            <v>281.5</v>
          </cell>
          <cell r="G79">
            <v>-0.85</v>
          </cell>
          <cell r="H79">
            <v>-0.3</v>
          </cell>
          <cell r="I79" t="str">
            <v>11,12,252</v>
          </cell>
          <cell r="J79">
            <v>31.27</v>
          </cell>
          <cell r="K79">
            <v>346.55</v>
          </cell>
          <cell r="L79">
            <v>215.65</v>
          </cell>
          <cell r="M79">
            <v>5.04</v>
          </cell>
          <cell r="N79">
            <v>20.3</v>
          </cell>
        </row>
        <row r="80">
          <cell r="A80" t="str">
            <v>IDEA</v>
          </cell>
          <cell r="B80">
            <v>15.1</v>
          </cell>
          <cell r="C80">
            <v>15.25</v>
          </cell>
          <cell r="D80">
            <v>14.85</v>
          </cell>
          <cell r="E80">
            <v>15.1</v>
          </cell>
          <cell r="F80">
            <v>15.05</v>
          </cell>
          <cell r="G80">
            <v>-0.05</v>
          </cell>
          <cell r="H80">
            <v>-0.33</v>
          </cell>
          <cell r="I80" t="str">
            <v>16,68,55,611</v>
          </cell>
          <cell r="J80">
            <v>250.95</v>
          </cell>
          <cell r="K80">
            <v>18.399999999999999</v>
          </cell>
          <cell r="L80">
            <v>5.7</v>
          </cell>
          <cell r="M80">
            <v>15.27</v>
          </cell>
          <cell r="N80">
            <v>104.05</v>
          </cell>
        </row>
        <row r="81">
          <cell r="A81" t="str">
            <v>TECHM</v>
          </cell>
          <cell r="B81">
            <v>1405</v>
          </cell>
          <cell r="C81">
            <v>1406.2</v>
          </cell>
          <cell r="D81">
            <v>1376</v>
          </cell>
          <cell r="E81">
            <v>1389.9</v>
          </cell>
          <cell r="F81">
            <v>1385</v>
          </cell>
          <cell r="G81">
            <v>-4.9000000000000004</v>
          </cell>
          <cell r="H81">
            <v>-0.35</v>
          </cell>
          <cell r="I81" t="str">
            <v>10,01,018</v>
          </cell>
          <cell r="J81">
            <v>139.32</v>
          </cell>
          <cell r="K81">
            <v>1406.2</v>
          </cell>
          <cell r="L81">
            <v>981.05</v>
          </cell>
          <cell r="M81">
            <v>11.32</v>
          </cell>
          <cell r="N81">
            <v>31.96</v>
          </cell>
        </row>
        <row r="82">
          <cell r="A82" t="str">
            <v>SHRIRAMFIN</v>
          </cell>
          <cell r="B82">
            <v>2330</v>
          </cell>
          <cell r="C82">
            <v>2339.9499999999998</v>
          </cell>
          <cell r="D82">
            <v>2288</v>
          </cell>
          <cell r="E82">
            <v>2301.85</v>
          </cell>
          <cell r="F82">
            <v>2293.85</v>
          </cell>
          <cell r="G82">
            <v>-8</v>
          </cell>
          <cell r="H82">
            <v>-0.35</v>
          </cell>
          <cell r="I82" t="str">
            <v>1,00,445</v>
          </cell>
          <cell r="J82">
            <v>23.15</v>
          </cell>
          <cell r="K82">
            <v>2339.9499999999998</v>
          </cell>
          <cell r="L82">
            <v>1190</v>
          </cell>
          <cell r="M82">
            <v>15.16</v>
          </cell>
          <cell r="N82">
            <v>77.78</v>
          </cell>
        </row>
        <row r="83">
          <cell r="A83" t="str">
            <v>CROMPTON</v>
          </cell>
          <cell r="B83">
            <v>312.3</v>
          </cell>
          <cell r="C83">
            <v>314.35000000000002</v>
          </cell>
          <cell r="D83">
            <v>310</v>
          </cell>
          <cell r="E83">
            <v>311.35000000000002</v>
          </cell>
          <cell r="F83">
            <v>310</v>
          </cell>
          <cell r="G83">
            <v>-1.35</v>
          </cell>
          <cell r="H83">
            <v>-0.43</v>
          </cell>
          <cell r="I83" t="str">
            <v>5,27,772</v>
          </cell>
          <cell r="J83">
            <v>16.399999999999999</v>
          </cell>
          <cell r="K83">
            <v>341</v>
          </cell>
          <cell r="L83">
            <v>251</v>
          </cell>
          <cell r="M83">
            <v>4.78</v>
          </cell>
          <cell r="N83">
            <v>-4.17</v>
          </cell>
        </row>
        <row r="84">
          <cell r="A84" t="str">
            <v>DALBHARAT</v>
          </cell>
          <cell r="B84">
            <v>2240</v>
          </cell>
          <cell r="C84">
            <v>2241.5</v>
          </cell>
          <cell r="D84">
            <v>2200</v>
          </cell>
          <cell r="E84">
            <v>2214.4</v>
          </cell>
          <cell r="F84">
            <v>2204.9499999999998</v>
          </cell>
          <cell r="G84">
            <v>-9.4499999999999993</v>
          </cell>
          <cell r="H84">
            <v>-0.43</v>
          </cell>
          <cell r="I84">
            <v>56612</v>
          </cell>
          <cell r="J84">
            <v>12.56</v>
          </cell>
          <cell r="K84">
            <v>2430.6999999999998</v>
          </cell>
          <cell r="L84">
            <v>1672</v>
          </cell>
          <cell r="M84">
            <v>1.38</v>
          </cell>
          <cell r="N84">
            <v>17.97</v>
          </cell>
        </row>
        <row r="85">
          <cell r="A85" t="str">
            <v>PIDILITIND</v>
          </cell>
          <cell r="B85">
            <v>2685</v>
          </cell>
          <cell r="C85">
            <v>2710.4</v>
          </cell>
          <cell r="D85">
            <v>2675</v>
          </cell>
          <cell r="E85">
            <v>2687.7</v>
          </cell>
          <cell r="F85">
            <v>2676</v>
          </cell>
          <cell r="G85">
            <v>-11.7</v>
          </cell>
          <cell r="H85">
            <v>-0.44</v>
          </cell>
          <cell r="I85">
            <v>81777</v>
          </cell>
          <cell r="J85">
            <v>22</v>
          </cell>
          <cell r="K85">
            <v>2805</v>
          </cell>
          <cell r="L85">
            <v>2250.0500000000002</v>
          </cell>
          <cell r="M85">
            <v>4.01</v>
          </cell>
          <cell r="N85">
            <v>9.56</v>
          </cell>
        </row>
        <row r="86">
          <cell r="A86" t="str">
            <v>TATAMOTORS</v>
          </cell>
          <cell r="B86">
            <v>826</v>
          </cell>
          <cell r="C86">
            <v>827</v>
          </cell>
          <cell r="D86">
            <v>817.05</v>
          </cell>
          <cell r="E86">
            <v>823.55</v>
          </cell>
          <cell r="F86">
            <v>819.95</v>
          </cell>
          <cell r="G86">
            <v>-3.6</v>
          </cell>
          <cell r="H86">
            <v>-0.44</v>
          </cell>
          <cell r="I86" t="str">
            <v>28,37,388</v>
          </cell>
          <cell r="J86">
            <v>233.08</v>
          </cell>
          <cell r="K86">
            <v>827</v>
          </cell>
          <cell r="L86">
            <v>400.1</v>
          </cell>
          <cell r="M86">
            <v>16.77</v>
          </cell>
          <cell r="N86">
            <v>105.5</v>
          </cell>
        </row>
        <row r="87">
          <cell r="A87" t="str">
            <v>MCX</v>
          </cell>
          <cell r="B87">
            <v>3216</v>
          </cell>
          <cell r="C87">
            <v>3243</v>
          </cell>
          <cell r="D87">
            <v>3168.9</v>
          </cell>
          <cell r="E87">
            <v>3200.9</v>
          </cell>
          <cell r="F87">
            <v>3185.25</v>
          </cell>
          <cell r="G87">
            <v>-15.65</v>
          </cell>
          <cell r="H87">
            <v>-0.49</v>
          </cell>
          <cell r="I87" t="str">
            <v>2,96,045</v>
          </cell>
          <cell r="J87">
            <v>94.75</v>
          </cell>
          <cell r="K87">
            <v>3344</v>
          </cell>
          <cell r="L87">
            <v>1285.05</v>
          </cell>
          <cell r="M87">
            <v>2.88</v>
          </cell>
          <cell r="N87">
            <v>99.93</v>
          </cell>
        </row>
        <row r="88">
          <cell r="A88" t="str">
            <v>MGL</v>
          </cell>
          <cell r="B88">
            <v>1330.85</v>
          </cell>
          <cell r="C88">
            <v>1338.7</v>
          </cell>
          <cell r="D88">
            <v>1303.55</v>
          </cell>
          <cell r="E88">
            <v>1326</v>
          </cell>
          <cell r="F88">
            <v>1319.5</v>
          </cell>
          <cell r="G88">
            <v>-6.5</v>
          </cell>
          <cell r="H88">
            <v>-0.49</v>
          </cell>
          <cell r="I88" t="str">
            <v>2,73,628</v>
          </cell>
          <cell r="J88">
            <v>36.090000000000003</v>
          </cell>
          <cell r="K88">
            <v>1345</v>
          </cell>
          <cell r="L88">
            <v>830.5</v>
          </cell>
          <cell r="M88">
            <v>14.77</v>
          </cell>
          <cell r="N88">
            <v>54.27</v>
          </cell>
        </row>
        <row r="89">
          <cell r="A89" t="str">
            <v>DRREDDY</v>
          </cell>
          <cell r="B89">
            <v>5698.2</v>
          </cell>
          <cell r="C89">
            <v>5700</v>
          </cell>
          <cell r="D89">
            <v>5630</v>
          </cell>
          <cell r="E89">
            <v>5668.2</v>
          </cell>
          <cell r="F89">
            <v>5638</v>
          </cell>
          <cell r="G89">
            <v>-30.2</v>
          </cell>
          <cell r="H89">
            <v>-0.53</v>
          </cell>
          <cell r="I89">
            <v>67138</v>
          </cell>
          <cell r="J89">
            <v>37.950000000000003</v>
          </cell>
          <cell r="K89">
            <v>5989.7</v>
          </cell>
          <cell r="L89">
            <v>4175.1000000000004</v>
          </cell>
          <cell r="M89">
            <v>1.6</v>
          </cell>
          <cell r="N89">
            <v>30.84</v>
          </cell>
        </row>
        <row r="90">
          <cell r="A90" t="str">
            <v>GMRINFRA</v>
          </cell>
          <cell r="B90">
            <v>83</v>
          </cell>
          <cell r="C90">
            <v>84.5</v>
          </cell>
          <cell r="D90">
            <v>81.099999999999994</v>
          </cell>
          <cell r="E90">
            <v>82.5</v>
          </cell>
          <cell r="F90">
            <v>82.05</v>
          </cell>
          <cell r="G90">
            <v>-0.45</v>
          </cell>
          <cell r="H90">
            <v>-0.55000000000000004</v>
          </cell>
          <cell r="I90" t="str">
            <v>3,41,68,130</v>
          </cell>
          <cell r="J90">
            <v>282.19</v>
          </cell>
          <cell r="K90">
            <v>88.7</v>
          </cell>
          <cell r="L90">
            <v>36</v>
          </cell>
          <cell r="M90">
            <v>15.71</v>
          </cell>
          <cell r="N90">
            <v>104.71</v>
          </cell>
        </row>
        <row r="91">
          <cell r="A91" t="str">
            <v>FEDERALBNK</v>
          </cell>
          <cell r="B91">
            <v>148</v>
          </cell>
          <cell r="C91">
            <v>148.1</v>
          </cell>
          <cell r="D91">
            <v>145.19999999999999</v>
          </cell>
          <cell r="E91">
            <v>146.55000000000001</v>
          </cell>
          <cell r="F91">
            <v>145.75</v>
          </cell>
          <cell r="G91">
            <v>-0.8</v>
          </cell>
          <cell r="H91">
            <v>-0.55000000000000004</v>
          </cell>
          <cell r="I91" t="str">
            <v>89,29,988</v>
          </cell>
          <cell r="J91">
            <v>130.47</v>
          </cell>
          <cell r="K91">
            <v>159.30000000000001</v>
          </cell>
          <cell r="L91">
            <v>121</v>
          </cell>
          <cell r="M91">
            <v>-4.34</v>
          </cell>
          <cell r="N91">
            <v>7.76</v>
          </cell>
        </row>
        <row r="92">
          <cell r="A92" t="str">
            <v>SBICARD</v>
          </cell>
          <cell r="B92">
            <v>751.05</v>
          </cell>
          <cell r="C92">
            <v>752.65</v>
          </cell>
          <cell r="D92">
            <v>741.15</v>
          </cell>
          <cell r="E92">
            <v>749.2</v>
          </cell>
          <cell r="F92">
            <v>745</v>
          </cell>
          <cell r="G92">
            <v>-4.2</v>
          </cell>
          <cell r="H92">
            <v>-0.56000000000000005</v>
          </cell>
          <cell r="I92" t="str">
            <v>4,87,882</v>
          </cell>
          <cell r="J92">
            <v>36.44</v>
          </cell>
          <cell r="K92">
            <v>933</v>
          </cell>
          <cell r="L92">
            <v>695.55</v>
          </cell>
          <cell r="M92">
            <v>-1.4</v>
          </cell>
          <cell r="N92">
            <v>-2.59</v>
          </cell>
        </row>
        <row r="93">
          <cell r="A93" t="str">
            <v>SUNPHARMA</v>
          </cell>
          <cell r="B93">
            <v>1339</v>
          </cell>
          <cell r="C93">
            <v>1346.35</v>
          </cell>
          <cell r="D93">
            <v>1324.25</v>
          </cell>
          <cell r="E93">
            <v>1335.6</v>
          </cell>
          <cell r="F93">
            <v>1327.85</v>
          </cell>
          <cell r="G93">
            <v>-7.75</v>
          </cell>
          <cell r="H93">
            <v>-0.57999999999999996</v>
          </cell>
          <cell r="I93" t="str">
            <v>2,84,105</v>
          </cell>
          <cell r="J93">
            <v>37.86</v>
          </cell>
          <cell r="K93">
            <v>1346.35</v>
          </cell>
          <cell r="L93">
            <v>922.45</v>
          </cell>
          <cell r="M93">
            <v>8.4</v>
          </cell>
          <cell r="N93">
            <v>28.36</v>
          </cell>
        </row>
        <row r="94">
          <cell r="A94" t="str">
            <v>INFY</v>
          </cell>
          <cell r="B94">
            <v>1665.55</v>
          </cell>
          <cell r="C94">
            <v>1669.25</v>
          </cell>
          <cell r="D94">
            <v>1645</v>
          </cell>
          <cell r="E94">
            <v>1659.2</v>
          </cell>
          <cell r="F94">
            <v>1649.45</v>
          </cell>
          <cell r="G94">
            <v>-9.75</v>
          </cell>
          <cell r="H94">
            <v>-0.59</v>
          </cell>
          <cell r="I94" t="str">
            <v>11,58,144</v>
          </cell>
          <cell r="J94">
            <v>191.39</v>
          </cell>
          <cell r="K94">
            <v>1669.25</v>
          </cell>
          <cell r="L94">
            <v>1185.3</v>
          </cell>
          <cell r="M94">
            <v>7.99</v>
          </cell>
          <cell r="N94">
            <v>7.82</v>
          </cell>
        </row>
        <row r="95">
          <cell r="A95" t="str">
            <v>PIIND</v>
          </cell>
          <cell r="B95">
            <v>3426</v>
          </cell>
          <cell r="C95">
            <v>3428.55</v>
          </cell>
          <cell r="D95">
            <v>3380</v>
          </cell>
          <cell r="E95">
            <v>3405.4</v>
          </cell>
          <cell r="F95">
            <v>3385</v>
          </cell>
          <cell r="G95">
            <v>-20.399999999999999</v>
          </cell>
          <cell r="H95">
            <v>-0.6</v>
          </cell>
          <cell r="I95" t="str">
            <v>1,17,042</v>
          </cell>
          <cell r="J95">
            <v>39.69</v>
          </cell>
          <cell r="K95">
            <v>4011.15</v>
          </cell>
          <cell r="L95">
            <v>2868.9</v>
          </cell>
          <cell r="M95">
            <v>1.03</v>
          </cell>
          <cell r="N95">
            <v>4.8099999999999996</v>
          </cell>
        </row>
        <row r="96">
          <cell r="A96" t="str">
            <v>CHOLAFIN</v>
          </cell>
          <cell r="B96">
            <v>1265.5</v>
          </cell>
          <cell r="C96">
            <v>1273</v>
          </cell>
          <cell r="D96">
            <v>1242.2</v>
          </cell>
          <cell r="E96">
            <v>1265.55</v>
          </cell>
          <cell r="F96">
            <v>1258</v>
          </cell>
          <cell r="G96">
            <v>-7.55</v>
          </cell>
          <cell r="H96">
            <v>-0.6</v>
          </cell>
          <cell r="I96" t="str">
            <v>2,74,689</v>
          </cell>
          <cell r="J96">
            <v>34.549999999999997</v>
          </cell>
          <cell r="K96">
            <v>1310</v>
          </cell>
          <cell r="L96">
            <v>689.15</v>
          </cell>
          <cell r="M96">
            <v>2.13</v>
          </cell>
          <cell r="N96">
            <v>80.47</v>
          </cell>
        </row>
        <row r="97">
          <cell r="A97" t="str">
            <v>ICICIPRULI</v>
          </cell>
          <cell r="B97">
            <v>498.4</v>
          </cell>
          <cell r="C97">
            <v>498.8</v>
          </cell>
          <cell r="D97">
            <v>485.6</v>
          </cell>
          <cell r="E97">
            <v>494.6</v>
          </cell>
          <cell r="F97">
            <v>491.5</v>
          </cell>
          <cell r="G97">
            <v>-3.1</v>
          </cell>
          <cell r="H97">
            <v>-0.63</v>
          </cell>
          <cell r="I97" t="str">
            <v>6,61,315</v>
          </cell>
          <cell r="J97">
            <v>32.44</v>
          </cell>
          <cell r="K97">
            <v>615.6</v>
          </cell>
          <cell r="L97">
            <v>380.7</v>
          </cell>
          <cell r="M97">
            <v>-2.89</v>
          </cell>
          <cell r="N97">
            <v>2.31</v>
          </cell>
        </row>
        <row r="98">
          <cell r="A98" t="str">
            <v>VEDL</v>
          </cell>
          <cell r="B98">
            <v>266.75</v>
          </cell>
          <cell r="C98">
            <v>267.75</v>
          </cell>
          <cell r="D98">
            <v>264.35000000000002</v>
          </cell>
          <cell r="E98">
            <v>266.45</v>
          </cell>
          <cell r="F98">
            <v>264.75</v>
          </cell>
          <cell r="G98">
            <v>-1.7</v>
          </cell>
          <cell r="H98">
            <v>-0.64</v>
          </cell>
          <cell r="I98" t="str">
            <v>29,43,766</v>
          </cell>
          <cell r="J98">
            <v>78.290000000000006</v>
          </cell>
          <cell r="K98">
            <v>340.75</v>
          </cell>
          <cell r="L98">
            <v>208</v>
          </cell>
          <cell r="M98">
            <v>5.97</v>
          </cell>
          <cell r="N98">
            <v>-19.45</v>
          </cell>
        </row>
        <row r="99">
          <cell r="A99" t="str">
            <v>COROMANDEL</v>
          </cell>
          <cell r="B99">
            <v>1186</v>
          </cell>
          <cell r="C99">
            <v>1186</v>
          </cell>
          <cell r="D99">
            <v>1170.05</v>
          </cell>
          <cell r="E99">
            <v>1182.7</v>
          </cell>
          <cell r="F99">
            <v>1175.0999999999999</v>
          </cell>
          <cell r="G99">
            <v>-7.6</v>
          </cell>
          <cell r="H99">
            <v>-0.64</v>
          </cell>
          <cell r="I99">
            <v>59844</v>
          </cell>
          <cell r="J99">
            <v>7.04</v>
          </cell>
          <cell r="K99">
            <v>1271.55</v>
          </cell>
          <cell r="L99">
            <v>838</v>
          </cell>
          <cell r="M99">
            <v>-0.43</v>
          </cell>
          <cell r="N99">
            <v>34.11</v>
          </cell>
        </row>
        <row r="100">
          <cell r="A100" t="str">
            <v>GLENMARK</v>
          </cell>
          <cell r="B100">
            <v>884.9</v>
          </cell>
          <cell r="C100">
            <v>887</v>
          </cell>
          <cell r="D100">
            <v>870.45</v>
          </cell>
          <cell r="E100">
            <v>879.15</v>
          </cell>
          <cell r="F100">
            <v>873.5</v>
          </cell>
          <cell r="G100">
            <v>-5.65</v>
          </cell>
          <cell r="H100">
            <v>-0.64</v>
          </cell>
          <cell r="I100" t="str">
            <v>2,79,988</v>
          </cell>
          <cell r="J100">
            <v>24.62</v>
          </cell>
          <cell r="K100">
            <v>916.35</v>
          </cell>
          <cell r="L100">
            <v>369.05</v>
          </cell>
          <cell r="M100">
            <v>11.31</v>
          </cell>
          <cell r="N100">
            <v>108.68</v>
          </cell>
        </row>
        <row r="101">
          <cell r="A101" t="str">
            <v>BHARATFORG</v>
          </cell>
          <cell r="B101">
            <v>1238</v>
          </cell>
          <cell r="C101">
            <v>1244.0999999999999</v>
          </cell>
          <cell r="D101">
            <v>1221.45</v>
          </cell>
          <cell r="E101">
            <v>1233.8499999999999</v>
          </cell>
          <cell r="F101">
            <v>1226</v>
          </cell>
          <cell r="G101">
            <v>-7.85</v>
          </cell>
          <cell r="H101">
            <v>-0.64</v>
          </cell>
          <cell r="I101" t="str">
            <v>1,51,211</v>
          </cell>
          <cell r="J101">
            <v>18.64</v>
          </cell>
          <cell r="K101">
            <v>1299</v>
          </cell>
          <cell r="L101">
            <v>743.55</v>
          </cell>
          <cell r="M101">
            <v>4.91</v>
          </cell>
          <cell r="N101">
            <v>41.12</v>
          </cell>
        </row>
        <row r="102">
          <cell r="A102" t="str">
            <v>TITAN</v>
          </cell>
          <cell r="B102">
            <v>3833.95</v>
          </cell>
          <cell r="C102">
            <v>3834.4</v>
          </cell>
          <cell r="D102">
            <v>3780</v>
          </cell>
          <cell r="E102">
            <v>3810.6</v>
          </cell>
          <cell r="F102">
            <v>3786</v>
          </cell>
          <cell r="G102">
            <v>-24.6</v>
          </cell>
          <cell r="H102">
            <v>-0.65</v>
          </cell>
          <cell r="I102" t="str">
            <v>2,38,575</v>
          </cell>
          <cell r="J102">
            <v>90.77</v>
          </cell>
          <cell r="K102">
            <v>3861.5</v>
          </cell>
          <cell r="L102">
            <v>2269.6</v>
          </cell>
          <cell r="M102">
            <v>7.22</v>
          </cell>
          <cell r="N102">
            <v>59.77</v>
          </cell>
        </row>
        <row r="103">
          <cell r="A103" t="str">
            <v>MARUTI</v>
          </cell>
          <cell r="B103">
            <v>10037.700000000001</v>
          </cell>
          <cell r="C103">
            <v>10067</v>
          </cell>
          <cell r="D103">
            <v>9938.9500000000007</v>
          </cell>
          <cell r="E103">
            <v>10037.700000000001</v>
          </cell>
          <cell r="F103">
            <v>9971</v>
          </cell>
          <cell r="G103">
            <v>-66.7</v>
          </cell>
          <cell r="H103">
            <v>-0.66</v>
          </cell>
          <cell r="I103">
            <v>92601</v>
          </cell>
          <cell r="J103">
            <v>92.61</v>
          </cell>
          <cell r="K103">
            <v>10932.85</v>
          </cell>
          <cell r="L103">
            <v>8130</v>
          </cell>
          <cell r="M103">
            <v>-0.43</v>
          </cell>
          <cell r="N103">
            <v>18.07</v>
          </cell>
        </row>
        <row r="104">
          <cell r="A104" t="str">
            <v>BOSCHLTD</v>
          </cell>
          <cell r="B104">
            <v>23150</v>
          </cell>
          <cell r="C104">
            <v>23292</v>
          </cell>
          <cell r="D104">
            <v>22962</v>
          </cell>
          <cell r="E104">
            <v>23184.3</v>
          </cell>
          <cell r="F104">
            <v>23030</v>
          </cell>
          <cell r="G104">
            <v>-154.30000000000001</v>
          </cell>
          <cell r="H104">
            <v>-0.67</v>
          </cell>
          <cell r="I104">
            <v>45872</v>
          </cell>
          <cell r="J104">
            <v>105.93</v>
          </cell>
          <cell r="K104">
            <v>23568.95</v>
          </cell>
          <cell r="L104">
            <v>16366.05</v>
          </cell>
          <cell r="M104">
            <v>7.86</v>
          </cell>
          <cell r="N104">
            <v>35.26</v>
          </cell>
        </row>
        <row r="105">
          <cell r="A105" t="str">
            <v>PAGEIND</v>
          </cell>
          <cell r="B105">
            <v>37710</v>
          </cell>
          <cell r="C105">
            <v>37900</v>
          </cell>
          <cell r="D105">
            <v>37300</v>
          </cell>
          <cell r="E105">
            <v>37654.1</v>
          </cell>
          <cell r="F105">
            <v>37400.15</v>
          </cell>
          <cell r="G105">
            <v>-253.95</v>
          </cell>
          <cell r="H105">
            <v>-0.67</v>
          </cell>
          <cell r="I105">
            <v>7676</v>
          </cell>
          <cell r="J105">
            <v>28.86</v>
          </cell>
          <cell r="K105">
            <v>43570</v>
          </cell>
          <cell r="L105">
            <v>34952.65</v>
          </cell>
          <cell r="M105">
            <v>1.73</v>
          </cell>
          <cell r="N105">
            <v>-7.37</v>
          </cell>
        </row>
        <row r="106">
          <cell r="A106" t="str">
            <v>NAUKRI</v>
          </cell>
          <cell r="B106">
            <v>5150</v>
          </cell>
          <cell r="C106">
            <v>5187.6499999999996</v>
          </cell>
          <cell r="D106">
            <v>5010</v>
          </cell>
          <cell r="E106">
            <v>5097.95</v>
          </cell>
          <cell r="F106">
            <v>5063.3</v>
          </cell>
          <cell r="G106">
            <v>-34.65</v>
          </cell>
          <cell r="H106">
            <v>-0.68</v>
          </cell>
          <cell r="I106">
            <v>45235</v>
          </cell>
          <cell r="J106">
            <v>23</v>
          </cell>
          <cell r="K106">
            <v>5404.4</v>
          </cell>
          <cell r="L106">
            <v>3308.2</v>
          </cell>
          <cell r="M106">
            <v>2.0099999999999998</v>
          </cell>
          <cell r="N106">
            <v>37.18</v>
          </cell>
        </row>
        <row r="107">
          <cell r="A107" t="str">
            <v>ITC</v>
          </cell>
          <cell r="B107">
            <v>473.4</v>
          </cell>
          <cell r="C107">
            <v>475</v>
          </cell>
          <cell r="D107">
            <v>468</v>
          </cell>
          <cell r="E107">
            <v>471.5</v>
          </cell>
          <cell r="F107">
            <v>468.3</v>
          </cell>
          <cell r="G107">
            <v>-3.2</v>
          </cell>
          <cell r="H107">
            <v>-0.68</v>
          </cell>
          <cell r="I107" t="str">
            <v>32,96,407</v>
          </cell>
          <cell r="J107">
            <v>155.38</v>
          </cell>
          <cell r="K107">
            <v>499.7</v>
          </cell>
          <cell r="L107">
            <v>329.1</v>
          </cell>
          <cell r="M107">
            <v>4.55</v>
          </cell>
          <cell r="N107">
            <v>41.95</v>
          </cell>
        </row>
        <row r="108">
          <cell r="A108" t="str">
            <v>RELIANCE</v>
          </cell>
          <cell r="B108">
            <v>2730</v>
          </cell>
          <cell r="C108">
            <v>2766.95</v>
          </cell>
          <cell r="D108">
            <v>2700</v>
          </cell>
          <cell r="E108">
            <v>2734.9</v>
          </cell>
          <cell r="F108">
            <v>2716</v>
          </cell>
          <cell r="G108">
            <v>-18.899999999999999</v>
          </cell>
          <cell r="H108">
            <v>-0.69</v>
          </cell>
          <cell r="I108" t="str">
            <v>36,41,697</v>
          </cell>
          <cell r="J108">
            <v>995.71</v>
          </cell>
          <cell r="K108">
            <v>2856</v>
          </cell>
          <cell r="L108">
            <v>2180</v>
          </cell>
          <cell r="M108">
            <v>8.2200000000000006</v>
          </cell>
          <cell r="N108">
            <v>10.63</v>
          </cell>
        </row>
        <row r="109">
          <cell r="A109" t="str">
            <v>TATAPOWER</v>
          </cell>
          <cell r="B109">
            <v>350</v>
          </cell>
          <cell r="C109">
            <v>351.8</v>
          </cell>
          <cell r="D109">
            <v>345</v>
          </cell>
          <cell r="E109">
            <v>348.65</v>
          </cell>
          <cell r="F109">
            <v>346.2</v>
          </cell>
          <cell r="G109">
            <v>-2.4500000000000002</v>
          </cell>
          <cell r="H109">
            <v>-0.7</v>
          </cell>
          <cell r="I109" t="str">
            <v>56,31,401</v>
          </cell>
          <cell r="J109">
            <v>195.93</v>
          </cell>
          <cell r="K109">
            <v>361.85</v>
          </cell>
          <cell r="L109">
            <v>182.35</v>
          </cell>
          <cell r="M109">
            <v>8.9</v>
          </cell>
          <cell r="N109">
            <v>69.819999999999993</v>
          </cell>
        </row>
        <row r="110">
          <cell r="A110" t="str">
            <v>TRENT</v>
          </cell>
          <cell r="B110">
            <v>3229</v>
          </cell>
          <cell r="C110">
            <v>3252.6</v>
          </cell>
          <cell r="D110">
            <v>3187</v>
          </cell>
          <cell r="E110">
            <v>3210.05</v>
          </cell>
          <cell r="F110">
            <v>3187</v>
          </cell>
          <cell r="G110">
            <v>-23.05</v>
          </cell>
          <cell r="H110">
            <v>-0.72</v>
          </cell>
          <cell r="I110" t="str">
            <v>1,96,720</v>
          </cell>
          <cell r="J110">
            <v>63.28</v>
          </cell>
          <cell r="K110">
            <v>3252.6</v>
          </cell>
          <cell r="L110">
            <v>1155</v>
          </cell>
          <cell r="M110">
            <v>8.85</v>
          </cell>
          <cell r="N110">
            <v>167.88</v>
          </cell>
        </row>
        <row r="111">
          <cell r="A111" t="str">
            <v>ASIANPAINT</v>
          </cell>
          <cell r="B111">
            <v>3179.9</v>
          </cell>
          <cell r="C111">
            <v>3189.2</v>
          </cell>
          <cell r="D111">
            <v>3130.35</v>
          </cell>
          <cell r="E111">
            <v>3165.85</v>
          </cell>
          <cell r="F111">
            <v>3142.85</v>
          </cell>
          <cell r="G111">
            <v>-23</v>
          </cell>
          <cell r="H111">
            <v>-0.73</v>
          </cell>
          <cell r="I111" t="str">
            <v>2,75,937</v>
          </cell>
          <cell r="J111">
            <v>87.1</v>
          </cell>
          <cell r="K111">
            <v>3568</v>
          </cell>
          <cell r="L111">
            <v>2685.85</v>
          </cell>
          <cell r="M111">
            <v>-3.98</v>
          </cell>
          <cell r="N111">
            <v>10.46</v>
          </cell>
        </row>
        <row r="112">
          <cell r="A112" t="str">
            <v>BATAINDIA</v>
          </cell>
          <cell r="B112">
            <v>1531.4</v>
          </cell>
          <cell r="C112">
            <v>1531.8</v>
          </cell>
          <cell r="D112">
            <v>1502</v>
          </cell>
          <cell r="E112">
            <v>1515.8</v>
          </cell>
          <cell r="F112">
            <v>1504.75</v>
          </cell>
          <cell r="G112">
            <v>-11.05</v>
          </cell>
          <cell r="H112">
            <v>-0.73</v>
          </cell>
          <cell r="I112" t="str">
            <v>1,20,444</v>
          </cell>
          <cell r="J112">
            <v>18.25</v>
          </cell>
          <cell r="K112">
            <v>1771.45</v>
          </cell>
          <cell r="L112">
            <v>1381.05</v>
          </cell>
          <cell r="M112">
            <v>-7.19</v>
          </cell>
          <cell r="N112">
            <v>-4.41</v>
          </cell>
        </row>
        <row r="113">
          <cell r="A113" t="str">
            <v>BAJAJ-AUTO</v>
          </cell>
          <cell r="B113">
            <v>7170</v>
          </cell>
          <cell r="C113">
            <v>7189</v>
          </cell>
          <cell r="D113">
            <v>7050</v>
          </cell>
          <cell r="E113">
            <v>7136.55</v>
          </cell>
          <cell r="F113">
            <v>7084</v>
          </cell>
          <cell r="G113">
            <v>-52.55</v>
          </cell>
          <cell r="H113">
            <v>-0.74</v>
          </cell>
          <cell r="I113">
            <v>91479</v>
          </cell>
          <cell r="J113">
            <v>65.239999999999995</v>
          </cell>
          <cell r="K113">
            <v>7419</v>
          </cell>
          <cell r="L113">
            <v>3551.25</v>
          </cell>
          <cell r="M113">
            <v>12.13</v>
          </cell>
          <cell r="N113">
            <v>99.57</v>
          </cell>
        </row>
        <row r="114">
          <cell r="A114" t="str">
            <v>BIOCON</v>
          </cell>
          <cell r="B114">
            <v>277</v>
          </cell>
          <cell r="C114">
            <v>278.75</v>
          </cell>
          <cell r="D114">
            <v>271.5</v>
          </cell>
          <cell r="E114">
            <v>276.10000000000002</v>
          </cell>
          <cell r="F114">
            <v>274</v>
          </cell>
          <cell r="G114">
            <v>-2.1</v>
          </cell>
          <cell r="H114">
            <v>-0.76</v>
          </cell>
          <cell r="I114" t="str">
            <v>22,87,845</v>
          </cell>
          <cell r="J114">
            <v>63.03</v>
          </cell>
          <cell r="K114">
            <v>294.5</v>
          </cell>
          <cell r="L114">
            <v>191.55</v>
          </cell>
          <cell r="M114">
            <v>13.81</v>
          </cell>
          <cell r="N114">
            <v>10.79</v>
          </cell>
        </row>
        <row r="115">
          <cell r="A115" t="str">
            <v>L&amp;TFH</v>
          </cell>
          <cell r="B115">
            <v>169.2</v>
          </cell>
          <cell r="C115">
            <v>169.8</v>
          </cell>
          <cell r="D115">
            <v>166.65</v>
          </cell>
          <cell r="E115">
            <v>168.3</v>
          </cell>
          <cell r="F115">
            <v>167</v>
          </cell>
          <cell r="G115">
            <v>-1.3</v>
          </cell>
          <cell r="H115">
            <v>-0.77</v>
          </cell>
          <cell r="I115" t="str">
            <v>22,09,825</v>
          </cell>
          <cell r="J115">
            <v>37.04</v>
          </cell>
          <cell r="K115">
            <v>174.95</v>
          </cell>
          <cell r="L115">
            <v>78.95</v>
          </cell>
          <cell r="M115">
            <v>12.13</v>
          </cell>
          <cell r="N115">
            <v>75.59</v>
          </cell>
        </row>
        <row r="116">
          <cell r="A116" t="str">
            <v>GNFC</v>
          </cell>
          <cell r="B116">
            <v>746</v>
          </cell>
          <cell r="C116">
            <v>764</v>
          </cell>
          <cell r="D116">
            <v>738.9</v>
          </cell>
          <cell r="E116">
            <v>745.35</v>
          </cell>
          <cell r="F116">
            <v>739.5</v>
          </cell>
          <cell r="G116">
            <v>-5.85</v>
          </cell>
          <cell r="H116">
            <v>-0.78</v>
          </cell>
          <cell r="I116" t="str">
            <v>12,84,653</v>
          </cell>
          <cell r="J116">
            <v>96.72</v>
          </cell>
          <cell r="K116">
            <v>814.9</v>
          </cell>
          <cell r="L116">
            <v>484.45</v>
          </cell>
          <cell r="M116">
            <v>5.04</v>
          </cell>
          <cell r="N116">
            <v>32.64</v>
          </cell>
        </row>
        <row r="117">
          <cell r="A117" t="str">
            <v>INDIACEM</v>
          </cell>
          <cell r="B117">
            <v>254.4</v>
          </cell>
          <cell r="C117">
            <v>254.95</v>
          </cell>
          <cell r="D117">
            <v>248.65</v>
          </cell>
          <cell r="E117">
            <v>253.1</v>
          </cell>
          <cell r="F117">
            <v>251.1</v>
          </cell>
          <cell r="G117">
            <v>-2</v>
          </cell>
          <cell r="H117">
            <v>-0.79</v>
          </cell>
          <cell r="I117" t="str">
            <v>18,48,883</v>
          </cell>
          <cell r="J117">
            <v>46.66</v>
          </cell>
          <cell r="K117">
            <v>277</v>
          </cell>
          <cell r="L117">
            <v>167.2</v>
          </cell>
          <cell r="M117">
            <v>1.99</v>
          </cell>
          <cell r="N117">
            <v>17.260000000000002</v>
          </cell>
        </row>
        <row r="118">
          <cell r="A118" t="str">
            <v>DABUR</v>
          </cell>
          <cell r="B118">
            <v>543</v>
          </cell>
          <cell r="C118">
            <v>545.25</v>
          </cell>
          <cell r="D118">
            <v>535.65</v>
          </cell>
          <cell r="E118">
            <v>542.29999999999995</v>
          </cell>
          <cell r="F118">
            <v>538</v>
          </cell>
          <cell r="G118">
            <v>-4.3</v>
          </cell>
          <cell r="H118">
            <v>-0.79</v>
          </cell>
          <cell r="I118" t="str">
            <v>4,58,895</v>
          </cell>
          <cell r="J118">
            <v>24.75</v>
          </cell>
          <cell r="K118">
            <v>597.1</v>
          </cell>
          <cell r="L118">
            <v>503.65</v>
          </cell>
          <cell r="M118">
            <v>1.37</v>
          </cell>
          <cell r="N118">
            <v>-2.2799999999999998</v>
          </cell>
        </row>
        <row r="119">
          <cell r="A119" t="str">
            <v>SRF</v>
          </cell>
          <cell r="B119">
            <v>2315</v>
          </cell>
          <cell r="C119">
            <v>2334.85</v>
          </cell>
          <cell r="D119">
            <v>2287</v>
          </cell>
          <cell r="E119">
            <v>2309</v>
          </cell>
          <cell r="F119">
            <v>2290.5</v>
          </cell>
          <cell r="G119">
            <v>-18.5</v>
          </cell>
          <cell r="H119">
            <v>-0.8</v>
          </cell>
          <cell r="I119" t="str">
            <v>1,52,834</v>
          </cell>
          <cell r="J119">
            <v>35.14</v>
          </cell>
          <cell r="K119">
            <v>2636</v>
          </cell>
          <cell r="L119">
            <v>2040</v>
          </cell>
          <cell r="M119">
            <v>-2.62</v>
          </cell>
          <cell r="N119">
            <v>8.0299999999999994</v>
          </cell>
        </row>
        <row r="120">
          <cell r="A120" t="str">
            <v>ICICIGI</v>
          </cell>
          <cell r="B120">
            <v>1490</v>
          </cell>
          <cell r="C120">
            <v>1490</v>
          </cell>
          <cell r="D120">
            <v>1456.2</v>
          </cell>
          <cell r="E120">
            <v>1486.95</v>
          </cell>
          <cell r="F120">
            <v>1475</v>
          </cell>
          <cell r="G120">
            <v>-11.95</v>
          </cell>
          <cell r="H120">
            <v>-0.8</v>
          </cell>
          <cell r="I120" t="str">
            <v>1,77,982</v>
          </cell>
          <cell r="J120">
            <v>26.17</v>
          </cell>
          <cell r="K120">
            <v>1502</v>
          </cell>
          <cell r="L120">
            <v>1049.05</v>
          </cell>
          <cell r="M120">
            <v>5.22</v>
          </cell>
          <cell r="N120">
            <v>27.13</v>
          </cell>
        </row>
        <row r="121">
          <cell r="A121" t="str">
            <v>ABB</v>
          </cell>
          <cell r="B121">
            <v>4845</v>
          </cell>
          <cell r="C121">
            <v>4845</v>
          </cell>
          <cell r="D121">
            <v>4730</v>
          </cell>
          <cell r="E121">
            <v>4820.45</v>
          </cell>
          <cell r="F121">
            <v>4780</v>
          </cell>
          <cell r="G121">
            <v>-40.450000000000003</v>
          </cell>
          <cell r="H121">
            <v>-0.84</v>
          </cell>
          <cell r="I121">
            <v>49467</v>
          </cell>
          <cell r="J121">
            <v>23.69</v>
          </cell>
          <cell r="K121">
            <v>4990.05</v>
          </cell>
          <cell r="L121">
            <v>2752.05</v>
          </cell>
          <cell r="M121">
            <v>4.47</v>
          </cell>
          <cell r="N121">
            <v>65.16</v>
          </cell>
        </row>
        <row r="122">
          <cell r="A122" t="str">
            <v>BERGEPAINT</v>
          </cell>
          <cell r="B122">
            <v>582</v>
          </cell>
          <cell r="C122">
            <v>584.20000000000005</v>
          </cell>
          <cell r="D122">
            <v>574</v>
          </cell>
          <cell r="E122">
            <v>579.35</v>
          </cell>
          <cell r="F122">
            <v>574.5</v>
          </cell>
          <cell r="G122">
            <v>-4.8499999999999996</v>
          </cell>
          <cell r="H122">
            <v>-0.84</v>
          </cell>
          <cell r="I122" t="str">
            <v>1,84,216</v>
          </cell>
          <cell r="J122">
            <v>10.65</v>
          </cell>
          <cell r="K122">
            <v>679.75</v>
          </cell>
          <cell r="L122">
            <v>439.29</v>
          </cell>
          <cell r="M122">
            <v>1.19</v>
          </cell>
          <cell r="N122">
            <v>2.79</v>
          </cell>
        </row>
        <row r="123">
          <cell r="A123" t="str">
            <v>HAL</v>
          </cell>
          <cell r="B123">
            <v>3038.75</v>
          </cell>
          <cell r="C123">
            <v>3038.75</v>
          </cell>
          <cell r="D123">
            <v>2990.55</v>
          </cell>
          <cell r="E123">
            <v>3028.15</v>
          </cell>
          <cell r="F123">
            <v>3002</v>
          </cell>
          <cell r="G123">
            <v>-26.15</v>
          </cell>
          <cell r="H123">
            <v>-0.86</v>
          </cell>
          <cell r="I123" t="str">
            <v>5,31,714</v>
          </cell>
          <cell r="J123">
            <v>160.13999999999999</v>
          </cell>
          <cell r="K123">
            <v>3079</v>
          </cell>
          <cell r="L123">
            <v>1150</v>
          </cell>
          <cell r="M123">
            <v>13.59</v>
          </cell>
          <cell r="N123">
            <v>23.46</v>
          </cell>
        </row>
        <row r="124">
          <cell r="A124" t="str">
            <v>HAVELLS</v>
          </cell>
          <cell r="B124">
            <v>1388.45</v>
          </cell>
          <cell r="C124">
            <v>1393.9</v>
          </cell>
          <cell r="D124">
            <v>1370</v>
          </cell>
          <cell r="E124">
            <v>1381.95</v>
          </cell>
          <cell r="F124">
            <v>1370</v>
          </cell>
          <cell r="G124">
            <v>-11.95</v>
          </cell>
          <cell r="H124">
            <v>-0.86</v>
          </cell>
          <cell r="I124" t="str">
            <v>1,50,156</v>
          </cell>
          <cell r="J124">
            <v>20.74</v>
          </cell>
          <cell r="K124">
            <v>1472</v>
          </cell>
          <cell r="L124">
            <v>1131.8</v>
          </cell>
          <cell r="M124">
            <v>3.47</v>
          </cell>
          <cell r="N124">
            <v>14.64</v>
          </cell>
        </row>
        <row r="125">
          <cell r="A125" t="str">
            <v>ULTRACEMCO</v>
          </cell>
          <cell r="B125">
            <v>10200</v>
          </cell>
          <cell r="C125">
            <v>10200</v>
          </cell>
          <cell r="D125">
            <v>9906</v>
          </cell>
          <cell r="E125">
            <v>10093.700000000001</v>
          </cell>
          <cell r="F125">
            <v>10005</v>
          </cell>
          <cell r="G125">
            <v>-88.7</v>
          </cell>
          <cell r="H125">
            <v>-0.88</v>
          </cell>
          <cell r="I125" t="str">
            <v>1,38,261</v>
          </cell>
          <cell r="J125">
            <v>138.72999999999999</v>
          </cell>
          <cell r="K125">
            <v>10526</v>
          </cell>
          <cell r="L125">
            <v>6604.1</v>
          </cell>
          <cell r="M125">
            <v>2.09</v>
          </cell>
          <cell r="N125">
            <v>39.950000000000003</v>
          </cell>
        </row>
        <row r="126">
          <cell r="A126" t="str">
            <v>LICHSGFIN</v>
          </cell>
          <cell r="B126">
            <v>586</v>
          </cell>
          <cell r="C126">
            <v>588.85</v>
          </cell>
          <cell r="D126">
            <v>576</v>
          </cell>
          <cell r="E126">
            <v>584.35</v>
          </cell>
          <cell r="F126">
            <v>579.20000000000005</v>
          </cell>
          <cell r="G126">
            <v>-5.15</v>
          </cell>
          <cell r="H126">
            <v>-0.88</v>
          </cell>
          <cell r="I126" t="str">
            <v>8,86,694</v>
          </cell>
          <cell r="J126">
            <v>51.54</v>
          </cell>
          <cell r="K126">
            <v>590</v>
          </cell>
          <cell r="L126">
            <v>315.10000000000002</v>
          </cell>
          <cell r="M126">
            <v>13.79</v>
          </cell>
          <cell r="N126">
            <v>49.2</v>
          </cell>
        </row>
        <row r="127">
          <cell r="A127" t="str">
            <v>MARICO</v>
          </cell>
          <cell r="B127">
            <v>530</v>
          </cell>
          <cell r="C127">
            <v>530.9</v>
          </cell>
          <cell r="D127">
            <v>523</v>
          </cell>
          <cell r="E127">
            <v>530.25</v>
          </cell>
          <cell r="F127">
            <v>525.5</v>
          </cell>
          <cell r="G127">
            <v>-4.75</v>
          </cell>
          <cell r="H127">
            <v>-0.9</v>
          </cell>
          <cell r="I127" t="str">
            <v>3,22,899</v>
          </cell>
          <cell r="J127">
            <v>16.98</v>
          </cell>
          <cell r="K127">
            <v>595</v>
          </cell>
          <cell r="L127">
            <v>462.7</v>
          </cell>
          <cell r="M127">
            <v>-0.19</v>
          </cell>
          <cell r="N127">
            <v>5.76</v>
          </cell>
        </row>
        <row r="128">
          <cell r="A128" t="str">
            <v>TATACONSUM</v>
          </cell>
          <cell r="B128">
            <v>1168</v>
          </cell>
          <cell r="C128">
            <v>1169</v>
          </cell>
          <cell r="D128">
            <v>1148.0999999999999</v>
          </cell>
          <cell r="E128">
            <v>1161.7</v>
          </cell>
          <cell r="F128">
            <v>1151</v>
          </cell>
          <cell r="G128">
            <v>-10.7</v>
          </cell>
          <cell r="H128">
            <v>-0.92</v>
          </cell>
          <cell r="I128" t="str">
            <v>3,32,777</v>
          </cell>
          <cell r="J128">
            <v>38.479999999999997</v>
          </cell>
          <cell r="K128">
            <v>1190.95</v>
          </cell>
          <cell r="L128">
            <v>686.6</v>
          </cell>
          <cell r="M128">
            <v>18.989999999999998</v>
          </cell>
          <cell r="N128">
            <v>57.31</v>
          </cell>
        </row>
        <row r="129">
          <cell r="A129" t="str">
            <v>DIVISLAB</v>
          </cell>
          <cell r="B129">
            <v>3720</v>
          </cell>
          <cell r="C129">
            <v>3727.65</v>
          </cell>
          <cell r="D129">
            <v>3637.05</v>
          </cell>
          <cell r="E129">
            <v>3693.8</v>
          </cell>
          <cell r="F129">
            <v>3656</v>
          </cell>
          <cell r="G129">
            <v>-37.799999999999997</v>
          </cell>
          <cell r="H129">
            <v>-1.02</v>
          </cell>
          <cell r="I129" t="str">
            <v>1,13,402</v>
          </cell>
          <cell r="J129">
            <v>41.7</v>
          </cell>
          <cell r="K129">
            <v>4074.4</v>
          </cell>
          <cell r="L129">
            <v>2730</v>
          </cell>
          <cell r="M129">
            <v>2.04</v>
          </cell>
          <cell r="N129">
            <v>9.2200000000000006</v>
          </cell>
        </row>
        <row r="130">
          <cell r="A130" t="str">
            <v>IGL</v>
          </cell>
          <cell r="B130">
            <v>448.95</v>
          </cell>
          <cell r="C130">
            <v>449.85</v>
          </cell>
          <cell r="D130">
            <v>441.5</v>
          </cell>
          <cell r="E130">
            <v>446.2</v>
          </cell>
          <cell r="F130">
            <v>441.55</v>
          </cell>
          <cell r="G130">
            <v>-4.6500000000000004</v>
          </cell>
          <cell r="H130">
            <v>-1.04</v>
          </cell>
          <cell r="I130" t="str">
            <v>9,81,125</v>
          </cell>
          <cell r="J130">
            <v>43.64</v>
          </cell>
          <cell r="K130">
            <v>515.70000000000005</v>
          </cell>
          <cell r="L130">
            <v>375.7</v>
          </cell>
          <cell r="M130">
            <v>12.01</v>
          </cell>
          <cell r="N130">
            <v>6.39</v>
          </cell>
        </row>
        <row r="131">
          <cell r="A131" t="str">
            <v>BHEL</v>
          </cell>
          <cell r="B131">
            <v>224.5</v>
          </cell>
          <cell r="C131">
            <v>225.5</v>
          </cell>
          <cell r="D131">
            <v>217.85</v>
          </cell>
          <cell r="E131">
            <v>222.25</v>
          </cell>
          <cell r="F131">
            <v>219.9</v>
          </cell>
          <cell r="G131">
            <v>-2.35</v>
          </cell>
          <cell r="H131">
            <v>-1.06</v>
          </cell>
          <cell r="I131" t="str">
            <v>2,33,02,300</v>
          </cell>
          <cell r="J131">
            <v>516.12</v>
          </cell>
          <cell r="K131">
            <v>225.5</v>
          </cell>
          <cell r="L131">
            <v>66.3</v>
          </cell>
          <cell r="M131">
            <v>29.22</v>
          </cell>
          <cell r="N131">
            <v>177.81</v>
          </cell>
        </row>
        <row r="132">
          <cell r="A132" t="str">
            <v>DLF</v>
          </cell>
          <cell r="B132">
            <v>783.65</v>
          </cell>
          <cell r="C132">
            <v>788.55</v>
          </cell>
          <cell r="D132">
            <v>769</v>
          </cell>
          <cell r="E132">
            <v>785.55</v>
          </cell>
          <cell r="F132">
            <v>777</v>
          </cell>
          <cell r="G132">
            <v>-8.5500000000000007</v>
          </cell>
          <cell r="H132">
            <v>-1.0900000000000001</v>
          </cell>
          <cell r="I132" t="str">
            <v>39,60,173</v>
          </cell>
          <cell r="J132">
            <v>307.27</v>
          </cell>
          <cell r="K132">
            <v>815.75</v>
          </cell>
          <cell r="L132">
            <v>336.5</v>
          </cell>
          <cell r="M132">
            <v>16.32</v>
          </cell>
          <cell r="N132">
            <v>109.26</v>
          </cell>
        </row>
        <row r="133">
          <cell r="A133" t="str">
            <v>SUNTV</v>
          </cell>
          <cell r="B133">
            <v>673</v>
          </cell>
          <cell r="C133">
            <v>673</v>
          </cell>
          <cell r="D133">
            <v>661.2</v>
          </cell>
          <cell r="E133">
            <v>669.4</v>
          </cell>
          <cell r="F133">
            <v>662</v>
          </cell>
          <cell r="G133">
            <v>-7.4</v>
          </cell>
          <cell r="H133">
            <v>-1.1100000000000001</v>
          </cell>
          <cell r="I133" t="str">
            <v>1,39,942</v>
          </cell>
          <cell r="J133">
            <v>9.34</v>
          </cell>
          <cell r="K133">
            <v>734.9</v>
          </cell>
          <cell r="L133">
            <v>393.8</v>
          </cell>
          <cell r="M133">
            <v>-1.26</v>
          </cell>
          <cell r="N133">
            <v>37.409999999999997</v>
          </cell>
        </row>
        <row r="134">
          <cell r="A134" t="str">
            <v>HDFCLIFE</v>
          </cell>
          <cell r="B134">
            <v>618</v>
          </cell>
          <cell r="C134">
            <v>619.5</v>
          </cell>
          <cell r="D134">
            <v>607.35</v>
          </cell>
          <cell r="E134">
            <v>615.9</v>
          </cell>
          <cell r="F134">
            <v>609</v>
          </cell>
          <cell r="G134">
            <v>-6.9</v>
          </cell>
          <cell r="H134">
            <v>-1.1200000000000001</v>
          </cell>
          <cell r="I134" t="str">
            <v>11,94,291</v>
          </cell>
          <cell r="J134">
            <v>73.040000000000006</v>
          </cell>
          <cell r="K134">
            <v>710.6</v>
          </cell>
          <cell r="L134">
            <v>457.8</v>
          </cell>
          <cell r="M134">
            <v>-4.38</v>
          </cell>
          <cell r="N134">
            <v>1.76</v>
          </cell>
        </row>
        <row r="135">
          <cell r="A135" t="str">
            <v>CIPLA</v>
          </cell>
          <cell r="B135">
            <v>1335.65</v>
          </cell>
          <cell r="C135">
            <v>1337.95</v>
          </cell>
          <cell r="D135">
            <v>1307.05</v>
          </cell>
          <cell r="E135">
            <v>1327.95</v>
          </cell>
          <cell r="F135">
            <v>1313</v>
          </cell>
          <cell r="G135">
            <v>-14.95</v>
          </cell>
          <cell r="H135">
            <v>-1.1299999999999999</v>
          </cell>
          <cell r="I135" t="str">
            <v>3,53,704</v>
          </cell>
          <cell r="J135">
            <v>46.79</v>
          </cell>
          <cell r="K135">
            <v>1340</v>
          </cell>
          <cell r="L135">
            <v>852</v>
          </cell>
          <cell r="M135">
            <v>7.42</v>
          </cell>
          <cell r="N135">
            <v>24.71</v>
          </cell>
        </row>
        <row r="136">
          <cell r="A136" t="str">
            <v>TVSMOTOR</v>
          </cell>
          <cell r="B136">
            <v>2047</v>
          </cell>
          <cell r="C136">
            <v>2053</v>
          </cell>
          <cell r="D136">
            <v>1997.65</v>
          </cell>
          <cell r="E136">
            <v>2037</v>
          </cell>
          <cell r="F136">
            <v>2013.9</v>
          </cell>
          <cell r="G136">
            <v>-23.1</v>
          </cell>
          <cell r="H136">
            <v>-1.1299999999999999</v>
          </cell>
          <cell r="I136" t="str">
            <v>2,08,112</v>
          </cell>
          <cell r="J136">
            <v>42</v>
          </cell>
          <cell r="K136">
            <v>2108.9499999999998</v>
          </cell>
          <cell r="L136">
            <v>967.55</v>
          </cell>
          <cell r="M136">
            <v>4.5</v>
          </cell>
          <cell r="N136">
            <v>100.88</v>
          </cell>
        </row>
        <row r="137">
          <cell r="A137" t="str">
            <v>BAJAJFINSV</v>
          </cell>
          <cell r="B137">
            <v>1600.5</v>
          </cell>
          <cell r="C137">
            <v>1610.95</v>
          </cell>
          <cell r="D137">
            <v>1577.75</v>
          </cell>
          <cell r="E137">
            <v>1600.5</v>
          </cell>
          <cell r="F137">
            <v>1581.95</v>
          </cell>
          <cell r="G137">
            <v>-18.55</v>
          </cell>
          <cell r="H137">
            <v>-1.1599999999999999</v>
          </cell>
          <cell r="I137" t="str">
            <v>4,04,125</v>
          </cell>
          <cell r="J137">
            <v>64.36</v>
          </cell>
          <cell r="K137">
            <v>1741</v>
          </cell>
          <cell r="L137">
            <v>1215</v>
          </cell>
          <cell r="M137">
            <v>-4.78</v>
          </cell>
          <cell r="N137">
            <v>18.11</v>
          </cell>
        </row>
        <row r="138">
          <cell r="A138" t="str">
            <v>GRANULES</v>
          </cell>
          <cell r="B138">
            <v>422.2</v>
          </cell>
          <cell r="C138">
            <v>425</v>
          </cell>
          <cell r="D138">
            <v>415</v>
          </cell>
          <cell r="E138">
            <v>422.2</v>
          </cell>
          <cell r="F138">
            <v>417.15</v>
          </cell>
          <cell r="G138">
            <v>-5.05</v>
          </cell>
          <cell r="H138">
            <v>-1.2</v>
          </cell>
          <cell r="I138" t="str">
            <v>5,69,266</v>
          </cell>
          <cell r="J138">
            <v>23.92</v>
          </cell>
          <cell r="K138">
            <v>435.4</v>
          </cell>
          <cell r="L138">
            <v>267.75</v>
          </cell>
          <cell r="M138">
            <v>12.23</v>
          </cell>
          <cell r="N138">
            <v>35.58</v>
          </cell>
        </row>
        <row r="139">
          <cell r="A139" t="str">
            <v>JSWSTEEL</v>
          </cell>
          <cell r="B139">
            <v>822</v>
          </cell>
          <cell r="C139">
            <v>822.8</v>
          </cell>
          <cell r="D139">
            <v>806.2</v>
          </cell>
          <cell r="E139">
            <v>816.65</v>
          </cell>
          <cell r="F139">
            <v>806.7</v>
          </cell>
          <cell r="G139">
            <v>-9.9499999999999993</v>
          </cell>
          <cell r="H139">
            <v>-1.22</v>
          </cell>
          <cell r="I139" t="str">
            <v>5,06,539</v>
          </cell>
          <cell r="J139">
            <v>41.12</v>
          </cell>
          <cell r="K139">
            <v>895.75</v>
          </cell>
          <cell r="L139">
            <v>649.04999999999995</v>
          </cell>
          <cell r="M139">
            <v>-3.04</v>
          </cell>
          <cell r="N139">
            <v>7.45</v>
          </cell>
        </row>
        <row r="140">
          <cell r="A140" t="str">
            <v>MANAPPURAM</v>
          </cell>
          <cell r="B140">
            <v>178.45</v>
          </cell>
          <cell r="C140">
            <v>179.55</v>
          </cell>
          <cell r="D140">
            <v>174.8</v>
          </cell>
          <cell r="E140">
            <v>178.4</v>
          </cell>
          <cell r="F140">
            <v>176.2</v>
          </cell>
          <cell r="G140">
            <v>-2.2000000000000002</v>
          </cell>
          <cell r="H140">
            <v>-1.23</v>
          </cell>
          <cell r="I140" t="str">
            <v>24,61,229</v>
          </cell>
          <cell r="J140">
            <v>43.4</v>
          </cell>
          <cell r="K140">
            <v>182.25</v>
          </cell>
          <cell r="L140">
            <v>101.15</v>
          </cell>
          <cell r="M140">
            <v>8.68</v>
          </cell>
          <cell r="N140">
            <v>57.04</v>
          </cell>
        </row>
        <row r="141">
          <cell r="A141" t="str">
            <v>OBEROIRLTY</v>
          </cell>
          <cell r="B141">
            <v>1525</v>
          </cell>
          <cell r="C141">
            <v>1538.85</v>
          </cell>
          <cell r="D141">
            <v>1491</v>
          </cell>
          <cell r="E141">
            <v>1519</v>
          </cell>
          <cell r="F141">
            <v>1500</v>
          </cell>
          <cell r="G141">
            <v>-19</v>
          </cell>
          <cell r="H141">
            <v>-1.25</v>
          </cell>
          <cell r="I141" t="str">
            <v>2,93,269</v>
          </cell>
          <cell r="J141">
            <v>44.1</v>
          </cell>
          <cell r="K141">
            <v>1585.55</v>
          </cell>
          <cell r="L141">
            <v>790.1</v>
          </cell>
          <cell r="M141">
            <v>9.98</v>
          </cell>
          <cell r="N141">
            <v>80.47</v>
          </cell>
        </row>
        <row r="142">
          <cell r="A142" t="str">
            <v>DIXON</v>
          </cell>
          <cell r="B142">
            <v>6121</v>
          </cell>
          <cell r="C142">
            <v>6175</v>
          </cell>
          <cell r="D142">
            <v>6005</v>
          </cell>
          <cell r="E142">
            <v>6100.2</v>
          </cell>
          <cell r="F142">
            <v>6021.95</v>
          </cell>
          <cell r="G142">
            <v>-78.25</v>
          </cell>
          <cell r="H142">
            <v>-1.28</v>
          </cell>
          <cell r="I142" t="str">
            <v>1,93,637</v>
          </cell>
          <cell r="J142">
            <v>117.63</v>
          </cell>
          <cell r="K142">
            <v>6765</v>
          </cell>
          <cell r="L142">
            <v>2553</v>
          </cell>
          <cell r="M142">
            <v>-2.69</v>
          </cell>
          <cell r="N142">
            <v>72.069999999999993</v>
          </cell>
        </row>
        <row r="143">
          <cell r="A143" t="str">
            <v>GAIL</v>
          </cell>
          <cell r="B143">
            <v>170.25</v>
          </cell>
          <cell r="C143">
            <v>171.8</v>
          </cell>
          <cell r="D143">
            <v>165.5</v>
          </cell>
          <cell r="E143">
            <v>168.3</v>
          </cell>
          <cell r="F143">
            <v>166.15</v>
          </cell>
          <cell r="G143">
            <v>-2.15</v>
          </cell>
          <cell r="H143">
            <v>-1.28</v>
          </cell>
          <cell r="I143" t="str">
            <v>2,60,69,183</v>
          </cell>
          <cell r="J143">
            <v>439.53</v>
          </cell>
          <cell r="K143">
            <v>171.8</v>
          </cell>
          <cell r="L143">
            <v>91.05</v>
          </cell>
          <cell r="M143">
            <v>22.18</v>
          </cell>
          <cell r="N143">
            <v>72.44</v>
          </cell>
        </row>
        <row r="144">
          <cell r="A144" t="str">
            <v>CUMMINSIND</v>
          </cell>
          <cell r="B144">
            <v>2114</v>
          </cell>
          <cell r="C144">
            <v>2126.4499999999998</v>
          </cell>
          <cell r="D144">
            <v>2073.8000000000002</v>
          </cell>
          <cell r="E144">
            <v>2112.4499999999998</v>
          </cell>
          <cell r="F144">
            <v>2085.3000000000002</v>
          </cell>
          <cell r="G144">
            <v>-27.15</v>
          </cell>
          <cell r="H144">
            <v>-1.29</v>
          </cell>
          <cell r="I144" t="str">
            <v>1,02,973</v>
          </cell>
          <cell r="J144">
            <v>21.53</v>
          </cell>
          <cell r="K144">
            <v>2126.4499999999998</v>
          </cell>
          <cell r="L144">
            <v>1358.4</v>
          </cell>
          <cell r="M144">
            <v>10.68</v>
          </cell>
          <cell r="N144">
            <v>44.77</v>
          </cell>
        </row>
        <row r="145">
          <cell r="A145" t="str">
            <v>ASTRAL</v>
          </cell>
          <cell r="B145">
            <v>1855.2</v>
          </cell>
          <cell r="C145">
            <v>1866</v>
          </cell>
          <cell r="D145">
            <v>1815.2</v>
          </cell>
          <cell r="E145">
            <v>1850.75</v>
          </cell>
          <cell r="F145">
            <v>1826.95</v>
          </cell>
          <cell r="G145">
            <v>-23.8</v>
          </cell>
          <cell r="H145">
            <v>-1.29</v>
          </cell>
          <cell r="I145" t="str">
            <v>1,95,543</v>
          </cell>
          <cell r="J145">
            <v>35.97</v>
          </cell>
          <cell r="K145">
            <v>2058</v>
          </cell>
          <cell r="L145">
            <v>1297.8</v>
          </cell>
          <cell r="M145">
            <v>-0.76</v>
          </cell>
          <cell r="N145">
            <v>-7.84</v>
          </cell>
        </row>
        <row r="146">
          <cell r="A146" t="str">
            <v>AARTIIND</v>
          </cell>
          <cell r="B146">
            <v>684.6</v>
          </cell>
          <cell r="C146">
            <v>688.95</v>
          </cell>
          <cell r="D146">
            <v>659.05</v>
          </cell>
          <cell r="E146">
            <v>678.9</v>
          </cell>
          <cell r="F146">
            <v>670</v>
          </cell>
          <cell r="G146">
            <v>-8.9</v>
          </cell>
          <cell r="H146">
            <v>-1.31</v>
          </cell>
          <cell r="I146" t="str">
            <v>32,67,220</v>
          </cell>
          <cell r="J146">
            <v>219.84</v>
          </cell>
          <cell r="K146">
            <v>691.75</v>
          </cell>
          <cell r="L146">
            <v>438</v>
          </cell>
          <cell r="M146">
            <v>18.36</v>
          </cell>
          <cell r="N146">
            <v>19.46</v>
          </cell>
        </row>
        <row r="147">
          <cell r="A147" t="str">
            <v>MFSL</v>
          </cell>
          <cell r="B147">
            <v>911.05</v>
          </cell>
          <cell r="C147">
            <v>915.2</v>
          </cell>
          <cell r="D147">
            <v>885.1</v>
          </cell>
          <cell r="E147">
            <v>905.7</v>
          </cell>
          <cell r="F147">
            <v>893.75</v>
          </cell>
          <cell r="G147">
            <v>-11.95</v>
          </cell>
          <cell r="H147">
            <v>-1.32</v>
          </cell>
          <cell r="I147" t="str">
            <v>3,01,224</v>
          </cell>
          <cell r="J147">
            <v>26.99</v>
          </cell>
          <cell r="K147">
            <v>1067.5</v>
          </cell>
          <cell r="L147">
            <v>599.1</v>
          </cell>
          <cell r="M147">
            <v>-2.94</v>
          </cell>
          <cell r="N147">
            <v>7.88</v>
          </cell>
        </row>
        <row r="148">
          <cell r="A148" t="str">
            <v>NESTLEIND</v>
          </cell>
          <cell r="B148">
            <v>2520</v>
          </cell>
          <cell r="C148">
            <v>2525</v>
          </cell>
          <cell r="D148">
            <v>2470.8000000000002</v>
          </cell>
          <cell r="E148">
            <v>2514.15</v>
          </cell>
          <cell r="F148">
            <v>2480</v>
          </cell>
          <cell r="G148">
            <v>-34.15</v>
          </cell>
          <cell r="H148">
            <v>-1.36</v>
          </cell>
          <cell r="I148" t="str">
            <v>4,45,592</v>
          </cell>
          <cell r="J148">
            <v>110.91</v>
          </cell>
          <cell r="K148">
            <v>2769.3</v>
          </cell>
          <cell r="L148">
            <v>1788</v>
          </cell>
          <cell r="M148">
            <v>-89.98</v>
          </cell>
          <cell r="N148">
            <v>-87.23</v>
          </cell>
        </row>
        <row r="149">
          <cell r="A149" t="str">
            <v>WIPRO</v>
          </cell>
          <cell r="B149">
            <v>486.4</v>
          </cell>
          <cell r="C149">
            <v>488.9</v>
          </cell>
          <cell r="D149">
            <v>469.05</v>
          </cell>
          <cell r="E149">
            <v>485.05</v>
          </cell>
          <cell r="F149">
            <v>478.3</v>
          </cell>
          <cell r="G149">
            <v>-6.75</v>
          </cell>
          <cell r="H149">
            <v>-1.39</v>
          </cell>
          <cell r="I149" t="str">
            <v>60,45,801</v>
          </cell>
          <cell r="J149">
            <v>289.88</v>
          </cell>
          <cell r="K149">
            <v>529</v>
          </cell>
          <cell r="L149">
            <v>352</v>
          </cell>
          <cell r="M149">
            <v>12.29</v>
          </cell>
          <cell r="N149">
            <v>20.239999999999998</v>
          </cell>
        </row>
        <row r="150">
          <cell r="A150" t="str">
            <v>LUPIN</v>
          </cell>
          <cell r="B150">
            <v>1436</v>
          </cell>
          <cell r="C150">
            <v>1448.8</v>
          </cell>
          <cell r="D150">
            <v>1406.05</v>
          </cell>
          <cell r="E150">
            <v>1430.25</v>
          </cell>
          <cell r="F150">
            <v>1410</v>
          </cell>
          <cell r="G150">
            <v>-20.25</v>
          </cell>
          <cell r="H150">
            <v>-1.42</v>
          </cell>
          <cell r="I150" t="str">
            <v>2,57,322</v>
          </cell>
          <cell r="J150">
            <v>36.729999999999997</v>
          </cell>
          <cell r="K150">
            <v>1448.8</v>
          </cell>
          <cell r="L150">
            <v>628</v>
          </cell>
          <cell r="M150">
            <v>16.510000000000002</v>
          </cell>
          <cell r="N150">
            <v>88.29</v>
          </cell>
        </row>
        <row r="151">
          <cell r="A151" t="str">
            <v>GODREJPROP</v>
          </cell>
          <cell r="B151">
            <v>2340</v>
          </cell>
          <cell r="C151">
            <v>2355.9499999999998</v>
          </cell>
          <cell r="D151">
            <v>2295.0500000000002</v>
          </cell>
          <cell r="E151">
            <v>2343.4</v>
          </cell>
          <cell r="F151">
            <v>2310</v>
          </cell>
          <cell r="G151">
            <v>-33.4</v>
          </cell>
          <cell r="H151">
            <v>-1.43</v>
          </cell>
          <cell r="I151" t="str">
            <v>1,78,508</v>
          </cell>
          <cell r="J151">
            <v>41.31</v>
          </cell>
          <cell r="K151">
            <v>2357.1999999999998</v>
          </cell>
          <cell r="L151">
            <v>1005</v>
          </cell>
          <cell r="M151">
            <v>23.94</v>
          </cell>
          <cell r="N151">
            <v>86.69</v>
          </cell>
        </row>
        <row r="152">
          <cell r="A152" t="str">
            <v>METROPOLIS</v>
          </cell>
          <cell r="B152">
            <v>1604</v>
          </cell>
          <cell r="C152">
            <v>1615.85</v>
          </cell>
          <cell r="D152">
            <v>1545.05</v>
          </cell>
          <cell r="E152">
            <v>1603.5</v>
          </cell>
          <cell r="F152">
            <v>1580</v>
          </cell>
          <cell r="G152">
            <v>-23.5</v>
          </cell>
          <cell r="H152">
            <v>-1.47</v>
          </cell>
          <cell r="I152" t="str">
            <v>3,01,513</v>
          </cell>
          <cell r="J152">
            <v>47.36</v>
          </cell>
          <cell r="K152">
            <v>1754.85</v>
          </cell>
          <cell r="L152">
            <v>1171.3499999999999</v>
          </cell>
          <cell r="M152">
            <v>0.6</v>
          </cell>
          <cell r="N152">
            <v>18.079999999999998</v>
          </cell>
        </row>
        <row r="153">
          <cell r="A153" t="str">
            <v>ESCORTS</v>
          </cell>
          <cell r="B153">
            <v>3000</v>
          </cell>
          <cell r="C153">
            <v>3007.15</v>
          </cell>
          <cell r="D153">
            <v>2922.95</v>
          </cell>
          <cell r="E153">
            <v>2979.9</v>
          </cell>
          <cell r="F153">
            <v>2935.9</v>
          </cell>
          <cell r="G153">
            <v>-44</v>
          </cell>
          <cell r="H153">
            <v>-1.48</v>
          </cell>
          <cell r="I153">
            <v>98482</v>
          </cell>
          <cell r="J153">
            <v>29.29</v>
          </cell>
          <cell r="K153">
            <v>3440.15</v>
          </cell>
          <cell r="L153">
            <v>1807.7</v>
          </cell>
          <cell r="M153">
            <v>-0.03</v>
          </cell>
          <cell r="N153">
            <v>41.79</v>
          </cell>
        </row>
        <row r="154">
          <cell r="A154" t="str">
            <v>HCLTECH</v>
          </cell>
          <cell r="B154">
            <v>1580</v>
          </cell>
          <cell r="C154">
            <v>1580</v>
          </cell>
          <cell r="D154">
            <v>1537.05</v>
          </cell>
          <cell r="E154">
            <v>1567.95</v>
          </cell>
          <cell r="F154">
            <v>1544</v>
          </cell>
          <cell r="G154">
            <v>-23.95</v>
          </cell>
          <cell r="H154">
            <v>-1.53</v>
          </cell>
          <cell r="I154" t="str">
            <v>9,61,332</v>
          </cell>
          <cell r="J154">
            <v>149.34</v>
          </cell>
          <cell r="K154">
            <v>1619.6</v>
          </cell>
          <cell r="L154">
            <v>1016.25</v>
          </cell>
          <cell r="M154">
            <v>8.89</v>
          </cell>
          <cell r="N154">
            <v>41.08</v>
          </cell>
        </row>
        <row r="155">
          <cell r="A155" t="str">
            <v>SIEMENS</v>
          </cell>
          <cell r="B155">
            <v>4165</v>
          </cell>
          <cell r="C155">
            <v>4165</v>
          </cell>
          <cell r="D155">
            <v>4051.05</v>
          </cell>
          <cell r="E155">
            <v>4141.5</v>
          </cell>
          <cell r="F155">
            <v>4078.05</v>
          </cell>
          <cell r="G155">
            <v>-63.45</v>
          </cell>
          <cell r="H155">
            <v>-1.53</v>
          </cell>
          <cell r="I155">
            <v>50912</v>
          </cell>
          <cell r="J155">
            <v>20.9</v>
          </cell>
          <cell r="K155">
            <v>4245</v>
          </cell>
          <cell r="L155">
            <v>2891.4</v>
          </cell>
          <cell r="M155">
            <v>5.94</v>
          </cell>
          <cell r="N155">
            <v>35.89</v>
          </cell>
        </row>
        <row r="156">
          <cell r="A156" t="str">
            <v>SYNGENE</v>
          </cell>
          <cell r="B156">
            <v>696</v>
          </cell>
          <cell r="C156">
            <v>700.9</v>
          </cell>
          <cell r="D156">
            <v>681.5</v>
          </cell>
          <cell r="E156">
            <v>696</v>
          </cell>
          <cell r="F156">
            <v>684.95</v>
          </cell>
          <cell r="G156">
            <v>-11.05</v>
          </cell>
          <cell r="H156">
            <v>-1.59</v>
          </cell>
          <cell r="I156" t="str">
            <v>3,21,868</v>
          </cell>
          <cell r="J156">
            <v>22.15</v>
          </cell>
          <cell r="K156">
            <v>860.25</v>
          </cell>
          <cell r="L156">
            <v>545</v>
          </cell>
          <cell r="M156">
            <v>0.97</v>
          </cell>
          <cell r="N156">
            <v>15.55</v>
          </cell>
        </row>
        <row r="157">
          <cell r="A157" t="str">
            <v>MUTHOOTFIN</v>
          </cell>
          <cell r="B157">
            <v>1446.3</v>
          </cell>
          <cell r="C157">
            <v>1446.3</v>
          </cell>
          <cell r="D157">
            <v>1406</v>
          </cell>
          <cell r="E157">
            <v>1431.1</v>
          </cell>
          <cell r="F157">
            <v>1408.3</v>
          </cell>
          <cell r="G157">
            <v>-22.8</v>
          </cell>
          <cell r="H157">
            <v>-1.59</v>
          </cell>
          <cell r="I157">
            <v>89960</v>
          </cell>
          <cell r="J157">
            <v>12.76</v>
          </cell>
          <cell r="K157">
            <v>1537.35</v>
          </cell>
          <cell r="L157">
            <v>911.25</v>
          </cell>
          <cell r="M157">
            <v>-0.85</v>
          </cell>
          <cell r="N157">
            <v>36.25</v>
          </cell>
        </row>
        <row r="158">
          <cell r="A158" t="str">
            <v>DEEPAKNTR</v>
          </cell>
          <cell r="B158">
            <v>2361.1999999999998</v>
          </cell>
          <cell r="C158">
            <v>2387.15</v>
          </cell>
          <cell r="D158">
            <v>2295.35</v>
          </cell>
          <cell r="E158">
            <v>2356.6999999999998</v>
          </cell>
          <cell r="F158">
            <v>2319</v>
          </cell>
          <cell r="G158">
            <v>-37.700000000000003</v>
          </cell>
          <cell r="H158">
            <v>-1.6</v>
          </cell>
          <cell r="I158" t="str">
            <v>1,46,780</v>
          </cell>
          <cell r="J158">
            <v>34.15</v>
          </cell>
          <cell r="K158">
            <v>2521.15</v>
          </cell>
          <cell r="L158">
            <v>1730</v>
          </cell>
          <cell r="M158">
            <v>6.28</v>
          </cell>
          <cell r="N158">
            <v>22.4</v>
          </cell>
        </row>
        <row r="159">
          <cell r="A159" t="str">
            <v>INDUSINDBK</v>
          </cell>
          <cell r="B159">
            <v>1570</v>
          </cell>
          <cell r="C159">
            <v>1571.9</v>
          </cell>
          <cell r="D159">
            <v>1530</v>
          </cell>
          <cell r="E159">
            <v>1561.1</v>
          </cell>
          <cell r="F159">
            <v>1536</v>
          </cell>
          <cell r="G159">
            <v>-25.1</v>
          </cell>
          <cell r="H159">
            <v>-1.61</v>
          </cell>
          <cell r="I159" t="str">
            <v>31,58,588</v>
          </cell>
          <cell r="J159">
            <v>487.84</v>
          </cell>
          <cell r="K159">
            <v>1694.5</v>
          </cell>
          <cell r="L159">
            <v>990</v>
          </cell>
          <cell r="M159">
            <v>0.32</v>
          </cell>
          <cell r="N159">
            <v>30.03</v>
          </cell>
        </row>
        <row r="160">
          <cell r="A160" t="str">
            <v>LALPATHLAB</v>
          </cell>
          <cell r="B160">
            <v>2451</v>
          </cell>
          <cell r="C160">
            <v>2469.5</v>
          </cell>
          <cell r="D160">
            <v>2405</v>
          </cell>
          <cell r="E160">
            <v>2447.9499999999998</v>
          </cell>
          <cell r="F160">
            <v>2407.9499999999998</v>
          </cell>
          <cell r="G160">
            <v>-40</v>
          </cell>
          <cell r="H160">
            <v>-1.63</v>
          </cell>
          <cell r="I160">
            <v>90442</v>
          </cell>
          <cell r="J160">
            <v>22.03</v>
          </cell>
          <cell r="K160">
            <v>2767.1</v>
          </cell>
          <cell r="L160">
            <v>1762.05</v>
          </cell>
          <cell r="M160">
            <v>-0.88</v>
          </cell>
          <cell r="N160">
            <v>15.02</v>
          </cell>
        </row>
        <row r="161">
          <cell r="A161" t="str">
            <v>ZEEL</v>
          </cell>
          <cell r="B161">
            <v>237</v>
          </cell>
          <cell r="C161">
            <v>242.6</v>
          </cell>
          <cell r="D161">
            <v>230</v>
          </cell>
          <cell r="E161">
            <v>235</v>
          </cell>
          <cell r="F161">
            <v>231</v>
          </cell>
          <cell r="G161">
            <v>-4</v>
          </cell>
          <cell r="H161">
            <v>-1.7</v>
          </cell>
          <cell r="I161" t="str">
            <v>1,87,67,517</v>
          </cell>
          <cell r="J161">
            <v>442.99</v>
          </cell>
          <cell r="K161">
            <v>299.7</v>
          </cell>
          <cell r="L161">
            <v>170.1</v>
          </cell>
          <cell r="M161">
            <v>-6.73</v>
          </cell>
          <cell r="N161">
            <v>4.72</v>
          </cell>
        </row>
        <row r="162">
          <cell r="A162" t="str">
            <v>JUBLFOOD</v>
          </cell>
          <cell r="B162">
            <v>532</v>
          </cell>
          <cell r="C162">
            <v>535.85</v>
          </cell>
          <cell r="D162">
            <v>521.85</v>
          </cell>
          <cell r="E162">
            <v>531.65</v>
          </cell>
          <cell r="F162">
            <v>522.5</v>
          </cell>
          <cell r="G162">
            <v>-9.15</v>
          </cell>
          <cell r="H162">
            <v>-1.72</v>
          </cell>
          <cell r="I162" t="str">
            <v>6,57,049</v>
          </cell>
          <cell r="J162">
            <v>34.61</v>
          </cell>
          <cell r="K162">
            <v>586.95000000000005</v>
          </cell>
          <cell r="L162">
            <v>412.1</v>
          </cell>
          <cell r="M162">
            <v>-5.46</v>
          </cell>
          <cell r="N162">
            <v>4.1399999999999997</v>
          </cell>
        </row>
        <row r="163">
          <cell r="A163" t="str">
            <v>ZYDUSLIFE</v>
          </cell>
          <cell r="B163">
            <v>725.25</v>
          </cell>
          <cell r="C163">
            <v>725.95</v>
          </cell>
          <cell r="D163">
            <v>701.1</v>
          </cell>
          <cell r="E163">
            <v>720.55</v>
          </cell>
          <cell r="F163">
            <v>707.9</v>
          </cell>
          <cell r="G163">
            <v>-12.65</v>
          </cell>
          <cell r="H163">
            <v>-1.76</v>
          </cell>
          <cell r="I163" t="str">
            <v>4,43,774</v>
          </cell>
          <cell r="J163">
            <v>31.49</v>
          </cell>
          <cell r="K163">
            <v>727.5</v>
          </cell>
          <cell r="L163">
            <v>421.3</v>
          </cell>
          <cell r="M163">
            <v>8.56</v>
          </cell>
          <cell r="N163">
            <v>63.08</v>
          </cell>
        </row>
        <row r="164">
          <cell r="A164" t="str">
            <v>EXIDEIND</v>
          </cell>
          <cell r="B164">
            <v>329.3</v>
          </cell>
          <cell r="C164">
            <v>330</v>
          </cell>
          <cell r="D164">
            <v>320.5</v>
          </cell>
          <cell r="E164">
            <v>327.2</v>
          </cell>
          <cell r="F164">
            <v>321.35000000000002</v>
          </cell>
          <cell r="G164">
            <v>-5.85</v>
          </cell>
          <cell r="H164">
            <v>-1.79</v>
          </cell>
          <cell r="I164" t="str">
            <v>18,68,766</v>
          </cell>
          <cell r="J164">
            <v>60.57</v>
          </cell>
          <cell r="K164">
            <v>341.8</v>
          </cell>
          <cell r="L164">
            <v>170.5</v>
          </cell>
          <cell r="M164">
            <v>13.85</v>
          </cell>
          <cell r="N164">
            <v>72.66</v>
          </cell>
        </row>
        <row r="165">
          <cell r="A165" t="str">
            <v>COFORGE</v>
          </cell>
          <cell r="B165">
            <v>6474.95</v>
          </cell>
          <cell r="C165">
            <v>6513.95</v>
          </cell>
          <cell r="D165">
            <v>6264.2</v>
          </cell>
          <cell r="E165">
            <v>6415.35</v>
          </cell>
          <cell r="F165">
            <v>6300</v>
          </cell>
          <cell r="G165">
            <v>-115.35</v>
          </cell>
          <cell r="H165">
            <v>-1.8</v>
          </cell>
          <cell r="I165" t="str">
            <v>1,91,502</v>
          </cell>
          <cell r="J165">
            <v>121.42</v>
          </cell>
          <cell r="K165">
            <v>6789</v>
          </cell>
          <cell r="L165">
            <v>3564.75</v>
          </cell>
          <cell r="M165">
            <v>6.23</v>
          </cell>
          <cell r="N165">
            <v>61.74</v>
          </cell>
        </row>
        <row r="166">
          <cell r="A166" t="str">
            <v>MOTHERSON</v>
          </cell>
          <cell r="B166">
            <v>110.35</v>
          </cell>
          <cell r="C166">
            <v>110.35</v>
          </cell>
          <cell r="D166">
            <v>107</v>
          </cell>
          <cell r="E166">
            <v>109.55</v>
          </cell>
          <cell r="F166">
            <v>107.5</v>
          </cell>
          <cell r="G166">
            <v>-2.0499999999999998</v>
          </cell>
          <cell r="H166">
            <v>-1.87</v>
          </cell>
          <cell r="I166" t="str">
            <v>71,05,249</v>
          </cell>
          <cell r="J166">
            <v>76.989999999999995</v>
          </cell>
          <cell r="K166">
            <v>111.3</v>
          </cell>
          <cell r="L166">
            <v>61.8</v>
          </cell>
          <cell r="M166">
            <v>18.82</v>
          </cell>
          <cell r="N166">
            <v>47.44</v>
          </cell>
        </row>
        <row r="167">
          <cell r="A167" t="str">
            <v>M&amp;M</v>
          </cell>
          <cell r="B167">
            <v>1660.5</v>
          </cell>
          <cell r="C167">
            <v>1673.95</v>
          </cell>
          <cell r="D167">
            <v>1616</v>
          </cell>
          <cell r="E167">
            <v>1655.55</v>
          </cell>
          <cell r="F167">
            <v>1624</v>
          </cell>
          <cell r="G167">
            <v>-31.55</v>
          </cell>
          <cell r="H167">
            <v>-1.91</v>
          </cell>
          <cell r="I167" t="str">
            <v>7,11,300</v>
          </cell>
          <cell r="J167">
            <v>116.59</v>
          </cell>
          <cell r="K167">
            <v>1758</v>
          </cell>
          <cell r="L167">
            <v>1123.4000000000001</v>
          </cell>
          <cell r="M167">
            <v>0.52</v>
          </cell>
          <cell r="N167">
            <v>25.46</v>
          </cell>
        </row>
        <row r="168">
          <cell r="A168" t="str">
            <v>INDIAMART</v>
          </cell>
          <cell r="B168">
            <v>2654</v>
          </cell>
          <cell r="C168">
            <v>2654</v>
          </cell>
          <cell r="D168">
            <v>2551</v>
          </cell>
          <cell r="E168">
            <v>2633.5</v>
          </cell>
          <cell r="F168">
            <v>2582</v>
          </cell>
          <cell r="G168">
            <v>-51.5</v>
          </cell>
          <cell r="H168">
            <v>-1.96</v>
          </cell>
          <cell r="I168" t="str">
            <v>2,14,466</v>
          </cell>
          <cell r="J168">
            <v>55.38</v>
          </cell>
          <cell r="K168">
            <v>3335.55</v>
          </cell>
          <cell r="L168">
            <v>2185.5</v>
          </cell>
          <cell r="M168">
            <v>-1.77</v>
          </cell>
          <cell r="N168">
            <v>-41.21</v>
          </cell>
        </row>
        <row r="169">
          <cell r="A169" t="str">
            <v>INDUSTOWER</v>
          </cell>
          <cell r="B169">
            <v>222.7</v>
          </cell>
          <cell r="C169">
            <v>222.7</v>
          </cell>
          <cell r="D169">
            <v>214.25</v>
          </cell>
          <cell r="E169">
            <v>220.35</v>
          </cell>
          <cell r="F169">
            <v>216</v>
          </cell>
          <cell r="G169">
            <v>-4.3499999999999996</v>
          </cell>
          <cell r="H169">
            <v>-1.97</v>
          </cell>
          <cell r="I169" t="str">
            <v>46,57,009</v>
          </cell>
          <cell r="J169">
            <v>101.62</v>
          </cell>
          <cell r="K169">
            <v>229.95</v>
          </cell>
          <cell r="L169">
            <v>135.15</v>
          </cell>
          <cell r="M169">
            <v>21.98</v>
          </cell>
          <cell r="N169">
            <v>24.99</v>
          </cell>
        </row>
        <row r="170">
          <cell r="A170" t="str">
            <v>JKCEMENT</v>
          </cell>
          <cell r="B170">
            <v>4100</v>
          </cell>
          <cell r="C170">
            <v>4211.25</v>
          </cell>
          <cell r="D170">
            <v>3866.2</v>
          </cell>
          <cell r="E170">
            <v>4053.25</v>
          </cell>
          <cell r="F170">
            <v>3972.85</v>
          </cell>
          <cell r="G170">
            <v>-80.400000000000006</v>
          </cell>
          <cell r="H170">
            <v>-1.98</v>
          </cell>
          <cell r="I170" t="str">
            <v>9,60,142</v>
          </cell>
          <cell r="J170">
            <v>395.27</v>
          </cell>
          <cell r="K170">
            <v>4211.25</v>
          </cell>
          <cell r="L170">
            <v>2540</v>
          </cell>
          <cell r="M170">
            <v>7.47</v>
          </cell>
          <cell r="N170">
            <v>39.39</v>
          </cell>
        </row>
        <row r="171">
          <cell r="A171" t="str">
            <v>ATUL</v>
          </cell>
          <cell r="B171">
            <v>6590</v>
          </cell>
          <cell r="C171">
            <v>6625.5</v>
          </cell>
          <cell r="D171">
            <v>6452</v>
          </cell>
          <cell r="E171">
            <v>6602.25</v>
          </cell>
          <cell r="F171">
            <v>6470</v>
          </cell>
          <cell r="G171">
            <v>-132.25</v>
          </cell>
          <cell r="H171">
            <v>-2</v>
          </cell>
          <cell r="I171">
            <v>35385</v>
          </cell>
          <cell r="J171">
            <v>23.04</v>
          </cell>
          <cell r="K171">
            <v>7778.95</v>
          </cell>
          <cell r="L171">
            <v>6122.05</v>
          </cell>
          <cell r="M171">
            <v>-3.15</v>
          </cell>
          <cell r="N171">
            <v>-14.83</v>
          </cell>
        </row>
        <row r="172">
          <cell r="A172" t="str">
            <v>POLYCAB</v>
          </cell>
          <cell r="B172">
            <v>4450</v>
          </cell>
          <cell r="C172">
            <v>4450</v>
          </cell>
          <cell r="D172">
            <v>4321</v>
          </cell>
          <cell r="E172">
            <v>4422.7</v>
          </cell>
          <cell r="F172">
            <v>4333</v>
          </cell>
          <cell r="G172">
            <v>-89.7</v>
          </cell>
          <cell r="H172">
            <v>-2.0299999999999998</v>
          </cell>
          <cell r="I172" t="str">
            <v>5,12,155</v>
          </cell>
          <cell r="J172">
            <v>224.44</v>
          </cell>
          <cell r="K172">
            <v>5733</v>
          </cell>
          <cell r="L172">
            <v>2722.85</v>
          </cell>
          <cell r="M172">
            <v>-19.559999999999999</v>
          </cell>
          <cell r="N172">
            <v>56.36</v>
          </cell>
        </row>
        <row r="173">
          <cell r="A173" t="str">
            <v>TATACHEM</v>
          </cell>
          <cell r="B173">
            <v>1077.3</v>
          </cell>
          <cell r="C173">
            <v>1085.6500000000001</v>
          </cell>
          <cell r="D173">
            <v>1001.7</v>
          </cell>
          <cell r="E173">
            <v>1075.25</v>
          </cell>
          <cell r="F173">
            <v>1053</v>
          </cell>
          <cell r="G173">
            <v>-22.25</v>
          </cell>
          <cell r="H173">
            <v>-2.0699999999999998</v>
          </cell>
          <cell r="I173" t="str">
            <v>8,25,794</v>
          </cell>
          <cell r="J173">
            <v>86.87</v>
          </cell>
          <cell r="K173">
            <v>1141</v>
          </cell>
          <cell r="L173">
            <v>912</v>
          </cell>
          <cell r="M173">
            <v>8.76</v>
          </cell>
          <cell r="N173">
            <v>9.67</v>
          </cell>
        </row>
        <row r="174">
          <cell r="A174" t="str">
            <v>TCS</v>
          </cell>
          <cell r="B174">
            <v>3948</v>
          </cell>
          <cell r="C174">
            <v>3955.65</v>
          </cell>
          <cell r="D174">
            <v>3855.55</v>
          </cell>
          <cell r="E174">
            <v>3943.05</v>
          </cell>
          <cell r="F174">
            <v>3859.3</v>
          </cell>
          <cell r="G174">
            <v>-83.75</v>
          </cell>
          <cell r="H174">
            <v>-2.12</v>
          </cell>
          <cell r="I174" t="str">
            <v>5,16,477</v>
          </cell>
          <cell r="J174">
            <v>201.26</v>
          </cell>
          <cell r="K174">
            <v>3965</v>
          </cell>
          <cell r="L174">
            <v>3070.25</v>
          </cell>
          <cell r="M174">
            <v>4.3099999999999996</v>
          </cell>
          <cell r="N174">
            <v>16.899999999999999</v>
          </cell>
        </row>
        <row r="175">
          <cell r="A175" t="str">
            <v>HDFCAMC</v>
          </cell>
          <cell r="B175">
            <v>3499</v>
          </cell>
          <cell r="C175">
            <v>3510.9</v>
          </cell>
          <cell r="D175">
            <v>3395.4</v>
          </cell>
          <cell r="E175">
            <v>3478.7</v>
          </cell>
          <cell r="F175">
            <v>3402.05</v>
          </cell>
          <cell r="G175">
            <v>-76.650000000000006</v>
          </cell>
          <cell r="H175">
            <v>-2.2000000000000002</v>
          </cell>
          <cell r="I175" t="str">
            <v>1,50,014</v>
          </cell>
          <cell r="J175">
            <v>51.55</v>
          </cell>
          <cell r="K175">
            <v>3560</v>
          </cell>
          <cell r="L175">
            <v>1589.5</v>
          </cell>
          <cell r="M175">
            <v>11.62</v>
          </cell>
          <cell r="N175">
            <v>68.72</v>
          </cell>
        </row>
        <row r="176">
          <cell r="A176" t="str">
            <v>VOLTAS</v>
          </cell>
          <cell r="B176">
            <v>1058.95</v>
          </cell>
          <cell r="C176">
            <v>1059.95</v>
          </cell>
          <cell r="D176">
            <v>1020.5</v>
          </cell>
          <cell r="E176">
            <v>1051.0999999999999</v>
          </cell>
          <cell r="F176">
            <v>1028</v>
          </cell>
          <cell r="G176">
            <v>-23.1</v>
          </cell>
          <cell r="H176">
            <v>-2.2000000000000002</v>
          </cell>
          <cell r="I176" t="str">
            <v>3,71,204</v>
          </cell>
          <cell r="J176">
            <v>38.54</v>
          </cell>
          <cell r="K176">
            <v>1068.25</v>
          </cell>
          <cell r="L176">
            <v>737.2</v>
          </cell>
          <cell r="M176">
            <v>13.26</v>
          </cell>
          <cell r="N176">
            <v>33.119999999999997</v>
          </cell>
        </row>
        <row r="177">
          <cell r="A177" t="str">
            <v>ALKEM</v>
          </cell>
          <cell r="B177">
            <v>4966</v>
          </cell>
          <cell r="C177">
            <v>4979</v>
          </cell>
          <cell r="D177">
            <v>4849</v>
          </cell>
          <cell r="E177">
            <v>4964.3</v>
          </cell>
          <cell r="F177">
            <v>4853.25</v>
          </cell>
          <cell r="G177">
            <v>-111.05</v>
          </cell>
          <cell r="H177">
            <v>-2.2400000000000002</v>
          </cell>
          <cell r="I177">
            <v>24505</v>
          </cell>
          <cell r="J177">
            <v>12.01</v>
          </cell>
          <cell r="K177">
            <v>5315.5</v>
          </cell>
          <cell r="L177">
            <v>2980</v>
          </cell>
          <cell r="M177">
            <v>1.78</v>
          </cell>
          <cell r="N177">
            <v>63.67</v>
          </cell>
        </row>
        <row r="178">
          <cell r="A178" t="str">
            <v>LAURUSLABS</v>
          </cell>
          <cell r="B178">
            <v>412</v>
          </cell>
          <cell r="C178">
            <v>414.15</v>
          </cell>
          <cell r="D178">
            <v>399.4</v>
          </cell>
          <cell r="E178">
            <v>412.2</v>
          </cell>
          <cell r="F178">
            <v>402</v>
          </cell>
          <cell r="G178">
            <v>-10.199999999999999</v>
          </cell>
          <cell r="H178">
            <v>-2.4700000000000002</v>
          </cell>
          <cell r="I178" t="str">
            <v>10,19,091</v>
          </cell>
          <cell r="J178">
            <v>41.27</v>
          </cell>
          <cell r="K178">
            <v>444.7</v>
          </cell>
          <cell r="L178">
            <v>278.85000000000002</v>
          </cell>
          <cell r="M178">
            <v>6.16</v>
          </cell>
          <cell r="N178">
            <v>17.22</v>
          </cell>
        </row>
        <row r="179">
          <cell r="A179" t="str">
            <v>IPCALAB</v>
          </cell>
          <cell r="B179">
            <v>1100</v>
          </cell>
          <cell r="C179">
            <v>1107.5</v>
          </cell>
          <cell r="D179">
            <v>1072</v>
          </cell>
          <cell r="E179">
            <v>1099.95</v>
          </cell>
          <cell r="F179">
            <v>1072</v>
          </cell>
          <cell r="G179">
            <v>-27.95</v>
          </cell>
          <cell r="H179">
            <v>-2.54</v>
          </cell>
          <cell r="I179" t="str">
            <v>1,19,400</v>
          </cell>
          <cell r="J179">
            <v>12.94</v>
          </cell>
          <cell r="K179">
            <v>1161.8499999999999</v>
          </cell>
          <cell r="L179">
            <v>669.8</v>
          </cell>
          <cell r="M179">
            <v>3.62</v>
          </cell>
          <cell r="N179">
            <v>26.17</v>
          </cell>
        </row>
        <row r="180">
          <cell r="A180" t="str">
            <v>ABBOTINDIA</v>
          </cell>
          <cell r="B180">
            <v>25899.95</v>
          </cell>
          <cell r="C180">
            <v>25949.9</v>
          </cell>
          <cell r="D180">
            <v>24832.05</v>
          </cell>
          <cell r="E180">
            <v>25867</v>
          </cell>
          <cell r="F180">
            <v>25200</v>
          </cell>
          <cell r="G180">
            <v>-667</v>
          </cell>
          <cell r="H180">
            <v>-2.58</v>
          </cell>
          <cell r="I180">
            <v>22332</v>
          </cell>
          <cell r="J180">
            <v>56.15</v>
          </cell>
          <cell r="K180">
            <v>26381.65</v>
          </cell>
          <cell r="L180">
            <v>19900</v>
          </cell>
          <cell r="M180">
            <v>16.86</v>
          </cell>
          <cell r="N180">
            <v>17.579999999999998</v>
          </cell>
        </row>
        <row r="181">
          <cell r="A181" t="str">
            <v>OFSS</v>
          </cell>
          <cell r="B181">
            <v>6949.95</v>
          </cell>
          <cell r="C181">
            <v>6980</v>
          </cell>
          <cell r="D181">
            <v>6622</v>
          </cell>
          <cell r="E181">
            <v>6877.1</v>
          </cell>
          <cell r="F181">
            <v>6698</v>
          </cell>
          <cell r="G181">
            <v>-179.1</v>
          </cell>
          <cell r="H181">
            <v>-2.6</v>
          </cell>
          <cell r="I181" t="str">
            <v>4,39,220</v>
          </cell>
          <cell r="J181">
            <v>296.98</v>
          </cell>
          <cell r="K181">
            <v>7173.4</v>
          </cell>
          <cell r="L181">
            <v>3012.25</v>
          </cell>
          <cell r="M181">
            <v>64.239999999999995</v>
          </cell>
          <cell r="N181">
            <v>122.17</v>
          </cell>
        </row>
        <row r="182">
          <cell r="A182" t="str">
            <v>GODREJCP</v>
          </cell>
          <cell r="B182">
            <v>1155</v>
          </cell>
          <cell r="C182">
            <v>1155</v>
          </cell>
          <cell r="D182">
            <v>1116</v>
          </cell>
          <cell r="E182">
            <v>1149.25</v>
          </cell>
          <cell r="F182">
            <v>1118</v>
          </cell>
          <cell r="G182">
            <v>-31.25</v>
          </cell>
          <cell r="H182">
            <v>-2.72</v>
          </cell>
          <cell r="I182" t="str">
            <v>2,28,455</v>
          </cell>
          <cell r="J182">
            <v>25.9</v>
          </cell>
          <cell r="K182">
            <v>1230</v>
          </cell>
          <cell r="L182">
            <v>891.75</v>
          </cell>
          <cell r="M182">
            <v>9.42</v>
          </cell>
          <cell r="N182">
            <v>23.68</v>
          </cell>
        </row>
        <row r="183">
          <cell r="A183" t="str">
            <v>CANFINHOME</v>
          </cell>
          <cell r="B183">
            <v>797.05</v>
          </cell>
          <cell r="C183">
            <v>809.95</v>
          </cell>
          <cell r="D183">
            <v>765</v>
          </cell>
          <cell r="E183">
            <v>794.15</v>
          </cell>
          <cell r="F183">
            <v>768.9</v>
          </cell>
          <cell r="G183">
            <v>-25.25</v>
          </cell>
          <cell r="H183">
            <v>-3.18</v>
          </cell>
          <cell r="I183" t="str">
            <v>22,16,237</v>
          </cell>
          <cell r="J183">
            <v>174.06</v>
          </cell>
          <cell r="K183">
            <v>909.8</v>
          </cell>
          <cell r="L183">
            <v>508.55</v>
          </cell>
          <cell r="M183">
            <v>5.35</v>
          </cell>
          <cell r="N183">
            <v>49.74</v>
          </cell>
        </row>
        <row r="184">
          <cell r="A184" t="str">
            <v>HINDUNILVR</v>
          </cell>
          <cell r="B184">
            <v>2519.9499999999998</v>
          </cell>
          <cell r="C184">
            <v>2523</v>
          </cell>
          <cell r="D184">
            <v>2466.1</v>
          </cell>
          <cell r="E184">
            <v>2565.4</v>
          </cell>
          <cell r="F184">
            <v>2470</v>
          </cell>
          <cell r="G184">
            <v>-95.4</v>
          </cell>
          <cell r="H184">
            <v>-3.72</v>
          </cell>
          <cell r="I184" t="str">
            <v>24,67,648</v>
          </cell>
          <cell r="J184">
            <v>613.34</v>
          </cell>
          <cell r="K184">
            <v>2769.65</v>
          </cell>
          <cell r="L184">
            <v>2393</v>
          </cell>
          <cell r="M184">
            <v>0.31</v>
          </cell>
          <cell r="N184">
            <v>-3.18</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code</v>
          </cell>
          <cell r="B1" t="str">
            <v>code_TV</v>
          </cell>
          <cell r="C1" t="str">
            <v>RegrVWAPCross</v>
          </cell>
          <cell r="D1" t="str">
            <v>GreenRedCloud</v>
          </cell>
          <cell r="E1" t="str">
            <v>VSLRT</v>
          </cell>
        </row>
        <row r="2">
          <cell r="A2" t="str">
            <v>BANKNIFTY</v>
          </cell>
          <cell r="B2" t="str">
            <v>NSE:BANKNIFTY1!</v>
          </cell>
          <cell r="C2">
            <v>0</v>
          </cell>
          <cell r="D2">
            <v>1</v>
          </cell>
          <cell r="E2">
            <v>0</v>
          </cell>
        </row>
        <row r="3">
          <cell r="A3" t="str">
            <v>FINNIFTY</v>
          </cell>
          <cell r="B3" t="str">
            <v>NSE:FINNIFTY1!</v>
          </cell>
          <cell r="C3">
            <v>0</v>
          </cell>
          <cell r="D3">
            <v>0</v>
          </cell>
          <cell r="E3">
            <v>0</v>
          </cell>
        </row>
        <row r="4">
          <cell r="A4" t="str">
            <v>MIDCPNIFTY</v>
          </cell>
          <cell r="B4" t="str">
            <v>NSE:MIDCPNIFTY1!</v>
          </cell>
          <cell r="C4">
            <v>0</v>
          </cell>
          <cell r="D4">
            <v>0</v>
          </cell>
          <cell r="E4">
            <v>0</v>
          </cell>
        </row>
        <row r="5">
          <cell r="A5" t="str">
            <v>NIFTY</v>
          </cell>
          <cell r="B5" t="str">
            <v>NSE:NIFTY1!</v>
          </cell>
          <cell r="C5">
            <v>0</v>
          </cell>
          <cell r="D5">
            <v>0</v>
          </cell>
          <cell r="E5">
            <v>0</v>
          </cell>
        </row>
        <row r="6">
          <cell r="A6" t="str">
            <v>AARTIIND</v>
          </cell>
          <cell r="B6" t="str">
            <v>NSE:AARTIIND1!</v>
          </cell>
          <cell r="C6">
            <v>0</v>
          </cell>
          <cell r="D6">
            <v>1</v>
          </cell>
          <cell r="E6">
            <v>0</v>
          </cell>
        </row>
        <row r="7">
          <cell r="A7" t="str">
            <v>ABB</v>
          </cell>
          <cell r="B7" t="str">
            <v>NSE:ABB1!</v>
          </cell>
          <cell r="C7">
            <v>0</v>
          </cell>
          <cell r="D7">
            <v>0</v>
          </cell>
          <cell r="E7">
            <v>0</v>
          </cell>
        </row>
        <row r="8">
          <cell r="A8" t="str">
            <v>ABBOTINDIA</v>
          </cell>
          <cell r="B8" t="str">
            <v>NSE:ABBOTINDIA1!</v>
          </cell>
          <cell r="C8">
            <v>0</v>
          </cell>
          <cell r="D8">
            <v>0</v>
          </cell>
          <cell r="E8">
            <v>0</v>
          </cell>
        </row>
        <row r="9">
          <cell r="A9" t="str">
            <v>ABCAPITAL</v>
          </cell>
          <cell r="B9" t="str">
            <v>NSE:ABCAPITAL1!</v>
          </cell>
          <cell r="C9">
            <v>0</v>
          </cell>
          <cell r="D9">
            <v>0</v>
          </cell>
          <cell r="E9">
            <v>0</v>
          </cell>
        </row>
        <row r="10">
          <cell r="A10" t="str">
            <v>ABFRL</v>
          </cell>
          <cell r="B10" t="str">
            <v>NSE:ABFRL1!</v>
          </cell>
          <cell r="C10">
            <v>0</v>
          </cell>
          <cell r="D10">
            <v>0</v>
          </cell>
          <cell r="E10">
            <v>0</v>
          </cell>
        </row>
        <row r="11">
          <cell r="A11" t="str">
            <v>ACC</v>
          </cell>
          <cell r="B11" t="str">
            <v>NSE:ACC1!</v>
          </cell>
          <cell r="C11">
            <v>0</v>
          </cell>
          <cell r="D11">
            <v>1</v>
          </cell>
          <cell r="E11">
            <v>0</v>
          </cell>
        </row>
        <row r="12">
          <cell r="A12" t="str">
            <v>ADANIENT</v>
          </cell>
          <cell r="B12" t="str">
            <v>NSE:ADANIENT1!</v>
          </cell>
          <cell r="C12">
            <v>0</v>
          </cell>
          <cell r="D12">
            <v>1</v>
          </cell>
          <cell r="E12">
            <v>0</v>
          </cell>
        </row>
        <row r="13">
          <cell r="A13" t="str">
            <v>ADANIPORTS</v>
          </cell>
          <cell r="B13" t="str">
            <v>NSE:ADANIPORTS1!</v>
          </cell>
          <cell r="C13">
            <v>0</v>
          </cell>
          <cell r="D13">
            <v>1</v>
          </cell>
          <cell r="E13">
            <v>0</v>
          </cell>
        </row>
        <row r="14">
          <cell r="A14" t="str">
            <v>ALKEM</v>
          </cell>
          <cell r="B14" t="str">
            <v>NSE:ALKEM1!</v>
          </cell>
          <cell r="C14">
            <v>0</v>
          </cell>
          <cell r="D14">
            <v>0</v>
          </cell>
          <cell r="E14">
            <v>0</v>
          </cell>
        </row>
        <row r="15">
          <cell r="A15" t="str">
            <v>AMBUJACEM</v>
          </cell>
          <cell r="B15" t="str">
            <v>NSE:AMBUJACEM1!</v>
          </cell>
          <cell r="C15">
            <v>0</v>
          </cell>
          <cell r="D15">
            <v>1</v>
          </cell>
          <cell r="E15">
            <v>0</v>
          </cell>
        </row>
        <row r="16">
          <cell r="A16" t="str">
            <v>APOLLOHOSP</v>
          </cell>
          <cell r="B16" t="str">
            <v>NSE:APOLLOHOSP1!</v>
          </cell>
          <cell r="C16">
            <v>0</v>
          </cell>
          <cell r="D16">
            <v>1</v>
          </cell>
          <cell r="E16">
            <v>0</v>
          </cell>
        </row>
        <row r="17">
          <cell r="A17" t="str">
            <v>APOLLOTYRE</v>
          </cell>
          <cell r="B17" t="str">
            <v>NSE:APOLLOTYRE1!</v>
          </cell>
          <cell r="C17">
            <v>0</v>
          </cell>
          <cell r="D17">
            <v>0</v>
          </cell>
          <cell r="E17">
            <v>0</v>
          </cell>
        </row>
        <row r="18">
          <cell r="A18" t="str">
            <v>ASHOKLEY</v>
          </cell>
          <cell r="B18" t="str">
            <v>NSE:ASHOKLEY1!</v>
          </cell>
          <cell r="C18">
            <v>0</v>
          </cell>
          <cell r="D18">
            <v>1</v>
          </cell>
          <cell r="E18">
            <v>0</v>
          </cell>
        </row>
        <row r="19">
          <cell r="A19" t="str">
            <v>ASIANPAINT</v>
          </cell>
          <cell r="B19" t="str">
            <v>NSE:ASIANPAINT1!</v>
          </cell>
          <cell r="C19">
            <v>0</v>
          </cell>
          <cell r="D19">
            <v>-1</v>
          </cell>
          <cell r="E19">
            <v>0</v>
          </cell>
        </row>
        <row r="20">
          <cell r="A20" t="str">
            <v>ASTRAL</v>
          </cell>
          <cell r="B20" t="str">
            <v>NSE:ASTRAL1!</v>
          </cell>
          <cell r="C20">
            <v>0</v>
          </cell>
          <cell r="D20">
            <v>1</v>
          </cell>
          <cell r="E20">
            <v>0</v>
          </cell>
        </row>
        <row r="21">
          <cell r="A21" t="str">
            <v>ATUL</v>
          </cell>
          <cell r="B21" t="str">
            <v>NSE:ATUL1!</v>
          </cell>
          <cell r="C21">
            <v>0</v>
          </cell>
          <cell r="D21">
            <v>0</v>
          </cell>
          <cell r="E21">
            <v>0</v>
          </cell>
        </row>
        <row r="22">
          <cell r="A22" t="str">
            <v>AUBANK</v>
          </cell>
          <cell r="B22" t="str">
            <v>NSE:AUBANK1!</v>
          </cell>
          <cell r="C22">
            <v>1</v>
          </cell>
          <cell r="D22">
            <v>1</v>
          </cell>
          <cell r="E22">
            <v>0</v>
          </cell>
        </row>
        <row r="23">
          <cell r="A23" t="str">
            <v>AUROPHARMA</v>
          </cell>
          <cell r="B23" t="str">
            <v>NSE:AUROPHARMA1!</v>
          </cell>
          <cell r="C23">
            <v>0</v>
          </cell>
          <cell r="D23">
            <v>1</v>
          </cell>
          <cell r="E23">
            <v>0</v>
          </cell>
        </row>
        <row r="24">
          <cell r="A24" t="str">
            <v>AXISBANK</v>
          </cell>
          <cell r="B24" t="str">
            <v>NSE:AXISBANK1!</v>
          </cell>
          <cell r="C24">
            <v>0</v>
          </cell>
          <cell r="D24">
            <v>-1</v>
          </cell>
          <cell r="E24">
            <v>0</v>
          </cell>
        </row>
        <row r="25">
          <cell r="A25" t="str">
            <v>BAJAJ-AUTO</v>
          </cell>
          <cell r="B25" t="str">
            <v>NSE:BAJAJ_AUTO1!</v>
          </cell>
          <cell r="C25">
            <v>0</v>
          </cell>
          <cell r="D25">
            <v>-1</v>
          </cell>
          <cell r="E25">
            <v>0</v>
          </cell>
        </row>
        <row r="26">
          <cell r="A26" t="str">
            <v>BAJAJFINSV</v>
          </cell>
          <cell r="B26" t="str">
            <v>NSE:BAJAJFINSV1!</v>
          </cell>
          <cell r="C26">
            <v>0</v>
          </cell>
          <cell r="D26">
            <v>-1</v>
          </cell>
          <cell r="E26">
            <v>0</v>
          </cell>
        </row>
        <row r="27">
          <cell r="A27" t="str">
            <v>BAJFINANCE</v>
          </cell>
          <cell r="B27" t="str">
            <v>NSE:BAJFINANCE1!</v>
          </cell>
          <cell r="C27">
            <v>0</v>
          </cell>
          <cell r="D27">
            <v>1</v>
          </cell>
          <cell r="E27">
            <v>0</v>
          </cell>
        </row>
        <row r="28">
          <cell r="A28" t="str">
            <v>BALKRISIND</v>
          </cell>
          <cell r="B28" t="str">
            <v>NSE:BALKRISIND1!</v>
          </cell>
          <cell r="C28">
            <v>0</v>
          </cell>
          <cell r="D28">
            <v>0</v>
          </cell>
          <cell r="E28">
            <v>0</v>
          </cell>
        </row>
        <row r="29">
          <cell r="A29" t="str">
            <v>BALRAMCHIN</v>
          </cell>
          <cell r="B29" t="str">
            <v>NSE:BALRAMCHIN1!</v>
          </cell>
          <cell r="C29">
            <v>0</v>
          </cell>
          <cell r="D29">
            <v>0</v>
          </cell>
          <cell r="E29">
            <v>0</v>
          </cell>
        </row>
        <row r="30">
          <cell r="A30" t="str">
            <v>BANDHANBNK</v>
          </cell>
          <cell r="B30" t="str">
            <v>NSE:BANDHANBNK1!</v>
          </cell>
          <cell r="C30">
            <v>0</v>
          </cell>
          <cell r="D30">
            <v>1</v>
          </cell>
          <cell r="E30">
            <v>0</v>
          </cell>
        </row>
        <row r="31">
          <cell r="A31" t="str">
            <v>BANKBARODA</v>
          </cell>
          <cell r="B31" t="str">
            <v>NSE:BANKBARODA1!</v>
          </cell>
          <cell r="C31">
            <v>0</v>
          </cell>
          <cell r="D31">
            <v>1</v>
          </cell>
          <cell r="E31">
            <v>0</v>
          </cell>
        </row>
        <row r="32">
          <cell r="A32" t="str">
            <v>BATAINDIA</v>
          </cell>
          <cell r="B32" t="str">
            <v>NSE:BATAINDIA1!</v>
          </cell>
          <cell r="C32">
            <v>0</v>
          </cell>
          <cell r="D32">
            <v>-1</v>
          </cell>
          <cell r="E32">
            <v>0</v>
          </cell>
        </row>
        <row r="33">
          <cell r="A33" t="str">
            <v>BEL</v>
          </cell>
          <cell r="B33" t="str">
            <v>NSE:BEL1!</v>
          </cell>
          <cell r="C33">
            <v>0</v>
          </cell>
          <cell r="D33">
            <v>1</v>
          </cell>
          <cell r="E33">
            <v>0</v>
          </cell>
        </row>
        <row r="34">
          <cell r="A34" t="str">
            <v>BERGEPAINT</v>
          </cell>
          <cell r="B34" t="str">
            <v>NSE:BERGEPAINT1!</v>
          </cell>
          <cell r="C34">
            <v>0</v>
          </cell>
          <cell r="D34">
            <v>0</v>
          </cell>
          <cell r="E34">
            <v>0</v>
          </cell>
        </row>
        <row r="35">
          <cell r="A35" t="str">
            <v>BHARATFORG</v>
          </cell>
          <cell r="B35" t="str">
            <v>NSE:BHARATFORG1!</v>
          </cell>
          <cell r="C35">
            <v>0</v>
          </cell>
          <cell r="D35">
            <v>0</v>
          </cell>
          <cell r="E35">
            <v>0</v>
          </cell>
        </row>
        <row r="36">
          <cell r="A36" t="str">
            <v>BHARTIARTL</v>
          </cell>
          <cell r="B36" t="str">
            <v>NSE:BHARTIARTL1!</v>
          </cell>
          <cell r="C36">
            <v>0</v>
          </cell>
          <cell r="D36">
            <v>0</v>
          </cell>
          <cell r="E36">
            <v>0</v>
          </cell>
        </row>
        <row r="37">
          <cell r="A37" t="str">
            <v>BHEL</v>
          </cell>
          <cell r="B37" t="str">
            <v>NSE:BHEL1!</v>
          </cell>
          <cell r="C37">
            <v>0</v>
          </cell>
          <cell r="D37">
            <v>0</v>
          </cell>
          <cell r="E37">
            <v>0</v>
          </cell>
        </row>
        <row r="38">
          <cell r="A38" t="str">
            <v>BIOCON</v>
          </cell>
          <cell r="B38" t="str">
            <v>NSE:BIOCON1!</v>
          </cell>
          <cell r="C38">
            <v>0</v>
          </cell>
          <cell r="D38">
            <v>0</v>
          </cell>
          <cell r="E38">
            <v>0</v>
          </cell>
        </row>
        <row r="39">
          <cell r="A39" t="str">
            <v>BOSCHLTD</v>
          </cell>
          <cell r="B39" t="str">
            <v>NSE:BOSCHLTD1!</v>
          </cell>
          <cell r="C39">
            <v>0</v>
          </cell>
          <cell r="D39">
            <v>0</v>
          </cell>
          <cell r="E39">
            <v>0</v>
          </cell>
        </row>
        <row r="40">
          <cell r="A40" t="str">
            <v>BPCL</v>
          </cell>
          <cell r="B40" t="str">
            <v>NSE:BPCL1!</v>
          </cell>
          <cell r="C40">
            <v>0</v>
          </cell>
          <cell r="D40">
            <v>0</v>
          </cell>
          <cell r="E40">
            <v>0</v>
          </cell>
        </row>
        <row r="41">
          <cell r="A41" t="str">
            <v>BRITANNIA</v>
          </cell>
          <cell r="B41" t="str">
            <v>NSE:BRITANNIA1!</v>
          </cell>
          <cell r="C41">
            <v>0</v>
          </cell>
          <cell r="D41">
            <v>0</v>
          </cell>
          <cell r="E41">
            <v>0</v>
          </cell>
        </row>
        <row r="42">
          <cell r="A42" t="str">
            <v>BSOFT</v>
          </cell>
          <cell r="B42" t="str">
            <v>NSE:BSOFT1!</v>
          </cell>
          <cell r="C42">
            <v>0</v>
          </cell>
          <cell r="D42">
            <v>0</v>
          </cell>
          <cell r="E42">
            <v>0</v>
          </cell>
        </row>
        <row r="43">
          <cell r="A43" t="str">
            <v>CANBK</v>
          </cell>
          <cell r="B43" t="str">
            <v>NSE:CANBK1!</v>
          </cell>
          <cell r="C43">
            <v>0</v>
          </cell>
          <cell r="D43">
            <v>0</v>
          </cell>
          <cell r="E43">
            <v>0</v>
          </cell>
        </row>
        <row r="44">
          <cell r="A44" t="str">
            <v>CANFINHOME</v>
          </cell>
          <cell r="B44" t="str">
            <v>NSE:CANFINHOME1!</v>
          </cell>
          <cell r="C44">
            <v>0</v>
          </cell>
          <cell r="D44">
            <v>0</v>
          </cell>
          <cell r="E44">
            <v>0</v>
          </cell>
        </row>
        <row r="45">
          <cell r="A45" t="str">
            <v>CHAMBLFERT</v>
          </cell>
          <cell r="B45" t="str">
            <v>NSE:CHAMBLFERT1!</v>
          </cell>
          <cell r="C45">
            <v>0</v>
          </cell>
          <cell r="D45">
            <v>0</v>
          </cell>
          <cell r="E45">
            <v>0</v>
          </cell>
        </row>
        <row r="46">
          <cell r="A46" t="str">
            <v>CHOLAFIN</v>
          </cell>
          <cell r="B46" t="str">
            <v>NSE:CHOLAFIN1!</v>
          </cell>
          <cell r="C46">
            <v>0</v>
          </cell>
          <cell r="D46">
            <v>0</v>
          </cell>
          <cell r="E46">
            <v>0</v>
          </cell>
        </row>
        <row r="47">
          <cell r="A47" t="str">
            <v>CIPLA</v>
          </cell>
          <cell r="B47" t="str">
            <v>NSE:CIPLA1!</v>
          </cell>
          <cell r="C47">
            <v>0</v>
          </cell>
          <cell r="D47">
            <v>0</v>
          </cell>
          <cell r="E47">
            <v>0</v>
          </cell>
        </row>
        <row r="48">
          <cell r="A48" t="str">
            <v>COALINDIA</v>
          </cell>
          <cell r="B48" t="str">
            <v>NSE:COALINDIA1!</v>
          </cell>
          <cell r="C48">
            <v>0</v>
          </cell>
          <cell r="D48">
            <v>0</v>
          </cell>
          <cell r="E48">
            <v>0</v>
          </cell>
        </row>
        <row r="49">
          <cell r="A49" t="str">
            <v>COFORGE</v>
          </cell>
          <cell r="B49" t="str">
            <v>NSE:COFORGE1!</v>
          </cell>
          <cell r="C49">
            <v>0</v>
          </cell>
          <cell r="D49">
            <v>0</v>
          </cell>
          <cell r="E49">
            <v>0</v>
          </cell>
        </row>
        <row r="50">
          <cell r="A50" t="str">
            <v>COLPAL</v>
          </cell>
          <cell r="B50" t="str">
            <v>NSE:COLPAL1!</v>
          </cell>
          <cell r="C50">
            <v>0</v>
          </cell>
          <cell r="D50">
            <v>0</v>
          </cell>
          <cell r="E50">
            <v>0</v>
          </cell>
        </row>
        <row r="51">
          <cell r="A51" t="str">
            <v>CONCOR</v>
          </cell>
          <cell r="B51" t="str">
            <v>NSE:CONCOR1!</v>
          </cell>
          <cell r="C51">
            <v>0</v>
          </cell>
          <cell r="D51">
            <v>0</v>
          </cell>
          <cell r="E51">
            <v>0</v>
          </cell>
        </row>
        <row r="52">
          <cell r="A52" t="str">
            <v>COROMANDEL</v>
          </cell>
          <cell r="B52" t="str">
            <v>NSE:COROMANDEL1!</v>
          </cell>
          <cell r="C52">
            <v>0</v>
          </cell>
          <cell r="D52">
            <v>0</v>
          </cell>
          <cell r="E52">
            <v>0</v>
          </cell>
        </row>
        <row r="53">
          <cell r="A53" t="str">
            <v>CROMPTON</v>
          </cell>
          <cell r="B53" t="str">
            <v>NSE:CROMPTON1!</v>
          </cell>
          <cell r="C53">
            <v>0</v>
          </cell>
          <cell r="D53">
            <v>0</v>
          </cell>
          <cell r="E53">
            <v>0</v>
          </cell>
        </row>
        <row r="54">
          <cell r="A54" t="str">
            <v>CUB</v>
          </cell>
          <cell r="B54" t="str">
            <v>NSE:CUB1!</v>
          </cell>
          <cell r="C54">
            <v>0</v>
          </cell>
          <cell r="D54">
            <v>0</v>
          </cell>
          <cell r="E54">
            <v>0</v>
          </cell>
        </row>
        <row r="55">
          <cell r="A55" t="str">
            <v>CUMMINSIND</v>
          </cell>
          <cell r="B55" t="str">
            <v>NSE:CUMMINSIND1!</v>
          </cell>
          <cell r="C55">
            <v>0</v>
          </cell>
          <cell r="D55">
            <v>0</v>
          </cell>
          <cell r="E55">
            <v>0</v>
          </cell>
        </row>
        <row r="56">
          <cell r="A56" t="str">
            <v>DABUR</v>
          </cell>
          <cell r="B56" t="str">
            <v>NSE:DABUR1!</v>
          </cell>
          <cell r="C56">
            <v>0</v>
          </cell>
          <cell r="D56">
            <v>0</v>
          </cell>
          <cell r="E56">
            <v>0</v>
          </cell>
        </row>
        <row r="57">
          <cell r="A57" t="str">
            <v>DALBHARAT</v>
          </cell>
          <cell r="B57" t="str">
            <v>NSE:DALBHARAT1!</v>
          </cell>
          <cell r="C57">
            <v>0</v>
          </cell>
          <cell r="D57">
            <v>0</v>
          </cell>
          <cell r="E57">
            <v>0</v>
          </cell>
        </row>
        <row r="58">
          <cell r="A58" t="str">
            <v>DEEPAKNTR</v>
          </cell>
          <cell r="B58" t="str">
            <v>NSE:DEEPAKNTR1!</v>
          </cell>
          <cell r="C58">
            <v>0</v>
          </cell>
          <cell r="D58">
            <v>0</v>
          </cell>
          <cell r="E58">
            <v>0</v>
          </cell>
        </row>
        <row r="59">
          <cell r="A59" t="str">
            <v>DELTACORP</v>
          </cell>
          <cell r="B59" t="str">
            <v>NSE:DELTACORP1!</v>
          </cell>
          <cell r="C59">
            <v>0</v>
          </cell>
          <cell r="D59">
            <v>0</v>
          </cell>
          <cell r="E59">
            <v>0</v>
          </cell>
        </row>
        <row r="60">
          <cell r="A60" t="str">
            <v>DIVISLAB</v>
          </cell>
          <cell r="B60" t="str">
            <v>NSE:DIVISLAB1!</v>
          </cell>
          <cell r="C60">
            <v>0</v>
          </cell>
          <cell r="D60">
            <v>0</v>
          </cell>
          <cell r="E60">
            <v>0</v>
          </cell>
        </row>
        <row r="61">
          <cell r="A61" t="str">
            <v>DIXON</v>
          </cell>
          <cell r="B61" t="str">
            <v>NSE:DIXON1!</v>
          </cell>
          <cell r="C61">
            <v>0</v>
          </cell>
          <cell r="D61">
            <v>0</v>
          </cell>
          <cell r="E61">
            <v>0</v>
          </cell>
        </row>
        <row r="62">
          <cell r="A62" t="str">
            <v>DLF</v>
          </cell>
          <cell r="B62" t="str">
            <v>NSE:DLF1!</v>
          </cell>
          <cell r="C62">
            <v>0</v>
          </cell>
          <cell r="D62">
            <v>0</v>
          </cell>
          <cell r="E62">
            <v>0</v>
          </cell>
        </row>
        <row r="63">
          <cell r="A63" t="str">
            <v>DRREDDY</v>
          </cell>
          <cell r="B63" t="str">
            <v>NSE:DRREDDY1!</v>
          </cell>
          <cell r="C63">
            <v>0</v>
          </cell>
          <cell r="D63">
            <v>0</v>
          </cell>
          <cell r="E63">
            <v>0</v>
          </cell>
        </row>
        <row r="64">
          <cell r="A64" t="str">
            <v>EICHERMOT</v>
          </cell>
          <cell r="B64" t="str">
            <v>NSE:EICHERMOT1!</v>
          </cell>
          <cell r="C64">
            <v>0</v>
          </cell>
          <cell r="D64">
            <v>0</v>
          </cell>
          <cell r="E64">
            <v>0</v>
          </cell>
        </row>
        <row r="65">
          <cell r="A65" t="str">
            <v>ESCORTS</v>
          </cell>
          <cell r="B65" t="str">
            <v>NSE:ESCORTS1!</v>
          </cell>
          <cell r="C65">
            <v>0</v>
          </cell>
          <cell r="D65">
            <v>0</v>
          </cell>
          <cell r="E65">
            <v>0</v>
          </cell>
        </row>
        <row r="66">
          <cell r="A66" t="str">
            <v>EXIDEIND</v>
          </cell>
          <cell r="B66" t="str">
            <v>NSE:EXIDEIND1!</v>
          </cell>
          <cell r="C66">
            <v>0</v>
          </cell>
          <cell r="D66">
            <v>0</v>
          </cell>
          <cell r="E66">
            <v>0</v>
          </cell>
        </row>
        <row r="67">
          <cell r="A67" t="str">
            <v>FEDERALBNK</v>
          </cell>
          <cell r="B67" t="str">
            <v>NSE:FEDERALBNK1!</v>
          </cell>
          <cell r="C67">
            <v>0</v>
          </cell>
          <cell r="D67">
            <v>0</v>
          </cell>
          <cell r="E67">
            <v>0</v>
          </cell>
        </row>
        <row r="68">
          <cell r="A68" t="str">
            <v>GAIL</v>
          </cell>
          <cell r="B68" t="str">
            <v>NSE:GAIL1!</v>
          </cell>
          <cell r="C68">
            <v>0</v>
          </cell>
          <cell r="D68">
            <v>0</v>
          </cell>
          <cell r="E68">
            <v>0</v>
          </cell>
        </row>
        <row r="69">
          <cell r="A69" t="str">
            <v>GLENMARK</v>
          </cell>
          <cell r="B69" t="str">
            <v>NSE:GLENMARK1!</v>
          </cell>
          <cell r="C69">
            <v>0</v>
          </cell>
          <cell r="D69">
            <v>0</v>
          </cell>
          <cell r="E69">
            <v>0</v>
          </cell>
        </row>
        <row r="70">
          <cell r="A70" t="str">
            <v>GMRINFRA</v>
          </cell>
          <cell r="B70" t="str">
            <v>NSE:GMRINFRA1!</v>
          </cell>
          <cell r="C70">
            <v>0</v>
          </cell>
          <cell r="D70">
            <v>0</v>
          </cell>
          <cell r="E70">
            <v>0</v>
          </cell>
        </row>
        <row r="71">
          <cell r="A71" t="str">
            <v>GNFC</v>
          </cell>
          <cell r="B71" t="str">
            <v>NSE:GNFC1!</v>
          </cell>
          <cell r="C71">
            <v>0</v>
          </cell>
          <cell r="D71">
            <v>0</v>
          </cell>
          <cell r="E71">
            <v>0</v>
          </cell>
        </row>
        <row r="72">
          <cell r="A72" t="str">
            <v>GODREJCP</v>
          </cell>
          <cell r="B72" t="str">
            <v>NSE:GODREJCP1!</v>
          </cell>
          <cell r="C72">
            <v>0</v>
          </cell>
          <cell r="D72">
            <v>0</v>
          </cell>
          <cell r="E72">
            <v>0</v>
          </cell>
        </row>
        <row r="73">
          <cell r="A73" t="str">
            <v>GODREJPROP</v>
          </cell>
          <cell r="B73" t="str">
            <v>NSE:GODREJPROP1!</v>
          </cell>
          <cell r="C73">
            <v>0</v>
          </cell>
          <cell r="D73">
            <v>0</v>
          </cell>
          <cell r="E73">
            <v>0</v>
          </cell>
        </row>
        <row r="74">
          <cell r="A74" t="str">
            <v>GRANULES</v>
          </cell>
          <cell r="B74" t="str">
            <v>NSE:GRANULES1!</v>
          </cell>
          <cell r="C74">
            <v>0</v>
          </cell>
          <cell r="D74">
            <v>0</v>
          </cell>
          <cell r="E74">
            <v>0</v>
          </cell>
        </row>
        <row r="75">
          <cell r="A75" t="str">
            <v>GRASIM</v>
          </cell>
          <cell r="B75" t="str">
            <v>NSE:GRASIM1!</v>
          </cell>
          <cell r="C75">
            <v>0</v>
          </cell>
          <cell r="D75">
            <v>0</v>
          </cell>
          <cell r="E75">
            <v>0</v>
          </cell>
        </row>
        <row r="76">
          <cell r="A76" t="str">
            <v>GUJGASLTD</v>
          </cell>
          <cell r="B76" t="str">
            <v>NSE:GUJGASLTD1!</v>
          </cell>
          <cell r="C76">
            <v>0</v>
          </cell>
          <cell r="D76">
            <v>0</v>
          </cell>
          <cell r="E76">
            <v>0</v>
          </cell>
        </row>
        <row r="77">
          <cell r="A77" t="str">
            <v>HAL</v>
          </cell>
          <cell r="B77" t="str">
            <v>NSE:HAL1!</v>
          </cell>
          <cell r="C77">
            <v>0</v>
          </cell>
          <cell r="D77">
            <v>0</v>
          </cell>
          <cell r="E77">
            <v>0</v>
          </cell>
        </row>
        <row r="78">
          <cell r="A78" t="str">
            <v>HAVELLS</v>
          </cell>
          <cell r="B78" t="str">
            <v>NSE:HAVELLS1!</v>
          </cell>
          <cell r="C78">
            <v>0</v>
          </cell>
          <cell r="D78">
            <v>0</v>
          </cell>
          <cell r="E78">
            <v>0</v>
          </cell>
        </row>
        <row r="79">
          <cell r="A79" t="str">
            <v>HCLTECH</v>
          </cell>
          <cell r="B79" t="str">
            <v>NSE:HCLTECH1!</v>
          </cell>
          <cell r="C79">
            <v>0</v>
          </cell>
          <cell r="D79">
            <v>0</v>
          </cell>
          <cell r="E79">
            <v>0</v>
          </cell>
        </row>
        <row r="80">
          <cell r="A80" t="str">
            <v>HDFCAMC</v>
          </cell>
          <cell r="B80" t="str">
            <v>NSE:HDFCAMC1!</v>
          </cell>
          <cell r="C80">
            <v>0</v>
          </cell>
          <cell r="D80">
            <v>0</v>
          </cell>
          <cell r="E80">
            <v>0</v>
          </cell>
        </row>
        <row r="81">
          <cell r="A81" t="str">
            <v>HDFCBANK</v>
          </cell>
          <cell r="B81" t="str">
            <v>NSE:HDFCBANK1!</v>
          </cell>
          <cell r="C81">
            <v>0</v>
          </cell>
          <cell r="D81">
            <v>0</v>
          </cell>
          <cell r="E81">
            <v>0</v>
          </cell>
        </row>
        <row r="82">
          <cell r="A82" t="str">
            <v>HDFCLIFE</v>
          </cell>
          <cell r="B82" t="str">
            <v>NSE:HDFCLIFE1!</v>
          </cell>
          <cell r="C82">
            <v>0</v>
          </cell>
          <cell r="D82">
            <v>0</v>
          </cell>
          <cell r="E82">
            <v>0</v>
          </cell>
        </row>
        <row r="83">
          <cell r="A83" t="str">
            <v>HEROMOTOCO</v>
          </cell>
          <cell r="B83" t="str">
            <v>NSE:HEROMOTOCO1!</v>
          </cell>
          <cell r="C83">
            <v>0</v>
          </cell>
          <cell r="D83">
            <v>0</v>
          </cell>
          <cell r="E83">
            <v>0</v>
          </cell>
        </row>
        <row r="84">
          <cell r="A84" t="str">
            <v>HINDALCO</v>
          </cell>
          <cell r="B84" t="str">
            <v>NSE:HINDALCO1!</v>
          </cell>
          <cell r="C84">
            <v>0</v>
          </cell>
          <cell r="D84">
            <v>0</v>
          </cell>
          <cell r="E84">
            <v>0</v>
          </cell>
        </row>
        <row r="85">
          <cell r="A85" t="str">
            <v>HINDCOPPER</v>
          </cell>
          <cell r="B85" t="str">
            <v>NSE:HINDCOPPER1!</v>
          </cell>
          <cell r="C85">
            <v>0</v>
          </cell>
          <cell r="D85">
            <v>0</v>
          </cell>
          <cell r="E85">
            <v>0</v>
          </cell>
        </row>
        <row r="86">
          <cell r="A86" t="str">
            <v>HINDPETRO</v>
          </cell>
          <cell r="B86" t="str">
            <v>NSE:HINDPETRO1!</v>
          </cell>
          <cell r="C86">
            <v>0</v>
          </cell>
          <cell r="D86">
            <v>0</v>
          </cell>
          <cell r="E86">
            <v>0</v>
          </cell>
        </row>
        <row r="87">
          <cell r="A87" t="str">
            <v>HINDUNILVR</v>
          </cell>
          <cell r="B87" t="str">
            <v>NSE:HINDUNILVR1!</v>
          </cell>
          <cell r="C87">
            <v>0</v>
          </cell>
          <cell r="D87">
            <v>0</v>
          </cell>
          <cell r="E87">
            <v>0</v>
          </cell>
        </row>
        <row r="88">
          <cell r="A88" t="str">
            <v>IBULHSGFIN</v>
          </cell>
          <cell r="B88" t="str">
            <v>NSE:IBULHSGFIN1!</v>
          </cell>
          <cell r="C88">
            <v>0</v>
          </cell>
          <cell r="D88">
            <v>0</v>
          </cell>
          <cell r="E88">
            <v>0</v>
          </cell>
        </row>
        <row r="89">
          <cell r="A89" t="str">
            <v>ICICIBANK</v>
          </cell>
          <cell r="B89" t="str">
            <v>NSE:ICICIBANK1!</v>
          </cell>
          <cell r="C89">
            <v>0</v>
          </cell>
          <cell r="D89">
            <v>0</v>
          </cell>
          <cell r="E89">
            <v>0</v>
          </cell>
        </row>
        <row r="90">
          <cell r="A90" t="str">
            <v>ICICIGI</v>
          </cell>
          <cell r="B90" t="str">
            <v>NSE:ICICIGI1!</v>
          </cell>
          <cell r="C90">
            <v>0</v>
          </cell>
          <cell r="D90">
            <v>0</v>
          </cell>
          <cell r="E90">
            <v>0</v>
          </cell>
        </row>
        <row r="91">
          <cell r="A91" t="str">
            <v>ICICIPRULI</v>
          </cell>
          <cell r="B91" t="str">
            <v>NSE:ICICIPRULI1!</v>
          </cell>
          <cell r="C91">
            <v>0</v>
          </cell>
          <cell r="D91">
            <v>0</v>
          </cell>
          <cell r="E91">
            <v>0</v>
          </cell>
        </row>
        <row r="92">
          <cell r="A92" t="str">
            <v>IDEA</v>
          </cell>
          <cell r="B92" t="str">
            <v>NSE:IDEA1!</v>
          </cell>
          <cell r="C92">
            <v>0</v>
          </cell>
          <cell r="D92">
            <v>0</v>
          </cell>
          <cell r="E92">
            <v>0</v>
          </cell>
        </row>
        <row r="93">
          <cell r="A93" t="str">
            <v>IDFC</v>
          </cell>
          <cell r="B93" t="str">
            <v>NSE:IDFC1!</v>
          </cell>
          <cell r="C93">
            <v>0</v>
          </cell>
          <cell r="D93">
            <v>0</v>
          </cell>
          <cell r="E93">
            <v>0</v>
          </cell>
        </row>
        <row r="94">
          <cell r="A94" t="str">
            <v>IDFCFIRSTB</v>
          </cell>
          <cell r="B94" t="str">
            <v>NSE:IDFCFIRSTB1!</v>
          </cell>
          <cell r="C94">
            <v>0</v>
          </cell>
          <cell r="D94">
            <v>0</v>
          </cell>
          <cell r="E94">
            <v>0</v>
          </cell>
        </row>
        <row r="95">
          <cell r="A95" t="str">
            <v>IEX</v>
          </cell>
          <cell r="B95" t="str">
            <v>NSE:IEX1!</v>
          </cell>
          <cell r="C95">
            <v>0</v>
          </cell>
          <cell r="D95">
            <v>0</v>
          </cell>
          <cell r="E95">
            <v>0</v>
          </cell>
        </row>
        <row r="96">
          <cell r="A96" t="str">
            <v>IGL</v>
          </cell>
          <cell r="B96" t="str">
            <v>NSE:IGL1!</v>
          </cell>
          <cell r="C96">
            <v>0</v>
          </cell>
          <cell r="D96">
            <v>0</v>
          </cell>
          <cell r="E96">
            <v>0</v>
          </cell>
        </row>
        <row r="97">
          <cell r="A97" t="str">
            <v>INDHOTEL</v>
          </cell>
          <cell r="B97" t="str">
            <v>NSE:INDHOTEL1!</v>
          </cell>
          <cell r="C97">
            <v>0</v>
          </cell>
          <cell r="D97">
            <v>0</v>
          </cell>
          <cell r="E97">
            <v>0</v>
          </cell>
        </row>
        <row r="98">
          <cell r="A98" t="str">
            <v>INDIACEM</v>
          </cell>
          <cell r="B98" t="str">
            <v>NSE:INDIACEM1!</v>
          </cell>
          <cell r="C98">
            <v>0</v>
          </cell>
          <cell r="D98">
            <v>0</v>
          </cell>
          <cell r="E98">
            <v>0</v>
          </cell>
        </row>
        <row r="99">
          <cell r="A99" t="str">
            <v>INDIAMART</v>
          </cell>
          <cell r="B99" t="str">
            <v>NSE:INDIAMART1!</v>
          </cell>
          <cell r="C99">
            <v>0</v>
          </cell>
          <cell r="D99">
            <v>0</v>
          </cell>
          <cell r="E99">
            <v>0</v>
          </cell>
        </row>
        <row r="100">
          <cell r="A100" t="str">
            <v>INDIGO</v>
          </cell>
          <cell r="B100" t="str">
            <v>NSE:INDIGO1!</v>
          </cell>
          <cell r="C100">
            <v>0</v>
          </cell>
          <cell r="D100">
            <v>0</v>
          </cell>
          <cell r="E100">
            <v>0</v>
          </cell>
        </row>
        <row r="101">
          <cell r="A101" t="str">
            <v>INDUSINDBK</v>
          </cell>
          <cell r="B101" t="str">
            <v>NSE:INDUSINDBK1!</v>
          </cell>
          <cell r="C101">
            <v>0</v>
          </cell>
          <cell r="D101">
            <v>0</v>
          </cell>
          <cell r="E101">
            <v>0</v>
          </cell>
        </row>
        <row r="102">
          <cell r="A102" t="str">
            <v>INDUSTOWER</v>
          </cell>
          <cell r="B102" t="str">
            <v>NSE:INDUSTOWER1!</v>
          </cell>
          <cell r="C102">
            <v>0</v>
          </cell>
          <cell r="D102">
            <v>0</v>
          </cell>
          <cell r="E102">
            <v>0</v>
          </cell>
        </row>
        <row r="103">
          <cell r="A103" t="str">
            <v>INFY</v>
          </cell>
          <cell r="B103" t="str">
            <v>NSE:INFY1!</v>
          </cell>
          <cell r="C103">
            <v>0</v>
          </cell>
          <cell r="D103">
            <v>0</v>
          </cell>
          <cell r="E103">
            <v>0</v>
          </cell>
        </row>
        <row r="104">
          <cell r="A104" t="str">
            <v>IOC</v>
          </cell>
          <cell r="B104" t="str">
            <v>NSE:IOC1!</v>
          </cell>
          <cell r="C104">
            <v>0</v>
          </cell>
          <cell r="D104">
            <v>0</v>
          </cell>
          <cell r="E104">
            <v>0</v>
          </cell>
        </row>
        <row r="105">
          <cell r="A105" t="str">
            <v>IPCALAB</v>
          </cell>
          <cell r="B105" t="str">
            <v>NSE:IPCALAB1!</v>
          </cell>
          <cell r="C105">
            <v>0</v>
          </cell>
          <cell r="D105">
            <v>0</v>
          </cell>
          <cell r="E105">
            <v>0</v>
          </cell>
        </row>
        <row r="106">
          <cell r="A106" t="str">
            <v>IRCTC</v>
          </cell>
          <cell r="B106" t="str">
            <v>NSE:IRCTC1!</v>
          </cell>
          <cell r="C106">
            <v>0</v>
          </cell>
          <cell r="D106">
            <v>0</v>
          </cell>
          <cell r="E106">
            <v>0</v>
          </cell>
        </row>
        <row r="107">
          <cell r="A107" t="str">
            <v>ITC</v>
          </cell>
          <cell r="B107" t="str">
            <v>NSE:ITC1!</v>
          </cell>
          <cell r="C107">
            <v>0</v>
          </cell>
          <cell r="D107">
            <v>0</v>
          </cell>
          <cell r="E107">
            <v>0</v>
          </cell>
        </row>
        <row r="108">
          <cell r="A108" t="str">
            <v>JINDALSTEL</v>
          </cell>
          <cell r="B108" t="str">
            <v>NSE:JINDALSTEL1!</v>
          </cell>
          <cell r="C108">
            <v>0</v>
          </cell>
          <cell r="D108">
            <v>0</v>
          </cell>
          <cell r="E108">
            <v>0</v>
          </cell>
        </row>
        <row r="109">
          <cell r="A109" t="str">
            <v>JKCEMENT</v>
          </cell>
          <cell r="B109" t="str">
            <v>NSE:JKCEMENT1!</v>
          </cell>
          <cell r="C109">
            <v>0</v>
          </cell>
          <cell r="D109">
            <v>0</v>
          </cell>
          <cell r="E109">
            <v>0</v>
          </cell>
        </row>
        <row r="110">
          <cell r="A110" t="str">
            <v>JSWSTEEL</v>
          </cell>
          <cell r="B110" t="str">
            <v>NSE:JSWSTEEL1!</v>
          </cell>
          <cell r="C110">
            <v>0</v>
          </cell>
          <cell r="D110">
            <v>0</v>
          </cell>
          <cell r="E110">
            <v>0</v>
          </cell>
        </row>
        <row r="111">
          <cell r="A111" t="str">
            <v>JUBLFOOD</v>
          </cell>
          <cell r="B111" t="str">
            <v>NSE:JUBLFOOD1!</v>
          </cell>
          <cell r="C111">
            <v>0</v>
          </cell>
          <cell r="D111">
            <v>0</v>
          </cell>
          <cell r="E111">
            <v>0</v>
          </cell>
        </row>
        <row r="112">
          <cell r="A112" t="str">
            <v>KOTAKBANK</v>
          </cell>
          <cell r="B112" t="str">
            <v>NSE:KOTAKBANK1!</v>
          </cell>
          <cell r="C112">
            <v>0</v>
          </cell>
          <cell r="D112">
            <v>0</v>
          </cell>
          <cell r="E112">
            <v>0</v>
          </cell>
        </row>
        <row r="113">
          <cell r="A113" t="str">
            <v>L&amp;TFH</v>
          </cell>
          <cell r="B113" t="str">
            <v>NSE:L_TFH1!</v>
          </cell>
          <cell r="C113">
            <v>0</v>
          </cell>
          <cell r="D113">
            <v>0</v>
          </cell>
          <cell r="E113">
            <v>0</v>
          </cell>
        </row>
        <row r="114">
          <cell r="A114" t="str">
            <v>LALPATHLAB</v>
          </cell>
          <cell r="B114" t="str">
            <v>NSE:LALPATHLAB1!</v>
          </cell>
          <cell r="C114">
            <v>0</v>
          </cell>
          <cell r="D114">
            <v>0</v>
          </cell>
          <cell r="E114">
            <v>0</v>
          </cell>
        </row>
        <row r="115">
          <cell r="A115" t="str">
            <v>LAURUSLABS</v>
          </cell>
          <cell r="B115" t="str">
            <v>NSE:LAURUSLABS1!</v>
          </cell>
          <cell r="C115">
            <v>0</v>
          </cell>
          <cell r="D115">
            <v>0</v>
          </cell>
          <cell r="E115">
            <v>0</v>
          </cell>
        </row>
        <row r="116">
          <cell r="A116" t="str">
            <v>LICHSGFIN</v>
          </cell>
          <cell r="B116" t="str">
            <v>NSE:LICHSGFIN1!</v>
          </cell>
          <cell r="C116">
            <v>0</v>
          </cell>
          <cell r="D116">
            <v>0</v>
          </cell>
          <cell r="E116">
            <v>0</v>
          </cell>
        </row>
        <row r="117">
          <cell r="A117" t="str">
            <v>LT</v>
          </cell>
          <cell r="B117" t="str">
            <v>NSE:LT1!</v>
          </cell>
          <cell r="C117">
            <v>0</v>
          </cell>
          <cell r="D117">
            <v>0</v>
          </cell>
          <cell r="E117">
            <v>0</v>
          </cell>
        </row>
        <row r="118">
          <cell r="A118" t="str">
            <v>LTIM</v>
          </cell>
          <cell r="B118" t="str">
            <v>NSE:LTIM1!</v>
          </cell>
          <cell r="C118">
            <v>0</v>
          </cell>
          <cell r="D118">
            <v>0</v>
          </cell>
          <cell r="E118">
            <v>0</v>
          </cell>
        </row>
        <row r="119">
          <cell r="A119" t="str">
            <v>LTTS</v>
          </cell>
          <cell r="B119" t="str">
            <v>NSE:LTTS1!</v>
          </cell>
          <cell r="C119">
            <v>0</v>
          </cell>
          <cell r="D119">
            <v>0</v>
          </cell>
          <cell r="E119">
            <v>0</v>
          </cell>
        </row>
        <row r="120">
          <cell r="A120" t="str">
            <v>LUPIN</v>
          </cell>
          <cell r="B120" t="str">
            <v>NSE:LUPIN1!</v>
          </cell>
          <cell r="C120">
            <v>0</v>
          </cell>
          <cell r="D120">
            <v>0</v>
          </cell>
          <cell r="E120">
            <v>0</v>
          </cell>
        </row>
        <row r="121">
          <cell r="A121" t="str">
            <v>M&amp;M</v>
          </cell>
          <cell r="B121" t="str">
            <v>NSE:M_M1!</v>
          </cell>
          <cell r="C121">
            <v>0</v>
          </cell>
          <cell r="D121">
            <v>0</v>
          </cell>
          <cell r="E121">
            <v>0</v>
          </cell>
        </row>
        <row r="122">
          <cell r="A122" t="str">
            <v>M&amp;MFIN</v>
          </cell>
          <cell r="B122" t="str">
            <v>NSE:M_MFIN1!</v>
          </cell>
          <cell r="C122">
            <v>0</v>
          </cell>
          <cell r="D122">
            <v>0</v>
          </cell>
          <cell r="E122">
            <v>0</v>
          </cell>
        </row>
        <row r="123">
          <cell r="A123" t="str">
            <v>MANAPPURAM</v>
          </cell>
          <cell r="B123" t="str">
            <v>NSE:MANAPPURAM1!</v>
          </cell>
          <cell r="C123">
            <v>0</v>
          </cell>
          <cell r="D123">
            <v>0</v>
          </cell>
          <cell r="E123">
            <v>0</v>
          </cell>
        </row>
        <row r="124">
          <cell r="A124" t="str">
            <v>MARICO</v>
          </cell>
          <cell r="B124" t="str">
            <v>NSE:MARICO1!</v>
          </cell>
          <cell r="C124">
            <v>0</v>
          </cell>
          <cell r="D124">
            <v>0</v>
          </cell>
          <cell r="E124">
            <v>0</v>
          </cell>
        </row>
        <row r="125">
          <cell r="A125" t="str">
            <v>MARUTI</v>
          </cell>
          <cell r="B125" t="str">
            <v>NSE:MARUTI1!</v>
          </cell>
          <cell r="C125">
            <v>0</v>
          </cell>
          <cell r="D125">
            <v>0</v>
          </cell>
          <cell r="E125">
            <v>0</v>
          </cell>
        </row>
        <row r="126">
          <cell r="A126" t="str">
            <v>MCDOWELL-N</v>
          </cell>
          <cell r="B126" t="str">
            <v>NSE:MCDOWELL_N1!</v>
          </cell>
          <cell r="C126">
            <v>0</v>
          </cell>
          <cell r="D126">
            <v>0</v>
          </cell>
          <cell r="E126">
            <v>0</v>
          </cell>
        </row>
        <row r="127">
          <cell r="A127" t="str">
            <v>MCX</v>
          </cell>
          <cell r="B127" t="str">
            <v>NSE:MCX1!</v>
          </cell>
          <cell r="C127">
            <v>0</v>
          </cell>
          <cell r="D127">
            <v>0</v>
          </cell>
          <cell r="E127">
            <v>0</v>
          </cell>
        </row>
        <row r="128">
          <cell r="A128" t="str">
            <v>METROPOLIS</v>
          </cell>
          <cell r="B128" t="str">
            <v>NSE:METROPOLIS1!</v>
          </cell>
          <cell r="C128">
            <v>0</v>
          </cell>
          <cell r="D128">
            <v>0</v>
          </cell>
          <cell r="E128">
            <v>0</v>
          </cell>
        </row>
        <row r="129">
          <cell r="A129" t="str">
            <v>MFSL</v>
          </cell>
          <cell r="B129" t="str">
            <v>NSE:MFSL1!</v>
          </cell>
          <cell r="C129">
            <v>0</v>
          </cell>
          <cell r="D129">
            <v>0</v>
          </cell>
          <cell r="E129">
            <v>0</v>
          </cell>
        </row>
        <row r="130">
          <cell r="A130" t="str">
            <v>MGL</v>
          </cell>
          <cell r="B130" t="str">
            <v>NSE:MGL1!</v>
          </cell>
          <cell r="C130">
            <v>0</v>
          </cell>
          <cell r="D130">
            <v>0</v>
          </cell>
          <cell r="E130">
            <v>0</v>
          </cell>
        </row>
        <row r="131">
          <cell r="A131" t="str">
            <v>MOTHERSON</v>
          </cell>
          <cell r="B131" t="str">
            <v>NSE:MOTHERSON1!</v>
          </cell>
          <cell r="C131">
            <v>0</v>
          </cell>
          <cell r="D131">
            <v>0</v>
          </cell>
          <cell r="E131">
            <v>0</v>
          </cell>
        </row>
        <row r="132">
          <cell r="A132" t="str">
            <v>MPHASIS</v>
          </cell>
          <cell r="B132" t="str">
            <v>NSE:MPHASIS1!</v>
          </cell>
          <cell r="C132">
            <v>0</v>
          </cell>
          <cell r="D132">
            <v>0</v>
          </cell>
          <cell r="E132">
            <v>0</v>
          </cell>
        </row>
        <row r="133">
          <cell r="A133" t="str">
            <v>MRF</v>
          </cell>
          <cell r="B133" t="str">
            <v>NSE:MRF1!</v>
          </cell>
          <cell r="C133">
            <v>0</v>
          </cell>
          <cell r="D133">
            <v>0</v>
          </cell>
          <cell r="E133">
            <v>0</v>
          </cell>
        </row>
        <row r="134">
          <cell r="A134" t="str">
            <v>MUTHOOTFIN</v>
          </cell>
          <cell r="B134" t="str">
            <v>NSE:MUTHOOTFIN1!</v>
          </cell>
          <cell r="C134">
            <v>0</v>
          </cell>
          <cell r="D134">
            <v>0</v>
          </cell>
          <cell r="E134">
            <v>0</v>
          </cell>
        </row>
        <row r="135">
          <cell r="A135" t="str">
            <v>NATIONALUM</v>
          </cell>
          <cell r="B135" t="str">
            <v>NSE:NATIONALUM1!</v>
          </cell>
          <cell r="C135">
            <v>0</v>
          </cell>
          <cell r="D135">
            <v>0</v>
          </cell>
          <cell r="E135">
            <v>0</v>
          </cell>
        </row>
        <row r="136">
          <cell r="A136" t="str">
            <v>NAUKRI</v>
          </cell>
          <cell r="B136" t="str">
            <v>NSE:NAUKRI1!</v>
          </cell>
          <cell r="C136">
            <v>0</v>
          </cell>
          <cell r="D136">
            <v>0</v>
          </cell>
          <cell r="E136">
            <v>0</v>
          </cell>
        </row>
        <row r="137">
          <cell r="A137" t="str">
            <v>NAVINFLUOR</v>
          </cell>
          <cell r="B137" t="str">
            <v>NSE:NAVINFLUOR1!</v>
          </cell>
          <cell r="C137">
            <v>0</v>
          </cell>
          <cell r="D137">
            <v>0</v>
          </cell>
          <cell r="E137">
            <v>0</v>
          </cell>
        </row>
        <row r="138">
          <cell r="A138" t="str">
            <v>NESTLEIND</v>
          </cell>
          <cell r="B138" t="str">
            <v>NSE:NESTLEIND1!</v>
          </cell>
          <cell r="C138">
            <v>0</v>
          </cell>
          <cell r="D138">
            <v>0</v>
          </cell>
          <cell r="E138">
            <v>0</v>
          </cell>
        </row>
        <row r="139">
          <cell r="A139" t="str">
            <v>NMDC</v>
          </cell>
          <cell r="B139" t="str">
            <v>NSE:NMDC1!</v>
          </cell>
          <cell r="C139">
            <v>0</v>
          </cell>
          <cell r="D139">
            <v>0</v>
          </cell>
          <cell r="E139">
            <v>0</v>
          </cell>
        </row>
        <row r="140">
          <cell r="A140" t="str">
            <v>NTPC</v>
          </cell>
          <cell r="B140" t="str">
            <v>NSE:NTPC1!</v>
          </cell>
          <cell r="C140">
            <v>0</v>
          </cell>
          <cell r="D140">
            <v>0</v>
          </cell>
          <cell r="E140">
            <v>0</v>
          </cell>
        </row>
        <row r="141">
          <cell r="A141" t="str">
            <v>OBEROIRLTY</v>
          </cell>
          <cell r="B141" t="str">
            <v>NSE:OBEROIRLTY1!</v>
          </cell>
          <cell r="C141">
            <v>0</v>
          </cell>
          <cell r="D141">
            <v>0</v>
          </cell>
          <cell r="E141">
            <v>0</v>
          </cell>
        </row>
        <row r="142">
          <cell r="A142" t="str">
            <v>OFSS</v>
          </cell>
          <cell r="B142" t="str">
            <v>NSE:OFSS1!</v>
          </cell>
          <cell r="C142">
            <v>0</v>
          </cell>
          <cell r="D142">
            <v>0</v>
          </cell>
          <cell r="E142">
            <v>0</v>
          </cell>
        </row>
        <row r="143">
          <cell r="A143" t="str">
            <v>ONGC</v>
          </cell>
          <cell r="B143" t="str">
            <v>NSE:ONGC1!</v>
          </cell>
          <cell r="C143">
            <v>0</v>
          </cell>
          <cell r="D143">
            <v>0</v>
          </cell>
          <cell r="E143">
            <v>0</v>
          </cell>
        </row>
        <row r="144">
          <cell r="A144" t="str">
            <v>PAGEIND</v>
          </cell>
          <cell r="B144" t="str">
            <v>NSE:PAGEIND1!</v>
          </cell>
          <cell r="C144">
            <v>0</v>
          </cell>
          <cell r="D144">
            <v>0</v>
          </cell>
          <cell r="E144">
            <v>0</v>
          </cell>
        </row>
        <row r="145">
          <cell r="A145" t="str">
            <v>PEL</v>
          </cell>
          <cell r="B145" t="str">
            <v>NSE:PEL1!</v>
          </cell>
          <cell r="C145">
            <v>0</v>
          </cell>
          <cell r="D145">
            <v>0</v>
          </cell>
          <cell r="E145">
            <v>0</v>
          </cell>
        </row>
        <row r="146">
          <cell r="A146" t="str">
            <v>PERSISTENT</v>
          </cell>
          <cell r="B146" t="str">
            <v>NSE:PERSISTENT1!</v>
          </cell>
          <cell r="C146">
            <v>0</v>
          </cell>
          <cell r="D146">
            <v>0</v>
          </cell>
          <cell r="E146">
            <v>0</v>
          </cell>
        </row>
        <row r="147">
          <cell r="A147" t="str">
            <v>PETRONET</v>
          </cell>
          <cell r="B147" t="str">
            <v>NSE:PETRONET1!</v>
          </cell>
          <cell r="C147">
            <v>0</v>
          </cell>
          <cell r="D147">
            <v>0</v>
          </cell>
          <cell r="E147">
            <v>0</v>
          </cell>
        </row>
        <row r="148">
          <cell r="A148" t="str">
            <v>PFC</v>
          </cell>
          <cell r="B148" t="str">
            <v>NSE:PFC1!</v>
          </cell>
          <cell r="C148">
            <v>0</v>
          </cell>
          <cell r="D148">
            <v>0</v>
          </cell>
          <cell r="E148">
            <v>0</v>
          </cell>
        </row>
        <row r="149">
          <cell r="A149" t="str">
            <v>PIDILITIND</v>
          </cell>
          <cell r="B149" t="str">
            <v>NSE:PIDILITIND1!</v>
          </cell>
          <cell r="C149">
            <v>0</v>
          </cell>
          <cell r="D149">
            <v>0</v>
          </cell>
          <cell r="E149">
            <v>0</v>
          </cell>
        </row>
        <row r="150">
          <cell r="A150" t="str">
            <v>PIIND</v>
          </cell>
          <cell r="B150" t="str">
            <v>NSE:PIIND1!</v>
          </cell>
          <cell r="C150">
            <v>0</v>
          </cell>
          <cell r="D150">
            <v>0</v>
          </cell>
          <cell r="E150">
            <v>0</v>
          </cell>
        </row>
        <row r="151">
          <cell r="A151" t="str">
            <v>PNB</v>
          </cell>
          <cell r="B151" t="str">
            <v>NSE:PNB1!</v>
          </cell>
          <cell r="C151">
            <v>0</v>
          </cell>
          <cell r="D151">
            <v>0</v>
          </cell>
          <cell r="E151">
            <v>0</v>
          </cell>
        </row>
        <row r="152">
          <cell r="A152" t="str">
            <v>POLYCAB</v>
          </cell>
          <cell r="B152" t="str">
            <v>NSE:POLYCAB1!</v>
          </cell>
          <cell r="C152">
            <v>0</v>
          </cell>
          <cell r="D152">
            <v>0</v>
          </cell>
          <cell r="E152">
            <v>0</v>
          </cell>
        </row>
        <row r="153">
          <cell r="A153" t="str">
            <v>POWERGRID</v>
          </cell>
          <cell r="B153" t="str">
            <v>NSE:POWERGRID1!</v>
          </cell>
          <cell r="C153">
            <v>0</v>
          </cell>
          <cell r="D153">
            <v>0</v>
          </cell>
          <cell r="E153">
            <v>0</v>
          </cell>
        </row>
        <row r="154">
          <cell r="A154" t="str">
            <v>PVRINOX</v>
          </cell>
          <cell r="B154" t="str">
            <v>NSE:PVRINOX1!</v>
          </cell>
          <cell r="C154">
            <v>0</v>
          </cell>
          <cell r="D154">
            <v>0</v>
          </cell>
          <cell r="E154">
            <v>0</v>
          </cell>
        </row>
        <row r="155">
          <cell r="A155" t="str">
            <v>RAMCOCEM</v>
          </cell>
          <cell r="B155" t="str">
            <v>NSE:RAMCOCEM1!</v>
          </cell>
          <cell r="C155">
            <v>0</v>
          </cell>
          <cell r="D155">
            <v>0</v>
          </cell>
          <cell r="E155">
            <v>0</v>
          </cell>
        </row>
        <row r="156">
          <cell r="A156" t="str">
            <v>RBLBANK</v>
          </cell>
          <cell r="B156" t="str">
            <v>NSE:RBLBANK1!</v>
          </cell>
          <cell r="C156">
            <v>0</v>
          </cell>
          <cell r="D156">
            <v>0</v>
          </cell>
          <cell r="E156">
            <v>0</v>
          </cell>
        </row>
        <row r="157">
          <cell r="A157" t="str">
            <v>RECLTD</v>
          </cell>
          <cell r="B157" t="str">
            <v>NSE:RECLTD1!</v>
          </cell>
          <cell r="C157">
            <v>0</v>
          </cell>
          <cell r="D157">
            <v>0</v>
          </cell>
          <cell r="E157">
            <v>0</v>
          </cell>
        </row>
        <row r="158">
          <cell r="A158" t="str">
            <v>RELIANCE</v>
          </cell>
          <cell r="B158" t="str">
            <v>NSE:RELIANCE1!</v>
          </cell>
          <cell r="C158">
            <v>0</v>
          </cell>
          <cell r="D158">
            <v>0</v>
          </cell>
          <cell r="E158">
            <v>0</v>
          </cell>
        </row>
        <row r="159">
          <cell r="A159" t="str">
            <v>SAIL</v>
          </cell>
          <cell r="B159" t="str">
            <v>NSE:SAIL1!</v>
          </cell>
          <cell r="C159">
            <v>0</v>
          </cell>
          <cell r="D159">
            <v>0</v>
          </cell>
          <cell r="E159">
            <v>0</v>
          </cell>
        </row>
        <row r="160">
          <cell r="A160" t="str">
            <v>SBICARD</v>
          </cell>
          <cell r="B160" t="str">
            <v>NSE:SBICARD1!</v>
          </cell>
          <cell r="C160">
            <v>0</v>
          </cell>
          <cell r="D160">
            <v>0</v>
          </cell>
          <cell r="E160">
            <v>0</v>
          </cell>
        </row>
        <row r="161">
          <cell r="A161" t="str">
            <v>SBILIFE</v>
          </cell>
          <cell r="B161" t="str">
            <v>NSE:SBILIFE1!</v>
          </cell>
          <cell r="C161">
            <v>0</v>
          </cell>
          <cell r="D161">
            <v>0</v>
          </cell>
          <cell r="E161">
            <v>0</v>
          </cell>
        </row>
        <row r="162">
          <cell r="A162" t="str">
            <v>SBIN</v>
          </cell>
          <cell r="B162" t="str">
            <v>NSE:SBIN1!</v>
          </cell>
          <cell r="C162">
            <v>0</v>
          </cell>
          <cell r="D162">
            <v>0</v>
          </cell>
          <cell r="E162">
            <v>0</v>
          </cell>
        </row>
        <row r="163">
          <cell r="A163" t="str">
            <v>SHREECEM</v>
          </cell>
          <cell r="B163" t="str">
            <v>NSE:SHREECEM1!</v>
          </cell>
          <cell r="C163">
            <v>0</v>
          </cell>
          <cell r="D163">
            <v>0</v>
          </cell>
          <cell r="E163">
            <v>0</v>
          </cell>
        </row>
        <row r="164">
          <cell r="A164" t="str">
            <v>SHRIRAMFIN</v>
          </cell>
          <cell r="B164" t="str">
            <v>NSE:SHRIRAMFIN1!</v>
          </cell>
          <cell r="C164">
            <v>0</v>
          </cell>
          <cell r="D164">
            <v>0</v>
          </cell>
          <cell r="E164">
            <v>0</v>
          </cell>
        </row>
        <row r="165">
          <cell r="A165" t="str">
            <v>SIEMENS</v>
          </cell>
          <cell r="B165" t="str">
            <v>NSE:SIEMENS1!</v>
          </cell>
          <cell r="C165">
            <v>0</v>
          </cell>
          <cell r="D165">
            <v>0</v>
          </cell>
          <cell r="E165">
            <v>0</v>
          </cell>
        </row>
        <row r="166">
          <cell r="A166" t="str">
            <v>SRF</v>
          </cell>
          <cell r="B166" t="str">
            <v>NSE:SRF1!</v>
          </cell>
          <cell r="C166">
            <v>0</v>
          </cell>
          <cell r="D166">
            <v>0</v>
          </cell>
          <cell r="E166">
            <v>0</v>
          </cell>
        </row>
        <row r="167">
          <cell r="A167" t="str">
            <v>SUNPHARMA</v>
          </cell>
          <cell r="B167" t="str">
            <v>NSE:SUNPHARMA1!</v>
          </cell>
          <cell r="C167">
            <v>0</v>
          </cell>
          <cell r="D167">
            <v>0</v>
          </cell>
          <cell r="E167">
            <v>0</v>
          </cell>
        </row>
        <row r="168">
          <cell r="A168" t="str">
            <v>SUNTV</v>
          </cell>
          <cell r="B168" t="str">
            <v>NSE:SUNTV1!</v>
          </cell>
          <cell r="C168">
            <v>0</v>
          </cell>
          <cell r="D168">
            <v>0</v>
          </cell>
          <cell r="E168">
            <v>0</v>
          </cell>
        </row>
        <row r="169">
          <cell r="A169" t="str">
            <v>SYNGENE</v>
          </cell>
          <cell r="B169" t="str">
            <v>NSE:SYNGENE1!</v>
          </cell>
          <cell r="C169">
            <v>0</v>
          </cell>
          <cell r="D169">
            <v>0</v>
          </cell>
          <cell r="E169">
            <v>0</v>
          </cell>
        </row>
        <row r="170">
          <cell r="A170" t="str">
            <v>TATACHEM</v>
          </cell>
          <cell r="B170" t="str">
            <v>NSE:TATACHEM1!</v>
          </cell>
          <cell r="C170">
            <v>0</v>
          </cell>
          <cell r="D170">
            <v>0</v>
          </cell>
          <cell r="E170">
            <v>0</v>
          </cell>
        </row>
        <row r="171">
          <cell r="A171" t="str">
            <v>TATACOMM</v>
          </cell>
          <cell r="B171" t="str">
            <v>NSE:TATACOMM1!</v>
          </cell>
          <cell r="C171">
            <v>0</v>
          </cell>
          <cell r="D171">
            <v>0</v>
          </cell>
          <cell r="E171">
            <v>0</v>
          </cell>
        </row>
        <row r="172">
          <cell r="A172" t="str">
            <v>TATACONSUM</v>
          </cell>
          <cell r="B172" t="str">
            <v>NSE:TATACONSUM1!</v>
          </cell>
          <cell r="C172">
            <v>0</v>
          </cell>
          <cell r="D172">
            <v>0</v>
          </cell>
          <cell r="E172">
            <v>0</v>
          </cell>
        </row>
        <row r="173">
          <cell r="A173" t="str">
            <v>TATAMOTORS</v>
          </cell>
          <cell r="B173" t="str">
            <v>NSE:TATAMOTORS1!</v>
          </cell>
          <cell r="C173">
            <v>0</v>
          </cell>
          <cell r="D173">
            <v>0</v>
          </cell>
          <cell r="E173">
            <v>0</v>
          </cell>
        </row>
        <row r="174">
          <cell r="A174" t="str">
            <v>TATAPOWER</v>
          </cell>
          <cell r="B174" t="str">
            <v>NSE:TATAPOWER1!</v>
          </cell>
          <cell r="C174">
            <v>0</v>
          </cell>
          <cell r="D174">
            <v>0</v>
          </cell>
          <cell r="E174">
            <v>0</v>
          </cell>
        </row>
        <row r="175">
          <cell r="A175" t="str">
            <v>TATASTEEL</v>
          </cell>
          <cell r="B175" t="str">
            <v>NSE:TATASTEEL1!</v>
          </cell>
          <cell r="C175">
            <v>0</v>
          </cell>
          <cell r="D175">
            <v>0</v>
          </cell>
          <cell r="E175">
            <v>0</v>
          </cell>
        </row>
        <row r="176">
          <cell r="A176" t="str">
            <v>TCS</v>
          </cell>
          <cell r="B176" t="str">
            <v>NSE:TCS1!</v>
          </cell>
          <cell r="C176">
            <v>0</v>
          </cell>
          <cell r="D176">
            <v>0</v>
          </cell>
          <cell r="E176">
            <v>0</v>
          </cell>
        </row>
        <row r="177">
          <cell r="A177" t="str">
            <v>TECHM</v>
          </cell>
          <cell r="B177" t="str">
            <v>NSE:TECHM1!</v>
          </cell>
          <cell r="C177">
            <v>0</v>
          </cell>
          <cell r="D177">
            <v>0</v>
          </cell>
          <cell r="E177">
            <v>0</v>
          </cell>
        </row>
        <row r="178">
          <cell r="A178" t="str">
            <v>TITAN</v>
          </cell>
          <cell r="B178" t="str">
            <v>NSE:TITAN1!</v>
          </cell>
          <cell r="C178">
            <v>0</v>
          </cell>
          <cell r="D178">
            <v>0</v>
          </cell>
          <cell r="E178">
            <v>0</v>
          </cell>
        </row>
        <row r="179">
          <cell r="A179" t="str">
            <v>TORNTPHARM</v>
          </cell>
          <cell r="B179" t="str">
            <v>NSE:TORNTPHARM1!</v>
          </cell>
          <cell r="C179">
            <v>0</v>
          </cell>
          <cell r="D179">
            <v>0</v>
          </cell>
          <cell r="E179">
            <v>0</v>
          </cell>
        </row>
        <row r="180">
          <cell r="A180" t="str">
            <v>TRENT</v>
          </cell>
          <cell r="B180" t="str">
            <v>NSE:TRENT1!</v>
          </cell>
          <cell r="C180">
            <v>0</v>
          </cell>
          <cell r="D180">
            <v>0</v>
          </cell>
          <cell r="E180">
            <v>0</v>
          </cell>
        </row>
        <row r="181">
          <cell r="A181" t="str">
            <v>TVSMOTOR</v>
          </cell>
          <cell r="B181" t="str">
            <v>NSE:TVSMOTOR1!</v>
          </cell>
          <cell r="C181">
            <v>0</v>
          </cell>
          <cell r="D181">
            <v>0</v>
          </cell>
          <cell r="E181">
            <v>0</v>
          </cell>
        </row>
        <row r="182">
          <cell r="A182" t="str">
            <v>UBL</v>
          </cell>
          <cell r="B182" t="str">
            <v>NSE:UBL1!</v>
          </cell>
          <cell r="C182">
            <v>0</v>
          </cell>
          <cell r="D182">
            <v>0</v>
          </cell>
          <cell r="E182">
            <v>0</v>
          </cell>
        </row>
        <row r="183">
          <cell r="A183" t="str">
            <v>ULTRACEMCO</v>
          </cell>
          <cell r="B183" t="str">
            <v>NSE:ULTRACEMCO1!</v>
          </cell>
          <cell r="C183">
            <v>0</v>
          </cell>
          <cell r="D183">
            <v>0</v>
          </cell>
          <cell r="E183">
            <v>0</v>
          </cell>
        </row>
        <row r="184">
          <cell r="A184" t="str">
            <v>UPL</v>
          </cell>
          <cell r="B184" t="str">
            <v>NSE:UPL1!</v>
          </cell>
          <cell r="C184">
            <v>0</v>
          </cell>
          <cell r="D184">
            <v>0</v>
          </cell>
          <cell r="E184">
            <v>0</v>
          </cell>
        </row>
        <row r="185">
          <cell r="A185" t="str">
            <v>VEDL</v>
          </cell>
          <cell r="B185" t="str">
            <v>NSE:VEDL1!</v>
          </cell>
          <cell r="C185">
            <v>0</v>
          </cell>
          <cell r="D185">
            <v>0</v>
          </cell>
          <cell r="E185">
            <v>0</v>
          </cell>
        </row>
        <row r="186">
          <cell r="A186" t="str">
            <v>VOLTAS</v>
          </cell>
          <cell r="B186" t="str">
            <v>NSE:VOLTAS1!</v>
          </cell>
          <cell r="C186">
            <v>0</v>
          </cell>
          <cell r="D186">
            <v>0</v>
          </cell>
          <cell r="E186">
            <v>0</v>
          </cell>
        </row>
        <row r="187">
          <cell r="A187" t="str">
            <v>WIPRO</v>
          </cell>
          <cell r="B187" t="str">
            <v>NSE:WIPRO1!</v>
          </cell>
          <cell r="C187">
            <v>0</v>
          </cell>
          <cell r="D187">
            <v>0</v>
          </cell>
          <cell r="E187">
            <v>0</v>
          </cell>
        </row>
        <row r="188">
          <cell r="A188" t="str">
            <v>ZEEL</v>
          </cell>
          <cell r="B188" t="str">
            <v>NSE:ZEEL1!</v>
          </cell>
          <cell r="C188">
            <v>0</v>
          </cell>
          <cell r="D188">
            <v>0</v>
          </cell>
          <cell r="E188">
            <v>0</v>
          </cell>
        </row>
        <row r="189">
          <cell r="A189" t="str">
            <v>ZYDUSLIFE</v>
          </cell>
          <cell r="B189" t="str">
            <v>NSE:ZYDUSLIFE1!</v>
          </cell>
          <cell r="C189">
            <v>0</v>
          </cell>
          <cell r="D189">
            <v>0</v>
          </cell>
          <cell r="E189">
            <v>0</v>
          </cell>
        </row>
        <row r="190">
          <cell r="A190"/>
          <cell r="B190"/>
          <cell r="C190">
            <v>0</v>
          </cell>
          <cell r="D190">
            <v>0</v>
          </cell>
          <cell r="E190">
            <v>0</v>
          </cell>
        </row>
        <row r="191">
          <cell r="A191"/>
          <cell r="B191"/>
          <cell r="C191">
            <v>0</v>
          </cell>
          <cell r="D191">
            <v>0</v>
          </cell>
          <cell r="E191">
            <v>0</v>
          </cell>
        </row>
        <row r="192">
          <cell r="A192"/>
          <cell r="B192"/>
          <cell r="C192">
            <v>0</v>
          </cell>
          <cell r="D192">
            <v>0</v>
          </cell>
          <cell r="E192">
            <v>0</v>
          </cell>
        </row>
        <row r="193">
          <cell r="A193"/>
          <cell r="B193"/>
          <cell r="C193">
            <v>0</v>
          </cell>
          <cell r="D193">
            <v>0</v>
          </cell>
          <cell r="E193">
            <v>0</v>
          </cell>
        </row>
        <row r="194">
          <cell r="A194"/>
          <cell r="B194"/>
          <cell r="C194">
            <v>0</v>
          </cell>
          <cell r="D194">
            <v>0</v>
          </cell>
          <cell r="E194">
            <v>0</v>
          </cell>
        </row>
        <row r="195">
          <cell r="A195"/>
          <cell r="B195"/>
          <cell r="C195">
            <v>0</v>
          </cell>
          <cell r="D195">
            <v>0</v>
          </cell>
          <cell r="E195">
            <v>0</v>
          </cell>
        </row>
        <row r="196">
          <cell r="A196"/>
          <cell r="B196"/>
          <cell r="C196">
            <v>0</v>
          </cell>
          <cell r="D196">
            <v>0</v>
          </cell>
          <cell r="E196">
            <v>0</v>
          </cell>
        </row>
        <row r="197">
          <cell r="A197"/>
          <cell r="B197"/>
          <cell r="C197">
            <v>0</v>
          </cell>
          <cell r="D197">
            <v>0</v>
          </cell>
          <cell r="E197">
            <v>0</v>
          </cell>
        </row>
        <row r="198">
          <cell r="A198"/>
          <cell r="B198"/>
          <cell r="C198">
            <v>0</v>
          </cell>
          <cell r="D198">
            <v>0</v>
          </cell>
          <cell r="E198">
            <v>0</v>
          </cell>
        </row>
        <row r="199">
          <cell r="A199"/>
          <cell r="B199"/>
          <cell r="C199">
            <v>0</v>
          </cell>
          <cell r="D199">
            <v>0</v>
          </cell>
          <cell r="E199">
            <v>0</v>
          </cell>
        </row>
        <row r="200">
          <cell r="A200"/>
          <cell r="B200"/>
          <cell r="C200">
            <v>0</v>
          </cell>
          <cell r="D200">
            <v>0</v>
          </cell>
          <cell r="E200">
            <v>0</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11.970116203702" createdVersion="7" refreshedVersion="7" minRefreshableVersion="3" recordCount="240" xr:uid="{0E79BB00-030A-40C2-A1EE-AD14173A1453}">
  <cacheSource type="worksheet">
    <worksheetSource ref="A1:AV1048576" sheet="DF-Integrated_Final"/>
  </cacheSource>
  <cacheFields count="48">
    <cacheField name="SYMBOL" numFmtId="0">
      <sharedItems containsBlank="1" count="190">
        <s v="HINDUNILVR"/>
        <s v="CANFINHOME"/>
        <s v="LAURUSLABS"/>
        <s v="INDIAMART"/>
        <s v="ABBOTINDIA"/>
        <s v="OFSS"/>
        <s v="IPCALAB"/>
        <s v="VOLTAS"/>
        <s v="TATACHEM"/>
        <s v="M&amp;M"/>
        <s v="ZYDUSLIFE"/>
        <s v="ATUL"/>
        <s v="HDFCAMC"/>
        <s v="INDUSTOWER"/>
        <s v="MOTHERSON"/>
        <s v="MFSL"/>
        <s v="COFORGE"/>
        <s v="GODREJCP"/>
        <s v="DEEPAKNTR"/>
        <s v="TCS"/>
        <s v="ALKEM"/>
        <s v="SYNGENE"/>
        <s v="ABB"/>
        <s v="METROPOLIS"/>
        <s v="EXIDEIND"/>
        <s v="MUTHOOTFIN"/>
        <s v="JUBLFOOD"/>
        <s v="INDUSINDBK"/>
        <s v="SIEMENS"/>
        <s v="POLYCAB"/>
        <s v="WIPRO"/>
        <s v="NAUKRI"/>
        <s v="JKCEMENT"/>
        <s v="CUMMINSIND"/>
        <s v="GAIL"/>
        <s v="NESTLEIND"/>
        <s v="HCLTECH"/>
        <s v="TVSMOTOR"/>
        <s v="AARTIIND"/>
        <s v="ESCORTS"/>
        <s v="BHEL"/>
        <s v="MANAPPURAM"/>
        <s v="GRANULES"/>
        <s v="JSWSTEEL"/>
        <s v="LUPIN"/>
        <s v="LALPATHLAB"/>
        <s v="DIVISLAB"/>
        <s v="ASTRAL"/>
        <s v="GODREJPROP"/>
        <s v="HDFCLIFE"/>
        <s v="MARICO"/>
        <s v="DIXON"/>
        <s v="MGL"/>
        <s v="DLF"/>
        <s v="CIPLA"/>
        <s v="BAJAJFINSV"/>
        <s v="OBEROIRLTY"/>
        <s v="DABUR"/>
        <s v="TATAPOWER"/>
        <s v="L&amp;TFH"/>
        <s v="BHARATFORG"/>
        <s v="BAJAJ-AUTO"/>
        <s v="LICHSGFIN"/>
        <s v="HAL"/>
        <s v="BIOCON"/>
        <s v="INDIACEM"/>
        <s v="ICICIGI"/>
        <s v="IDEA"/>
        <s v="SRF"/>
        <s v="RELIANCE"/>
        <s v="M&amp;MFIN"/>
        <s v="PIIND"/>
        <s v="SUNTV"/>
        <s v="DALBHARAT"/>
        <s v="TITAN"/>
        <s v="GLENMARK"/>
        <s v="DRREDDY"/>
        <s v="BERGEPAINT"/>
        <s v="VEDL"/>
        <s v="TATACONSUM"/>
        <s v="BOSCHLTD"/>
        <s v="ASIANPAINT"/>
        <s v="GMRINFRA"/>
        <s v="ICICIPRULI"/>
        <s v="COROMANDEL"/>
        <s v="BALRAMCHIN"/>
        <s v="IGL"/>
        <s v="ITC"/>
        <s v="TATAMOTORS"/>
        <s v="ULTRACEMCO"/>
        <s v="ABCAPITAL"/>
        <s v="BATAINDIA"/>
        <s v="ZEEL"/>
        <s v="MARUTI"/>
        <s v="TECHM"/>
        <s v="SUNPHARMA"/>
        <s v="LT"/>
        <s v="PAGEIND"/>
        <s v="FEDERALBNK"/>
        <s v="SBICARD"/>
        <s v="IOC"/>
        <s v="TRENT"/>
        <s v="INDHOTEL"/>
        <s v="PIDILITIND"/>
        <s v="CHOLAFIN"/>
        <s v="CROMPTON"/>
        <s v="EICHERMOT"/>
        <s v="UPL"/>
        <s v="HAVELLS"/>
        <s v="TATASTEEL"/>
        <s v="INFY"/>
        <s v="GNFC"/>
        <s v="AUROPHARMA"/>
        <s v="BAJFINANCE"/>
        <s v="NIFTY"/>
        <s v="RAMCOCEM"/>
        <s v="SHRIRAMFIN"/>
        <s v="HEROMOTOCO"/>
        <s v="JINDALSTEL"/>
        <s v="GRASIM"/>
        <s v="MCX"/>
        <s v="BPCL"/>
        <s v="UBL"/>
        <s v="BHARTIARTL"/>
        <s v="CHAMBLFERT"/>
        <s v="TATACOMM"/>
        <s v="LTIM"/>
        <s v="INDIGO"/>
        <s v="ONGC"/>
        <s v="PEL"/>
        <s v="NTPC"/>
        <s v="GUJGASLTD"/>
        <s v="SBILIFE"/>
        <s v="CUB"/>
        <s v="AXISBANK"/>
        <s v="HDFCBANK"/>
        <s v="ACC"/>
        <s v="APOLLOHOSP"/>
        <s v="BRITANNIA"/>
        <s v="NAVINFLUOR"/>
        <s v="LTTS"/>
        <s v="POWERGRID"/>
        <s v="HINDALCO"/>
        <s v="SAIL"/>
        <s v="PERSISTENT"/>
        <s v="SBIN"/>
        <s v="BSOFT"/>
        <s v="ASHOKLEY"/>
        <s v="BEL"/>
        <s v="DELTACORP"/>
        <s v="HINDPETRO"/>
        <s v="NATIONALUM"/>
        <s v="AMBUJACEM"/>
        <s v="BANKNIFTY"/>
        <s v="IEX"/>
        <s v="ABFRL"/>
        <s v="PVRINOX"/>
        <s v="BANKBARODA"/>
        <s v="MPHASIS"/>
        <s v="NMDC"/>
        <s v="ICICIBANK"/>
        <s v="CONCOR"/>
        <s v="PFC"/>
        <s v="RECLTD"/>
        <s v="PETRONET"/>
        <s v="COLPAL"/>
        <s v="BANDHANBNK"/>
        <s v="RBLBANK"/>
        <s v="CANBK"/>
        <s v="AUBANK"/>
        <s v="IDFC"/>
        <s v="HINDCOPPER"/>
        <s v="ADANIENT"/>
        <s v="TORNTPHARM"/>
        <s v="MCDOWELL-N"/>
        <s v="KOTAKBANK"/>
        <s v="IDFCFIRSTB"/>
        <s v="PNB"/>
        <s v="SHREECEM"/>
        <s v="ADANIPORTS"/>
        <s v="IRCTC"/>
        <s v="COALINDIA"/>
        <s v="MRF"/>
        <s v="APOLLOTYRE"/>
        <s v="BALKRISIND"/>
        <s v="MIDCPNIFTY"/>
        <s v="FINNIFTY"/>
        <s v="IBULHSGFIN"/>
        <s v=""/>
        <m/>
      </sharedItems>
    </cacheField>
    <cacheField name="DESC" numFmtId="0">
      <sharedItems containsBlank="1" containsMixedTypes="1" containsNumber="1" containsInteger="1" minValue="0" maxValue="0"/>
    </cacheField>
    <cacheField name="Sector" numFmtId="0">
      <sharedItems containsBlank="1" containsMixedTypes="1" containsNumber="1" containsInteger="1" minValue="0" maxValue="0" count="23">
        <s v="Consumer Non-Durables"/>
        <s v="Finance"/>
        <s v="Health Technology"/>
        <s v="Retail Trade"/>
        <s v="Technology Services"/>
        <s v="Producer Manufacturing"/>
        <s v="Process Industries"/>
        <s v="Consumer Durables"/>
        <s v="Commercial Services"/>
        <s v="Health Services"/>
        <s v="Consumer Services"/>
        <s v="Non-Energy Minerals"/>
        <s v="Utilities"/>
        <s v="Electronic Technology"/>
        <s v="Communications"/>
        <s v="Energy Minerals"/>
        <s v="Transportation"/>
        <s v="Industrial Services"/>
        <n v="0"/>
        <s v="0"/>
        <s v="Distribution Services"/>
        <s v=""/>
        <m/>
      </sharedItems>
    </cacheField>
    <cacheField name="Industry" numFmtId="0">
      <sharedItems containsBlank="1" containsMixedTypes="1" containsNumber="1" containsInteger="1" minValue="0" maxValue="0"/>
    </cacheField>
    <cacheField name="HI_IVP" numFmtId="0">
      <sharedItems containsBlank="1" containsMixedTypes="1" containsNumber="1" minValue="0" maxValue="18.010000000000002" count="101">
        <b v="1"/>
        <b v="0"/>
        <n v="0"/>
        <s v=""/>
        <m/>
        <n v="9.34" u="1"/>
        <n v="11.07" u="1"/>
        <n v="5.28" u="1"/>
        <n v="6.66" u="1"/>
        <n v="9.44" u="1"/>
        <n v="4.7" u="1"/>
        <n v="5.33" u="1"/>
        <n v="10.87" u="1"/>
        <n v="6.56" u="1"/>
        <n v="11.27" u="1"/>
        <n v="9.31" u="1"/>
        <n v="5.78" u="1"/>
        <n v="4.8499999999999996" u="1"/>
        <n v="7.06" u="1"/>
        <n v="8.65" u="1"/>
        <n v="10.94" u="1"/>
        <n v="6.08" u="1"/>
        <n v="7.46" u="1"/>
        <n v="10.01" u="1"/>
        <n v="5.3" u="1"/>
        <n v="7.51" u="1"/>
        <n v="3.57" u="1"/>
        <n v="6.53" u="1"/>
        <n v="9.65" u="1"/>
        <n v="8.7200000000000006" u="1"/>
        <n v="9.98" u="1"/>
        <n v="5.8" u="1"/>
        <n v="10.15" u="1"/>
        <n v="6.83" u="1"/>
        <n v="11.81" u="1"/>
        <n v="3.13" u="1"/>
        <n v="9.2200000000000006" u="1"/>
        <n v="6.25" u="1"/>
        <n v="7.28" u="1"/>
        <n v="7.68" u="1"/>
        <n v="10.75" u="1"/>
        <n v="10.45" u="1"/>
        <n v="9.1199999999999992" u="1"/>
        <n v="10.220000000000001" u="1"/>
        <n v="7.38" u="1"/>
        <n v="8.49" u="1"/>
        <n v="11.65" u="1"/>
        <n v="8.89" u="1"/>
        <n v="9.7899999999999991" u="1"/>
        <n v="12.15" u="1"/>
        <n v="5.82" u="1"/>
        <n v="8.06" u="1"/>
        <n v="8.86" u="1"/>
        <n v="9.09" u="1"/>
        <n v="8.56" u="1"/>
        <n v="8.9600000000000009" u="1"/>
        <n v="6.52" u="1"/>
        <n v="8.66" u="1"/>
        <n v="4.9400000000000004" u="1"/>
        <n v="7.35" u="1"/>
        <n v="8.83" u="1"/>
        <n v="7.95" u="1"/>
        <n v="18.010000000000002" u="1"/>
        <n v="9.56" u="1"/>
        <n v="8.23" u="1"/>
        <n v="12.02" u="1"/>
        <n v="7.02" u="1"/>
        <n v="6.47" u="1"/>
        <n v="6.87" u="1"/>
        <n v="8.5" u="1"/>
        <n v="9.1300000000000008" u="1"/>
        <n v="10.16" u="1"/>
        <n v="6.72" u="1"/>
        <n v="9.23" u="1"/>
        <n v="10.26" u="1"/>
        <n v="11.99" u="1"/>
        <n v="7.12" u="1"/>
        <n v="11.86" u="1"/>
        <n v="15.48" u="1"/>
        <n v="11.16" u="1"/>
        <n v="12.19" u="1"/>
        <n v="8.17" u="1"/>
        <n v="8.8000000000000007" u="1"/>
        <n v="8.57" u="1"/>
        <n v="5.41" u="1"/>
        <n v="8.67" u="1"/>
        <n v="5.46" u="1"/>
        <n v="9.4700000000000006" u="1"/>
        <n v="6.49" u="1"/>
        <n v="9.8000000000000007" u="1"/>
        <n v="6.11" u="1"/>
        <n v="8.24" u="1"/>
        <n v="7.97" u="1"/>
        <n v="10.7" u="1"/>
        <n v="6.99" u="1"/>
        <n v="11.2" u="1"/>
        <n v="9.8699999999999992" u="1"/>
        <n v="7.24" u="1"/>
        <n v="8.2100000000000009" u="1"/>
        <n v="10.27" u="1"/>
        <n v="5.23" u="1"/>
      </sharedItems>
    </cacheField>
    <cacheField name="HI_LIQUID" numFmtId="0">
      <sharedItems containsBlank="1" containsMixedTypes="1" containsNumber="1" minValue="0" maxValue="100" count="79">
        <b v="1"/>
        <b v="0"/>
        <n v="0"/>
        <s v=""/>
        <m/>
        <n v="57.92" u="1"/>
        <n v="91.53" u="1"/>
        <n v="32.26" u="1"/>
        <n v="85.08" u="1"/>
        <n v="100" u="1"/>
        <n v="93.55" u="1"/>
        <n v="87.1" u="1"/>
        <n v="94.35" u="1"/>
        <n v="80.650000000000006" u="1"/>
        <n v="84.88" u="1"/>
        <n v="96.37" u="1"/>
        <n v="47.18" u="1"/>
        <n v="83.47" u="1"/>
        <n v="77.02" u="1"/>
        <n v="98.39" u="1"/>
        <n v="74.19" u="1"/>
        <n v="91.94" u="1"/>
        <n v="99.19" u="1"/>
        <n v="92.74" u="1"/>
        <n v="16.46" u="1"/>
        <n v="79.84" u="1"/>
        <n v="94.76" u="1"/>
        <n v="49.6" u="1"/>
        <n v="88.31" u="1"/>
        <n v="0.41" u="1"/>
        <n v="95.56" u="1"/>
        <n v="89.11" u="1"/>
        <n v="62.5" u="1"/>
        <n v="82.66" u="1"/>
        <n v="97.44" u="1"/>
        <n v="91.13" u="1"/>
        <n v="79.64" u="1"/>
        <n v="84.68" u="1"/>
        <n v="78.23" u="1"/>
        <n v="90.52" u="1"/>
        <n v="76.11" u="1"/>
        <n v="85.48" u="1"/>
        <n v="33.47" u="1"/>
        <n v="97.58" u="1"/>
        <n v="87.5" u="1"/>
        <n v="81.05" u="1"/>
        <n v="99.6" u="1"/>
        <n v="58.87" u="1"/>
        <n v="76.81" u="1"/>
        <n v="90.32" u="1"/>
        <n v="93.15" u="1"/>
        <n v="39.92" u="1"/>
        <n v="83.87" u="1"/>
        <n v="95.97" u="1"/>
        <n v="48.18" u="1"/>
        <n v="89.52" u="1"/>
        <n v="84.62" u="1"/>
        <n v="86.69" u="1"/>
        <n v="96.77" u="1"/>
        <n v="0.4" u="1"/>
        <n v="89.47" u="1"/>
        <n v="67.34" u="1"/>
        <n v="98.79" u="1"/>
        <n v="92.34" u="1"/>
        <n v="88.38" u="1"/>
        <n v="75.81" u="1"/>
        <n v="83.06" u="1"/>
        <n v="76.61" u="1"/>
        <n v="70.16" u="1"/>
        <n v="73.22" u="1"/>
        <n v="95.16" u="1"/>
        <n v="78.63" u="1"/>
        <n v="88.71" u="1"/>
        <n v="57.66" u="1"/>
        <n v="78.02" u="1"/>
        <n v="95.77" u="1"/>
        <n v="97.18" u="1"/>
        <n v="90.73" u="1"/>
        <n v="97.98" u="1"/>
      </sharedItems>
    </cacheField>
    <cacheField name="Significant Buildup" numFmtId="0">
      <sharedItems containsBlank="1" containsMixedTypes="1" containsNumber="1" minValue="0" maxValue="43831.5" count="121">
        <b v="1"/>
        <b v="0"/>
        <s v=""/>
        <m/>
        <n v="0" u="1"/>
        <n v="1565.4" u="1"/>
        <n v="1557.15" u="1"/>
        <n v="122.65" u="1"/>
        <n v="3017.2" u="1"/>
        <n v="3775.1" u="1"/>
        <n v="13.4" u="1"/>
        <n v="220.55" u="1"/>
        <n v="383.25" u="1"/>
        <n v="787" u="1"/>
        <n v="1260" u="1"/>
        <n v="538.1" u="1"/>
        <n v="2601.5500000000002" u="1"/>
        <n v="3350" u="1"/>
        <n v="43831.5" u="1"/>
        <n v="346" u="1"/>
        <n v="252.6" u="1"/>
        <n v="383.15" u="1"/>
        <n v="623.35" u="1"/>
        <n v="1130" u="1"/>
        <n v="226.65" u="1"/>
        <n v="1697.2" u="1"/>
        <n v="24529.8" u="1"/>
        <n v="1955.2" u="1"/>
        <n v="3672.9" u="1"/>
        <n v="139.5" u="1"/>
        <n v="254.1" u="1"/>
        <n v="883" u="1"/>
        <n v="1540.75" u="1"/>
        <n v="87.75" u="1"/>
        <n v="1025.1500000000001" u="1"/>
        <n v="1213" u="1"/>
        <n v="1504.45" u="1"/>
        <n v="74" u="1"/>
        <n v="568.45000000000005" u="1"/>
        <n v="124.85" u="1"/>
        <n v="88.5" u="1"/>
        <n v="269.85000000000002" u="1"/>
        <n v="1028.9000000000001" u="1"/>
        <n v="2338" u="1"/>
        <n v="414.75" u="1"/>
        <n v="186.1" u="1"/>
        <n v="259.75" u="1"/>
        <n v="2098.6" u="1"/>
        <n v="7478.15" u="1"/>
        <n v="234.55" u="1"/>
        <n v="3050.15" u="1"/>
        <n v="1214.3" u="1"/>
        <n v="708.85" u="1"/>
        <n v="765.8" u="1"/>
        <n v="563.75" u="1"/>
        <n v="2473.5" u="1"/>
        <n v="2509" u="1"/>
        <n v="616.6" u="1"/>
        <n v="1131.3499999999999" u="1"/>
        <n v="414.25" u="1"/>
        <n v="3364.75" u="1"/>
        <n v="5473.5" u="1"/>
        <n v="438.6" u="1"/>
        <n v="950.95" u="1"/>
        <n v="916.5" u="1"/>
        <n v="1623.45" u="1"/>
        <n v="123" u="1"/>
        <n v="477" u="1"/>
        <n v="1635" u="1"/>
        <n v="2194.15" u="1"/>
        <n v="2371.65" u="1"/>
        <n v="483.3" u="1"/>
        <n v="2471.1" u="1"/>
        <n v="10453" u="1"/>
        <n v="135.80000000000001" u="1"/>
        <n v="418.9" u="1"/>
        <n v="667.8" u="1"/>
        <n v="2181.4" u="1"/>
        <n v="984.2" u="1"/>
        <n v="1299.4000000000001" u="1"/>
        <n v="1585.5" u="1"/>
        <n v="682.05" u="1"/>
        <n v="835" u="1"/>
        <n v="19421" u="1"/>
        <n v="1394.8" u="1"/>
        <n v="1436.5" u="1"/>
        <n v="5594.75" u="1"/>
        <n v="3050.35" u="1"/>
        <n v="2957.5" u="1"/>
        <n v="90.65" u="1"/>
        <n v="536.15" u="1"/>
        <n v="457" u="1"/>
        <n v="4126.95" u="1"/>
        <n v="936.15" u="1"/>
        <n v="1245" u="1"/>
        <n v="1829.9" u="1"/>
        <n v="4003.95" u="1"/>
        <n v="133.75" u="1"/>
        <n v="579.70000000000005" u="1"/>
        <n v="776" u="1"/>
        <n v="925.85" u="1"/>
        <n v="1586.8" u="1"/>
        <n v="4570" u="1"/>
        <n v="196.7" u="1"/>
        <n v="543.79999999999995" u="1"/>
        <n v="1049.3499999999999" u="1"/>
        <n v="224" u="1"/>
        <n v="856.7" u="1"/>
        <n v="1303.25" u="1"/>
        <n v="1943.5" u="1"/>
        <n v="2749.6" u="1"/>
        <n v="1003.05" u="1"/>
        <n v="19405.3" u="1"/>
        <n v="671.6" u="1"/>
        <n v="1291.3" u="1"/>
        <n v="5077.8999999999996" u="1"/>
        <n v="172.15" u="1"/>
        <n v="3168.2" u="1"/>
        <n v="1742.5" u="1"/>
        <n v="8326" u="1"/>
        <n v="2466.0500000000002" u="1"/>
      </sharedItems>
    </cacheField>
    <cacheField name="20D_MED_ALIGN" numFmtId="0">
      <sharedItems containsBlank="1" count="7">
        <s v="BEARISH_ALIGNMENT"/>
        <s v="BULLISH_ALIGNMENT"/>
        <s v="na"/>
        <s v=""/>
        <m/>
        <s v="BULLISH" u="1"/>
        <s v="BEARISH" u="1"/>
      </sharedItems>
    </cacheField>
    <cacheField name="20D_SHORT_ALIGN" numFmtId="0">
      <sharedItems containsBlank="1" count="7">
        <s v="BEARISH_ALIGNMENT"/>
        <s v="na"/>
        <s v="BULLISH_ALIGNMENT"/>
        <s v=""/>
        <m/>
        <s v="BULLISH" u="1"/>
        <s v="BEARISH" u="1"/>
      </sharedItems>
    </cacheField>
    <cacheField name="Med_Term_Outlook" numFmtId="0">
      <sharedItems containsBlank="1" containsMixedTypes="1" containsNumber="1" minValue="0" maxValue="48202.400000000001" count="138">
        <s v="BEARISH"/>
        <s v="BULLISH"/>
        <s v=""/>
        <m/>
        <n v="0" u="1"/>
        <n v="143.1" u="1"/>
        <n v="298" u="1"/>
        <n v="5250.15" u="1"/>
        <n v="506.35" u="1"/>
        <n v="598.95000000000005" u="1"/>
        <n v="865.2" u="1"/>
        <n v="4110.95" u="1"/>
        <n v="763.45" u="1"/>
        <n v="2777" u="1"/>
        <n v="178.4" u="1"/>
        <n v="788.65" u="1"/>
        <n v="10785" u="1"/>
        <n v="454.05" u="1"/>
        <n v="701.55" u="1"/>
        <n v="1347.95" u="1"/>
        <n v="2619.3000000000002" u="1"/>
        <n v="5497.25" u="1"/>
        <n v="239.8" u="1"/>
        <n v="1679" u="1"/>
        <n v="242.95" u="1"/>
        <n v="1207.2" u="1"/>
        <n v="2924.45" u="1"/>
        <n v="1114.75" u="1"/>
        <n v="1281.9000000000001" u="1"/>
        <n v="261.89999999999998" u="1"/>
        <n v="941" u="1"/>
        <n v="1575.4" u="1"/>
        <n v="1245.5999999999999" u="1"/>
        <n v="2473.75" u="1"/>
        <n v="3283.2" u="1"/>
        <n v="581.45000000000005" u="1"/>
        <n v="1669.55" u="1"/>
        <n v="714.6" u="1"/>
        <n v="1277" u="1"/>
        <n v="3409.95" u="1"/>
        <n v="458.3" u="1"/>
        <n v="1082.1500000000001" u="1"/>
        <n v="1565.55" u="1"/>
        <n v="5195" u="1"/>
        <n v="89.3" u="1"/>
        <n v="548.25" u="1"/>
        <n v="1038.4000000000001" u="1"/>
        <n v="1748.4" u="1"/>
        <n v="2621.55" u="1"/>
        <n v="21260" u="1"/>
        <n v="1463.6" u="1"/>
        <n v="242.5" u="1"/>
        <n v="408.35" u="1"/>
        <n v="3628.85" u="1"/>
        <n v="283.89999999999998" u="1"/>
        <n v="933.4" u="1"/>
        <n v="3679.25" u="1"/>
        <n v="237.6" u="1"/>
        <n v="2722" u="1"/>
        <n v="5673.1" u="1"/>
        <n v="197.15" u="1"/>
        <n v="875" u="1"/>
        <n v="1007.1" u="1"/>
        <n v="3344.5" u="1"/>
        <n v="3906.7" u="1"/>
        <n v="1863.25" u="1"/>
        <n v="364.2" u="1"/>
        <n v="542.70000000000005" u="1"/>
        <n v="2888" u="1"/>
        <n v="7519.75" u="1"/>
        <n v="1985.85" u="1"/>
        <n v="443.35" u="1"/>
        <n v="2634.95" u="1"/>
        <n v="77.8" u="1"/>
        <n v="2128.0500000000002" u="1"/>
        <n v="174.45" u="1"/>
        <n v="585.25" u="1"/>
        <n v="1673" u="1"/>
        <n v="4988.3" u="1"/>
        <n v="583.79999999999995" u="1"/>
        <n v="1469.5" u="1"/>
        <n v="3710.3" u="1"/>
        <n v="134" u="1"/>
        <n v="1472.8" u="1"/>
        <n v="1692" u="1"/>
        <n v="2312.25" u="1"/>
        <n v="1091.8" u="1"/>
        <n v="1169" u="1"/>
        <n v="300.75" u="1"/>
        <n v="728.5" u="1"/>
        <n v="4190" u="1"/>
        <n v="5042" u="1"/>
        <n v="449.05" u="1"/>
        <n v="48202.400000000001" u="1"/>
        <n v="13.95" u="1"/>
        <n v="270" u="1"/>
        <n v="2185.9499999999998" u="1"/>
        <n v="1988" u="1"/>
        <n v="3913.05" u="1"/>
        <n v="858.75" u="1"/>
        <n v="6360.95" u="1"/>
        <n v="25648" u="1"/>
        <n v="153.30000000000001" u="1"/>
        <n v="248.45" u="1"/>
        <n v="183.85" u="1"/>
        <n v="345.85" u="1"/>
        <n v="2577.35" u="1"/>
        <n v="154.75" u="1"/>
        <n v="521.70000000000005" u="1"/>
        <n v="1962.45" u="1"/>
        <n v="3199.85" u="1"/>
        <n v="21904.55" u="1"/>
        <n v="2148.5" u="1"/>
        <n v="450.6" u="1"/>
        <n v="1070" u="1"/>
        <n v="1141" u="1"/>
        <n v="112.3" u="1"/>
        <n v="306.55" u="1"/>
        <n v="553.29999999999995" u="1"/>
        <n v="567.95000000000005" u="1"/>
        <n v="976.2" u="1"/>
        <n v="1418" u="1"/>
        <n v="191.65" u="1"/>
        <n v="2440" u="1"/>
        <n v="1221.95" u="1"/>
        <n v="9375.1" u="1"/>
        <n v="688.7" u="1"/>
        <n v="124.35" u="1"/>
        <n v="1077.05" u="1"/>
        <n v="198.1" u="1"/>
        <n v="866.85" u="1"/>
        <n v="1735.05" u="1"/>
        <n v="1197.5999999999999" u="1"/>
        <n v="2317.4499999999998" u="1"/>
        <n v="396.65" u="1"/>
        <n v="958.9" u="1"/>
        <n v="1965" u="1"/>
        <n v="6310.15" u="1"/>
      </sharedItems>
    </cacheField>
    <cacheField name="Sig_Buildup_type" numFmtId="0">
      <sharedItems containsBlank="1" containsMixedTypes="1" containsNumber="1" minValue="0" maxValue="445.15" count="191">
        <s v="Significant Short Buildup"/>
        <s v="Long Buildup"/>
        <s v="Short Buildup"/>
        <s v="Long Unwinding"/>
        <s v="Significant Long Buildup"/>
        <s v="Significant Long Unwinding"/>
        <s v="Short Covering"/>
        <s v="Significant Short Covering"/>
        <n v="0"/>
        <s v=""/>
        <m/>
        <n v="8.31" u="1"/>
        <n v="7.49" u="1"/>
        <n v="30.07" u="1"/>
        <n v="11.8" u="1"/>
        <n v="18.11" u="1"/>
        <n v="82.96" u="1"/>
        <n v="8.58" u="1"/>
        <n v="21.5" u="1"/>
        <n v="31.67" u="1"/>
        <n v="14.43" u="1"/>
        <n v="79.989999999999995" u="1"/>
        <n v="2.48" u="1"/>
        <n v="16.18" u="1"/>
        <n v="9.08" u="1"/>
        <n v="91.29" u="1"/>
        <n v="1.7" u="1"/>
        <n v="7.16" u="1"/>
        <n v="24.83" u="1"/>
        <n v="30.81" u="1"/>
        <n v="32.21" u="1"/>
        <n v="24.03" u="1"/>
        <n v="48.83" u="1"/>
        <n v="7.21" u="1"/>
        <n v="19.579999999999998" u="1"/>
        <n v="28.95" u="1"/>
        <n v="6.03" u="1"/>
        <n v="58.81" u="1"/>
        <n v="7.26" u="1"/>
        <n v="8.65" u="1"/>
        <n v="9.68" u="1"/>
        <n v="11.11" u="1"/>
        <n v="22.37" u="1"/>
        <n v="48.17" u="1"/>
        <n v="10.71" u="1"/>
        <n v="37.880000000000003" u="1"/>
        <n v="10.18" u="1"/>
        <n v="13.17" u="1"/>
        <n v="14.6" u="1"/>
        <n v="24.97" u="1"/>
        <n v="47.58" u="1"/>
        <n v="8.2200000000000006" u="1"/>
        <n v="10.51" u="1"/>
        <n v="15.63" u="1"/>
        <n v="20.78" u="1"/>
        <n v="28.29" u="1"/>
        <n v="10.91" u="1"/>
        <n v="24.44" u="1"/>
        <n v="7.96" u="1"/>
        <n v="12.11" u="1"/>
        <n v="14.07" u="1"/>
        <n v="15.1" u="1"/>
        <n v="17.59" u="1"/>
        <n v="31.95" u="1"/>
        <n v="12.74" u="1"/>
        <n v="21.71" u="1"/>
        <n v="21.78" u="1"/>
        <n v="33.5" u="1"/>
        <n v="11.18" u="1"/>
        <n v="24.57" u="1"/>
        <n v="26.63" u="1"/>
        <n v="26.7" u="1"/>
        <n v="12.84" u="1"/>
        <n v="16.46" u="1"/>
        <n v="62.48" u="1"/>
        <n v="9.85" u="1"/>
        <n v="11.51" u="1"/>
        <n v="18.86" u="1"/>
        <n v="21.45" u="1"/>
        <n v="57.3" u="1"/>
        <n v="121.46" u="1"/>
        <n v="10.65" u="1"/>
        <n v="31.09" u="1"/>
        <n v="9.9499999999999993" u="1"/>
        <n v="13.11" u="1"/>
        <n v="19.59" u="1"/>
        <n v="95.28" u="1"/>
        <n v="12.18" u="1"/>
        <n v="9.42" u="1"/>
        <n v="14.87" u="1"/>
        <n v="51.46" u="1"/>
        <n v="18" u="1"/>
        <n v="24.25" u="1"/>
        <n v="34.04" u="1"/>
        <n v="15.37" u="1"/>
        <n v="13.71" u="1"/>
        <n v="18.93" u="1"/>
        <n v="34.65" u="1"/>
        <n v="40.44" u="1"/>
        <n v="12.15" u="1"/>
        <n v="36.11" u="1"/>
        <n v="5.62" u="1"/>
        <n v="13.81" u="1"/>
        <n v="48.61" u="1"/>
        <n v="77.239999999999995" u="1"/>
        <n v="14.21" u="1"/>
        <n v="24.12" u="1"/>
        <n v="42.3" u="1"/>
        <n v="14.08" u="1"/>
        <n v="30.37" u="1"/>
        <n v="368.16" u="1"/>
        <n v="14.01" u="1"/>
        <n v="26.38" u="1"/>
        <n v="10.39" u="1"/>
        <n v="11.42" u="1"/>
        <n v="15.61" u="1"/>
        <n v="18.61" u="1"/>
        <n v="30.91" u="1"/>
        <n v="6.32" u="1"/>
        <n v="11.82" u="1"/>
        <n v="17.28" u="1"/>
        <n v="26.12" u="1"/>
        <n v="43.85" u="1"/>
        <n v="8.1300000000000008" u="1"/>
        <n v="16.75" u="1"/>
        <n v="15.01" u="1"/>
        <n v="29.25" u="1"/>
        <n v="34.74" u="1"/>
        <n v="9.83" u="1"/>
        <n v="12.12" u="1"/>
        <n v="37.729999999999997" u="1"/>
        <n v="12.52" u="1"/>
        <n v="22.67" u="1"/>
        <n v="98.51" u="1"/>
        <n v="8.5" u="1"/>
        <n v="22.41" u="1"/>
        <n v="151.97999999999999" u="1"/>
        <n v="15.15" u="1"/>
        <n v="18.95" u="1"/>
        <n v="27.33" u="1"/>
        <n v="28.66" u="1"/>
        <n v="6.34" u="1"/>
        <n v="13.82" u="1"/>
        <n v="18.350000000000001" u="1"/>
        <n v="37.61" u="1"/>
        <n v="15.65" u="1"/>
        <n v="3.3" u="1"/>
        <n v="24.07" u="1"/>
        <n v="88.48" u="1"/>
        <n v="8.8000000000000007" u="1"/>
        <n v="16.03" u="1"/>
        <n v="7.42" u="1"/>
        <n v="18.36" u="1"/>
        <n v="21.75" u="1"/>
        <n v="22.55" u="1"/>
        <n v="23.74" u="1"/>
        <n v="33.299999999999997" u="1"/>
        <n v="40.08" u="1"/>
        <n v="12.06" u="1"/>
        <n v="13.09" u="1"/>
        <n v="14.12" u="1"/>
        <n v="32.380000000000003" u="1"/>
        <n v="37.56" u="1"/>
        <n v="19.29" u="1"/>
        <n v="10.199999999999999" u="1"/>
        <n v="16.7" u="1"/>
        <n v="29" u="1"/>
        <n v="43.68" u="1"/>
        <n v="7.92" u="1"/>
        <n v="12.96" u="1"/>
        <n v="21.69" u="1"/>
        <n v="34.17" u="1"/>
        <n v="2.4700000000000002" u="1"/>
        <n v="143.25" u="1"/>
        <n v="397.31" u="1"/>
        <n v="18.96" u="1"/>
        <n v="21.09" u="1"/>
        <n v="10.47" u="1"/>
        <n v="21.36" u="1"/>
        <n v="136.19" u="1"/>
        <n v="14.89" u="1"/>
        <n v="3.9" u="1"/>
        <n v="30.47" u="1"/>
        <n v="35.72" u="1"/>
        <n v="57.66" u="1"/>
        <n v="445.15" u="1"/>
        <n v="8.61" u="1"/>
        <n v="16.84" u="1"/>
        <n v="7.64" u="1"/>
        <n v="11.7" u="1"/>
        <n v="23.02" u="1"/>
      </sharedItems>
    </cacheField>
    <cacheField name="Lorentz_Signal" numFmtId="0">
      <sharedItems containsBlank="1" count="7">
        <s v="BEARISH"/>
        <s v="na"/>
        <s v="BULLISH"/>
        <s v=""/>
        <m/>
        <b v="0" u="1"/>
        <b v="1" u="1"/>
      </sharedItems>
    </cacheField>
    <cacheField name="Lorentz_Candle" numFmtId="0">
      <sharedItems containsBlank="1" containsMixedTypes="1" containsNumber="1" containsInteger="1" minValue="0" maxValue="54" count="38">
        <n v="5"/>
        <n v="1"/>
        <n v="0"/>
        <n v="4"/>
        <n v="10"/>
        <n v="2"/>
        <n v="9"/>
        <n v="3"/>
        <n v="14"/>
        <n v="6"/>
        <n v="18"/>
        <n v="11"/>
        <n v="15"/>
        <n v="12"/>
        <n v="24"/>
        <n v="21"/>
        <n v="13"/>
        <n v="8"/>
        <n v="16"/>
        <n v="7"/>
        <n v="17"/>
        <n v="32"/>
        <n v="23"/>
        <n v="25"/>
        <n v="19"/>
        <s v=""/>
        <m/>
        <n v="34" u="1"/>
        <n v="54" u="1"/>
        <n v="20" u="1"/>
        <n v="33" u="1"/>
        <n v="35" u="1"/>
        <n v="22" u="1"/>
        <n v="26" u="1"/>
        <n v="27" u="1"/>
        <n v="28" u="1"/>
        <n v="30" u="1"/>
        <n v="31" u="1"/>
      </sharedItems>
    </cacheField>
    <cacheField name="Lorentz_Close" numFmtId="0">
      <sharedItems containsBlank="1" containsMixedTypes="1" containsNumber="1" containsInteger="1" minValue="0" maxValue="8062" count="307">
        <n v="425"/>
        <n v="128"/>
        <n v="0"/>
        <n v="437"/>
        <n v="732"/>
        <n v="1"/>
        <n v="176"/>
        <n v="186"/>
        <n v="271"/>
        <n v="573"/>
        <n v="37"/>
        <n v="150"/>
        <n v="1021"/>
        <n v="194"/>
        <n v="400"/>
        <n v="623"/>
        <n v="280"/>
        <n v="54"/>
        <n v="88"/>
        <n v="279"/>
        <n v="905"/>
        <n v="82"/>
        <n v="882"/>
        <n v="345"/>
        <n v="455"/>
        <n v="246"/>
        <n v="343"/>
        <n v="496"/>
        <n v="144"/>
        <n v="236"/>
        <n v="402"/>
        <n v="639"/>
        <n v="318"/>
        <n v="108"/>
        <n v="89"/>
        <n v="204"/>
        <n v="220"/>
        <n v="276"/>
        <n v="94"/>
        <n v="56"/>
        <n v="206"/>
        <n v="98"/>
        <n v="475"/>
        <n v="48"/>
        <n v="243"/>
        <n v="3"/>
        <n v="388"/>
        <n v="444"/>
        <n v="957"/>
        <n v="99"/>
        <n v="45"/>
        <n v="3878"/>
        <n v="543"/>
        <n v="91"/>
        <n v="198"/>
        <n v="74"/>
        <n v="79"/>
        <n v="1660"/>
        <n v="264"/>
        <n v="40"/>
        <n v="1644"/>
        <n v="210"/>
        <n v="590"/>
        <n v="26"/>
        <n v="24"/>
        <n v="462"/>
        <n v="638"/>
        <n v="23"/>
        <n v="268"/>
        <n v="191"/>
        <n v="1254"/>
        <n v="3617"/>
        <n v="122"/>
        <n v="348"/>
        <n v="77"/>
        <n v="306"/>
        <n v="187"/>
        <n v="515"/>
        <n v="154"/>
        <n v="75"/>
        <n v="241"/>
        <n v="188"/>
        <n v="265"/>
        <n v="381"/>
        <n v="986"/>
        <n v="859"/>
        <n v="636"/>
        <n v="95"/>
        <n v="19"/>
        <n v="106"/>
        <n v="30"/>
        <n v="32"/>
        <n v="90"/>
        <n v="7856"/>
        <n v="29"/>
        <n v="39"/>
        <n v="432"/>
        <n v="168"/>
        <n v="145"/>
        <n v="41"/>
        <n v="49"/>
        <n v="78"/>
        <n v="130"/>
        <n v="499"/>
        <n v="183"/>
        <n v="303"/>
        <n v="15"/>
        <n v="17"/>
        <n v="199"/>
        <n v="159"/>
        <s v=""/>
        <m/>
        <n v="96" u="1"/>
        <n v="135" u="1"/>
        <n v="440" u="1"/>
        <n v="652" u="1"/>
        <n v="185" u="1"/>
        <n v="235" u="1"/>
        <n v="626" u="1"/>
        <n v="100" u="1"/>
        <n v="214" u="1"/>
        <n v="13" u="1"/>
        <n v="125" u="1"/>
        <n v="529" u="1"/>
        <n v="671" u="1"/>
        <n v="1667" u="1"/>
        <n v="3771" u="1"/>
        <n v="172" u="1"/>
        <n v="658" u="1"/>
        <n v="871" u="1"/>
        <n v="222" u="1"/>
        <n v="3596" u="1"/>
        <n v="201" u="1"/>
        <n v="359" u="1"/>
        <n v="430" u="1"/>
        <n v="501" u="1"/>
        <n v="916" u="1"/>
        <n v="3544" u="1"/>
        <n v="38" u="1"/>
        <n v="180" u="1"/>
        <n v="619" u="1"/>
        <n v="832" u="1"/>
        <n v="1563" u="1"/>
        <n v="230" u="1"/>
        <n v="488" u="1"/>
        <n v="4275" u="1"/>
        <n v="209" u="1"/>
        <n v="304" u="1"/>
        <n v="7863" u="1"/>
        <n v="7934" u="1"/>
        <n v="87" u="1"/>
        <n v="333" u="1"/>
        <n v="238" u="1"/>
        <n v="8010" u="1"/>
        <n v="146" u="1"/>
        <n v="838" u="1"/>
        <n v="42" u="1"/>
        <n v="1052" u="1"/>
        <n v="8015" u="1"/>
        <n v="225" u="1"/>
        <n v="336" u="1"/>
        <n v="407" u="1"/>
        <n v="44" u="1"/>
        <n v="365" u="1"/>
        <n v="436" u="1"/>
        <n v="120" u="1"/>
        <n v="46" u="1"/>
        <n v="141" u="1"/>
        <n v="452" u="1"/>
        <n v="534" u="1"/>
        <n v="605" u="1"/>
        <n v="676" u="1"/>
        <n v="889" u="1"/>
        <n v="16" u="1"/>
        <n v="439" u="1"/>
        <n v="934" u="1"/>
        <n v="249" u="1"/>
        <n v="50" u="1"/>
        <n v="157" u="1"/>
        <n v="228" u="1"/>
        <n v="413" u="1"/>
        <n v="207" u="1"/>
        <n v="869" u="1"/>
        <n v="165" u="1"/>
        <n v="287" u="1"/>
        <n v="630" u="1"/>
        <n v="1798" u="1"/>
        <n v="215" u="1"/>
        <n v="274" u="1"/>
        <n v="487" u="1"/>
        <n v="888" u="1"/>
        <n v="115" u="1"/>
        <n v="173" u="1"/>
        <n v="244" u="1"/>
        <n v="374" u="1"/>
        <n v="445" u="1"/>
        <n v="69" u="1"/>
        <n v="152" u="1"/>
        <n v="261" u="1"/>
        <n v="332" u="1"/>
        <n v="862" u="1"/>
        <n v="933" u="1"/>
        <n v="4548" u="1"/>
        <n v="20" u="1"/>
        <n v="131" u="1"/>
        <n v="202" u="1"/>
        <n v="290" u="1"/>
        <n v="920" u="1"/>
        <n v="1668" u="1"/>
        <n v="181" u="1"/>
        <n v="461" u="1"/>
        <n v="33" u="1"/>
        <n v="73" u="1"/>
        <n v="160" u="1"/>
        <n v="231" u="1"/>
        <n v="965" u="1"/>
        <n v="21" u="1"/>
        <n v="952" u="1"/>
        <n v="58" u="1"/>
        <n v="123" u="1"/>
        <n v="513" u="1"/>
        <n v="239" u="1"/>
        <n v="435" u="1"/>
        <n v="506" u="1"/>
        <n v="642" u="1"/>
        <n v="147" u="1"/>
        <n v="558" u="1"/>
        <n v="913" u="1"/>
        <n v="155" u="1"/>
        <n v="480" u="1"/>
        <n v="1718" u="1"/>
        <n v="205" u="1"/>
        <n v="438" u="1"/>
        <n v="509" u="1"/>
        <n v="85" u="1"/>
        <n v="184" u="1"/>
        <n v="3840" u="1"/>
        <n v="110" u="1"/>
        <n v="283" u="1"/>
        <n v="213" u="1"/>
        <n v="454" u="1"/>
        <n v="8062" u="1"/>
        <n v="270" u="1"/>
        <n v="221" u="1"/>
        <n v="257" u="1"/>
        <n v="328" u="1"/>
        <n v="3651" u="1"/>
        <n v="8034" u="1"/>
        <n v="43" u="1"/>
        <n v="129" u="1"/>
        <n v="200" u="1"/>
        <n v="699" u="1"/>
        <n v="841" u="1"/>
        <n v="179" u="1"/>
        <n v="386" u="1"/>
        <n v="686" u="1"/>
        <n v="72" u="1"/>
        <n v="158" u="1"/>
        <n v="273" u="1"/>
        <n v="97" u="1"/>
        <n v="137" u="1"/>
        <n v="208" u="1"/>
        <n v="27" u="1"/>
        <n v="331" u="1"/>
        <n v="860" u="1"/>
        <n v="76" u="1"/>
        <n v="237" u="1"/>
        <n v="705" u="1"/>
        <n v="47" u="1"/>
        <n v="216" u="1"/>
        <n v="460" u="1"/>
        <n v="621" u="1"/>
        <n v="3642" u="1"/>
        <n v="28" u="1"/>
        <n v="347" u="1"/>
        <n v="174" u="1"/>
        <n v="245" u="1"/>
        <n v="4258" u="1"/>
        <n v="153" u="1"/>
        <n v="263" u="1"/>
        <n v="405" u="1"/>
        <n v="292" u="1"/>
        <n v="569" u="1"/>
        <n v="182" u="1"/>
        <n v="463" u="1"/>
        <n v="109" u="1"/>
        <n v="421" u="1"/>
        <n v="614" u="1"/>
        <n v="969" u="1"/>
        <n v="450" u="1"/>
        <n v="479" u="1"/>
        <n v="53" u="1"/>
        <n v="169" u="1"/>
        <n v="508" u="1"/>
        <n v="31" u="1"/>
        <n v="219" u="1"/>
        <n v="324" u="1"/>
        <n v="92" u="1"/>
        <n v="282" u="1"/>
        <n v="495" u="1"/>
        <n v="55" u="1"/>
        <n v="177" u="1"/>
        <n v="248" u="1"/>
        <n v="311" u="1"/>
        <n v="156" u="1"/>
        <n v="269" u="1"/>
        <n v="411" u="1"/>
      </sharedItems>
    </cacheField>
    <cacheField name="Lorentz_New" numFmtId="0">
      <sharedItems containsBlank="1" count="7">
        <b v="0"/>
        <b v="1"/>
        <s v=""/>
        <m/>
        <s v="BULLISH" u="1"/>
        <s v="na" u="1"/>
        <s v="BEARISH" u="1"/>
      </sharedItems>
    </cacheField>
    <cacheField name="donchSignal" numFmtId="0">
      <sharedItems containsBlank="1" containsMixedTypes="1" containsNumber="1" containsInteger="1" minValue="0" maxValue="0" count="5">
        <s v="Sell"/>
        <n v="0"/>
        <s v="Buy"/>
        <s v=""/>
        <m/>
      </sharedItems>
    </cacheField>
    <cacheField name="donchPrevResult" numFmtId="0">
      <sharedItems containsBlank="1" containsMixedTypes="1" containsNumber="1" containsInteger="1" minValue="0" maxValue="0" count="5">
        <s v="LAST_LOSER"/>
        <n v="0"/>
        <s v="LAST_WINNER"/>
        <s v=""/>
        <m/>
      </sharedItems>
    </cacheField>
    <cacheField name="donchBarsBack" numFmtId="0">
      <sharedItems containsBlank="1" containsMixedTypes="1" containsNumber="1" containsInteger="1" minValue="0" maxValue="112" count="48">
        <n v="2"/>
        <n v="1"/>
        <n v="3"/>
        <n v="9"/>
        <n v="7"/>
        <n v="6"/>
        <n v="4"/>
        <n v="8"/>
        <n v="17"/>
        <n v="11"/>
        <n v="10"/>
        <n v="5"/>
        <n v="18"/>
        <s v=""/>
        <m/>
        <n v="0" u="1"/>
        <n v="34" u="1"/>
        <n v="13" u="1"/>
        <n v="59" u="1"/>
        <n v="14" u="1"/>
        <n v="112" u="1"/>
        <n v="66" u="1"/>
        <n v="42" u="1"/>
        <n v="44" u="1"/>
        <n v="95" u="1"/>
        <n v="46" u="1"/>
        <n v="16" u="1"/>
        <n v="19" u="1"/>
        <n v="20" u="1"/>
        <n v="21" u="1"/>
        <n v="35" u="1"/>
        <n v="60" u="1"/>
        <n v="37" u="1"/>
        <n v="23" u="1"/>
        <n v="39" u="1"/>
        <n v="24" u="1"/>
        <n v="25" u="1"/>
        <n v="68" u="1"/>
        <n v="26" u="1"/>
        <n v="27" u="1"/>
        <n v="76" u="1"/>
        <n v="28" u="1"/>
        <n v="49" u="1"/>
        <n v="30" u="1"/>
        <n v="53" u="1"/>
        <n v="12" u="1"/>
        <n v="55" u="1"/>
        <n v="32" u="1"/>
      </sharedItems>
    </cacheField>
    <cacheField name="donchPrice" numFmtId="0">
      <sharedItems containsBlank="1" containsMixedTypes="1" containsNumber="1" minValue="0" maxValue="48400" count="194">
        <n v="2560"/>
        <s v=""/>
        <n v="0"/>
        <n v="2500"/>
        <n v="4300"/>
        <n v="1150"/>
        <n v="1060"/>
        <n v="1110"/>
        <n v="1580"/>
        <n v="3250"/>
        <n v="210"/>
        <n v="940"/>
        <n v="6600"/>
        <n v="1100"/>
        <n v="2480"/>
        <n v="3820"/>
        <n v="312.5"/>
        <n v="1360"/>
        <n v="515"/>
        <n v="1680"/>
        <n v="4500"/>
        <n v="485"/>
        <n v="5350"/>
        <n v="1960"/>
        <n v="161"/>
        <n v="2740"/>
        <n v="1560"/>
        <n v="2000"/>
        <n v="2850"/>
        <n v="192.5"/>
        <n v="790"/>
        <n v="1430"/>
        <n v="2460"/>
        <n v="3900"/>
        <n v="1740"/>
        <n v="2240"/>
        <n v="610"/>
        <n v="535"/>
        <n v="1180"/>
        <n v="760"/>
        <n v="1280"/>
        <n v="560"/>
        <n v="360"/>
        <n v="1190"/>
        <n v="7350"/>
        <n v="565"/>
        <n v="2920"/>
        <n v="287.5"/>
        <n v="16"/>
        <n v="2360"/>
        <n v="3840"/>
        <n v="5650"/>
        <n v="600"/>
        <n v="275"/>
        <n v="1120"/>
        <n v="22700"/>
        <n v="3300"/>
        <n v="550"/>
        <n v="1140"/>
        <n v="425"/>
        <n v="460"/>
        <n v="800"/>
        <n v="9800"/>
        <n v="255"/>
        <n v="10200"/>
        <n v="1220"/>
        <n v="3500"/>
        <n v="155"/>
        <n v="129"/>
        <n v="3120"/>
        <n v="455"/>
        <n v="2780"/>
        <n v="570"/>
        <n v="1440"/>
        <n v="1490"/>
        <n v="1080"/>
        <n v="7750"/>
        <n v="21400"/>
        <n v="710"/>
        <n v="2040"/>
        <n v="1800"/>
        <n v="297.5"/>
        <n v="1400"/>
        <n v="2220"/>
        <n v="5850"/>
        <n v="5020"/>
        <n v="5300"/>
        <n v="232.5"/>
        <n v="109"/>
        <n v="640"/>
        <n v="170"/>
        <n v="182.5"/>
        <n v="520"/>
        <n v="45600"/>
        <n v="137"/>
        <n v="225"/>
        <n v="2720"/>
        <n v="200"/>
        <n v="970"/>
        <n v="820"/>
        <n v="385"/>
        <n v="410"/>
        <n v="295"/>
        <n v="450"/>
        <n v="780"/>
        <n v="1750"/>
        <n v="84"/>
        <n v="96"/>
        <n v="910"/>
        <n v="375"/>
        <m/>
        <n v="440" u="1"/>
        <n v="235" u="1"/>
        <n v="555" u="1"/>
        <n v="2100" u="1"/>
        <n v="9700" u="1"/>
        <n v="2280" u="1"/>
        <n v="83" u="1"/>
        <n v="138" u="1"/>
        <n v="475" u="1"/>
        <n v="580" u="1"/>
        <n v="48400" u="1"/>
        <n v="167" u="1"/>
        <n v="120" u="1"/>
        <n v="1090" u="1"/>
        <n v="99" u="1"/>
        <n v="3100" u="1"/>
        <n v="650" u="1"/>
        <n v="220" u="1"/>
        <n v="2660" u="1"/>
        <n v="5200" u="1"/>
        <n v="23400" u="1"/>
        <n v="2400" u="1"/>
        <n v="2580" u="1"/>
        <n v="445" u="1"/>
        <n v="1720" u="1"/>
        <n v="1410" u="1"/>
        <n v="1500" u="1"/>
        <n v="810" u="1"/>
        <n v="22100" u="1"/>
        <n v="1010" u="1"/>
        <n v="435" u="1"/>
        <n v="2680" u="1"/>
        <n v="5950" u="1"/>
        <n v="545" u="1"/>
        <n v="900" u="1"/>
        <n v="1860" u="1"/>
        <n v="2950" u="1"/>
        <n v="3660" u="1"/>
        <n v="9900" u="1"/>
        <n v="205" u="1"/>
        <n v="3040" u="1"/>
        <n v="1640" u="1"/>
        <n v="3220" u="1"/>
        <n v="177.5" u="1"/>
        <n v="1330" u="1"/>
        <n v="89" u="1"/>
        <n v="525" u="1"/>
        <n v="1420" u="1"/>
        <n v="470" u="1"/>
        <n v="2160" u="1"/>
        <n v="93" u="1"/>
        <n v="392.5" u="1"/>
        <n v="158" u="1"/>
        <n v="415" u="1"/>
        <n v="3850" u="1"/>
        <n v="337.5" u="1"/>
        <n v="1290" u="1"/>
        <n v="2520" u="1"/>
        <n v="166" u="1"/>
        <n v="1380" u="1"/>
        <n v="2700" u="1"/>
        <n v="1780" u="1"/>
        <n v="2080" u="1"/>
        <n v="750" u="1"/>
        <n v="245" u="1"/>
        <n v="950" u="1"/>
        <n v="1160" u="1"/>
        <n v="840" u="1"/>
        <n v="3240" u="1"/>
        <n v="3950" u="1"/>
        <n v="10000" u="1"/>
        <n v="272.5" u="1"/>
        <n v="2800" u="1"/>
        <n v="113" u="1"/>
        <n v="240" u="1"/>
        <n v="575" u="1"/>
        <n v="1520" u="1"/>
        <n v="317.5" u="1"/>
        <n v="495" u="1"/>
        <n v="1210" u="1"/>
        <n v="1920" u="1"/>
        <n v="212.5" u="1"/>
        <n v="7800" u="1"/>
      </sharedItems>
    </cacheField>
    <cacheField name="RegrVWAPCross" numFmtId="0">
      <sharedItems containsString="0" containsBlank="1" containsNumber="1" containsInteger="1" minValue="-1" maxValue="1" count="4">
        <n v="0"/>
        <n v="1"/>
        <m/>
        <n v="-1" u="1"/>
      </sharedItems>
    </cacheField>
    <cacheField name="GreenRedCloud" numFmtId="0">
      <sharedItems containsString="0" containsBlank="1" containsNumber="1" containsInteger="1" minValue="-1" maxValue="1" count="4">
        <n v="0"/>
        <n v="1"/>
        <n v="-1"/>
        <m/>
      </sharedItems>
    </cacheField>
    <cacheField name="VSLRT" numFmtId="0">
      <sharedItems containsString="0" containsBlank="1" containsNumber="1" containsInteger="1" minValue="-1" maxValue="1" count="4">
        <n v="0"/>
        <m/>
        <n v="-1" u="1"/>
        <n v="1" u="1"/>
      </sharedItems>
    </cacheField>
    <cacheField name="Top OI" numFmtId="0">
      <sharedItems containsBlank="1" containsMixedTypes="1" containsNumber="1" containsInteger="1" minValue="0" maxValue="0" count="5">
        <b v="0"/>
        <b v="1"/>
        <n v="0"/>
        <s v=""/>
        <m/>
      </sharedItems>
    </cacheField>
    <cacheField name="Top Price" numFmtId="0">
      <sharedItems containsBlank="1" containsMixedTypes="1" containsNumber="1" containsInteger="1" minValue="0" maxValue="0" count="5">
        <b v="0"/>
        <b v="1"/>
        <n v="0"/>
        <s v=""/>
        <m/>
      </sharedItems>
    </cacheField>
    <cacheField name="Top Volume" numFmtId="0">
      <sharedItems containsBlank="1" containsMixedTypes="1" containsNumber="1" containsInteger="1" minValue="0" maxValue="0" count="5">
        <b v="0"/>
        <b v="1"/>
        <n v="0"/>
        <s v=""/>
        <m/>
      </sharedItems>
    </cacheField>
    <cacheField name="Price_Rank" numFmtId="0">
      <sharedItems containsBlank="1" containsMixedTypes="1" containsNumber="1" containsInteger="1" minValue="0" maxValue="37" count="50">
        <n v="0"/>
        <s v="SPR1"/>
        <s v="SPR2"/>
        <s v="SPR3"/>
        <s v="SPR4"/>
        <s v="SPR5"/>
        <s v="LPR5"/>
        <s v="LPR4"/>
        <s v="LPR3"/>
        <s v="LPR2"/>
        <s v="LPR1"/>
        <s v=""/>
        <m/>
        <n v="34" u="1"/>
        <n v="13" u="1"/>
        <n v="36" u="1"/>
        <n v="5" u="1"/>
        <n v="14" u="1"/>
        <n v="15" u="1"/>
        <n v="2" u="1"/>
        <n v="6" u="1"/>
        <n v="16" u="1"/>
        <n v="17" u="1"/>
        <n v="18" u="1"/>
        <n v="19" u="1"/>
        <n v="7" u="1"/>
        <n v="20" u="1"/>
        <n v="33" u="1"/>
        <n v="21" u="1"/>
        <n v="35" u="1"/>
        <n v="22" u="1"/>
        <n v="37" u="1"/>
        <n v="1" u="1"/>
        <n v="23" u="1"/>
        <n v="3" u="1"/>
        <n v="8" u="1"/>
        <n v="24" u="1"/>
        <n v="25" u="1"/>
        <n v="9" u="1"/>
        <n v="26" u="1"/>
        <n v="27" u="1"/>
        <n v="10" u="1"/>
        <n v="28" u="1"/>
        <n v="29" u="1"/>
        <n v="11" u="1"/>
        <n v="30" u="1"/>
        <n v="31" u="1"/>
        <n v="4" u="1"/>
        <n v="12" u="1"/>
        <n v="32" u="1"/>
      </sharedItems>
    </cacheField>
    <cacheField name="OI_Rank" numFmtId="0">
      <sharedItems containsBlank="1" containsMixedTypes="1" containsNumber="1" containsInteger="1" minValue="0" maxValue="125" count="138">
        <n v="0"/>
        <s v="SOR2"/>
        <s v="SOR4"/>
        <s v="SOR1"/>
        <s v="SOR5"/>
        <s v="SOR3"/>
        <s v="LOR4"/>
        <s v="LOR3"/>
        <s v="LOR2"/>
        <s v="LOR5"/>
        <s v="LOR1"/>
        <s v=""/>
        <m/>
        <n v="96" u="1"/>
        <n v="57" u="1"/>
        <n v="121" u="1"/>
        <n v="34" u="1"/>
        <n v="75" u="1"/>
        <n v="100" u="1"/>
        <n v="13" u="1"/>
        <n v="59" u="1"/>
        <n v="125" u="1"/>
        <n v="36" u="1"/>
        <n v="79" u="1"/>
        <n v="104" u="1"/>
        <n v="61" u="1"/>
        <n v="38" u="1"/>
        <n v="83" u="1"/>
        <n v="5" u="1"/>
        <n v="108" u="1"/>
        <n v="14" u="1"/>
        <n v="63" u="1"/>
        <n v="40" u="1"/>
        <n v="87" u="1"/>
        <n v="112" u="1"/>
        <n v="66" u="1"/>
        <n v="42" u="1"/>
        <n v="91" u="1"/>
        <n v="116" u="1"/>
        <n v="15" u="1"/>
        <n v="70" u="1"/>
        <n v="44" u="1"/>
        <n v="95" u="1"/>
        <n v="120" u="1"/>
        <n v="74" u="1"/>
        <n v="2" u="1"/>
        <n v="46" u="1"/>
        <n v="99" u="1"/>
        <n v="6" u="1"/>
        <n v="124" u="1"/>
        <n v="16" u="1"/>
        <n v="78" u="1"/>
        <n v="48" u="1"/>
        <n v="103" u="1"/>
        <n v="17" u="1"/>
        <n v="82" u="1"/>
        <n v="50" u="1"/>
        <n v="107" u="1"/>
        <n v="18" u="1"/>
        <n v="86" u="1"/>
        <n v="52" u="1"/>
        <n v="111" u="1"/>
        <n v="65" u="1"/>
        <n v="19" u="1"/>
        <n v="90" u="1"/>
        <n v="54" u="1"/>
        <n v="115" u="1"/>
        <n v="7" u="1"/>
        <n v="69" u="1"/>
        <n v="20" u="1"/>
        <n v="94" u="1"/>
        <n v="56" u="1"/>
        <n v="119" u="1"/>
        <n v="33" u="1"/>
        <n v="73" u="1"/>
        <n v="21" u="1"/>
        <n v="98" u="1"/>
        <n v="58" u="1"/>
        <n v="123" u="1"/>
        <n v="35" u="1"/>
        <n v="77" u="1"/>
        <n v="22" u="1"/>
        <n v="102" u="1"/>
        <n v="60" u="1"/>
        <n v="37" u="1"/>
        <n v="81" u="1"/>
        <n v="1" u="1"/>
        <n v="23" u="1"/>
        <n v="106" u="1"/>
        <n v="3" u="1"/>
        <n v="62" u="1"/>
        <n v="8" u="1"/>
        <n v="39" u="1"/>
        <n v="85" u="1"/>
        <n v="24" u="1"/>
        <n v="110" u="1"/>
        <n v="64" u="1"/>
        <n v="41" u="1"/>
        <n v="89" u="1"/>
        <n v="25" u="1"/>
        <n v="114" u="1"/>
        <n v="68" u="1"/>
        <n v="9" u="1"/>
        <n v="43" u="1"/>
        <n v="93" u="1"/>
        <n v="26" u="1"/>
        <n v="118" u="1"/>
        <n v="72" u="1"/>
        <n v="45" u="1"/>
        <n v="97" u="1"/>
        <n v="27" u="1"/>
        <n v="122" u="1"/>
        <n v="76" u="1"/>
        <n v="10" u="1"/>
        <n v="47" u="1"/>
        <n v="101" u="1"/>
        <n v="28" u="1"/>
        <n v="80" u="1"/>
        <n v="49" u="1"/>
        <n v="105" u="1"/>
        <n v="29" u="1"/>
        <n v="84" u="1"/>
        <n v="11" u="1"/>
        <n v="51" u="1"/>
        <n v="109" u="1"/>
        <n v="30" u="1"/>
        <n v="88" u="1"/>
        <n v="53" u="1"/>
        <n v="113" u="1"/>
        <n v="31" u="1"/>
        <n v="67" u="1"/>
        <n v="4" u="1"/>
        <n v="92" u="1"/>
        <n v="12" u="1"/>
        <n v="55" u="1"/>
        <n v="117" u="1"/>
        <n v="32" u="1"/>
        <n v="71" u="1"/>
      </sharedItems>
    </cacheField>
    <cacheField name="Vol_Rank" numFmtId="0">
      <sharedItems containsBlank="1" containsMixedTypes="1" containsNumber="1" containsInteger="1" minValue="0" maxValue="37" count="50">
        <n v="0"/>
        <s v="SVR1"/>
        <s v="SVR2"/>
        <s v="SVR3"/>
        <s v="SVR4"/>
        <s v="SVR5"/>
        <s v="LVR5"/>
        <s v="LVR4"/>
        <s v="LVR3"/>
        <s v="LVR2"/>
        <s v="LVR1"/>
        <s v=""/>
        <m/>
        <n v="34" u="1"/>
        <n v="13" u="1"/>
        <n v="36" u="1"/>
        <n v="5" u="1"/>
        <n v="14" u="1"/>
        <n v="15" u="1"/>
        <n v="2" u="1"/>
        <n v="6" u="1"/>
        <n v="16" u="1"/>
        <n v="17" u="1"/>
        <n v="18" u="1"/>
        <n v="19" u="1"/>
        <n v="7" u="1"/>
        <n v="20" u="1"/>
        <n v="33" u="1"/>
        <n v="21" u="1"/>
        <n v="35" u="1"/>
        <n v="22" u="1"/>
        <n v="37" u="1"/>
        <n v="1" u="1"/>
        <n v="23" u="1"/>
        <n v="3" u="1"/>
        <n v="8" u="1"/>
        <n v="24" u="1"/>
        <n v="25" u="1"/>
        <n v="9" u="1"/>
        <n v="26" u="1"/>
        <n v="27" u="1"/>
        <n v="10" u="1"/>
        <n v="28" u="1"/>
        <n v="29" u="1"/>
        <n v="11" u="1"/>
        <n v="30" u="1"/>
        <n v="31" u="1"/>
        <n v="4" u="1"/>
        <n v="12" u="1"/>
        <n v="32" u="1"/>
      </sharedItems>
    </cacheField>
    <cacheField name="Tick_change" numFmtId="0">
      <sharedItems containsBlank="1" containsMixedTypes="1" containsNumber="1" minValue="-90.212044899999995" maxValue="27.15" count="4695">
        <n v="-3.57"/>
        <n v="-3.54"/>
        <n v="-2.83"/>
        <n v="-2.64"/>
        <n v="-2.62"/>
        <n v="-2.6"/>
        <n v="-2.4500000000000002"/>
        <n v="-2.44"/>
        <n v="-2.42"/>
        <n v="-2.4"/>
        <n v="-2.36"/>
        <n v="-2.34"/>
        <n v="-2.2400000000000002"/>
        <n v="-2.23"/>
        <n v="-2.1800000000000002"/>
        <n v="-2.09"/>
        <n v="-2.0499999999999998"/>
        <n v="-1.99"/>
        <n v="-1.97"/>
        <n v="-1.91"/>
        <n v="-1.89"/>
        <n v="-1.88"/>
        <n v="-1.85"/>
        <n v="-1.83"/>
        <n v="-1.79"/>
        <n v="-1.77"/>
        <n v="-1.72"/>
        <n v="-1.71"/>
        <n v="-1.7"/>
        <n v="-1.68"/>
        <n v="-1.67"/>
        <n v="-1.66"/>
        <n v="-1.64"/>
        <n v="-1.6"/>
        <n v="-1.59"/>
        <n v="-1.57"/>
        <n v="-1.54"/>
        <n v="-1.53"/>
        <n v="-1.51"/>
        <n v="-1.47"/>
        <n v="-1.43"/>
        <n v="-1.41"/>
        <n v="-1.39"/>
        <n v="-1.38"/>
        <n v="-1.27"/>
        <n v="-1.26"/>
        <n v="-1.24"/>
        <n v="-1.2"/>
        <n v="-1.19"/>
        <n v="-1.18"/>
        <n v="-1.17"/>
        <n v="-1.1499999999999999"/>
        <n v="-1.1399999999999999"/>
        <n v="-1.1299999999999999"/>
        <n v="-1.1000000000000001"/>
        <n v="-1.0900000000000001"/>
        <n v="-1.08"/>
        <n v="-1.03"/>
        <n v="-1.02"/>
        <n v="-0.99"/>
        <n v="-0.98"/>
        <n v="-0.97"/>
        <n v="-0.96"/>
        <n v="-0.95"/>
        <n v="-0.92"/>
        <n v="-0.89"/>
        <n v="-0.87"/>
        <n v="-0.86"/>
        <n v="-0.85"/>
        <n v="-0.83"/>
        <n v="-0.79"/>
        <n v="-0.77"/>
        <n v="-0.76"/>
        <n v="-0.75"/>
        <n v="-0.74"/>
        <n v="-0.71"/>
        <n v="-0.69"/>
        <n v="-0.65"/>
        <n v="-0.62"/>
        <n v="-0.61"/>
        <n v="-0.6"/>
        <n v="-0.56999999999999995"/>
        <n v="-0.56000000000000005"/>
        <n v="-0.55000000000000004"/>
        <n v="-0.48"/>
        <n v="-0.47"/>
        <n v="-0.45"/>
        <n v="-0.44"/>
        <n v="-0.39"/>
        <n v="-0.37"/>
        <n v="-0.35"/>
        <n v="-0.33"/>
        <n v="-0.32"/>
        <n v="-0.31"/>
        <n v="-0.3"/>
        <n v="-0.28000000000000003"/>
        <n v="-0.25"/>
        <n v="-0.21"/>
        <n v="-0.18"/>
        <n v="-0.14000000000000001"/>
        <n v="-0.11"/>
        <n v="-0.1"/>
        <n v="-0.09"/>
        <n v="-0.08"/>
        <n v="-0.06"/>
        <n v="-0.02"/>
        <n v="0.01"/>
        <n v="0.03"/>
        <n v="7.0000000000000007E-2"/>
        <n v="0.13"/>
        <n v="0.14000000000000001"/>
        <n v="0.16"/>
        <n v="0.27"/>
        <n v="0.32"/>
        <n v="0.33"/>
        <n v="0.35"/>
        <n v="0.36"/>
        <n v="0.37"/>
        <n v="0.44"/>
        <n v="0.46"/>
        <n v="0.47"/>
        <n v="0.49"/>
        <n v="0.56999999999999995"/>
        <n v="0.59"/>
        <n v="0.7"/>
        <n v="0.71"/>
        <n v="0.73"/>
        <n v="0.74"/>
        <n v="0.76"/>
        <n v="0.88"/>
        <n v="1.02"/>
        <n v="1.0900000000000001"/>
        <n v="1.19"/>
        <n v="1.23"/>
        <n v="1.31"/>
        <n v="1.4"/>
        <n v="1.5"/>
        <n v="1.59"/>
        <n v="1.78"/>
        <n v="1.96"/>
        <n v="2.02"/>
        <n v="2.0499999999999998"/>
        <n v="2.15"/>
        <n v="2.16"/>
        <n v="2.2200000000000002"/>
        <n v="2.27"/>
        <n v="2.37"/>
        <n v="2.63"/>
        <n v="2.64"/>
        <n v="3.2"/>
        <n v="3.27"/>
        <n v="3.9"/>
        <n v="4.03"/>
        <n v="4.13"/>
        <n v="4.3099999999999996"/>
        <n v="5.0199999999999996"/>
        <n v="0"/>
        <s v=""/>
        <m/>
        <n v="-3.0081364000000002" u="1"/>
        <n v="0.1716789" u="1"/>
        <n v="0.2112676" u="1"/>
        <n v="-0.36665419999999999" u="1"/>
        <n v="0.78393210000000002" u="1"/>
        <n v="0.85470089999999999" u="1"/>
        <n v="-1.2843404" u="1"/>
        <n v="-0.57947020000000005" u="1"/>
        <n v="-0.20623030000000001" u="1"/>
        <n v="-0.52915140000000005" u="1"/>
        <n v="-0.48024070000000002" u="1"/>
        <n v="0.17105709999999999" u="1"/>
        <n v="0.22044320000000001" u="1"/>
        <n v="-0.84120090000000003" u="1"/>
        <n v="-2.41298E-2" u="1"/>
        <n v="1.1819226" u="1"/>
        <n v="2.4823371999999999" u="1"/>
        <n v="-0.7802154" u="1"/>
        <n v="0.26865050000000001" u="1"/>
        <n v="0.57637159999999998" u="1"/>
        <n v="0.84967320000000002" u="1"/>
        <n v="1.24" u="1"/>
        <n v="1.5982485" u="1"/>
        <n v="-2.9457099000000002" u="1"/>
        <n v="-0.83558330000000003" u="1"/>
        <n v="1.7402945000000001" u="1"/>
        <n v="-5.3780365000000003" u="1"/>
        <n v="-0.28910570000000002" u="1"/>
        <n v="-0.22194040000000001" u="1"/>
        <n v="3.9186000000000004E-3" u="1"/>
        <n v="0.59995200000000004" u="1"/>
        <n v="-0.20167969999999999" u="1"/>
        <n v="0.48151460000000001" u="1"/>
        <n v="1.4186179000000001" u="1"/>
        <n v="-0.66073590000000004" u="1"/>
        <n v="8.9677199999999999E-2" u="1"/>
        <n v="0.45718189999999997" u="1"/>
        <n v="-0.32761679999999999" u="1"/>
        <n v="0.10603559999999999" u="1"/>
        <n v="4.7657280000000002" u="1"/>
        <n v="-0.79569100000000004" u="1"/>
        <n v="0.30307400000000001" u="1"/>
        <n v="0.35832150000000001" u="1"/>
        <n v="2.1897248" u="1"/>
        <n v="-0.76558510000000002" u="1"/>
        <n v="0.05" u="1"/>
        <n v="0.17190340000000001" u="1"/>
        <n v="-0.84867029999999999" u="1"/>
        <n v="0.32344250000000002" u="1"/>
        <n v="1.5878266999999999" u="1"/>
        <n v="-1.1386742999999999" u="1"/>
        <n v="0.98102489999999998" u="1"/>
        <n v="1.3889720000000001" u="1"/>
        <n v="2.4747105" u="1"/>
        <n v="-6.0561667000000003" u="1"/>
        <n v="-1.4930437999999999" u="1"/>
        <n v="1.3472137" u="1"/>
        <n v="-2.3454158000000001" u="1"/>
        <n v="1.5453479999999999" u="1"/>
        <n v="-0.6764694" u="1"/>
        <n v="-0.90662089999999995" u="1"/>
        <n v="0.44843050000000001" u="1"/>
        <n v="-0.89261919999999995" u="1"/>
        <n v="-0.23080339999999999" u="1"/>
        <n v="0.1158542" u="1"/>
        <n v="-3.3313573999999999" u="1"/>
        <n v="-0.19869429999999999" u="1"/>
        <n v="0.16332859999999999" u="1"/>
        <n v="1.8945949" u="1"/>
        <n v="2.0247468999999998" u="1"/>
        <n v="-1.459854" u="1"/>
        <n v="-0.33004790000000001" u="1"/>
        <n v="0.48602669999999998" u="1"/>
        <n v="1.1394982" u="1"/>
        <n v="2.0334134000000001" u="1"/>
        <n v="-0.60704340000000001" u="1"/>
        <n v="-3.6630000000000003E-2" u="1"/>
        <n v="0.64264679999999996" u="1"/>
        <n v="-0.1007364" u="1"/>
        <n v="0.204592" u="1"/>
        <n v="2.49749" u="1"/>
        <n v="0.29284589999999999" u="1"/>
        <n v="0.40425949999999999" u="1"/>
        <n v="5.01" u="1"/>
        <n v="-0.57846779999999998" u="1"/>
        <n v="0.54006969999999999" u="1"/>
        <n v="1.3706041" u="1"/>
        <n v="1.5349085" u="1"/>
        <n v="0.31986730000000002" u="1"/>
        <n v="1.1619550000000001" u="1"/>
        <n v="-2.5227879999999998" u="1"/>
        <n v="-0.83258810000000005" u="1"/>
        <n v="-7.0000000000000007E-2" u="1"/>
        <n v="1.1917428999999999" u="1"/>
        <n v="0.14803549999999999" u="1"/>
        <n v="0.4347222" u="1"/>
        <n v="-0.58079630000000004" u="1"/>
        <n v="-5.7051499999999998E-2" u="1"/>
        <n v="-2.1331831999999999" u="1"/>
        <n v="-0.54945049999999995" u="1"/>
        <n v="-0.36366579999999998" u="1"/>
        <n v="9.2183200000000007E-2" u="1"/>
        <n v="2.6977315000000002" u="1"/>
        <n v="1.77" u="1"/>
        <n v="2.3564734999999999" u="1"/>
        <n v="-0.85763809999999996" u="1"/>
        <n v="-0.54978249999999995" u="1"/>
        <n v="-0.42735040000000002" u="1"/>
        <n v="0.75826190000000004" u="1"/>
        <n v="0.91205890000000001" u="1"/>
        <n v="-0.29799910000000002" u="1"/>
        <n v="0.43092770000000002" u="1"/>
        <n v="-4.5598E-2" u="1"/>
        <n v="-1.6332468" u="1"/>
        <n v="-0.50826499999999997" u="1"/>
        <n v="-1.9734345" u="1"/>
        <n v="9.8931500000000006E-2" u="1"/>
        <n v="-0.40014549999999999" u="1"/>
        <n v="0.10626629999999999" u="1"/>
        <n v="0.1530368" u="1"/>
        <n v="0.37762000000000001" u="1"/>
        <n v="1.0906825" u="1"/>
        <n v="-0.76595740000000001" u="1"/>
        <n v="-0.93093689999999996" u="1"/>
        <n v="-0.74206269999999996" u="1"/>
        <n v="7.6819999999999996E-3" u="1"/>
        <n v="0.10429570000000001" u="1"/>
        <n v="0.82368870000000005" u="1"/>
        <n v="-9.7001100000000007E-2" u="1"/>
        <n v="0.17400060000000001" u="1"/>
        <n v="0.94062829999999997" u="1"/>
        <n v="-0.65367109999999995" u="1"/>
        <n v="-0.53365070000000003" u="1"/>
        <n v="-4.5641300000000003E-2" u="1"/>
        <n v="0.76749440000000002" u="1"/>
        <n v="-1.0805248000000001" u="1"/>
        <n v="-3.1236300000000002E-2" u="1"/>
        <n v="7.4371000000000007E-2" u="1"/>
        <n v="0.25458249999999999" u="1"/>
        <n v="-0.43566769999999999" u="1"/>
        <n v="0.37609029999999999" u="1"/>
        <n v="0.61715980000000004" u="1"/>
        <n v="1.3201772000000001" u="1"/>
        <n v="2.2183557999999999" u="1"/>
        <n v="0.28724630000000001" u="1"/>
        <n v="-1.1393802" u="1"/>
        <n v="3.2619299999999997E-2" u="1"/>
        <n v="-0.54451890000000003" u="1"/>
        <n v="1.8323293" u="1"/>
        <n v="-1.8436919000000001" u="1"/>
        <n v="0.74336690000000005" u="1"/>
        <n v="-1.9682419" u="1"/>
        <n v="-0.35362850000000001" u="1"/>
        <n v="0.6617305" u="1"/>
        <n v="1.6787620000000001" u="1"/>
        <n v="4.3215472999999998" u="1"/>
        <n v="-2.5528100000000001E-2" u="1"/>
        <n v="0.72252850000000002" u="1"/>
        <n v="0.78017159999999997" u="1"/>
        <n v="-0.4598662" u="1"/>
        <n v="-0.14212749999999999" u="1"/>
        <n v="0.41411039999999999" u="1"/>
        <n v="0.54098230000000003" u="1"/>
        <n v="0.91952520000000004" u="1"/>
        <n v="3.2237300000000003E-2" u="1"/>
        <n v="2.0104397999999999" u="1"/>
        <n v="0.196051" u="1"/>
        <n v="0.77618290000000001" u="1"/>
        <n v="1.8762677000000001" u="1"/>
        <n v="-4.4385300000000003E-2" u="1"/>
        <n v="0.1401693" u="1"/>
        <n v="0.3441864" u="1"/>
        <n v="1.0070053000000001" u="1"/>
        <n v="-3.1562260000000002" u="1"/>
        <n v="0.90450960000000002" u="1"/>
        <n v="1.9691325" u="1"/>
        <n v="-1.5853322000000001" u="1"/>
        <n v="0.67327009999999998" u="1"/>
        <n v="-1.3567073000000001" u="1"/>
        <n v="0.53626580000000001" u="1"/>
        <n v="1.7754996000000001" u="1"/>
        <n v="2.31" u="1"/>
        <n v="-0.77220460000000002" u="1"/>
        <n v="0.59880239999999996" u="1"/>
        <n v="1.2282427" u="1"/>
        <n v="1.9862934000000001" u="1"/>
        <n v="-1.8252299999999999E-2" u="1"/>
        <n v="0.59572159999999996" u="1"/>
        <n v="-1.6792611" u="1"/>
        <n v="-0.5152369" u="1"/>
        <n v="-0.28471160000000001" u="1"/>
        <n v="-0.51461509999999999" u="1"/>
        <n v="1.7703131999999999" u="1"/>
        <n v="1.8297899999999999E-2" u="1"/>
        <n v="3.4234233999999999" u="1"/>
        <n v="0.36421579999999998" u="1"/>
        <n v="1.1810830999999999" u="1"/>
        <n v="-2.4011909999999999" u="1"/>
        <n v="-0.82707439999999999" u="1"/>
        <n v="0.33674229999999999" u="1"/>
        <n v="2.3745126999999999" u="1"/>
        <n v="2.5472864" u="1"/>
        <n v="-2.0439074000000002" u="1"/>
        <n v="0.82260849999999996" u="1"/>
        <n v="0.83363540000000003" u="1"/>
        <n v="0.3218183" u="1"/>
        <n v="-1.3503839" u="1"/>
        <n v="1.3215994" u="1"/>
        <n v="-4.2939936999999997" u="1"/>
        <n v="-1" u="1"/>
        <n v="-0.99378880000000003" u="1"/>
        <n v="2.2469136000000001" u="1"/>
        <n v="-1.6296809999999999" u="1"/>
        <n v="0.38663009999999998" u="1"/>
        <n v="0.48036760000000001" u="1"/>
        <n v="0.64375470000000001" u="1"/>
        <n v="-2.2723141" u="1"/>
        <n v="-0.44047320000000001" u="1"/>
        <n v="-0.59955890000000001" u="1"/>
        <n v="0.25211329999999998" u="1"/>
        <n v="-0.47738390000000003" u="1"/>
        <n v="-0.48363400000000001" u="1"/>
        <n v="-0.23119429999999999" u="1"/>
        <n v="0.5841402" u="1"/>
        <n v="-0.256521" u="1"/>
        <n v="0.2223783" u="1"/>
        <n v="0.81675439999999999" u="1"/>
        <n v="-4.0289162000000003" u="1"/>
        <n v="-0.46573520000000002" u="1"/>
        <n v="-0.36914999999999998" u="1"/>
        <n v="1.3788435999999999" u="1"/>
        <n v="-0.89390040000000004" u="1"/>
        <n v="-0.68900720000000004" u="1"/>
        <n v="-0.18727050000000001" u="1"/>
        <n v="-0.10097780000000001" u="1"/>
        <n v="0.2179778" u="1"/>
        <n v="0.54780229999999996" u="1"/>
        <n v="0.6094022" u="1"/>
        <n v="-1.0882016000000001" u="1"/>
        <n v="0.68321989999999999" u="1"/>
        <n v="1.4628048" u="1"/>
        <n v="-1.2603215999999999" u="1"/>
        <n v="0.1509597" u="1"/>
        <n v="-1.0624169999999999" u="1"/>
        <n v="-0.74007520000000004" u="1"/>
        <n v="-0.35954710000000001" u="1"/>
        <n v="0.25286249999999999" u="1"/>
        <n v="0.43346190000000001" u="1"/>
        <n v="-0.68421659999999995" u="1"/>
        <n v="-0.458874" u="1"/>
        <n v="-0.31592009999999998" u="1"/>
        <n v="1.0313009" u="1"/>
        <n v="0.59523809999999999" u="1"/>
        <n v="1.2778145000000001" u="1"/>
        <n v="1.3952203000000001" u="1"/>
        <n v="-7.5466000000000005E-2" u="1"/>
        <n v="0.16879140000000001" u="1"/>
        <n v="0.39740639999999999" u="1"/>
        <n v="0.96511080000000005" u="1"/>
        <n v="1.3245752" u="1"/>
        <n v="-1.9082692000000001" u="1"/>
        <n v="-1.2719849000000001" u="1"/>
        <n v="0.2467782" u="1"/>
        <n v="2.8222084000000001" u="1"/>
        <n v="8.0229999999999996E-2" u="1"/>
        <n v="0.22510069999999999" u="1"/>
        <n v="0.2912324" u="1"/>
        <n v="1.7135024000000001" u="1"/>
        <n v="-1.1229754000000001" u="1"/>
        <n v="2.1126760999999998" u="1"/>
        <n v="-3.8561900000000003E-2" u="1"/>
        <n v="0.96609339999999999" u="1"/>
        <n v="-0.54459460000000004" u="1"/>
        <n v="1.2537579999999999" u="1"/>
        <n v="-0.51439009999999996" u="1"/>
        <n v="0.2683237" u="1"/>
        <n v="0.66364339999999999" u="1"/>
        <n v="0.2015719" u="1"/>
        <n v="-0.31948880000000002" u="1"/>
        <n v="-2.2281146000000001" u="1"/>
        <n v="-1.0967918999999999" u="1"/>
        <n v="-0.31182539999999997" u="1"/>
        <n v="2.78295" u="1"/>
        <n v="-2.3541452999999999" u="1"/>
        <n v="-5.9826499999999998E-2" u="1"/>
        <n v="-1.4930679" u="1"/>
        <n v="0.3220556" u="1"/>
        <n v="0.37800270000000002" u="1"/>
        <n v="0.45222319999999999" u="1"/>
        <n v="0.6040044" u="1"/>
        <n v="-1.3797218" u="1"/>
        <n v="-0.3678362" u="1"/>
        <n v="0.55262579999999994" u="1"/>
        <n v="0.91690539999999998" u="1"/>
        <n v="-1.0286101000000001" u="1"/>
        <n v="0.3842776" u="1"/>
        <n v="1.2503812000000001" u="1"/>
        <n v="-0.44323319999999999" u="1"/>
        <n v="-3.1" u="1"/>
        <n v="-0.3231598" u="1"/>
        <n v="6.1368499999999999E-2" u="1"/>
        <n v="1.8965517000000001" u="1"/>
        <n v="-0.69735009999999997" u="1"/>
        <n v="0.28854760000000002" u="1"/>
        <n v="1.2354152" u="1"/>
        <n v="-6.28" u="1"/>
        <n v="-0.46893319999999999" u="1"/>
        <n v="-0.05" u="1"/>
        <n v="0.37313429999999997" u="1"/>
        <n v="0.43" u="1"/>
        <n v="0.61029029999999995" u="1"/>
        <n v="1.2742372" u="1"/>
        <n v="4.8013094000000001" u="1"/>
        <n v="-0.68595930000000005" u="1"/>
        <n v="0.1255762" u="1"/>
        <n v="1.9619289" u="1"/>
        <n v="0.90465629999999997" u="1"/>
        <n v="-1.611877" u="1"/>
        <n v="0.76493880000000003" u="1"/>
        <n v="1.1460305" u="1"/>
        <n v="-0.51297729999999997" u="1"/>
        <n v="-0.15929199999999999" u="1"/>
        <n v="2.4083770000000002" u="1"/>
        <n v="0.49597419999999998" u="1"/>
        <n v="0.36649209999999999" u="1"/>
        <n v="0.84545899999999996" u="1"/>
        <n v="1.3605164000000001" u="1"/>
        <n v="-0.31176930000000003" u="1"/>
        <n v="5.6828900000000002E-2" u="1"/>
        <n v="-2.76549E-2" u="1"/>
        <n v="3.8880913000000001" u="1"/>
        <n v="4.44921E-2" u="1"/>
        <n v="6.9602499999999998E-2" u="1"/>
        <n v="0.58471090000000003" u="1"/>
        <n v="0.73325419999999997" u="1"/>
        <n v="0.74935470000000004" u="1"/>
        <n v="2.1914582" u="1"/>
        <n v="-0.87821130000000003" u="1"/>
        <n v="-0.87567450000000002" u="1"/>
        <n v="1.0348793000000001" u="1"/>
        <n v="-1.7213556000000001" u="1"/>
        <n v="1.7285206" u="1"/>
        <n v="0.51031729999999997" u="1"/>
        <n v="0.67881930000000001" u="1"/>
        <n v="-1.2007844000000001" u="1"/>
        <n v="-0.83257769999999998" u="1"/>
        <n v="1.1761410999999999" u="1"/>
        <n v="0.63266619999999996" u="1"/>
        <n v="0.31721929999999998" u="1"/>
        <n v="1.4790468000000001" u="1"/>
        <n v="-3.5599899999999997E-2" u="1"/>
        <n v="0.1700072" u="1"/>
        <n v="-0.63508290000000001" u="1"/>
        <n v="1.0241699999999999E-2" u="1"/>
        <n v="0.35486479999999998" u="1"/>
        <n v="0.71398830000000002" u="1"/>
        <n v="2.0851624000000002" u="1"/>
        <n v="-1.6183476999999999" u="1"/>
        <n v="1.7535073999999999" u="1"/>
        <n v="-1.0220549000000001" u="1"/>
        <n v="-0.50541029999999998" u="1"/>
        <n v="-0.22620960000000001" u="1"/>
        <n v="3.7664799999999998E-2" u="1"/>
        <n v="0.25118869999999999" u="1"/>
        <n v="-0.17395820000000001" u="1"/>
        <n v="1.5192931000000001" u="1"/>
        <n v="-4.8962656000000004" u="1"/>
        <n v="-0.14657290000000001" u="1"/>
        <n v="0.4631094" u="1"/>
        <n v="0.58273269999999999" u="1"/>
        <n v="1.9279841" u="1"/>
        <n v="-1.3007872" u="1"/>
        <n v="-0.29443249999999999" u="1"/>
        <n v="0.44232399999999999" u="1"/>
        <n v="-3.0464992" u="1"/>
        <n v="-1.7254194" u="1"/>
        <n v="3.2888641999999999" u="1"/>
        <n v="5.05" u="1"/>
        <n v="8.1013999999999999E-3" u="1"/>
        <n v="-1.3523428" u="1"/>
        <n v="-0.39953260000000002" u="1"/>
        <n v="1.2989922" u="1"/>
        <n v="1.3478873" u="1"/>
        <n v="2.6235626000000001" u="1"/>
        <n v="0.1771566" u="1"/>
        <n v="1.2387878000000001" u="1"/>
        <n v="2.3794974999999998" u="1"/>
        <n v="-0.24079970000000001" u="1"/>
        <n v="2.232615" u="1"/>
        <n v="-1.4199952" u="1"/>
        <n v="0.30013339999999999" u="1"/>
        <n v="-0.63802639999999999" u="1"/>
        <n v="0.1403626" u="1"/>
        <n v="0.1420903" u="1"/>
        <n v="0.65157969999999998" u="1"/>
        <n v="-0.36390099999999997" u="1"/>
        <n v="-0.2264217" u="1"/>
        <n v="0.31294450000000001" u="1"/>
        <n v="2.2791220999999999" u="1"/>
        <n v="0.2226139" u="1"/>
        <n v="0.8858473" u="1"/>
        <n v="3.6874593999999998" u="1"/>
        <n v="0.53310670000000004" u="1"/>
        <n v="0.62295080000000003" u="1"/>
        <n v="-0.1770745" u="1"/>
        <n v="0.53789790000000004" u="1"/>
        <n v="-1.0989011" u="1"/>
        <n v="0.45030559999999997" u="1"/>
        <n v="1.9863915999999999" u="1"/>
        <n v="-1.3879111" u="1"/>
        <n v="0.42799389999999998" u="1"/>
        <n v="0.57164630000000005" u="1"/>
        <n v="0.63568069999999999" u="1"/>
        <n v="-5.2892399999999999E-2" u="1"/>
        <n v="0.1054745" u="1"/>
        <n v="-0.30087370000000002" u="1"/>
        <n v="2.7646000000000002" u="1"/>
        <n v="-1.2018641000000001" u="1"/>
        <n v="-1.0306451999999999" u="1"/>
        <n v="-0.23005030000000001" u="1"/>
        <n v="0.96248109999999998" u="1"/>
        <n v="1.3666560999999999" u="1"/>
        <n v="2.5800855999999999" u="1"/>
        <n v="-0.1909863" u="1"/>
        <n v="1.9911968" u="1"/>
        <n v="-1.2064395999999999" u="1"/>
        <n v="5.3918844000000004" u="1"/>
        <n v="-0.77033560000000001" u="1"/>
        <n v="-0.42962800000000001" u="1"/>
        <n v="0.24712329999999999" u="1"/>
        <n v="0.39348949999999999" u="1"/>
        <n v="0.73411040000000005" u="1"/>
        <n v="1.8397741999999999" u="1"/>
        <n v="-5.8398800000000001E-2" u="1"/>
        <n v="-1.9314236" u="1"/>
        <n v="0.67240449999999996" u="1"/>
        <n v="8.8183399999999995E-2" u="1"/>
        <n v="1.0683761000000001" u="1"/>
        <n v="0.33791700000000002" u="1"/>
        <n v="-2.9371271000000001" u="1"/>
        <n v="-0.99388379999999998" u="1"/>
        <n v="-0.50903980000000004" u="1"/>
        <n v="0.55758509999999994" u="1"/>
        <n v="-0.96246390000000004" u="1"/>
        <n v="-0.9322802" u="1"/>
        <n v="0.7017544" u="1"/>
        <n v="-3.62" u="1"/>
        <n v="-1.5269656" u="1"/>
        <n v="0.35106379999999998" u="1"/>
        <n v="-0.64285360000000003" u="1"/>
        <n v="4.1942073999999998" u="1"/>
        <n v="-0.91656870000000001" u="1"/>
        <n v="0.64335529999999996" u="1"/>
        <n v="1.2634761000000001" u="1"/>
        <n v="1.4674043999999999" u="1"/>
        <n v="1.6673055000000001" u="1"/>
        <n v="0.74815860000000001" u="1"/>
        <n v="2.7300027" u="1"/>
        <n v="-1.6416972999999999" u="1"/>
        <n v="-0.74682309999999996" u="1"/>
        <n v="-0.319801" u="1"/>
        <n v="-0.20874570000000001" u="1"/>
        <n v="-0.73465860000000005" u="1"/>
        <n v="-0.25007119999999999" u="1"/>
        <n v="-0.1078749" u="1"/>
        <n v="-9.1374300000000006E-2" u="1"/>
        <n v="9.4478599999999996E-2" u="1"/>
        <n v="0.39092110000000002" u="1"/>
        <n v="2.5202092" u="1"/>
        <n v="1.51" u="1"/>
        <n v="-0.845387" u="1"/>
        <n v="-0.1775941" u="1"/>
        <n v="0.1054852" u="1"/>
        <n v="-0.88656199999999996" u="1"/>
        <n v="-0.34522900000000001" u="1"/>
        <n v="-2.3201900000000001E-2" u="1"/>
        <n v="0.30708360000000001" u="1"/>
        <n v="0.37615270000000001" u="1"/>
        <n v="1.0138644000000001" u="1"/>
        <n v="1.4404189999999999" u="1"/>
        <n v="-0.34762460000000001" u="1"/>
        <n v="-0.1381927" u="1"/>
        <n v="0.49595410000000001" u="1"/>
        <n v="0.2354271" u="1"/>
        <n v="2.7901235" u="1"/>
        <n v="3.8670285" u="1"/>
        <n v="4.1066503000000001" u="1"/>
        <n v="0.26599339999999999" u="1"/>
        <n v="0.5860166" u="1"/>
        <n v="-0.27753090000000002" u="1"/>
        <n v="0.40696520000000003" u="1"/>
        <n v="4.1105008999999999" u="1"/>
        <n v="-0.33723019999999998" u="1"/>
        <n v="0.27923209999999998" u="1"/>
        <n v="-0.15552099999999999" u="1"/>
        <n v="4.5041200000000003E-2" u="1"/>
        <n v="0.73802970000000001" u="1"/>
        <n v="-0.185701" u="1"/>
        <n v="-0.16122880000000001" u="1"/>
        <n v="1.1265579999999999" u="1"/>
        <n v="-1.396701" u="1"/>
        <n v="-0.14812439999999999" u="1"/>
        <n v="1.7621145" u="1"/>
        <n v="0.66433569999999997" u="1"/>
        <n v="0.44739499999999999" u="1"/>
        <n v="0.48396630000000002" u="1"/>
        <n v="7.1875" u="1"/>
        <n v="-1.52" u="1"/>
        <n v="3.2600454999999999" u="1"/>
        <n v="-1.1094116999999999" u="1"/>
        <n v="-0.43562440000000002" u="1"/>
        <n v="0.1529286" u="1"/>
        <n v="2.8804900000000001E-2" u="1"/>
        <n v="3.10438E-2" u="1"/>
        <n v="1.9387359" u="1"/>
        <n v="1.2742852" u="1"/>
        <n v="1.5615432" u="1"/>
        <n v="0.3" u="1"/>
        <n v="3.1898211000000001" u="1"/>
        <n v="-0.75462510000000005" u="1"/>
        <n v="2.1608787999999999" u="1"/>
        <n v="-1.2587826" u="1"/>
        <n v="-0.31468200000000002" u="1"/>
        <n v="0.18214939999999999" u="1"/>
        <n v="1.3676168" u="1"/>
        <n v="-0.8300999" u="1"/>
        <n v="-1.1463939999999999" u="1"/>
        <n v="-0.60892610000000003" u="1"/>
        <n v="-0.71721999999999997" u="1"/>
        <n v="-7.5590199999999996E-2" u="1"/>
        <n v="-0.24258979999999999" u="1"/>
        <n v="1.41263E-2" u="1"/>
        <n v="3.97314E-2" u="1"/>
        <n v="0.2793561" u="1"/>
        <n v="-0.51571880000000003" u="1"/>
        <n v="9.0545500000000001E-2" u="1"/>
        <n v="0.36092540000000001" u="1"/>
        <n v="1.6179291" u="1"/>
        <n v="1.53" u="1"/>
        <n v="-0.86850530000000004" u="1"/>
        <n v="-0.8676256" u="1"/>
        <n v="-2.78862E-2" u="1"/>
        <n v="2.5109745000000001" u="1"/>
        <n v="-0.61215569999999997" u="1"/>
        <n v="-0.29135640000000002" u="1"/>
        <n v="0.1159752" u="1"/>
        <n v="1.3398295" u="1"/>
        <n v="0.68125329999999995" u="1"/>
        <n v="-0.43087969999999998" u="1"/>
        <n v="-0.2256609" u="1"/>
        <n v="0.69735009999999997" u="1"/>
        <n v="2.3576768000000001" u="1"/>
        <n v="-0.37313429999999997" u="1"/>
        <n v="0.2259427" u="1"/>
        <n v="1.2561230999999999" u="1"/>
        <n v="1.7187577000000001" u="1"/>
        <n v="0.6482504" u="1"/>
        <n v="1.0148387000000001" u="1"/>
        <n v="-1.2587303000000001" u="1"/>
        <n v="-0.55052389999999995" u="1"/>
        <n v="0.85565219999999997" u="1"/>
        <n v="2.4422456000000001" u="1"/>
        <n v="0.37840760000000001" u="1"/>
        <n v="-0.24154590000000001" u="1"/>
        <n v="-0.2198949" u="1"/>
        <n v="-0.01" u="1"/>
        <n v="0.78783369999999997" u="1"/>
        <n v="1.6303555999999999" u="1"/>
        <n v="-0.51102740000000002" u="1"/>
        <n v="-0.30001280000000002" u="1"/>
        <n v="-0.1918754" u="1"/>
        <n v="0.97248579999999996" u="1"/>
        <n v="0.4758443" u="1"/>
        <n v="-1.3124556999999999" u="1"/>
        <n v="-0.15803339999999999" u="1"/>
        <n v="0.53208140000000004" u="1"/>
        <n v="-0.5711754" u="1"/>
        <n v="-0.3597899" u="1"/>
        <n v="1.2386135" u="1"/>
        <n v="1.6089241999999999" u="1"/>
        <n v="-9.53016E-2" u="1"/>
        <n v="0.116068" u="1"/>
        <n v="-1.9967026999999999" u="1"/>
        <n v="-0.21156559999999999" u="1"/>
        <n v="1.228696" u="1"/>
        <n v="0.11159330000000001" u="1"/>
        <n v="2.5169408999999998" u="1"/>
        <n v="5.5967500000000003E-2" u="1"/>
        <n v="1.1079196" u="1"/>
        <n v="-0.48312080000000002" u="1"/>
        <n v="0.30731409999999998" u="1"/>
        <n v="0.59150530000000001" u="1"/>
        <n v="-1.1917785000000001" u="1"/>
        <n v="-0.40030789999999999" u="1"/>
        <n v="-1.1262217999999999" u="1"/>
        <n v="-0.45248870000000002" u="1"/>
        <n v="0.1474491" u="1"/>
        <n v="-0.2225519" u="1"/>
        <n v="0.62" u="1"/>
        <n v="1.0864882" u="1"/>
        <n v="-0.17358100000000001" u="1"/>
        <n v="1.0114973" u="1"/>
        <n v="8.3970199999999995" u="1"/>
        <n v="-8.5339100000000001E-2" u="1"/>
        <n v="1.9054814" u="1"/>
        <n v="-3.0201342000000002" u="1"/>
        <n v="-1.6319678" u="1"/>
        <n v="-0.63492059999999995" u="1"/>
        <n v="0.49007600000000001" u="1"/>
        <n v="-0.63805100000000003" u="1"/>
        <n v="3.6436712999999998" u="1"/>
        <n v="-1.4174757" u="1"/>
        <n v="0.2488446" u="1"/>
        <n v="0.28071689999999999" u="1"/>
        <n v="-0.75436879999999995" u="1"/>
        <n v="1.2594529000000001" u="1"/>
        <n v="-1.3203819999999999" u="1"/>
        <n v="-0.98330490000000004" u="1"/>
        <n v="-6.8323599999999998E-2" u="1"/>
        <n v="0.2245597" u="1"/>
        <n v="0.52671179999999995" u="1"/>
        <n v="-0.80175870000000005" u="1"/>
        <n v="-2.3061075" u="1"/>
        <n v="-0.3045215" u="1"/>
        <n v="0.99289400000000005" u="1"/>
        <n v="-0.3275187" u="1"/>
        <n v="0.69621719999999998" u="1"/>
        <n v="2.3443407999999999" u="1"/>
        <n v="0.26819920000000003" u="1"/>
        <n v="0.93423699999999998" u="1"/>
        <n v="-0.71613360000000004" u="1"/>
        <n v="-0.39188879999999998" u="1"/>
        <n v="0.24796319999999999" u="1"/>
        <n v="0.31097130000000001" u="1"/>
        <n v="0.63932330000000004" u="1"/>
        <n v="2.8566262999999998" u="1"/>
        <n v="-0.1690287" u="1"/>
        <n v="9.3266199999999994E-2" u="1"/>
        <n v="1.0995547999999999" u="1"/>
        <n v="-1.78" u="1"/>
        <n v="-0.60762769999999999" u="1"/>
        <n v="-0.83053270000000001" u="1"/>
        <n v="-0.22949820000000001" u="1"/>
        <n v="0.18" u="1"/>
        <n v="0.89000259999999998" u="1"/>
        <n v="-0.29415190000000002" u="1"/>
        <n v="0.35709279999999999" u="1"/>
        <n v="0.94484729999999995" u="1"/>
        <n v="1.0033445000000001" u="1"/>
        <n v="3.8380174999999999" u="1"/>
        <n v="-0.46377740000000001" u="1"/>
        <n v="-0.58309040000000001" u="1"/>
        <n v="-9.2678399999999994E-2" u="1"/>
        <n v="1.0144002000000001" u="1"/>
        <n v="-2.8221126000000001" u="1"/>
        <n v="-1.2404356000000001" u="1"/>
        <n v="-1.5564914999999999" u="1"/>
        <n v="-0.72050080000000005" u="1"/>
        <n v="-0.22705159999999999" u="1"/>
        <n v="1.0127075000000001" u="1"/>
        <n v="-0.1485349" u="1"/>
        <n v="-1.9670234" u="1"/>
        <n v="-0.62721570000000004" u="1"/>
        <n v="0.34506979999999998" u="1"/>
        <n v="5.7532009000000004" u="1"/>
        <n v="-1.4164597000000001" u="1"/>
        <n v="-0.6471462" u="1"/>
        <n v="1.6536812999999999" u="1"/>
        <n v="0.48223640000000001" u="1"/>
        <n v="3.2299880999999999" u="1"/>
        <n v="-1.6600444000000001" u="1"/>
        <n v="-0.24558289999999999" u="1"/>
        <n v="0.110636" u="1"/>
        <n v="-0.51431130000000003" u="1"/>
        <n v="-0.18543670000000001" u="1"/>
        <n v="2.4746299999999999E-2" u="1"/>
        <n v="9.7238400000000003E-2" u="1"/>
        <n v="0.65621580000000002" u="1"/>
        <n v="1.28" u="1"/>
        <n v="1.5148857" u="1"/>
        <n v="-1.3629013999999999" u="1"/>
        <n v="-0.28726249999999998" u="1"/>
        <n v="2.1584439999999998" u="1"/>
        <n v="-1.4744317" u="1"/>
        <n v="-0.30974390000000002" u="1"/>
        <n v="1.5224716" u="1"/>
        <n v="3.0584592000000002" u="1"/>
        <n v="-0.69642289999999996" u="1"/>
        <n v="-0.1178361" u="1"/>
        <n v="-1.9625334999999999" u="1"/>
        <n v="-1.0073875000000001" u="1"/>
        <n v="-0.14347199999999999" u="1"/>
        <n v="0.61223559999999999" u="1"/>
        <n v="-1.1086475" u="1"/>
        <n v="0.19543640000000001" u="1"/>
        <n v="0.2058026" u="1"/>
        <n v="1.3990034" u="1"/>
        <n v="1.779903" u="1"/>
        <n v="8.8210347999999996" u="1"/>
        <n v="-2.5773752000000001" u="1"/>
        <n v="1.105019" u="1"/>
        <n v="1.3651171" u="1"/>
        <n v="0.66293970000000002" u="1"/>
        <n v="-2.6785714" u="1"/>
        <n v="0.52234250000000004" u="1"/>
        <n v="0.49589929999999999" u="1"/>
        <n v="-9.1405700000000006E-2" u="1"/>
        <n v="1.3436500000000001E-2" u="1"/>
        <n v="2.1669852999999999" u="1"/>
        <n v="-2.0082703" u="1"/>
        <n v="-0.7789855" u="1"/>
        <n v="0.60726119999999995" u="1"/>
        <n v="0.79980609999999996" u="1"/>
        <n v="0.28141729999999998" u="1"/>
        <n v="-0.1197246" u="1"/>
        <n v="-1.29" u="1"/>
        <n v="-2.4867E-2" u="1"/>
        <n v="1.2368865" u="1"/>
        <n v="1.6512974" u="1"/>
        <n v="2.6587301999999999" u="1"/>
        <n v="0.456982" u="1"/>
        <n v="1.2302017000000001" u="1"/>
        <n v="-0.41446260000000001" u="1"/>
        <n v="0.12276090000000001" u="1"/>
        <n v="0.18169089999999999" u="1"/>
        <n v="4.9736967999999999" u="1"/>
        <n v="0.22228120000000001" u="1"/>
        <n v="0.55461079999999996" u="1"/>
        <n v="-0.1518757" u="1"/>
        <n v="-10.89" u="1"/>
        <n v="-0.28531620000000002" u="1"/>
        <n v="0.95911159999999995" u="1"/>
        <n v="-0.58721120000000004" u="1"/>
        <n v="-0.18756210000000001" u="1"/>
        <n v="0.45939869999999999" u="1"/>
        <n v="0.96390279999999995" u="1"/>
        <n v="-1.4079895" u="1"/>
        <n v="0.64475870000000002" u="1"/>
        <n v="-2.82566E-2" u="1"/>
        <n v="5.9408900000000001E-2" u="1"/>
        <n v="-0.48514649999999998" u="1"/>
        <n v="-0.4836202" u="1"/>
        <n v="0.9491733" u="1"/>
        <n v="1.7839354999999999" u="1"/>
        <n v="-0.44796380000000002" u="1"/>
        <n v="-0.31638660000000002" u="1"/>
        <n v="-0.13635120000000001" u="1"/>
        <n v="4.04073E-2" u="1"/>
        <n v="0.43121150000000003" u="1"/>
        <n v="1.2547542" u="1"/>
        <n v="-1.1473859" u="1"/>
        <n v="0.34931719999999999" u="1"/>
        <n v="0.65565510000000005" u="1"/>
        <n v="0.7367475" u="1"/>
        <n v="0.1826467" u="1"/>
        <n v="0.45459739999999998" u="1"/>
        <n v="1.9431988" u="1"/>
        <n v="9.1512200000000002E-2" u="1"/>
        <n v="1.965924" u="1"/>
        <n v="-1.4511750000000001" u="1"/>
        <n v="6.4129855999999998" u="1"/>
        <n v="-2.8242950000000002" u="1"/>
        <n v="-1.2179922999999999" u="1"/>
        <n v="0.93757420000000002" u="1"/>
        <n v="-0.99302659999999998" u="1"/>
        <n v="0.65088900000000005" u="1"/>
        <n v="0.7453613" u="1"/>
        <n v="-2.1491175" u="1"/>
        <n v="-0.71193450000000003" u="1"/>
        <n v="-0.6221719" u="1"/>
        <n v="0.37220839999999999" u="1"/>
        <n v="1.5114578000000001" u="1"/>
        <n v="-0.81199619999999995" u="1"/>
        <n v="1.8190028" u="1"/>
        <n v="-1.095326" u="1"/>
        <n v="5.7885020999999997" u="1"/>
        <n v="-0.74977079999999996" u="1"/>
        <n v="0.19075880000000001" u="1"/>
        <n v="0.97222739999999996" u="1"/>
        <n v="-0.94107580000000002" u="1"/>
        <n v="-0.32183139999999999" u="1"/>
        <n v="-0.10298300000000001" u="1"/>
        <n v="0.82559539999999998" u="1"/>
        <n v="0.12719610000000001" u="1"/>
        <n v="-0.76416150000000005" u="1"/>
        <n v="-0.4986256" u="1"/>
        <n v="1.3431542000000001" u="1"/>
        <n v="-0.54640420000000001" u="1"/>
        <n v="-2.2411856999999999" u="1"/>
        <n v="-1.5795665000000001" u="1"/>
        <n v="0.9735665" u="1"/>
        <n v="0.56763830000000004" u="1"/>
        <n v="-2.37" u="1"/>
        <n v="-0.27686889999999997" u="1"/>
        <n v="0.26068540000000001" u="1"/>
        <n v="2.0385113000000001" u="1"/>
        <n v="2.3270054999999998" u="1"/>
        <n v="3.5469629999999999" u="1"/>
        <n v="-2.5492892999999999" u="1"/>
        <n v="0.24254400000000001" u="1"/>
        <n v="-1.7545025999999999" u="1"/>
        <n v="8.5800100000000004E-2" u="1"/>
        <n v="0.68998720000000002" u="1"/>
        <n v="0.40693940000000001" u="1"/>
        <n v="-2.8542730000000001" u="1"/>
        <n v="-0.24861659999999999" u="1"/>
        <n v="0.22482009999999999" u="1"/>
        <n v="2.2685469" u="1"/>
        <n v="-0.25715769999999999" u="1"/>
        <n v="-0.71163849999999995" u="1"/>
        <n v="-0.70935959999999998" u="1"/>
        <n v="0.16239500000000001" u="1"/>
        <n v="0.6257163" u="1"/>
        <n v="-1.3921067" u="1"/>
        <n v="-0.34383950000000002" u="1"/>
        <n v="-0.33014870000000002" u="1"/>
        <n v="4.0186100000000002E-2" u="1"/>
        <n v="0.65072039999999998" u="1"/>
        <n v="-1.0757573" u="1"/>
        <n v="-0.2374272" u="1"/>
        <n v="-0.2254428" u="1"/>
        <n v="0.43699929999999998" u="1"/>
        <n v="0.5026929" u="1"/>
        <n v="1.03" u="1"/>
        <n v="-5.1452282" u="1"/>
        <n v="-0.48659920000000001" u="1"/>
        <n v="-8.1579399999999996E-2" u="1"/>
        <n v="-0.6763285" u="1"/>
        <n v="0.39215689999999997" u="1"/>
        <n v="1.2991573000000001" u="1"/>
        <n v="1.4530358000000001" u="1"/>
        <n v="1.6777002000000001" u="1"/>
        <n v="-0.65637350000000005" u="1"/>
        <n v="5.4536800000000003E-2" u="1"/>
        <n v="0.34819420000000001" u="1"/>
        <n v="0.42233690000000002" u="1"/>
        <n v="0.44766230000000001" u="1"/>
        <n v="-1.7270829000000001" u="1"/>
        <n v="-0.77201989999999998" u="1"/>
        <n v="2.9117999999999999" u="1"/>
        <n v="-0.31725639999999999" u="1"/>
        <n v="-0.13315579999999999" u="1"/>
        <n v="-4.1181736999999998" u="1"/>
        <n v="-2.8691167000000002" u="1"/>
        <n v="0.43837029999999999" u="1"/>
        <n v="2.677759" u="1"/>
        <n v="3.7046632000000002" u="1"/>
        <n v="6.4316100000000001E-2" u="1"/>
        <n v="0.41789579999999998" u="1"/>
        <n v="1.0901981999999999" u="1"/>
        <n v="-1.9542773" u="1"/>
        <n v="-1.2738853999999999" u="1"/>
        <n v="0.76032889999999997" u="1"/>
        <n v="1.9049197" u="1"/>
        <n v="-1.2359644999999999" u="1"/>
        <n v="-1.2358089000000001" u="1"/>
        <n v="0.17358100000000001" u="1"/>
        <n v="2.7870894000000002" u="1"/>
        <n v="-0.95275739999999998" u="1"/>
        <n v="0.48466150000000002" u="1"/>
        <n v="1.7701912" u="1"/>
        <n v="3.9804455999999999" u="1"/>
        <n v="-1.6167336000000001" u="1"/>
        <n v="-0.59649799999999997" u="1"/>
        <n v="0.12" u="1"/>
        <n v="0.17648" u="1"/>
        <n v="0.1377004" u="1"/>
        <n v="-0.45800580000000002" u="1"/>
        <n v="-0.32275419999999999" u="1"/>
        <n v="-1.5978561" u="1"/>
        <n v="-1.55" u="1"/>
        <n v="0.60530969999999995" u="1"/>
        <n v="1.0362159" u="1"/>
        <n v="-2.0547293999999998" u="1"/>
        <n v="-0.61414590000000002" u="1"/>
        <n v="3.6573310999999999" u="1"/>
        <n v="-0.17170060000000001" u="1"/>
        <n v="0.49537409999999998" u="1"/>
        <n v="1.5720433" u="1"/>
        <n v="4.8174441999999997" u="1"/>
        <n v="-1.1500998" u="1"/>
        <n v="0.2425513" u="1"/>
        <n v="-2.3831126" u="1"/>
        <n v="-0.4555575" u="1"/>
        <n v="0.16294110000000001" u="1"/>
        <n v="2.3420478999999998" u="1"/>
        <n v="-0.1335411" u="1"/>
        <n v="0.33097409999999999" u="1"/>
        <n v="-0.89111879999999999" u="1"/>
        <n v="-0.72393819999999998" u="1"/>
        <n v="0.21791659999999999" u="1"/>
        <n v="-0.49206539999999999" u="1"/>
        <n v="5.7659700000000001E-2" u="1"/>
        <n v="0.79644859999999995" u="1"/>
        <n v="1.4349905999999999" u="1"/>
        <n v="-1.7483578" u="1"/>
        <n v="-5.5634999999999997E-2" u="1"/>
        <n v="0.7341491" u="1"/>
        <n v="1.8084525" u="1"/>
        <n v="-0.70605379999999995" u="1"/>
        <n v="-0.3563191" u="1"/>
        <n v="-0.27093050000000002" u="1"/>
        <n v="0.95746759999999997" u="1"/>
        <n v="0.68160469999999995" u="1"/>
        <n v="-1.6367887999999999" u="1"/>
        <n v="0.51608120000000002" u="1"/>
        <n v="3.5572648" u="1"/>
        <n v="-1.2804553000000001" u="1"/>
        <n v="2.14" u="1"/>
        <n v="0.48760500000000001" u="1"/>
        <n v="0.8917197" u="1"/>
        <n v="-2.2223009999999999" u="1"/>
        <n v="-0.72085429999999995" u="1"/>
        <n v="-0.61079729999999999" u="1"/>
        <n v="0.66433469999999994" u="1"/>
        <n v="0.77586869999999997" u="1"/>
        <n v="4.9082052999999997" u="1"/>
        <n v="-1.4288436" u="1"/>
        <n v="-1.3837785" u="1"/>
        <n v="-2.0450020000000002" u="1"/>
        <n v="-0.97706970000000004" u="1"/>
        <n v="0.45950600000000003" u="1"/>
        <n v="-0.51891140000000002" u="1"/>
        <n v="-1.1372085000000001" u="1"/>
        <n v="-0.2939773" u="1"/>
        <n v="-0.26370539999999998" u="1"/>
        <n v="3.6588599999999999E-2" u="1"/>
        <n v="2.4235802999999998" u="1"/>
        <n v="2.8119027999999999" u="1"/>
        <n v="-0.76943139999999999" u="1"/>
        <n v="-0.1528533" u="1"/>
        <n v="-1.56315E-2" u="1"/>
        <n v="6.3109700000000005E-2" u="1"/>
        <n v="0.71972029999999998" u="1"/>
        <n v="1.6776219000000001" u="1"/>
        <n v="-1.550638" u="1"/>
        <n v="-3.9233342000000002" u="1"/>
        <n v="-1.9366852999999999" u="1"/>
        <n v="-1.0782164000000001" u="1"/>
        <n v="0.51876310000000003" u="1"/>
        <n v="1.3221153999999999" u="1"/>
        <n v="2.8776978" u="1"/>
        <n v="-0.17832190000000001" u="1"/>
        <n v="0.14359040000000001" u="1"/>
        <n v="-0.22094559999999999" u="1"/>
        <n v="-0.32065959999999999" u="1"/>
        <n v="-0.30395139999999998" u="1"/>
        <n v="1.56601E-2" u="1"/>
        <n v="0.63114490000000001" u="1"/>
        <n v="0.82824759999999997" u="1"/>
        <n v="2.8374305" u="1"/>
        <n v="-2.89" u="1"/>
        <n v="-0.14286170000000001" u="1"/>
        <n v="1.8571158000000001" u="1"/>
        <n v="-0.1001727" u="1"/>
        <n v="0.19349230000000001" u="1"/>
        <n v="-0.2215268" u="1"/>
        <n v="0.65945949999999998" u="1"/>
        <n v="-0.57082409999999995" u="1"/>
        <n v="-0.30778139999999998" u="1"/>
        <n v="0.57197580000000003" u="1"/>
        <n v="1.8247352999999999" u="1"/>
        <n v="-0.77255870000000004" u="1"/>
        <n v="-0.34460020000000002" u="1"/>
        <n v="-7.4654700000000004E-2" u="1"/>
        <n v="0.51725849999999995" u="1"/>
        <n v="9.3685999999999995E-3" u="1"/>
        <n v="0.71277820000000003" u="1"/>
        <n v="1.2366035" u="1"/>
        <n v="3.3790781999999999" u="1"/>
        <n v="-8.2982299999999995E-2" u="1"/>
        <n v="1.5973717000000001" u="1"/>
        <n v="2.8687282999999999" u="1"/>
        <n v="-0.35774699999999998" u="1"/>
        <n v="0.89" u="1"/>
        <n v="-0.41801509999999997" u="1"/>
        <n v="-5.1853299999999998E-2" u="1"/>
        <n v="1.29" u="1"/>
        <n v="1.2975118000000001" u="1"/>
        <n v="-0.88201160000000001" u="1"/>
        <n v="1.0742392000000001" u="1"/>
        <n v="1.7023728" u="1"/>
        <n v="1.8" u="1"/>
        <n v="-0.12738849999999999" u="1"/>
        <n v="-0.1119354" u="1"/>
        <n v="0.33791389999999999" u="1"/>
        <n v="3.3875339000000002" u="1"/>
        <n v="-2.8103660000000001" u="1"/>
        <n v="-6.4025299999999993E-2" u="1"/>
        <n v="0.7323944" u="1"/>
        <n v="-1.5645138999999999" u="1"/>
        <n v="-0.47158099999999997" u="1"/>
        <n v="0.101325" u="1"/>
        <n v="-1.7805858999999999" u="1"/>
        <n v="0.32958979999999999" u="1"/>
        <n v="0.85161290000000001" u="1"/>
        <n v="-0.1275104" u="1"/>
        <n v="0.89700999999999997" u="1"/>
        <n v="2.91" u="1"/>
        <n v="-0.61163210000000001" u="1"/>
        <n v="3.7975289999999999" u="1"/>
        <n v="-3.1044776000000001" u="1"/>
        <n v="-2.1653543000000002" u="1"/>
        <n v="1.1241346000000001" u="1"/>
        <n v="-1.3263567999999999" u="1"/>
        <n v="-0.53680419999999995" u="1"/>
        <n v="-0.24527840000000001" u="1"/>
        <n v="-0.45212770000000002" u="1"/>
        <n v="-1.9327400000000002E-2" u="1"/>
        <n v="0.33879019999999999" u="1"/>
        <n v="0.63791529999999996" u="1"/>
        <n v="1.0329164" u="1"/>
        <n v="-5.5018586999999997" u="1"/>
        <n v="9.7707100000000005E-2" u="1"/>
        <n v="0.56678629999999997" u="1"/>
        <n v="0.71900770000000003" u="1"/>
        <n v="8.25491E-2" u="1"/>
        <n v="-0.80173939999999999" u="1"/>
        <n v="-2.0111208999999999" u="1"/>
        <n v="-0.57888399999999995" u="1"/>
        <n v="0.32764690000000002" u="1"/>
        <n v="0.45235219999999998" u="1"/>
        <n v="0.55894310000000003" u="1"/>
        <n v="0.34732990000000002" u="1"/>
        <n v="0.55420519999999995" u="1"/>
        <n v="-1.6186423000000001" u="1"/>
        <n v="0.44062570000000001" u="1"/>
        <n v="1.2137530999999999" u="1"/>
        <n v="1.3121081000000001" u="1"/>
        <n v="1.5282616" u="1"/>
        <n v="-0.3911036" u="1"/>
        <n v="-2.8868399999999999E-2" u="1"/>
        <n v="1.1148008" u="1"/>
        <n v="0.18665419999999999" u="1"/>
        <n v="0.25777220000000001" u="1"/>
        <n v="0.57666879999999998" u="1"/>
        <n v="0.88408640000000005" u="1"/>
        <n v="2.8909734" u="1"/>
        <n v="-0.38649650000000002" u="1"/>
        <n v="8.4680500000000006E-2" u="1"/>
        <n v="1.7254560999999999" u="1"/>
        <n v="0.5" u="1"/>
        <n v="-1.6426613000000001" u="1"/>
        <n v="3.2842077000000001" u="1"/>
        <n v="0.43468309999999999" u="1"/>
        <n v="0.5390836" u="1"/>
        <n v="-1.3095614" u="1"/>
        <n v="-0.29824610000000001" u="1"/>
        <n v="1.3108508999999999" u="1"/>
        <n v="-0.37617990000000001" u="1"/>
        <n v="0.33020509999999997" u="1"/>
        <n v="2.0438532999999999" u="1"/>
        <n v="3.0450700000000001E-2" u="1"/>
        <n v="0.17473350000000001" u="1"/>
        <n v="0.21188969999999999" u="1"/>
        <n v="0.43094159999999998" u="1"/>
        <n v="-1.5372790000000001" u="1"/>
        <n v="1.3566125" u="1"/>
        <n v="-1.8923198999999999" u="1"/>
        <n v="-9.3128699999999995E-2" u="1"/>
        <n v="0.65211229999999998" u="1"/>
        <n v="-1.7763059000000001" u="1"/>
        <n v="-1.3890150000000001" u="1"/>
        <n v="-2.8668258999999998" u="1"/>
        <n v="-0.75865720000000003" u="1"/>
        <n v="0.81613060000000004" u="1"/>
        <n v="1.7716457999999999" u="1"/>
        <n v="3.6142951000000001" u="1"/>
        <n v="-1.8263882" u="1"/>
        <n v="-0.30987730000000002" u="1"/>
        <n v="0.49092360000000002" u="1"/>
        <n v="4.1290648000000001" u="1"/>
        <n v="-0.31874200000000003" u="1"/>
        <n v="1.3673924" u="1"/>
        <n v="-0.17829410000000001" u="1"/>
        <n v="-1.4172168000000001" u="1"/>
        <n v="-0.3654464" u="1"/>
        <n v="0.37541869999999999" u="1"/>
        <n v="6.6489400000000004E-2" u="1"/>
        <n v="0.49417070000000002" u="1"/>
        <n v="0.53539559999999997" u="1"/>
        <n v="4.2380522999999997" u="1"/>
        <n v="-0.60948899999999995" u="1"/>
        <n v="0.36411979999999999" u="1"/>
        <n v="0.44451259999999998" u="1"/>
        <n v="-0.60195639999999995" u="1"/>
        <n v="-0.17016619999999999" u="1"/>
        <n v="0.13134509999999999" u="1"/>
        <n v="0.15" u="1"/>
        <n v="0.73309190000000002" u="1"/>
        <n v="2.8425096000000001" u="1"/>
        <n v="-0.64838879999999999" u="1"/>
        <n v="0.92379960000000005" u="1"/>
        <n v="-2.39" u="1"/>
        <n v="-0.1108156" u="1"/>
        <n v="0.54078040000000005" u="1"/>
        <n v="0.89097680000000001" u="1"/>
        <n v="-0.99848289999999995" u="1"/>
        <n v="-0.43758249999999999" u="1"/>
        <n v="-4.54081E-2" u="1"/>
        <n v="-8.4696099999999996E-2" u="1"/>
        <n v="0.2344948" u="1"/>
        <n v="-0.37623679999999998" u="1"/>
        <n v="-0.1316128" u="1"/>
        <n v="-0.1696222" u="1"/>
        <n v="-6.6574700000000001E-2" u="1"/>
        <n v="0.46656300000000001" u="1"/>
        <n v="-2.4561164999999998" u="1"/>
        <n v="1.3272078" u="1"/>
        <n v="-3.4597899999999999" u="1"/>
        <n v="-1.0052407999999999" u="1"/>
        <n v="-0.19960079999999999" u="1"/>
        <n v="9.8415699999999995E-2" u="1"/>
        <n v="0.61612100000000003" u="1"/>
        <n v="0.96632110000000004" u="1"/>
        <n v="0.6222299" u="1"/>
        <n v="-0.36089959999999999" u="1"/>
        <n v="0.78746729999999998" u="1"/>
        <n v="0.87399349999999998" u="1"/>
        <n v="-1.9443151000000001" u="1"/>
        <n v="-1.1052572000000001" u="1"/>
        <n v="-0.58704000000000001" u="1"/>
        <n v="-0.23310020000000001" u="1"/>
        <n v="0.23176379999999999" u="1"/>
        <n v="1.04" u="1"/>
        <n v="-2.5016422" u="1"/>
        <n v="-1.9568857" u="1"/>
        <n v="-0.2014504" u="1"/>
        <n v="2.5722901999999999" u="1"/>
        <n v="1.2283724" u="1"/>
        <n v="-0.5090498" u="1"/>
        <n v="-1.227984" u="1"/>
        <n v="-0.75985590000000003" u="1"/>
        <n v="0.28108109999999997" u="1"/>
        <n v="1.3625788999999999" u="1"/>
        <n v="3.43" u="1"/>
        <n v="-1.2509389" u="1"/>
        <n v="-0.43731779999999998" u="1"/>
        <n v="-0.13997760000000001" u="1"/>
        <n v="0.24003840000000001" u="1"/>
        <n v="0.36838470000000001" u="1"/>
        <n v="-2.6815642" u="1"/>
        <n v="-0.49133579999999999" u="1"/>
        <n v="1.0980711999999999" u="1"/>
        <n v="-1.2412585" u="1"/>
        <n v="1.6260163000000001" u="1"/>
        <n v="-0.20790020000000001" u="1"/>
        <n v="-1.0752687999999999" u="1"/>
        <n v="4.2376499999999998E-2" u="1"/>
        <n v="0.28796369999999999" u="1"/>
        <n v="3.1339712999999998" u="1"/>
        <n v="5.6567769999999999" u="1"/>
        <n v="-4.0631800000000003E-2" u="1"/>
        <n v="-3.0874579999999998" u="1"/>
        <n v="-0.7434944" u="1"/>
        <n v="0.19986680000000001" u="1"/>
        <n v="0.35549239999999999" u="1"/>
        <n v="-5.8369850999999997" u="1"/>
        <n v="-1.05" u="1"/>
        <n v="0.36707400000000001" u="1"/>
        <n v="-1.1694023" u="1"/>
        <n v="-0.23323279999999999" u="1"/>
        <n v="-5.5266900000000001E-2" u="1"/>
        <n v="1.2438343999999999" u="1"/>
        <n v="-1.56" u="1"/>
        <n v="0.84607880000000002" u="1"/>
        <n v="-0.27157189999999998" u="1"/>
        <n v="0.34632750000000001" u="1"/>
        <n v="-2.14" u="1"/>
        <n v="0.68754389999999999" u="1"/>
        <n v="0.37164249999999999" u="1"/>
        <n v="0.62436469999999999" u="1"/>
        <n v="-1.3657949" u="1"/>
        <n v="-0.82791870000000001" u="1"/>
        <n v="0.31" u="1"/>
        <n v="0.32316089999999997" u="1"/>
        <n v="0.52968040000000005" u="1"/>
        <n v="1.9269369999999999" u="1"/>
        <n v="1.1339017" u="1"/>
        <n v="-3.74" u="1"/>
        <n v="-0.62370060000000005" u="1"/>
        <n v="-0.30867339999999999" u="1"/>
        <n v="-9.0779399999999996E-2" u="1"/>
        <n v="0.52667739999999996" u="1"/>
        <n v="0.63" u="1"/>
        <n v="1.1042945" u="1"/>
        <n v="-0.68571769999999999" u="1"/>
        <n v="-0.52500619999999998" u="1"/>
        <n v="0.210703" u="1"/>
        <n v="2.1744637999999998" u="1"/>
        <n v="-0.45995839999999999" u="1"/>
        <n v="-2.0244654999999998" u="1"/>
        <n v="-0.20756830000000001" u="1"/>
        <n v="1.2048193" u="1"/>
        <n v="1.3398692999999999" u="1"/>
        <n v="1.4070697000000001" u="1"/>
        <n v="-1.3116080000000001" u="1"/>
        <n v="0.1714765" u="1"/>
        <n v="0.21110409999999999" u="1"/>
        <n v="0.37884669999999998" u="1"/>
        <n v="0.84664110000000004" u="1"/>
        <n v="-1.5379828" u="1"/>
        <n v="-0.93532979999999999" u="1"/>
        <n v="-0.13297870000000001" u="1"/>
        <n v="0.98229580000000005" u="1"/>
        <n v="0.9986505" u="1"/>
        <n v="-2.2338955" u="1"/>
        <n v="0.27306140000000001" u="1"/>
        <n v="-0.31150359999999999" u="1"/>
        <n v="-6.2368100000000003E-2" u="1"/>
        <n v="0.49394909999999997" u="1"/>
        <n v="-4.6550957000000004" u="1"/>
        <n v="-2.8764805" u="1"/>
        <n v="-0.46359420000000001" u="1"/>
        <n v="0.4062038" u="1"/>
        <n v="0.69120839999999995" u="1"/>
        <n v="1.1065811999999999" u="1"/>
        <n v="1.4043882000000001" u="1"/>
        <n v="1.4224815" u="1"/>
        <n v="-1.4719947" u="1"/>
        <n v="0.19730729999999999" u="1"/>
        <n v="0.36887989999999998" u="1"/>
        <n v="-0.2967882" u="1"/>
        <n v="0.77778789999999998" u="1"/>
        <n v="1.4008204" u="1"/>
        <n v="-1.4641552" u="1"/>
        <n v="-0.95597759999999998" u="1"/>
        <n v="-0.6771644" u="1"/>
        <n v="0.51400800000000002" u="1"/>
        <n v="2.0381961" u="1"/>
        <n v="3.3050847000000001" u="1"/>
        <n v="0.5082103" u="1"/>
        <n v="-2.9392263999999999" u="1"/>
        <n v="-0.39645079999999999" u="1"/>
        <n v="0.09" u="1"/>
        <n v="-0.1185958" u="1"/>
        <n v="0.74159819999999999" u="1"/>
        <n v="1.3113866999999999" u="1"/>
        <n v="1.4411334" u="1"/>
        <n v="-0.89766000000000001" u="1"/>
        <n v="-5.9627300000000001E-2" u="1"/>
        <n v="0.31320140000000002" u="1"/>
        <n v="1.5946517" u="1"/>
        <n v="-2.973074" u="1"/>
        <n v="-1.7544515999999999" u="1"/>
        <n v="3.7754799999999998E-2" u="1"/>
        <n v="0.19441900000000001" u="1"/>
        <n v="0.34669559999999999" u="1"/>
        <n v="0.89650830000000004" u="1"/>
        <n v="-2.5118562999999998" u="1"/>
        <n v="-1.7389447" u="1"/>
        <n v="-1.58" u="1"/>
        <n v="-0.38203219999999999" u="1"/>
        <n v="0.2118003" u="1"/>
        <n v="-0.34453859999999997" u="1"/>
        <n v="1.9655773999999999" u="1"/>
        <n v="0.4597522" u="1"/>
        <n v="3.4580109999999999" u="1"/>
        <n v="-2.1996093999999999" u="1"/>
        <n v="0.56217220000000001" u="1"/>
        <n v="0.87535929999999995" u="1"/>
        <n v="-0.4523026" u="1"/>
        <n v="-6.6149200000000005E-2" u="1"/>
        <n v="0.71394820000000003" u="1"/>
        <n v="1.0266274" u="1"/>
        <n v="-2.2815325" u="1"/>
        <n v="-0.38913379999999997" u="1"/>
        <n v="-0.2325866" u="1"/>
        <n v="0.1119125" u="1"/>
        <n v="0.1978992" u="1"/>
        <n v="0.21581040000000001" u="1"/>
        <n v="0.37929230000000003" u="1"/>
        <n v="0.69932470000000002" u="1"/>
        <n v="1.2538856" u="1"/>
        <n v="0.29451139999999998" u="1"/>
        <n v="0.64" u="1"/>
        <n v="-0.58513749999999998" u="1"/>
        <n v="0.85213970000000006" u="1"/>
        <n v="0.1210165" u="1"/>
        <n v="0.33277869999999998" u="1"/>
        <n v="6.1012548999999998" u="1"/>
        <n v="-1.3112885000000001" u="1"/>
        <n v="-1.9870736" u="1"/>
        <n v="-0.1432303" u="1"/>
        <n v="3.7435063" u="1"/>
        <n v="-90.212044899999995" u="1"/>
        <n v="-0.90476920000000005" u="1"/>
        <n v="-0.1829674" u="1"/>
        <n v="-7.0743200000000006E-2" u="1"/>
        <n v="-0.1993258" u="1"/>
        <n v="9.8953899999999997E-2" u="1"/>
        <n v="2.9410055000000002" u="1"/>
        <n v="-2.1138792999999998" u="1"/>
        <n v="1.029928" u="1"/>
        <n v="0.33817390000000003" u="1"/>
        <n v="0.41331299999999999" u="1"/>
        <n v="-1.6804057999999999" u="1"/>
        <n v="-0.2850163" u="1"/>
        <n v="1.5567850999999999" u="1"/>
        <n v="-0.50787199999999999" u="1"/>
        <n v="-8.2897999999999999E-3" u="1"/>
        <n v="-1.4490566" u="1"/>
        <n v="-1.3753166999999999" u="1"/>
        <n v="-0.17170740000000001" u="1"/>
        <n v="-5.6369799999999998E-2" u="1"/>
        <n v="0.38971879999999998" u="1"/>
        <n v="0.73741579999999995" u="1"/>
        <n v="1.2125805000000001" u="1"/>
        <n v="-0.27965659999999998" u="1"/>
        <n v="-0.2340795" u="1"/>
        <n v="-0.16442029999999999" u="1"/>
        <n v="0.59314049999999996" u="1"/>
        <n v="2.6446759000000002" u="1"/>
        <n v="0.88883160000000005" u="1"/>
        <n v="0.55638540000000003" u="1"/>
        <n v="2.2824179" u="1"/>
        <n v="0.88942520000000003" u="1"/>
        <n v="-0.62092519999999995" u="1"/>
        <n v="0.64130779999999998" u="1"/>
        <n v="2.2102579000000002" u="1"/>
        <n v="-1.0626918999999999" u="1"/>
        <n v="-1.31" u="1"/>
        <n v="-0.78844150000000002" u="1"/>
        <n v="-0.32993309999999998" u="1"/>
        <n v="-8.8504299999999994E-2" u="1"/>
        <n v="-90.2118617" u="1"/>
        <n v="-7.9723600000000006E-2" u="1"/>
        <n v="-0.46653090000000003" u="1"/>
        <n v="0.16789789999999999" u="1"/>
        <n v="-0.66075799999999996" u="1"/>
        <n v="0.31526179999999998" u="1"/>
        <n v="0.1238007" u="1"/>
        <n v="-2.4611139999999998" u="1"/>
        <n v="-0.50266109999999997" u="1"/>
        <n v="0.446129" u="1"/>
        <n v="0.4543082" u="1"/>
        <n v="-2.2368839" u="1"/>
        <n v="-0.81610609999999995" u="1"/>
        <n v="-0.73248060000000004" u="1"/>
        <n v="0.2123323" u="1"/>
        <n v="1.1726079" u="1"/>
        <n v="-2.6653859999999998" u="1"/>
        <n v="-2.6700993999999998" u="1"/>
        <n v="-0.91179750000000004" u="1"/>
        <n v="0.2223222" u="1"/>
        <n v="1.6666666999999999" u="1"/>
        <n v="-0.67348790000000003" u="1"/>
        <n v="0.23043079999999999" u="1"/>
        <n v="3.1305505999999999" u="1"/>
        <n v="-1.5363686000000001" u="1"/>
        <n v="1.2410132" u="1"/>
        <n v="-0.51984280000000005" u="1"/>
        <n v="0.26291160000000002" u="1"/>
        <n v="0.1141553" u="1"/>
        <n v="-3.5513466" u="1"/>
        <n v="-2.1237864000000002" u="1"/>
        <n v="-0.75514570000000003" u="1"/>
        <n v="0.26744119999999999" u="1"/>
        <n v="-0.3171293" u="1"/>
        <n v="0.6232046" u="1"/>
        <n v="-1.0444973" u="1"/>
        <n v="-0.91005950000000002" u="1"/>
        <n v="-0.20845739999999999" u="1"/>
        <n v="0.78373230000000005" u="1"/>
        <n v="-1.6977127999999999" u="1"/>
        <n v="-0.33124769999999998" u="1"/>
        <n v="0.83752090000000001" u="1"/>
        <n v="-0.31020439999999999" u="1"/>
        <n v="-0.2985698" u="1"/>
        <n v="0.37866060000000001" u="1"/>
        <n v="0.63682159999999999" u="1"/>
        <n v="1.3221447" u="1"/>
        <n v="1.3303769000000001" u="1"/>
        <n v="0.25950580000000001" u="1"/>
        <n v="0.33745370000000002" u="1"/>
        <n v="1.2385687999999999" u="1"/>
        <n v="1.2831847999999999" u="1"/>
        <n v="0.50610630000000001" u="1"/>
        <n v="1.4819237999999999" u="1"/>
        <n v="-1.2084592000000001" u="1"/>
        <n v="-1.1543673999999999" u="1"/>
        <n v="-0.41197620000000001" u="1"/>
        <n v="-0.13217899999999999" u="1"/>
        <n v="-2.0170061000000001" u="1"/>
        <n v="0.55515329999999996" u="1"/>
        <n v="0.15756719999999999" u="1"/>
        <n v="-0.4930156" u="1"/>
        <n v="-0.43649969999999999" u="1"/>
        <n v="-8.6004700000000003E-2" u="1"/>
        <n v="0.3798089" u="1"/>
        <n v="2.7803629999999999" u="1"/>
        <n v="-0.2240704" u="1"/>
        <n v="0.78582430000000003" u="1"/>
        <n v="0.87618419999999997" u="1"/>
        <n v="18.1481481" u="1"/>
        <n v="-0.27175359999999998" u="1"/>
        <n v="9.8455899999999999E-2" u="1"/>
        <n v="0.55957690000000004" u="1"/>
        <n v="1.8489631" u="1"/>
        <n v="0.19834479999999999" u="1"/>
        <n v="-2.4365762000000002" u="1"/>
        <n v="-0.2394183" u="1"/>
        <n v="4.1644899999999999E-2" u="1"/>
        <n v="-0.42943360000000003" u="1"/>
        <n v="-0.2129075" u="1"/>
        <n v="0.67170450000000004" u="1"/>
        <n v="-1.3007204999999999" u="1"/>
        <n v="-0.59225510000000003" u="1"/>
        <n v="0.15367729999999999" u="1"/>
        <n v="-1.33" u="1"/>
        <n v="-7.3855199999999996E-2" u="1"/>
        <n v="0.15163869999999999" u="1"/>
        <n v="1.686747" u="1"/>
        <n v="-0.19691130000000001" u="1"/>
        <n v="0.24725749999999999" u="1"/>
        <n v="0.3443329" u="1"/>
        <n v="-0.56877759999999999" u="1"/>
        <n v="0.53876360000000001" u="1"/>
        <n v="4.6811398000000004" u="1"/>
        <n v="5.6529099999999999E-2" u="1"/>
        <n v="-0.36285899999999999" u="1"/>
        <n v="0.2282652" u="1"/>
        <n v="0.24145259999999999" u="1"/>
        <n v="1.2628779999999999" u="1"/>
        <n v="-1.2121211999999999" u="1"/>
        <n v="-0.82734600000000003" u="1"/>
        <n v="-0.58841829999999995" u="1"/>
        <n v="0.38" u="1"/>
        <n v="1.2837623" u="1"/>
        <n v="-3.9872400000000002E-2" u="1"/>
        <n v="0.1061264" u="1"/>
        <n v="0.78724179999999999" u="1"/>
        <n v="1.3453094999999999" u="1"/>
        <n v="-1.2526462" u="1"/>
        <n v="-0.75127449999999996" u="1"/>
        <n v="0.28454200000000002" u="1"/>
        <n v="1.4186892" u="1"/>
        <n v="-0.18809619999999999" u="1"/>
        <n v="4.5146699999999998E-2" u="1"/>
        <n v="0.2182347" u="1"/>
        <n v="0.77" u="1"/>
        <n v="-1.7663206" u="1"/>
        <n v="-0.51557949999999997" u="1"/>
        <n v="0.34813470000000002" u="1"/>
        <n v="1.05" u="1"/>
        <n v="-2.1681737999999999" u="1"/>
        <n v="0.31461600000000001" u="1"/>
        <n v="0.19374839999999999" u="1"/>
        <n v="2.1601861000000002" u="1"/>
        <n v="2.2660455000000002" u="1"/>
        <n v="2.9981235000000002" u="1"/>
        <n v="-0.27641759999999999" u="1"/>
        <n v="0.55053289999999999" u="1"/>
        <n v="1.6121603" u="1"/>
        <n v="2.4300000000000002" u="1"/>
        <n v="-0.70395560000000001" u="1"/>
        <n v="1.85" u="1"/>
        <n v="2.3847377000000001" u="1"/>
        <n v="-0.68925429999999999" u="1"/>
        <n v="0.16802020000000001" u="1"/>
        <n v="0.61935479999999998" u="1"/>
        <n v="-0.29057490000000002" u="1"/>
        <n v="1.0904195999999999" u="1"/>
        <n v="1.186655" u="1"/>
        <n v="2.72" u="1"/>
        <n v="-0.34130719999999998" u="1"/>
        <n v="0.54007139999999998" u="1"/>
        <n v="2.34375" u="1"/>
        <n v="-1.3655872" u="1"/>
        <n v="0.06" u="1"/>
        <n v="-0.13222519999999999" u="1"/>
        <n v="4.0635541999999996" u="1"/>
        <n v="6.1" u="1"/>
        <n v="-0.52" u="1"/>
        <n v="-2.4257900000000001" u="1"/>
        <n v="-1.6740823" u="1"/>
        <n v="-0.24829200000000001" u="1"/>
        <n v="2.1081303" u="1"/>
        <n v="-0.39853339999999998" u="1"/>
        <n v="-1.18032E-2" u="1"/>
        <n v="-1.06" u="1"/>
        <n v="-0.54463649999999997" u="1"/>
        <n v="-0.20592099999999999" u="1"/>
        <n v="0.30339149999999998" u="1"/>
        <n v="2.3876571000000002" u="1"/>
        <n v="1.2898727999999999" u="1"/>
        <n v="1.6195206" u="1"/>
        <n v="-0.67785669999999998" u="1"/>
        <n v="-0.334393" u="1"/>
        <n v="-0.30959750000000003" u="1"/>
        <n v="0.24484639999999999" u="1"/>
        <n v="7.6442899999999994E-2" u="1"/>
        <n v="0.1838911" u="1"/>
        <n v="0.42466619999999999" u="1"/>
        <n v="0.61965550000000003" u="1"/>
        <n v="0.83774850000000001" u="1"/>
        <n v="-0.52139239999999998" u="1"/>
        <n v="-0.45759680000000003" u="1"/>
        <n v="-5.3995700000000001E-2" u="1"/>
        <n v="3.6204976000000002" u="1"/>
        <n v="-3.47" u="1"/>
        <n v="-1.5479223" u="1"/>
        <n v="-0.12742909999999999" u="1"/>
        <n v="1.0378126000000001" u="1"/>
        <n v="0.64297800000000005" u="1"/>
        <n v="2.4881799999999999E-2" u="1"/>
        <n v="0.19594439999999999" u="1"/>
        <n v="0.15031939999999999" u="1"/>
        <n v="1.022691" u="1"/>
        <n v="0.73628450000000001" u="1"/>
        <n v="1.7234023999999999" u="1"/>
        <n v="-0.901536" u="1"/>
        <n v="-3.9475000000000003E-2" u="1"/>
        <n v="0.67390349999999999" u="1"/>
        <n v="1.3107435000000001" u="1"/>
        <n v="-1.128989" u="1"/>
        <n v="4.3245870000000002" u="1"/>
        <n v="-0.13125909999999999" u="1"/>
        <n v="-9.2151700000000003E-2" u="1"/>
        <n v="6.4474500000000004E-2" u="1"/>
        <n v="0.14370540000000001" u="1"/>
        <n v="0.1463517" u="1"/>
        <n v="-3.6848160000000001" u="1"/>
        <n v="-0.31739529999999999" u="1"/>
        <n v="7.6710600000000004E-2" u="1"/>
        <n v="1.0189853" u="1"/>
        <n v="1.7244999999999999E-3" u="1"/>
        <n v="0.69624030000000003" u="1"/>
        <n v="1.58" u="1"/>
        <n v="-8.7893399999999997E-2" u="1"/>
        <n v="0.1066477" u="1"/>
        <n v="0.24786559999999999" u="1"/>
        <n v="-1.2637853999999999" u="1"/>
        <n v="-0.4451039" u="1"/>
        <n v="0.83357289999999995" u="1"/>
        <n v="1.2792566999999999" u="1"/>
        <n v="0.26435439999999999" u="1"/>
        <n v="2.0865140000000002" u="1"/>
        <n v="-1.4855209" u="1"/>
        <n v="0.80538569999999998" u="1"/>
        <n v="2.3362113" u="1"/>
        <n v="-1.3146131999999999" u="1"/>
        <n v="3.7074638000000002" u="1"/>
        <n v="-0.49756739999999999" u="1"/>
        <n v="-0.1437011" u="1"/>
        <n v="0.35278150000000003" u="1"/>
        <n v="1.170412" u="1"/>
        <n v="-0.61078120000000002" u="1"/>
        <n v="-0.47770059999999998" u="1"/>
        <n v="-0.1689824" u="1"/>
        <n v="-8.3816199999999993E-2" u="1"/>
        <n v="-1.2516354999999999" u="1"/>
        <n v="6.7901235" u="1"/>
        <n v="0.1242957" u="1"/>
        <n v="0.45560270000000003" u="1"/>
        <n v="-1.5848272000000001" u="1"/>
        <n v="-1.0713010000000001" u="1"/>
        <n v="0.1432303" u="1"/>
        <n v="0.4053369" u="1"/>
        <n v="-2.6954391000000002" u="1"/>
        <n v="-0.47081460000000003" u="1"/>
        <n v="0.71352119999999997" u="1"/>
        <n v="-2.4833110999999999" u="1"/>
        <n v="0.80431909999999995" u="1"/>
        <n v="9.9337700000000001E-2" u="1"/>
        <n v="1.3025656000000001" u="1"/>
        <n v="0.13795009999999999" u="1"/>
        <n v="0.37211499999999997" u="1"/>
        <n v="0.76230659999999995" u="1"/>
        <n v="1.6345210999999999" u="1"/>
        <n v="2.7305628" u="1"/>
        <n v="-2.0964648000000001" u="1"/>
        <n v="0.90813670000000002" u="1"/>
        <n v="4.1371802000000004" u="1"/>
        <n v="-0.93340909999999999" u="1"/>
        <n v="0.83333330000000005" u="1"/>
        <n v="1.5047596000000001" u="1"/>
        <n v="2.3731515999999999" u="1"/>
        <n v="-0.6514373" u="1"/>
        <n v="-3.4992554999999999" u="1"/>
        <n v="-0.3872739" u="1"/>
        <n v="0.90425029999999995" u="1"/>
        <n v="1.2958569" u="1"/>
        <n v="4.1229193000000004" u="1"/>
        <n v="0.86537189999999997" u="1"/>
        <n v="-1.6198307000000001" u="1"/>
        <n v="-0.2410707" u="1"/>
        <n v="0.66467259999999995" u="1"/>
        <n v="1.0767180999999999" u="1"/>
        <n v="-0.74262050000000002" u="1"/>
        <n v="0.9" u="1"/>
        <n v="4.5286125999999998" u="1"/>
        <n v="1.0761459" u="1"/>
        <n v="1.1185681999999999" u="1"/>
        <n v="1.5269554000000001" u="1"/>
        <n v="0.43989820000000002" u="1"/>
        <n v="1.262381" u="1"/>
        <n v="2.50914E-2" u="1"/>
        <n v="1.1404174" u="1"/>
        <n v="1.2685677" u="1"/>
        <n v="-1.6197994" u="1"/>
        <n v="-0.1381772" u="1"/>
        <n v="8.0543000000000003E-3" u="1"/>
        <n v="0.49408590000000002" u="1"/>
        <n v="-2.91206E-2" u="1"/>
        <n v="0.13299150000000001" u="1"/>
        <n v="-1.1501688000000001" u="1"/>
        <n v="-1.1171732999999999" u="1"/>
        <n v="-0.21154970000000001" u="1"/>
        <n v="9.7181699999999996E-2" u="1"/>
        <n v="1.1244124" u="1"/>
        <n v="-0.79179120000000003" u="1"/>
        <n v="1.3318994" u="1"/>
        <n v="1.9898773000000001" u="1"/>
        <n v="-0.42582419999999999" u="1"/>
        <n v="0.8489044" u="1"/>
        <n v="-1.2361515999999999" u="1"/>
        <n v="-0.90637780000000001" u="1"/>
        <n v="-0.86814570000000002" u="1"/>
        <n v="0.10713010000000001" u="1"/>
        <n v="0.16456180000000001" u="1"/>
        <n v="-0.3478233" u="1"/>
        <n v="0.37021799999999999" u="1"/>
        <n v="-1.2090983" u="1"/>
        <n v="-0.81746669999999999" u="1"/>
        <n v="0.24058060000000001" u="1"/>
        <n v="-1.8839258999999999" u="1"/>
        <n v="2.0930233" u="1"/>
        <n v="-0.14970059999999999" u="1"/>
        <n v="4.3118856000000001" u="1"/>
        <n v="-0.43327559999999998" u="1"/>
        <n v="-0.27519280000000002" u="1"/>
        <n v="2.7810587" u="1"/>
        <n v="-0.79266780000000003" u="1"/>
        <n v="1.1293983000000001" u="1"/>
        <n v="-8.7786699999999995E-2" u="1"/>
        <n v="-0.92107229999999995" u="1"/>
        <n v="-0.43811610000000001" u="1"/>
        <n v="3.2341500000000002E-2" u="1"/>
        <n v="-0.43561820000000001" u="1"/>
        <n v="-0.3186504" u="1"/>
        <n v="-0.5762815" u="1"/>
        <n v="-0.35206680000000001" u="1"/>
        <n v="-0.15902459999999999" u="1"/>
        <n v="0.83261700000000005" u="1"/>
        <n v="-2.1976089999999999" u="1"/>
        <n v="-0.1207199" u="1"/>
        <n v="-1.3002465000000001" u="1"/>
        <n v="-0.98508220000000002" u="1"/>
        <n v="0.1928764" u="1"/>
        <n v="-9.0086799999999995E-2" u="1"/>
        <n v="0.87982680000000002" u="1"/>
        <n v="-0.51946539999999997" u="1"/>
        <n v="9.3333299999999994E-2" u="1"/>
        <n v="0.25" u="1"/>
        <n v="0.65262189999999998" u="1"/>
        <n v="-0.70615930000000005" u="1"/>
        <n v="-0.1995178" u="1"/>
        <n v="-0.57019770000000003" u="1"/>
        <n v="1.9610938" u="1"/>
        <n v="-1.2275883999999999" u="1"/>
        <n v="0.86455329999999997" u="1"/>
        <n v="-0.99061520000000003" u="1"/>
        <n v="-0.1908917" u="1"/>
        <n v="0.77434899999999995" u="1"/>
        <n v="-0.31094840000000001" u="1"/>
        <n v="2.5363942000000002" u="1"/>
        <n v="-0.43372460000000002" u="1"/>
        <n v="-0.37270389999999998" u="1"/>
        <n v="-0.14563409999999999" u="1"/>
        <n v="4.8669694999999997" u="1"/>
        <n v="8.2484725000000001" u="1"/>
        <n v="6.9406999999999996E-2" u="1"/>
        <n v="0.68139959999999999" u="1"/>
        <n v="-1.0558965" u="1"/>
        <n v="-1.0195867999999999" u="1"/>
        <n v="-0.61804700000000001" u="1"/>
        <n v="-2.3367599999999999E-2" u="1"/>
        <n v="9.5005400000000004E-2" u="1"/>
        <n v="-1.29567E-2" u="1"/>
        <n v="-0.27600229999999998" u="1"/>
        <n v="-0.93863620000000003" u="1"/>
        <n v="-0.47235240000000001" u="1"/>
        <n v="-0.3874937" u="1"/>
        <n v="-0.26418760000000002" u="1"/>
        <n v="6.6064700000000004E-2" u="1"/>
        <n v="2.4475693000000001" u="1"/>
        <n v="-0.908972" u="1"/>
        <n v="0.47107880000000002" u="1"/>
        <n v="0.73067629999999995" u="1"/>
        <n v="-1.1662009" u="1"/>
        <n v="0.21127000000000001" u="1"/>
        <n v="-0.38" u="1"/>
        <n v="-7.8340999999999994E-2" u="1"/>
        <n v="0.1889583" u="1"/>
        <n v="1.2070476000000001" u="1"/>
        <n v="4.5969883999999999" u="1"/>
        <n v="-0.43620500000000001" u="1"/>
        <n v="-0.1392852" u="1"/>
        <n v="1.0350268" u="1"/>
        <n v="-0.6162067" u="1"/>
        <n v="-1.2633624999999999" u="1"/>
        <n v="-1.0242792000000001" u="1"/>
        <n v="-2.0153314" u="1"/>
        <n v="1.9305019000000001" u="1"/>
        <n v="-0.5791655" u="1"/>
        <n v="-0.183868" u="1"/>
        <n v="1.3994306999999999" u="1"/>
        <n v="-1.3090425999999999" u="1"/>
        <n v="-7.7861399999999997E-2" u="1"/>
        <n v="-0.51072519999999999" u="1"/>
        <n v="-0.39102350000000002" u="1"/>
        <n v="0.43428139999999998" u="1"/>
        <n v="0.74508839999999998" u="1"/>
        <n v="0.28730329999999998" u="1"/>
        <n v="-0.27509099999999997" u="1"/>
        <n v="-0.32455489999999998" u="1"/>
        <n v="0.3774016" u="1"/>
        <n v="5.6639301" u="1"/>
        <n v="-1.5622023" u="1"/>
        <n v="-1.5514578000000001" u="1"/>
        <n v="1.0416666999999999" u="1"/>
        <n v="-0.78247259999999996" u="1"/>
        <n v="-0.6679638" u="1"/>
        <n v="-0.40516669999999999" u="1"/>
        <n v="-5.4495399999999999E-2" u="1"/>
        <n v="0.12702450000000001" u="1"/>
        <n v="-0.82401519999999995" u="1"/>
        <n v="-0.5444987" u="1"/>
        <n v="0.1383923" u="1"/>
        <n v="0.27948460000000003" u="1"/>
        <n v="-0.27015889999999998" u="1"/>
        <n v="0.52" u="1"/>
        <n v="2.7438321000000001" u="1"/>
        <n v="1.8201703" u="1"/>
        <n v="-0.78855330000000001" u="1"/>
        <n v="-0.42473329999999998" u="1"/>
        <n v="0.21539510000000001" u="1"/>
        <n v="0.2334812" u="1"/>
        <n v="0.61612940000000005" u="1"/>
        <n v="-2.2118137" u="1"/>
        <n v="-0.58505560000000001" u="1"/>
        <n v="0.35277239999999999" u="1"/>
        <n v="1.4046714" u="1"/>
        <n v="-1.0703560999999999" u="1"/>
        <n v="2.2632387999999999" u="1"/>
        <n v="-0.49382720000000002" u="1"/>
        <n v="-5.5069100000000003E-2" u="1"/>
        <n v="-1.0172144000000001" u="1"/>
        <n v="-0.29531489999999999" u="1"/>
        <n v="-0.2471112" u="1"/>
        <n v="1.9054253000000001" u="1"/>
        <n v="6.3400575999999997" u="1"/>
        <n v="0.49240869999999998" u="1"/>
        <n v="1.3239783000000001" u="1"/>
        <n v="1.86" u="1"/>
        <n v="-2.45865" u="1"/>
        <n v="0.11893189999999999" u="1"/>
        <n v="0.4918399" u="1"/>
        <n v="1.6093953999999999" u="1"/>
        <n v="1.8321448" u="1"/>
        <n v="-0.60963940000000005" u="1"/>
        <n v="-0.43960090000000002" u="1"/>
        <n v="0.40994560000000002" u="1"/>
        <n v="-0.25518220000000003" u="1"/>
        <n v="-8.32566E-2" u="1"/>
        <n v="-5.5638399999999998E-2" u="1"/>
        <n v="0.13553770000000001" u="1"/>
        <n v="1.1799119" u="1"/>
        <n v="4.0002446000000003" u="1"/>
        <n v="-4.83" u="1"/>
        <n v="-0.5110228" u="1"/>
        <n v="0.34322950000000002" u="1"/>
        <n v="2.7795926" u="1"/>
        <n v="-0.44238149999999998" u="1"/>
        <n v="1.2260336999999999" u="1"/>
        <n v="1.2848389" u="1"/>
        <n v="-0.41132180000000002" u="1"/>
        <n v="-0.36491420000000002" u="1"/>
        <n v="1.6084065999999999" u="1"/>
        <n v="-1.1196229" u="1"/>
        <n v="-0.28998000000000002" u="1"/>
        <n v="4.0106507000000002" u="1"/>
        <n v="6.4814815000000001" u="1"/>
        <n v="-1.5171425000000001" u="1"/>
        <n v="0.82784570000000002" u="1"/>
        <n v="-1.07" u="1"/>
        <n v="-9.4020300000000001E-2" u="1"/>
        <n v="-1.5417753000000001" u="1"/>
        <n v="0.21228610000000001" u="1"/>
        <n v="0.87935169999999996" u="1"/>
        <n v="-7.7362000000000004E-3" u="1"/>
        <n v="0.61759280000000005" u="1"/>
        <n v="-5.9559300000000003E-2" u="1"/>
        <n v="0.21151590000000001" u="1"/>
        <n v="0.13927580000000001" u="1"/>
        <n v="0.41189609999999999" u="1"/>
        <n v="0.83268279999999995" u="1"/>
        <n v="-0.43879560000000001" u="1"/>
        <n v="-8.8141200000000003E-2" u="1"/>
        <n v="0.99486759999999996" u="1"/>
        <n v="-0.23394690000000001" u="1"/>
        <n v="2.4108523000000002" u="1"/>
        <n v="-4.8105799999999997E-2" u="1"/>
        <n v="0.21174209999999999" u="1"/>
        <n v="0.318664" u="1"/>
        <n v="0.41318929999999998" u="1"/>
        <n v="-1.5273502000000001" u="1"/>
        <n v="0.14468510000000001" u="1"/>
        <n v="0.64481940000000004" u="1"/>
        <n v="-0.64935940000000003" u="1"/>
        <n v="-0.26210030000000001" u="1"/>
        <n v="0.1689824" u="1"/>
        <n v="1.9367407999999999" u="1"/>
        <n v="3.4358768999999998" u="1"/>
        <n v="-1.7588727" u="1"/>
        <n v="3.2647700000000002E-2" u="1"/>
        <n v="0.53" u="1"/>
        <n v="0.93041289999999999" u="1"/>
        <n v="-0.1546459" u="1"/>
        <n v="0.58851909999999996" u="1"/>
        <n v="0.86785179999999995" u="1"/>
        <n v="-0.76277649999999997" u="1"/>
        <n v="-0.19283020000000001" u="1"/>
        <n v="-0.12951299999999999" u="1"/>
        <n v="-6.5735000000000002E-2" u="1"/>
        <n v="-3.3376712999999998" u="1"/>
        <n v="-1.1627457999999999" u="1"/>
        <n v="-1.1098976" u="1"/>
        <n v="-0.60431939999999995" u="1"/>
        <n v="-0.38948389999999999" u="1"/>
        <n v="-1.83515E-2" u="1"/>
        <n v="0.64194010000000001" u="1"/>
        <n v="0.89958289999999996" u="1"/>
        <n v="1.08" u="1"/>
        <n v="-1.8081708000000001" u="1"/>
        <n v="-1.7692182999999999" u="1"/>
        <n v="0.33064500000000002" u="1"/>
        <n v="0.82790989999999998" u="1"/>
        <n v="4.0235525000000001" u="1"/>
        <n v="-2.2871272" u="1"/>
        <n v="4.99309E-2" u="1"/>
        <n v="7.5756299999999999E-2" u="1"/>
        <n v="-1.1817401999999999" u="1"/>
        <n v="0.28186660000000002" u="1"/>
        <n v="0.4991681" u="1"/>
        <n v="0.46561049999999998" u="1"/>
        <n v="-0.79908679999999999" u="1"/>
        <n v="0.434201" u="1"/>
        <n v="-2.7415558999999998" u="1"/>
        <n v="-1.0666347" u="1"/>
        <n v="0.20516529999999999" u="1"/>
        <n v="-0.46966839999999999" u="1"/>
        <n v="-7.1529400000000007E-2" u="1"/>
        <n v="0.56661779999999995" u="1"/>
        <n v="1.1651171" u="1"/>
        <n v="0.21095610000000001" u="1"/>
        <n v="0.26013439999999999" u="1"/>
        <n v="0.47438330000000001" u="1"/>
        <n v="-0.79561760000000004" u="1"/>
        <n v="-0.41019879999999997" u="1"/>
        <n v="-0.26786670000000001" u="1"/>
        <n v="0.1226242" u="1"/>
        <n v="-1.4977898999999999" u="1"/>
        <n v="-1.2283465" u="1"/>
        <n v="-0.13802619999999999" u="1"/>
        <n v="0.1707456" u="1"/>
        <n v="1.0355437000000001" u="1"/>
        <n v="1.2359532" u="1"/>
        <n v="1.4592999" u="1"/>
        <n v="3.6362644999999998" u="1"/>
        <n v="-2.3874900000000001E-2" u="1"/>
        <n v="-0.16446640000000001" u="1"/>
        <n v="0.3331113" u="1"/>
        <n v="0.103033" u="1"/>
        <n v="1.3763954" u="1"/>
        <n v="1.4510928000000001" u="1"/>
        <n v="-1.2232415999999999" u="1"/>
        <n v="1.2831881000000001" u="1"/>
        <n v="-1.5365065" u="1"/>
        <n v="-0.5106887" u="1"/>
        <n v="1.3769362999999999" u="1"/>
        <n v="0.34572819999999999" u="1"/>
        <n v="-1.2422359999999999" u="1"/>
        <n v="-0.97003790000000001" u="1"/>
        <n v="1.2967487" u="1"/>
        <n v="0.31994699999999998" u="1"/>
        <n v="-0.114714" u="1"/>
        <n v="0.34807080000000001" u="1"/>
        <n v="0.38661010000000001" u="1"/>
        <n v="27.15" u="1"/>
        <n v="-0.21946669999999999" u="1"/>
        <n v="0.84420569999999995" u="1"/>
        <n v="1.0050395000000001" u="1"/>
        <n v="1.1649491000000001" u="1"/>
        <n v="-0.36783680000000002" u="1"/>
        <n v="-0.65602070000000001" u="1"/>
        <n v="0.56870299999999996" u="1"/>
        <n v="1.8260292" u="1"/>
        <n v="0.23463709999999999" u="1"/>
        <n v="-0.74917160000000005" u="1"/>
        <n v="-0.68907320000000005" u="1"/>
        <n v="-0.1138016" u="1"/>
        <n v="-8.5106399999999999E-2" u="1"/>
        <n v="0.3444564" u="1"/>
        <n v="0.1494675" u="1"/>
        <n v="3.6670756999999998" u="1"/>
        <n v="-1.1103236000000001" u="1"/>
        <n v="1.1000000000000001" u="1"/>
        <n v="-0.79340290000000002" u="1"/>
        <n v="-2.3923727000000001" u="1"/>
        <n v="-0.75385310000000005" u="1"/>
        <n v="-0.50565789999999999" u="1"/>
        <n v="-0.24297969999999999" u="1"/>
        <n v="0.49561430000000001" u="1"/>
        <n v="-3.6669212999999998" u="1"/>
        <n v="-1.2115762000000001" u="1"/>
        <n v="0.54990700000000003" u="1"/>
        <n v="2.1728394999999998" u="1"/>
        <n v="1.6956716000000001" u="1"/>
        <n v="-0.77699180000000001" u="1"/>
        <n v="-0.45381929999999998" u="1"/>
        <n v="0.36406189999999999" u="1"/>
        <n v="0.46860360000000001" u="1"/>
        <n v="1.1384795000000001" u="1"/>
        <n v="-1.5588192000000001" u="1"/>
        <n v="-0.25544820000000001" u="1"/>
        <n v="0.41741919999999999" u="1"/>
        <n v="-5.87" u="1"/>
        <n v="0.23668639999999999" u="1"/>
        <n v="1.0091106999999999" u="1"/>
        <n v="-0.50329809999999997" u="1"/>
        <n v="-0.37960949999999999" u="1"/>
        <n v="0.3559464" u="1"/>
        <n v="0.73636440000000003" u="1"/>
        <n v="1.9163441999999999" u="1"/>
        <n v="-0.91" u="1"/>
        <n v="5.8405000000000002E-3" u="1"/>
        <n v="0.46755449999999998" u="1"/>
        <n v="0.7387707" u="1"/>
        <n v="-1.3137726999999999" u="1"/>
        <n v="-0.61189950000000004" u="1"/>
        <n v="-0.32446459999999999" u="1"/>
        <n v="0.48372910000000002" u="1"/>
        <n v="-5.3547488999999997" u="1"/>
        <n v="-0.39291189999999998" u="1"/>
        <n v="0.29729309999999998" u="1"/>
        <n v="-1.62" u="1"/>
        <n v="-0.48765619999999998" u="1"/>
        <n v="1.9417476" u="1"/>
        <n v="3.0769790000000001" u="1"/>
        <n v="-1.1730205" u="1"/>
        <n v="-0.64624890000000001" u="1"/>
        <n v="-1.0962702" u="1"/>
        <n v="-0.51457980000000003" u="1"/>
        <n v="-0.49753140000000001" u="1"/>
        <n v="-0.7260162" u="1"/>
        <n v="-0.36249880000000001" u="1"/>
        <n v="0.50100199999999995" u="1"/>
        <n v="-0.2263724" u="1"/>
        <n v="0.45587759999999999" u="1"/>
        <n v="0.4862766" u="1"/>
        <n v="-1.8747071" u="1"/>
        <n v="-0.99815200000000004" u="1"/>
        <n v="-0.1469106" u="1"/>
        <n v="0.55074860000000003" u="1"/>
        <n v="0.71057669999999995" u="1"/>
        <n v="2.1123761000000001" u="1"/>
        <n v="-0.80462140000000004" u="1"/>
        <n v="1.2138899999999999E-2" u="1"/>
        <n v="-0.60925359999999995" u="1"/>
        <n v="0.66" u="1"/>
        <n v="1.2166195" u="1"/>
        <n v="-0.2071346" u="1"/>
        <n v="0.80747979999999997" u="1"/>
        <n v="-2.7931146" u="1"/>
        <n v="-0.30555189999999999" u="1"/>
        <n v="-0.10825029999999999" u="1"/>
        <n v="0.15298320000000001" u="1"/>
        <n v="-1.5300118" u="1"/>
        <n v="-1.6144962" u="1"/>
        <n v="0.31525219999999998" u="1"/>
        <n v="3.2625582999999998" u="1"/>
        <n v="-0.53887750000000001" u="1"/>
        <n v="0.40417399999999998" u="1"/>
        <n v="2.6548672999999998" u="1"/>
        <n v="-0.84584970000000004" u="1"/>
        <n v="4.6136900000000002E-2" u="1"/>
        <n v="1.4123732" u="1"/>
        <n v="-0.5252078" u="1"/>
        <n v="-0.25255509999999998" u="1"/>
        <n v="7.2014999999999996E-2" u="1"/>
        <n v="1.0703697000000001" u="1"/>
        <n v="-1.5230733999999999" u="1"/>
        <n v="0.77993579999999996" u="1"/>
        <n v="1.5359583000000001" u="1"/>
        <n v="-0.1198231" u="1"/>
        <n v="0.1910828" u="1"/>
        <n v="-1.0125753" u="1"/>
        <n v="-0.4744003" u="1"/>
        <n v="-0.22123889999999999" u="1"/>
        <n v="-3.3432000000000003E-2" u="1"/>
        <n v="0.1149646" u="1"/>
        <n v="-7.0084599999999997E-2" u="1"/>
        <n v="2.13151E-2" u="1"/>
        <n v="0.93378609999999995" u="1"/>
        <n v="1.1125309999999999" u="1"/>
        <n v="2.4795438000000001" u="1"/>
        <n v="-0.698183" u="1"/>
        <n v="0.12633469999999999" u="1"/>
        <n v="0.4340927" u="1"/>
        <n v="0.60115980000000002" u="1"/>
        <n v="-1.2232312000000001" u="1"/>
        <n v="-0.22978029999999999" u="1"/>
        <n v="-0.1220905" u="1"/>
        <n v="0.4594181" u="1"/>
        <n v="1.8139137999999999" u="1"/>
        <n v="-1.7249249" u="1"/>
        <n v="-1.4547536999999999" u="1"/>
        <n v="0.13057270000000001" u="1"/>
        <n v="0.20390630000000001" u="1"/>
        <n v="1.5378597000000001" u="1"/>
        <n v="-0.50400239999999996" u="1"/>
        <n v="0.7085458" u="1"/>
        <n v="0.78780099999999997" u="1"/>
        <n v="-0.63093359999999998" u="1"/>
        <n v="0.39719270000000001" u="1"/>
        <n v="0.62602970000000002" u="1"/>
        <n v="-0.3233027" u="1"/>
        <n v="-0.1680672" u="1"/>
        <n v="0.39762029999999998" u="1"/>
        <n v="0.58997049999999995" u="1"/>
        <n v="-0.86545910000000004" u="1"/>
        <n v="0.3756584" u="1"/>
        <n v="1.5773855999999999" u="1"/>
        <n v="0.19" u="1"/>
        <n v="0.74226970000000003" u="1"/>
        <n v="0.94348480000000001" u="1"/>
        <n v="-0.48281990000000002" u="1"/>
        <n v="3.8924500000000001E-2" u="1"/>
        <n v="-0.32604440000000001" u="1"/>
        <n v="1.0286554000000001" u="1"/>
        <n v="-1.8072436000000001" u="1"/>
        <n v="0.1616696" u="1"/>
        <n v="1.3078784000000001" u="1"/>
        <n v="1.2140812000000001" u="1"/>
        <n v="1.7164953000000001" u="1"/>
        <n v="-1.5667861999999999" u="1"/>
        <n v="-0.24974080000000001" u="1"/>
        <n v="0.23902219999999999" u="1"/>
        <n v="2.7709096" u="1"/>
        <n v="-0.32737650000000001" u="1"/>
        <n v="-3.7376049" u="1"/>
        <n v="-1.2076053" u="1"/>
        <n v="-0.42977009999999999" u="1"/>
        <n v="1.6809500000000002E-2" u="1"/>
        <n v="-1.6281288" u="1"/>
        <n v="-4.4201900000000002E-2" u="1"/>
        <n v="0.46428000000000003" u="1"/>
        <n v="-2.2624434" u="1"/>
        <n v="0.2553626" u="1"/>
        <n v="0.35710960000000003" u="1"/>
        <n v="-0.15612000000000001" u="1"/>
        <n v="1.4166605000000001" u="1"/>
        <n v="2.7522795000000002" u="1"/>
        <n v="0.33037090000000002" u="1"/>
        <n v="0.7992842" u="1"/>
        <n v="-5.0865619000000004" u="1"/>
        <n v="0.59700560000000003" u="1"/>
        <n v="0.70827799999999996" u="1"/>
        <n v="0.71143290000000003" u="1"/>
        <n v="0.86365429999999999" u="1"/>
        <n v="1.36" u="1"/>
        <n v="0.3404121" u="1"/>
        <n v="0.68394529999999998" u="1"/>
        <n v="1.171875" u="1"/>
        <n v="2.9909816" u="1"/>
        <n v="1.9834453000000001" u="1"/>
        <n v="-1.5095962999999999" u="1"/>
        <n v="1.7040843999999999" u="1"/>
        <n v="0.1160335" u="1"/>
        <n v="0.86010359999999997" u="1"/>
        <n v="3.0347051" u="1"/>
        <n v="-0.57359179999999999" u="1"/>
        <n v="-0.35601270000000002" u="1"/>
        <n v="0.31406210000000001" u="1"/>
        <n v="1.0356732" u="1"/>
        <n v="-1.7558978999999999" u="1"/>
        <n v="-0.86350970000000005" u="1"/>
        <n v="-1.0094825000000001" u="1"/>
        <n v="-0.33631559999999999" u="1"/>
        <n v="0.15548149999999999" u="1"/>
        <n v="0.91966170000000003" u="1"/>
        <n v="1.4445272" u="1"/>
        <n v="-0.70549059999999997" u="1"/>
        <n v="-0.53" u="1"/>
        <n v="-0.57765149999999998" u="1"/>
        <n v="-0.31430069999999999" u="1"/>
        <n v="-1.5842624000000001" u="1"/>
        <n v="0.1784133" u="1"/>
        <n v="-0.79354340000000001" u="1"/>
        <n v="0.24159449999999999" u="1"/>
        <n v="2.0949721000000001" u="1"/>
        <n v="-1.2668250000000001" u="1"/>
        <n v="0.40404400000000001" u="1"/>
        <n v="0.53466740000000001" u="1"/>
        <n v="0.19002140000000001" u="1"/>
        <n v="0.85598439999999998" u="1"/>
        <n v="0.89920860000000002" u="1"/>
        <n v="-2.5010306" u="1"/>
        <n v="0.1019876" u="1"/>
        <n v="0.40368009999999999" u="1"/>
        <n v="1.5458225999999999" u="1"/>
        <n v="-0.60347890000000004" u="1"/>
        <n v="1.7835808" u="1"/>
        <n v="0.6594508" u="1"/>
        <n v="3.6772982999999999" u="1"/>
        <n v="-0.23724790000000001" u="1"/>
        <n v="0.14833589999999999" u="1"/>
        <n v="-4.0417099999999997E-2" u="1"/>
        <n v="1.1842699999999999E-2" u="1"/>
        <n v="0.36930649999999998" u="1"/>
        <n v="0.39" u="1"/>
        <n v="0.86596919999999999" u="1"/>
        <n v="0.69912430000000003" u="1"/>
        <n v="1.7144415" u="1"/>
        <n v="2.1220159000000001" u="1"/>
        <n v="0.1457726" u="1"/>
        <n v="0.39121539999999999" u="1"/>
        <n v="-1.0890706999999999" u="1"/>
        <n v="0.1984127" u="1"/>
        <n v="-1.9576868000000001" u="1"/>
        <n v="6.4139000000000002E-2" u="1"/>
        <n v="-1.274578" u="1"/>
        <n v="-0.63810389999999995" u="1"/>
        <n v="-0.46954309999999999" u="1"/>
        <n v="0.1806499" u="1"/>
        <n v="1.5187557" u="1"/>
        <n v="0.40160639999999997" u="1"/>
        <n v="-0.32973370000000002" u="1"/>
        <n v="6.5238699999999997E-2" u="1"/>
        <n v="-0.58234759999999997" u="1"/>
        <n v="0.66782810000000004" u="1"/>
        <n v="0.15109" u="1"/>
        <n v="2.7402300000000001E-2" u="1"/>
        <n v="0.32748850000000002" u="1"/>
        <n v="-0.67182410000000004" u="1"/>
        <n v="-0.53744179999999997" u="1"/>
        <n v="0.19480720000000001" u="1"/>
        <n v="0.22336900000000001" u="1"/>
        <n v="0.55730489999999999" u="1"/>
        <n v="1.6961299999999999" u="1"/>
        <n v="-9.7820799999999999E-2" u="1"/>
        <n v="0.41128369999999997" u="1"/>
        <n v="-1.4466667" u="1"/>
        <n v="-0.43353720000000001" u="1"/>
        <n v="-0.1068833" u="1"/>
        <n v="0.15684909999999999" u="1"/>
        <n v="0.50074669999999999" u="1"/>
        <n v="-0.72749949999999997" u="1"/>
        <n v="-0.58148929999999999" u="1"/>
        <n v="5.1446899999999997E-2" u="1"/>
        <n v="-1.1758417999999999" u="1"/>
        <n v="0.64779220000000004" u="1"/>
        <n v="-0.2075186" u="1"/>
        <n v="0.31121860000000001" u="1"/>
        <n v="0.66378300000000001" u="1"/>
        <n v="1.572973" u="1"/>
        <n v="1.8366640000000001" u="1"/>
        <n v="-4.8859100000000003E-2" u="1"/>
        <n v="1.5388496" u="1"/>
        <n v="2.8524504999999998" u="1"/>
        <n v="-0.70243900000000004" u="1"/>
        <n v="-0.24250540000000001" u="1"/>
        <n v="0.37393159999999998" u="1"/>
        <n v="0.1691038" u="1"/>
        <n v="-1.3406381000000001" u="1"/>
        <n v="-0.41775830000000003" u="1"/>
        <n v="-0.1874063" u="1"/>
        <n v="1.9228514000000001" u="1"/>
        <n v="-0.41748629999999998" u="1"/>
        <n v="-1.9872000000000001E-2" u="1"/>
        <n v="0.13434840000000001" u="1"/>
        <n v="0.74544449999999995" u="1"/>
        <n v="-0.55997640000000004" u="1"/>
        <n v="-0.36446469999999997" u="1"/>
        <n v="0.27816269999999998" u="1"/>
        <n v="0.54999889999999996" u="1"/>
        <n v="-2.9700798000000002" u="1"/>
        <n v="-0.57185850000000005" u="1"/>
        <n v="-0.42045070000000001" u="1"/>
        <n v="-0.357462" u="1"/>
        <n v="2.6970953999999998" u="1"/>
        <n v="-1.1387906999999999" u="1"/>
        <n v="0.59379219999999999" u="1"/>
        <n v="-0.326519" u="1"/>
        <n v="-0.3531128" u="1"/>
        <n v="0.45" u="1"/>
        <n v="1.4287373999999999" u="1"/>
        <n v="-1.1250682999999999" u="1"/>
        <n v="-0.14692379999999999" u="1"/>
        <n v="-2.7469668999999999" u="1"/>
        <n v="0.11114739999999999" u="1"/>
        <n v="-1.8413607000000001" u="1"/>
        <n v="-1.3643072000000001" u="1"/>
        <n v="1.7978786" u="1"/>
        <n v="2.1345209000000001" u="1"/>
        <n v="-0.6427969" u="1"/>
        <n v="-0.99568939999999995" u="1"/>
        <n v="0.65135069999999995" u="1"/>
        <n v="-3.0340557000000001" u="1"/>
        <n v="-1.7023115" u="1"/>
        <n v="-0.36889899999999998" u="1"/>
        <n v="4.3215200000000002E-2" u="1"/>
        <n v="1.209182" u="1"/>
        <n v="-0.23167650000000001" u="1"/>
        <n v="1.1858105000000001" u="1"/>
        <n v="2.2599999999999998" u="1"/>
        <n v="0.84886320000000004" u="1"/>
        <n v="1.4498127000000001" u="1"/>
        <n v="1.451449" u="1"/>
        <n v="-1.0829435999999999" u="1"/>
        <n v="-0.43659740000000002" u="1"/>
        <n v="2.5499999999999998" u="1"/>
        <n v="-6.7060103" u="1"/>
        <n v="0.61629860000000003" u="1"/>
        <n v="1.0072604999999999" u="1"/>
        <n v="1.0201245999999999" u="1"/>
        <n v="3.4370946999999998" u="1"/>
        <n v="1.8061963999999999" u="1"/>
        <n v="-0.7258753" u="1"/>
        <n v="-0.4565631" u="1"/>
        <n v="0.21181949999999999" u="1"/>
        <n v="0.30154180000000003" u="1"/>
        <n v="0.53323849999999995" u="1"/>
        <n v="0.71949439999999998" u="1"/>
        <n v="0.1736741" u="1"/>
        <n v="5.1938895" u="1"/>
        <n v="-1.0792379000000001" u="1"/>
        <n v="-0.1150856" u="1"/>
        <n v="0.51861500000000005" u="1"/>
        <n v="1.0739064" u="1"/>
        <n v="5.393586" u="1"/>
        <n v="5.9442000000000002E-2" u="1"/>
        <n v="0.93579979999999996" u="1"/>
        <n v="-0.80771689999999996" u="1"/>
        <n v="0.24535779999999999" u="1"/>
        <n v="0.66073510000000002" u="1"/>
        <n v="0.31756109999999999" u="1"/>
        <n v="1.0657734000000001" u="1"/>
        <n v="-1.1200000000000001" u="1"/>
        <n v="0.4474708" u="1"/>
        <n v="1.0125576000000001" u="1"/>
        <n v="-2.2799999999999998" u="1"/>
        <n v="-0.89664940000000004" u="1"/>
        <n v="-0.84643290000000004" u="1"/>
        <n v="-0.54295130000000003" u="1"/>
        <n v="0.553346" u="1"/>
        <n v="0.45440639999999999" u="1"/>
        <n v="0.54713109999999998" u="1"/>
        <n v="-0.17211699999999999" u="1"/>
        <n v="1.1305784000000001" u="1"/>
        <n v="0.35637269999999999" u="1"/>
        <n v="0.3943432" u="1"/>
        <n v="-0.16754160000000001" u="1"/>
        <n v="2.4408284" u="1"/>
        <n v="-0.38002170000000002" u="1"/>
        <n v="0.19900499999999999" u="1"/>
        <n v="1.3284517" u="1"/>
        <n v="2.5327858999999999" u="1"/>
        <n v="-2.5982862" u="1"/>
        <n v="-0.13568520000000001" u="1"/>
        <n v="0.92" u="1"/>
        <n v="3.8971387000000002" u="1"/>
        <n v="0.31333929999999999" u="1"/>
        <n v="-1.4803232" u="1"/>
        <n v="-1.3892428999999999" u="1"/>
        <n v="-1.0612804" u="1"/>
        <n v="1.2787724" u="1"/>
        <n v="1.8997128000000001" u="1"/>
        <n v="-4.3905994000000002" u="1"/>
        <n v="-0.48907889999999998" u="1"/>
        <n v="-0.40846710000000003" u="1"/>
        <n v="-0.23787739999999999" u="1"/>
        <n v="-6.5019499999999994E-2" u="1"/>
        <n v="0.1968039" u="1"/>
        <n v="-0.28174080000000001" u="1"/>
        <n v="1.2884215000000001" u="1"/>
        <n v="-0.3832547" u="1"/>
        <n v="6.2982200000000002E-2" u="1"/>
        <n v="3.2645403000000002" u="1"/>
        <n v="-1.296495" u="1"/>
        <n v="-0.86550199999999999" u="1"/>
        <n v="-0.2349591" u="1"/>
        <n v="-3.9983999999999999E-2" u="1"/>
        <n v="0.39890829999999999" u="1"/>
        <n v="1.9676764" u="1"/>
        <n v="3.1414813000000001" u="1"/>
        <n v="-6.4391500000000004E-2" u="1"/>
        <n v="0.36968580000000001" u="1"/>
        <n v="-1.6440315000000001" u="1"/>
        <n v="-1.4657424999999999" u="1"/>
        <n v="0.42667860000000002" u="1"/>
        <n v="-3.0047147000000001" u="1"/>
        <n v="-0.23412350000000001" u="1"/>
        <n v="-0.95608789999999999" u="1"/>
        <n v="-3.2575067999999998" u="1"/>
        <n v="-0.96256070000000005" u="1"/>
        <n v="0.80289860000000002" u="1"/>
        <n v="-1.0777489" u="1"/>
        <n v="-0.90664880000000003" u="1"/>
        <n v="0.2694899" u="1"/>
        <n v="0.45857940000000003" u="1"/>
        <n v="-1.7611939999999999" u="1"/>
        <n v="0.1610576" u="1"/>
        <n v="9.8358503000000006" u="1"/>
        <n v="0.19768910000000001" u="1"/>
        <n v="0.46049440000000003" u="1"/>
        <n v="0.67782600000000004" u="1"/>
        <n v="0.73215490000000005" u="1"/>
        <n v="-2.0299999999999998" u="1"/>
        <n v="-0.54919910000000005" u="1"/>
        <n v="-0.25882870000000002" u="1"/>
        <n v="-0.15616869999999999" u="1"/>
        <n v="0.12442159999999999" u="1"/>
        <n v="0.25663649999999999" u="1"/>
        <n v="-0.27662520000000002" u="1"/>
        <n v="8.4865599999999999E-2" u="1"/>
        <n v="0.1909391" u="1"/>
        <n v="0.26" u="1"/>
        <n v="2.3585775" u="1"/>
        <n v="-3.34" u="1"/>
        <n v="-1.2918997000000001" u="1"/>
        <n v="0.16051360000000001" u="1"/>
        <n v="0.29043790000000003" u="1"/>
        <n v="0.88729469999999999" u="1"/>
        <n v="1.0259469000000001" u="1"/>
        <n v="1.8578116" u="1"/>
        <n v="-0.6941176" u="1"/>
        <n v="-1.1184232999999999" u="1"/>
        <n v="-1.0124082999999999" u="1"/>
        <n v="-0.60093479999999999" u="1"/>
        <n v="-0.69978479999999998" u="1"/>
        <n v="4.7844600000000001E-2" u="1"/>
        <n v="0.17872160000000001" u="1"/>
        <n v="1.0284769" u="1"/>
        <n v="2.3382353" u="1"/>
        <n v="0.21705430000000001" u="1"/>
        <n v="-1.6105107000000001" u="1"/>
        <n v="-1.0305934000000001" u="1"/>
        <n v="0.64365419999999995" u="1"/>
        <n v="-0.286935" u="1"/>
        <n v="0.71180100000000002" u="1"/>
        <n v="1.37" u="1"/>
        <n v="-0.35065849999999998" u="1"/>
        <n v="-7.9634399999999994E-2" u="1"/>
        <n v="0.60347890000000004" u="1"/>
        <n v="1.34235E-2" u="1"/>
        <n v="4.0622900000000003E-2" u="1"/>
        <n v="0.93879760000000001" u="1"/>
        <n v="0.47282180000000001" u="1"/>
        <n v="0.86800429999999995" u="1"/>
        <n v="-0.70720459999999996" u="1"/>
        <n v="-0.1187373" u="1"/>
        <n v="0.87903120000000001" u="1"/>
        <n v="1.5616866" u="1"/>
        <n v="-0.1702978" u="1"/>
        <n v="0.29491109999999998" u="1"/>
        <n v="0.55261610000000005" u="1"/>
        <n v="5.5892200000000003E-2" u="1"/>
        <n v="1.6693305000000001" u="1"/>
        <n v="9.45217E-2" u="1"/>
        <n v="0.8940437" u="1"/>
        <n v="0.85423230000000006" u="1"/>
        <n v="-2.0873351000000002" u="1"/>
        <n v="-0.3838666" u="1"/>
        <n v="0.2060911" u="1"/>
        <n v="-1.9201617" u="1"/>
        <n v="0.2299291" u="1"/>
        <n v="0.91658510000000004" u="1"/>
        <n v="-0.48297079999999998" u="1"/>
        <n v="-0.38778479999999999" u="1"/>
        <n v="-3.6100300000000002E-2" u="1"/>
        <n v="0.1980992" u="1"/>
        <n v="3.0318860000000001" u="1"/>
        <n v="2.7202009999999999" u="1"/>
        <n v="1.8229166999999999" u="1"/>
        <n v="-1.0255000000000001" u="1"/>
        <n v="-0.83200569999999996" u="1"/>
        <n v="-0.23926810000000001" u="1"/>
        <n v="-0.19047210000000001" u="1"/>
        <n v="-1.4957456" u="1"/>
        <n v="-0.1011" u="1"/>
        <n v="0.31107190000000001" u="1"/>
        <n v="0.3755869" u="1"/>
        <n v="0.61353840000000004" u="1"/>
        <n v="0.13681889999999999" u="1"/>
        <n v="1.4718301" u="1"/>
        <n v="0.3965631" u="1"/>
        <n v="-3.7068671000000002" u="1"/>
        <n v="-8.3119000000000005E-3" u="1"/>
        <n v="0.2386172" u="1"/>
        <n v="0.51199289999999997" u="1"/>
        <n v="0.54" u="1"/>
        <n v="0.87417739999999999" u="1"/>
        <n v="1.7246786000000001" u="1"/>
        <n v="-1.2411241" u="1"/>
        <n v="0.20012199999999999" u="1"/>
        <n v="1.1947695" u="1"/>
        <n v="-0.65431459999999997" u="1"/>
        <n v="0.27311210000000002" u="1"/>
        <n v="1.7479122" u="1"/>
        <n v="-0.62465040000000005" u="1"/>
        <n v="-0.56726520000000002" u="1"/>
        <n v="0.39811419999999997" u="1"/>
        <n v="1.5022329999999999" u="1"/>
        <n v="-0.44416679999999997" u="1"/>
        <n v="-0.19523309999999999" u="1"/>
        <n v="-0.20207849999999999" u="1"/>
        <n v="-0.1282856" u="1"/>
        <n v="0.1163848" u="1"/>
        <n v="1.1609008999999999" u="1"/>
        <n v="-1.8709857999999999" u="1"/>
        <n v="-1.8276874999999999" u="1"/>
        <n v="-0.41244639999999999" u="1"/>
        <n v="0.52252540000000003" u="1"/>
        <n v="0.61052859999999998" u="1"/>
        <n v="1.0669481000000001" u="1"/>
        <n v="1.5223895000000001" u="1"/>
        <n v="-0.34753230000000002" u="1"/>
        <n v="8.7479399999999999E-2" u="1"/>
        <n v="0.43723669999999998" u="1"/>
        <n v="0.83998050000000002" u="1"/>
        <n v="-1.4673046000000001" u="1"/>
        <n v="0.25715310000000002" u="1"/>
        <n v="7.9582E-2" u="1"/>
        <n v="-1.5809869999999999" u="1"/>
        <n v="-0.21076829999999999" u="1"/>
        <n v="0.34956920000000002" u="1"/>
        <n v="0.52500950000000002" u="1"/>
        <n v="1.2118842999999999" u="1"/>
        <n v="-1.1623711000000001" u="1"/>
        <n v="0.48267270000000001" u="1"/>
        <n v="0.74361460000000001" u="1"/>
        <n v="-0.56723389999999996" u="1"/>
        <n v="-1.5004318000000001" u="1"/>
        <n v="-0.71254450000000003" u="1"/>
        <n v="0.42675039999999997" u="1"/>
        <n v="-2.0433591" u="1"/>
        <n v="-0.85513079999999997" u="1"/>
        <n v="0.1791548" u="1"/>
        <n v="-1.2050482" u="1"/>
        <n v="-4.0467082999999997" u="1"/>
        <n v="-0.8" u="1"/>
        <n v="-0.4310273" u="1"/>
        <n v="0.6267779" u="1"/>
        <n v="-4.1973273000000004" u="1"/>
        <n v="8.6505200000000004E-2" u="1"/>
        <n v="1.1396679000000001" u="1"/>
        <n v="2.0057003999999998" u="1"/>
        <n v="-1.1100000000000001" u="1"/>
        <n v="-0.79140759999999999" u="1"/>
        <n v="-0.40276230000000002" u="1"/>
        <n v="-0.63191149999999996" u="1"/>
        <n v="-0.43463829999999998" u="1"/>
        <n v="-0.16542599999999999" u="1"/>
        <n v="1.4430894000000001" u="1"/>
        <n v="-0.88349869999999997" u="1"/>
        <n v="-0.84946049999999995" u="1"/>
        <n v="0.7701171" u="1"/>
        <n v="-0.5187737" u="1"/>
        <n v="-0.21391109999999999" u="1"/>
        <n v="0.2426063" u="1"/>
        <n v="20" u="1"/>
        <n v="-0.41988399999999998" u="1"/>
        <n v="0.23118549999999999" u="1"/>
        <n v="1.8395950999999999" u="1"/>
        <n v="2.8040327999999999" u="1"/>
        <n v="-0.30764000000000002" u="1"/>
        <n v="0.17996219999999999" u="1"/>
        <n v="1.507223" u="1"/>
        <n v="-0.29062090000000002" u="1"/>
        <n v="-0.11134090000000001" u="1"/>
        <n v="-0.17877419999999999" u="1"/>
        <n v="1.0922324999999999" u="1"/>
        <n v="-0.99698989999999998" u="1"/>
        <n v="0.36290709999999998" u="1"/>
        <n v="0.6934979" u="1"/>
        <n v="0.31815290000000002" u="1"/>
        <n v="1.005498" u="1"/>
        <n v="-0.15396460000000001" u="1"/>
        <n v="-9.4020000000000006E-3" u="1"/>
        <n v="3.2890364999999999" u="1"/>
        <n v="0.54099039999999998" u="1"/>
        <n v="0.55000000000000004" u="1"/>
        <n v="0.97945530000000003" u="1"/>
        <n v="0.20590249999999999" u="1"/>
        <n v="0.5997711" u="1"/>
        <n v="-1.2813369999999999" u="1"/>
        <n v="-0.57718740000000002" u="1"/>
        <n v="-0.43212289999999998" u="1"/>
        <n v="-1.4757969" u="1"/>
        <n v="-1.5607156" u="1"/>
        <n v="-0.41295569999999998" u="1"/>
        <n v="0.3943662" u="1"/>
        <n v="1.1200000000000001" u="1"/>
        <n v="5.3822799999999997E-2" u="1"/>
        <n v="-6.8241200000000002E-2" u="1"/>
        <n v="-1.0558069000000001" u="1"/>
        <n v="0.96749229999999997" u="1"/>
        <n v="2.0109566999999999" u="1"/>
        <n v="-1.9005282999999999" u="1"/>
        <n v="0.32462229999999997" u="1"/>
        <n v="0.459563" u="1"/>
        <n v="0.59215759999999995" u="1"/>
        <n v="2.9581993999999998" u="1"/>
        <n v="3.4725275" u="1"/>
        <n v="-0.37675530000000002" u="1"/>
        <n v="0.28900480000000001" u="1"/>
        <n v="0.40457340000000003" u="1"/>
        <n v="-1.6305377999999999" u="1"/>
        <n v="-0.80909520000000001" u="1"/>
        <n v="0.82047190000000003" u="1"/>
        <n v="-2.4525315999999999" u="1"/>
        <n v="-1.5063731" u="1"/>
        <n v="0.32056990000000002" u="1"/>
        <n v="1.0207554000000001" u="1"/>
        <n v="5.6545100000000001E-2" u="1"/>
        <n v="-1.8362506000000001" u="1"/>
        <n v="-0.69559720000000003" u="1"/>
        <n v="0.4744447" u="1"/>
        <n v="2.8669601999999998" u="1"/>
        <n v="-0.75279859999999998" u="1"/>
        <n v="-0.44609670000000001" u="1"/>
        <n v="0.33599560000000001" u="1"/>
        <n v="0.37523450000000003" u="1"/>
        <n v="2.2882699999999998" u="1"/>
        <n v="-0.81" u="1"/>
        <n v="-0.3700638" u="1"/>
        <n v="0.97087380000000001" u="1"/>
        <n v="-1.8337885" u="1"/>
        <n v="-1.6957281" u="1"/>
        <n v="-0.15780530000000001" u="1"/>
        <n v="1.8594143999999999" u="1"/>
        <n v="-3.5603981" u="1"/>
        <n v="-1.1957374000000001" u="1"/>
        <n v="1.0939658999999999" u="1"/>
        <n v="1.1113063000000001" u="1"/>
        <n v="3.5744419999999999" u="1"/>
        <n v="4.2610773999999996" u="1"/>
        <n v="-0.40699560000000001" u="1"/>
        <n v="-1.0074893" u="1"/>
        <n v="-0.49766640000000001" u="1"/>
        <n v="0.12158049999999999" u="1"/>
        <n v="0.71840749999999998" u="1"/>
        <n v="-0.47526279999999999" u="1"/>
        <n v="-0.21469579999999999" u="1"/>
        <n v="-2.7538314000000002" u="1"/>
        <n v="1.4431239" u="1"/>
        <n v="0.48076920000000001" u="1"/>
        <n v="1.4276985" u="1"/>
        <n v="0.64357589999999998" u="1"/>
        <n v="0.67" u="1"/>
        <n v="0.13153570000000001" u="1"/>
        <n v="0.27189069999999999" u="1"/>
        <n v="0.95404610000000001" u="1"/>
        <n v="-0.77924099999999996" u="1"/>
        <n v="-0.49475160000000001" u="1"/>
        <n v="0.2826456" u="1"/>
        <n v="-3.3998075999999999" u="1"/>
        <n v="-1.5781041" u="1"/>
        <n v="0.34322459999999999" u="1"/>
        <n v="0.56429249999999997" u="1"/>
        <n v="1.1476839000000001" u="1"/>
        <n v="0.25805499999999998" u="1"/>
        <n v="-0.48200419999999999" u="1"/>
        <n v="-7.9676300000000005E-2" u="1"/>
        <n v="-0.1267952" u="1"/>
        <n v="9.9773200000000006E-2" u="1"/>
        <n v="0.36607689999999998" u="1"/>
        <n v="-0.96114429999999995" u="1"/>
        <n v="-0.32425710000000002" u="1"/>
        <n v="1.3488713999999999" u="1"/>
        <n v="1.7048447" u="1"/>
        <n v="-2.9379048999999999" u="1"/>
        <n v="-0.40626810000000002" u="1"/>
        <n v="-0.88729840000000004" u="1"/>
        <n v="-0.11314299999999999" u="1"/>
        <n v="0.56990700000000005" u="1"/>
        <n v="-1.0533855000000001" u="1"/>
        <n v="0.2374095" u="1"/>
        <n v="2.61" u="1"/>
        <n v="-2.4105332000000002" u="1"/>
        <n v="1.4563107" u="1"/>
        <n v="-1.2447683" u="1"/>
        <n v="-0.60863710000000004" u="1"/>
        <n v="-0.38616820000000002" u="1"/>
        <n v="1.2336354" u="1"/>
        <n v="-0.86117809999999995" u="1"/>
        <n v="0.59311979999999997" u="1"/>
        <n v="7.6543352000000002" u="1"/>
        <n v="-1.3677812" u="1"/>
        <n v="0.11459999999999999" u="1"/>
        <n v="0.8259919" u="1"/>
        <n v="1.0602895000000001" u="1"/>
        <n v="-2.4194232000000002" u="1"/>
        <n v="-0.72389139999999996" u="1"/>
        <n v="1.2290953" u="1"/>
        <n v="2.59314E-2" u="1"/>
        <n v="0.77890950000000003" u="1"/>
        <n v="3.1311903000000001" u="1"/>
        <n v="-1.3767099" u="1"/>
        <n v="-0.63384269999999998" u="1"/>
        <n v="-0.51617900000000005" u="1"/>
        <n v="0.67426180000000002" u="1"/>
        <n v="-1.9008991" u="1"/>
        <n v="-1.4651548000000001" u="1"/>
        <n v="-0.332069" u="1"/>
        <n v="-2.07058E-2" u="1"/>
        <n v="1.4471073999999999" u="1"/>
        <n v="-1.7859982000000001" u="1"/>
        <n v="-0.2869157" u="1"/>
        <n v="7.2229000000000002E-2" u="1"/>
        <n v="0.92915950000000003" u="1"/>
        <n v="0.95514560000000004" u="1"/>
        <n v="0.15579789999999999" u="1"/>
        <n v="-2.2601548999999999" u="1"/>
        <n v="-1.2844036999999999" u="1"/>
        <n v="0.16828570000000001" u="1"/>
        <n v="-1.6092150000000001" u="1"/>
        <n v="-0.30111189999999999" u="1"/>
        <n v="0.1604952" u="1"/>
        <n v="0.2692696" u="1"/>
        <n v="1.5689582" u="1"/>
        <n v="-0.25766499999999998" u="1"/>
        <n v="0.30447020000000002" u="1"/>
        <n v="1.1111111" u="1"/>
        <n v="-0.30113669999999998" u="1"/>
        <n v="-0.28132289999999999" u="1"/>
        <n v="2.4233576999999999" u="1"/>
        <n v="-3.9949604000000001" u="1"/>
        <n v="0.98637859999999999" u="1"/>
        <n v="-1.3917051" u="1"/>
        <n v="-0.3739191" u="1"/>
        <n v="0.54631359999999995" u="1"/>
        <n v="0.68" u="1"/>
        <n v="1.3456617" u="1"/>
        <n v="1.4486486000000001" u="1"/>
        <n v="-2.7866411000000002" u="1"/>
        <n v="-0.59154470000000003" u="1"/>
        <n v="0.17687839999999999" u="1"/>
        <n v="-0.16217970000000001" u="1"/>
        <n v="-0.13274340000000001" u="1"/>
        <n v="0.29118919999999998" u="1"/>
        <n v="0.51672720000000005" u="1"/>
        <n v="-0.48232969999999997" u="1"/>
        <n v="-0.34549879999999999" u="1"/>
        <n v="-0.13" u="1"/>
        <n v="0.40647169999999999" u="1"/>
        <n v="0.48853570000000002" u="1"/>
        <n v="1.1586675" u="1"/>
        <n v="1.9097222" u="1"/>
        <n v="-0.78035509999999997" u="1"/>
        <n v="0.73189130000000002" u="1"/>
        <n v="1.6869727999999999" u="1"/>
        <n v="3.09" u="1"/>
        <n v="-0.33607599999999999" u="1"/>
        <n v="1.5079634" u="1"/>
        <n v="-2.3171286000000002" u="1"/>
        <n v="1.0608283000000001" u="1"/>
        <n v="5.0916500000000003E-2" u="1"/>
        <n v="1.2941176000000001" u="1"/>
        <n v="2.0091670000000001" u="1"/>
        <n v="0.16432350000000001" u="1"/>
        <n v="-2.6859421000000001" u="1"/>
        <n v="-1.2417495999999999" u="1"/>
        <n v="4.2527099999999998E-2" u="1"/>
        <n v="2.6640855000000001" u="1"/>
        <n v="-0.74784349999999999" u="1"/>
        <n v="-0.52038439999999997" u="1"/>
        <n v="-1.1277799999999999E-2" u="1"/>
        <n v="4.8097630999999996" u="1"/>
        <n v="-0.72483220000000004" u="1"/>
        <n v="-0.98105129999999996" u="1"/>
        <n v="-0.17653669999999999" u="1"/>
        <n v="-4.2689400000000002E-2" u="1"/>
        <n v="-0.30397760000000001" u="1"/>
        <n v="0.11" u="1"/>
        <n v="0.5808044" u="1"/>
        <n v="-4.5084000000000001E-3" u="1"/>
        <n v="2.1483770999999998" u="1"/>
        <n v="0.4767035" u="1"/>
        <n v="15.0690755" u="1"/>
        <n v="1.3432778000000001" u="1"/>
        <n v="1.3460761999999999" u="1"/>
        <n v="2.8371328999999998" u="1"/>
        <n v="-1.9" u="1"/>
        <n v="-0.53562290000000001" u="1"/>
        <n v="-8.5325100000000001E-2" u="1"/>
        <n v="0.77024400000000004" u="1"/>
        <n v="-0.90513169999999998" u="1"/>
        <n v="1.2552996999999999" u="1"/>
        <n v="0.89051860000000005" u="1"/>
        <n v="1.4957822000000001" u="1"/>
        <n v="-4.99946E-2" u="1"/>
        <n v="0.69026100000000001" u="1"/>
        <n v="2.0424403" u="1"/>
        <n v="-1.0073097" u="1"/>
        <n v="-0.232876" u="1"/>
        <n v="-0.96590149999999997" u="1"/>
        <n v="-0.90562299999999996" u="1"/>
        <n v="-0.85444900000000001" u="1"/>
        <n v="-3.8855099999999997E-2" u="1"/>
        <n v="-0.89433450000000003" u="1"/>
        <n v="-0.3892216" u="1"/>
        <n v="-0.16660159999999999" u="1"/>
        <n v="9.1433E-3" u="1"/>
        <n v="0.68218440000000002" u="1"/>
        <n v="0.55051530000000004" u="1"/>
        <n v="1.2285012" u="1"/>
        <n v="-0.47529569999999999" u="1"/>
        <n v="0.32429859999999999" u="1"/>
        <n v="1.4478948" u="1"/>
        <n v="2.0527858999999999" u="1"/>
        <n v="-5.3160000000000004E-3" u="1"/>
        <n v="0.48111300000000001" u="1"/>
        <n v="0.87628039999999996" u="1"/>
        <n v="1.8526743000000001" u="1"/>
        <n v="2.9531122999999999" u="1"/>
        <n v="0.12536559999999999" u="1"/>
        <n v="5.2563271" u="1"/>
        <n v="-1.6602642000000001" u="1"/>
        <n v="1.4943767999999999" u="1"/>
        <n v="-0.92218290000000003" u="1"/>
        <n v="-0.4133423" u="1"/>
        <n v="-0.23399429999999999" u="1"/>
        <n v="0.17161960000000001" u="1"/>
        <n v="0.19171779999999999" u="1"/>
        <n v="0.74310980000000004" u="1"/>
        <n v="-2.0248504000000001" u="1"/>
        <n v="8.7813799999999997E-2" u="1"/>
        <n v="1.1832566" u="1"/>
        <n v="1.9266764000000001" u="1"/>
        <n v="-2.1112599999999999E-2" u="1"/>
        <n v="2.21435E-2" u="1"/>
        <n v="9.7193399999999999E-2" u="1"/>
        <n v="0.62111799999999995" u="1"/>
        <n v="6.9185736999999996" u="1"/>
        <n v="-0.3314339" u="1"/>
        <n v="0.47546719999999998" u="1"/>
        <n v="-2.0100503000000001" u="1"/>
        <n v="-1.8174108" u="1"/>
        <n v="-0.83629989999999998" u="1"/>
        <n v="-0.56369789999999997" u="1"/>
        <n v="2.5550497000000001" u="1"/>
        <n v="-8.9904999999999999E-2" u="1"/>
        <n v="0.81283649999999996" u="1"/>
        <n v="-1.6159874000000001" u="1"/>
        <n v="3.6782737000000001" u="1"/>
        <n v="-0.75893149999999998" u="1"/>
        <n v="-0.62464779999999998" u="1"/>
        <n v="-0.27" u="1"/>
        <n v="-7.8552200000000003E-2" u="1"/>
        <n v="0.1794473" u="1"/>
        <n v="1.6901408" u="1"/>
        <n v="-0.97989700000000002" u="1"/>
        <n v="1.0765001999999999" u="1"/>
        <n v="1.5712052999999999" u="1"/>
        <n v="-0.56276179999999998" u="1"/>
        <n v="7.4544299999999994E-2" u="1"/>
        <n v="1.7103788" u="1"/>
        <n v="1.9907713" u="1"/>
        <n v="2.6624902000000001" u="1"/>
        <n v="0.49729859999999998" u="1"/>
        <n v="0.57281340000000003" u="1"/>
        <n v="1.051599" u="1"/>
        <n v="-2.5079015999999998" u="1"/>
        <n v="0.21482280000000001" u="1"/>
        <n v="0.39507100000000001" u="1"/>
        <n v="1.0424093000000001" u="1"/>
        <n v="1.1851016000000001" u="1"/>
        <n v="0.1945886" u="1"/>
        <n v="0.41033069999999999" u="1"/>
        <n v="0.56510070000000001" u="1"/>
        <n v="-0.44711580000000001" u="1"/>
        <n v="-0.42515389999999997" u="1"/>
        <n v="0.87994490000000003" u="1"/>
        <n v="1.1352741" u="1"/>
        <n v="1.1688669" u="1"/>
        <n v="-9.2069100000000001E-2" u="1"/>
        <n v="-0.146092" u="1"/>
        <n v="1.2080816000000001" u="1"/>
        <n v="3.1213166000000001" u="1"/>
        <n v="-0.94673169999999995" u="1"/>
        <n v="0.9026419" u="1"/>
        <n v="-2.7622097999999999" u="1"/>
        <n v="-2.0718752999999999" u="1"/>
        <n v="-1.2146817999999999" u="1"/>
        <n v="-0.3036568" u="1"/>
        <n v="0.25440669999999999" u="1"/>
        <n v="0.3676471" u="1"/>
        <n v="-0.4102054" u="1"/>
        <n v="1.0700388999999999" u="1"/>
        <n v="-0.39248670000000002" u="1"/>
        <n v="1.27364E-2" u="1"/>
        <n v="0.25347399999999998" u="1"/>
        <n v="0.19018640000000001" u="1"/>
        <n v="1.5288122" u="1"/>
        <n v="-0.3115888" u="1"/>
        <n v="1.0762433" u="1"/>
        <n v="-1.1668611" u="1"/>
        <n v="-0.40855900000000001" u="1"/>
        <n v="0.44740400000000002" u="1"/>
        <n v="-0.4422333" u="1"/>
        <n v="0.81" u="1"/>
        <n v="3.7916805999999998" u="1"/>
        <n v="-1.1467474" u="1"/>
        <n v="-1.0448411" u="1"/>
        <n v="-0.56143050000000005" u="1"/>
        <n v="0.70095379999999996" u="1"/>
        <n v="1.0511375000000001" u="1"/>
        <n v="0.23071849999999999" u="1"/>
        <n v="3.8614036" u="1"/>
        <n v="-0.2220509" u="1"/>
        <n v="6.8020499999999998E-2" u="1"/>
        <n v="0.40306330000000001" u="1"/>
        <n v="2.7782065" u="1"/>
        <n v="5.5089699999999998E-2" u="1"/>
        <n v="1.1489453999999999" u="1"/>
        <n v="1.4537484000000001" u="1"/>
        <n v="-1.2408809000000001" u="1"/>
        <n v="-0.71814960000000005" u="1"/>
        <n v="-0.37964399999999998" u="1"/>
        <n v="2.2810199999999999E-2" u="1"/>
        <n v="0.19160150000000001" u="1"/>
        <n v="-2.8534698999999999" u="1"/>
        <n v="5.3470200000000002E-2" u="1"/>
        <n v="0.72434670000000001" u="1"/>
        <n v="-0.16064870000000001" u="1"/>
        <n v="-2.2290500000000001E-2" u="1"/>
        <n v="1.8028249000000001" u="1"/>
        <n v="-2.7248141000000001" u="1"/>
        <n v="-0.70970909999999998" u="1"/>
        <n v="3.7881345999999998" u="1"/>
        <n v="0.49291439999999997" u="1"/>
        <n v="0.88021430000000001" u="1"/>
        <n v="6.6622299999999995E-2" u="1"/>
        <n v="0.27096690000000001" u="1"/>
        <n v="2.0316646999999999" u="1"/>
        <n v="-0.81598199999999999" u="1"/>
        <n v="0.32362459999999998" u="1"/>
        <n v="0.59298510000000004" u="1"/>
        <n v="-1.3192955" u="1"/>
        <n v="-0.35411029999999999" u="1"/>
        <n v="0.45410309999999998" u="1"/>
        <n v="0.74694139999999998" u="1"/>
        <n v="0.81894639999999996" u="1"/>
        <n v="-0.631023" u="1"/>
        <n v="-0.91568720000000003" u="1"/>
        <n v="-0.58507819999999999" u="1"/>
        <n v="-0.29566530000000002" u="1"/>
        <n v="5.0358977999999999" u="1"/>
        <n v="-0.2239642" u="1"/>
        <n v="0.7582721" u="1"/>
        <n v="0.36649929999999997" u="1"/>
        <n v="0.61312080000000002" u="1"/>
        <n v="0.64539590000000002" u="1"/>
        <n v="-3.4278311000000001" u="1"/>
        <n v="2.9948852000000001" u="1"/>
        <n v="-3.5417996" u="1"/>
        <n v="-0.46337240000000002" u="1"/>
        <n v="-0.31346879999999999" u="1"/>
        <n v="-0.25704480000000002" u="1"/>
        <n v="-8.7057499999999996E-2" u="1"/>
        <n v="1.4397439999999999" u="1"/>
        <n v="0.7935508" u="1"/>
        <n v="-1.9519983999999999" u="1"/>
        <n v="0.23540720000000001" u="1"/>
        <n v="0.65059319999999998" u="1"/>
        <n v="2.0512469000000002" u="1"/>
        <n v="2.0752481999999999" u="1"/>
        <n v="0.1160093" u="1"/>
        <n v="1.8425104999999999" u="1"/>
        <n v="4.9250449999999999" u="1"/>
        <n v="-1.5288572" u="1"/>
        <n v="-0.98535379999999995" u="1"/>
        <n v="0.104766" u="1"/>
        <n v="0.14062749999999999" u="1"/>
        <n v="0.82" u="1"/>
        <n v="1.9764799" u="1"/>
        <n v="0.56497180000000002" u="1"/>
        <n v="1.1499999999999999" u="1"/>
        <n v="5.65931E-2" u="1"/>
        <n v="-0.78672509999999996" u="1"/>
        <n v="5.4529000000000001E-3" u="1"/>
        <n v="-0.52934020000000004" u="1"/>
        <n v="8.9154899999999995E-2" u="1"/>
        <n v="0.14899399999999999" u="1"/>
        <n v="0.13969480000000001" u="1"/>
        <n v="1.2620638" u="1"/>
        <n v="1.575099" u="1"/>
        <n v="-1.0381805" u="1"/>
        <n v="-1.0303899999999999" u="1"/>
        <n v="-0.3212314" u="1"/>
        <n v="-3.5249700000000002E-2" u="1"/>
        <n v="2.8922099999999999E-2" u="1"/>
        <n v="-0.19508809999999999" u="1"/>
        <n v="-0.1666358" u="1"/>
        <n v="0.79613040000000002" u="1"/>
        <n v="0.88842980000000005" u="1"/>
        <n v="-0.2626945" u="1"/>
        <n v="0.62876600000000005" u="1"/>
        <n v="-0.91220069999999998" u="1"/>
        <n v="-0.70914840000000001" u="1"/>
        <n v="3.8873239000000002" u="1"/>
        <n v="0.99092599999999997" u="1"/>
        <n v="2.4822695000000001" u="1"/>
        <n v="2.7271052" u="1"/>
        <n v="-0.2306385" u="1"/>
        <n v="0.15864130000000001" u="1"/>
        <n v="0.15008579999999999" u="1"/>
        <n v="-1.1912183999999999" u="1"/>
        <n v="0.12825990000000001" u="1"/>
        <n v="4.2194092999999997" u="1"/>
        <n v="0.1045806" u="1"/>
        <n v="-0.1725168" u="1"/>
        <n v="0.1812233" u="1"/>
        <n v="1.1301839" u="1"/>
        <n v="1.5036532" u="1"/>
        <n v="-4.8842641999999996" u="1"/>
        <n v="-8.3396399999999996E-2" u="1"/>
        <n v="0.7927071" u="1"/>
        <n v="-3.1719127999999999" u="1"/>
        <n v="-1.9990505000000001" u="1"/>
        <n v="-0.24007200000000001" u="1"/>
        <n v="3.1201199999999998E-2" u="1"/>
        <n v="2.9254316999999999" u="1"/>
        <n v="0.20387069999999999" u="1"/>
        <n v="-0.80832729999999997" u="1"/>
        <n v="-0.27479219999999999" u="1"/>
        <n v="1.4012739000000001" u="1"/>
        <n v="0.17877670000000001" u="1"/>
        <n v="2.1860500000000001E-2" u="1"/>
        <n v="1.7077799" u="1"/>
        <n v="-0.1315096" u="1"/>
        <n v="0.87897230000000004" u="1"/>
        <n v="2.3135221000000001" u="1"/>
        <n v="-0.90012859999999995" u="1"/>
        <n v="0.48953760000000002" u="1"/>
        <n v="3.3394050000000002" u="1"/>
        <n v="-0.2043133" u="1"/>
        <n v="0.3645603" u="1"/>
        <n v="-0.4713331" u="1"/>
        <n v="0.2608453" u="1"/>
        <n v="0.46349849999999998" u="1"/>
        <n v="3.7148218000000002" u="1"/>
        <n v="-9.6777299999999997E-2" u="1"/>
        <n v="0.76459089999999996" u="1"/>
        <n v="0.88750830000000003" u="1"/>
        <n v="-0.36117379999999999" u="1"/>
        <n v="2.0076323" u="1"/>
        <n v="-2.9422719000000002" u="1"/>
        <n v="-1.0878931000000001" u="1"/>
        <n v="-0.37573390000000001" u="1"/>
        <n v="-9.1141100000000003E-2" u="1"/>
        <n v="-4.8667700000000001E-2" u="1"/>
        <n v="0.1007649" u="1"/>
        <n v="0.27744750000000001" u="1"/>
        <n v="0.98081850000000004" u="1"/>
        <n v="2.09" u="1"/>
        <n v="2.3137957999999998" u="1"/>
        <n v="-3.0985914999999999" u="1"/>
        <n v="-0.58380430000000005" u="1"/>
        <n v="-0.38407910000000001" u="1"/>
        <n v="1.68" u="1"/>
        <n v="-1.5005771000000001" u="1"/>
        <n v="-0.53076860000000003" u="1"/>
        <n v="0.2913328" u="1"/>
        <n v="0.58700209999999997" u="1"/>
        <n v="-0.83194679999999999" u="1"/>
        <n v="0.2512142" u="1"/>
        <n v="-0.54298639999999998" u="1"/>
        <n v="-6.5872200000000006E-2" u="1"/>
        <n v="0.80428949999999999" u="1"/>
        <n v="-1.897019" u="1"/>
        <n v="-5.2129300000000003E-2" u="1"/>
        <n v="-0.5061253" u="1"/>
        <n v="-0.3844785" u="1"/>
        <n v="1.2698962" u="1"/>
        <n v="1.3333333000000001" u="1"/>
        <n v="0.15554299999999999" u="1"/>
        <n v="0.49596469999999998" u="1"/>
        <n v="-0.40650409999999998" u="1"/>
        <n v="0.27068890000000001" u="1"/>
        <n v="0.77912669999999995" u="1"/>
        <n v="-0.72540550000000004" u="1"/>
        <n v="0.3407155" u="1"/>
        <n v="0.43029800000000001" u="1"/>
        <n v="9.5748799999999995E-2" u="1"/>
        <n v="0.97428619999999999" u="1"/>
        <n v="1.2607242000000001" u="1"/>
        <n v="-2.0357118000000001" u="1"/>
        <n v="-0.58680109999999996" u="1"/>
        <n v="-0.54323750000000004" u="1"/>
        <n v="0.22184219999999999" u="1"/>
        <n v="-0.66815139999999995" u="1"/>
        <n v="0.4650569" u="1"/>
        <n v="-0.89061840000000003" u="1"/>
        <n v="-0.72851140000000003" u="1"/>
        <n v="0.58153330000000003" u="1"/>
        <n v="-1.4878163" u="1"/>
        <n v="0.55859979999999998" u="1"/>
        <n v="1.568573" u="1"/>
        <n v="1.7892843" u="1"/>
        <n v="4.0645955999999996" u="1"/>
        <n v="2.4752131999999998" u="1"/>
        <n v="-1.3370474000000001" u="1"/>
        <n v="0.69549439999999996" u="1"/>
        <n v="1.7540803" u="1"/>
        <n v="-0.61596720000000005" u="1"/>
        <n v="-0.5275223" u="1"/>
        <n v="-0.11589339999999999" u="1"/>
        <n v="-0.44919500000000001" u="1"/>
        <n v="0.46791529999999998" u="1"/>
        <n v="-0.32019350000000002" u="1"/>
        <n v="0.209948" u="1"/>
        <n v="4.1500000000000004" u="1"/>
        <n v="0.44590039999999997" u="1"/>
        <n v="0.68785580000000002" u="1"/>
        <n v="7.8457700000000005E-2" u="1"/>
        <n v="0.2080843" u="1"/>
        <n v="0.89885420000000005" u="1"/>
        <n v="0.99281070000000005" u="1"/>
        <n v="-4.99251E-2" u="1"/>
        <n v="1.15841E-2" u="1"/>
        <n v="0.1433238" u="1"/>
        <n v="0.95106349999999995" u="1"/>
        <n v="-0.68641799999999997" u="1"/>
        <n v="0.10958900000000001" u="1"/>
        <n v="-0.50637330000000003" u="1"/>
        <n v="-0.39969250000000001" u="1"/>
        <n v="0.55509869999999994" u="1"/>
        <n v="0.95" u="1"/>
        <n v="1.743174" u="1"/>
        <n v="2.1772798" u="1"/>
        <n v="-6.8730600000000003E-2" u="1"/>
        <n v="9.4013200000000005E-2" u="1"/>
        <n v="0.2243897" u="1"/>
        <n v="0.47360730000000001" u="1"/>
        <n v="0.85086390000000001" u="1"/>
        <n v="1.41" u="1"/>
        <n v="-1.1399311000000001" u="1"/>
        <n v="-0.70484329999999995" u="1"/>
        <n v="1.3567027" u="1"/>
        <n v="2.5754885000000001" u="1"/>
        <n v="-0.26179809999999998" u="1"/>
        <n v="0.55095439999999996" u="1"/>
        <n v="0.144617" u="1"/>
        <n v="0.21029610000000001" u="1"/>
        <n v="-1.7562647" u="1"/>
        <n v="-0.12805459999999999" u="1"/>
        <n v="0.44222260000000002" u="1"/>
        <n v="0.95079880000000006" u="1"/>
        <n v="2.5898123000000002" u="1"/>
        <n v="-1.1105787" u="1"/>
        <n v="-0.4" u="1"/>
        <n v="0.92698559999999997" u="1"/>
        <n v="-0.38971159999999999" u="1"/>
        <n v="-0.1287277" u="1"/>
        <n v="0.54616379999999998" u="1"/>
        <n v="-1.8234264" u="1"/>
        <n v="2.7559930000000001" u="1"/>
        <n v="-0.63624800000000004" u="1"/>
        <n v="0.2526139" u="1"/>
        <n v="0.78811960000000003" u="1"/>
        <n v="-1.4658419" u="1"/>
        <n v="-0.6303725" u="1"/>
        <n v="0.31861630000000002" u="1"/>
        <n v="0.08" u="1"/>
        <n v="0.56974049999999998" u="1"/>
        <n v="-0.9390018" u="1"/>
        <n v="-0.8828357" u="1"/>
        <n v="-0.60446049999999996" u="1"/>
        <n v="0.30587930000000002" u="1"/>
        <n v="0.41781239999999997" u="1"/>
        <n v="-2.4216182000000002" u="1"/>
        <n v="-7.2670100000000001E-2" u="1"/>
        <n v="0.29314600000000002" u="1"/>
        <n v="1.5824176000000001" u="1"/>
        <n v="-0.19655320000000001" u="1"/>
        <n v="-0.19073590000000001" u="1"/>
        <n v="1.9653063" u="1"/>
        <n v="-1.9257356999999999" u="1"/>
        <n v="-0.87641619999999998" u="1"/>
        <n v="0.1801268" u="1"/>
        <n v="0.19729430000000001" u="1"/>
        <n v="0.43070130000000001" u="1"/>
        <n v="-0.14611250000000001" u="1"/>
        <n v="-1.3513514" u="1"/>
        <n v="-1.3916541" u="1"/>
        <n v="-0.2154343" u="1"/>
        <n v="0.82178709999999999" u="1"/>
        <n v="1.496888" u="1"/>
        <n v="2.8571768" u="1"/>
        <n v="2.9383145000000002" u="1"/>
        <n v="3.0905076999999999" u="1"/>
        <n v="-0.96980049999999995" u="1"/>
        <n v="0.58373540000000002" u="1"/>
        <n v="1.2432627000000001" u="1"/>
        <n v="-0.99777939999999998" u="1"/>
        <n v="2.0168856000000002" u="1"/>
        <n v="-0.63916329999999999" u="1"/>
        <n v="-3.9971899999999998E-2" u="1"/>
        <n v="0.56000000000000005" u="1"/>
        <n v="-1.471754" u="1"/>
        <n v="0.35506779999999999" u="1"/>
        <n v="1.5638451" u="1"/>
        <n v="-0.35579739999999999" u="1"/>
        <n v="1.4533464" u="1"/>
        <n v="0.11126560000000001" u="1"/>
        <n v="0.21147640000000001" u="1"/>
        <n v="0.76991039999999999" u="1"/>
        <n v="1.90694E-2" u="1"/>
        <n v="0.25491079999999999" u="1"/>
        <n v="0.49169040000000003" u="1"/>
        <n v="-1.1674355000000001" u="1"/>
        <n v="2.8980598999999998" u="1"/>
        <n v="2.7936900000000001E-2" u="1"/>
        <n v="-0.15212780000000001" u="1"/>
        <n v="-4.8049746000000004" u="1"/>
        <n v="6.8159700000000004E-2" u="1"/>
        <n v="0.61297619999999997" u="1"/>
        <n v="-0.28746339999999998" u="1"/>
        <n v="4.7192100000000001E-2" u="1"/>
        <n v="-1.4327315" u="1"/>
        <n v="0.56692909999999996" u="1"/>
        <n v="3.5243641000000001" u="1"/>
        <n v="-2.4788907" u="1"/>
        <n v="-2.0172135999999998" u="1"/>
        <n v="-0.96655420000000003" u="1"/>
        <n v="-7.03516E-2" u="1"/>
        <n v="1.2861735999999999" u="1"/>
        <n v="-0.26632820000000001" u="1"/>
        <n v="-0.26208500000000001" u="1"/>
        <n v="0.14537520000000001" u="1"/>
        <n v="1.3424175" u="1"/>
        <n v="-3.3149780999999998" u="1"/>
        <n v="-0.80224240000000002" u="1"/>
        <n v="-0.3536318" u="1"/>
        <n v="-0.25092730000000002" u="1"/>
        <n v="0.11654150000000001" u="1"/>
        <n v="0.31986039999999999" u="1"/>
        <n v="0.5263158" u="1"/>
        <n v="0.64354149999999999" u="1"/>
        <n v="5.1717331" u="1"/>
        <n v="-2.5724520000000002" u="1"/>
        <n v="-1.1142061000000001" u="1"/>
        <n v="-0.1730988" u="1"/>
        <n v="5.1508999999999999E-3" u="1"/>
        <n v="-0.93300360000000004" u="1"/>
        <n v="-0.3921077" u="1"/>
        <n v="-0.352738" u="1"/>
        <n v="0.25873740000000001" u="1"/>
        <n v="0.40106950000000002" u="1"/>
        <n v="1.9248647999999999" u="1"/>
        <n v="-1.1209336999999999" u="1"/>
        <n v="1.1436399999999999E-2" u="1"/>
        <n v="2.54582E-2" u="1"/>
        <n v="0.47449849999999999" u="1"/>
        <n v="-0.204844" u="1"/>
        <n v="-0.38175219999999999" u="1"/>
        <n v="1.6785700000000001E-2" u="1"/>
        <n v="-1.0774410999999999" u="1"/>
        <n v="-0.22932859999999999" u="1"/>
        <n v="0.43930859999999999" u="1"/>
        <n v="-0.28778160000000003" u="1"/>
        <n v="2.1525978000000001" u="1"/>
        <n v="1.7227564" u="1"/>
        <n v="2.5496267000000001" u="1"/>
        <n v="-1.4829245" u="1"/>
        <n v="-1.1048159" u="1"/>
        <n v="-0.49863879999999999" u="1"/>
        <n v="0.58651030000000004" u="1"/>
        <n v="1.1599999999999999" u="1"/>
        <n v="0.96774190000000004" u="1"/>
        <n v="1.6359655" u="1"/>
        <n v="0.59391240000000001" u="1"/>
        <n v="1.1323004000000001" u="1"/>
        <n v="-1.4717884999999999" u="1"/>
        <n v="9.2390899999999998E-2" u="1"/>
        <n v="-0.4417449" u="1"/>
        <n v="-0.3868472" u="1"/>
        <n v="-0.35705589999999998" u="1"/>
        <n v="-0.27491409999999999" u="1"/>
        <n v="-0.23" u="1"/>
        <n v="1.2448132999999999" u="1"/>
        <n v="4.7108700000000003E-2" u="1"/>
        <n v="1.2449688999999999" u="1"/>
        <n v="-0.54880499999999999" u="1"/>
        <n v="-0.178116" u="1"/>
        <n v="1.0359596" u="1"/>
        <n v="-2.9064174999999999" u="1"/>
        <n v="-1.1794256000000001" u="1"/>
        <n v="-0.44535590000000003" u="1"/>
        <n v="-0.81770810000000005" u="1"/>
        <n v="-0.14272119999999999" u="1"/>
        <n v="0.34771609999999997" u="1"/>
        <n v="0.42439559999999998" u="1"/>
        <n v="-1.6382063" u="1"/>
        <n v="-1.0946802" u="1"/>
        <n v="0.63231780000000004" u="1"/>
        <n v="-0.90008999999999995" u="1"/>
        <n v="-0.78216839999999999" u="1"/>
        <n v="-9.7869499999999998E-2" u="1"/>
        <n v="1.9368E-2" u="1"/>
        <n v="1.0973763000000001" u="1"/>
        <n v="-1.7508497000000001" u="1"/>
        <n v="0.37971919999999998" u="1"/>
        <n v="-0.60183759999999997" u="1"/>
        <n v="-0.23835239999999999" u="1"/>
        <n v="-0.21991649999999999" u="1"/>
        <n v="-1.0408922" u="1"/>
        <n v="-0.81180070000000004" u="1"/>
        <n v="-0.3959416" u="1"/>
        <n v="0.30232969999999998" u="1"/>
        <n v="-0.44964870000000001" u="1"/>
        <n v="-0.24576139999999999" u="1"/>
        <n v="0.1346348" u="1"/>
        <n v="0.38621680000000003" u="1"/>
        <n v="-2.38" u="1"/>
        <n v="1.3028280999999999" u="1"/>
        <n v="-0.31438300000000002" u="1"/>
        <n v="-0.76466559999999995" u="1"/>
        <n v="0.52794940000000001" u="1"/>
        <n v="2.4431761000000001" u="1"/>
        <n v="-0.97286930000000005" u="1"/>
        <n v="4.0594418000000001" u="1"/>
        <n v="-2.10733E-2" u="1"/>
        <n v="0.34" u="1"/>
        <n v="1.3992367999999999" u="1"/>
        <n v="2.1157870000000001" u="1"/>
        <n v="-1.6754849999999999" u="1"/>
        <n v="-0.66167129999999996" u="1"/>
        <n v="-0.44694250000000002" u="1"/>
        <n v="0.4294906" u="1"/>
        <n v="9.9723999999999993E-2" u="1"/>
        <n v="0.26178010000000002" u="1"/>
        <n v="0.36172880000000002" u="1"/>
        <n v="0.69" u="1"/>
        <n v="-0.13688810000000001" u="1"/>
        <n v="0.17531530000000001" u="1"/>
        <n v="0.41876049999999998" u="1"/>
        <n v="3.6370315999999998" u="1"/>
        <n v="-0.1928087" u="1"/>
        <n v="-9.0524199999999999E-2" u="1"/>
        <n v="0.49621739999999998" u="1"/>
        <n v="0.96415680000000004" u="1"/>
        <n v="-0.43353439999999999" u="1"/>
        <n v="-0.3216791" u="1"/>
        <n v="2.8028114" u="1"/>
        <n v="-2.2617902000000001" u="1"/>
        <n v="5.3475000000000002E-2" u="1"/>
        <n v="0.93446439999999997" u="1"/>
        <n v="-0.40556619999999999" u="1"/>
        <n v="0.67244760000000003" u="1"/>
        <n v="0.87987760000000004" u="1"/>
        <n v="1.18" u="1"/>
        <n v="0.1272489" u="1"/>
        <n v="1.6432245000000001" u="1"/>
        <n v="2.2860212" u="1"/>
        <n v="-0.40966819999999998" u="1"/>
        <n v="-0.1275307" u="1"/>
        <n v="0.22431100000000001" u="1"/>
        <n v="1.69" u="1"/>
        <n v="3.2495402000000002" u="1"/>
        <n v="-0.1155688" u="1"/>
        <n v="-0.63233969999999995" u="1"/>
        <n v="0.50374099999999999" u="1"/>
        <n v="0.88070459999999995" u="1"/>
        <n v="-0.21342990000000001" u="1"/>
        <n v="-0.13911229999999999" u="1"/>
        <n v="0.20137749999999999" u="1"/>
        <n v="1.0711553" u="1"/>
        <n v="-1.5866914000000001" u="1"/>
        <n v="-0.75181609999999999" u="1"/>
        <n v="0.33178920000000001" u="1"/>
        <n v="0.62986660000000005" u="1"/>
        <n v="0.64045180000000002" u="1"/>
        <n v="0.70055389999999995" u="1"/>
        <n v="1.0172607" u="1"/>
        <n v="-1.4354066999999999" u="1"/>
        <n v="0.59109420000000001" u="1"/>
        <n v="-0.71775339999999999" u="1"/>
        <n v="0.64987490000000003" u="1"/>
        <n v="-0.65713180000000004" u="1"/>
        <n v="0.31777339999999998" u="1"/>
        <n v="-8.6918700000000002E-2" u="1"/>
        <n v="4.2909200000000002E-2" u="1"/>
        <n v="-0.39904070000000003" u="1"/>
        <n v="0.7875432" u="1"/>
        <n v="1.0742752" u="1"/>
        <n v="1.476861" u="1"/>
        <n v="7.7794435999999996" u="1"/>
        <n v="-0.66383429999999999" u="1"/>
        <n v="-0.19963310000000001" u="1"/>
        <n v="-0.1969214" u="1"/>
        <n v="-5.0492000000000002E-3" u="1"/>
        <n v="0.43092190000000002" u="1"/>
        <n v="-0.62594159999999999" u="1"/>
        <n v="1.4777621000000001" u="1"/>
        <n v="1.6845703000000001" u="1"/>
        <n v="5.8778700000000003E-2" u="1"/>
        <n v="0.96447890000000003" u="1"/>
        <n v="-2.13" u="1"/>
        <n v="-0.71479630000000005" u="1"/>
        <n v="0.1057207" u="1"/>
        <n v="2.1716768000000002" u="1"/>
        <n v="3.6370524999999998" u="1"/>
        <n v="0.2969987" u="1"/>
        <n v="-2.7724220000000002" u="1"/>
        <n v="-1.1811141000000001" u="1"/>
        <n v="1.35032E-2" u="1"/>
        <n v="0.19955100000000001" u="1"/>
        <n v="0.39265119999999998" u="1"/>
        <n v="1.9322220999999999" u="1"/>
        <n v="2.0993789" u="1"/>
        <n v="-0.86776319999999996" u="1"/>
        <n v="0.1823129" u="1"/>
        <n v="-1.1737089000000001" u="1"/>
        <n v="-1.0885781999999999" u="1"/>
        <n v="-7.5761999999999996E-2" u="1"/>
        <n v="-0.35939559999999998" u="1"/>
        <n v="-0.31049009999999999" u="1"/>
        <n v="0.52471769999999995" u="1"/>
        <n v="-1.1739386000000001" u="1"/>
        <n v="0.43410189999999999" u="1"/>
        <n v="2.0031298999999998" u="1"/>
        <n v="1.0604651" u="1"/>
        <n v="1.3833614000000001" u="1"/>
        <n v="0.20990310000000001" u="1"/>
        <n v="1.7575021" u="1"/>
        <n v="6.23" u="1"/>
        <n v="-0.33960659999999998" u="1"/>
        <n v="-0.13357079999999999" u="1"/>
        <n v="-0.97836109999999998" u="1"/>
        <n v="4.9164199999999998E-2" u="1"/>
        <n v="0.34642030000000001" u="1"/>
        <n v="1.42" u="1"/>
        <n v="1.7953102000000001" u="1"/>
        <n v="-1.9881945000000001" u="1"/>
        <n v="1.2045994" u="1"/>
        <n v="-3.6951038999999999" u="1"/>
        <n v="-1.1962649000000001" u="1"/>
        <n v="-0.38992199999999999" u="1"/>
        <n v="0.1390216" u="1"/>
        <n v="-1.3236059" u="1"/>
        <n v="0.48666799999999999" u="1"/>
        <n v="0.78023410000000004" u="1"/>
        <n v="8.6419753000000004" u="1"/>
        <n v="0.1871958" u="1"/>
        <n v="-7.2417886999999999" u="1"/>
        <n v="1.0314342000000001" u="1"/>
        <n v="-1.6655781000000001" u="1"/>
        <n v="-0.2660189" u="1"/>
        <n v="0.55020630000000004" u="1"/>
        <n v="0.53995680000000001" u="1"/>
        <n v="1.362948" u="1"/>
        <n v="0.10089190000000001" u="1"/>
        <n v="0.84972740000000002" u="1"/>
        <n v="1.6395282" u="1"/>
        <n v="-3.9356480999999999" u="1"/>
        <n v="-1.3460951999999999" u="1"/>
        <n v="-1.0752451999999999" u="1"/>
        <n v="-1.0703271999999999" u="1"/>
        <n v="-8.1859399999999999E-2" u="1"/>
        <n v="-1.4098360999999999" u="1"/>
        <n v="0.87234659999999997" u="1"/>
        <n v="1.407303" u="1"/>
        <n v="2.5927131000000001" u="1"/>
        <n v="-0.95606400000000002" u="1"/>
        <n v="-0.572967" u="1"/>
        <n v="-0.24902650000000001" u="1"/>
        <n v="-0.17805480000000001" u="1"/>
        <n v="0.24066979999999999" u="1"/>
        <n v="0.36037999999999998" u="1"/>
        <n v="1.7702200000000001E-2" u="1"/>
        <n v="0.1044277" u="1"/>
        <n v="0.36606129999999998" u="1"/>
        <n v="1.2952745999999999" u="1"/>
        <n v="-0.76760700000000004" u="1"/>
        <n v="-0.3942292" u="1"/>
        <n v="-7.4495500000000006E-2" u="1"/>
        <n v="2.4522083000000001" u="1"/>
        <n v="2.7953915999999999" u="1"/>
        <n v="-1.7532816" u="1"/>
        <n v="-1.4161220000000001" u="1"/>
        <n v="0.14352819999999999" u="1"/>
        <n v="0.2" u="1"/>
        <n v="-0.77490309999999996" u="1"/>
        <n v="-0.61114270000000004" u="1"/>
        <n v="-0.58750959999999997" u="1"/>
        <n v="0.59546980000000005" u="1"/>
        <n v="0.3353621" u="1"/>
        <n v="2.6160648000000002" u="1"/>
        <n v="-1.3354436999999999" u="1"/>
        <n v="0.87189810000000001" u="1"/>
        <n v="-2.4348793999999998" u="1"/>
        <n v="-0.64773539999999996" u="1"/>
        <n v="0.83845720000000001" u="1"/>
        <n v="1.0298847" u="1"/>
        <n v="-0.31823180000000001" u="1"/>
        <n v="-0.25935920000000001" u="1"/>
        <n v="-0.18941569999999999" u="1"/>
        <n v="1.1645818999999999" u="1"/>
        <n v="0.42386699999999999" u="1"/>
        <n v="0.51403489999999996" u="1"/>
        <n v="-0.1873117" u="1"/>
        <n v="0.2340276" u="1"/>
        <n v="0.29740230000000001" u="1"/>
        <n v="1.1767182" u="1"/>
        <n v="6.3076816000000004" u="1"/>
        <n v="-0.24576909999999999" u="1"/>
        <n v="0.1051936" u="1"/>
        <n v="1.0190348" u="1"/>
        <n v="1.1038053000000001" u="1"/>
        <n v="0.52301260000000005" u="1"/>
        <n v="0.93357270000000003" u="1"/>
        <n v="4.3875057999999996" u="1"/>
        <n v="-1.6703071" u="1"/>
        <n v="-0.97502339999999998" u="1"/>
        <n v="0.36802249999999997" u="1"/>
        <n v="0.40314529999999998" u="1"/>
        <n v="0.5711058" u="1"/>
        <n v="-1.4329267999999999" u="1"/>
        <n v="-1.0257832" u="1"/>
        <n v="-0.74142719999999995" u="1"/>
        <n v="0.4952646" u="1"/>
        <n v="-1.2026730000000001" u="1"/>
        <n v="-1.019466" u="1"/>
        <n v="-0.40082230000000002" u="1"/>
        <n v="0.29868139999999999" u="1"/>
        <n v="-0.52366990000000002" u="1"/>
        <n v="-0.25165720000000003" u="1"/>
        <n v="3.4290676000000002" u="1"/>
        <n v="-9.2828999999999995E-2" u="1"/>
        <n v="0.89598750000000005" u="1"/>
        <n v="2.7556569" u="1"/>
        <n v="-0.29303010000000002" u="1"/>
        <n v="-3.7566386000000001" u="1"/>
        <n v="-0.87837509999999996" u="1"/>
        <n v="-0.1924225" u="1"/>
        <n v="0.72047240000000001" u="1"/>
        <n v="-0.63621099999999997" u="1"/>
        <n v="0.34046779999999999" u="1"/>
        <n v="0.74249799999999999" u="1"/>
        <n v="-0.4876067" u="1"/>
        <n v="-1.006154" u="1"/>
        <n v="-8.5613499999999995E-2" u="1"/>
        <n v="0.5583127" u="1"/>
        <n v="0.68148799999999998" u="1"/>
        <n v="7.8953099999999998E-2" u="1"/>
        <n v="0.22018499999999999" u="1"/>
        <n v="2.7888446" u="1"/>
        <n v="-0.31673760000000001" u="1"/>
        <n v="-0.28003549999999999" u="1"/>
        <n v="0.52041630000000005" u="1"/>
        <n v="0.23" u="1"/>
        <n v="1.0784100999999999" u="1"/>
        <n v="0.36711120000000003" u="1"/>
        <n v="-3.4100600000000002E-2" u="1"/>
        <n v="0.91238870000000005" u="1"/>
        <n v="-0.27217789999999997" u="1"/>
        <n v="0.96959010000000001" u="1"/>
        <n v="0.16267100000000001" u="1"/>
        <n v="0.41" u="1"/>
        <n v="0.90203690000000003" u="1"/>
        <n v="3.4086699999999998E-2" u="1"/>
        <n v="0.12437769999999999" u="1"/>
        <n v="1.4806608000000001" u="1"/>
        <n v="2.7363692999999998" u="1"/>
        <n v="-0.23912" u="1"/>
        <n v="0.14868690000000001" u="1"/>
        <n v="0.32381989999999999" u="1"/>
        <n v="4.0743670999999999" u="1"/>
        <n v="-1.5274821999999999" u="1"/>
        <n v="0.83" u="1"/>
        <n v="0.69605570000000005" u="1"/>
        <n v="1.17" u="1"/>
        <n v="2.7946274" u="1"/>
        <n v="-0.41644979999999998" u="1"/>
        <n v="3.1722054000000002" u="1"/>
        <n v="-0.16763600000000001" u="1"/>
        <n v="6.4069000000000001E-2" u="1"/>
        <n v="0.32855440000000002" u="1"/>
        <n v="1.97" u="1"/>
        <n v="-0.30522700000000003" u="1"/>
        <n v="0.74305350000000003" u="1"/>
        <n v="4.0060852000000002" u="1"/>
        <n v="-0.34" u="1"/>
        <n v="-0.27311790000000002" u="1"/>
        <n v="-0.90636550000000005" u="1"/>
        <n v="1.6455500000000001E-2" u="1"/>
        <n v="3.5484532999999998" u="1"/>
        <n v="0.33687509999999998" u="1"/>
        <n v="-0.53933710000000001" u="1"/>
        <n v="-9.2318600000000001E-2" u="1"/>
        <n v="1.0279655000000001" u="1"/>
        <n v="0.76600840000000003" u="1"/>
        <n v="2.2032607999999998" u="1"/>
        <n v="-1.7117990000000001" u="1"/>
        <n v="0.3301692" u="1"/>
        <n v="0.37736829999999999" u="1"/>
        <n v="2.6556991999999999" u="1"/>
        <n v="-1.4184118999999999" u="1"/>
        <n v="1.086068" u="1"/>
        <n v="-0.89955019999999997" u="1"/>
        <n v="-0.3608209" u="1"/>
        <n v="-1.6978300000000002E-2" u="1"/>
        <n v="0.2230665" u="1"/>
        <n v="1.0503482" u="1"/>
        <n v="-2.0206449000000002" u="1"/>
        <n v="2.6827076000000001" u="1"/>
        <n v="0.41577710000000001" u="1"/>
        <n v="-0.1296621" u="1"/>
        <n v="0.71043279999999998" u="1"/>
        <n v="-0.27772190000000002" u="1"/>
        <n v="-0.55242409999999997" u="1"/>
        <n v="0.67114090000000004" u="1"/>
        <n v="-3.3961139" u="1"/>
        <n v="-0.45302870000000001" u="1"/>
        <n v="-0.1628771" u="1"/>
        <n v="0.35513099999999997" u="1"/>
        <n v="1.5844412999999999" u="1"/>
        <n v="1.9326241" u="1"/>
        <n v="-0.89656860000000005" u="1"/>
        <n v="-0.1241115" u="1"/>
        <n v="0.65170170000000005" u="1"/>
        <n v="0.82920590000000005" u="1"/>
        <n v="-0.1783999" u="1"/>
        <n v="-0.102994" u="1"/>
        <n v="0.61538459999999995" u="1"/>
        <n v="2.9658285000000002" u="1"/>
        <n v="-1.7568192" u="1"/>
        <n v="-0.16820860000000001" u="1"/>
        <n v="0.68519220000000003" u="1"/>
        <n v="-0.55534989999999995" u="1"/>
        <n v="-2.8724199999999998E-2" u="1"/>
        <n v="2.3144399999999999E-2" u="1"/>
        <n v="1.5453509000000001" u="1"/>
        <n v="3.2105263000000002" u="1"/>
        <n v="-0.5501703" u="1"/>
        <n v="-0.161879" u="1"/>
        <n v="-6.6475599999999996E-2" u="1"/>
        <n v="0.84" u="1"/>
        <n v="0.17805989999999999" u="1"/>
        <n v="0.42360310000000001" u="1"/>
        <n v="0.66476729999999995" u="1"/>
        <n v="0.37058150000000001" u="1"/>
        <n v="-0.97923349999999998" u="1"/>
        <n v="-0.38928770000000001" u="1"/>
        <n v="-0.19281509999999999" u="1"/>
        <n v="-1.0119940000000001" u="1"/>
        <n v="0.18065320000000001" u="1"/>
        <n v="0.38468580000000002" u="1"/>
        <n v="0.95856479999999999" u="1"/>
        <n v="-3.2447143000000001" u="1"/>
        <n v="-1.8649727" u="1"/>
        <n v="0.51989529999999995" u="1"/>
        <n v="-2.9108198999999999" u="1"/>
        <n v="2.3809524" u="1"/>
        <n v="3.8214730000000001" u="1"/>
        <n v="0.45723510000000001" u="1"/>
        <n v="-1.4743112" u="1"/>
        <n v="-0.7" u="1"/>
        <n v="0.2265433" u="1"/>
        <n v="1.0101009999999999" u="1"/>
        <n v="-1.1107845000000001" u="1"/>
        <n v="-0.19929140000000001" u="1"/>
        <n v="-0.49946839999999998" u="1"/>
        <n v="-1.2064477" u="1"/>
        <n v="2.2499399999999999E-2" u="1"/>
        <n v="-3.6687116999999998" u="1"/>
        <n v="5.20382E-2" u="1"/>
        <n v="2.1938927000000001" u="1"/>
        <n v="-0.45657989999999998" u="1"/>
        <n v="0.18862409999999999" u="1"/>
        <n v="0.59854640000000003" u="1"/>
        <n v="1.136142" u="1"/>
        <n v="2.3753E-2" u="1"/>
        <n v="0.76554690000000003" u="1"/>
        <n v="-0.30487799999999998" u="1"/>
        <n v="0.8865248" u="1"/>
        <n v="2.0629127" u="1"/>
        <n v="-0.46470610000000001" u="1"/>
        <n v="0.25408750000000002" u="1"/>
        <n v="0.55555560000000004" u="1"/>
        <n v="1.091102" u="1"/>
        <n v="-2.1603854999999998" u="1"/>
        <n v="0.34615380000000001" u="1"/>
        <n v="1.2815198999999999" u="1"/>
        <n v="1.6596211000000001" u="1"/>
        <n v="-1.4692491000000001" u="1"/>
        <n v="0.5216693" u="1"/>
        <n v="-0.62454350000000003" u="1"/>
        <n v="2.5210083999999999" u="1"/>
        <n v="0.43847799999999998" u="1"/>
        <n v="-2.4275891000000001" u="1"/>
        <n v="4.4043199999999998E-2" u="1"/>
        <n v="0.93999540000000004" u="1"/>
        <n v="0.7227576" u="1"/>
        <n v="1.3541154" u="1"/>
        <n v="-3.5175879000000001" u="1"/>
        <n v="0.96" u="1"/>
        <n v="0.27167200000000002" u="1"/>
        <n v="-5.4380664999999997" u="1"/>
        <n v="-1.0276721" u="1"/>
        <n v="-0.62912270000000003" u="1"/>
        <n v="-0.38185089999999999" u="1"/>
        <n v="0.24158579999999999" u="1"/>
        <n v="-0.72719160000000005" u="1"/>
        <n v="0.30652279999999998" u="1"/>
        <n v="0.96706639999999999" u="1"/>
        <n v="-0.86548539999999996" u="1"/>
        <n v="0.11384130000000001" u="1"/>
        <n v="0.56007839999999998" u="1"/>
        <n v="1.3410717999999999" u="1"/>
        <n v="-6.3682000000000001E-3" u="1"/>
        <n v="3.2977899999999997E-2" u="1"/>
        <n v="0.72332300000000005" u="1"/>
        <n v="1.5207451999999999" u="1"/>
        <n v="-0.28674270000000002" u="1"/>
        <n v="-1.1649100000000001E-2" u="1"/>
        <n v="0.1327266" u="1"/>
        <n v="0.53872050000000005" u="1"/>
        <n v="1.1247878" u="1"/>
        <n v="1.3876843000000001" u="1"/>
        <n v="-2.4477080999999998" u="1"/>
        <n v="0.45750059999999998" u="1"/>
        <n v="1.8461538" u="1"/>
        <n v="-1.0893999999999999" u="1"/>
        <n v="0.38865050000000001" u="1"/>
        <n v="-0.76754389999999995" u="1"/>
        <n v="1.2655087" u="1"/>
        <n v="1.7253773999999999" u="1"/>
        <n v="1.8640350999999999" u="1"/>
        <n v="-0.73384139999999998" u="1"/>
        <n v="0.13884070000000001" u="1"/>
        <n v="-0.11523029999999999" u="1"/>
        <n v="-0.87091980000000002" u="1"/>
        <n v="-0.27100269999999999" u="1"/>
        <n v="0.04" u="1"/>
        <n v="0.61362309999999998" u="1"/>
        <n v="1.9187493" u="1"/>
        <n v="-1.8333533" u="1"/>
        <n v="0.1292306" u="1"/>
        <n v="0.2075283" u="1"/>
        <n v="0.2214594" u="1"/>
        <n v="-0.1144601" u="1"/>
        <n v="0.53092689999999998" u="1"/>
        <n v="0.77588570000000001" u="1"/>
        <n v="3.0383665999999998" u="1"/>
        <n v="-0.53091279999999996" u="1"/>
        <n v="-0.5184126" u="1"/>
        <n v="-0.1874451" u="1"/>
        <n v="2.6587356999999998" u="1"/>
        <n v="-0.52040540000000002" u="1"/>
        <n v="6.4963199999999999E-2" u="1"/>
        <n v="0.48850389999999999" u="1"/>
        <n v="0.95483870000000004" u="1"/>
        <n v="2.6933435999999999" u="1"/>
        <n v="-1.3807531" u="1"/>
        <n v="0.117855" u="1"/>
        <n v="-1.2041744999999999" u="1"/>
        <n v="-7.1914199999999998E-2" u="1"/>
        <n v="0.62097250000000004" u="1"/>
        <n v="3.9726200000000003E-2" u="1"/>
        <n v="1.4868214" u="1"/>
        <n v="2.0040760999999998" u="1"/>
        <n v="0.54448379999999996" u="1"/>
        <n v="3.0727489000000001" u="1"/>
        <n v="6.4308699999999996E-2" u="1"/>
        <n v="0.28000000000000003" u="1"/>
        <n v="-0.3842256" u="1"/>
        <n v="0.36484460000000002" u="1"/>
        <n v="1.3126172" u="1"/>
        <n v="-1.6353297" u="1"/>
        <n v="0.80662429999999996" u="1"/>
        <n v="2.0950123" u="1"/>
        <n v="0.25990010000000002" u="1"/>
        <n v="0.424014" u="1"/>
        <n v="0.79384169999999998" u="1"/>
        <n v="0.33884439999999999" u="1"/>
        <n v="1.8296873" u="1"/>
        <n v="-2.0410122999999998" u="1"/>
        <n v="-0.58580030000000005" u="1"/>
        <n v="-0.5778297" u="1"/>
        <n v="-0.4571636" u="1"/>
        <n v="0.70948469999999997" u="1"/>
        <n v="1.4901960999999999" u="1"/>
        <n v="-5.6570200000000001E-2" u="1"/>
        <n v="1.52905E-2" u="1"/>
        <n v="0.86895259999999996" u="1"/>
        <n v="0.97" u="1"/>
        <n v="-0.55103800000000003" u="1"/>
        <n v="-1.7155111000000001" u="1"/>
        <n v="-0.20167850000000001" u="1"/>
        <n v="-0.14809330000000001" u="1"/>
        <n v="0.66457520000000003" u="1"/>
        <n v="1.0067763999999999" u="1"/>
        <n v="1.0587485999999999" u="1"/>
        <n v="0.41081079999999998" u="1"/>
        <n v="0.80698510000000001" u="1"/>
        <n v="-1.5993666" u="1"/>
        <n v="0.29571910000000001" u="1"/>
        <n v="1.4629633" u="1"/>
        <n v="-2.0527508999999999" u="1"/>
        <n v="-0.54826839999999999" u="1"/>
        <n v="-0.46600009999999997" u="1"/>
        <n v="-0.4378763" u="1"/>
        <n v="-0.25319970000000003" u="1"/>
        <n v="1.3481439" u="1"/>
        <n v="-0.41" u="1"/>
        <n v="-1.2188774" u="1"/>
        <n v="0.21429799999999999" u="1"/>
        <n v="0.40194269999999999" u="1"/>
        <n v="0.66537400000000002" u="1"/>
        <n v="0.92904419999999999" u="1"/>
        <n v="-0.84837940000000001" u="1"/>
        <n v="-0.14769769999999999" u="1"/>
        <n v="0.84215410000000002" u="1"/>
        <n v="1.3204693999999999" u="1"/>
        <n v="0.67862339999999999" u="1"/>
        <n v="7.0972300000000002E-2" u="1"/>
        <n v="-0.61667000000000005" u="1"/>
        <n v="0.58823530000000002" u="1"/>
        <n v="1.2025655" u="1"/>
        <n v="1.3683432" u="1"/>
        <n v="1.6087515999999999" u="1"/>
        <n v="-0.68419870000000005" u="1"/>
        <n v="0.72583319999999996" u="1"/>
        <n v="0.86319400000000002" u="1"/>
        <n v="1.2294068" u="1"/>
        <n v="-0.75154730000000003" u="1"/>
        <n v="0.55339519999999998" u="1"/>
        <n v="0.72591099999999997" u="1"/>
        <n v="-0.3548269" u="1"/>
        <n v="-2.1982008" u="1"/>
        <n v="0.50613269999999999" u="1"/>
        <n v="1.3128773" u="1"/>
        <n v="-0.51546389999999997" u="1"/>
        <n v="-0.88471109999999997" u="1"/>
        <n v="-0.60975610000000002" u="1"/>
        <n v="-0.48672569999999998" u="1"/>
        <n v="-0.4180064" u="1"/>
        <n v="-0.71962930000000003" u="1"/>
        <n v="-3.7695399999999997E-2" u="1"/>
        <n v="0.4931507" u="1"/>
        <n v="0.57999999999999996" u="1"/>
        <n v="0.59889519999999996" u="1"/>
        <n v="3.5568274999999998" u="1"/>
        <n v="-0.33305580000000001" u="1"/>
        <n v="0.32102730000000002" u="1"/>
        <n v="-0.49738870000000002" u="1"/>
        <n v="5.2133333000000004" u="1"/>
        <n v="-1.3944223" u="1"/>
        <n v="-0.21230640000000001" u="1"/>
        <n v="5.2507248000000004" u="1"/>
        <n v="-0.47554350000000001" u="1"/>
        <n v="6.3493599999999997E-2" u="1"/>
        <n v="0.72227569999999996" u="1"/>
        <n v="0.72245950000000003" u="1"/>
        <n v="-0.28136630000000001" u="1"/>
        <n v="0.79024609999999995" u="1"/>
        <n v="-1.2608069" u="1"/>
        <n v="-0.61184439999999995" u="1"/>
        <n v="-0.34106560000000002" u="1"/>
        <n v="0.4702809" u="1"/>
        <n v="0.59392080000000003" u="1"/>
        <n v="0.7696693" u="1"/>
        <n v="-0.1168761" u="1"/>
        <n v="-6.9208900000000004E-2" u="1"/>
        <n v="0.5457786" u="1"/>
        <n v="-0.83446699999999996" u="1"/>
        <n v="-0.37429820000000003" u="1"/>
        <n v="0.12040439999999999" u="1"/>
        <n v="0.42266860000000001" u="1"/>
        <n v="-1.0826245000000001" u="1"/>
        <n v="1.0479645" u="1"/>
        <n v="0.27429130000000002" u="1"/>
        <n v="-0.2870972" u="1"/>
        <n v="-6.5057500000000004E-2" u="1"/>
        <n v="-5.9705500000000002E-2" u="1"/>
        <n v="2.0044792999999999" u="1"/>
        <n v="-0.20759330000000001" u="1"/>
        <n v="-7.5915700000000003E-2" u="1"/>
        <n v="0.96591000000000005" u="1"/>
        <n v="2.1662474999999999" u="1"/>
        <n v="1.7048795000000001" u="1"/>
        <n v="2.3992922999999999" u="1"/>
        <n v="4.4291952999999999" u="1"/>
        <n v="-0.96605149999999995" u="1"/>
        <n v="-0.69127660000000002" u="1"/>
        <n v="-0.55593309999999996" u="1"/>
        <n v="-0.14678640000000001" u="1"/>
        <n v="0.1165374" u="1"/>
        <n v="0.76345130000000005" u="1"/>
        <n v="0.95581609999999995" u="1"/>
        <n v="0.15225130000000001" u="1"/>
        <n v="0.37018760000000001" u="1"/>
        <n v="0.45977010000000001" u="1"/>
        <n v="-0.60342530000000005" u="1"/>
        <n v="-0.26288119999999998" u="1"/>
        <n v="-7.56463E-2" u="1"/>
        <n v="-0.8573655" u="1"/>
        <n v="-1.2364820000000001" u="1"/>
        <n v="0.68098479999999995" u="1"/>
        <n v="3.2345316999999998" u="1"/>
        <n v="-1.6355564" u="1"/>
        <n v="0.17" u="1"/>
        <n v="1.8176962000000001" u="1"/>
        <n v="4.1553133999999998" u="1"/>
        <n v="0.98060820000000004" u="1"/>
        <n v="2.3520376000000001" u="1"/>
        <n v="2.9335912" u="1"/>
        <n v="-1.1992324999999999" u="1"/>
        <n v="0.2452097" u="1"/>
        <n v="0.67028989999999999" u="1"/>
        <n v="1.0313559999999999" u="1"/>
        <n v="3.8439399999999999E-2" u="1"/>
        <n v="0.29390749999999999" u="1"/>
        <n v="0.59662780000000004" u="1"/>
        <n v="1.2230989999999999" u="1"/>
        <n v="3.8017200000000001E-2" u="1"/>
        <n v="0.68452500000000005" u="1"/>
        <n v="3.0875865999999998" u="1"/>
        <n v="0.47358830000000002" u="1"/>
        <n v="0.67236050000000003" u="1"/>
        <n v="0.94022830000000002" u="1"/>
        <n v="-0.40206540000000002" u="1"/>
        <n v="0.20429439999999999" u="1"/>
        <n v="1.0030842" u="1"/>
        <n v="1.4420686" u="1"/>
        <n v="0.42361929999999998" u="1"/>
        <n v="0.92961490000000002" u="1"/>
        <n v="3.8322113" u="1"/>
        <n v="-0.99642989999999998" u="1"/>
        <n v="-0.67353730000000001" u="1"/>
        <n v="-0.17994669999999999" u="1"/>
        <n v="-0.60222819999999999" u="1"/>
        <n v="-0.2238388" u="1"/>
        <n v="-5.6056700000000001E-2" u="1"/>
        <n v="0.4786337" u="1"/>
        <n v="-1.0546116000000001" u="1"/>
        <n v="-0.99282959999999998" u="1"/>
        <n v="1.4709241" u="1"/>
        <n v="2.2198506" u="1"/>
        <n v="-5.0276500000000002E-2" u="1"/>
        <n v="1.189125" u="1"/>
        <n v="-6.2875E-2" u="1"/>
        <n v="2.5597032" u="1"/>
        <n v="2.9211029000000002" u="1"/>
        <n v="-0.45056839999999998" u="1"/>
        <n v="-0.39125779999999999" u="1"/>
        <n v="-1.74424E-2" u="1"/>
        <n v="0.80689529999999998" u="1"/>
        <n v="1.2426771000000001" u="1"/>
        <n v="1.6838552" u="1"/>
        <n v="-3.7412399999999998E-2" u="1"/>
        <n v="-1.6530252000000001" u="1"/>
        <n v="1.7275461999999999" u="1"/>
        <n v="3.2069971000000002" u="1"/>
        <n v="-0.16481090000000001" u="1"/>
        <n v="0.67491559999999995" u="1"/>
        <n v="0.54482209999999998" u="1"/>
        <n v="1.9768508" u="1"/>
        <n v="-0.40439049999999999" u="1"/>
        <n v="5.9620000000000003E-3" u="1"/>
        <n v="9.1515899999999997E-2" u="1"/>
        <n v="2.6818515999999999" u="1"/>
        <n v="-6.2994300000000003E-2" u="1"/>
        <n v="5.15001E-2" u="1"/>
        <n v="0.46781200000000001" u="1"/>
        <n v="2.2542830999999999" u="1"/>
        <n v="-0.50526190000000004" u="1"/>
        <n v="8.0764600000000006E-2" u="1"/>
        <n v="0.12042750000000001" u="1"/>
        <n v="-2.9888170000000001" u="1"/>
        <n v="6.76514E-2" u="1"/>
        <n v="0.1986097" u="1"/>
        <n v="0.33106930000000001" u="1"/>
        <n v="-3.5690899999999998E-2" u="1"/>
        <n v="9.0111499999999997E-2" u="1"/>
        <n v="0.27043729999999999" u="1"/>
        <n v="0.20890529999999999" u="1"/>
        <n v="0.6281407" u="1"/>
        <n v="1.9404208999999999" u="1"/>
        <n v="-2.6020105999999998" u="1"/>
        <n v="-0.30555490000000002" u="1"/>
        <n v="-0.70668220000000004" u="1"/>
        <n v="-0.39818999999999999" u="1"/>
        <n v="-0.25431749999999997" u="1"/>
        <n v="0.20323640000000001" u="1"/>
        <n v="1.2190799999999999" u="1"/>
        <n v="0.34517360000000002" u="1"/>
        <n v="-1.75716E-2" u="1"/>
        <n v="-2.3389939000000002" u="1"/>
        <n v="-0.22468340000000001" u="1"/>
        <n v="-0.70390889999999995" u="1"/>
        <n v="-0.3955861" u="1"/>
        <n v="0.47716429999999999" u="1"/>
        <n v="2.2686674" u="1"/>
        <n v="2.8411054" u="1"/>
        <n v="2.0874005000000002" u="1"/>
        <n v="3.6723164000000001" u="1"/>
        <n v="-1.7901898000000001" u="1"/>
        <n v="-0.62672430000000001" u="1"/>
        <n v="-0.45628180000000002" u="1"/>
        <n v="-0.92800479999999996" u="1"/>
        <n v="1.1206373000000001" u="1"/>
        <n v="-1.3223437" u="1"/>
        <n v="-2.1676736999999999" u="1"/>
        <n v="-0.60604150000000001" u="1"/>
        <n v="-0.42739500000000002" u="1"/>
        <n v="2.4546204999999999" u="1"/>
        <n v="-1.9281374" u="1"/>
        <n v="-5.9925100000000002E-2" u="1"/>
        <n v="-0.6912218" u="1"/>
        <n v="1.0946900000000001E-2" u="1"/>
        <n v="1.22" u="1"/>
        <n v="1.4423077" u="1"/>
        <n v="-1.2487771000000001" u="1"/>
        <n v="-0.64965099999999998" u="1"/>
        <n v="-0.45908719999999997" u="1"/>
        <n v="-0.86712219999999995" u="1"/>
        <n v="1.8300654000000001" u="1"/>
        <n v="-0.41738930000000002" u="1"/>
        <n v="3.274E-3" u="1"/>
        <n v="-0.61837929999999997" u="1"/>
        <n v="-0.25177389999999999" u="1"/>
        <n v="0.31458770000000003" u="1"/>
        <n v="0.55425670000000005" u="1"/>
        <n v="2.6650099999999999E-2" u="1"/>
        <n v="8.6592600000000006E-2" u="1"/>
        <n v="0.12800919999999999" u="1"/>
        <n v="0.8753862" u="1"/>
        <n v="1.3926535" u="1"/>
        <n v="-1.7778707" u="1"/>
        <n v="-1.3556619000000001" u="1"/>
        <n v="-0.59208260000000001" u="1"/>
        <n v="0.4527755" u="1"/>
        <n v="0.25527369999999999" u="1"/>
        <n v="5.0014289999999999" u="1"/>
        <n v="-1.7227576" u="1"/>
        <n v="-7.9025999999999999E-2" u="1"/>
        <n v="1.5600288" u="1"/>
        <n v="-0.59570060000000002" u="1"/>
        <n v="-0.49640800000000002" u="1"/>
        <n v="-0.39741680000000001" u="1"/>
        <n v="0.90879580000000004" u="1"/>
        <n v="-1.9970950999999999" u="1"/>
        <n v="-0.69164990000000004" u="1"/>
        <n v="-0.14355419999999999" u="1"/>
        <n v="-2.4655802000000002" u="1"/>
        <n v="-0.92539800000000005" u="1"/>
        <n v="-0.129881" u="1"/>
        <n v="2.79417E-2" u="1"/>
        <n v="0.75059659999999995" u="1"/>
        <n v="1.6543178999999999" u="1"/>
        <n v="3.0861456" u="1"/>
        <n v="0.18523539999999999" u="1"/>
        <n v="-1.0630630999999999" u="1"/>
        <n v="0.31931880000000001" u="1"/>
        <n v="0.40425529999999998" u="1"/>
        <n v="0.87165230000000005" u="1"/>
        <n v="-3.1321620000000001" u="1"/>
        <n v="-1.4791103000000001" u="1"/>
        <n v="1.0222488999999999" u="1"/>
        <n v="-0.83102489999999996" u="1"/>
        <n v="0.45603329999999997" u="1"/>
        <n v="0.12152739999999999" u="1"/>
        <n v="4.0880502999999999" u="1"/>
        <n v="0.35257620000000001" u="1"/>
        <n v="0.38148779999999999" u="1"/>
        <n v="1.7764799" u="1"/>
        <n v="1.3811123999999999" u="1"/>
        <n v="-1.0835558999999999" u="1"/>
        <n v="1.46" u="1"/>
        <n v="-1.1315675999999999" u="1"/>
        <n v="-0.202819" u="1"/>
        <n v="0.12322859999999999" u="1"/>
        <n v="1.4839688" u="1"/>
        <n v="-1.9104211" u="1"/>
        <n v="-0.6371059" u="1"/>
        <n v="-0.46943279999999998" u="1"/>
        <n v="-2.0284449000000002" u="1"/>
        <n v="-1.1354717000000001" u="1"/>
        <n v="-0.32197409999999999" u="1"/>
        <n v="0.70130630000000005" u="1"/>
        <n v="1.6318413000000001" u="1"/>
        <n v="1.7235189" u="1"/>
        <n v="-0.27328760000000002" u="1"/>
        <n v="0.18231539999999999" u="1"/>
        <n v="0.60952640000000002" u="1"/>
        <n v="-0.80014220000000003" u="1"/>
        <n v="-0.81447959999999997" u="1"/>
        <n v="-0.62682819999999995" u="1"/>
        <n v="4.4849100000000003E-2" u="1"/>
        <n v="0.35900670000000001" u="1"/>
        <n v="-0.79206560000000004" u="1"/>
        <n v="5.7577200000000002E-2" u="1"/>
        <n v="0.60975610000000002" u="1"/>
        <n v="1.1442166" u="1"/>
        <n v="1.7089871999999999" u="1"/>
        <n v="-1.0650888000000001" u="1"/>
        <n v="1.6844600000000001E-2" u="1"/>
        <n v="1.8028169000000001" u="1"/>
        <n v="-2.2848812999999999" u="1"/>
        <n v="-1.3601299" u="1"/>
        <n v="-1.2892625" u="1"/>
        <n v="0.78407720000000003" u="1"/>
        <n v="-0.57479959999999997" u="1"/>
        <n v="-0.37183739999999998" u="1"/>
        <n v="1.6651418" u="1"/>
        <n v="3.8498556000000002" u="1"/>
        <n v="3.5956581000000001" u="1"/>
        <n v="-0.37676609999999999" u="1"/>
        <n v="-7.1388400000000005E-2" u="1"/>
        <n v="0.53618949999999999" u="1"/>
        <n v="-1.9461774999999999" u="1"/>
        <n v="1.3683590000000001" u="1"/>
        <n v="-1.4502214" u="1"/>
        <n v="-0.40593560000000001" u="1"/>
        <n v="9.2200000000000008E-3" u="1"/>
        <n v="2.1148400000000001E-2" u="1"/>
        <n v="0.27921820000000003" u="1"/>
        <n v="0.11722589999999999" u="1"/>
        <n v="0.19713169999999999" u="1"/>
        <n v="-7.5309299999999996E-2" u="1"/>
        <n v="0.85450349999999997" u="1"/>
        <n v="-0.36117100000000002" u="1"/>
        <n v="0.30609839999999999" u="1"/>
        <n v="-0.17693900000000001" u="1"/>
        <n v="0.23994789999999999" u="1"/>
        <n v="0.5931826" u="1"/>
        <n v="-0.32568429999999998" u="1"/>
        <n v="-0.324158" u="1"/>
        <n v="0.7173969" u="1"/>
        <n v="1.7252510999999999" u="1"/>
        <n v="0.10362689999999999" u="1"/>
        <n v="0.25827749999999999" u="1"/>
        <n v="1.181888" u="1"/>
        <n v="0.76059290000000002" u="1"/>
        <n v="4.0258285999999996" u="1"/>
        <n v="-0.4497678" u="1"/>
        <n v="1.1001456000000001" u="1"/>
        <n v="4.1976106" u="1"/>
        <n v="-0.38104850000000001" u="1"/>
        <n v="-2.3643003" u="1"/>
        <n v="0.26390580000000002" u="1"/>
        <n v="0.36131770000000002" u="1"/>
        <n v="0.1696617" u="1"/>
        <n v="0.17167379999999999" u="1"/>
        <n v="0.22099450000000001" u="1"/>
        <n v="2.1618037000000001" u="1"/>
        <n v="-0.75757580000000002" u="1"/>
        <n v="-0.63509640000000001" u="1"/>
        <n v="0.1865889" u="1"/>
        <n v="0.80927970000000005" u="1"/>
        <n v="-0.51365229999999995" u="1"/>
        <n v="0.87680840000000004" u="1"/>
        <n v="-0.59448310000000004" u="1"/>
        <n v="1.8684604" u="1"/>
        <n v="-1.1028845" u="1"/>
        <n v="0.1237702" u="1"/>
        <n v="0.450872" u="1"/>
        <n v="1.1220376000000001" u="1"/>
        <n v="-2.2972003000000001" u="1"/>
        <n v="-0.36784529999999999" u="1"/>
        <n v="6.3591300000000003E-2" u="1"/>
        <n v="0.92435389999999995" u="1"/>
        <n v="1.5227824999999999" u="1"/>
        <n v="-1.5859127" u="1"/>
        <n v="-0.74605449999999995" u="1"/>
        <n v="-0.5710056" u="1"/>
        <n v="1.2005650000000001" u="1"/>
        <n v="-0.39001209999999997" u="1"/>
        <n v="-0.32002439999999999" u="1"/>
        <n v="4.940976" u="1"/>
        <n v="6.3178253" u="1"/>
        <n v="3.0921500000000001E-2" u="1"/>
        <n v="1.1713921" u="1"/>
        <n v="-3.4151786" u="1"/>
        <n v="-2.1022924999999999" u="1"/>
        <n v="-1.0602678999999999" u="1"/>
        <n v="-0.69853410000000005" u="1"/>
        <n v="-0.68401290000000003" u="1"/>
        <n v="3.21829E-2" u="1"/>
        <n v="0.73910509999999996" u="1"/>
        <n v="-0.57822390000000001" u="1"/>
        <n v="-0.56308460000000005" u="1"/>
        <n v="-0.21468709999999999" u="1"/>
        <n v="0.33090120000000001" u="1"/>
        <n v="-2.0441096999999999" u="1"/>
        <n v="-0.32100669999999998" u="1"/>
        <n v="0.7477471" u="1"/>
        <n v="-3.7006237" u="1"/>
        <n v="-0.71413649999999995" u="1"/>
        <n v="-0.59" u="1"/>
        <n v="4.7556000000000001E-2" u="1"/>
        <n v="0.85787820000000004" u="1"/>
        <n v="0.86758740000000001" u="1"/>
        <n v="2.1584561" u="1"/>
        <n v="2.1725563999999999" u="1"/>
        <n v="-1.359966" u="1"/>
        <n v="-1.3051953999999999" u="1"/>
        <n v="-1.4092954" u="1"/>
        <n v="-0.24798510000000001" u="1"/>
        <n v="2.3552015000000002" u="1"/>
        <n v="-0.26223669999999999" u="1"/>
        <n v="-0.60832299999999995" u="1"/>
        <n v="-0.4818171" u="1"/>
        <n v="-0.2397794" u="1"/>
        <n v="0.55776040000000005" u="1"/>
        <n v="1.1352169999999999" u="1"/>
        <n v="3.0372058000000002" u="1"/>
        <n v="-0.66210789999999997" u="1"/>
        <n v="-0.31160870000000002" u="1"/>
        <n v="0.74913949999999996" u="1"/>
        <n v="0.6490496" u="1"/>
        <n v="2.2554736000000002" u="1"/>
        <n v="-0.98419860000000003" u="1"/>
        <n v="-6.3339199999999998E-2" u="1"/>
        <n v="-0.54423220000000005" u="1"/>
        <n v="0.30769229999999997" u="1"/>
        <n v="1.1672237000000001" u="1"/>
        <n v="1.3219856000000001" u="1"/>
        <n v="1.3550135999999999" u="1"/>
        <n v="-0.47442600000000001" u="1"/>
        <n v="-0.22083839999999999" u="1"/>
        <n v="-0.16432250000000001" u="1"/>
        <n v="0.42" u="1"/>
        <n v="0.42306670000000002" u="1"/>
        <n v="-1.6554603000000001" u="1"/>
        <n v="0.76114530000000002" u="1"/>
        <n v="-1.3723434999999999" u="1"/>
        <n v="-1.1116481" u="1"/>
        <n v="1.5019100000000001E-2" u="1"/>
        <n v="2.5913789" u="1"/>
        <n v="0.44343519999999997" u="1"/>
        <n v="6.3832999999999997E-3" u="1"/>
        <n v="0.85" u="1"/>
        <n v="-3.2494885" u="1"/>
        <n v="3.4492299999999997E-2" u="1"/>
        <n v="4.7737384" u="1"/>
        <n v="1.6378797" u="1"/>
        <n v="-0.39110430000000002" u="1"/>
        <n v="0.26753139999999997" u="1"/>
        <n v="-0.93692560000000003" u="1"/>
        <n v="-0.1047811" u="1"/>
        <n v="0.63886739999999997" u="1"/>
        <n v="1.3102951" u="1"/>
        <n v="1.9066768000000001" u="1"/>
        <n v="-0.40381309999999998" u="1"/>
        <n v="0.18903590000000001" u="1"/>
        <n v="-0.7928096" u="1"/>
        <n v="1.5570383999999999" u="1"/>
        <n v="-0.28504699999999999" u="1"/>
        <n v="9.5480599999999999E-2" u="1"/>
        <n v="0.27979850000000001" u="1"/>
        <n v="-0.47882140000000001" u="1"/>
        <n v="0.93214909999999995" u="1"/>
        <n v="-0.26986510000000002" u="1"/>
        <n v="0.1535492" u="1"/>
        <n v="0.98321340000000002" u="1"/>
        <n v="1.6609589" u="1"/>
        <n v="-0.51132540000000004" u="1"/>
        <n v="0.27618779999999998" u="1"/>
        <n v="0.73983390000000004" u="1"/>
        <n v="0.8632708" u="1"/>
        <n v="-1.9001695999999999" u="1"/>
        <n v="4.7617899999999998E-2" u="1"/>
        <n v="0.36003600000000002" u="1"/>
        <n v="9.2464199999999996E-2" u="1"/>
        <n v="0.11939900000000001" u="1"/>
        <n v="1.0820983" u="1"/>
        <n v="1.20709" u="1"/>
        <n v="-2.5437693000000001" u="1"/>
        <n v="-2.0403338999999998" u="1"/>
        <n v="-0.36172310000000002" u="1"/>
        <n v="0.2726653" u="1"/>
        <n v="0.58999429999999997" u="1"/>
        <n v="0.48061110000000001" u="1"/>
        <n v="-1.2758837000000001" u="1"/>
        <n v="-1.1686992" u="1"/>
        <n v="-0.47547929999999999" u="1"/>
        <n v="1.3001845000000001" u="1"/>
        <n v="2.1135340999999999" u="1"/>
        <n v="-0.75731269999999995" u="1"/>
        <n v="0.33996090000000001" u="1"/>
        <n v="1.1086148" u="1"/>
        <n v="5.6374354999999996" u="1"/>
        <n v="0.60997069999999998" u="1"/>
        <n v="-0.3441459" u="1"/>
        <n v="0.14813129999999999" u="1"/>
        <n v="1.3732217" u="1"/>
        <n v="-1.8667855" u="1"/>
        <n v="-1.7912121000000001" u="1"/>
        <n v="0.48" u="1"/>
        <n v="-0.96924410000000005" u="1"/>
        <n v="0.70004449999999996" u="1"/>
        <n v="-0.30174840000000003" u="1"/>
        <n v="-0.29395789999999999" u="1"/>
        <n v="0.13819790000000001" u="1"/>
        <n v="0.14401520000000001" u="1"/>
        <n v="0.93835040000000003" u="1"/>
        <n v="-0.67639729999999998" u="1"/>
        <n v="-0.2064288" u="1"/>
        <n v="-0.13661599999999999" u="1"/>
        <n v="3.5101912" u="1"/>
        <n v="-2.3456267" u="1"/>
        <n v="-0.27124340000000002" u="1"/>
        <n v="0.48583690000000002" u="1"/>
        <n v="0.86175939999999995" u="1"/>
        <n v="0.86" u="1"/>
        <n v="-0.38639879999999999" u="1"/>
        <n v="8.5300000000000001E-2" u="1"/>
        <n v="0.82438250000000002" u="1"/>
        <n v="0.81982469999999996" u="1"/>
        <n v="1.8610061" u="1"/>
        <n v="-2.6694344000000001" u="1"/>
        <n v="-1.0034665" u="1"/>
        <n v="-0.31565850000000001" u="1"/>
        <n v="1.74" u="1"/>
        <n v="-1.8863459" u="1"/>
        <n v="-0.57047780000000003" u="1"/>
        <n v="0.54667869999999996" u="1"/>
        <n v="1.1871611" u="1"/>
        <n v="-0.3361189" u="1"/>
        <n v="-0.23606479999999999" u="1"/>
        <n v="-8.7385000000000004E-2" u="1"/>
        <n v="0.02" u="1"/>
        <n v="1.0071942" u="1"/>
        <n v="-0.3605257" u="1"/>
        <n v="-0.3838338" u="1"/>
        <n v="-0.79343609999999998" u="1"/>
        <n v="-0.2977456" u="1"/>
        <n v="0.17921409999999999" u="1"/>
        <n v="0.29665209999999997" u="1"/>
        <n v="0.73787769999999997" u="1"/>
        <n v="1.7490028" u="1"/>
        <n v="0.27434039999999998" u="1"/>
        <n v="3.2928734999999998" u="1"/>
        <n v="-0.72" u="1"/>
        <n v="0.32615729999999998" u="1"/>
        <n v="-0.83142799999999994" u="1"/>
        <n v="-0.4725084" u="1"/>
        <n v="0.82644629999999997" u="1"/>
        <n v="-0.64377289999999998" u="1"/>
        <n v="0.89529270000000005" u="1"/>
        <n v="-0.75416559999999999" u="1"/>
        <n v="2.9193342000000002" u="1"/>
        <n v="-0.97365409999999997" u="1"/>
        <n v="-2.8045889000000002" u="1"/>
        <n v="-2.5143678" u="1"/>
        <n v="0.53517879999999995" u="1"/>
        <n v="-1.4925373" u="1"/>
        <n v="-0.52851179999999998" u="1"/>
        <n v="5.8754399999999998E-2" u="1"/>
        <n v="0.65134099999999995" u="1"/>
        <n v="0.7612179" u="1"/>
        <n v="-0.61729239999999996" u="1"/>
        <n v="-0.39495989999999997" u="1"/>
        <n v="0.35931239999999998" u="1"/>
        <n v="-1.6885520000000001" u="1"/>
        <n v="6.1295599999999999E-2" u="1"/>
        <n v="0.37405260000000001" u="1"/>
        <n v="0.68219240000000003" u="1"/>
        <n v="-1.1417368000000001" u="1"/>
        <n v="-0.49805310000000003" u="1"/>
        <n v="-8.4594799999999998E-2" u="1"/>
        <n v="0.34198240000000002" u="1"/>
        <n v="0.56092839999999999" u="1"/>
        <n v="3.4286253000000002" u="1"/>
        <n v="0.48872739999999998" u="1"/>
        <n v="0.76693100000000003" u="1"/>
        <n v="-1.0131699000000001" u="1"/>
        <n v="0.18011170000000001" u="1"/>
        <n v="0.37630330000000001" u="1"/>
        <n v="0.98396419999999996" u="1"/>
        <n v="1.3587381000000001" u="1"/>
        <n v="2.1412463000000002" u="1"/>
        <n v="-1.9509755" u="1"/>
        <n v="-1.7413689000000001" u="1"/>
        <n v="-0.9463435" u="1"/>
        <n v="-0.39055770000000001" u="1"/>
        <n v="4.51183E-2" u="1"/>
        <n v="0.41688839999999999" u="1"/>
        <n v="1.4474942" u="1"/>
        <n v="-2.6800766999999999" u="1"/>
        <n v="-0.66359060000000003" u="1"/>
        <n v="0.70977920000000005" u="1"/>
        <n v="1.6847365999999999" u="1"/>
        <n v="-0.67844749999999998" u="1"/>
        <n v="0.387355" u="1"/>
        <n v="0.4517003" u="1"/>
        <n v="1.1685676" u="1"/>
        <n v="-1.3157894999999999" u="1"/>
        <n v="-0.16979939999999999" u="1"/>
        <n v="0.42847000000000002" u="1"/>
        <n v="1.5721183000000001" u="1"/>
        <n v="2.1605297000000001" u="1"/>
        <n v="0.10347099999999999" u="1"/>
        <n v="0.20649890000000001" u="1"/>
        <n v="-0.79057509999999998" u="1"/>
        <n v="1.661743" u="1"/>
        <n v="-1.2977213000000001" u="1"/>
        <n v="-0.2009369" u="1"/>
        <n v="0.32154339999999998" u="1"/>
        <n v="1.1460972" u="1"/>
        <n v="-1.5670341999999999" u="1"/>
        <n v="-0.9347162" u="1"/>
        <n v="-3.12324E-2" u="1"/>
        <n v="0.27263789999999999" u="1"/>
        <n v="-2.0024872999999999" u="1"/>
        <n v="-1.1751855" u="1"/>
        <n v="1.9809825999999999" u="1"/>
        <n v="-0.72920119999999999" u="1"/>
        <n v="-0.35105750000000002" u="1"/>
        <n v="0.15959139999999999" u="1"/>
        <n v="0.45827200000000001" u="1"/>
        <n v="-2.3226029000000001" u="1"/>
        <n v="-1.4892033" u="1"/>
        <n v="-0.84256869999999995" u="1"/>
        <n v="0.23557130000000001" u="1"/>
        <n v="-0.20063839999999999" u="1"/>
        <n v="0.94999699999999998" u="1"/>
        <n v="1.4141174999999999" u="1"/>
        <n v="-0.54177949999999997" u="1"/>
        <n v="0.1617519" u="1"/>
        <n v="0.26579079999999999" u="1"/>
        <n v="2.1543630999999999" u="1"/>
        <n v="2.4078254000000001" u="1"/>
        <n v="0.20822489999999999" u="1"/>
        <n v="0.44355660000000002" u="1"/>
        <n v="-1.45632E-2" u="1"/>
        <n v="8.8082499999999994E-2" u="1"/>
        <n v="0.68207649999999997" u="1"/>
        <n v="2.4165421" u="1"/>
        <n v="0.67513749999999995" u="1"/>
        <n v="-2.0776066000000002" u="1"/>
        <n v="-0.71415740000000005" u="1"/>
        <n v="1.1507480000000001" u="1"/>
        <n v="1.3548319" u="1"/>
        <n v="-1.48" u="1"/>
        <n v="0.1339321" u="1"/>
        <n v="-1.5311703000000001" u="1"/>
        <n v="-1.3060642" u="1"/>
        <n v="-0.33936650000000002" u="1"/>
        <n v="0.2654376" u="1"/>
        <n v="5.601318" u="1"/>
        <n v="-0.40930490000000003" u="1"/>
        <n v="-0.1477511" u="1"/>
        <n v="-1.412758" u="1"/>
        <n v="-1.1253769" u="1"/>
        <n v="0.56521160000000004" u="1"/>
        <n v="0.76370979999999999" u="1"/>
        <n v="1.2503894" u="1"/>
        <n v="-2.27" u="1"/>
        <n v="0.98547720000000005" u="1"/>
        <n v="0.99877930000000004" u="1"/>
        <n v="-5.1504858000000002" u="1"/>
        <n v="-3.0932648999999999" u="1"/>
        <n v="-0.44279540000000001" u="1"/>
        <n v="9.5746800000000007E-2" u="1"/>
        <n v="-0.28868749999999999" u="1"/>
        <n v="0.19003999999999999" u="1"/>
        <n v="0.57121449999999996" u="1"/>
        <n v="-0.87871659999999996" u="1"/>
        <n v="-0.2917401" u="1"/>
        <n v="6.3211100000000006E-2" u="1"/>
        <n v="0.1155694" u="1"/>
        <n v="0.16807810000000001" u="1"/>
        <n v="-1.2532513999999999" u="1"/>
        <n v="-0.87030430000000003" u="1"/>
        <n v="0.32174520000000001" u="1"/>
        <n v="0.3939588" u="1"/>
        <n v="3.2315977999999999" u="1"/>
        <n v="0.66418160000000004" u="1"/>
        <n v="-1.6186441" u="1"/>
        <n v="-1.1365985000000001" u="1"/>
        <n v="1.3698200000000001E-2" u="1"/>
        <n v="2.0675240000000001" u="1"/>
        <n v="-4.0158199000000003" u="1"/>
        <n v="-0.88888889999999998" u="1"/>
        <n v="-0.7578416" u="1"/>
        <n v="-0.63422089999999998" u="1"/>
        <n v="-0.32876379999999999" u="1"/>
        <n v="-9.0826500000000004E-2" u="1"/>
        <n v="0.87313819999999998" u="1"/>
        <n v="-0.77821010000000002" u="1"/>
        <n v="-0.76438850000000003" u="1"/>
        <n v="-0.40583200000000003" u="1"/>
        <n v="0.20497989999999999" u="1"/>
        <n v="0.88835529999999996" u="1"/>
        <n v="-1.1994069999999999" u="1"/>
        <n v="-0.96244870000000005" u="1"/>
        <n v="0.81267219999999996" u="1"/>
        <n v="0.99" u="1"/>
        <n v="-0.6730429" u="1"/>
        <n v="0.20939279999999999" u="1"/>
        <n v="2.5719534999999998" u="1"/>
        <n v="-1.2081059999999999" u="1"/>
        <n v="7.2428199999999998E-2" u="1"/>
        <n v="1.49" u="1"/>
        <n v="-1.0177548000000001" u="1"/>
        <n v="0.22261909999999999" u="1"/>
        <n v="-1.0625589" u="1"/>
        <n v="6.3795900000000003E-2" u="1"/>
        <n v="3.0651790999999999" u="1"/>
        <n v="7.1942400000000004E-2" u="1"/>
        <n v="0.7802384" u="1"/>
        <n v="1.8236511" u="1"/>
        <n v="2.2369249999999998" u="1"/>
        <n v="3.9262343999999998" u="1"/>
        <n v="-0.20810770000000001" u="1"/>
        <n v="1.6728080999999999" u="1"/>
        <n v="-0.194325" u="1"/>
        <n v="3.3657708999999998" u="1"/>
        <n v="0.15615570000000001" u="1"/>
        <n v="-1.6511855" u="1"/>
        <n v="-0.80799489999999996" u="1"/>
        <n v="-0.30861119999999997" u="1"/>
        <n v="8.6338000000000005E-3" u="1"/>
        <n v="-2.5921894000000001" u="1"/>
        <n v="-2.45309" u="1"/>
        <n v="-0.2849003" u="1"/>
        <n v="0.67921240000000005" u="1"/>
        <n v="-2.5789577000000001" u="1"/>
        <n v="-8.4966E-2" u="1"/>
        <n v="0.71909420000000002" u="1"/>
        <n v="0.81654870000000002" u="1"/>
        <n v="-0.64122780000000001" u="1"/>
        <n v="1.4115092" u="1"/>
        <n v="-0.9587852" u="1"/>
        <n v="-0.31104199999999999" u="1"/>
        <n v="0.71120139999999998" u="1"/>
        <n v="-2.0926091000000002" u="1"/>
        <n v="-0.22181809999999999" u="1"/>
        <n v="-0.2053943" u="1"/>
        <n v="-9.7943199999999994E-2" u="1"/>
        <n v="-1.5" u="1"/>
        <n v="-6.6569000000000003E-2" u="1"/>
        <n v="-0.46403709999999998" u="1"/>
        <n v="0.14771690000000001" u="1"/>
        <n v="-0.72078679999999995" u="1"/>
        <n v="2.9084688000000001" u="1"/>
        <n v="0.5682971" u="1"/>
        <n v="-0.34565970000000001" u="1"/>
        <n v="0.13073670000000001" u="1"/>
        <n v="1.1748179999999999" u="1"/>
        <n v="1.2815608000000001" u="1"/>
        <n v="0.74456140000000004" u="1"/>
        <n v="-3.33" u="1"/>
        <n v="-1.0693721" u="1"/>
        <n v="-0.48929909999999999" u="1"/>
        <n v="0.50501189999999996" u="1"/>
        <n v="0.75749960000000005" u="1"/>
        <n v="0.79065810000000003" u="1"/>
        <n v="-3.7433155" u="1"/>
        <n v="-1.392261" u="1"/>
        <n v="-0.62941670000000005" u="1"/>
        <n v="-0.61978900000000003" u="1"/>
        <n v="9.7497600000000004E-2" u="1"/>
        <n v="-0.2470588" u="1"/>
        <n v="0.46742020000000001" u="1"/>
        <n v="0.86359609999999998" u="1"/>
        <n v="-0.78598389999999996" u="1"/>
        <n v="-0.25885780000000003" u="1"/>
        <n v="0.29454419999999998" u="1"/>
        <n v="0.6" u="1"/>
        <n v="1.1330107" u="1"/>
        <n v="0.14817449999999999" u="1"/>
        <n v="0.18846280000000001" u="1"/>
        <n v="-0.97809080000000004" u="1"/>
        <n v="0.82184520000000005" u="1"/>
        <n v="1.1157444000000001" u="1"/>
        <n v="4.4991364000000003" u="1"/>
        <n v="-2.1737948999999999" u="1"/>
        <n v="6.5143000000000006E-2" u="1"/>
        <n v="0.60362170000000004" u="1"/>
        <n v="-0.50222080000000002" u="1"/>
        <n v="1.5057282999999999" u="1"/>
        <n v="0.58076229999999995" u="1"/>
        <n v="0.84138360000000001" u="1"/>
        <n v="-3.5402360000000002" u="1"/>
        <n v="0.45070860000000001" u="1"/>
        <n v="0.1158867" u="1"/>
        <n v="0.66402760000000005" u="1"/>
        <n v="2.4877250000000002" u="1"/>
        <n v="0.1493971" u="1"/>
        <n v="1.3271782999999999" u="1"/>
        <n v="-2.5545829000000002" u="1"/>
        <n v="-1.6387046000000001" u="1"/>
        <n v="-1.8532199999999999E-2" u="1"/>
        <n v="-2.1034725000000001" u="1"/>
        <n v="-1.3738440999999999" u="1"/>
        <n v="-0.31172070000000002" u="1"/>
        <n v="-0.1119795" u="1"/>
        <n v="1.2006569" u="1"/>
        <n v="-1.397011" u="1"/>
        <n v="2.6858382999999999" u="1"/>
        <n v="0.12302009999999999" u="1"/>
        <n v="0.48636160000000001" u="1"/>
        <n v="4.6976946000000002" u="1"/>
        <n v="-0.41728359999999998" u="1"/>
        <n v="0.70515360000000005" u="1"/>
        <n v="0.8921869" u="1"/>
        <n v="-2.3847182999999998" u="1"/>
        <n v="-1.6661859999999999" u="1"/>
        <n v="0.5340125" u="1"/>
        <n v="0.60951180000000005" u="1"/>
        <n v="0.33310519999999999" u="1"/>
        <n v="1.5323690999999999" u="1"/>
        <n v="-0.31752940000000002" u="1"/>
        <n v="-0.23910239999999999" u="1"/>
        <n v="1.3394566000000001" u="1"/>
        <n v="-1.2221040999999999" u="1"/>
        <n v="-0.42271769999999997" u="1"/>
        <n v="-0.37836629999999999" u="1"/>
        <n v="-0.89201410000000003" u="1"/>
        <n v="-0.78519349999999999" u="1"/>
        <n v="-0.62010799999999999" u="1"/>
        <n v="0.30324679999999998" u="1"/>
        <n v="-1.3184387" u="1"/>
        <n v="9.5043100000000005E-2" u="1"/>
        <n v="1.4666106999999999" u="1"/>
      </sharedItems>
    </cacheField>
    <cacheField name="Tick_Price" numFmtId="0">
      <sharedItems containsBlank="1" containsMixedTypes="1" containsNumber="1" minValue="0" maxValue="145752"/>
    </cacheField>
    <cacheField name="Steam_Left" numFmtId="0">
      <sharedItems containsBlank="1" containsMixedTypes="1" containsNumber="1" containsInteger="1" minValue="0" maxValue="0" count="4">
        <b v="0"/>
        <n v="0"/>
        <s v=""/>
        <m/>
      </sharedItems>
    </cacheField>
    <cacheField name="PreMarket_OI_Rank" numFmtId="0">
      <sharedItems containsNonDate="0" containsString="0" containsBlank="1" count="1">
        <m/>
      </sharedItems>
    </cacheField>
    <cacheField name="PreMarket_Price_Rank" numFmtId="0">
      <sharedItems containsNonDate="0" containsString="0" containsBlank="1" count="1">
        <m/>
      </sharedItems>
    </cacheField>
    <cacheField name="PreMarket_Vol_Rank" numFmtId="0">
      <sharedItems containsBlank="1" containsMixedTypes="1" containsNumber="1" containsInteger="1" minValue="0" maxValue="0" count="185">
        <s v="VR31"/>
        <s v="VR56"/>
        <s v="VR118"/>
        <s v="VR132"/>
        <n v="0"/>
        <s v="VR72"/>
        <s v="VR178"/>
        <s v="VR140"/>
        <s v="VR103"/>
        <s v="VR96"/>
        <s v="VR105"/>
        <s v="VR176"/>
        <s v="VR120"/>
        <s v="VR32"/>
        <s v="VR44"/>
        <s v="VR163"/>
        <s v="VR165"/>
        <s v="VR114"/>
        <s v="VR150"/>
        <s v="VR61"/>
        <s v="VR175"/>
        <s v="VR174"/>
        <s v="VR138"/>
        <s v="VR143"/>
        <s v="VR47"/>
        <s v="VR90"/>
        <s v="VR95"/>
        <s v="VR55"/>
        <s v="VR151"/>
        <s v="VR88"/>
        <s v="VR27"/>
        <s v="VR166"/>
        <s v="VR161"/>
        <s v="VR153"/>
        <s v="VR5"/>
        <s v="VR121"/>
        <s v="VR79"/>
        <s v="VR144"/>
        <s v="VR29"/>
        <s v="VR126"/>
        <s v="VR4"/>
        <s v="VR35"/>
        <s v="VR102"/>
        <s v="VR97"/>
        <s v="VR111"/>
        <s v="VR170"/>
        <s v="VR137"/>
        <s v="VR124"/>
        <s v="VR115"/>
        <s v="VR83"/>
        <s v="VR94"/>
        <s v="VR122"/>
        <s v="VR110"/>
        <s v="VR49"/>
        <s v="VR80"/>
        <s v="VR91"/>
        <s v="VR173"/>
        <s v="VR108"/>
        <s v="VR28"/>
        <s v="VR57"/>
        <s v="VR164"/>
        <s v="VR133"/>
        <s v="VR66"/>
        <s v="VR74"/>
        <s v="VR76"/>
        <s v="VR67"/>
        <s v="VR125"/>
        <s v="VR2"/>
        <s v="VR159"/>
        <s v="VR23"/>
        <s v="VR71"/>
        <s v="VR141"/>
        <s v="VR134"/>
        <s v="VR119"/>
        <s v="VR112"/>
        <s v="VR117"/>
        <s v="VR146"/>
        <s v="VR148"/>
        <s v="VR50"/>
        <s v="VR87"/>
        <s v="VR182"/>
        <s v="VR127"/>
        <s v="VR24"/>
        <s v="VR73"/>
        <s v="VR168"/>
        <s v="VR92"/>
        <s v="VR54"/>
        <s v="VR46"/>
        <s v="VR39"/>
        <s v="VR64"/>
        <s v="VR82"/>
        <s v="VR129"/>
        <s v="VR7"/>
        <s v="VR147"/>
        <s v="VR43"/>
        <s v="VR128"/>
        <s v="VR84"/>
        <s v="VR181"/>
        <s v="VR42"/>
        <s v="VR98"/>
        <s v="VR6"/>
        <s v="VR116"/>
        <s v="VR40"/>
        <s v="VR158"/>
        <s v="VR81"/>
        <s v="VR107"/>
        <s v="VR155"/>
        <s v="VR101"/>
        <s v="VR145"/>
        <s v="VR8"/>
        <s v="VR48"/>
        <s v="VR104"/>
        <s v="VR106"/>
        <s v="VR109"/>
        <s v="VR180"/>
        <s v="VR100"/>
        <s v="VR167"/>
        <s v="VR69"/>
        <s v="VR160"/>
        <s v="VR135"/>
        <s v="VR45"/>
        <s v="VR156"/>
        <s v="VR75"/>
        <s v="VR59"/>
        <s v="VR130"/>
        <s v="VR99"/>
        <s v="VR157"/>
        <s v="VR17"/>
        <s v="VR142"/>
        <s v="VR22"/>
        <s v="VR152"/>
        <s v="VR136"/>
        <s v="VR78"/>
        <s v="VR85"/>
        <s v="VR11"/>
        <s v="VR169"/>
        <s v="VR123"/>
        <s v="VR154"/>
        <s v="VR162"/>
        <s v="VR113"/>
        <s v="VR37"/>
        <s v="VR58"/>
        <s v="VR18"/>
        <s v="VR93"/>
        <s v="VR34"/>
        <s v="VR68"/>
        <s v="VR21"/>
        <s v="VR10"/>
        <s v="VR70"/>
        <s v="VR41"/>
        <s v="VR19"/>
        <s v="VR60"/>
        <s v="VR25"/>
        <s v="VR65"/>
        <s v="VR63"/>
        <s v="VR36"/>
        <s v="VR131"/>
        <s v="VR20"/>
        <s v="VR30"/>
        <s v="VR89"/>
        <s v="VR9"/>
        <s v="VR12"/>
        <s v="VR13"/>
        <s v="VR172"/>
        <s v="VR26"/>
        <s v="VR3"/>
        <s v="VR52"/>
        <s v="VR77"/>
        <s v="VR38"/>
        <s v="VR16"/>
        <s v="VR86"/>
        <s v="VR171"/>
        <s v="VR139"/>
        <s v="VR53"/>
        <s v="VR15"/>
        <s v="VR1"/>
        <s v="VR179"/>
        <s v="VR51"/>
        <s v="VR14"/>
        <s v="VR33"/>
        <s v="VR177"/>
        <s v="VR62"/>
        <s v="VR149"/>
        <s v=""/>
        <m/>
      </sharedItems>
    </cacheField>
    <cacheField name="Pre_Top Volume" numFmtId="0">
      <sharedItems containsBlank="1" containsMixedTypes="1" containsNumber="1" containsInteger="1" minValue="0" maxValue="0" count="5">
        <b v="0"/>
        <n v="0"/>
        <b v="1"/>
        <s v=""/>
        <m/>
      </sharedItems>
    </cacheField>
    <cacheField name="%PreMarket_Chg" numFmtId="0">
      <sharedItems containsBlank="1" containsMixedTypes="1" containsNumber="1" minValue="-2.13" maxValue="2.5" count="215">
        <s v="-1.77"/>
        <s v="0.37"/>
        <s v="-0.05"/>
        <s v="0.78"/>
        <n v="0"/>
        <s v="1.06"/>
        <s v="0.00"/>
        <s v="0.75"/>
        <s v="0.19"/>
        <s v="0.30"/>
        <s v="0.65"/>
        <s v="-0.19"/>
        <s v="0.58"/>
        <s v="1.07"/>
        <s v="0.73"/>
        <s v="0.59"/>
        <s v="0.93"/>
        <s v="0.50"/>
        <s v="0.13"/>
        <s v="0.03"/>
        <s v="-"/>
        <s v="0.51"/>
        <s v="0.64"/>
        <s v="0.07"/>
        <s v="0.57"/>
        <s v="0.62"/>
        <s v="0.28"/>
        <s v="1.02"/>
        <s v="1.15"/>
        <s v="1.16"/>
        <s v="0.23"/>
        <s v="0.77"/>
        <s v="0.49"/>
        <s v="0.84"/>
        <s v="0.67"/>
        <s v="1.01"/>
        <s v="0.66"/>
        <s v="0.40"/>
        <s v="0.12"/>
        <s v="0.71"/>
        <s v="0.24"/>
        <s v="-0.15"/>
        <s v="0.34"/>
        <s v="-0.24"/>
        <s v="0.39"/>
        <s v="0.53"/>
        <s v="0.47"/>
        <s v="0.35"/>
        <s v="0.33"/>
        <s v="0.21"/>
        <s v="0.26"/>
        <s v="-0.18"/>
        <s v="0.55"/>
        <s v="0.60"/>
        <s v="0.54"/>
        <s v="0.61"/>
        <s v="0.46"/>
        <s v="0.11"/>
        <s v="0.44"/>
        <s v="1.05"/>
        <s v="1.03"/>
        <s v="0.85"/>
        <s v="1.09"/>
        <s v="0.25"/>
        <s v="0.15"/>
        <s v="0.99"/>
        <s v="-0.10"/>
        <s v="-0.00"/>
        <s v="0.31"/>
        <s v="0.38"/>
        <s v="0.09"/>
        <s v="0.29"/>
        <s v="0.56"/>
        <s v="1.22"/>
        <s v="0.79"/>
        <s v="0.63"/>
        <s v="0.27"/>
        <s v="0.43"/>
        <s v="0.68"/>
        <s v="0.08"/>
        <s v="0.42"/>
        <s v="1.10"/>
        <s v="0.70"/>
        <s v="0.82"/>
        <s v="0.20"/>
        <s v="1.13"/>
        <s v="0.91"/>
        <s v="0.17"/>
        <s v="1.29"/>
        <s v="1.40"/>
        <s v="0.02"/>
        <s v="1.08"/>
        <s v="1.42"/>
        <s v="2.24"/>
        <s v="-0.47"/>
        <s v="0.45"/>
        <s v="0.98"/>
        <s v="1.32"/>
        <s v="1.43"/>
        <s v="-0.29"/>
        <s v="0.32"/>
        <s v=""/>
        <m/>
        <n v="1.18" u="1"/>
        <n v="0.82" u="1"/>
        <n v="1.33" u="1"/>
        <n v="0.2" u="1"/>
        <n v="0.87" u="1"/>
        <n v="0.55000000000000004" u="1"/>
        <n v="0.92" u="1"/>
        <n v="-0.04" u="1"/>
        <n v="0.6" u="1"/>
        <n v="-0.84" u="1"/>
        <n v="0.65" u="1"/>
        <n v="1.06" u="1"/>
        <n v="0.44" u="1"/>
        <n v="1.1100000000000001" u="1"/>
        <n v="1.1599999999999999" u="1"/>
        <n v="1.21" u="1"/>
        <n v="0.81" u="1"/>
        <n v="1.43" u="1"/>
        <n v="-0.06" u="1"/>
        <n v="0.36" u="1"/>
        <n v="0.54" u="1"/>
        <n v="1.53" u="1"/>
        <n v="1.63" u="1"/>
        <n v="0.97" u="1"/>
        <n v="0.7" u="1"/>
        <n v="1.04" u="1"/>
        <n v="1.0900000000000001" u="1"/>
        <n v="0.25" u="1"/>
        <n v="0.17" u="1"/>
        <n v="0.75" u="1"/>
        <n v="0.01" u="1"/>
        <n v="0.12" u="1"/>
        <n v="0.21" u="1"/>
        <n v="0.59" u="1"/>
        <n v="0.91" u="1"/>
        <n v="0.96" u="1"/>
        <n v="0.64" u="1"/>
        <n v="0.69" u="1"/>
        <n v="1.1399999999999999" u="1"/>
        <n v="1.19" u="1"/>
        <n v="0.46" u="1"/>
        <n v="1.24" u="1"/>
        <n v="-2.13" u="1"/>
        <n v="0.3" u="1"/>
        <n v="0.8" u="1"/>
        <n v="1.29" u="1"/>
        <n v="1.34" u="1"/>
        <n v="0.85" u="1"/>
        <n v="0.9" u="1"/>
        <n v="0.22" u="1"/>
        <n v="0.57999999999999996" u="1"/>
        <n v="2.5" u="1"/>
        <n v="0.38" u="1"/>
        <n v="0.14000000000000001" u="1"/>
        <n v="1.02" u="1"/>
        <n v="1.17" u="1"/>
        <n v="0.74" u="1"/>
        <n v="0.18" u="1"/>
        <n v="0.27" u="1"/>
        <n v="0.79" u="1"/>
        <n v="1.39" u="1"/>
        <n v="1.44" u="1"/>
        <n v="0.52" u="1"/>
        <n v="0.95" u="1"/>
        <n v="1" u="1"/>
        <n v="1.05" u="1"/>
        <n v="0.06" u="1"/>
        <n v="0.73" u="1"/>
        <n v="0.48" u="1"/>
        <n v="0.84" u="1"/>
        <n v="1.42" u="1"/>
        <n v="-0.7" u="1"/>
        <n v="0.32" u="1"/>
        <n v="1.37" u="1"/>
        <n v="0.56999999999999995" u="1"/>
        <n v="0.89" u="1"/>
        <n v="0.05" u="1"/>
        <n v="0.23" u="1"/>
        <n v="0.62" u="1"/>
        <n v="0.15" u="1"/>
        <n v="0.67" u="1"/>
        <n v="1.1499999999999999" u="1"/>
        <n v="1.79" u="1"/>
        <n v="0.45" u="1"/>
        <n v="0.28999999999999998" u="1"/>
        <n v="0.78" u="1"/>
        <n v="1.25" u="1"/>
        <n v="0.19" u="1"/>
        <n v="0.83" u="1"/>
        <n v="0.51" u="1"/>
        <n v="0.88" u="1"/>
        <n v="0.37" u="1"/>
        <n v="0.56000000000000005" u="1"/>
        <n v="0.99" u="1"/>
        <n v="1.03" u="1"/>
        <n v="1.1299999999999999" u="1"/>
        <n v="0.72" u="1"/>
        <n v="0.26" u="1"/>
        <n v="0.77" u="1"/>
        <n v="1.4" u="1"/>
        <n v="0.5" u="1"/>
        <n v="1.45" u="1"/>
        <n v="1.55" u="1"/>
        <n v="0.61" u="1"/>
        <n v="0.93" u="1"/>
        <n v="0.02" u="1"/>
        <n v="0.24" u="1"/>
        <n v="1.01" u="1"/>
        <n v="1.72" u="1"/>
        <n v="0.42" u="1"/>
        <n v="0.66" u="1"/>
        <n v="0.71" u="1"/>
      </sharedItems>
    </cacheField>
    <cacheField name="PostMarket_OI_Rank" numFmtId="0">
      <sharedItems containsBlank="1" count="62">
        <s v="SOR21"/>
        <s v="SOR24"/>
        <s v=""/>
        <s v="SOR13"/>
        <s v="SOR10"/>
        <s v="SOR26"/>
        <s v="SOR18"/>
        <s v="SOR11"/>
        <s v="SOR3"/>
        <s v="SOR17"/>
        <s v="SOR4"/>
        <s v="SOR22"/>
        <s v="SOR30"/>
        <s v="SOR14"/>
        <s v="SOR12"/>
        <s v="SOR25"/>
        <s v="SOR23"/>
        <s v="SOR27"/>
        <s v="SOR1"/>
        <s v="SOR15"/>
        <s v="SOR19"/>
        <s v="SOR2"/>
        <s v="SOR16"/>
        <s v="SOR20"/>
        <s v="SOR28"/>
        <s v="SOR5"/>
        <s v="SOR9"/>
        <s v="SOR7"/>
        <s v="SOR6"/>
        <s v="SOR29"/>
        <s v="LOR28"/>
        <s v="SOR8"/>
        <s v="LOR14"/>
        <s v="LOR25"/>
        <s v="LOR10"/>
        <s v="LOR21"/>
        <s v="LOR9"/>
        <s v="LOR16"/>
        <s v="LOR20"/>
        <s v="LOR11"/>
        <s v="LOR26"/>
        <s v="LOR4"/>
        <s v="LOR30"/>
        <s v="LOR18"/>
        <s v="LOR15"/>
        <s v="LOR8"/>
        <s v="LOR19"/>
        <s v="LOR7"/>
        <s v="LOR6"/>
        <s v="LOR27"/>
        <s v="LOR13"/>
        <s v="LOR12"/>
        <s v="LOR24"/>
        <s v="LOR29"/>
        <s v="LOR17"/>
        <s v="LOR23"/>
        <s v="LOR2"/>
        <s v="LOR1"/>
        <s v="LOR5"/>
        <s v="LOR3"/>
        <s v="LOR22"/>
        <m/>
      </sharedItems>
    </cacheField>
    <cacheField name="PostMarket_Price_Rank" numFmtId="0">
      <sharedItems containsBlank="1" count="62">
        <s v=""/>
        <s v="SPR20"/>
        <s v="SPR13"/>
        <s v="SPR12"/>
        <s v="SPR28"/>
        <s v="SPR16"/>
        <s v="SPR22"/>
        <s v="SPR23"/>
        <s v="SPR30"/>
        <s v="SPR1"/>
        <s v="SPR18"/>
        <s v="SPR7"/>
        <s v="SPR14"/>
        <s v="SPR26"/>
        <s v="SPR9"/>
        <s v="SPR25"/>
        <s v="SPR6"/>
        <s v="SPR8"/>
        <s v="SPR10"/>
        <s v="SPR27"/>
        <s v="SPR4"/>
        <s v="SPR11"/>
        <s v="SPR2"/>
        <s v="SPR5"/>
        <s v="SPR3"/>
        <s v="LPR30"/>
        <s v="LPR26"/>
        <s v="LPR20"/>
        <s v="LPR22"/>
        <s v="LPR21"/>
        <s v="LPR27"/>
        <s v="LPR29"/>
        <s v="LPR23"/>
        <s v="LPR28"/>
        <s v="LPR25"/>
        <s v="LPR19"/>
        <s v="LPR14"/>
        <s v="LPR24"/>
        <s v="LPR12"/>
        <s v="LPR9"/>
        <s v="LPR18"/>
        <s v="LPR16"/>
        <s v="LPR11"/>
        <s v="LPR15"/>
        <s v="LPR17"/>
        <s v="LPR10"/>
        <s v="LPR8"/>
        <s v="LPR7"/>
        <s v="LPR6"/>
        <s v="LPR4"/>
        <s v="LPR5"/>
        <s v="LPR2"/>
        <s v="LPR3"/>
        <s v="LPR1"/>
        <m/>
        <s v="SPR15" u="1"/>
        <s v="SPR24" u="1"/>
        <s v="SPR29" u="1"/>
        <s v="LPR13" u="1"/>
        <s v="SPR19" u="1"/>
        <s v="SPR21" u="1"/>
        <s v="SPR17" u="1"/>
      </sharedItems>
    </cacheField>
    <cacheField name="PostMarket_Tick_Change" numFmtId="0">
      <sharedItems containsBlank="1" containsMixedTypes="1" containsNumber="1" minValue="-10.73" maxValue="27.4" count="709">
        <n v="-3.72"/>
        <n v="-3.18"/>
        <n v="-2.4700000000000002"/>
        <n v="-1.96"/>
        <n v="-2.58"/>
        <n v="-2.6"/>
        <n v="-2.54"/>
        <n v="-2.2000000000000002"/>
        <n v="-2.0699999999999998"/>
        <n v="-1.91"/>
        <n v="-1.76"/>
        <n v="-2"/>
        <n v="-1.97"/>
        <n v="-1.87"/>
        <n v="-1.32"/>
        <n v="-1.8"/>
        <n v="-2.72"/>
        <n v="-1.6"/>
        <n v="-2.12"/>
        <n v="-2.2400000000000002"/>
        <n v="-1.59"/>
        <n v="-0.84"/>
        <n v="-1.47"/>
        <n v="-1.79"/>
        <n v="-1.72"/>
        <n v="-1.61"/>
        <n v="-1.53"/>
        <n v="-2.0299999999999998"/>
        <n v="-1.39"/>
        <n v="-0.68"/>
        <n v="-1.98"/>
        <n v="-1.29"/>
        <n v="-1.28"/>
        <n v="-1.36"/>
        <n v="-1.1299999999999999"/>
        <n v="-1.31"/>
        <n v="-1.48"/>
        <n v="-1.06"/>
        <n v="-1.23"/>
        <n v="-1.2"/>
        <n v="-1.22"/>
        <n v="-1.42"/>
        <n v="-1.63"/>
        <n v="-1.02"/>
        <n v="-1.43"/>
        <n v="-1.1200000000000001"/>
        <n v="-0.9"/>
        <n v="-0.49"/>
        <n v="-1.0900000000000001"/>
        <n v="-1.1599999999999999"/>
        <n v="-1.25"/>
        <n v="-0.79"/>
        <n v="-0.7"/>
        <n v="-0.77"/>
        <n v="-0.64"/>
        <n v="-0.74"/>
        <n v="-0.88"/>
        <n v="-0.86"/>
        <n v="-0.76"/>
        <n v="-0.8"/>
        <n v="-0.33"/>
        <n v="-0.69"/>
        <n v="-0.3"/>
        <n v="-0.6"/>
        <n v="-1.1100000000000001"/>
        <n v="-0.43"/>
        <n v="-0.65"/>
        <n v="-0.53"/>
        <n v="-0.92"/>
        <n v="-0.67"/>
        <n v="-0.73"/>
        <n v="-0.55000000000000004"/>
        <n v="-0.63"/>
        <n v="-0.01"/>
        <n v="-1.04"/>
        <n v="-0.44"/>
        <n v="-0.14000000000000001"/>
        <n v="-1.7"/>
        <n v="-0.66"/>
        <n v="-0.35"/>
        <n v="-0.57999999999999996"/>
        <n v="-0.24"/>
        <n v="-0.56000000000000005"/>
        <n v="-0.13"/>
        <n v="-0.72"/>
        <n v="0.17"/>
        <n v="0.01"/>
        <n v="-0.21"/>
        <n v="-0.26"/>
        <n v="-0.59"/>
        <n v="-0.78"/>
        <n v="0.11"/>
        <n v="-0.08"/>
        <s v=""/>
        <n v="-0.27"/>
        <n v="0.12"/>
        <n v="-0.03"/>
        <n v="0.42"/>
        <n v="0.05"/>
        <n v="-0.1"/>
        <n v="0.18"/>
        <n v="0.08"/>
        <n v="0.13"/>
        <n v="0.1"/>
        <n v="0.4"/>
        <n v="-0.06"/>
        <n v="7.0000000000000007E-2"/>
        <n v="0.19"/>
        <n v="0.28999999999999998"/>
        <n v="0.21"/>
        <n v="0.56000000000000005"/>
        <n v="0.14000000000000001"/>
        <n v="0.68"/>
        <n v="0.3"/>
        <n v="0.2"/>
        <n v="1.1399999999999999"/>
        <n v="0.72"/>
        <n v="0.59"/>
        <n v="0.61"/>
        <n v="0.82"/>
        <n v="0.52"/>
        <n v="0.62"/>
        <n v="1.22"/>
        <n v="0.83"/>
        <n v="0.38"/>
        <n v="1.08"/>
        <n v="1.31"/>
        <n v="0.54"/>
        <n v="1.82"/>
        <n v="0.85"/>
        <n v="1.7"/>
        <n v="1.1499999999999999"/>
        <n v="1.72"/>
        <n v="1.26"/>
        <n v="1.23"/>
        <n v="1.69"/>
        <n v="1.25"/>
        <n v="1.42"/>
        <n v="1.93"/>
        <n v="2.39"/>
        <n v="1.48"/>
        <n v="2.4500000000000002"/>
        <n v="2.66"/>
        <n v="2.09"/>
        <n v="2.2799999999999998"/>
        <n v="2.48"/>
        <n v="2.34"/>
        <n v="2.2000000000000002"/>
        <n v="2.59"/>
        <n v="2.84"/>
        <n v="2.94"/>
        <n v="3.34"/>
        <n v="4.1900000000000004"/>
        <n v="4.1100000000000003"/>
        <n v="4.53"/>
        <n v="4.46"/>
        <n v="4.54"/>
        <m/>
        <n v="1.24" u="1"/>
        <n v="1.75" u="1"/>
        <n v="2.52" u="1"/>
        <n v="-0.87" u="1"/>
        <n v="-2.83" u="1"/>
        <n v="0.36" u="1"/>
        <n v="5.01" u="1"/>
        <n v="0.73" u="1"/>
        <n v="-7.0000000000000007E-2" u="1"/>
        <n v="2.27" u="1"/>
        <n v="1.77" u="1"/>
        <n v="2.56" u="1"/>
        <n v="3.87" u="1"/>
        <n v="-5.05" u="1"/>
        <n v="-0.99" u="1"/>
        <n v="-3.6" u="1"/>
        <n v="6.55" u="1"/>
        <n v="9.18" u="1"/>
        <n v="0.74" u="1"/>
        <n v="1.5" u="1"/>
        <n v="2.02" u="1"/>
        <n v="2.31" u="1"/>
        <n v="4.7" u="1"/>
        <n v="-4.55" u="1"/>
        <n v="-1" u="1"/>
        <n v="-1.51" u="1"/>
        <n v="-2.04" u="1"/>
        <n v="4.01" u="1"/>
        <n v="1.52" u="1"/>
        <n v="2.06" u="1"/>
        <n v="4.2" u="1"/>
        <n v="-0.61" u="1"/>
        <n v="0.24" u="1"/>
        <n v="-2.08" u="1"/>
        <n v="-0.05" u="1"/>
        <n v="0.43" u="1"/>
        <n v="0.87" u="1"/>
        <n v="1.76" u="1"/>
        <n v="-0.36" u="1"/>
        <n v="3.85" u="1"/>
        <n v="-5.59" u="1"/>
        <n v="-0.62" u="1"/>
        <n v="-1.26" u="1"/>
        <n v="-1.77" u="1"/>
        <n v="-2.56" u="1"/>
        <n v="0.49" u="1"/>
        <n v="1.27" u="1"/>
        <n v="1.78" u="1"/>
        <n v="2.58" u="1"/>
        <n v="3.6" u="1"/>
        <n v="-2.31" u="1"/>
        <n v="4.55" u="1"/>
        <n v="5.13" u="1"/>
        <n v="1" u="1"/>
        <n v="1.51" u="1"/>
        <n v="2.33" u="1"/>
        <n v="2.62" u="1"/>
        <n v="-0.75" u="1"/>
        <n v="-1.01" u="1"/>
        <n v="-1.52" u="1"/>
        <n v="-2.35" u="1"/>
        <n v="-3.37" u="1"/>
        <n v="-4.78" u="1"/>
        <n v="4.05" u="1"/>
        <n v="4.63" u="1"/>
        <n v="6.67" u="1"/>
        <n v="1.02" u="1"/>
        <n v="1.53" u="1"/>
        <n v="2.08" u="1"/>
        <n v="2.37" u="1"/>
        <n v="3.39" u="1"/>
        <n v="-1.54" u="1"/>
        <n v="-2.1" u="1"/>
        <n v="-0.12" u="1"/>
        <n v="2.85" u="1"/>
        <n v="2.12" u="1"/>
        <n v="3.14" u="1"/>
        <n v="-5.63" u="1"/>
        <n v="-1.27" u="1"/>
        <n v="-1.78" u="1"/>
        <n v="-2.87" u="1"/>
        <n v="-10.73" u="1"/>
        <n v="1.28" u="1"/>
        <n v="1.79" u="1"/>
        <n v="2.6" u="1"/>
        <n v="-2.91" u="1"/>
        <n v="4.59" u="1"/>
        <n v="0.37" u="1"/>
        <n v="0.75" u="1"/>
        <n v="1.01" u="1"/>
        <n v="2.35" u="1"/>
        <n v="1.81" u="1"/>
        <n v="3.95" u="1"/>
        <n v="-0.5" u="1"/>
        <n v="-2.37" u="1"/>
        <n v="4.09" u="1"/>
        <n v="-3.68" u="1"/>
        <n v="0.76" u="1"/>
        <n v="1.03" u="1"/>
        <n v="1.54" u="1"/>
        <n v="2.1" u="1"/>
        <n v="-0.15" u="1"/>
        <n v="3.41" u="1"/>
        <n v="-1.55" u="1"/>
        <n v="-3.14" u="1"/>
        <n v="-2.41" u="1"/>
        <n v="0.88" u="1"/>
        <n v="-0.18" u="1"/>
        <n v="1.56" u="1"/>
        <n v="2.14" u="1"/>
        <n v="3.16" u="1"/>
        <n v="4.3600000000000003" u="1"/>
        <n v="-0.31" u="1"/>
        <n v="-2.16" u="1"/>
        <n v="5.71" u="1"/>
        <n v="0.89" u="1"/>
        <n v="1.29" u="1"/>
        <n v="1.8" u="1"/>
        <n v="2.91" u="1"/>
        <n v="-0.37" u="1"/>
        <n v="3.93" u="1"/>
        <n v="-1.3" u="1"/>
        <n v="-1.81" u="1"/>
        <n v="0.5" u="1"/>
        <n v="5.21" u="1"/>
        <n v="2.95" u="1"/>
        <n v="3.97" u="1"/>
        <n v="-5.25" u="1"/>
        <n v="-1.03" u="1"/>
        <n v="0.15" u="1"/>
        <n v="-2.39" u="1"/>
        <n v="-1.83" u="1"/>
        <n v="-2.68" u="1"/>
        <n v="-3.99" u="1"/>
        <n v="0.51" u="1"/>
        <n v="1.04" u="1"/>
        <n v="1.55" u="1"/>
        <n v="2.41" u="1"/>
        <n v="3.43" u="1"/>
        <n v="-6.79" u="1"/>
        <n v="-1.05" u="1"/>
        <n v="-2.14" u="1"/>
        <n v="-2.4300000000000002" u="1"/>
        <n v="-3.45" u="1"/>
        <n v="0.31" u="1"/>
        <n v="4.21" u="1"/>
        <n v="0.63" u="1"/>
        <n v="1.06" u="1"/>
        <n v="1.57" u="1"/>
        <n v="2.16" u="1"/>
        <n v="-4.25" u="1"/>
        <n v="-0.89" u="1"/>
        <n v="0.09" u="1"/>
        <n v="-1.58" u="1"/>
        <n v="-2.1800000000000002" u="1"/>
        <n v="-3.49" u="1"/>
        <n v="0.64" u="1"/>
        <n v="1.3" u="1"/>
        <n v="2.93" u="1"/>
        <n v="3.22" u="1"/>
        <n v="4.4800000000000004" u="1"/>
        <n v="5.0599999999999996" u="1"/>
        <n v="-1.82" u="1"/>
        <n v="1.32" u="1"/>
        <n v="1.83" u="1"/>
        <n v="9.9700000000000006" u="1"/>
        <n v="-0.25" u="1"/>
        <n v="2.97" u="1"/>
        <n v="-0.51" u="1"/>
        <n v="-1.33" u="1"/>
        <n v="-1.84" u="1"/>
        <n v="0.77" u="1"/>
        <n v="1.05" u="1"/>
        <n v="2.4300000000000002" u="1"/>
        <n v="1.85" u="1"/>
        <n v="2.72" u="1"/>
        <n v="3.74" u="1"/>
        <n v="5.52" u="1"/>
        <n v="4.0599999999999996" u="1"/>
        <n v="0.06" u="1"/>
        <n v="-0.52" u="1"/>
        <n v="-1.57" u="1"/>
        <n v="-2.4500000000000002" u="1"/>
        <n v="-2.74" u="1"/>
        <n v="0.44" u="1"/>
        <n v="4.25" u="1"/>
        <n v="-0.09" u="1"/>
        <n v="0.78" u="1"/>
        <n v="1.07" u="1"/>
        <n v="1.58" u="1"/>
        <n v="2.1800000000000002" u="1"/>
        <n v="3.49" u="1"/>
        <n v="3.78" u="1"/>
        <n v="-1.08" u="1"/>
        <n v="-3.51" u="1"/>
        <n v="-2.4900000000000002" u="1"/>
        <n v="6.37" u="1"/>
        <n v="0.9" u="1"/>
        <n v="1.6" u="1"/>
        <n v="2.2200000000000002" u="1"/>
        <n v="3.53" u="1"/>
        <n v="5.0999999999999996" u="1"/>
        <n v="-2.97" u="1"/>
        <n v="0.25" u="1"/>
        <n v="-4.5599999999999996" u="1"/>
        <n v="0.91" u="1"/>
        <n v="1.33" u="1"/>
        <n v="1.84" u="1"/>
        <n v="2.99" u="1"/>
        <n v="-0.38" u="1"/>
        <n v="-1.34" u="1"/>
        <n v="-1.85" u="1"/>
        <n v="1.35" u="1"/>
        <n v="3.03" u="1"/>
        <n v="4.0999999999999996" u="1"/>
        <n v="-1.07" u="1"/>
        <n v="-4.1399999999999997" u="1"/>
        <n v="0.53" u="1"/>
        <n v="1.59" u="1"/>
        <n v="-0.22" u="1"/>
        <n v="2.4900000000000002" u="1"/>
        <n v="3.8" u="1"/>
        <n v="5.64" u="1"/>
        <n v="-2.5099999999999998" u="1"/>
        <n v="-3.53" u="1"/>
        <n v="0.32" u="1"/>
        <n v="4.37" u="1"/>
        <n v="0.65" u="1"/>
        <n v="1.1000000000000001" u="1"/>
        <n v="1.61" u="1"/>
        <n v="2.2400000000000002" u="1"/>
        <n v="3.26" u="1"/>
        <n v="2.5299999999999998" u="1"/>
        <n v="-0.45" u="1"/>
        <n v="-0.91" u="1"/>
        <n v="-2.2599999999999998" u="1"/>
        <n v="-1.62" u="1"/>
        <n v="0.66" u="1"/>
        <n v="9.06" u="1"/>
        <n v="1.34" u="1"/>
        <n v="3.01" u="1"/>
        <n v="3.3" u="1"/>
        <n v="5.22" u="1"/>
        <n v="-1.35" u="1"/>
        <n v="-1.86" u="1"/>
        <n v="-2.0099999999999998" u="1"/>
        <n v="-3.03" u="1"/>
        <n v="1.36" u="1"/>
        <n v="1.87" u="1"/>
        <n v="2.76" u="1"/>
        <n v="2.0299999999999998" u="1"/>
        <n v="0.03" u="1"/>
        <n v="3.05" u="1"/>
        <n v="4.1399999999999997" u="1"/>
        <n v="4.72" u="1"/>
        <n v="-1.88" u="1"/>
        <n v="-1.37" u="1"/>
        <n v="0.22" u="1"/>
        <n v="-2.78" u="1"/>
        <n v="-10.37" u="1"/>
        <n v="-3.8" u="1"/>
        <n v="-3.07" u="1"/>
        <n v="0.39" u="1"/>
        <n v="0.79" u="1"/>
        <n v="1.0900000000000001" u="1"/>
        <n v="2.5099999999999998" u="1"/>
        <n v="1.89" u="1"/>
        <n v="-0.32" u="1"/>
        <n v="2.8" u="1"/>
        <n v="4.22" u="1"/>
        <n v="-0.54" u="1"/>
        <n v="-1.1000000000000001" u="1"/>
        <n v="-2.5299999999999998" u="1"/>
        <n v="-3.55" u="1"/>
        <n v="-2.82" u="1"/>
        <n v="0.45" u="1"/>
        <n v="4.99" u="1"/>
        <n v="0.8" u="1"/>
        <n v="1.1100000000000001" u="1"/>
        <n v="1.62" u="1"/>
        <n v="2.2599999999999998" u="1"/>
        <n v="3.57" u="1"/>
        <n v="3.86" u="1"/>
        <n v="0.92" u="1"/>
        <n v="2.0099999999999998" u="1"/>
        <n v="-0.19" u="1"/>
        <n v="1.64" u="1"/>
        <n v="2.2999999999999998" u="1"/>
        <n v="-3.05" u="1"/>
        <n v="-2.3199999999999998" u="1"/>
        <n v="0.26" u="1"/>
        <n v="0.93" u="1"/>
        <n v="1.37" u="1"/>
        <n v="1.88" u="1"/>
        <n v="2.0499999999999998" u="1"/>
        <n v="3.07" u="1"/>
        <n v="-0.39" u="1"/>
        <n v="-1.38" u="1"/>
        <n v="-1.89" u="1"/>
        <n v="-2.8" u="1"/>
        <n v="-3.09" u="1"/>
        <n v="7.57" u="1"/>
        <n v="-0.11" u="1"/>
        <n v="1.39" u="1"/>
        <n v="1.9" u="1"/>
        <n v="2.82" u="1"/>
        <n v="27.4" u="1"/>
        <n v="3.84" u="1"/>
        <n v="3.11" u="1"/>
        <n v="0.16" u="1"/>
        <n v="-2.84" u="1"/>
        <n v="0.55000000000000004" u="1"/>
        <n v="1.1200000000000001" u="1"/>
        <n v="1.63" u="1"/>
        <n v="2.57" u="1"/>
        <n v="3.59" u="1"/>
        <n v="3.88" u="1"/>
        <n v="-0.81" u="1"/>
        <n v="-1.64" u="1"/>
        <n v="-2.2999999999999998" u="1"/>
        <n v="-2.59" u="1"/>
        <n v="0.33" u="1"/>
        <n v="-5.26" u="1"/>
        <n v="-5.84" u="1"/>
        <n v="0.67" u="1"/>
        <n v="1.65" u="1"/>
        <n v="2.61" u="1"/>
        <n v="9.69" u="1"/>
        <n v="-0.46" u="1"/>
        <n v="-0.93" u="1"/>
        <n v="-2.34" u="1"/>
        <n v="-3.36" u="1"/>
        <n v="4.03" u="1"/>
        <n v="1.38" u="1"/>
        <n v="2.0699999999999998" u="1"/>
        <n v="2.36" u="1"/>
        <n v="3.38" u="1"/>
        <n v="-4.07" u="1"/>
        <n v="5.38" u="1"/>
        <n v="-0.94" u="1"/>
        <n v="-1.9" u="1"/>
        <n v="-2.09" u="1"/>
        <n v="-3.4" u="1"/>
        <n v="-0.16" u="1"/>
        <n v="1.4" u="1"/>
        <n v="1.91" u="1"/>
        <n v="2.11" u="1"/>
        <n v="3.13" u="1"/>
        <n v="4.3" u="1"/>
        <n v="-1.41" u="1"/>
        <n v="-1.92" u="1"/>
        <n v="-3.15" u="1"/>
        <n v="0.81" u="1"/>
        <n v="1.1299999999999999" u="1"/>
        <n v="2.88" u="1"/>
        <n v="-1.1399999999999999" u="1"/>
        <n v="-1.65" u="1"/>
        <n v="-3.63" u="1"/>
        <n v="0.46" u="1"/>
        <n v="1.66" u="1"/>
        <n v="2.63" u="1"/>
        <n v="-1.67" u="1"/>
        <n v="4.6500000000000004" u="1"/>
        <n v="0.94" u="1"/>
        <n v="1.68" u="1"/>
        <n v="3.4" u="1"/>
        <n v="4.84" u="1"/>
        <n v="7.46" u="1"/>
        <n v="-1.4" u="1"/>
        <n v="-3.13" u="1"/>
        <n v="-2.4" u="1"/>
        <n v="0.27" u="1"/>
        <n v="-3.42" u="1"/>
        <n v="4.1500000000000004" u="1"/>
        <n v="0.95" u="1"/>
        <n v="1.41" u="1"/>
        <n v="1.92" u="1"/>
        <n v="2.13" u="1"/>
        <n v="3.15" u="1"/>
        <n v="-0.4" u="1"/>
        <n v="3.44" u="1"/>
        <n v="-1.93" u="1"/>
        <n v="-2.88" u="1"/>
        <n v="-2.15" u="1"/>
        <n v="1.43" u="1"/>
        <n v="1.94" u="1"/>
        <n v="2.9" u="1"/>
        <n v="3.92" u="1"/>
        <n v="3.19" u="1"/>
        <n v="-7.77" u="1"/>
        <n v="-0.82" u="1"/>
        <n v="-1.1499999999999999" u="1"/>
        <n v="-1.95" u="1"/>
        <n v="4.6100000000000003" u="1"/>
        <n v="0.56999999999999995" u="1"/>
        <n v="7.81" u="1"/>
        <n v="1.1599999999999999" u="1"/>
        <n v="1.67" u="1"/>
        <n v="-0.23" u="1"/>
        <n v="2.65" u="1"/>
        <n v="3.67" u="1"/>
        <n v="3.96" u="1"/>
        <n v="-0.83" u="1"/>
        <n v="-1.17" u="1"/>
        <n v="-1.68" u="1"/>
        <n v="0.34" u="1"/>
        <n v="0.69" u="1"/>
        <n v="4.6900000000000004" u="1"/>
        <n v="1.18" u="1"/>
        <n v="15.94" u="1"/>
        <n v="2.4" u="1"/>
        <n v="3.42" u="1"/>
        <n v="2.69" u="1"/>
        <n v="-0.47" u="1"/>
        <n v="-0.95" u="1"/>
        <n v="8.16" u="1"/>
        <n v="-2.13" u="1"/>
        <n v="-3.44" u="1"/>
        <n v="-3.73" u="1"/>
        <n v="0.7" u="1"/>
        <n v="2.15" u="1"/>
        <n v="4.96" u="1"/>
        <n v="-0.96" u="1"/>
        <n v="-1.94" u="1"/>
        <n v="-3.48" u="1"/>
        <n v="1.44" u="1"/>
        <n v="1.95" u="1"/>
        <n v="2.92" u="1"/>
        <n v="-0.28000000000000003" u="1"/>
        <n v="-0.56999999999999995" u="1"/>
        <n v="-1.45" u="1"/>
        <n v="0.23" u="1"/>
        <n v="-3.96" u="1"/>
        <n v="-3.23" u="1"/>
        <n v="0.41" u="1"/>
        <n v="1.17" u="1"/>
        <n v="2.67" u="1"/>
        <n v="1.97" u="1"/>
        <n v="-0.34" u="1"/>
        <n v="3.98" u="1"/>
        <n v="8.08" u="1"/>
        <n v="-1.18" u="1"/>
        <n v="-1.69" u="1"/>
        <n v="-3.71" u="1"/>
        <n v="-2.98" u="1"/>
        <n v="0.47" u="1"/>
        <n v="0.84" u="1"/>
        <n v="1.19" u="1"/>
        <n v="2.42" u="1"/>
        <n v="3.73" u="1"/>
        <n v="-1.71" u="1"/>
        <n v="-2.73" u="1"/>
        <n v="0.96" u="1"/>
        <n v="2.17" u="1"/>
        <n v="-0.2" u="1"/>
        <n v="2.46" u="1"/>
        <n v="0.04" u="1"/>
        <n v="-0.71" u="1"/>
        <n v="-1.44" u="1"/>
        <n v="-2.19" u="1"/>
        <n v="0.28000000000000003" u="1"/>
        <n v="0.97" u="1"/>
        <n v="1.45" u="1"/>
        <n v="1.96" u="1"/>
        <n v="2.21" u="1"/>
        <n v="-0.41" u="1"/>
        <n v="4.5" u="1"/>
        <n v="-6.39" u="1"/>
        <n v="-1.46" u="1"/>
        <n v="-2.23" u="1"/>
        <n v="0.57999999999999996" u="1"/>
        <n v="1.47" u="1"/>
        <n v="1.98" u="1"/>
        <n v="6.04" u="1"/>
        <n v="-1.19" u="1"/>
        <n v="-1.99" u="1"/>
        <n v="1.2" u="1"/>
        <n v="1.71" u="1"/>
        <n v="2.73" u="1"/>
        <n v="-0.85" u="1"/>
        <n v="-1.21" u="1"/>
        <n v="-2.75" u="1"/>
        <n v="-0.04" u="1"/>
        <n v="0.35" u="1"/>
        <n v="0.71" u="1"/>
        <n v="-4.3099999999999996" u="1"/>
        <n v="5.04" u="1"/>
        <n v="3.79" u="1"/>
        <n v="-0.48" u="1"/>
        <n v="-4.8899999999999997" u="1"/>
        <n v="-0.97" u="1"/>
        <n v="-2.21" u="1"/>
        <n v="-1.74" u="1"/>
        <n v="-2.5" u="1"/>
        <n v="6.39" u="1"/>
        <n v="1.46" u="1"/>
        <n v="2.23" u="1"/>
        <n v="3.25" u="1"/>
        <n v="3.54" u="1"/>
        <n v="-4.3899999999999997" u="1"/>
        <n v="-0.98" u="1"/>
        <n v="-4.58" u="1"/>
        <n v="-0.17" u="1"/>
        <n v="1.99" u="1"/>
        <n v="3" u="1"/>
        <n v="-0.28999999999999998" u="1"/>
        <n v="3.29" u="1"/>
        <n v="4.62" u="1"/>
        <n v="-1.49" u="1"/>
        <n v="20.75" u="1"/>
        <n v="1.21" u="1"/>
        <n v="2.75" u="1"/>
        <n v="3.04" u="1"/>
        <n v="4.12" u="1"/>
        <n v="-5.43" u="1"/>
        <n v="-1.73" u="1"/>
        <n v="-2.77" u="1"/>
        <n v="0.48" u="1"/>
        <n v="0.86" u="1"/>
        <n v="1.74" u="1"/>
        <n v="0.02" u="1"/>
        <n v="3.52" u="1"/>
        <n v="2.79" u="1"/>
        <n v="3.81" u="1"/>
        <n v="-1.24" u="1"/>
        <n v="-1.75" u="1"/>
        <n v="-2.52" u="1"/>
        <n v="-3.54" u="1"/>
        <n v="6.43" u="1"/>
        <n v="0.98" u="1"/>
        <n v="2.25" u="1"/>
        <n v="2.54" u="1"/>
        <n v="3.56" u="1"/>
        <n v="5.74" u="1"/>
        <n v="-2.27" u="1"/>
        <n v="0.99" u="1"/>
        <n v="1.49" u="1"/>
        <n v="2" u="1"/>
        <n v="2.29" u="1"/>
        <n v="-0.42" u="1"/>
        <n v="-1.5" u="1"/>
        <n v="-2.02" u="1"/>
        <n v="-3.04" u="1"/>
        <n v="-4.7" u="1"/>
        <n v="0.6" u="1"/>
        <n v="2.04" u="1"/>
        <n v="3.06" u="1"/>
        <n v="6.2" u="1"/>
        <n v="-0.02" u="1"/>
        <n v="-2.79" u="1"/>
        <n v="-3.08" u="1"/>
      </sharedItems>
    </cacheField>
    <cacheField name="PostMarket_LTP" numFmtId="0">
      <sharedItems containsBlank="1" containsMixedTypes="1" containsNumber="1" minValue="13.25" maxValue="39074.449999999997" count="2818">
        <n v="2565.4"/>
        <n v="794.15"/>
        <n v="412.2"/>
        <n v="2633.5"/>
        <n v="25867"/>
        <n v="6877.1"/>
        <n v="1099.95"/>
        <n v="1051.0999999999999"/>
        <n v="1075.25"/>
        <n v="1655.55"/>
        <n v="720.55"/>
        <n v="6602.25"/>
        <n v="3478.7"/>
        <n v="220.35"/>
        <n v="109.55"/>
        <n v="905.7"/>
        <n v="6415.35"/>
        <n v="1149.25"/>
        <n v="2356.6999999999998"/>
        <n v="3943.05"/>
        <n v="4964.3"/>
        <n v="696"/>
        <n v="4820.45"/>
        <n v="1603.5"/>
        <n v="327.2"/>
        <n v="1431.1"/>
        <n v="531.65"/>
        <n v="1561.1"/>
        <n v="4141.5"/>
        <n v="4422.7"/>
        <n v="485.05"/>
        <n v="5097.95"/>
        <n v="4053.25"/>
        <n v="2112.4499999999998"/>
        <n v="168.3"/>
        <n v="2514.15"/>
        <n v="1567.95"/>
        <n v="2037"/>
        <n v="678.9"/>
        <n v="2979.9"/>
        <n v="222.25"/>
        <n v="178.4"/>
        <n v="422.2"/>
        <n v="816.65"/>
        <n v="1430.25"/>
        <n v="2447.9499999999998"/>
        <n v="3693.8"/>
        <n v="1850.75"/>
        <n v="2343.4"/>
        <n v="615.9"/>
        <n v="530.25"/>
        <n v="6100.2"/>
        <n v="1326"/>
        <n v="785.55"/>
        <n v="1327.95"/>
        <n v="1600.5"/>
        <n v="1519"/>
        <n v="542.29999999999995"/>
        <n v="348.65"/>
        <n v="1233.8499999999999"/>
        <n v="7136.55"/>
        <n v="584.35"/>
        <n v="3028.15"/>
        <n v="276.10000000000002"/>
        <n v="253.1"/>
        <n v="1486.95"/>
        <n v="15.1"/>
        <n v="2309"/>
        <n v="2734.9"/>
        <n v="282.35000000000002"/>
        <n v="3405.4"/>
        <n v="669.4"/>
        <n v="2214.4"/>
        <n v="3810.6"/>
        <n v="879.15"/>
        <n v="5668.2"/>
        <n v="579.35"/>
        <n v="266.45"/>
        <n v="1161.7"/>
        <n v="23184.3"/>
        <n v="3165.85"/>
        <n v="82.5"/>
        <n v="494.6"/>
        <n v="1182.7"/>
        <n v="382.75"/>
        <n v="446.2"/>
        <n v="471.5"/>
        <n v="823.55"/>
        <n v="10093.700000000001"/>
        <n v="174.7"/>
        <n v="1515.8"/>
        <n v="235"/>
        <n v="10037.700000000001"/>
        <n v="1389.9"/>
        <n v="1335.6"/>
        <n v="3646"/>
        <n v="37654.1"/>
        <n v="146.55000000000001"/>
        <n v="749.2"/>
        <n v="148.65"/>
        <n v="3210.05"/>
        <n v="482.2"/>
        <n v="2687.7"/>
        <n v="1265.55"/>
        <n v="311.35000000000002"/>
        <n v="3699.45"/>
        <n v="553.4"/>
        <n v="1381.95"/>
        <n v="134.25"/>
        <n v="1659.2"/>
        <n v="745.35"/>
        <n v="1148.7"/>
        <n v="7319.1"/>
        <s v=""/>
        <n v="957.6"/>
        <n v="2301.85"/>
        <n v="4399.75"/>
        <n v="729.25"/>
        <n v="2081.1999999999998"/>
        <n v="3200.9"/>
        <n v="480.95"/>
        <n v="1844.8"/>
        <n v="1125"/>
        <n v="373.3"/>
        <n v="1737.75"/>
        <n v="5652.15"/>
        <n v="3029.55"/>
        <n v="242.05"/>
        <n v="895.9"/>
        <n v="308.45"/>
        <n v="553.6"/>
        <n v="1440.6"/>
        <n v="143.65"/>
        <n v="1116.55"/>
        <n v="1470.65"/>
        <n v="2277.1"/>
        <n v="6094.65"/>
        <n v="5138.6499999999996"/>
        <n v="3411"/>
        <n v="5387.05"/>
        <n v="235.4"/>
        <n v="557.1"/>
        <n v="114.1"/>
        <n v="7865.75"/>
        <n v="627.75"/>
        <n v="799.15"/>
        <n v="172.35"/>
        <n v="191.85"/>
        <n v="144.75"/>
        <n v="465.75"/>
        <n v="133.65"/>
        <n v="537.1"/>
        <n v="140.05000000000001"/>
        <n v="223.8"/>
        <n v="1502.5"/>
        <n v="230.65"/>
        <n v="2549.0500000000002"/>
        <n v="210.85"/>
        <n v="999.2"/>
        <n v="858.7"/>
        <n v="412.35"/>
        <n v="451.6"/>
        <n v="243.65"/>
        <n v="2490.4"/>
        <n v="226.2"/>
        <n v="265.25"/>
        <n v="466.65"/>
        <n v="730.55"/>
        <n v="122.3"/>
        <n v="264.85000000000002"/>
        <n v="2915.65"/>
        <n v="2463.85"/>
        <n v="1082.5999999999999"/>
        <n v="1764.3"/>
        <n v="85.7"/>
        <n v="102.2"/>
        <n v="26649.5"/>
        <n v="1152.45"/>
        <n v="983.8"/>
        <n v="383.25"/>
        <s v="1,39,431.95"/>
        <n v="503.45"/>
        <n v="2641.95"/>
        <m/>
        <n v="4085.15" u="1"/>
        <n v="459.95" u="1"/>
        <n v="517" u="1"/>
        <n v="5338.45" u="1"/>
        <n v="1395.6" u="1"/>
        <n v="73.400000000000006" u="1"/>
        <n v="4775.55" u="1"/>
        <n v="531.45000000000005" u="1"/>
        <n v="717.15" u="1"/>
        <n v="902.85" u="1"/>
        <n v="1285.95" u="1"/>
        <n v="5768.3" u="1"/>
        <n v="1595.2" u="1"/>
        <n v="76.3" u="1"/>
        <n v="1291.6500000000001" u="1"/>
        <n v="1093.8" u="1"/>
        <n v="1751.25" u="1"/>
        <n v="252.35" u="1"/>
        <n v="598.75" u="1"/>
        <n v="5216.8" u="1"/>
        <n v="566.25" u="1"/>
        <n v="852.3" u="1"/>
        <n v="181.55" u="1"/>
        <n v="710.7" u="1"/>
        <n v="203.6" u="1"/>
        <n v="149.05000000000001" u="1"/>
        <n v="778" u="1"/>
        <n v="1036.25" u="1"/>
        <n v="1104.0999999999999" u="1"/>
        <n v="209.4" u="1"/>
        <n v="154.85" u="1"/>
        <n v="1982.6" u="1"/>
        <n v="2619.3000000000002" u="1"/>
        <n v="1631.55" u="1"/>
        <n v="2993.55" u="1"/>
        <n v="901.55" u="1"/>
        <n v="2904.25" u="1"/>
        <n v="2820.65" u="1"/>
        <n v="498.75" u="1"/>
        <n v="373.4" u="1"/>
        <n v="427.95" u="1"/>
        <n v="411.7" u="1"/>
        <n v="815.65" u="1"/>
        <n v="3840.55" u="1"/>
        <n v="324.64999999999998" u="1"/>
        <n v="729.75" u="1"/>
        <n v="1665.05" u="1"/>
        <n v="233.45" u="1"/>
        <n v="265.45" u="1"/>
        <n v="708.85" u="1"/>
        <n v="287.5" u="1"/>
        <n v="325.8" u="1"/>
        <n v="3521.9" u="1"/>
        <n v="578.85" u="1"/>
        <n v="277.05" u="1"/>
        <n v="260.8" u="1"/>
        <n v="646.70000000000005" u="1"/>
        <n v="1649.3" u="1"/>
        <n v="4824.75" u="1"/>
        <n v="2769.05" u="1"/>
        <n v="2134.8000000000002" u="1"/>
        <n v="209.65" u="1"/>
        <n v="503.9" u="1"/>
        <n v="5688.85" u="1"/>
        <n v="123.85" u="1"/>
        <n v="174.25" u="1"/>
        <n v="1262.1500000000001" u="1"/>
        <n v="1766.4" u="1"/>
        <n v="438.9" u="1"/>
        <n v="160.9" u="1"/>
        <n v="384.35" u="1"/>
        <n v="3288.2" u="1"/>
        <n v="3990.3" u="1"/>
        <n v="406.4" u="1"/>
        <n v="2320.4" u="1"/>
        <n v="530.6" u="1"/>
        <n v="1246.4000000000001" u="1"/>
        <n v="4194.5" u="1"/>
        <n v="395.95" u="1"/>
        <n v="450.5" u="1"/>
        <n v="598.45000000000005" u="1"/>
        <n v="1419.95" u="1"/>
        <n v="270.60000000000002" u="1"/>
        <n v="1051.4000000000001" u="1"/>
        <n v="5540.05" u="1"/>
        <n v="795.75" u="1"/>
        <n v="1576" u="1"/>
        <n v="10436.1" u="1"/>
        <n v="1425.65" u="1"/>
        <n v="5795.7" u="1"/>
        <n v="230.8" u="1"/>
        <n v="249.95" u="1"/>
        <n v="391.3" u="1"/>
        <n v="1667.05" u="1"/>
        <n v="3568.8" u="1"/>
        <n v="1097.8" u="1"/>
        <n v="7265.55" u="1"/>
        <n v="265.95" u="1"/>
        <n v="524.15" u="1"/>
        <n v="1472.05" u="1"/>
        <n v="236.6" u="1"/>
        <n v="3089.5" u="1"/>
        <n v="579.85" u="1"/>
        <n v="898.4" u="1"/>
        <n v="1716.3" u="1"/>
        <n v="2325.25" u="1"/>
        <n v="239.5" u="1"/>
        <n v="261.3" u="1"/>
        <n v="1957.7" u="1"/>
        <n v="37615.25" u="1"/>
        <n v="735.9" u="1"/>
        <n v="1238.0999999999999" u="1"/>
        <n v="3957.95" u="1"/>
        <n v="171.6" u="1"/>
        <n v="561.79999999999995" u="1"/>
        <n v="2995.85" u="1"/>
        <n v="4004.35" u="1"/>
        <n v="193.65" u="1"/>
        <n v="1635.55" u="1"/>
        <n v="1440.55" u="1"/>
        <n v="3490.05" u="1"/>
        <n v="5758.15" u="1"/>
        <n v="696.95" u="1"/>
        <n v="741.05" u="1"/>
        <n v="850.15" u="1"/>
        <n v="5075.3" u="1"/>
        <n v="3010.75" u="1"/>
        <n v="325.64999999999998" u="1"/>
        <n v="380.2" u="1"/>
        <n v="309.39999999999998" u="1"/>
        <n v="456.8" u="1"/>
        <n v="1226.95" u="1"/>
        <n v="424.3" u="1"/>
        <n v="546.04999999999995" u="1"/>
        <n v="2320.0500000000002" u="1"/>
        <n v="7083.6" u="1"/>
        <n v="233.95" u="1"/>
        <n v="996.9" u="1"/>
        <n v="645.85" u="1"/>
        <n v="23569.8" u="1"/>
        <n v="201.45" u="1"/>
        <n v="1060.8499999999999" u="1"/>
        <n v="2963.5" u="1"/>
        <n v="5632.15" u="1"/>
        <n v="278.05" u="1"/>
        <n v="4045.55" u="1"/>
        <n v="1240.0999999999999" u="1"/>
        <n v="171.85" u="1"/>
        <n v="25737.5" u="1"/>
        <n v="466.6" u="1"/>
        <n v="2869.85" u="1"/>
        <n v="450.35" u="1"/>
        <n v="5282" u="1"/>
        <n v="981.15" u="1"/>
        <n v="107.85" u="1"/>
        <n v="461.95" u="1"/>
        <n v="1530.75" u="1"/>
        <n v="145.15" u="1"/>
        <n v="565.1" u="1"/>
        <n v="429.45" u="1"/>
        <n v="1400.75" u="1"/>
        <n v="5246.15" u="1"/>
        <n v="1335.75" u="1"/>
        <n v="10011.1" u="1"/>
        <n v="2714.05" u="1"/>
        <n v="3020.45" u="1"/>
        <n v="419" u="1"/>
        <n v="579.54999999999995" u="1"/>
        <n v="688.65" u="1"/>
        <n v="1228.95" u="1"/>
        <n v="1361.8" u="1"/>
        <n v="2958.3" u="1"/>
        <n v="25730.7" u="1"/>
        <n v="266.95" u="1"/>
        <n v="1827.1" u="1"/>
        <n v="602.75" u="1"/>
        <n v="1257.8499999999999" u="1"/>
        <n v="2484.6999999999998" u="1"/>
        <n v="2921.1" u="1"/>
        <n v="217.95" u="1"/>
        <n v="932.9" u="1"/>
        <n v="1062.8499999999999" u="1"/>
        <n v="1567.1" u="1"/>
        <n v="3273.9" u="1"/>
        <n v="1083.2" u="1"/>
        <n v="2468.9499999999998" u="1"/>
        <n v="1941.35" u="1"/>
        <n v="3461.7" u="1"/>
        <n v="152.94999999999999" u="1"/>
        <n v="1395.3" u="1"/>
        <n v="3903.8" u="1"/>
        <n v="38800.9" u="1"/>
        <n v="3445.95" u="1"/>
        <n v="3814.5" u="1"/>
        <n v="5154.3" u="1"/>
        <n v="114.65" u="1"/>
        <n v="1421.35" u="1"/>
        <n v="139.6" u="1"/>
        <n v="5138.55" u="1"/>
        <n v="418.35" u="1"/>
        <n v="440.4" u="1"/>
        <n v="587" u="1"/>
        <n v="161.65" u="1"/>
        <n v="949.65" u="1"/>
        <n v="2332.4" u="1"/>
        <n v="775.55" u="1"/>
        <n v="3080.9" u="1"/>
        <n v="7162.6" u="1"/>
        <n v="397.45" u="1"/>
        <n v="3003" u="1"/>
        <n v="299.95" u="1"/>
        <n v="777.85" u="1"/>
        <n v="7712.4" u="1"/>
        <n v="199.05" u="1"/>
        <n v="4042.15" u="1"/>
        <n v="273.25" u="1"/>
        <n v="9946.7000000000007" u="1"/>
        <n v="759.8" u="1"/>
        <n v="6272.35" u="1"/>
        <n v="7389.4" u="1"/>
        <n v="13.65" u="1"/>
        <n v="10270.65" u="1"/>
        <n v="467.6" u="1"/>
        <n v="1069.45" u="1"/>
        <n v="124.35" u="1"/>
        <n v="194.4" u="1"/>
        <n v="451.35" u="1"/>
        <n v="971.55" u="1"/>
        <n v="2181.4499999999998" u="1"/>
        <n v="178.15" u="1"/>
        <n v="797.45" u="1"/>
        <n v="5797.9" u="1"/>
        <n v="108.1" u="1"/>
        <n v="732.45" u="1"/>
        <n v="1687.95" u="1"/>
        <n v="5115.05" u="1"/>
        <n v="5619.3" u="1"/>
        <n v="485" u="1"/>
        <n v="534.6" u="1"/>
        <n v="2654.2" u="1"/>
        <n v="3356.3" u="1"/>
        <n v="1628.65" u="1"/>
        <n v="310.89999999999998" u="1"/>
        <n v="420" u="1"/>
        <n v="723.15" u="1"/>
        <n v="1649" u="1"/>
        <n v="1009.2" u="1"/>
        <n v="2196.35" u="1"/>
        <n v="4015.5" u="1"/>
        <n v="10018.65" u="1"/>
        <n v="231.8" u="1"/>
        <n v="2882.7" u="1"/>
        <n v="1477.2" u="1"/>
        <n v="5947.65" u="1"/>
        <n v="2487" u="1"/>
        <n v="1612.9" u="1"/>
        <n v="5931.9" u="1"/>
        <n v="967.4" u="1"/>
        <n v="825.8" u="1"/>
        <n v="28606.75" u="1"/>
        <n v="185.95" u="1"/>
        <n v="1526.45" u="1"/>
        <n v="2211.25" u="1"/>
        <n v="2544.8000000000002" u="1"/>
        <n v="169.7" u="1"/>
        <n v="2631.9" u="1"/>
        <n v="4041.8" u="1"/>
        <n v="1620.35" u="1"/>
        <n v="137.19999999999999" u="1"/>
        <n v="795.6" u="1"/>
        <n v="114.9" u="1"/>
        <n v="577.4" u="1"/>
        <n v="798.45" u="1"/>
        <n v="162.15" u="1"/>
        <n v="425.15" u="1"/>
        <n v="633.1" u="1"/>
        <n v="765.95" u="1"/>
        <n v="951.65" u="1"/>
        <n v="1097.5" u="1"/>
        <n v="5177.3500000000004" u="1"/>
        <n v="145.9" u="1"/>
        <n v="2714.65" u="1"/>
        <n v="1055.7" u="1"/>
        <n v="1007.35" u="1"/>
        <n v="22570.1" u="1"/>
        <n v="273.10000000000002" u="1"/>
        <n v="1432.8" u="1"/>
        <n v="2330.35" u="1"/>
        <n v="85.3" u="1"/>
        <n v="735.75" u="1"/>
        <n v="1104.95" u="1"/>
        <n v="232.05" u="1"/>
        <n v="355.5" u="1"/>
        <n v="86.75" u="1"/>
        <n v="234.95" u="1"/>
        <n v="714.85" u="1"/>
        <n v="2361" u="1"/>
        <n v="2101" u="1"/>
        <n v="7669.75" u="1"/>
        <n v="2543.1" u="1"/>
        <n v="280.05" u="1"/>
        <n v="240.75" u="1"/>
        <n v="263.8" u="1"/>
        <n v="1794.15" u="1"/>
        <n v="620.20000000000005" u="1"/>
        <n v="740.9" u="1"/>
        <n v="208.25" u="1"/>
        <n v="1619.5" u="1"/>
        <n v="2505.9" u="1"/>
        <n v="5085.5" u="1"/>
        <n v="26874" u="1"/>
        <n v="175.75" u="1"/>
        <n v="687.5" u="1"/>
        <n v="764.1" u="1"/>
        <n v="1512.7" u="1"/>
        <n v="2625.85" u="1"/>
        <n v="6566.75" u="1"/>
        <n v="2019.8" u="1"/>
        <n v="162.4" u="1"/>
        <n v="1187.7" u="1"/>
        <n v="127.5" u="1"/>
        <n v="2111.5500000000002" u="1"/>
        <n v="2350.1" u="1"/>
        <n v="4106.8" u="1"/>
        <n v="1125.55" u="1"/>
        <n v="1848" u="1"/>
        <n v="604.45000000000005" u="1"/>
        <n v="899.25" u="1"/>
        <n v="648.54999999999995" u="1"/>
        <n v="366.45" u="1"/>
        <n v="539.45000000000005" u="1"/>
        <n v="2600.0500000000002" u="1"/>
        <n v="1086.5999999999999" u="1"/>
        <n v="95" u="1"/>
        <n v="595.15" u="1"/>
        <n v="704.25" u="1"/>
        <n v="1393" u="1"/>
        <n v="96.45" u="1"/>
        <n v="1242.6500000000001" u="1"/>
        <n v="3462.8" u="1"/>
        <n v="345.55" u="1"/>
        <n v="1112.6500000000001" u="1"/>
        <n v="2500.6999999999998" u="1"/>
        <n v="6343.6" u="1"/>
        <n v="2568.5500000000002" u="1"/>
        <n v="238.1" u="1"/>
        <n v="2011.5" u="1"/>
        <n v="2479.25" u="1"/>
        <n v="280.55" u="1"/>
        <n v="186.45" u="1"/>
        <n v="1400.45" u="1"/>
        <n v="1533.3" u="1"/>
        <n v="2292.8000000000002" u="1"/>
        <n v="1250.0999999999999" u="1"/>
        <n v="1601.15" u="1"/>
        <n v="3144.15" u="1"/>
        <n v="153.94999999999999" u="1"/>
        <n v="1774.7" u="1"/>
        <n v="1907.55" u="1"/>
        <n v="644.4" u="1"/>
        <n v="2453.4499999999998" u="1"/>
        <n v="195.15" u="1"/>
        <n v="2255.6" u="1"/>
        <n v="5484.85" u="1"/>
        <n v="448.2" u="1"/>
        <n v="431.95" u="1"/>
        <n v="2619.8000000000002" u="1"/>
        <n v="932.75" u="1"/>
        <n v="2536.1999999999998" u="1"/>
        <n v="1218.5999999999999" u="1"/>
        <n v="443.55" u="1"/>
        <n v="584.54999999999995" u="1"/>
        <n v="1657.85" u="1"/>
        <n v="27116.400000000001" u="1"/>
        <n v="427.3" u="1"/>
        <n v="251.7" u="1"/>
        <n v="301.95" u="1"/>
        <n v="216.3" u="1"/>
        <n v="716.85" u="1"/>
        <n v="5343.1" u="1"/>
        <n v="219.2" u="1"/>
        <n v="329.8" u="1"/>
        <n v="575.25" u="1"/>
        <n v="1421.05" u="1"/>
        <n v="752.2" u="1"/>
        <n v="586.85" u="1"/>
        <n v="719.7" u="1"/>
        <n v="982" u="1"/>
        <n v="1597.45" u="1"/>
        <n v="241.25" u="1"/>
        <n v="13.35" u="1"/>
        <n v="557.20000000000005" u="1"/>
        <n v="710.4" u="1"/>
        <n v="1119.25" u="1"/>
        <n v="1623.5" u="1"/>
        <n v="157.1" u="1"/>
        <n v="2321.75" u="1"/>
        <n v="124.85" u="1"/>
        <n v="898.95" u="1"/>
        <n v="1431.35" u="1"/>
        <n v="1516.7" u="1"/>
        <n v="1802.75" u="1"/>
        <n v="179.15" u="1"/>
        <n v="1233.5" u="1"/>
        <n v="987.15" u="1"/>
        <n v="3518.05" u="1"/>
        <n v="464.95" u="1"/>
        <n v="1106.3499999999999" u="1"/>
        <n v="5174.2" u="1"/>
        <n v="703.95" u="1"/>
        <n v="671.45" u="1"/>
        <n v="2596.65" u="1"/>
        <n v="3870.85" u="1"/>
        <n v="130.4" u="1"/>
        <n v="715.55" u="1"/>
        <n v="454.5" u="1"/>
        <n v="901.25" u="1"/>
        <n v="759.65" u="1"/>
        <n v="1503.8" u="1"/>
        <n v="3242.3" u="1"/>
        <n v="274.60000000000002" u="1"/>
        <n v="312.89999999999998" u="1"/>
        <n v="422" u="1"/>
        <n v="405.75" u="1"/>
        <n v="2280.1999999999998" u="1"/>
        <n v="427.8" u="1"/>
        <n v="520.54999999999995" u="1"/>
        <n v="3397.25" u="1"/>
        <n v="232.8" u="1"/>
        <n v="915.7" u="1"/>
        <n v="286.2" u="1"/>
        <n v="340.75" u="1"/>
        <n v="1202" u="1"/>
        <n v="2793.65" u="1"/>
        <n v="1228.05" u="1"/>
        <n v="3303.6" u="1"/>
        <n v="5059.6000000000004" u="1"/>
        <n v="1316.25" u="1"/>
        <n v="151.55000000000001" u="1"/>
        <n v="135.30000000000001" u="1"/>
        <n v="2347.1999999999998" u="1"/>
        <n v="4372.3999999999996" u="1"/>
        <n v="5272.35" u="1"/>
        <n v="470.1" u="1"/>
        <n v="508.4" u="1"/>
        <n v="1009.05" u="1"/>
        <n v="36817.85" u="1"/>
        <n v="1280.1500000000001" u="1"/>
        <n v="1082.3" u="1"/>
        <n v="1453.7" u="1"/>
        <n v="2025.8" u="1"/>
        <n v="3277.8" u="1"/>
        <n v="1238.3499999999999" u="1"/>
        <n v="163.15" u="1"/>
        <n v="388.85" u="1"/>
        <n v="465.45" u="1"/>
        <n v="1131.55" u="1"/>
        <n v="307.60000000000002" u="1"/>
        <n v="455" u="1"/>
        <n v="1570.8" u="1"/>
        <n v="84.35" u="1"/>
        <n v="1638.65" u="1"/>
        <n v="7384.8" u="1"/>
        <n v="728.15" u="1"/>
        <n v="1682.2" u="1"/>
        <n v="598.15" u="1"/>
        <n v="1399" u="1"/>
        <n v="5130.6000000000004" u="1"/>
        <n v="1620.05" u="1"/>
        <n v="10012.85" u="1"/>
        <n v="325" u="1"/>
        <n v="88.7" u="1"/>
        <n v="786.7" u="1"/>
        <n v="3193.35" u="1"/>
        <n v="282.05" u="1"/>
        <n v="689.2" u="1"/>
        <n v="1032.2" u="1"/>
        <n v="225.5" u="1"/>
        <n v="2481.1999999999998" u="1"/>
        <n v="123.65" u="1"/>
        <n v="212.15" u="1"/>
        <n v="5633.15" u="1"/>
        <n v="768.1" u="1"/>
        <n v="476.4" u="1"/>
        <n v="3213.95" u="1"/>
        <n v="107.4" u="1"/>
        <n v="2449.6999999999998" u="1"/>
        <n v="144.25" u="1"/>
        <n v="605.6" u="1"/>
        <n v="433.45" u="1"/>
        <n v="471.75" u="1"/>
        <n v="2808.2" u="1"/>
        <n v="275.60000000000002" u="1"/>
        <n v="313.89999999999998" u="1"/>
        <n v="696.65" u="1"/>
        <n v="1244.95" u="1"/>
        <n v="1026.75" u="1"/>
        <n v="95.5" u="1"/>
        <n v="1908.1" u="1"/>
        <n v="1005.9" u="1"/>
        <n v="1206" u="1"/>
        <n v="219.95" u="1"/>
        <n v="6592.7" u="1"/>
        <n v="239.1" u="1"/>
        <n v="6864.1" u="1"/>
        <n v="875.9" u="1"/>
        <n v="4327.1000000000004" u="1"/>
        <n v="6848.35" u="1"/>
        <n v="996.6" u="1"/>
        <n v="1739.15" u="1"/>
        <n v="887.5" u="1"/>
        <n v="3051.6" u="1"/>
        <n v="1476.3" u="1"/>
        <n v="7293.95" u="1"/>
        <n v="228.65" u="1"/>
        <n v="527.70000000000005" u="1"/>
        <n v="174.1" u="1"/>
        <n v="1499.5" u="1"/>
        <n v="2293.0500000000002" u="1"/>
        <n v="141.6" u="1"/>
        <n v="179.9" u="1"/>
        <n v="2952.25" u="1"/>
        <n v="144.5" u="1"/>
        <n v="163.65" u="1"/>
        <n v="1262.7" u="1"/>
        <n v="606.6" u="1"/>
        <n v="1701.95" u="1"/>
        <n v="2500.1" u="1"/>
        <n v="541.6" u="1"/>
        <n v="324.85000000000002" u="1"/>
        <n v="641.95000000000005" u="1"/>
        <n v="576.95000000000005" u="1"/>
        <n v="762.65" u="1"/>
        <n v="4933.8500000000004" u="1"/>
        <n v="2620.0500000000002" u="1"/>
        <n v="556.04999999999995" u="1"/>
        <n v="1028.75" u="1"/>
        <n v="951.2" u="1"/>
        <n v="1621.2" u="1"/>
        <n v="5406.6" u="1"/>
        <n v="233.55" u="1"/>
        <n v="326" u="1"/>
        <n v="1777.25" u="1"/>
        <n v="2390.6999999999998" u="1"/>
        <n v="239.35" u="1"/>
        <n v="299.3" u="1"/>
        <n v="514.25" u="1"/>
        <n v="283.05" u="1"/>
        <n v="3424.15" u="1"/>
        <n v="3451.3" u="1"/>
        <n v="152.30000000000001" u="1"/>
        <n v="6076.35" u="1"/>
        <n v="7301.95" u="1"/>
        <n v="528.70000000000005" u="1"/>
        <n v="7519.05" u="1"/>
        <n v="123.9" u="1"/>
        <n v="1940.75" u="1"/>
        <n v="770.1" u="1"/>
        <n v="1963.95" u="1"/>
        <n v="3460.5" u="1"/>
        <n v="991.15" u="1"/>
        <n v="3902.6" u="1"/>
        <n v="640.1" u="1"/>
        <n v="1111.5" u="1"/>
        <n v="926.15" u="1"/>
        <n v="10017" u="1"/>
        <n v="2067.6999999999998" u="1"/>
        <n v="719.55" u="1"/>
        <n v="2998.3" u="1"/>
        <n v="1098.5999999999999" u="1"/>
        <n v="1183.95" u="1"/>
        <n v="6628.8" u="1"/>
        <n v="95.75" u="1"/>
        <n v="266.14999999999998" u="1"/>
        <n v="786.85" u="1"/>
        <n v="2608.3000000000002" u="1"/>
        <n v="3787.5" u="1"/>
        <n v="97.2" u="1"/>
        <n v="2586.85" u="1"/>
        <n v="3158.95" u="1"/>
        <n v="2592.5500000000002" u="1"/>
        <n v="1652.1" u="1"/>
        <n v="2462.5500000000002" u="1"/>
        <n v="4684.5" u="1"/>
        <n v="23400.15" u="1"/>
        <n v="207.1" u="1"/>
        <n v="1678.15" u="1"/>
        <n v="5048.7" u="1"/>
        <n v="3501.7" u="1"/>
        <n v="573.79999999999995" u="1"/>
        <n v="2431.0500000000002" u="1"/>
        <n v="2456" u="1"/>
        <n v="5761.35" u="1"/>
        <n v="5869.9" u="1"/>
        <n v="564.5" u="1"/>
        <n v="147.9" u="1"/>
        <n v="396.65" u="1"/>
        <n v="1906.65" u="1"/>
        <n v="380.4" u="1"/>
        <n v="434.95" u="1"/>
        <n v="1490.6" u="1"/>
        <n v="83.4" u="1"/>
        <n v="131.65" u="1"/>
        <n v="418.7" u="1"/>
        <n v="1139.55" u="1"/>
        <n v="309.60000000000002" u="1"/>
        <n v="3058.75" u="1"/>
        <n v="462.8" u="1"/>
        <n v="7661.05" u="1"/>
        <n v="234.05" u="1"/>
        <n v="4154.1000000000004" u="1"/>
        <n v="1430.2" u="1"/>
        <n v="581.25" u="1"/>
        <n v="1300.2" u="1"/>
        <n v="1674.45" u="1"/>
        <n v="37564.75" u="1"/>
        <n v="188.2" u="1"/>
        <n v="207.35" u="1"/>
        <n v="1394.1" u="1"/>
        <n v="1983.7" u="1"/>
        <n v="781.4" u="1"/>
        <n v="5436.65" u="1"/>
        <n v="210.25" u="1"/>
        <n v="574.79999999999995" u="1"/>
        <n v="1066.25" u="1"/>
        <n v="2741.45" u="1"/>
        <n v="124.15" u="1"/>
        <n v="651.4" u="1"/>
        <n v="837.1" u="1"/>
        <n v="472.6" u="1"/>
        <n v="728" u="1"/>
        <n v="1355.15" u="1"/>
        <n v="5269.45" u="1"/>
        <n v="1443.35" u="1"/>
        <n v="1729.4" u="1"/>
        <n v="161.5" u="1"/>
        <n v="916.55" u="1"/>
        <n v="109.35" u="1"/>
        <n v="145.25" u="1"/>
        <n v="164.4" u="1"/>
        <n v="565.5" u="1"/>
        <n v="5005.1000000000004" u="1"/>
        <n v="819.05" u="1"/>
        <n v="2907.8" u="1"/>
        <n v="397.15" u="1"/>
        <n v="895.65" u="1"/>
        <n v="435.45" u="1"/>
        <n v="1512.95" u="1"/>
        <n v="25806.5" u="1"/>
        <n v="332.15" u="1"/>
        <n v="386.7" u="1"/>
        <n v="3504.85" u="1"/>
        <n v="918.85" u="1"/>
        <n v="1450.8" u="1"/>
        <n v="3946.95" u="1"/>
        <n v="514.95000000000005" u="1"/>
        <n v="1099.75" u="1"/>
        <n v="1518.65" u="1"/>
        <n v="1187.95" u="1"/>
        <n v="1122.95" u="1"/>
        <n v="2480.6" u="1"/>
        <n v="2984.85" u="1"/>
        <n v="237.2" u="1"/>
        <n v="1565.05" u="1"/>
        <n v="2004.3" u="1"/>
        <n v="2464.85" u="1"/>
        <n v="295" u="1"/>
        <n v="1063.6500000000001" u="1"/>
        <n v="4103.45" u="1"/>
        <n v="1084" u="1"/>
        <n v="262.5" u="1"/>
        <n v="1744.3" u="1"/>
        <n v="1393.25" u="1"/>
        <n v="5444.65" u="1"/>
        <n v="1047.9000000000001" u="1"/>
        <n v="2739.75" u="1"/>
        <n v="3883.95" u="1"/>
        <n v="175.1" u="1"/>
        <n v="554.9" u="1"/>
        <n v="3166.1" u="1"/>
        <n v="161.75" u="1"/>
        <n v="462.65" u="1"/>
        <n v="1247.5" u="1"/>
        <n v="2037.8" u="1"/>
        <n v="468.45" u="1"/>
        <n v="1120.3499999999999" u="1"/>
        <n v="2578.25" u="1"/>
        <n v="506.75" u="1"/>
        <n v="578.1" u="1"/>
        <n v="1406.4" u="1"/>
        <n v="864.15" u="1"/>
        <n v="7367.15" u="1"/>
        <n v="1517.8" u="1"/>
        <n v="1081.4000000000001" u="1"/>
        <n v="1452.8" u="1"/>
        <n v="2506.0500000000002" u="1"/>
        <n v="3888.8" u="1"/>
        <n v="4158.7" u="1"/>
        <n v="105.7" u="1"/>
        <n v="415.05" u="1"/>
        <n v="2723.15" u="1"/>
        <n v="1325.65" u="1"/>
        <n v="36859.15" u="1"/>
        <n v="25562.05" u="1"/>
        <n v="1655.25" u="1"/>
        <n v="1902.35" u="1"/>
        <n v="6325.45" u="1"/>
        <n v="229.9" u="1"/>
        <n v="1203.0999999999999" u="1"/>
        <n v="175.35" u="1"/>
        <n v="2115.1999999999998" u="1"/>
        <n v="6553.95" u="1"/>
        <n v="1597.7" u="1"/>
        <n v="125.85" u="1"/>
        <n v="441.1" u="1"/>
        <n v="1382.35" u="1"/>
        <n v="1971.95" u="1"/>
        <n v="3175.8" u="1"/>
        <n v="567.5" u="1"/>
        <n v="776.95" u="1"/>
        <n v="1119.5" u="1"/>
        <n v="27082.1" u="1"/>
        <n v="611.6" u="1"/>
        <n v="930.15" u="1"/>
        <n v="2083.6999999999998" u="1"/>
        <n v="381.9" u="1"/>
        <n v="1431.6" u="1"/>
        <n v="2260.1" u="1"/>
        <n v="7619.4" u="1"/>
        <n v="614.45000000000005" u="1"/>
        <n v="4198.2" u="1"/>
        <n v="767.65" u="1"/>
        <n v="6486.6" u="1"/>
        <n v="38512.75" u="1"/>
        <n v="94.8" u="1"/>
        <n v="549.45000000000005" u="1"/>
        <n v="409.75" u="1"/>
        <n v="1021.2" u="1"/>
        <n v="1608" u="1"/>
        <n v="3689.25" u="1"/>
        <n v="338.95" u="1"/>
        <n v="4139.55" u="1"/>
        <n v="1259.8" u="1"/>
        <n v="253.95" u="1"/>
        <n v="714.25" u="1"/>
        <n v="1413" u="1"/>
        <n v="2862.85" u="1"/>
        <n v="97.7" u="1"/>
        <n v="3877.05" u="1"/>
        <n v="257.7" u="1"/>
        <n v="1657.25" u="1"/>
        <n v="3861.3" u="1"/>
        <n v="169.8" u="1"/>
        <n v="4809.3" u="1"/>
        <n v="1049.05" u="1"/>
        <n v="2809.9" u="1"/>
        <n v="230.15" u="1"/>
        <n v="2311.35" u="1"/>
        <n v="26210.45" u="1"/>
        <n v="3298.4" u="1"/>
        <n v="1095.45" u="1"/>
        <n v="1228.3" u="1"/>
        <n v="38261.25" u="1"/>
        <n v="3065.55" u="1"/>
        <n v="5060.6000000000004" u="1"/>
        <n v="1231.1500000000001" u="1"/>
        <n v="117.85" u="1"/>
        <n v="425.35" u="1"/>
        <n v="2607.6999999999998" u="1"/>
        <n v="1274.7" u="1"/>
        <n v="469.45" u="1"/>
        <n v="822.05" u="1"/>
        <n v="148.9" u="1"/>
        <n v="83.9" u="1"/>
        <n v="132.65" u="1"/>
        <n v="647.95000000000005" u="1"/>
        <n v="5458.95" u="1"/>
        <n v="410.25" u="1"/>
        <n v="2486.9" u="1"/>
        <n v="284.89999999999998" u="1"/>
        <n v="432.3" u="1"/>
        <n v="671.15" u="1"/>
        <n v="1108.5999999999999" u="1"/>
        <n v="5687.45" u="1"/>
        <n v="3501.1" u="1"/>
        <n v="5904.55" u="1"/>
        <n v="1415" u="1"/>
        <n v="2606.85" u="1"/>
        <n v="258.2" u="1"/>
        <n v="1012.9" u="1"/>
        <n v="9892.25" u="1"/>
        <n v="1222.8499999999999" u="1"/>
        <n v="2284.6999999999998" u="1"/>
        <n v="2455.4" u="1"/>
        <n v="729.7" u="1"/>
        <n v="1682.45" u="1"/>
        <n v="2466.8000000000002" u="1"/>
        <n v="2971.05" u="1"/>
        <n v="643.79999999999995" u="1"/>
        <n v="211.25" u="1"/>
        <n v="230.4" u="1"/>
        <n v="1207.0999999999999" u="1"/>
        <n v="1578.5" u="1"/>
        <n v="513.79999999999995" u="1"/>
        <n v="732" u="1"/>
        <n v="843.95" u="1"/>
        <n v="2148.15" u="1"/>
        <n v="3183.8" u="1"/>
        <n v="486.2" u="1"/>
        <n v="1123.5" u="1"/>
        <n v="415.4" u="1"/>
        <n v="713.95" u="1"/>
        <n v="1020.35" u="1"/>
        <n v="583.95000000000005" u="1"/>
        <n v="2273.8000000000002" u="1"/>
        <n v="465.3" u="1"/>
        <n v="1325.95" u="1"/>
        <n v="3458.7" u="1"/>
        <n v="410.75" u="1"/>
        <n v="518.95000000000005" u="1"/>
        <n v="432.8" u="1"/>
        <n v="9808.4500000000007" u="1"/>
        <n v="639.65" u="1"/>
        <n v="748.75" u="1"/>
        <n v="4077.2" u="1"/>
        <n v="1417" u="1"/>
        <n v="5202.6000000000004" u="1"/>
        <n v="574.65" u="1"/>
        <n v="2475.15" u="1"/>
        <n v="1222" u="1"/>
        <n v="1575.9" u="1"/>
        <n v="553.75" u="1"/>
        <n v="1094.8499999999999" u="1"/>
        <n v="224.85" u="1"/>
        <n v="665.7" u="1"/>
        <n v="1183.05" u="1"/>
        <n v="753.9" u="1"/>
        <n v="2053.65" u="1"/>
        <n v="3832.1" u="1"/>
        <n v="2959.3" u="1"/>
        <n v="140.69999999999999" u="1"/>
        <n v="3067.85" u="1"/>
        <n v="2870" u="1"/>
        <n v="4832.3500000000004" u="1"/>
        <n v="1300.1500000000001" u="1"/>
        <n v="3379.95" u="1"/>
        <n v="143.6" u="1"/>
        <n v="1102.3" u="1"/>
        <n v="812.45" u="1"/>
        <n v="3930.6" u="1"/>
        <n v="779.95" u="1"/>
        <n v="1193.3499999999999" u="1"/>
        <n v="119.55" u="1"/>
        <n v="437.95" u="1"/>
        <n v="405.45" u="1"/>
        <n v="5203.55" u="1"/>
        <n v="296.35000000000002" u="1"/>
        <n v="1239.75" u="1"/>
        <n v="1811.85" u="1"/>
        <n v="4439.3" u="1"/>
        <n v="465.8" u="1"/>
        <n v="3966.95" u="1"/>
        <n v="449.55" u="1"/>
        <n v="1024.4000000000001" u="1"/>
        <n v="87.05" u="1"/>
        <n v="395" u="1"/>
        <n v="4163.55" u="1"/>
        <n v="531.54999999999995" u="1"/>
        <n v="749.75" u="1"/>
        <n v="88.5" u="1"/>
        <n v="384.55" u="1"/>
        <n v="1861.1" u="1"/>
        <n v="259.2" u="1"/>
        <n v="38564.9" u="1"/>
        <n v="297.5" u="1"/>
        <n v="587.25" u="1"/>
        <n v="1159" u="1"/>
        <n v="4674.8500000000004" u="1"/>
        <n v="186.8" u="1"/>
        <n v="1447.9" u="1"/>
        <n v="3675.45" u="1"/>
        <n v="15.75" u="1"/>
        <n v="2843.35" u="1"/>
        <n v="710.8" u="1"/>
        <n v="38908.35" u="1"/>
        <n v="787.4" u="1"/>
        <n v="1341.1" u="1"/>
        <n v="192.6" u="1"/>
        <n v="4871.8500000000004" u="1"/>
        <n v="5197.5" u="1"/>
        <n v="214.65" u="1"/>
        <n v="4173.25" u="1"/>
        <n v="7031.55" u="1"/>
        <n v="448.9" u="1"/>
        <n v="5925.9" u="1"/>
        <n v="648.1" u="1"/>
        <n v="2053.3000000000002" u="1"/>
        <n v="470.95" u="1"/>
        <n v="10183.549999999999" u="1"/>
        <n v="130.5" u="1"/>
        <n v="149.65" u="1"/>
        <n v="454.7" u="1"/>
        <n v="3851" u="1"/>
        <n v="329.35" u="1"/>
        <n v="2343.9499999999998" u="1"/>
        <n v="2514.65" u="1"/>
        <n v="460.5" u="1"/>
        <n v="395.5" u="1"/>
        <n v="433.8" u="1"/>
        <n v="565.04999999999995" u="1"/>
        <n v="324.7" u="1"/>
        <n v="2743.15" u="1"/>
        <n v="98.2" u="1"/>
        <n v="685.75" u="1"/>
        <n v="762.35" u="1"/>
        <n v="1015.9" u="1"/>
        <n v="9924.5" u="1"/>
        <n v="765.2" u="1"/>
        <n v="950.9" u="1"/>
        <n v="3850.15" u="1"/>
        <n v="225.35" u="1"/>
        <n v="700.2" u="1"/>
        <n v="5361.3" u="1"/>
        <n v="271.3" u="1"/>
        <n v="534.85" u="1"/>
        <n v="6614.05" u="1"/>
        <n v="2587.35" u="1"/>
        <n v="570.20000000000005" u="1"/>
        <n v="614.29999999999995" u="1"/>
        <n v="176.6" u="1"/>
        <n v="4197" u="1"/>
        <n v="2503.75" u="1"/>
        <n v="735" u="1"/>
        <n v="1103.45" u="1"/>
        <n v="144.1" u="1"/>
        <n v="560.9" u="1"/>
        <n v="1610.55" u="1"/>
        <n v="2555.85" u="1"/>
        <n v="3830.05" u="1"/>
        <n v="166.15" u="1"/>
        <n v="4394" u="1"/>
        <n v="1152.7" u="1"/>
        <n v="2805.8" u="1"/>
        <n v="28653.3" u="1"/>
        <n v="477.25" u="1"/>
        <n v="837.65" u="1"/>
        <n v="281.10000000000002" u="1"/>
        <n v="319.39999999999998" u="1"/>
        <n v="1399.8" u="1"/>
        <n v="3205" u="1"/>
        <n v="434.3" u="1"/>
        <n v="993.7" u="1"/>
        <n v="1136.95" u="1"/>
        <n v="1641.2" u="1"/>
        <n v="2072.1999999999998" u="1"/>
        <n v="5990.85" u="1"/>
        <n v="401.8" u="1"/>
        <n v="1337.65" u="1"/>
        <n v="292.7" u="1"/>
        <n v="577.65" u="1"/>
        <n v="1272.6500000000001" u="1"/>
        <n v="940.3" u="1"/>
        <n v="222.7" u="1"/>
        <n v="733.7" u="1"/>
        <n v="2170.6999999999998" u="1"/>
        <n v="73.95" u="1"/>
        <n v="3989.85" u="1"/>
        <n v="1059.05" u="1"/>
        <n v="3735.55" u="1"/>
        <n v="1719.35" u="1"/>
        <n v="5349.2" u="1"/>
        <n v="3822.65" u="1"/>
        <n v="126.6" u="1"/>
        <n v="2049.9" u="1"/>
        <n v="2315.6" u="1"/>
        <n v="482.4" u="1"/>
        <n v="1329.35" u="1"/>
        <n v="128.1" u="1"/>
        <n v="449.9" u="1"/>
        <n v="682.6" u="1"/>
        <n v="3001.95" u="1"/>
        <n v="147.25" u="1"/>
        <n v="166.4" u="1"/>
        <n v="541" u="1"/>
        <n v="131" u="1"/>
        <n v="2305.5500000000002" u="1"/>
        <n v="5394.75" u="1"/>
        <n v="384.9" u="1"/>
        <n v="1089.7" u="1"/>
        <n v="5037.6000000000004" u="1"/>
        <n v="461.5" u="1"/>
        <n v="3734.7" u="1"/>
        <n v="7298.85" u="1"/>
        <n v="1750" u="1"/>
        <n v="1095.4000000000001" u="1"/>
        <n v="6464.55" u="1"/>
        <n v="752.75" u="1"/>
        <n v="1490" u="1"/>
        <n v="1643.2" u="1"/>
        <n v="220.05" u="1"/>
        <n v="239.2" u="1"/>
        <n v="1581.05" u="1"/>
        <n v="3743.9" u="1"/>
        <n v="1669.25" u="1"/>
        <n v="1253.2" u="1"/>
        <n v="6797.25" u="1"/>
        <n v="734.7" u="1"/>
        <n v="1123.2" u="1"/>
        <n v="1256.05" u="1"/>
        <n v="855.4" u="1"/>
        <n v="209.6" u="1"/>
        <n v="637.20000000000005" u="1"/>
        <n v="2004.55" u="1"/>
        <n v="911.1" u="1"/>
        <n v="1435.3" u="1"/>
        <n v="2403.1999999999998" u="1"/>
        <n v="2601.0500000000002" u="1"/>
        <n v="692.9" u="1"/>
        <n v="2471.0500000000002" u="1"/>
        <n v="1305.3" u="1"/>
        <n v="6978.5" u="1"/>
        <n v="530.4" u="1"/>
        <n v="816.45" u="1"/>
        <n v="1113.1500000000001" u="1"/>
        <n v="2371.6999999999998" u="1"/>
        <n v="3420.9" u="1"/>
        <n v="131.25" u="1"/>
        <n v="586.1" u="1"/>
        <n v="4909.8999999999996" u="1"/>
        <n v="1731.65" u="1"/>
        <n v="86.1" u="1"/>
        <n v="282.10000000000002" u="1"/>
        <n v="3847.25" u="1"/>
        <n v="265.85000000000002" u="1"/>
        <n v="523.95000000000005" u="1"/>
        <n v="1117.75" u="1"/>
        <n v="786.25" u="1"/>
        <n v="1492" u="1"/>
        <n v="612.15" u="1"/>
        <n v="721.25" u="1"/>
        <n v="293.7" u="1"/>
        <n v="6983.85" u="1"/>
        <n v="242.35" u="1"/>
        <n v="1104.8499999999999" u="1"/>
        <n v="226.1" u="1"/>
        <n v="2750.8" u="1"/>
        <n v="3867.85" u="1"/>
        <n v="37728.699999999997" u="1"/>
        <n v="1567.3" u="1"/>
        <n v="5136.7" u="1"/>
        <n v="3212.15" u="1"/>
        <n v="212.75" u="1"/>
        <n v="726.4" u="1"/>
        <n v="1570.15" u="1"/>
        <n v="3217.85" u="1"/>
        <n v="215.65" u="1"/>
        <n v="6986.5" u="1"/>
        <n v="2957.85" u="1"/>
        <n v="128.6" u="1"/>
        <n v="1200.5" u="1"/>
        <n v="166.9" u="1"/>
        <n v="1642.6" u="1"/>
        <n v="385.9" u="1"/>
        <n v="687.45" u="1"/>
        <n v="2016.85" u="1"/>
        <n v="6294.95" u="1"/>
        <n v="1886.85" u="1"/>
        <n v="113.5" u="1"/>
        <n v="5254.95" u="1"/>
        <n v="2514.9" u="1"/>
        <n v="2542.0500000000002" u="1"/>
        <n v="435.8" u="1"/>
        <n v="569.04999999999995" u="1"/>
        <n v="97.25" u="1"/>
        <n v="326.7" u="1"/>
        <n v="255.95" u="1"/>
        <n v="2458.4499999999998" u="1"/>
        <n v="3030.55" u="1"/>
        <n v="1299" u="1"/>
        <n v="261.7" u="1"/>
        <n v="223.45" u="1"/>
        <n v="300" u="1"/>
        <n v="801.7" u="1"/>
        <n v="1083.6500000000001" u="1"/>
        <n v="3383.35" u="1"/>
        <n v="3887.6" u="1"/>
        <n v="2027.15" u="1"/>
        <n v="6456.1" u="1"/>
        <n v="28213.8" u="1"/>
        <n v="1416.1" u="1"/>
        <n v="2665.5" u="1"/>
        <n v="1197.9000000000001" u="1"/>
        <n v="3544" u="1"/>
        <n v="7026" u="1"/>
        <n v="3788.25" u="1"/>
        <n v="429.35" u="1"/>
        <n v="532.4" u="1"/>
        <n v="5108.8500000000004" u="1"/>
        <n v="167.15" u="1"/>
        <n v="1862.8" u="1"/>
        <n v="104.05" u="1"/>
        <n v="6287.2" u="1"/>
        <n v="337.65" u="1"/>
        <n v="1339.95" u="1"/>
        <n v="1605.65" u="1"/>
        <n v="253.3" u="1"/>
        <n v="9920.4500000000007" u="1"/>
        <n v="237.05" u="1"/>
        <n v="262.2" u="1"/>
        <n v="223.7" u="1"/>
        <n v="13.45" u="1"/>
        <n v="1041" u="1"/>
        <n v="5401.3" u="1"/>
        <n v="539.85" u="1"/>
        <n v="6545.5" u="1"/>
        <n v="257.55" u="1"/>
        <n v="16.05" u="1"/>
        <n v="155.80000000000001" u="1"/>
        <n v="3350.15" u="1"/>
        <n v="1288.0999999999999" u="1"/>
        <n v="2087.35" u="1"/>
        <n v="3334.4" u="1"/>
        <n v="1028.0999999999999" u="1"/>
        <n v="1246.3" u="1"/>
        <n v="2263.75" u="1"/>
        <n v="10086.9" u="1"/>
        <n v="6862.45" u="1"/>
        <n v="1422.7" u="1"/>
        <n v="1555.55" u="1"/>
        <n v="6602.45" u="1"/>
        <n v="26813.7" u="1"/>
        <n v="435.65" u="1"/>
        <n v="9969.6" u="1"/>
        <n v="381.1" u="1"/>
        <n v="473.95" u="1"/>
        <n v="1731.95" u="1"/>
        <n v="3698.6" u="1"/>
        <n v="132" u="1"/>
        <n v="134.9" u="1"/>
        <n v="392.7" u="1"/>
        <n v="777.65" u="1"/>
        <n v="283.60000000000002" u="1"/>
        <n v="3531.4" u="1"/>
        <n v="1282.6500000000001" u="1"/>
        <n v="221.05" u="1"/>
        <n v="240.2" u="1"/>
        <n v="5088" u="1"/>
        <n v="2954.95" u="1"/>
        <n v="1108" u="1"/>
        <n v="207.7" u="1"/>
        <n v="1131.2" u="1"/>
        <n v="1703.3" u="1"/>
        <n v="1420.1" u="1"/>
        <n v="156.05000000000001" u="1"/>
        <n v="229.75" u="1"/>
        <n v="587.79999999999995" u="1"/>
        <n v="216.4" u="1"/>
        <n v="2035.75" u="1"/>
        <n v="1248.3" u="1"/>
        <n v="119.1" u="1"/>
        <n v="430.35" u="1"/>
        <n v="468.65" u="1"/>
        <n v="1843.6" u="1"/>
        <n v="5070.55" u="1"/>
        <n v="452.4" u="1"/>
        <n v="10288.5" u="1"/>
        <n v="546" u="1"/>
        <n v="1144.3499999999999" u="1"/>
        <n v="557.6" u="1"/>
        <n v="371.15" u="1"/>
        <n v="843.65" u="1"/>
        <n v="6276.05" u="1"/>
        <n v="3052.6" u="1"/>
        <n v="2990.45" u="1"/>
        <n v="3188.3" u="1"/>
        <n v="267.85000000000002" u="1"/>
        <n v="1125.75" u="1"/>
        <n v="273.64999999999998" u="1"/>
        <n v="2294.0500000000002" u="1"/>
        <n v="934.7" u="1"/>
        <n v="1588.2" u="1"/>
        <n v="3853.2" u="1"/>
        <n v="1086.8" u="1"/>
        <n v="1393.2" u="1"/>
        <n v="205.05" u="1"/>
        <n v="323.55" u="1"/>
        <n v="1110" u="1"/>
        <n v="1263.2" u="1"/>
        <n v="1770.3" u="1"/>
        <n v="258.55" u="1"/>
        <n v="2553.1999999999998" u="1"/>
        <n v="159.19999999999999" u="1"/>
        <n v="1094.25" u="1"/>
        <n v="1162.0999999999999" u="1"/>
        <n v="1380.3" u="1"/>
        <n v="2491.0500000000002" u="1"/>
        <n v="1686.7" u="1"/>
        <n v="162.1" u="1"/>
        <n v="5858.55" u="1"/>
        <n v="4752.8999999999996" u="1"/>
        <n v="109.65" u="1"/>
        <n v="430.85" u="1"/>
        <n v="853.95" u="1"/>
        <n v="458.7" u="1"/>
        <n v="800.55" u="1"/>
        <n v="768.05" u="1"/>
        <n v="2172.4" u="1"/>
        <n v="2505.9499999999998" u="1"/>
        <n v="1036.7" u="1"/>
        <n v="2069.5500000000002" u="1"/>
        <n v="317.10000000000002" u="1"/>
        <n v="638.04999999999995" u="1"/>
        <n v="115.45" u="1"/>
        <n v="454.05" u="1"/>
        <n v="344.95" u="1"/>
        <n v="2468.75" u="1"/>
        <n v="1437" u="1"/>
        <n v="770.35" u="1"/>
        <n v="372.8" u="1"/>
        <n v="2282.3000000000002" u="1"/>
        <n v="5961.05" u="1"/>
        <n v="1114.8499999999999" u="1"/>
        <n v="1489.1" u="1"/>
        <n v="578.20000000000005" u="1"/>
        <n v="763.9" u="1"/>
        <n v="2557.1999999999998" u="1"/>
        <n v="3939.95" u="1"/>
        <n v="7655.05" u="1"/>
        <n v="197.75" u="1"/>
        <n v="1405.5" u="1"/>
        <n v="722.1" u="1"/>
        <n v="1847.6" u="1"/>
        <n v="129.85" u="1"/>
        <n v="149" u="1"/>
        <n v="2395.6999999999998" u="1"/>
        <n v="2593.5500000000002" u="1"/>
        <n v="382.6" u="1"/>
        <n v="420.9" u="1"/>
        <n v="1366.55" u="1"/>
        <n v="6350.7" u="1"/>
        <n v="22851.25" u="1"/>
        <n v="151.9" u="1"/>
        <n v="1301.55" u="1"/>
        <n v="2067.85" u="1"/>
        <n v="317.60000000000002" u="1"/>
        <n v="410.45" u="1"/>
        <n v="780.65" u="1"/>
        <n v="3632.7" u="1"/>
        <n v="22623.7" u="1"/>
        <n v="432.5" u="1"/>
        <n v="529.95000000000005" u="1"/>
        <n v="715.65" u="1"/>
        <n v="88.3" u="1"/>
        <n v="383.75" u="1"/>
        <n v="318.75" u="1"/>
        <n v="26909.95" u="1"/>
        <n v="205.55" u="1"/>
        <n v="227.6" u="1"/>
        <n v="576.35" u="1"/>
        <n v="246.75" u="1"/>
        <n v="211.35" u="1"/>
        <n v="644.20000000000005" u="1"/>
        <n v="249.65" u="1"/>
        <n v="3195.45" u="1"/>
        <n v="2124.8000000000002" u="1"/>
        <n v="2799.75" u="1"/>
        <n v="143.44999999999999" u="1"/>
        <n v="1537.5" u="1"/>
        <n v="2239.0500000000002" u="1"/>
        <n v="2279.75" u="1"/>
        <n v="146.35" u="1"/>
        <n v="109.9" u="1"/>
        <n v="2529.6999999999998" u="1"/>
        <n v="3402.5" u="1"/>
        <n v="149.25" u="1"/>
        <n v="790.95" u="1"/>
        <n v="867.55" u="1"/>
        <n v="7258.65" u="1"/>
        <n v="1235.7" u="1"/>
        <n v="152.15" u="1"/>
        <n v="465.5" u="1"/>
        <n v="999.85" u="1"/>
        <n v="1326.75" u="1"/>
        <n v="1833.85" u="1"/>
        <n v="378.45" u="1"/>
        <n v="471.3" u="1"/>
        <n v="384.25" u="1"/>
        <n v="1069.5999999999999" u="1"/>
        <n v="17.149999999999999" u="1"/>
        <n v="258.89999999999998" u="1"/>
        <n v="937.7" u="1"/>
        <n v="22466.7" u="1"/>
        <n v="554.15" u="1"/>
        <n v="1225.6500000000001" u="1"/>
        <n v="6237.05" u="1"/>
        <n v="2528.85" u="1"/>
        <n v="6275.6" u="1"/>
        <n v="3515.9" u="1"/>
        <n v="3543.05" u="1"/>
        <n v="1118.8499999999999" u="1"/>
        <n v="1404.9" u="1"/>
        <n v="2955.2" u="1"/>
        <n v="1077.05" u="1"/>
        <n v="2735.9" u="1"/>
        <n v="37693.4" u="1"/>
        <n v="179.1" u="1"/>
        <n v="1168.0999999999999" u="1"/>
        <n v="143.69999999999999" u="1"/>
        <n v="217.4" u="1"/>
        <n v="1454.15" u="1"/>
        <n v="1825.55" u="1"/>
        <n v="789.1" u="1"/>
        <n v="756.6" u="1"/>
        <n v="6111.05" u="1"/>
        <n v="7390.95" u="1"/>
        <n v="101.9" u="1"/>
        <n v="2772.25" u="1"/>
        <n v="133.25" u="1"/>
        <n v="771.05" u="1"/>
        <n v="989.25" u="1"/>
        <n v="706.05" u="1"/>
        <n v="2455.8000000000002" u="1"/>
        <n v="1113.4000000000001" u="1"/>
        <n v="1484.8" u="1"/>
        <n v="1703" u="1"/>
        <n v="269.85000000000002" u="1"/>
        <n v="275.64999999999998" u="1"/>
        <n v="384.75" u="1"/>
        <n v="423.05" u="1"/>
        <n v="543.54999999999995" u="1"/>
        <n v="3863.5" u="1"/>
        <n v="587.65" u="1"/>
        <n v="1378" u="1"/>
        <n v="241.45" u="1"/>
        <n v="555.15" u="1"/>
        <n v="873.7" u="1"/>
        <n v="309.3" u="1"/>
        <n v="2584.9499999999998" u="1"/>
        <n v="173.55" u="1"/>
        <n v="276.8" u="1"/>
        <n v="211.85" u="1"/>
        <n v="260.55" u="1"/>
        <n v="1430.1" u="1"/>
        <n v="231" u="1"/>
        <n v="1297.25" u="1"/>
        <n v="2433.5" u="1"/>
        <n v="3775.55" u="1"/>
        <n v="1586.15" u="1"/>
        <n v="2303.5" u="1"/>
        <n v="179.35" u="1"/>
        <n v="1694.7" u="1"/>
        <n v="2045.75" u="1"/>
        <n v="2854.15" u="1"/>
        <n v="3052" u="1"/>
        <n v="636.9" u="1"/>
        <n v="1983.6" u="1"/>
        <n v="146.85" u="1"/>
        <n v="449.1" u="1"/>
        <n v="432.85" u="1"/>
        <n v="1567.55" u="1"/>
        <n v="3104.1" u="1"/>
        <n v="2605.5500000000002" u="1"/>
        <n v="5149.1000000000004" u="1"/>
        <n v="476.95" u="1"/>
        <n v="551" u="1"/>
        <n v="1505.4" u="1"/>
        <n v="7763.15" u="1"/>
        <n v="113.05" u="1"/>
        <n v="772.05" u="1"/>
        <n v="1024.3499999999999" u="1"/>
        <n v="2719.8" u="1"/>
        <n v="7736" u="1"/>
        <n v="530.1" u="1"/>
        <n v="319.10000000000002" u="1"/>
        <n v="3072.6" u="1"/>
        <n v="434" u="1"/>
        <n v="472.3" u="1"/>
        <n v="642.04999999999995" u="1"/>
        <n v="3712.55" u="1"/>
        <n v="456.05" u="1"/>
        <n v="532.95000000000005" u="1"/>
        <n v="1138.5999999999999" u="1"/>
        <n v="98.25" u="1"/>
        <n v="423.55" u="1"/>
        <n v="80.55" u="1"/>
        <n v="407.3" u="1"/>
        <n v="939.7" u="1"/>
        <n v="2354.75" u="1"/>
        <n v="600.25" u="1"/>
        <n v="4383.1499999999996" u="1"/>
        <n v="567.75" u="1"/>
        <n v="2848.95" u="1"/>
        <n v="1627.1" u="1"/>
        <n v="712.2" u="1"/>
        <n v="897.9" u="1"/>
        <n v="2255.4" u="1"/>
        <n v="756.3" u="1"/>
        <n v="4351.6499999999996" u="1"/>
        <n v="231.25" u="1"/>
        <n v="2437.5" u="1"/>
        <n v="2573.1999999999998" u="1"/>
        <n v="549.70000000000005" u="1"/>
        <n v="217.9" u="1"/>
        <n v="1458.15" u="1"/>
        <n v="747" u="1"/>
        <n v="823.6" u="1"/>
        <n v="28357.9" u="1"/>
        <n v="147.1" u="1"/>
        <n v="449.6" u="1"/>
        <n v="3980.9" u="1"/>
        <n v="185.4" u="1"/>
        <n v="471.65" u="1"/>
        <n v="5649.95" u="1"/>
        <n v="400.85" u="1"/>
        <n v="422.9" u="1"/>
        <n v="552" u="1"/>
        <n v="596.1" u="1"/>
        <n v="805.55" u="1"/>
        <n v="1442.4" u="1"/>
        <n v="6626.95" u="1"/>
        <n v="882.15" u="1"/>
        <n v="1397.75" u="1"/>
        <n v="3404.45" u="1"/>
        <n v="3144.45" u="1"/>
        <n v="325.39999999999998" u="1"/>
        <n v="1642" u="1"/>
        <n v="2578.0500000000002" u="1"/>
        <n v="2052.35" u="1"/>
        <n v="239.05" u="1"/>
        <n v="314.95" u="1"/>
        <n v="1865.9" u="1"/>
        <n v="1296.6500000000001" u="1"/>
        <n v="3237.25" u="1"/>
        <n v="21624.25" u="1"/>
        <n v="241.95" u="1"/>
        <n v="1254.8499999999999" u="1"/>
        <n v="1122" u="1"/>
        <n v="931.4" u="1"/>
        <n v="7265.2" u="1"/>
        <n v="10302.35" u="1"/>
        <n v="277.8" u="1"/>
        <n v="1785.15" u="1"/>
        <n v="250.65" u="1"/>
        <n v="1454.45" u="1"/>
        <n v="3580" u="1"/>
        <n v="583.20000000000005" u="1"/>
        <n v="1389.45" u="1"/>
        <n v="160.69999999999999" u="1"/>
        <n v="1259.45" u="1"/>
        <n v="126.65" u="1"/>
        <n v="3502.1" u="1"/>
        <n v="110.4" u="1"/>
        <n v="185.65" u="1"/>
        <n v="455.9" u="1"/>
        <n v="150.25" u="1"/>
        <n v="401.35" u="1"/>
        <n v="1155.5" u="1"/>
        <n v="7154.95" u="1"/>
        <n v="23081.3" u="1"/>
        <n v="948.15" u="1"/>
        <n v="1509.4" u="1"/>
        <n v="153.15" u="1"/>
        <n v="1685.8" u="1"/>
        <n v="927.25" u="1"/>
        <n v="1249.4000000000001" u="1"/>
        <n v="4342.2" u="1"/>
        <n v="2139.9499999999998" u="1"/>
        <n v="287.60000000000002" u="1"/>
        <n v="1997.9" u="1"/>
        <n v="98.5" u="1"/>
        <n v="764.75" u="1"/>
        <n v="1888.25" u="1"/>
        <n v="2804.85" u="1"/>
        <n v="4143.5" u="1"/>
        <n v="525.65" u="1"/>
        <n v="1672.9" u="1"/>
        <n v="1826.1" u="1"/>
        <n v="1979.3" u="1"/>
        <n v="83.7" u="1"/>
        <n v="1542.9" u="1"/>
        <n v="2005.35" u="1"/>
        <n v="3719.7" u="1"/>
        <n v="5468.95" u="1"/>
        <n v="234.65" u="1"/>
        <n v="628.29999999999995" u="1"/>
        <n v="595.79999999999995" u="1"/>
        <n v="118.65" u="1"/>
        <n v="2804" u="1"/>
        <n v="2544" u="1"/>
        <n v="2216.15" u="1"/>
        <n v="7395.8" u="1"/>
        <n v="1576.4" u="1"/>
        <n v="2788.25" u="1"/>
        <n v="554" u="1"/>
        <n v="2663.95" u="1"/>
        <n v="6274.4" u="1"/>
        <n v="358.9" u="1"/>
        <n v="1271.75" u="1"/>
        <n v="3656.7" u="1"/>
        <n v="380.95" u="1"/>
        <n v="1427.8" u="1"/>
        <n v="277.64999999999998" u="1"/>
        <n v="4009.5" u="1"/>
        <n v="2502.4499999999998" u="1"/>
        <n v="392.55" u="1"/>
        <n v="954.3" u="1"/>
        <n v="1474.2" u="1"/>
        <n v="3693.05" u="1"/>
        <n v="273" u="1"/>
        <n v="538.25" u="1"/>
        <n v="614.85" u="1"/>
        <n v="4120" u="1"/>
        <n v="9954.4500000000007" u="1"/>
        <n v="26580.3" u="1"/>
        <n v="16" u="1"/>
        <n v="759.3" u="1"/>
        <n v="4212.8" u="1"/>
        <n v="4771.3500000000004" u="1"/>
        <n v="232" u="1"/>
        <n v="251.15" u="1"/>
        <n v="1087.05" u="1"/>
        <n v="37929.449999999997" u="1"/>
        <n v="1812.35" u="1"/>
        <n v="5954.05" u="1"/>
        <n v="629.29999999999995" u="1"/>
        <n v="1110.25" u="1"/>
        <n v="2195.1999999999998" u="1"/>
        <n v="164.1" u="1"/>
        <n v="2548" u="1"/>
        <n v="620" u="1"/>
        <n v="2288" u="1"/>
        <n v="424.4" u="1"/>
        <n v="2667.95" u="1"/>
        <n v="113.55" u="1"/>
        <n v="375.65" u="1"/>
        <n v="430.2" u="1"/>
        <n v="534.1" u="1"/>
        <n v="1052.7" u="1"/>
        <n v="1403.75" u="1"/>
        <n v="1996.2" u="1"/>
        <n v="381.45" u="1"/>
        <n v="1123.4000000000001" u="1"/>
        <n v="1562.65" u="1"/>
        <n v="2085.8000000000002" u="1"/>
        <n v="2562.9" u="1"/>
        <n v="403.5" u="1"/>
        <n v="278.14999999999998" u="1"/>
        <n v="316.45" u="1"/>
        <n v="987.8" u="1"/>
        <n v="223.55" u="1"/>
        <n v="3799.9" u="1"/>
        <n v="7332.1" u="1"/>
        <n v="2729.25" u="1"/>
        <n v="1853.3" u="1"/>
        <n v="279.3" u="1"/>
        <n v="2168.5500000000002" u="1"/>
        <n v="5896.4" u="1"/>
        <n v="213.1" u="1"/>
        <n v="1154.05" u="1"/>
        <n v="1286.9000000000001" u="1"/>
        <n v="232.25" u="1"/>
        <n v="990.1" u="1"/>
        <n v="3795.55" u="1"/>
        <n v="10271.6" u="1"/>
        <n v="1639.7" u="1"/>
        <n v="183.5" u="1"/>
        <n v="202.65" u="1"/>
        <n v="927.95" u="1"/>
        <n v="1489.35" u="1"/>
        <n v="5057.75" u="1"/>
        <n v="1863.6" u="1"/>
        <n v="2016.8" u="1"/>
        <n v="86.4" u="1"/>
        <n v="137.65" u="1"/>
        <n v="337.85" u="1"/>
        <n v="1320.4" u="1"/>
        <n v="1405.75" u="1"/>
        <n v="788.65" u="1"/>
        <n v="22452.55" u="1"/>
        <n v="311.14999999999998" u="1"/>
        <n v="723.65" u="1"/>
        <n v="404" u="1"/>
        <n v="582.04999999999995" u="1"/>
        <n v="2708.3" u="1"/>
        <n v="593.65" u="1"/>
        <n v="912.2" u="1"/>
        <n v="988.8" u="1"/>
        <n v="2047.45" u="1"/>
        <n v="561.15" u="1"/>
        <n v="714.35" u="1"/>
        <n v="6331.6" u="1"/>
        <n v="15.85" u="1"/>
        <n v="245.85" u="1"/>
        <n v="328.55" u="1"/>
        <n v="2562.5500000000002" u="1"/>
        <n v="5171.6499999999996" u="1"/>
        <n v="935.4" u="1"/>
        <n v="717.2" u="1"/>
        <n v="902.9" u="1"/>
        <n v="248.75" u="1"/>
        <n v="1527.45" u="1"/>
        <n v="3726" u="1"/>
        <n v="5140.1499999999996" u="1"/>
        <n v="805.4" u="1"/>
        <n v="3596" u="1"/>
        <n v="522.20000000000005" u="1"/>
        <n v="1400.3" u="1"/>
        <n v="1641.7" u="1"/>
        <n v="167.5" u="1"/>
        <n v="2358.15" u="1"/>
        <n v="3700.2" u="1"/>
        <n v="10503.05" u="1"/>
        <n v="170.4" u="1"/>
        <n v="1231.3499999999999" u="1"/>
        <n v="425.4" u="1"/>
        <n v="633.6" u="1"/>
        <n v="2472.4" u="1"/>
        <n v="524.5" u="1"/>
        <n v="701.45" u="1"/>
        <n v="96.1" u="1"/>
        <n v="536.1" u="1"/>
        <n v="1257.4000000000001" u="1"/>
        <n v="583.04999999999995" u="1"/>
        <n v="1235.95" u="1"/>
        <n v="2638.75" u="1"/>
        <n v="3715.1" u="1"/>
        <n v="388.25" u="1"/>
        <n v="1808.05" u="1"/>
        <n v="5308.3" u="1"/>
        <n v="1480.2" u="1"/>
        <n v="7456.65" u="1"/>
        <n v="22813.9" u="1"/>
        <n v="750.7" u="1"/>
        <n v="4783.95" u="1"/>
        <n v="175.3" u="1"/>
        <n v="280.3" u="1"/>
        <n v="2013.35" u="1"/>
        <n v="3797.85" u="1"/>
        <n v="159.05000000000001" u="1"/>
        <n v="232.75" u="1"/>
        <n v="1093.05" u="1"/>
        <n v="5229.55" u="1"/>
        <n v="1095.9000000000001" u="1"/>
        <n v="708.9" u="1"/>
        <n v="1119.0999999999999" u="1"/>
        <n v="3147.85" u="1"/>
        <n v="7350.75" u="1"/>
        <n v="148.6" u="1"/>
        <n v="186.9" u="1"/>
        <n v="699.6" u="1"/>
        <n v="10014.799999999999" u="1"/>
        <n v="170.65" u="1"/>
        <n v="590.5" u="1"/>
        <n v="1100.5" u="1"/>
        <n v="1188.7" u="1"/>
        <n v="86.65" u="1"/>
        <n v="123.5" u="1"/>
        <n v="138.15" u="1"/>
        <n v="338.85" u="1"/>
        <n v="2113.5500000000002" u="1"/>
        <n v="23658.1" u="1"/>
        <n v="124.95" u="1"/>
        <n v="437.5" u="1"/>
        <n v="1367.95" u="1"/>
        <n v="459.55" u="1"/>
        <n v="616.54999999999995" u="1"/>
        <n v="27023.3" u="1"/>
        <n v="6367.7" u="1"/>
        <n v="769.75" u="1"/>
        <n v="5126.3500000000004" u="1"/>
        <n v="1459" u="1"/>
        <n v="73.3" u="1"/>
        <n v="1833.25" u="1"/>
        <n v="2627" u="1"/>
        <n v="1134" u="1"/>
        <n v="2679.1" u="1"/>
        <n v="3489.75" u="1"/>
        <n v="3994" u="1"/>
        <n v="2035.7" u="1"/>
        <n v="4040.4" u="1"/>
        <n v="233" u="1"/>
        <n v="3609.7" u="1"/>
        <n v="28644.9" u="1"/>
        <n v="145.94999999999999" u="1"/>
        <n v="4197.55" u="1"/>
        <n v="22919.5" u="1"/>
        <n v="1996.75" u="1"/>
        <n v="453.1" u="1"/>
        <n v="1648.55" u="1"/>
        <n v="168" u="1"/>
        <n v="436.85" u="1"/>
        <n v="1651.4" u="1"/>
        <n v="151.75" u="1"/>
        <n v="170.9" u="1"/>
        <n v="1824.95" u="1"/>
        <n v="2637.55" u="1"/>
        <n v="3884.6" u="1"/>
        <n v="5554.5" u="1"/>
        <n v="426.4" u="1"/>
        <n v="2309.6999999999998" u="1"/>
        <n v="2616.1" u="1"/>
        <n v="889.15" u="1"/>
        <n v="1009.85" u="1"/>
        <n v="26249.9" u="1"/>
        <n v="290.60000000000002" u="1"/>
        <n v="438" u="1"/>
        <n v="868.25" u="1"/>
        <n v="116.95" u="1"/>
        <n v="312.64999999999998" u="1"/>
        <n v="17.100000000000001" u="1"/>
        <n v="1372.8" u="1"/>
        <n v="2009.9" u="1"/>
        <n v="2318.9" u="1"/>
        <n v="2522.4499999999998" u="1"/>
        <n v="3728.8" u="1"/>
        <n v="2324.6" u="1"/>
        <n v="3905.2" u="1"/>
        <n v="882.7" u="1"/>
        <n v="1245.6500000000001" u="1"/>
        <n v="208.3" u="1"/>
        <n v="1705.25" u="1"/>
        <n v="84.45" u="1"/>
        <n v="1422.05" u="1"/>
        <n v="275.5" u="1"/>
        <n v="3119.5" u="1"/>
        <n v="905.9" u="1"/>
        <n v="1663.45" u="1"/>
        <n v="233.25" u="1"/>
        <n v="252.4" u="1"/>
        <n v="557.70000000000005" u="1"/>
        <n v="929.1" u="1"/>
        <n v="2079.5" u="1"/>
        <n v="2500.15" u="1"/>
        <n v="734.1" u="1"/>
        <n v="1302.3499999999999" u="1"/>
        <n v="2771.55" u="1"/>
        <n v="846.05" u="1"/>
        <n v="10015.299999999999" u="1"/>
        <n v="736.95" u="1"/>
        <n v="3056.5" u="1"/>
        <n v="394.4" u="1"/>
        <n v="86.9" u="1"/>
        <n v="123.75" u="1"/>
        <n v="2598.65" u="1"/>
        <n v="825.15" u="1"/>
        <n v="88.35" u="1"/>
        <n v="125.2" u="1"/>
        <n v="454.75" u="1"/>
        <n v="978.35" u="1"/>
        <n v="541.95000000000005" u="1"/>
        <n v="2480.0500000000002" u="1"/>
        <n v="1681.2" u="1"/>
        <n v="3160.7" u="1"/>
        <n v="264.39999999999998" u="1"/>
        <n v="2090.0500000000002" u="1"/>
        <n v="227.7" u="1"/>
        <n v="1004.4" u="1"/>
        <n v="2578.5500000000002" u="1"/>
        <n v="2749.25" u="1"/>
        <n v="211.45" u="1"/>
        <n v="3934.15" u="1"/>
        <n v="1016" u="1"/>
        <n v="265.55" u="1"/>
        <n v="841.9" u="1"/>
        <n v="233.5" u="1"/>
        <n v="995.1" u="1"/>
        <n v="1099.05" u="1"/>
        <n v="2603.5" u="1"/>
        <n v="168.5" u="1"/>
        <n v="5217.7" u="1"/>
        <n v="6703.3" u="1"/>
        <n v="626" u="1"/>
        <n v="702.6" u="1"/>
        <n v="2577.6999999999998" u="1"/>
        <n v="171.4" u="1"/>
        <n v="637.6" u="1"/>
        <n v="114.3" u="1"/>
        <n v="138.9" u="1"/>
        <n v="324.10000000000002" u="1"/>
        <n v="3481.15" u="1"/>
        <n v="5783.25" u="1"/>
        <n v="1200.4000000000001" u="1"/>
        <n v="2239.8000000000002" u="1"/>
        <n v="461.05" u="1"/>
        <n v="728.65" u="1"/>
        <n v="1660" u="1"/>
        <n v="2722.6" u="1"/>
        <n v="428.55" u="1"/>
        <n v="81.8" u="1"/>
        <n v="5394.6" u="1"/>
        <n v="357.75" u="1"/>
        <n v="83.25" u="1"/>
        <n v="642.75" u="1"/>
        <n v="6235.9" u="1"/>
        <n v="1709.25" u="1"/>
        <n v="230.85" u="1"/>
        <n v="176.3" u="1"/>
        <n v="1098.2" u="1"/>
        <n v="4773.05" u="1"/>
        <n v="1101.05" u="1"/>
        <n v="1472.45" u="1"/>
        <n v="777.9" u="1"/>
        <n v="1103.9000000000001" u="1"/>
        <n v="527.20000000000005" u="1"/>
        <n v="1696.35" u="1"/>
        <n v="201.25" u="1"/>
        <n v="3163.85" u="1"/>
        <n v="3402.4" u="1"/>
        <n v="4752.95" u="1"/>
        <n v="9854.65" u="1"/>
        <n v="454.6" u="1"/>
        <n v="438.35" u="1"/>
        <n v="868.95" u="1"/>
        <n v="517.9" u="1"/>
        <n v="627" u="1"/>
        <n v="1612.75" u="1"/>
        <n v="2191.6999999999998" u="1"/>
        <n v="87.15" u="1"/>
        <n v="541.1" u="1"/>
        <n v="750.55" u="1"/>
        <n v="859.65" u="1"/>
        <n v="1922" u="1"/>
        <n v="2633.8" u="1"/>
        <n v="417.45" u="1"/>
        <n v="1134.55" u="1"/>
        <n v="292.10000000000002" u="1"/>
        <n v="384.95" u="1"/>
        <n v="461.55" u="1"/>
        <n v="3163" u="1"/>
        <n v="555.54999999999995" u="1"/>
        <n v="1180.95" u="1"/>
        <n v="1251.6500000000001" u="1"/>
        <n v="643.75" u="1"/>
        <n v="611.25" u="1"/>
        <n v="247.35" u="1"/>
        <n v="832.3" u="1"/>
        <n v="1734.45" u="1"/>
        <n v="231.1" u="1"/>
        <n v="1669.45" u="1"/>
        <n v="282.8" u="1"/>
        <n v="767.3" u="1"/>
        <n v="1035.2" u="1"/>
        <n v="179.45" u="1"/>
        <n v="4656.75" u="1"/>
        <n v="593.20000000000005" u="1"/>
        <n v="5253.8" u="1"/>
        <n v="182.35" u="1"/>
        <n v="2970" u="1"/>
        <n v="133.6" u="1"/>
        <n v="1240.5" u="1"/>
        <n v="2030.8" u="1"/>
        <n v="4030.6" u="1"/>
        <n v="113.1" u="1"/>
        <n v="2033.65" u="1"/>
        <n v="466.7" u="1"/>
        <n v="1002.25" u="1"/>
        <n v="7327.75" u="1"/>
        <n v="379.65" u="1"/>
        <n v="2876.35" u="1"/>
        <n v="10016.049999999999" u="1"/>
        <n v="22203.8" u="1"/>
        <n v="839.75" u="1"/>
        <n v="1312.95" u="1"/>
        <n v="1666.85" u="1"/>
        <n v="3977.65" u="1"/>
        <n v="282.14999999999998" u="1"/>
        <n v="320.45" u="1"/>
        <n v="818.85" u="1"/>
        <n v="2470.6" u="1"/>
        <n v="4091.9" u="1"/>
        <n v="3484.8" u="1"/>
        <n v="1430.05" u="1"/>
        <n v="2699.1" u="1"/>
        <n v="2569.1" u="1"/>
        <n v="283.3" u="1"/>
        <n v="1674.3" u="1"/>
        <n v="179.7" u="1"/>
        <n v="1697.5" u="1"/>
        <n v="3193.3" u="1"/>
        <n v="2865.45" u="1"/>
        <n v="128.05000000000001" u="1"/>
        <n v="3177.55" u="1"/>
        <n v="4384.6499999999996" u="1"/>
        <n v="1791.4" u="1"/>
        <n v="153" u="1"/>
        <n v="1092.1500000000001" u="1"/>
        <n v="1112.5" u="1"/>
        <n v="22354.75" u="1"/>
        <n v="4337.3999999999996" u="1"/>
        <n v="543.1" u="1"/>
        <n v="643.45000000000005" u="1"/>
        <n v="3758.85" u="1"/>
        <n v="88.85" u="1"/>
        <n v="2251.8000000000002" u="1"/>
        <n v="353.45" u="1"/>
        <n v="985.2" u="1"/>
        <n v="1536" u="1"/>
        <n v="4642.95" u="1"/>
        <n v="1122.8" u="1"/>
        <n v="1494.2" u="1"/>
        <n v="645.75" u="1"/>
        <n v="348.8" u="1"/>
        <n v="1432.05" u="1"/>
        <n v="3405.2" u="1"/>
        <n v="278" u="1"/>
        <n v="1588.1" u="1"/>
        <n v="267.55" u="1"/>
        <n v="2578.8000000000002" u="1"/>
        <n v="1679.15" u="1"/>
        <n v="218.25" u="1"/>
        <n v="1852.7" u="1"/>
        <n v="2495.1999999999998" u="1"/>
        <n v="9965.65" u="1"/>
        <n v="530.20000000000005" u="1"/>
        <n v="26137" u="1"/>
        <n v="131.19999999999999" u="1"/>
        <n v="3181.55" u="1"/>
        <n v="150.35" u="1"/>
        <n v="771.6" u="1"/>
        <n v="188.65" u="1"/>
        <n v="1091.3" u="1"/>
        <n v="520.9" u="1"/>
        <n v="1397.7" u="1"/>
        <n v="391.1" u="1"/>
        <n v="429.4" u="1"/>
        <n v="156.15" u="1"/>
        <n v="927.65" u="1"/>
        <n v="451.45" u="1"/>
        <n v="6238.1" u="1"/>
        <n v="721.05" u="1"/>
        <n v="2488.65" u="1"/>
        <n v="25720.45" u="1"/>
        <n v="293.60000000000002" u="1"/>
        <n v="950.85" u="1"/>
        <n v="4007.1" u="1"/>
        <n v="841.75" u="1"/>
        <n v="6315.15" u="1"/>
        <n v="6396.55" u="1"/>
        <n v="392.25" u="1"/>
        <n v="430.55" u="1"/>
        <n v="3882.8" u="1"/>
        <n v="6299.4" u="1"/>
        <n v="376" u="1"/>
        <n v="1387.65" u="1"/>
        <n v="788.35" u="1"/>
        <n v="1475.85" u="1"/>
        <n v="3424.95" u="1"/>
        <n v="10426.299999999999" u="1"/>
        <n v="22691.65" u="1"/>
        <n v="226.05" u="1"/>
        <n v="570.15" u="1"/>
        <n v="1124.8" u="1"/>
        <n v="5015.1499999999996" u="1"/>
        <n v="646.75" u="1"/>
        <n v="39074.449999999997" u="1"/>
        <n v="2728.55" u="1"/>
        <n v="2967.1" u="1"/>
        <n v="85.2" u="1"/>
        <n v="193.55" u="1"/>
        <n v="4370.8500000000004" u="1"/>
        <n v="196.45" u="1"/>
        <n v="3959.85" u="1"/>
        <n v="180.2" u="1"/>
        <n v="253.9" u="1"/>
        <n v="1548.3" u="1"/>
        <n v="10051.700000000001" u="1"/>
        <n v="1616.15" u="1"/>
        <n v="607.79999999999995" u="1"/>
        <n v="902.6" u="1"/>
        <n v="505.35" u="1"/>
        <n v="1486.15" u="1"/>
        <n v="1421.15" u="1"/>
        <n v="131.44999999999999" u="1"/>
        <n v="472.85" u="1"/>
        <n v="2013.6" u="1"/>
        <n v="25748.9" u="1"/>
        <n v="456.6" u="1"/>
        <n v="169.75" u="1"/>
        <n v="1246.5" u="1"/>
        <n v="1532.55" u="1"/>
        <n v="2795.55" u="1"/>
        <n v="172.65" u="1"/>
        <n v="993.65" u="1"/>
        <n v="2161.3000000000002" u="1"/>
        <n v="22488.799999999999" u="1"/>
        <n v="775.45" u="1"/>
        <n v="137.25" u="1"/>
        <n v="156.4" u="1"/>
        <n v="413.65" u="1"/>
        <n v="1555.75" u="1"/>
        <n v="1708.95" u="1"/>
        <n v="2514.1" u="1"/>
        <n v="3454.75" u="1"/>
        <n v="1779.65" u="1"/>
        <n v="457.75" u="1"/>
        <n v="1298.5999999999999" u="1"/>
        <n v="3751.1" u="1"/>
        <n v="414.8" u="1"/>
        <n v="1123.95" u="1"/>
        <n v="1256.8" u="1"/>
        <n v="7028.75" u="1"/>
        <n v="889.7" u="1"/>
        <n v="273.2" u="1"/>
        <n v="366.05" u="1"/>
        <n v="256.95" u="1"/>
        <n v="311.5" u="1"/>
        <n v="977.9" u="1"/>
        <n v="1654.25" u="1"/>
        <n v="1807.45" u="1"/>
        <n v="317.3" u="1"/>
        <n v="262.75" u="1"/>
        <n v="301.05" u="1"/>
        <n v="771.3" u="1"/>
        <n v="6488.65" u="1"/>
        <n v="180.45" u="1"/>
        <n v="164.2" u="1"/>
        <n v="147.94999999999999" u="1"/>
        <n v="2679.6" u="1"/>
        <n v="25339.65" u="1"/>
        <n v="26635.200000000001" u="1"/>
        <n v="2549.6" u="1"/>
        <n v="3162.4" u="1"/>
        <n v="4912.8999999999996" u="1"/>
        <n v="457.1" u="1"/>
        <n v="170" u="1"/>
        <n v="6378.4" u="1"/>
        <n v="10111.549999999999" u="1"/>
        <n v="3792.3" u="1"/>
        <n v="1713.8" u="1"/>
        <n v="419.95" u="1"/>
        <n v="458.25" u="1"/>
        <n v="5175.55" u="1"/>
        <n v="3006.6" u="1"/>
        <n v="2638.05" u="1"/>
        <n v="409.5" u="1"/>
        <n v="593.04999999999995" u="1"/>
        <n v="242.8" u="1"/>
        <n v="955.7" u="1"/>
        <n v="306.2" u="1"/>
        <n v="604.65" u="1"/>
        <n v="245.7" u="1"/>
        <n v="2294.4499999999998" u="1"/>
        <n v="3302.95" u="1"/>
        <n v="1282" u="1"/>
        <n v="6869.55" u="1"/>
        <n v="85.45" u="1"/>
        <n v="869.8" u="1"/>
        <n v="1219.8499999999999" u="1"/>
        <n v="2606.5500000000002" u="1"/>
        <n v="5151.1000000000004" u="1"/>
        <n v="2715.1" u="1"/>
        <n v="232.35" u="1"/>
        <n v="1089.8499999999999" u="1"/>
        <n v="1308.05" u="1"/>
        <n v="4972.5" u="1"/>
        <n v="3900" u="1"/>
        <n v="2590.8000000000002" u="1"/>
        <n v="7478" u="1"/>
        <n v="235.25" u="1"/>
        <n v="5212.3999999999996" u="1"/>
        <n v="3884.25" u="1"/>
        <n v="183.6" u="1"/>
        <n v="718.9" u="1"/>
        <n v="686.4" u="1"/>
        <n v="131.94999999999999" u="1"/>
        <n v="151.1" u="1"/>
        <n v="774.6" u="1"/>
        <n v="984.05" u="1"/>
        <n v="1666.55" u="1"/>
        <n v="7073.6" u="1"/>
        <n v="742.1" u="1"/>
        <n v="6922.15" u="1"/>
        <n v="523.9" u="1"/>
        <n v="2537.85" u="1"/>
        <n v="154" u="1"/>
        <n v="173.15" u="1"/>
        <n v="5762.2" u="1"/>
        <n v="392.6" u="1"/>
        <n v="744.95" u="1"/>
        <n v="7286.35" u="1"/>
        <n v="1143.7" u="1"/>
        <n v="5866.4" u="1"/>
        <n v="1432.6" u="1"/>
        <n v="986.35" u="1"/>
        <n v="4733.6000000000004" u="1"/>
        <n v="6246.35" u="1"/>
        <n v="2506.35" u="1"/>
        <n v="1322.95" u="1"/>
        <n v="1674" u="1"/>
        <n v="1260.8" u="1"/>
        <n v="2927" u="1"/>
        <n v="383.3" u="1"/>
        <n v="3811.2" u="1"/>
        <n v="274.2" u="1"/>
        <n v="693.85" u="1"/>
        <n v="2740.55" u="1"/>
        <n v="5760.5" u="1"/>
        <n v="870.8" u="1"/>
        <n v="1221.8499999999999" u="1"/>
        <n v="1440.05" u="1"/>
        <n v="213.45" u="1"/>
        <n v="5240.5" u="1"/>
        <n v="596.35" u="1"/>
        <n v="1112.2" u="1"/>
        <n v="1466.1" u="1"/>
        <n v="16.8" u="1"/>
        <n v="2307.65" u="1"/>
        <n v="1117.9000000000001" u="1"/>
        <n v="3451.85" u="1"/>
        <n v="719.9" u="1"/>
        <n v="203" u="1"/>
        <n v="222.15" u="1"/>
        <n v="2739.7" u="1"/>
        <n v="393.1" u="1"/>
        <n v="2045.65" u="1"/>
        <n v="2547.5500000000002" u="1"/>
        <n v="398.9" u="1"/>
        <n v="5603" u="1"/>
        <n v="1522.8" u="1"/>
        <n v="279.35000000000002" u="1"/>
        <n v="426.75" u="1"/>
        <n v="410.5" u="1"/>
        <n v="268.89999999999998" u="1"/>
        <n v="1395.65" u="1"/>
        <n v="2562.4499999999998" u="1"/>
        <n v="2998.85" u="1"/>
        <n v="3570.95" u="1"/>
        <n v="101.95" u="1"/>
        <n v="574.15" u="1"/>
        <n v="892.7" u="1"/>
        <n v="274.7" u="1"/>
        <n v="9954.5499999999993" u="1"/>
        <n v="258.45" u="1"/>
        <n v="1374.2" u="1"/>
        <n v="2983.1" u="1"/>
        <n v="553.25" u="1"/>
        <n v="1244.2" u="1"/>
        <n v="232.85" u="1"/>
        <n v="1884.15" u="1"/>
        <n v="2571.65" u="1"/>
        <n v="709.3" u="1"/>
        <n v="1992.7" u="1"/>
        <n v="219.5" u="1"/>
        <n v="939.1" u="1"/>
        <n v="1709.5" u="1"/>
        <n v="222.4" u="1"/>
        <n v="1998.4" u="1"/>
        <n v="21905.9" u="1"/>
        <n v="6709.65" u="1"/>
        <n v="2021.6" u="1"/>
        <n v="776.6" u="1"/>
        <n v="135.35" u="1"/>
        <n v="2307.3000000000002" u="1"/>
        <n v="23229.65" u="1"/>
        <n v="1543.4" u="1"/>
        <n v="4064.3" u="1"/>
        <n v="125" u="1"/>
        <n v="2706.5" u="1"/>
        <n v="2644.35" u="1"/>
        <n v="3148.6" u="1"/>
        <n v="23884.6" u="1"/>
        <n v="285.64999999999998" u="1"/>
        <n v="1046.5999999999999" u="1"/>
        <n v="5206.6000000000004" u="1"/>
        <n v="93.95" u="1"/>
        <n v="1288" u="1"/>
        <n v="2244.3000000000002" u="1"/>
        <n v="3054.95" u="1"/>
        <n v="1662.25" u="1"/>
        <n v="233.1" u="1"/>
        <n v="16.5" u="1"/>
        <n v="775.3" u="1"/>
        <n v="4340.8" u="1"/>
        <n v="1555.45" u="1"/>
        <n v="710.3" u="1"/>
        <n v="165.2" u="1"/>
        <n v="940.1" u="1"/>
        <n v="2451.35" u="1"/>
        <n v="184.35" u="1"/>
        <n v="1056.9000000000001" u="1"/>
        <n v="2757.75" u="1"/>
        <n v="148.94999999999999" u="1"/>
        <n v="222.65" u="1"/>
        <n v="3199.85" u="1"/>
        <n v="132.69999999999999" u="1"/>
        <n v="206.4" u="1"/>
        <n v="5682" u="1"/>
        <n v="151.85" u="1"/>
        <n v="910.45" u="1"/>
        <n v="7287.55" u="1"/>
        <n v="526.9" u="1"/>
        <n v="154.75" u="1"/>
        <n v="173.9" u="1"/>
        <n v="3059.8" u="1"/>
        <n v="96.4" u="1"/>
        <n v="416.15" u="1"/>
        <n v="1064.3499999999999" u="1"/>
        <n v="3678.3" u="1"/>
        <n v="803.65" u="1"/>
        <n v="880.25" u="1"/>
        <n v="3765.4" u="1"/>
        <n v="2258.35" u="1"/>
        <n v="3402.55" u="1"/>
        <n v="37693.449999999997" u="1"/>
        <n v="269.89999999999998" u="1"/>
        <n v="750.25" u="1"/>
        <n v="5078.8999999999996" u="1"/>
        <n v="4710.3500000000004" u="1"/>
        <n v="384.8" u="1"/>
        <n v="576.15" u="1"/>
        <n v="5404.55" u="1"/>
        <n v="1643.9" u="1"/>
        <n v="4067.45" u="1"/>
        <n v="195.05" u="1"/>
        <n v="233.35" u="1"/>
        <n v="534.35" u="1"/>
        <n v="3151.75" u="1"/>
        <n v="7358.55" u="1"/>
        <n v="3526" u="1"/>
        <n v="3463.85" u="1"/>
        <n v="10077.65" u="1"/>
        <n v="2325.35" u="1"/>
        <n v="2563.9" u="1"/>
        <n v="149.19999999999999" u="1"/>
        <n v="168.35" u="1"/>
        <n v="1102.45" u="1"/>
        <n v="2309.6" u="1"/>
        <n v="2377.4499999999998" u="1"/>
        <n v="171.25" u="1"/>
        <n v="465.4" u="1"/>
        <n v="174.15" u="1"/>
        <n v="410.85" u="1"/>
        <n v="123.8" u="1"/>
        <n v="572" u="1"/>
        <n v="781.45" u="1"/>
        <n v="3438.05" u="1"/>
        <n v="4130" u="1"/>
        <n v="384.15" u="1"/>
        <n v="551.1" u="1"/>
        <n v="1437.75" u="1"/>
        <n v="518.6" u="1"/>
        <n v="89.85" u="1"/>
        <n v="313.35000000000002" u="1"/>
        <n v="1375.6" u="1"/>
        <n v="109" u="1"/>
        <n v="3837.25" u="1"/>
        <n v="1640.2" u="1"/>
        <n v="2070.1999999999998" u="1"/>
        <n v="6463.95" u="1"/>
        <n v="1708.05" u="1"/>
        <n v="4159.8" u="1"/>
        <n v="385.3" u="1"/>
        <n v="3737.9" u="1"/>
        <n v="5928.2" u="1"/>
        <n v="556.25" u="1"/>
        <n v="2735.1" u="1"/>
        <n v="523.75" u="1"/>
        <n v="252.75" u="1"/>
        <n v="1624.45" u="1"/>
        <n v="181.95" u="1"/>
        <n v="1255.9000000000001" u="1"/>
        <n v="6862.3" u="1"/>
        <n v="1299.45" u="1"/>
        <n v="2901.45" u="1"/>
        <n v="223.15" u="1"/>
        <n v="26477.15" u="1"/>
        <n v="879.95" u="1"/>
        <n v="638" u="1"/>
        <n v="1260.5" u="1"/>
        <n v="2666.4" u="1"/>
        <n v="649.6" u="1"/>
        <n v="3878.45" u="1"/>
        <n v="2739.95" u="1"/>
        <n v="384.65" u="1"/>
        <n v="652.45000000000005" u="1"/>
        <n v="3534.85" u="1"/>
        <n v="2900.6" u="1"/>
        <n v="450.8" u="1"/>
        <n v="396.25" u="1"/>
        <n v="1202.95" u="1"/>
        <n v="276.7" u="1"/>
        <n v="1294" u="1"/>
        <n v="6060.5" u="1"/>
        <n v="7069" u="1"/>
        <n v="1582.9" u="1"/>
        <n v="1668.25" u="1"/>
        <n v="766.7" u="1"/>
        <n v="1166.8499999999999" u="1"/>
        <n v="1190.05" u="1"/>
        <n v="182.2" u="1"/>
        <n v="23098.35" u="1"/>
        <n v="1278.25" u="1"/>
        <n v="165.95" u="1"/>
        <n v="757.4" u="1"/>
        <n v="2967.6" u="1"/>
        <n v="6253.15" u="1"/>
        <n v="13.25" u="1"/>
        <n v="149.69999999999999" u="1"/>
        <n v="223.4" u="1"/>
        <n v="207.15" u="1"/>
        <n v="990.05" u="1"/>
        <n v="2583.3000000000002" u="1"/>
        <n v="482.65" u="1"/>
        <n v="748.1" u="1"/>
        <n v="529.9" u="1"/>
        <n v="5061.7" u="1"/>
        <n v="155.5" u="1"/>
        <n v="411.85" u="1"/>
        <n v="1769.6" u="1"/>
        <n v="2499.6999999999998" u="1"/>
        <n v="3440.35" u="1"/>
        <n v="3706.05" u="1"/>
        <n v="417.65" u="1"/>
        <n v="1135.3499999999999" u="1"/>
        <n v="3820.3" u="1"/>
        <n v="3861" u="1"/>
        <n v="500.05" u="1"/>
        <n v="2394.65" u="1"/>
        <n v="445.5" u="1"/>
        <n v="1399.95" u="1"/>
        <n v="7232.8" u="1"/>
        <n v="709.15" u="1"/>
        <n v="1688.85" u="1"/>
        <n v="785.75" u="1"/>
        <n v="402.55" u="1"/>
        <n v="797.35" u="1"/>
        <n v="2956.7" u="1"/>
        <n v="5238.6000000000004" u="1"/>
        <n v="7705.55" u="1"/>
        <n v="228.3" u="1"/>
        <n v="5959.95" u="1"/>
        <n v="5835.65" u="1"/>
        <n v="195.8" u="1"/>
        <n v="1168.8499999999999" u="1"/>
        <n v="1758.45" u="1"/>
        <n v="28221.75" u="1"/>
        <n v="179.55" u="1"/>
        <n v="272.55" u="1"/>
        <n v="1059.2" u="1"/>
        <n v="25115.85" u="1"/>
        <n v="867.5" u="1"/>
        <n v="4047.95" u="1"/>
        <n v="5349.8" u="1"/>
        <n v="185.35" u="1"/>
        <n v="4088.65" u="1"/>
        <n v="223.65" u="1"/>
        <n v="1085.25" u="1"/>
        <n v="2275.1999999999998" u="1"/>
        <n v="3148" u="1"/>
        <n v="1088.0999999999999" u="1"/>
        <n v="705" u="1"/>
        <n v="172" u="1"/>
        <n v="450.65" u="1"/>
        <n v="456.45" u="1"/>
        <n v="385.65" u="1"/>
        <n v="981.75" u="1"/>
        <n v="2290.1" u="1"/>
        <n v="462.25" u="1"/>
        <n v="589.45000000000005" u="1"/>
        <n v="1248.75" u="1"/>
        <n v="1753" u="1"/>
        <n v="2472.1999999999998" u="1"/>
        <n v="266.10000000000002" u="1"/>
        <n v="1690.85" u="1"/>
        <n v="386.8" u="1"/>
        <n v="3573.5" u="1"/>
        <n v="1651.9" u="1"/>
        <n v="3777.05" u="1"/>
        <n v="801.2" u="1"/>
        <n v="986.9" u="1"/>
        <n v="215.2" u="1"/>
        <n v="1105.8499999999999" u="1"/>
        <n v="2351.4" u="1"/>
        <n v="5145.05" u="1"/>
        <n v="856.9" u="1"/>
        <n v="966" u="1"/>
        <n v="163.55000000000001" u="1"/>
        <n v="182.7" u="1"/>
        <n v="1851.5" u="1"/>
        <n v="201.85" u="1"/>
        <n v="166.45" u="1"/>
        <n v="150.19999999999999" u="1"/>
        <n v="1155.0999999999999" u="1"/>
        <n v="3485.55" u="1"/>
        <n v="169.35" u="1"/>
        <n v="3355.55" u="1"/>
        <n v="122.85" u="1"/>
        <n v="2304.15" u="1"/>
        <n v="2502" u="1"/>
        <n v="4014.75" u="1"/>
        <n v="156" u="1"/>
        <n v="412.85" u="1"/>
        <n v="2705.55" u="1"/>
        <n v="473.2" u="1"/>
        <n v="752.95" u="1"/>
        <n v="1728.95" u="1"/>
        <n v="720.45" u="1"/>
        <n v="3058.35" u="1"/>
        <n v="3296.9" u="1"/>
        <n v="88.9" u="1"/>
        <n v="1598.95" u="1"/>
        <n v="27329.65" u="1"/>
        <n v="1822.85" u="1"/>
        <n v="375.7" u="1"/>
        <n v="430.25" u="1"/>
        <n v="91.8" u="1"/>
        <n v="2584.75" u="1"/>
        <n v="1058.5999999999999" u="1"/>
        <n v="3666.8" u="1"/>
        <n v="1146.8" u="1"/>
        <n v="4436.05" u="1"/>
        <n v="1149.6500000000001" u="1"/>
        <n v="560.25" u="1"/>
        <n v="3691.75" u="1"/>
        <n v="306.05" u="1"/>
        <n v="1107.8499999999999" u="1"/>
        <n v="2927.5" u="1"/>
        <n v="2293.25" u="1"/>
        <n v="37229.25" u="1"/>
        <n v="257.3" u="1"/>
        <n v="1921.35" u="1"/>
        <n v="1154.25" u="1"/>
        <n v="3026" u="1"/>
        <n v="7161.35" u="1"/>
        <n v="1245.3" u="1"/>
        <n v="462.1" u="1"/>
        <n v="1313.15" u="1"/>
        <n v="172.5" u="1"/>
        <n v="429.6" u="1"/>
        <n v="532.9" u="1"/>
        <n v="175.4" u="1"/>
        <n v="451.65" u="1"/>
        <n v="506.2" u="1"/>
        <n v="5845.6" u="1"/>
        <n v="1076.3499999999999" u="1"/>
        <n v="2319.5500000000002" u="1"/>
        <n v="7711.15" u="1"/>
        <n v="386.65" u="1"/>
        <n v="2428.1" u="1"/>
        <n v="777.15" u="1"/>
        <n v="1102.4000000000001" u="1"/>
        <n v="452.8" u="1"/>
        <n v="1408.8" u="1"/>
        <n v="436.55" u="1"/>
        <n v="6259.7" u="1"/>
        <n v="248.2" u="1"/>
        <n v="2578.6999999999998" u="1"/>
        <n v="86.7" u="1"/>
        <n v="284.5" u="1"/>
        <n v="1109.8499999999999" u="1"/>
        <n v="5692.45" u="1"/>
        <n v="2432.9499999999998" u="1"/>
        <n v="3373.6" u="1"/>
        <n v="7162.3" u="1"/>
        <n v="237.75" u="1"/>
        <n v="761.4" u="1"/>
        <n v="186.1" u="1"/>
        <n v="728.9" u="1"/>
        <n v="28601.5" u="1"/>
        <n v="413.85" u="1"/>
        <n v="452.15" u="1"/>
        <n v="1005.65" u="1"/>
        <n v="1205.5" u="1"/>
        <n v="5842.2" u="1"/>
        <n v="1797.95" u="1"/>
        <n v="2754.25" u="1"/>
        <n v="3326.35" u="1"/>
        <n v="1361.55" u="1"/>
        <n v="1735.8" u="1"/>
        <n v="1540.8" u="1"/>
        <n v="3793.4" u="1"/>
        <n v="2858.45" u="1"/>
        <n v="1150.8" u="1"/>
        <n v="736.35" u="1"/>
        <n v="262.95" u="1"/>
        <n v="913.3" u="1"/>
        <n v="251.35" u="1"/>
        <n v="880.8" u="1"/>
        <n v="1088.6500000000001" u="1"/>
        <n v="215.95" u="1"/>
        <n v="562.25" u="1"/>
        <n v="2493.4" u="1"/>
        <n v="235.1" u="1"/>
        <n v="180.55" u="1"/>
        <n v="238" u="1"/>
        <n v="5056.1499999999996" u="1"/>
        <n v="22102.7" u="1"/>
        <n v="1945.7" u="1"/>
        <n v="1795.35" u="1"/>
        <n v="2721.9" u="1"/>
        <n v="544.20000000000005" u="1"/>
        <n v="1072.9000000000001" u="1"/>
        <n v="7165.95" u="1"/>
        <n v="2597.6" u="1"/>
        <n v="6521.65" u="1"/>
        <n v="153.85" u="1"/>
        <n v="468.9" u="1"/>
        <n v="534.9" u="1"/>
        <n v="644" u="1"/>
        <n v="452.65" u="1"/>
        <n v="5714.5" u="1"/>
        <n v="97.4" u="1"/>
        <n v="381.85" u="1"/>
        <n v="365.6" u="1"/>
        <n v="735.05" u="1"/>
        <n v="1672.8" u="1"/>
        <n v="316.85000000000002" u="1"/>
        <n v="2918.9" u="1"/>
        <n v="1696" u="1"/>
        <n v="2358.1999999999998" u="1"/>
        <n v="5158.6499999999996" u="1"/>
        <n v="22008.45" u="1"/>
        <n v="1633.85" u="1"/>
        <n v="1084.95" u="1"/>
        <n v="2976.7" u="1"/>
        <n v="229.55" u="1"/>
        <n v="769.85" u="1"/>
        <n v="979.3" u="1"/>
        <n v="3044.55" u="1"/>
        <n v="279.7" u="1"/>
        <n v="5344.25" u="1"/>
        <n v="881.8" u="1"/>
        <n v="6597" u="1"/>
        <n v="1264.2" u="1"/>
        <n v="291.3" u="1"/>
        <n v="1267.05" u="1"/>
        <n v="542.35" u="1"/>
        <n v="2107.4" u="1"/>
        <n v="238.25" u="1"/>
        <n v="1014.1" u="1"/>
        <n v="5704.1" u="1"/>
        <n v="7666.8" u="1"/>
        <n v="241.15" u="1"/>
        <n v="763.4" u="1"/>
        <n v="2248.8000000000002" u="1"/>
        <n v="1313.45" u="1"/>
        <n v="1016.95" u="1"/>
        <n v="775" u="1"/>
        <n v="524.29999999999995" u="1"/>
        <n v="742.5" u="1"/>
        <n v="1118.45" u="1"/>
        <n v="3214.4" u="1"/>
        <n v="463.6" u="1"/>
        <n v="821.95" u="1"/>
        <n v="124.8" u="1"/>
        <n v="159.9" u="1"/>
        <n v="420.65" u="1"/>
        <n v="942.65" u="1"/>
        <n v="801.05" u="1"/>
        <n v="526.6" u="1"/>
        <n v="812.65" u="1"/>
        <n v="1677.65" u="1"/>
        <n v="2424.35" u="1"/>
        <n v="22289.15" u="1"/>
        <n v="529.45000000000005" u="1"/>
        <n v="421.8" u="1"/>
        <n v="258.14999999999998" u="1"/>
        <n v="2674.3" u="1"/>
        <n v="1659.05" u="1"/>
        <n v="1308" u="1"/>
        <n v="4035.6" u="1"/>
        <n v="6127.9" u="1"/>
        <n v="6767.85" u="1"/>
        <n v="216.45" u="1"/>
        <n v="1617.25" u="1"/>
        <n v="1003.5" u="1"/>
        <n v="676.2" u="1"/>
        <n v="1841.15" u="1"/>
        <n v="829.4" u="1"/>
        <n v="241.4" u="1"/>
        <n v="1513.3" u="1"/>
        <n v="2995.6" u="1"/>
        <n v="731.9" u="1"/>
        <n v="1581.15" u="1"/>
        <n v="2599.9" u="1"/>
        <n v="9934.5" u="1"/>
        <n v="135.19999999999999" u="1"/>
        <n v="464.1" u="1"/>
        <n v="3796.2" u="1"/>
        <n v="2085.6" u="1"/>
        <n v="115.35" u="1"/>
        <n v="2698.4" u="1"/>
        <n v="3536.2" u="1"/>
        <n v="97.65" u="1"/>
        <n v="548.5" u="1"/>
        <n v="4337.7" u="1"/>
        <n v="5086.2" u="1"/>
        <n v="769.55" u="1"/>
        <n v="1104.7" u="1"/>
        <n v="3691.15" u="1"/>
        <n v="4024.7" u="1"/>
        <n v="4457.6499999999996" u="1"/>
        <n v="1543.95" u="1"/>
        <n v="2579.8000000000002" u="1"/>
        <n v="317.85000000000002" u="1"/>
        <n v="7358.85" u="1"/>
        <n v="1175.4000000000001" u="1"/>
        <n v="4076.8" u="1"/>
        <n v="1570" u="1"/>
        <n v="84.3" u="1"/>
        <n v="760.25" u="1"/>
        <n v="103.45" u="1"/>
        <n v="6303.1" u="1"/>
        <n v="872.2" u="1"/>
        <n v="3903.9" u="1"/>
        <n v="232.95" u="1"/>
        <n v="357.3" u="1"/>
        <n v="706.85" u="1"/>
        <n v="3909.6" u="1"/>
        <n v="5235.95" u="1"/>
        <n v="270.25" u="1"/>
        <n v="1707.45" u="1"/>
        <n v="709.7" u="1"/>
        <n v="165.05" u="1"/>
        <n v="184.2" u="1"/>
        <n v="721.3" u="1"/>
        <n v="1645.3" u="1"/>
        <n v="5475.85" u="1"/>
        <n v="3436" u="1"/>
        <n v="1018.95" u="1"/>
        <n v="1252.45" u="1"/>
        <n v="1889.55" u="1"/>
        <n v="558.79999999999995" u="1"/>
        <n v="1892.4" u="1"/>
        <n v="2479.6" u="1"/>
        <n v="154.6" u="1"/>
        <n v="5754.25" u="1"/>
        <n v="23606.6" u="1"/>
        <n v="723.6" u="1"/>
        <n v="933.05" u="1"/>
        <n v="176.65" u="1"/>
        <n v="1009.65" u="1"/>
        <n v="1632.4" u="1"/>
        <n v="2396" u="1"/>
      </sharedItems>
    </cacheField>
    <cacheField name="Ban_List" numFmtId="0">
      <sharedItems containsBlank="1" containsMixedTypes="1" containsNumber="1" containsInteger="1" minValue="1" maxValue="1" count="6">
        <s v=""/>
        <s v="BANNED"/>
        <s v="POTENTIAL_ENTRANT"/>
        <s v="POTENTIAL_EXIT"/>
        <m/>
        <n v="1" u="1"/>
      </sharedItems>
    </cacheField>
    <cacheField name="MWPL%" numFmtId="0">
      <sharedItems containsBlank="1" containsMixedTypes="1" containsNumber="1" minValue="6.1966767724497537E-2" maxValue="139.16" count="1378">
        <n v="12.73"/>
        <n v="71.430000000000007"/>
        <n v="38.450000000000003"/>
        <n v="48.57"/>
        <n v="25.99"/>
        <n v="98.55"/>
        <n v="13.17"/>
        <n v="34.020000000000003"/>
        <n v="79.650000000000006"/>
        <n v="12.64"/>
        <n v="24.77"/>
        <n v="16.79"/>
        <n v="26.85"/>
        <n v="85.97"/>
        <n v="39.74"/>
        <n v="13.64"/>
        <n v="24.27"/>
        <n v="12.69"/>
        <n v="38.75"/>
        <n v="12.45"/>
        <n v="15.95"/>
        <n v="33.020000000000003"/>
        <n v="15.98"/>
        <n v="75.930000000000007"/>
        <n v="44.85"/>
        <n v="46.9"/>
        <n v="49.89"/>
        <n v="40.96"/>
        <n v="14.25"/>
        <n v="83.29"/>
        <n v="65.88"/>
        <n v="14.15"/>
        <n v="21.88"/>
        <n v="17.05"/>
        <n v="49.73"/>
        <n v="20"/>
        <n v="15.81"/>
        <n v="20.66"/>
        <n v="68.25"/>
        <n v="74.27"/>
        <n v="83.57"/>
        <n v="72.709999999999994"/>
        <n v="78.760000000000005"/>
        <n v="12.31"/>
        <n v="35.770000000000003"/>
        <n v="32.15"/>
        <n v="35.33"/>
        <n v="23.55"/>
        <n v="30.77"/>
        <n v="29.21"/>
        <n v="21.41"/>
        <n v="41.7"/>
        <n v="50.44"/>
        <n v="61.57"/>
        <n v="14.04"/>
        <n v="16.37"/>
        <n v="37.799999999999997"/>
        <n v="32.85"/>
        <n v="61.3"/>
        <n v="47.94"/>
        <n v="18.89"/>
        <n v="25.07"/>
        <n v="59.96"/>
        <n v="47.44"/>
        <n v="77.319999999999993"/>
        <n v="81.86"/>
        <n v="11.12"/>
        <n v="84.98"/>
        <n v="31.71"/>
        <n v="12.44"/>
        <n v="62.17"/>
        <n v="20.03"/>
        <n v="85.23"/>
        <n v="27.33"/>
        <n v="12.82"/>
        <n v="61.31"/>
        <n v="17.48"/>
        <n v="21.63"/>
        <n v="65.98"/>
        <n v="20.92"/>
        <n v="10.7"/>
        <n v="87.84"/>
        <n v="36.81"/>
        <n v="9.98"/>
        <n v="86.46"/>
        <n v="37.869999999999997"/>
        <n v="7.05"/>
        <n v="42.71"/>
        <n v="18.18"/>
        <n v="74.83"/>
        <n v="39.61"/>
        <n v="86.05"/>
        <n v="31.09"/>
        <n v="9.43"/>
        <n v="7.16"/>
        <n v="31.64"/>
        <n v="63.61"/>
        <n v="61.98"/>
        <n v="21.73"/>
        <n v="10.87"/>
        <n v="18.260000000000002"/>
        <n v="14.35"/>
        <n v="16.54"/>
        <n v="22.62"/>
        <n v="29.82"/>
        <n v="80.08"/>
        <n v="20.83"/>
        <n v="38.58"/>
        <n v="11.87"/>
        <n v="94.35"/>
        <n v="63.79"/>
        <n v="22.9"/>
        <s v=""/>
        <n v="23.74"/>
        <n v="17.14"/>
        <n v="39.090000000000003"/>
        <n v="58.58"/>
        <n v="16.02"/>
        <n v="51.78"/>
        <n v="44.86"/>
        <n v="28.49"/>
        <n v="12.41"/>
        <n v="74.58"/>
        <n v="63.46"/>
        <n v="26.25"/>
        <n v="25.41"/>
        <n v="29.48"/>
        <n v="81.94"/>
        <n v="25.47"/>
        <n v="32.28"/>
        <n v="13.43"/>
        <n v="44.27"/>
        <n v="27.91"/>
        <n v="40.6"/>
        <n v="19.73"/>
        <n v="17.489999999999998"/>
        <n v="50.98"/>
        <n v="39.479999999999997"/>
        <n v="15.72"/>
        <n v="25.65"/>
        <n v="86.26"/>
        <n v="28.92"/>
        <n v="35.369999999999997"/>
        <n v="48.37"/>
        <n v="80.739999999999995"/>
        <n v="24.95"/>
        <n v="81.81"/>
        <n v="57.83"/>
        <n v="93.82"/>
        <n v="53.24"/>
        <n v="80.150000000000006"/>
        <n v="80.010000000000005"/>
        <n v="81.73"/>
        <n v="55.17"/>
        <n v="30.78"/>
        <n v="82.84"/>
        <n v="12.8"/>
        <n v="38.71"/>
        <n v="54.26"/>
        <n v="46.37"/>
        <n v="47.04"/>
        <n v="23.59"/>
        <n v="84.13"/>
        <n v="90.97"/>
        <n v="74.290000000000006"/>
        <n v="37.01"/>
        <n v="37.33"/>
        <n v="78.06"/>
        <n v="50.13"/>
        <n v="11.36"/>
        <n v="23.45"/>
        <n v="20.67"/>
        <n v="68.430000000000007"/>
        <n v="85.86"/>
        <n v="11.49"/>
        <n v="52.3"/>
        <n v="98.53"/>
        <n v="32.97"/>
        <n v="19.87"/>
        <n v="48.79"/>
        <n v="24.8"/>
        <m/>
        <n v="43.1" u="1"/>
        <n v="20.54" u="1"/>
        <n v="0.44308257370857562" u="1"/>
        <n v="28.7" u="1"/>
        <n v="61.23" u="1"/>
        <n v="73.582720211355053" u="1"/>
        <n v="0.26515652620976998" u="1"/>
        <n v="12.951813433852962" u="1"/>
        <n v="27.32" u="1"/>
        <n v="0.21015372516834771" u="1"/>
        <n v="38.96" u="1"/>
        <n v="0.49698353817395585" u="1"/>
        <n v="0.31841539681152992" u="1"/>
        <n v="40.409999999999997" u="1"/>
        <n v="0.2292942613798051" u="1"/>
        <n v="31.78" u="1"/>
        <n v="84.27" u="1"/>
        <n v="9.8000000000000007" u="1"/>
        <n v="22.93" u="1"/>
        <n v="22.24" u="1"/>
        <n v="87.17" u="1"/>
        <n v="54.677834969128241" u="1"/>
        <n v="19.23" u="1"/>
        <n v="36.270000000000003" u="1"/>
        <n v="68.16" u="1"/>
        <n v="45.19" u="1"/>
        <n v="0.32581566957556057" u="1"/>
        <n v="12.27710116435644" u="1"/>
        <n v="23" u="1"/>
        <n v="0.1473109270505745" u="1"/>
        <n v="14.73" u="1"/>
        <n v="18.61" u="1"/>
        <n v="50.934579775327791" u="1"/>
        <n v="77.72" u="1"/>
        <n v="17.920000000000002" u="1"/>
        <n v="11.03" u="1"/>
        <n v="82.07" u="1"/>
        <n v="54.61" u="1"/>
        <n v="9.0513559169608515E-2" u="1"/>
        <n v="27.71" u="1"/>
        <n v="91.35" u="1"/>
        <n v="94.25" u="1"/>
        <n v="54.68" u="1"/>
        <n v="36.979999999999997" u="1"/>
        <n v="13.73" u="1"/>
        <n v="30.79" u="1"/>
        <n v="51.92" u="1"/>
        <n v="50.400630683809418" u="1"/>
        <n v="90.18" u="1"/>
        <n v="72.48" u="1"/>
        <n v="10.72" u="1"/>
        <n v="27.78" u="1"/>
        <n v="29.338528253311484" u="1"/>
        <n v="0.38058972900967503" u="1"/>
        <n v="43.14" u="1"/>
        <n v="78.048623006744322" u="1"/>
        <n v="59.46" u="1"/>
        <n v="31.55" u="1"/>
        <n v="15.27" u="1"/>
        <n v="49.23" u="1"/>
        <n v="25.02" u="1"/>
        <n v="39.127680596363099" u="1"/>
        <n v="52.06" u="1"/>
        <n v="13.42" u="1"/>
        <n v="95.53" u="1"/>
        <n v="31.841539681152994" u="1"/>
        <n v="27.16" u="1"/>
        <n v="70" u="1"/>
        <n v="49.3" u="1"/>
        <n v="52.13" u="1"/>
        <n v="68.281020967194351" u="1"/>
        <n v="16.239999999999998" u="1"/>
        <n v="82.32" u="1"/>
        <n v="90.15" u="1"/>
        <n v="13.11" u="1"/>
        <n v="33.119999999999997" u="1"/>
        <n v="35.422362317318047" u="1"/>
        <n v="0.70334775749052414" u="1"/>
        <n v="28.86" u="1"/>
        <n v="76.8" u="1"/>
        <n v="21.01537251683477" u="1"/>
        <n v="12.42" u="1"/>
        <n v="41.636204205995284" u="1"/>
        <n v="0.23513335332676441" u="1"/>
        <n v="0.35711995952640457" u="1"/>
        <n v="79.371519059197254" u="1"/>
        <n v="71.28" u="1"/>
        <n v="23.650600994590405" u="1"/>
        <n v="90.43" u="1"/>
        <n v="16.869658077851721" u="1"/>
        <n v="37.9" u="1"/>
        <n v="0.78048623006744333" u="1"/>
        <n v="6.9" u="1"/>
        <n v="36.520000000000003" u="1"/>
        <n v="15.12" u="1"/>
        <n v="22.4" u="1"/>
        <n v="11.801666228996746" u="1"/>
        <n v="36.590000000000003" u="1"/>
        <n v="0.39008456032479616" u="1"/>
        <n v="21.02" u="1"/>
        <n v="86.03906010139103" u="1"/>
        <n v="57.62" u="1"/>
        <n v="82.43" u="1"/>
        <n v="0.35569730644845121" u="1"/>
        <n v="14.81" u="1"/>
        <n v="25.436837565056496" u="1"/>
        <n v="41.712511235123799" u="1"/>
        <n v="75.459999999999994" u="1"/>
        <n v="18.079999999999998" u="1"/>
        <n v="20.399999999999999" u="1"/>
        <n v="17.39" u="1"/>
        <n v="0.18099705732609758" u="1"/>
        <n v="77.05" u="1"/>
        <n v="46.08" u="1"/>
        <n v="6.59" u="1"/>
        <n v="27.87" u="1"/>
        <n v="37.229999999999997" u="1"/>
        <n v="0.18058132343846631" u="1"/>
        <n v="27.18" u="1"/>
        <n v="52.17" u="1"/>
        <n v="15.225810858176024" u="1"/>
        <n v="37.299999999999997" u="1"/>
        <n v="0.52058426695225091" u="1"/>
        <n v="46.22" u="1"/>
        <n v="22.1" u="1"/>
        <n v="74.569999999999993" u="1"/>
        <n v="0.38335228866464149" u="1"/>
        <n v="53.69" u="1"/>
        <n v="12.869932986767157" u="1"/>
        <n v="34.61" u="1"/>
        <n v="17.71" u="1"/>
        <n v="50.93" u="1"/>
        <n v="26.916088285728442" u="1"/>
        <n v="22.86" u="1"/>
        <n v="71.95" u="1"/>
        <n v="22.17" u="1"/>
        <n v="36.130000000000003" u="1"/>
        <n v="0.10211647382981243" u="1"/>
        <n v="8.73" u="1"/>
        <n v="31.96" u="1"/>
        <n v="34.75" u="1"/>
        <n v="15.886755570929514" u="1"/>
        <n v="17.09" u="1"/>
        <n v="10.96" u="1"/>
        <n v="57.16" u="1"/>
        <n v="11.890415393091232" u="1"/>
        <n v="0.50934579775327793" u="1"/>
        <n v="24.56" u="1"/>
        <n v="33.44" u="1"/>
        <n v="55.78" u="1"/>
        <n v="10.27" u="1"/>
        <n v="70.33" u="1"/>
        <n v="10.211647382981242" u="1"/>
        <n v="77.44" u="1"/>
        <n v="85.27" u="1"/>
        <n v="0.417125112351238" u="1"/>
        <n v="12.5" u="1"/>
        <n v="19.48" u="1"/>
        <n v="36.770000000000003" u="1"/>
        <n v="57.499405626452955" u="1"/>
        <n v="15.89" u="1"/>
        <n v="35.39" u="1"/>
        <n v="18.100000000000001" u="1"/>
        <n v="51.71" u="1"/>
        <n v="89.76" u="1"/>
        <n v="26.26" u="1"/>
        <n v="41.48" u="1"/>
        <n v="0.33010923034717937" u="1"/>
        <n v="44.31" u="1"/>
        <n v="101.94" u="1"/>
        <n v="19.55" u="1"/>
        <n v="24.88" u="1"/>
        <n v="80.03" u="1"/>
        <n v="85.69" u="1"/>
        <n v="0.25436837565056497" u="1"/>
        <n v="13.35" u="1"/>
        <n v="21.87" u="1"/>
        <n v="50.4" u="1"/>
        <n v="14.51" u="1"/>
        <n v="29.34" u="1"/>
        <n v="0.90183314196881748" u="1"/>
        <n v="27.96" u="1"/>
        <n v="14.89" u="1"/>
        <n v="34.22" u="1"/>
        <n v="0.35286115292171921" u="1"/>
        <n v="77.55" u="1"/>
        <n v="13.04" u="1"/>
        <n v="20.539657028279102" u="1"/>
        <n v="32.840000000000003" u="1"/>
        <n v="14.2" u="1"/>
        <n v="23.57" u="1"/>
        <n v="53.8" u="1"/>
        <n v="0.47682470788937015" u="1"/>
        <n v="0.3474764351419441" u="1"/>
        <n v="55.25" u="1"/>
        <n v="0.12101902699851544" u="1"/>
        <n v="19.18" u="1"/>
        <n v="16.170000000000002" u="1"/>
        <n v="18.489999999999998" u="1"/>
        <n v="15.74" u="1"/>
        <n v="70.334775749052412" u="1"/>
        <n v="96.688650571194486" u="1"/>
        <n v="23.64" u="1"/>
        <n v="13.89" u="1"/>
        <n v="80.029914535950411" u="1"/>
        <n v="21.57" u="1"/>
        <n v="85.94" u="1"/>
        <n v="20.88" u="1"/>
        <n v="43.78" u="1"/>
        <n v="0.27779248118567157" u="1"/>
        <n v="41.39414893594131" u="1"/>
        <n v="25.34" u="1"/>
        <n v="0.95955146008714576" u="1"/>
        <n v="0.18291897664802451" u="1"/>
        <n v="21.64" u="1"/>
        <n v="74.900000000000006" u="1"/>
        <n v="0.54677834969128236" u="1"/>
        <n v="38.26" u="1"/>
        <n v="41.09" u="1"/>
        <n v="45.73" u="1"/>
        <n v="78.152157254033796" u="1"/>
        <n v="64.31" u="1"/>
        <n v="77.122409845460638" u="1"/>
        <n v="78.461783700682005" u="1"/>
        <n v="87.08" u="1"/>
        <n v="9.0513559169608513" u="1"/>
        <n v="8.1199999999999992" u="1"/>
        <n v="95.955146008714578" u="1"/>
        <n v="70.97" u="1"/>
        <n v="0.14156690853926876" u="1"/>
        <n v="15.59" u="1"/>
        <n v="72.42" u="1"/>
        <n v="57.156645517993951" u="1"/>
        <n v="0.15225810858176023" u="1"/>
        <n v="9.66" u="1"/>
        <n v="22.65" u="1"/>
        <n v="71.597385530398114" u="1"/>
        <n v="81.84" u="1"/>
        <n v="18.95" u="1"/>
        <n v="30.12" u="1"/>
        <n v="11.89" u="1"/>
        <n v="11.929169741159184" u="1"/>
        <n v="35.71" u="1"/>
        <n v="56.67" u="1"/>
        <n v="99.68" u="1"/>
        <n v="17.104498019797742" u="1"/>
        <n v="50.65" u="1"/>
        <n v="22.72" u="1"/>
        <n v="35.78" u="1"/>
        <n v="79.22" u="1"/>
        <n v="59.57" u="1"/>
        <n v="22.03" u="1"/>
        <n v="31.13" u="1"/>
        <n v="78.05" u="1"/>
        <n v="14.731092705057449" u="1"/>
        <n v="33.090000000000003" u="1"/>
        <n v="46.58" u="1"/>
        <n v="14.97" u="1"/>
        <n v="0.21565698990348103" u="1"/>
        <n v="9.3060221292202758" u="1"/>
        <n v="23.73" u="1"/>
        <n v="51.29" u="1"/>
        <n v="0.76479792444734918" u="1"/>
        <n v="86.16" u="1"/>
        <n v="12.43" u="1"/>
        <n v="52.74" u="1"/>
        <n v="46.72" u="1"/>
        <n v="13.59" u="1"/>
        <n v="16.329999999999998" u="1"/>
        <n v="10.58" u="1"/>
        <n v="27.5" u="1"/>
        <n v="18.649999999999999" u="1"/>
        <n v="0.10398349883466214" u="1"/>
        <n v="23.8" u="1"/>
        <n v="33.729999999999997" u="1"/>
        <n v="9.89" u="1"/>
        <n v="25.43" u="1"/>
        <n v="7.6122502659004709" u="1"/>
        <n v="11.564776361586018" u="1"/>
        <n v="19.41" u="1"/>
        <n v="24.74" u="1"/>
        <n v="9.1999999999999993" u="1"/>
        <n v="36.630000000000003" u="1"/>
        <n v="18.72" u="1"/>
        <n v="88.392594107102056" u="1"/>
        <n v="17.863338519681712" u="1"/>
        <n v="21.311351423279177" u="1"/>
        <n v="0.27584857615937841" u="1"/>
        <n v="11.43" u="1"/>
        <n v="51.57" u="1"/>
        <n v="0.64951241816554928" u="1"/>
        <n v="26.19" u="1"/>
        <n v="6.8430436103868175E-2" u="1"/>
        <n v="19.276236066812167" u="1"/>
        <n v="9.58" u="1"/>
        <n v="19.548514812673336" u="1"/>
        <n v="32.56" u="1"/>
        <n v="64.95" u="1"/>
        <n v="14.13" u="1"/>
        <n v="28.58" u="1"/>
        <n v="38.65" u="1"/>
        <n v="64.882000983342053" u="1"/>
        <n v="97.188974302589727" u="1"/>
        <n v="12.28" u="1"/>
        <n v="32.630000000000003" u="1"/>
        <n v="13.44" u="1"/>
        <n v="46.196233022541612" u="1"/>
        <n v="59.61" u="1"/>
        <n v="40.1" u="1"/>
        <n v="74.37" u="1"/>
        <n v="87.86" u="1"/>
        <n v="16.388975694119218" u="1"/>
        <n v="0.26520237363294574" u="1"/>
        <n v="27.779248118567157" u="1"/>
        <n v="18.350000000000001" u="1"/>
        <n v="31.66" u="1"/>
        <n v="70.3" u="1"/>
        <n v="44.81" u="1"/>
        <n v="0.52931593806868882" u="1"/>
        <n v="35.96" u="1"/>
        <n v="43.43" u="1"/>
        <n v="0.37228532749576365" u="1"/>
        <n v="19.11" u="1"/>
        <n v="0.49716867243288726" u="1"/>
        <n v="9.0500000000000007" u="1"/>
        <n v="44.88" u="1"/>
        <n v="13.13" u="1"/>
        <n v="13.312244406535214" u="1"/>
        <n v="26.58" u="1"/>
        <n v="40.67" u="1"/>
        <n v="81.17" u="1"/>
        <n v="17.73" u="1"/>
        <n v="42.12" u="1"/>
        <n v="33.270000000000003" u="1"/>
        <n v="17.04" u="1"/>
        <n v="25.2" u="1"/>
        <n v="43.57" u="1"/>
        <n v="57.06" u="1"/>
        <n v="16.171779724965187" u="1"/>
        <n v="0.28550179516409013" u="1"/>
        <n v="20.12" u="1"/>
        <n v="92.18" u="1"/>
        <n v="10.97" u="1"/>
        <n v="0.17104498019797743" u="1"/>
        <n v="27.59" u="1"/>
        <n v="45.52" u="1"/>
        <n v="59.01" u="1"/>
        <n v="9.6569352180595786E-2" u="1"/>
        <n v="16.420000000000002" u="1"/>
        <n v="26.9" u="1"/>
        <n v="44.14" u="1"/>
        <n v="35.29" u="1"/>
        <n v="38.119999999999997" u="1"/>
        <n v="11.44" u="1"/>
        <n v="59.08" u="1"/>
        <n v="20.190000000000001" u="1"/>
        <n v="44.883359853666391" u="1"/>
        <n v="9.59" u="1"/>
        <n v="6.8430436103868173" u="1"/>
        <n v="45.66" u="1"/>
        <n v="21.82" u="1"/>
        <n v="22.233086188329469" u="1"/>
        <n v="26.97" u="1"/>
        <n v="76.479792444734912" u="1"/>
        <n v="0.88205620771393278" u="1"/>
        <n v="88.39" u="1"/>
        <n v="97.67" u="1"/>
        <n v="25.59" u="1"/>
        <n v="81.56" u="1"/>
        <n v="14.52" u="1"/>
        <n v="35.57" u="1"/>
        <n v="13.104673380839998" u="1"/>
        <n v="66.760000000000005" u="1"/>
        <n v="80.25" u="1"/>
        <n v="47.68" u="1"/>
        <n v="17.5" u="1"/>
        <n v="90.98" u="1"/>
        <n v="0.19548514812673337" u="1"/>
        <n v="46.3" u="1"/>
        <n v="65.45" u="1"/>
        <n v="24.97" u="1"/>
        <n v="0.19412341274995132" u="1"/>
        <n v="19.13" u="1"/>
        <n v="85.46" u="1"/>
        <n v="52.39" u="1"/>
        <n v="32.880000000000003" u="1"/>
        <n v="43.54" u="1"/>
        <n v="104.61" u="1"/>
        <n v="62.69" u="1"/>
        <n v="31.75" u="1"/>
        <n v="85.6" u="1"/>
        <n v="19.2" u="1"/>
        <n v="30.37" u="1"/>
        <n v="42.23" u="1"/>
        <n v="25.409905460702696" u="1"/>
        <n v="49.7" u="1"/>
        <n v="72.25" u="1"/>
        <n v="20.223968347333514" u="1"/>
        <n v="26.67" u="1"/>
        <n v="13.9" u="1"/>
        <n v="0.88392594107102052" u="1"/>
        <n v="43.75" u="1"/>
        <n v="38.335228866464149" u="1"/>
        <n v="22.28" u="1"/>
        <n v="13.21" u="1"/>
        <n v="20.120547067728094" u="1"/>
        <n v="94.253235587123385" u="1"/>
        <n v="14.37" u="1"/>
        <n v="76.150000000000006" u="1"/>
        <n v="57.31" u="1"/>
        <n v="77.599999999999994" u="1"/>
        <n v="55.93" u="1"/>
        <n v="27.68" u="1"/>
        <n v="39.68" u="1"/>
        <n v="9.3060221292202761E-2" u="1"/>
        <n v="15.91" u="1"/>
        <n v="20.97" u="1"/>
        <n v="64.39" u="1"/>
        <n v="23.29" u="1"/>
        <n v="42.411497792603619" u="1"/>
        <n v="84.4" u="1"/>
        <n v="27.75" u="1"/>
        <n v="39.82" u="1"/>
        <n v="84.54" u="1"/>
        <n v="22.173987922283604" u="1"/>
        <n v="17.52" u="1"/>
        <n v="0.37297842022099309" u="1"/>
        <n v="19.66" u="1"/>
        <n v="69.88" u="1"/>
        <n v="0.26190103844324542" u="1"/>
        <n v="0.2956055112825654" u="1"/>
        <n v="0.87170472728053794" u="1"/>
        <n v="32.92" u="1"/>
        <n v="92.65" u="1"/>
        <n v="43.22" u="1"/>
        <n v="26.44" u="1"/>
        <n v="20.6" u="1"/>
        <n v="50.69" u="1"/>
        <n v="39.01" u="1"/>
        <n v="91.34" u="1"/>
        <n v="28.07" u="1"/>
        <n v="6.64" u="1"/>
        <n v="92.79" u="1"/>
        <n v="25.06" u="1"/>
        <n v="88.58" u="1"/>
        <n v="0.27678125783807478" u="1"/>
        <n v="0.26898356255603556" u="1"/>
        <n v="72.33" u="1"/>
        <n v="79.44" u="1"/>
        <n v="40.53" u="1"/>
        <n v="31.84" u="1"/>
        <n v="13.91" u="1"/>
        <n v="61.49" u="1"/>
        <n v="10.9" u="1"/>
        <n v="26.76" u="1"/>
        <n v="10.210000000000001" u="1"/>
        <n v="37.840000000000003" u="1"/>
        <n v="15.45" u="1"/>
        <n v="80.58" u="1"/>
        <n v="74.2" u="1"/>
        <n v="22.37" u="1"/>
        <n v="60.25" u="1"/>
        <n v="69.989999999999995" u="1"/>
        <n v="19.36" u="1"/>
        <n v="51.874294821080511" u="1"/>
        <n v="10.398349883466214" u="1"/>
        <n v="17.98" u="1"/>
        <n v="9.9" u="1"/>
        <n v="11.06" u="1"/>
        <n v="50.09" u="1"/>
        <n v="15.14" u="1"/>
        <n v="27.77" u="1"/>
        <n v="13.29" u="1"/>
        <n v="21.75" u="1"/>
        <n v="33.840000000000003" u="1"/>
        <n v="88.83" u="1"/>
        <n v="18.05632278823429" u="1"/>
        <n v="54.8" u="1"/>
        <n v="95.94" u="1"/>
        <n v="0.69998178881896778" u="1"/>
        <n v="20.37" u="1"/>
        <n v="18.05813234384663" u="1"/>
        <n v="14.83" u="1"/>
        <n v="40" u="1"/>
        <n v="72.900916886455846" u="1"/>
        <n v="93.32" u="1"/>
        <n v="8.7299539164636837" u="1"/>
        <n v="15.99" u="1"/>
        <n v="35.79" u="1"/>
        <n v="38.619999999999997" u="1"/>
        <n v="0.22173987922283603" u="1"/>
        <n v="18.099705732609756" u="1"/>
        <n v="35.286115292171921" u="1"/>
        <n v="46.09" u="1"/>
        <n v="16.244924736013115" u="1"/>
        <n v="0.11929169741159185" u="1"/>
        <n v="83.59" u="1"/>
        <n v="89.25" u="1"/>
        <n v="0.41105005589232446" u="1"/>
        <n v="12.29" u="1"/>
        <n v="69.991374247397218" u="1"/>
        <n v="46.16" u="1"/>
        <n v="13.45" u="1"/>
        <n v="22.07" u="1"/>
        <n v="0.16171779724965188" u="1"/>
        <n v="7.18" u="1"/>
        <n v="15.68" u="1"/>
        <n v="59.72" u="1"/>
        <n v="0.50400630683809411" u="1"/>
        <n v="9.75" u="1"/>
        <n v="9.8855782612896022" u="1"/>
        <n v="13.83" u="1"/>
        <n v="6.1966767724497537E-2" u="1"/>
        <n v="14.99" u="1"/>
        <n v="7.95" u="1"/>
        <n v="0.17562224411467373" u="1"/>
        <n v="84.01" u="1"/>
        <n v="21.45" u="1"/>
        <n v="14.3" u="1"/>
        <n v="89.08" u="1"/>
        <n v="11.29" u="1"/>
        <n v="42.16" u="1"/>
        <n v="31.784925131968382" u="1"/>
        <n v="20.07" u="1"/>
        <n v="19.38" u="1"/>
        <n v="0.12869932986767157" u="1"/>
        <n v="74.42" u="1"/>
        <n v="44.308257370857561" u="1"/>
        <n v="60.36" u="1"/>
        <n v="101.4" u="1"/>
        <n v="54.34" u="1"/>
        <n v="0.18056322788234289" u="1"/>
        <n v="58.98" u="1"/>
        <n v="9.8855782612896015E-2" u="1"/>
        <n v="86.6" u="1"/>
        <n v="13.3" u="1"/>
        <n v="81.08" u="1"/>
        <n v="10.29" u="1"/>
        <n v="26.92" u="1"/>
        <n v="23.91" u="1"/>
        <n v="18.07" u="1"/>
        <n v="26.23" u="1"/>
        <n v="67.73" u="1"/>
        <n v="6.76" u="1"/>
        <n v="32.403161830697535" u="1"/>
        <n v="35.4" u="1"/>
        <n v="78.459999999999994" u="1"/>
        <n v="51.72" u="1"/>
        <n v="14.84" u="1"/>
        <n v="24.85" u="1"/>
        <n v="41.494401602340247" u="1"/>
        <n v="56.36" u="1"/>
        <n v="21.84" u="1"/>
        <n v="15.73664059917923" u="1"/>
        <n v="41.49" u="1"/>
        <n v="96.3" u="1"/>
        <n v="18.14" u="1"/>
        <n v="25.61" u="1"/>
        <n v="12.3" u="1"/>
        <n v="32.71" u="1"/>
        <n v="73.08" u="1"/>
        <n v="46.2" u="1"/>
        <n v="34.273628985843231" u="1"/>
        <n v="9.2899999999999991" u="1"/>
        <n v="27.24" u="1"/>
        <n v="59.76" u="1"/>
        <n v="89.61" u="1"/>
        <n v="91.06" u="1"/>
        <n v="10.83" u="1"/>
        <n v="69.150000000000006" u="1"/>
        <n v="19.149999999999999" u="1"/>
        <n v="74.81" u="1"/>
        <n v="0.11890415393091232" u="1"/>
        <n v="51.05" u="1"/>
        <n v="84.23" u="1"/>
        <n v="22.92" u="1"/>
        <n v="0.72900916886455847" u="1"/>
        <n v="22.23" u="1"/>
        <n v="51.12" u="1"/>
        <n v="96.41" u="1"/>
        <n v="42.27" u="1"/>
        <n v="45.1" u="1"/>
        <n v="0.45360136926541955" u="1"/>
        <n v="52.57" u="1"/>
        <n v="34.869999999999997" u="1"/>
        <n v="55.83" u="1"/>
        <n v="46.98" u="1"/>
        <n v="19.412341274995132" u="1"/>
        <n v="21.952741194576891" u="1"/>
        <n v="81.75" u="1"/>
        <n v="96.69" u="1"/>
        <n v="42.41" u="1"/>
        <n v="41.105005589232448" u="1"/>
        <n v="33.56" u="1"/>
        <n v="80.44" u="1"/>
        <n v="81.89" u="1"/>
        <n v="28.550179516409013" u="1"/>
        <n v="72.02" u="1"/>
        <n v="45.67" u="1"/>
        <n v="30.788663077940306" u="1"/>
        <n v="23.644983160173251" u="1"/>
        <n v="17.22" u="1"/>
        <n v="13.69" u="1"/>
        <n v="10.68" u="1"/>
        <n v="16.53" u="1"/>
        <n v="26.520237363294573" u="1"/>
        <n v="81.557864939917067" u="1"/>
        <n v="18.850000000000001" u="1"/>
        <n v="38.340000000000003" u="1"/>
        <n v="0.22098593356244928" u="1"/>
        <n v="0.35722105142680205" u="1"/>
        <n v="0.81849585154421078" u="1"/>
        <n v="15.23" u="1"/>
        <n v="75.2" u="1"/>
        <n v="51.9" u="1"/>
        <n v="9.288230361924471E-2" u="1"/>
        <n v="39.008456032479614" u="1"/>
        <n v="0.30119677925053584" u="1"/>
        <n v="81.72" u="1"/>
        <n v="57.305594345906684" u="1"/>
        <n v="18.920000000000002" u="1"/>
        <n v="0.14994300790227824" u="1"/>
        <n v="65.050083742128876" u="1"/>
        <n v="34.270000000000003" u="1"/>
        <n v="35.72" u="1"/>
        <n v="49.21" u="1"/>
        <n v="9.6369270830480946" u="1"/>
        <n v="21.31" u="1"/>
        <n v="73.58" u="1"/>
        <n v="13.07" u="1"/>
        <n v="65.75" u="1"/>
        <n v="20.62" u="1"/>
        <n v="76.48" u="1"/>
        <n v="21.565698990348103" u="1"/>
        <n v="33.03" u="1"/>
        <n v="79.38" u="1"/>
        <n v="0.11801666228996745" u="1"/>
        <n v="0.46196233022541611" u="1"/>
        <n v="22.6138528854882" u="1"/>
        <n v="0.74419566244683766" u="1"/>
        <n v="60.08" u="1"/>
        <n v="8.68" u="1"/>
        <n v="0.32403161830697536" u="1"/>
        <n v="6.196676772449754" u="1"/>
        <n v="46.090551936018016" u="1"/>
        <n v="86.04" u="1"/>
        <n v="34.979999999999997" u="1"/>
        <n v="75.45" u="1"/>
        <n v="9.2279198797721854E-2" u="1"/>
        <n v="17.876005932708104" u="1"/>
        <n v="15.46" u="1"/>
        <n v="13.61" u="1"/>
        <n v="80.8" u="1"/>
        <n v="97.19" u="1"/>
        <n v="0.13825603506822637" u="1"/>
        <n v="6.57" u="1"/>
        <n v="33.880000000000003" u="1"/>
        <n v="0.57499405626452949" u="1"/>
        <n v="59.48" u="1"/>
        <n v="39.97" u="1"/>
        <n v="9.69" u="1"/>
        <n v="20.39" u="1"/>
        <n v="32.581566957556056" u="1"/>
        <n v="28.55" u="1"/>
        <n v="30.119677925053583" u="1"/>
        <n v="19.7" u="1"/>
        <n v="27.17" u="1"/>
        <n v="38.659999999999997" u="1"/>
        <n v="18.32" u="1"/>
        <n v="52.15" u="1"/>
        <n v="33.067642342989103" u="1"/>
        <n v="68.73" u="1"/>
        <n v="15.31" u="1"/>
        <n v="97.16" u="1"/>
        <n v="0.226138528854882" u="1"/>
        <n v="22.92942613798051" u="1"/>
        <n v="40.54" u="1"/>
        <n v="25.1" u="1"/>
        <n v="9.3800000000000008" u="1"/>
        <n v="56.86" u="1"/>
        <n v="13.46" u="1"/>
        <n v="78.150000000000006" u="1"/>
        <n v="11.61" u="1"/>
        <n v="29.56" u="1"/>
        <n v="49.46" u="1"/>
        <n v="47.682470788937017" u="1"/>
        <n v="0.78461783700682008" u="1"/>
        <n v="6.84" u="1"/>
        <n v="28.87" u="1"/>
        <n v="33.21" u="1"/>
        <n v="46.7" u="1"/>
        <n v="0.10580256838354736" u="1"/>
        <n v="16.32" u="1"/>
        <n v="46.77" u="1"/>
        <n v="54.24" u="1"/>
        <n v="7.61" u="1"/>
        <n v="77.12" u="1"/>
        <n v="10.851981978676717" u="1"/>
        <n v="12.46" u="1"/>
        <n v="19.399999999999999" u="1"/>
        <n v="71.599999999999994" u="1"/>
        <n v="45.46" u="1"/>
        <n v="16.39" u="1"/>
        <n v="0.97188974302589726" u="1"/>
        <n v="61.78" u="1"/>
        <n v="0.21952741194576889" u="1"/>
        <n v="52.93" u="1"/>
        <n v="26.87" u="1"/>
        <n v="23.86" u="1"/>
        <n v="38.06" u="1"/>
        <n v="22.09859335624493" u="1"/>
        <n v="7.2350762226025211E-2" u="1"/>
        <n v="0.39127680596363101" u="1"/>
        <n v="95.96" u="1"/>
        <n v="9.23" u="1"/>
        <n v="0.29263925112225198" u="1"/>
        <n v="13.31" u="1"/>
        <n v="81.16" u="1"/>
        <n v="29.95" u="1"/>
        <n v="94.65" u="1"/>
        <n v="41.39" u="1"/>
        <n v="44.22" u="1"/>
        <n v="48.86" u="1"/>
        <n v="29.26" u="1"/>
        <n v="84.06" u="1"/>
        <n v="56.33" u="1"/>
        <n v="47.48" u="1"/>
        <n v="41.46" u="1"/>
        <n v="65.05" u="1"/>
        <n v="10.77" u="1"/>
        <n v="84.2" u="1"/>
        <n v="0.16869658077851721" u="1"/>
        <n v="89.27" u="1"/>
        <n v="79.508390794948724" u="1"/>
        <n v="94.93" u="1"/>
        <n v="0.5256775527063301" u="1"/>
        <n v="14.16" u="1"/>
        <n v="53.64" u="1"/>
        <n v="0.42382938084798777" u="1"/>
        <n v="0.14711547954030696" u="1"/>
        <n v="27.584857615937839" u="1"/>
        <n v="46.24" u="1"/>
        <n v="86.65" u="1"/>
        <n v="16.78" u="1"/>
        <n v="37.39" u="1"/>
        <n v="8.4586293639797638E-2" u="1"/>
        <n v="10.72230795134533" u="1"/>
        <n v="31.72" u="1"/>
        <n v="25.88" u="1"/>
        <n v="22.87" u="1"/>
        <n v="16.66403450430079" u="1"/>
        <n v="0.89614735319746497" u="1"/>
        <n v="9.2882303619244713" u="1"/>
        <n v="23.513335332676441" u="1"/>
        <n v="30.34" u="1"/>
        <n v="17.562224411467373" u="1"/>
        <n v="35.397334305696631" u="1"/>
        <n v="61.32" u="1"/>
        <n v="10.15" u="1"/>
        <n v="17.79" u="1"/>
        <n v="78.650000000000006" u="1"/>
        <n v="15.39" u="1"/>
        <n v="28.27" u="1"/>
        <n v="17.100000000000001" u="1"/>
        <n v="43.69" u="1"/>
        <n v="0.22233086188329468" u="1"/>
        <n v="0.57305594345906685" u="1"/>
        <n v="32.01" u="1"/>
        <n v="8.6788557266963551E-2" u="1"/>
        <n v="84.45" u="1"/>
        <n v="21.56" u="1"/>
        <n v="0.25409905460702698" u="1"/>
        <n v="18.55" u="1"/>
        <n v="20.87" u="1"/>
        <n v="17.86" u="1"/>
        <n v="42.38" u="1"/>
        <n v="88.21" u="1"/>
        <n v="0.13312244406535215" u="1"/>
        <n v="49.85" u="1"/>
        <n v="15.08" u="1"/>
        <n v="76.17" u="1"/>
        <n v="12.16" u="1"/>
        <n v="0.44883359853666394" u="1"/>
        <n v="27.65" u="1"/>
        <n v="0.24854396684080435" u="1"/>
        <n v="44.26" u="1"/>
        <n v="86.157112927203499" u="1"/>
        <n v="14.39" u="1"/>
        <n v="32.22" u="1"/>
        <n v="26.19010384432454" u="1"/>
        <n v="15.55" u="1"/>
        <n v="8.4600000000000009" u="1"/>
        <n v="20.25" u="1"/>
        <n v="26.898356255603559" u="1"/>
        <n v="31.42" u="1"/>
        <n v="28.41" u="1"/>
        <n v="49.716867243288725" u="1"/>
        <n v="0.86157112927203494" u="1"/>
        <n v="0.19276236066812169" u="1"/>
        <n v="0.7937151905919726" u="1"/>
        <n v="96.296407531540751" u="1"/>
        <n v="50.42" u="1"/>
        <n v="82.97" u="1"/>
        <n v="13.01" u="1"/>
        <n v="29.560551128256542" u="1"/>
        <n v="51.87" u="1"/>
        <n v="0.23650600994590404" u="1"/>
        <n v="6.96" u="1"/>
        <n v="41.64" u="1"/>
        <n v="15.24" u="1"/>
        <n v="35.619999999999997" u="1"/>
        <n v="24.96" u="1"/>
        <n v="9.31" u="1"/>
        <n v="21.95" u="1"/>
        <n v="34.24" u="1"/>
        <n v="37.07" u="1"/>
        <n v="81.8" u="1"/>
        <n v="0.15464511107329032" u="1"/>
        <n v="41.71" u="1"/>
        <n v="32.86" u="1"/>
        <n v="11.54" u="1"/>
        <n v="52.931593806868875" u="1"/>
        <n v="80.489999999999995" u="1"/>
        <n v="17.559999999999999" u="1"/>
        <n v="25.72" u="1"/>
        <n v="88.205620771393285" u="1"/>
        <n v="10.85" u="1"/>
        <n v="16.87" u="1"/>
        <n v="0.65050083742128872" u="1"/>
        <n v="12.01" u="1"/>
        <n v="14.156690853926875" u="1"/>
        <n v="45.04" u="1"/>
        <n v="0.1573664059917923" u="1"/>
        <n v="24.34" u="1"/>
        <n v="10.16" u="1"/>
        <n v="23.65" u="1"/>
        <n v="31.81" u="1"/>
        <n v="42.382938084798774" u="1"/>
        <n v="0.46090551936018015" u="1"/>
        <n v="0.96296407531540751" u="1"/>
        <n v="31.12" u="1"/>
        <n v="33.07" u="1"/>
        <n v="43.73" u="1"/>
        <n v="37.71" u="1"/>
        <n v="30.43" u="1"/>
        <n v="68.28" u="1"/>
        <n v="17.88" u="1"/>
        <n v="69.73" u="1"/>
        <n v="9.3803343785995121" u="1"/>
        <n v="8.4586293639797638" u="1"/>
        <n v="27.678125783807477" u="1"/>
        <n v="31.19" u="1"/>
        <n v="25.722454739438561" u="1"/>
        <n v="0.2691608828572844" u="1"/>
        <n v="41.11" u="1"/>
        <n v="79.290000000000006" u="1"/>
        <n v="58.88" u="1"/>
        <n v="21.367429575769606" u="1"/>
        <n v="9.5399999999999991" u="1"/>
        <n v="41.18" u="1"/>
        <n v="7.31" u="1"/>
        <n v="22.41" u="1"/>
        <n v="57.5" u="1"/>
        <n v="48.618345479934227" u="1"/>
        <n v="51.898502002927593" u="1"/>
        <n v="79.430000000000007" u="1"/>
        <n v="0.33067642342989101" u="1"/>
        <n v="8.85" u="1"/>
        <n v="32.4" u="1"/>
        <n v="72.459999999999994" u="1"/>
        <n v="52.567755270633008" u="1"/>
        <n v="0.92794648957852766" u="1"/>
        <n v="0.29338528253311486" u="1"/>
        <n v="0.64882000983342059" u="1"/>
        <n v="32.47" u="1"/>
        <n v="86.09" u="1"/>
        <n v="37.29784202209931" u="1"/>
        <n v="34.747643514194408" u="1"/>
        <n v="0.21311351423279176" u="1"/>
        <n v="0.18345740357973417" u="1"/>
        <n v="87.82" u="1"/>
        <n v="11.93" u="1"/>
        <n v="53.57" u="1"/>
        <n v="27.19" u="1"/>
        <n v="0.21874111904684684" u="1"/>
        <n v="0.15951669514515671" u="1"/>
        <n v="0.51874294821080513" u="1"/>
        <n v="86.51" u="1"/>
        <n v="17.649999999999999" u="1"/>
        <n v="82.3" u="1"/>
        <n v="11.24" u="1"/>
        <n v="50.81" u="1"/>
        <n v="0.31784925131968383" u="1"/>
        <n v="22.11" u="1"/>
        <n v="10.55" u="1"/>
        <n v="0.96688650571194479" u="1"/>
        <n v="20.73" u="1"/>
        <n v="94.62" u="1"/>
        <n v="17.72" u="1"/>
        <n v="64.88" u="1"/>
        <n v="10.93" u="1"/>
        <n v="9.6369270830480941E-2" u="1"/>
        <n v="25.19" u="1"/>
        <n v="12.09" u="1"/>
        <n v="35.722105142680206" u="1"/>
        <n v="45.36" u="1"/>
        <n v="17.041439845391722" u="1"/>
        <n v="77.06" u="1"/>
        <n v="61.68" u="1"/>
        <n v="0.15886755570929514" u="1"/>
        <n v="0.80029914535950408" u="1"/>
        <n v="89.24" u="1"/>
        <n v="0.68281020967194361" u="1"/>
        <n v="31.28" u="1"/>
        <n v="44.05" u="1"/>
        <n v="9.5500000000000007" u="1"/>
        <n v="0.17876005932708103" u="1"/>
        <n v="19.420000000000002" u="1"/>
        <n v="27.58" u="1"/>
        <n v="85.17" u="1"/>
        <n v="0.51898502002927593" u="1"/>
        <n v="52.97" u="1"/>
        <n v="12.94" u="1"/>
        <n v="83.86" u="1"/>
        <n v="36.72" u="1"/>
        <n v="59.06" u="1"/>
        <n v="11.09" u="1"/>
        <n v="0.10722307951345331" u="1"/>
        <n v="44.19" u="1"/>
        <n v="0.32012139204373247" u="1"/>
        <n v="25.51" u="1"/>
        <n v="35.340000000000003" u="1"/>
        <n v="0.34273628985843235" u="1"/>
        <n v="9.24" u="1"/>
        <n v="32.58" u="1"/>
        <n v="0.73582720211355046" u="1"/>
        <n v="0.77122409845460638" u="1"/>
        <n v="0.56273511995239722" u="1"/>
        <n v="12.63" u="1"/>
        <n v="8.7299539164636841E-2" u="1"/>
        <n v="32.65" u="1"/>
        <n v="10.78" u="1"/>
        <n v="9.2279198797721858" u="1"/>
        <n v="32.72" u="1"/>
        <n v="26.52" u="1"/>
        <n v="37.36" u="1"/>
        <n v="23.51" u="1"/>
        <n v="26.515652620976997" u="1"/>
        <n v="53.68" u="1"/>
        <n v="0.17041439845391723" u="1"/>
        <n v="55.13" u="1"/>
        <n v="67.58" u="1"/>
        <n v="16.8" u="1"/>
        <n v="22.13" u="1"/>
        <n v="52.37" u="1"/>
        <n v="67.72" u="1"/>
        <n v="34.67" u="1"/>
        <n v="33.29" u="1"/>
        <n v="66.41" u="1"/>
        <n v="10.94" u="1"/>
        <n v="22.89" u="1"/>
        <n v="52.44" u="1"/>
        <n v="0.79508390794948713" u="1"/>
        <n v="25.21" u="1"/>
        <n v="43.59" u="1"/>
        <n v="22.2" u="1"/>
        <n v="0.78152157254033794" u="1"/>
        <n v="30.36" u="1"/>
        <n v="0.25722454739438561" u="1"/>
        <n v="24.52" u="1"/>
        <n v="9.09" u="1"/>
        <n v="33.36" u="1"/>
        <n v="85.7" u="1"/>
        <n v="10.580256838354737" u="1"/>
        <n v="29.67" u="1"/>
        <n v="43.66" u="1"/>
        <n v="42.28" u="1"/>
        <n v="92.794648957852772" u="1"/>
        <n v="32.049999999999997" u="1"/>
        <n v="16.43" u="1"/>
        <n v="14.71" u="1"/>
        <n v="111.51" u="1"/>
        <n v="0.30788663077940304" u="1"/>
        <n v="18.291897664802452" u="1"/>
        <n v="39.590000000000003" u="1"/>
        <n v="87.170472728053795" u="1"/>
        <n v="0.16664034504300793" u="1"/>
        <n v="28.36" u="1"/>
        <n v="0.2364498316017325" u="1"/>
        <n v="74.419566244683764" u="1"/>
        <n v="27.67" u="1"/>
        <n v="0.21367429575769606" u="1"/>
        <n v="8.6788557266963551" u="1"/>
        <n v="24.883477595138071" u="1"/>
        <n v="10.32" u="1"/>
        <n v="89.614735319746501" u="1"/>
        <n v="60.69" u="1"/>
        <n v="0.13104673380839996" u="1"/>
        <n v="0.1295181343385296" u="1"/>
        <n v="21.9" u="1"/>
        <n v="0.57156645517993954" u="1"/>
        <n v="9.4254798799786261" u="1"/>
        <n v="32.76" u="1"/>
        <n v="13.02" u="1"/>
        <n v="84.5" u="1"/>
        <n v="15.25" u="1"/>
        <n v="25.67" u="1"/>
        <n v="16.82" u="1"/>
        <n v="0.48618345479934227" u="1"/>
        <n v="0.41394148935941305" u="1"/>
        <n v="0.57057476548896979" u="1"/>
        <n v="13.87" u="1"/>
        <n v="16.89" u="1"/>
        <n v="57.057476548896979" u="1"/>
        <n v="0.20223968347333515" u="1"/>
        <n v="53.93" u="1"/>
        <n v="24.36" u="1"/>
        <n v="35.711995952640457" u="1"/>
        <n v="37.228532749576367" u="1"/>
        <n v="0.46243275332672118" u="1"/>
        <n v="15.41" u="1"/>
        <n v="69.998178881896777" u="1"/>
        <n v="39.130000000000003" u="1"/>
        <n v="15.464511107329031" u="1"/>
        <n v="81.849585154421078" u="1"/>
        <n v="0.19051373459147597" u="1"/>
        <n v="9.6569352180595782" u="1"/>
        <n v="19.28" u="1"/>
        <n v="84.61" u="1"/>
        <n v="81.849999999999994" u="1"/>
        <n v="12.87" u="1"/>
        <n v="29.07" u="1"/>
        <n v="0.41636204205995286" u="1"/>
        <n v="9.86" u="1"/>
        <n v="26.06" u="1"/>
        <n v="58.78" u="1"/>
        <n v="13.25" u="1"/>
        <n v="54.64" u="1"/>
        <n v="15.951669514515672" u="1"/>
        <n v="48.62" u="1"/>
        <n v="91.41" u="1"/>
        <n v="0.94253235587123385" u="1"/>
        <n v="31.46" u="1"/>
        <n v="79.37" u="1"/>
        <n v="92.86" u="1"/>
        <n v="0.20120547067728092" u="1"/>
        <n v="25.44" u="1"/>
        <n v="0.20539657028279101" u="1"/>
        <n v="56.273511995239723" u="1"/>
        <n v="24.75" u="1"/>
        <n v="79.510000000000005" u="1"/>
        <n v="0.1227710116435644" u="1"/>
        <n v="33.82" u="1"/>
        <n v="27.07" u="1"/>
        <n v="10.02" u="1"/>
        <n v="37.08" u="1"/>
        <n v="0.81557864939917069" u="1"/>
        <n v="14.994300790227824" u="1"/>
        <n v="75.44" u="1"/>
        <n v="35.700000000000003" u="1"/>
        <n v="16.66" u="1"/>
        <n v="21.99" u="1"/>
        <n v="62.32" u="1"/>
        <n v="41.79" u="1"/>
        <n v="10.4" u="1"/>
        <n v="27.14" u="1"/>
        <n v="18.29" u="1"/>
        <n v="11.56" u="1"/>
        <n v="26.45" u="1"/>
        <n v="9.3803343785995127E-2" u="1"/>
        <n v="24.854396684080434" u="1"/>
        <n v="86.31" u="1"/>
        <n v="0.71597385530398105" u="1"/>
        <n v="17.600000000000001" u="1"/>
        <n v="0.24883477595138073" u="1"/>
        <n v="33.01" u="1"/>
        <n v="83.55" u="1"/>
        <n v="0.35397334305696637" u="1"/>
        <n v="46.24327533267212" u="1"/>
        <n v="22.06" u="1"/>
        <n v="38.058972900967504" u="1"/>
        <n v="19.05" u="1"/>
        <n v="9.02" u="1"/>
        <n v="13.1" u="1"/>
        <n v="21.37" u="1"/>
        <n v="18.36" u="1"/>
        <n v="43.38" u="1"/>
        <n v="0.17863338519681712" u="1"/>
        <n v="0.41494401602340242" u="1"/>
        <n v="0.11564776361586018" u="1"/>
        <n v="40.619999999999997" u="1"/>
        <n v="139.16" u="1"/>
        <n v="25.14" u="1"/>
        <n v="7.24" u="1"/>
        <n v="64.819999999999993" u="1"/>
        <n v="79.760000000000005" u="1"/>
        <n v="20.75" u="1"/>
        <n v="31.23" u="1"/>
        <n v="22.38" u="1"/>
        <n v="12.1" u="1"/>
        <n v="19.37" u="1"/>
        <n v="54.25" u="1"/>
        <n v="13.26" u="1"/>
        <n v="18.68" u="1"/>
        <n v="82.21" u="1"/>
        <n v="32.012139204373248" u="1"/>
        <n v="52.94" u="1"/>
        <n v="64.951241816554926" u="1"/>
        <n v="88.01" u="1"/>
        <n v="51.56" u="1"/>
        <n v="52.058426695225087" u="1"/>
        <n v="33.86" u="1"/>
        <n v="0.16388975694119218" u="1"/>
        <n v="9.4254798799786266E-2" u="1"/>
        <n v="0.35422362317318046" u="1"/>
        <n v="44.16" u="1"/>
        <n v="12.95" u="1"/>
        <n v="78.28" u="1"/>
        <n v="18.059999999999999" u="1"/>
        <n v="42.78" u="1"/>
        <n v="93.22" u="1"/>
        <n v="56.27" u="1"/>
        <n v="15.18" u="1"/>
        <n v="12.26" u="1"/>
        <n v="10.41" u="1"/>
        <n v="72.900000000000006" u="1"/>
        <n v="78.56" u="1"/>
        <n v="34.07" u="1"/>
        <n v="0.4241149779260362" u="1"/>
        <n v="27.92" u="1"/>
        <n v="13.693189731996247" u="1"/>
        <n v="24.91" u="1"/>
        <n v="33.010923034717933" u="1"/>
        <n v="77.39" u="1"/>
        <n v="52.27" u="1"/>
        <n v="55.1" u="1"/>
        <n v="29.263925112225198" u="1"/>
        <n v="43.42" u="1"/>
        <n v="104.37" u="1"/>
        <n v="0.86039060101391029" u="1"/>
        <n v="28.412541763683294" u="1"/>
        <n v="35.569730644845123" u="1"/>
        <n v="42.04" u="1"/>
        <n v="25.85" u="1"/>
        <n v="18.345740357973419" u="1"/>
        <n v="61.19" u="1"/>
        <n v="7.2350762226025216" u="1"/>
        <n v="36.020000000000003" u="1"/>
        <n v="0.10851981978676715" u="1"/>
        <n v="0.13693189731996247" u="1"/>
        <n v="42.11" u="1"/>
        <n v="45.360136926541955" u="1"/>
        <n v="70.56" u="1"/>
        <n v="18.45" u="1"/>
        <n v="40.729999999999997" u="1"/>
        <n v="21.874111904684685" u="1"/>
        <n v="84.19" u="1"/>
        <n v="85.64" u="1"/>
        <n v="22.22" u="1"/>
        <n v="12.101902699851545" u="1"/>
        <n v="49.72" u="1"/>
        <n v="49.698353817395585" u="1"/>
        <n v="81.569999999999993" u="1"/>
        <n v="0.6999137424739722" u="1"/>
        <n v="12.49" u="1"/>
        <n v="55.81" u="1"/>
        <n v="10.64" u="1"/>
        <n v="14.72" u="1"/>
        <n v="11.8" u="1"/>
        <n v="98.96" u="1"/>
        <n v="19.051373459147598" u="1"/>
        <n v="14.03" u="1"/>
        <n v="20.22" u="1"/>
        <n v="86.92" u="1"/>
        <n v="74.88" u="1"/>
        <n v="82.71" u="1"/>
        <n v="47.1" u="1"/>
        <n v="35.42" u="1"/>
        <n v="0.16244924736013114" u="1"/>
        <n v="19.53" u="1"/>
        <n v="7.6122502659004707E-2" u="1"/>
        <n v="119.7" u="1"/>
        <n v="18.149999999999999" u="1"/>
        <n v="14.711547954030696" u="1"/>
        <n v="6.2" u="1"/>
        <n v="0.28412541763683291" u="1"/>
        <n v="23.3" u="1"/>
        <n v="44.41" u="1"/>
        <n v="9.64" u="1"/>
        <n v="13.825603506822636" u="1"/>
        <n v="22.61" u="1"/>
        <n v="35.56" u="1"/>
        <n v="21.23" u="1"/>
        <n v="18.22" u="1"/>
        <n v="14.19" u="1"/>
        <n v="90.183314196881739" u="1"/>
      </sharedItems>
    </cacheField>
    <cacheField name="MWPL%_OLD" numFmtId="0">
      <sharedItems containsBlank="1" containsMixedTypes="1" containsNumber="1" minValue="6.99" maxValue="110.55"/>
    </cacheField>
    <cacheField name="P1_BULL" numFmtId="0">
      <sharedItems containsBlank="1" count="4">
        <b v="0"/>
        <b v="1"/>
        <s v=""/>
        <m/>
      </sharedItems>
    </cacheField>
    <cacheField name="P1_BEAR" numFmtId="0">
      <sharedItems containsBlank="1" count="4">
        <b v="1"/>
        <b v="0"/>
        <s v=""/>
        <m/>
      </sharedItems>
    </cacheField>
    <cacheField name="P2_BULL" numFmtId="0">
      <sharedItems containsBlank="1" count="4">
        <b v="0"/>
        <b v="1"/>
        <s v=""/>
        <m/>
      </sharedItems>
    </cacheField>
    <cacheField name="P2_BEAR" numFmtId="0">
      <sharedItems containsBlank="1" count="4">
        <b v="1"/>
        <b v="0"/>
        <s v=""/>
        <m/>
      </sharedItems>
    </cacheField>
    <cacheField name="Live_Trades" numFmtId="0">
      <sharedItems containsString="0" containsBlank="1" containsNumber="1" containsInteger="1" minValue="1" maxValue="1" count="2">
        <m/>
        <n v="1"/>
      </sharedItems>
    </cacheField>
  </cacheFields>
  <extLst>
    <ext xmlns:x14="http://schemas.microsoft.com/office/spreadsheetml/2009/9/main" uri="{725AE2AE-9491-48be-B2B4-4EB974FC3084}">
      <x14:pivotCacheDefinition pivotCacheId="11628584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
  <r>
    <x v="0"/>
    <s v="HINDUSTAN UNILEVER LTD.             "/>
    <x v="0"/>
    <s v="Household/Personal Care"/>
    <x v="0"/>
    <x v="0"/>
    <x v="0"/>
    <x v="0"/>
    <x v="0"/>
    <x v="0"/>
    <x v="0"/>
    <x v="0"/>
    <x v="0"/>
    <x v="0"/>
    <x v="0"/>
    <x v="0"/>
    <x v="0"/>
    <x v="0"/>
    <x v="0"/>
    <x v="0"/>
    <x v="0"/>
    <x v="0"/>
    <x v="0"/>
    <x v="0"/>
    <x v="0"/>
    <x v="0"/>
    <x v="0"/>
    <x v="0"/>
    <x v="0"/>
    <n v="2473.0500000000002"/>
    <x v="0"/>
    <x v="0"/>
    <x v="0"/>
    <x v="0"/>
    <x v="0"/>
    <x v="0"/>
    <x v="0"/>
    <x v="0"/>
    <x v="0"/>
    <x v="0"/>
    <x v="0"/>
    <x v="0"/>
    <n v="11.6"/>
    <x v="0"/>
    <x v="0"/>
    <x v="0"/>
    <x v="0"/>
    <x v="0"/>
  </r>
  <r>
    <x v="1"/>
    <s v="CAN FIN HOMES LTD                   "/>
    <x v="1"/>
    <s v="Finance/Rental/Leasing"/>
    <x v="0"/>
    <x v="0"/>
    <x v="1"/>
    <x v="1"/>
    <x v="1"/>
    <x v="1"/>
    <x v="1"/>
    <x v="0"/>
    <x v="1"/>
    <x v="1"/>
    <x v="1"/>
    <x v="0"/>
    <x v="0"/>
    <x v="1"/>
    <x v="1"/>
    <x v="0"/>
    <x v="0"/>
    <x v="0"/>
    <x v="0"/>
    <x v="0"/>
    <x v="0"/>
    <x v="0"/>
    <x v="0"/>
    <x v="0"/>
    <x v="1"/>
    <n v="767.7"/>
    <x v="0"/>
    <x v="0"/>
    <x v="0"/>
    <x v="1"/>
    <x v="0"/>
    <x v="1"/>
    <x v="1"/>
    <x v="0"/>
    <x v="1"/>
    <x v="1"/>
    <x v="0"/>
    <x v="1"/>
    <n v="63.85"/>
    <x v="0"/>
    <x v="1"/>
    <x v="0"/>
    <x v="1"/>
    <x v="0"/>
  </r>
  <r>
    <x v="2"/>
    <s v="LAURUS LABS LIMITED                 "/>
    <x v="2"/>
    <s v="Pharmaceuticals: Major"/>
    <x v="0"/>
    <x v="1"/>
    <x v="0"/>
    <x v="2"/>
    <x v="1"/>
    <x v="0"/>
    <x v="0"/>
    <x v="1"/>
    <x v="2"/>
    <x v="2"/>
    <x v="0"/>
    <x v="1"/>
    <x v="1"/>
    <x v="1"/>
    <x v="2"/>
    <x v="0"/>
    <x v="0"/>
    <x v="0"/>
    <x v="0"/>
    <x v="0"/>
    <x v="0"/>
    <x v="0"/>
    <x v="0"/>
    <x v="0"/>
    <x v="2"/>
    <n v="401.75"/>
    <x v="0"/>
    <x v="0"/>
    <x v="0"/>
    <x v="2"/>
    <x v="0"/>
    <x v="2"/>
    <x v="2"/>
    <x v="0"/>
    <x v="2"/>
    <x v="2"/>
    <x v="0"/>
    <x v="2"/>
    <n v="37.54"/>
    <x v="0"/>
    <x v="1"/>
    <x v="0"/>
    <x v="1"/>
    <x v="0"/>
  </r>
  <r>
    <x v="3"/>
    <s v="INDIAMART INTERMESH LTD             "/>
    <x v="3"/>
    <s v="Internet Retail"/>
    <x v="1"/>
    <x v="0"/>
    <x v="1"/>
    <x v="0"/>
    <x v="0"/>
    <x v="0"/>
    <x v="2"/>
    <x v="0"/>
    <x v="3"/>
    <x v="3"/>
    <x v="0"/>
    <x v="2"/>
    <x v="0"/>
    <x v="2"/>
    <x v="3"/>
    <x v="0"/>
    <x v="0"/>
    <x v="0"/>
    <x v="0"/>
    <x v="0"/>
    <x v="0"/>
    <x v="0"/>
    <x v="0"/>
    <x v="0"/>
    <x v="3"/>
    <n v="2573.15"/>
    <x v="0"/>
    <x v="0"/>
    <x v="0"/>
    <x v="3"/>
    <x v="0"/>
    <x v="3"/>
    <x v="2"/>
    <x v="0"/>
    <x v="3"/>
    <x v="3"/>
    <x v="0"/>
    <x v="3"/>
    <n v="51.12"/>
    <x v="0"/>
    <x v="1"/>
    <x v="0"/>
    <x v="1"/>
    <x v="0"/>
  </r>
  <r>
    <x v="4"/>
    <s v="ABBOTT INDIA LIMITED                "/>
    <x v="2"/>
    <s v="Pharmaceuticals: Major"/>
    <x v="0"/>
    <x v="1"/>
    <x v="1"/>
    <x v="2"/>
    <x v="1"/>
    <x v="0"/>
    <x v="3"/>
    <x v="1"/>
    <x v="2"/>
    <x v="2"/>
    <x v="0"/>
    <x v="1"/>
    <x v="1"/>
    <x v="1"/>
    <x v="2"/>
    <x v="0"/>
    <x v="0"/>
    <x v="0"/>
    <x v="0"/>
    <x v="0"/>
    <x v="0"/>
    <x v="0"/>
    <x v="0"/>
    <x v="0"/>
    <x v="4"/>
    <n v="25205.599999999999"/>
    <x v="0"/>
    <x v="0"/>
    <x v="0"/>
    <x v="4"/>
    <x v="1"/>
    <x v="4"/>
    <x v="2"/>
    <x v="0"/>
    <x v="4"/>
    <x v="4"/>
    <x v="0"/>
    <x v="4"/>
    <n v="26.34"/>
    <x v="0"/>
    <x v="1"/>
    <x v="0"/>
    <x v="1"/>
    <x v="0"/>
  </r>
  <r>
    <x v="5"/>
    <s v="ORACLE FIN SERV SOFT LTD.           "/>
    <x v="4"/>
    <s v="Packaged Software"/>
    <x v="0"/>
    <x v="0"/>
    <x v="0"/>
    <x v="1"/>
    <x v="1"/>
    <x v="1"/>
    <x v="4"/>
    <x v="2"/>
    <x v="4"/>
    <x v="4"/>
    <x v="0"/>
    <x v="2"/>
    <x v="0"/>
    <x v="3"/>
    <x v="4"/>
    <x v="0"/>
    <x v="0"/>
    <x v="0"/>
    <x v="0"/>
    <x v="0"/>
    <x v="0"/>
    <x v="0"/>
    <x v="0"/>
    <x v="0"/>
    <x v="5"/>
    <n v="6711.8"/>
    <x v="0"/>
    <x v="0"/>
    <x v="0"/>
    <x v="5"/>
    <x v="0"/>
    <x v="5"/>
    <x v="2"/>
    <x v="0"/>
    <x v="5"/>
    <x v="5"/>
    <x v="1"/>
    <x v="5"/>
    <n v="110.55"/>
    <x v="0"/>
    <x v="1"/>
    <x v="0"/>
    <x v="1"/>
    <x v="0"/>
  </r>
  <r>
    <x v="6"/>
    <s v="IPCA LABORATORIES LTD               "/>
    <x v="2"/>
    <s v="Pharmaceuticals: Major"/>
    <x v="0"/>
    <x v="0"/>
    <x v="1"/>
    <x v="0"/>
    <x v="0"/>
    <x v="0"/>
    <x v="2"/>
    <x v="0"/>
    <x v="1"/>
    <x v="5"/>
    <x v="1"/>
    <x v="0"/>
    <x v="2"/>
    <x v="4"/>
    <x v="5"/>
    <x v="0"/>
    <x v="0"/>
    <x v="0"/>
    <x v="0"/>
    <x v="0"/>
    <x v="0"/>
    <x v="0"/>
    <x v="0"/>
    <x v="0"/>
    <x v="6"/>
    <n v="1076.2"/>
    <x v="0"/>
    <x v="0"/>
    <x v="0"/>
    <x v="6"/>
    <x v="0"/>
    <x v="6"/>
    <x v="2"/>
    <x v="0"/>
    <x v="6"/>
    <x v="6"/>
    <x v="0"/>
    <x v="6"/>
    <n v="13.26"/>
    <x v="0"/>
    <x v="1"/>
    <x v="0"/>
    <x v="1"/>
    <x v="0"/>
  </r>
  <r>
    <x v="7"/>
    <s v="VOLTAS LTD                          "/>
    <x v="5"/>
    <s v="Industrial Machinery"/>
    <x v="0"/>
    <x v="0"/>
    <x v="1"/>
    <x v="2"/>
    <x v="1"/>
    <x v="0"/>
    <x v="2"/>
    <x v="2"/>
    <x v="5"/>
    <x v="6"/>
    <x v="1"/>
    <x v="0"/>
    <x v="2"/>
    <x v="5"/>
    <x v="6"/>
    <x v="0"/>
    <x v="0"/>
    <x v="0"/>
    <x v="0"/>
    <x v="0"/>
    <x v="0"/>
    <x v="0"/>
    <x v="0"/>
    <x v="0"/>
    <x v="6"/>
    <n v="1025.45"/>
    <x v="0"/>
    <x v="0"/>
    <x v="0"/>
    <x v="7"/>
    <x v="0"/>
    <x v="7"/>
    <x v="2"/>
    <x v="0"/>
    <x v="7"/>
    <x v="7"/>
    <x v="0"/>
    <x v="7"/>
    <n v="33.58"/>
    <x v="0"/>
    <x v="1"/>
    <x v="0"/>
    <x v="1"/>
    <x v="0"/>
  </r>
  <r>
    <x v="8"/>
    <s v="TATA CHEMICALS LTD                  "/>
    <x v="6"/>
    <s v="Chemicals: Agricultural"/>
    <x v="0"/>
    <x v="0"/>
    <x v="0"/>
    <x v="0"/>
    <x v="0"/>
    <x v="0"/>
    <x v="0"/>
    <x v="2"/>
    <x v="6"/>
    <x v="7"/>
    <x v="0"/>
    <x v="0"/>
    <x v="0"/>
    <x v="5"/>
    <x v="7"/>
    <x v="0"/>
    <x v="0"/>
    <x v="0"/>
    <x v="0"/>
    <x v="0"/>
    <x v="0"/>
    <x v="0"/>
    <x v="0"/>
    <x v="0"/>
    <x v="7"/>
    <n v="1050.0999999999999"/>
    <x v="0"/>
    <x v="0"/>
    <x v="0"/>
    <x v="8"/>
    <x v="0"/>
    <x v="8"/>
    <x v="2"/>
    <x v="0"/>
    <x v="8"/>
    <x v="8"/>
    <x v="0"/>
    <x v="8"/>
    <n v="78.62"/>
    <x v="0"/>
    <x v="1"/>
    <x v="0"/>
    <x v="1"/>
    <x v="0"/>
  </r>
  <r>
    <x v="9"/>
    <s v="MAHINDRA &amp; MAHINDRA LTD             "/>
    <x v="7"/>
    <s v="Motor Vehicles"/>
    <x v="1"/>
    <x v="0"/>
    <x v="1"/>
    <x v="0"/>
    <x v="0"/>
    <x v="0"/>
    <x v="3"/>
    <x v="0"/>
    <x v="1"/>
    <x v="8"/>
    <x v="1"/>
    <x v="2"/>
    <x v="0"/>
    <x v="2"/>
    <x v="8"/>
    <x v="0"/>
    <x v="0"/>
    <x v="0"/>
    <x v="0"/>
    <x v="0"/>
    <x v="0"/>
    <x v="0"/>
    <x v="0"/>
    <x v="0"/>
    <x v="8"/>
    <n v="1619.6"/>
    <x v="0"/>
    <x v="0"/>
    <x v="0"/>
    <x v="9"/>
    <x v="0"/>
    <x v="9"/>
    <x v="2"/>
    <x v="0"/>
    <x v="9"/>
    <x v="9"/>
    <x v="0"/>
    <x v="9"/>
    <n v="12.94"/>
    <x v="0"/>
    <x v="1"/>
    <x v="0"/>
    <x v="1"/>
    <x v="0"/>
  </r>
  <r>
    <x v="10"/>
    <s v="ZYDUS LIFESCIENCES LTD              "/>
    <x v="2"/>
    <s v="Pharmaceuticals: Major"/>
    <x v="1"/>
    <x v="1"/>
    <x v="1"/>
    <x v="2"/>
    <x v="1"/>
    <x v="0"/>
    <x v="3"/>
    <x v="1"/>
    <x v="2"/>
    <x v="2"/>
    <x v="0"/>
    <x v="1"/>
    <x v="1"/>
    <x v="1"/>
    <x v="2"/>
    <x v="0"/>
    <x v="0"/>
    <x v="0"/>
    <x v="0"/>
    <x v="0"/>
    <x v="0"/>
    <x v="0"/>
    <x v="0"/>
    <x v="0"/>
    <x v="9"/>
    <n v="704"/>
    <x v="0"/>
    <x v="0"/>
    <x v="0"/>
    <x v="10"/>
    <x v="0"/>
    <x v="10"/>
    <x v="2"/>
    <x v="0"/>
    <x v="10"/>
    <x v="10"/>
    <x v="0"/>
    <x v="10"/>
    <n v="25.5"/>
    <x v="0"/>
    <x v="1"/>
    <x v="0"/>
    <x v="1"/>
    <x v="0"/>
  </r>
  <r>
    <x v="11"/>
    <s v="ATUL LTD                            "/>
    <x v="6"/>
    <s v="Chemicals: Agricultural"/>
    <x v="1"/>
    <x v="1"/>
    <x v="0"/>
    <x v="2"/>
    <x v="1"/>
    <x v="0"/>
    <x v="0"/>
    <x v="1"/>
    <x v="2"/>
    <x v="2"/>
    <x v="0"/>
    <x v="1"/>
    <x v="1"/>
    <x v="1"/>
    <x v="2"/>
    <x v="0"/>
    <x v="0"/>
    <x v="0"/>
    <x v="0"/>
    <x v="0"/>
    <x v="0"/>
    <x v="0"/>
    <x v="0"/>
    <x v="0"/>
    <x v="10"/>
    <n v="6482.15"/>
    <x v="0"/>
    <x v="0"/>
    <x v="0"/>
    <x v="11"/>
    <x v="0"/>
    <x v="11"/>
    <x v="2"/>
    <x v="0"/>
    <x v="11"/>
    <x v="11"/>
    <x v="0"/>
    <x v="11"/>
    <n v="16.690000000000001"/>
    <x v="0"/>
    <x v="1"/>
    <x v="0"/>
    <x v="1"/>
    <x v="0"/>
  </r>
  <r>
    <x v="12"/>
    <s v="HDFC AMC LIMITED                    "/>
    <x v="1"/>
    <s v="Investment Managers"/>
    <x v="1"/>
    <x v="0"/>
    <x v="1"/>
    <x v="2"/>
    <x v="1"/>
    <x v="0"/>
    <x v="3"/>
    <x v="2"/>
    <x v="7"/>
    <x v="9"/>
    <x v="1"/>
    <x v="2"/>
    <x v="0"/>
    <x v="2"/>
    <x v="9"/>
    <x v="0"/>
    <x v="0"/>
    <x v="0"/>
    <x v="0"/>
    <x v="0"/>
    <x v="0"/>
    <x v="0"/>
    <x v="0"/>
    <x v="0"/>
    <x v="11"/>
    <n v="3402.9"/>
    <x v="0"/>
    <x v="0"/>
    <x v="0"/>
    <x v="12"/>
    <x v="0"/>
    <x v="12"/>
    <x v="2"/>
    <x v="0"/>
    <x v="7"/>
    <x v="12"/>
    <x v="0"/>
    <x v="12"/>
    <n v="26.75"/>
    <x v="0"/>
    <x v="1"/>
    <x v="0"/>
    <x v="1"/>
    <x v="0"/>
  </r>
  <r>
    <x v="13"/>
    <s v="INDUS TOWERS LIMITED                "/>
    <x v="1"/>
    <s v="Finance/Rental/Leasing"/>
    <x v="0"/>
    <x v="0"/>
    <x v="1"/>
    <x v="2"/>
    <x v="1"/>
    <x v="0"/>
    <x v="2"/>
    <x v="2"/>
    <x v="5"/>
    <x v="10"/>
    <x v="1"/>
    <x v="2"/>
    <x v="0"/>
    <x v="2"/>
    <x v="10"/>
    <x v="0"/>
    <x v="0"/>
    <x v="0"/>
    <x v="0"/>
    <x v="0"/>
    <x v="0"/>
    <x v="0"/>
    <x v="0"/>
    <x v="0"/>
    <x v="12"/>
    <n v="215.85"/>
    <x v="0"/>
    <x v="0"/>
    <x v="0"/>
    <x v="13"/>
    <x v="0"/>
    <x v="13"/>
    <x v="3"/>
    <x v="0"/>
    <x v="12"/>
    <x v="13"/>
    <x v="2"/>
    <x v="13"/>
    <n v="85.58"/>
    <x v="0"/>
    <x v="1"/>
    <x v="0"/>
    <x v="1"/>
    <x v="0"/>
  </r>
  <r>
    <x v="14"/>
    <s v="SAMVRDHNA MTHRSN INTL LTD           "/>
    <x v="5"/>
    <s v="Auto Parts: OEM"/>
    <x v="1"/>
    <x v="1"/>
    <x v="1"/>
    <x v="2"/>
    <x v="1"/>
    <x v="0"/>
    <x v="3"/>
    <x v="1"/>
    <x v="2"/>
    <x v="2"/>
    <x v="0"/>
    <x v="1"/>
    <x v="1"/>
    <x v="1"/>
    <x v="2"/>
    <x v="0"/>
    <x v="0"/>
    <x v="0"/>
    <x v="0"/>
    <x v="0"/>
    <x v="0"/>
    <x v="0"/>
    <x v="0"/>
    <x v="0"/>
    <x v="13"/>
    <n v="107.4"/>
    <x v="0"/>
    <x v="0"/>
    <x v="0"/>
    <x v="14"/>
    <x v="0"/>
    <x v="14"/>
    <x v="4"/>
    <x v="0"/>
    <x v="13"/>
    <x v="14"/>
    <x v="0"/>
    <x v="14"/>
    <n v="40.04"/>
    <x v="0"/>
    <x v="1"/>
    <x v="0"/>
    <x v="1"/>
    <x v="0"/>
  </r>
  <r>
    <x v="15"/>
    <s v="MAX FINANCIAL SERV LTD              "/>
    <x v="1"/>
    <s v="Life/Health Insurance"/>
    <x v="1"/>
    <x v="0"/>
    <x v="0"/>
    <x v="0"/>
    <x v="0"/>
    <x v="0"/>
    <x v="0"/>
    <x v="0"/>
    <x v="3"/>
    <x v="11"/>
    <x v="0"/>
    <x v="0"/>
    <x v="0"/>
    <x v="6"/>
    <x v="11"/>
    <x v="0"/>
    <x v="0"/>
    <x v="0"/>
    <x v="0"/>
    <x v="0"/>
    <x v="0"/>
    <x v="0"/>
    <x v="0"/>
    <x v="0"/>
    <x v="14"/>
    <n v="888.4"/>
    <x v="0"/>
    <x v="0"/>
    <x v="0"/>
    <x v="15"/>
    <x v="0"/>
    <x v="15"/>
    <x v="2"/>
    <x v="0"/>
    <x v="14"/>
    <x v="15"/>
    <x v="0"/>
    <x v="15"/>
    <n v="13.71"/>
    <x v="0"/>
    <x v="0"/>
    <x v="0"/>
    <x v="0"/>
    <x v="1"/>
  </r>
  <r>
    <x v="16"/>
    <s v="COFORGE LIMITED                     "/>
    <x v="4"/>
    <s v="Information Technology Services"/>
    <x v="0"/>
    <x v="0"/>
    <x v="0"/>
    <x v="2"/>
    <x v="1"/>
    <x v="0"/>
    <x v="5"/>
    <x v="2"/>
    <x v="8"/>
    <x v="12"/>
    <x v="0"/>
    <x v="0"/>
    <x v="2"/>
    <x v="5"/>
    <x v="12"/>
    <x v="0"/>
    <x v="0"/>
    <x v="0"/>
    <x v="1"/>
    <x v="1"/>
    <x v="1"/>
    <x v="1"/>
    <x v="1"/>
    <x v="1"/>
    <x v="15"/>
    <n v="6300.8"/>
    <x v="0"/>
    <x v="0"/>
    <x v="0"/>
    <x v="16"/>
    <x v="0"/>
    <x v="16"/>
    <x v="2"/>
    <x v="0"/>
    <x v="15"/>
    <x v="16"/>
    <x v="0"/>
    <x v="16"/>
    <n v="22.88"/>
    <x v="0"/>
    <x v="1"/>
    <x v="0"/>
    <x v="1"/>
    <x v="0"/>
  </r>
  <r>
    <x v="17"/>
    <s v="GODREJ CONSUMER PRODUCTS            "/>
    <x v="0"/>
    <s v="Household/Personal Care"/>
    <x v="0"/>
    <x v="0"/>
    <x v="1"/>
    <x v="2"/>
    <x v="1"/>
    <x v="0"/>
    <x v="2"/>
    <x v="2"/>
    <x v="6"/>
    <x v="13"/>
    <x v="0"/>
    <x v="2"/>
    <x v="2"/>
    <x v="2"/>
    <x v="13"/>
    <x v="0"/>
    <x v="0"/>
    <x v="0"/>
    <x v="0"/>
    <x v="0"/>
    <x v="0"/>
    <x v="0"/>
    <x v="0"/>
    <x v="0"/>
    <x v="16"/>
    <n v="1125.3499999999999"/>
    <x v="0"/>
    <x v="0"/>
    <x v="0"/>
    <x v="17"/>
    <x v="0"/>
    <x v="17"/>
    <x v="2"/>
    <x v="0"/>
    <x v="16"/>
    <x v="17"/>
    <x v="0"/>
    <x v="17"/>
    <n v="13.03"/>
    <x v="0"/>
    <x v="1"/>
    <x v="0"/>
    <x v="1"/>
    <x v="0"/>
  </r>
  <r>
    <x v="18"/>
    <s v="DEEPAK NITRITE LTD                  "/>
    <x v="6"/>
    <s v="Chemicals: Specialty"/>
    <x v="1"/>
    <x v="0"/>
    <x v="1"/>
    <x v="2"/>
    <x v="1"/>
    <x v="0"/>
    <x v="2"/>
    <x v="0"/>
    <x v="9"/>
    <x v="14"/>
    <x v="0"/>
    <x v="0"/>
    <x v="0"/>
    <x v="7"/>
    <x v="14"/>
    <x v="0"/>
    <x v="0"/>
    <x v="0"/>
    <x v="0"/>
    <x v="0"/>
    <x v="0"/>
    <x v="0"/>
    <x v="0"/>
    <x v="0"/>
    <x v="17"/>
    <n v="2317.6999999999998"/>
    <x v="0"/>
    <x v="0"/>
    <x v="0"/>
    <x v="18"/>
    <x v="0"/>
    <x v="8"/>
    <x v="2"/>
    <x v="0"/>
    <x v="17"/>
    <x v="18"/>
    <x v="0"/>
    <x v="18"/>
    <n v="39.33"/>
    <x v="0"/>
    <x v="1"/>
    <x v="0"/>
    <x v="1"/>
    <x v="0"/>
  </r>
  <r>
    <x v="19"/>
    <s v="TATA CONSULTANCY SERV LT            "/>
    <x v="4"/>
    <s v="Information Technology Services"/>
    <x v="1"/>
    <x v="0"/>
    <x v="1"/>
    <x v="0"/>
    <x v="0"/>
    <x v="0"/>
    <x v="3"/>
    <x v="2"/>
    <x v="8"/>
    <x v="15"/>
    <x v="0"/>
    <x v="2"/>
    <x v="0"/>
    <x v="6"/>
    <x v="15"/>
    <x v="0"/>
    <x v="0"/>
    <x v="0"/>
    <x v="0"/>
    <x v="0"/>
    <x v="0"/>
    <x v="0"/>
    <x v="0"/>
    <x v="0"/>
    <x v="18"/>
    <n v="3864.25"/>
    <x v="0"/>
    <x v="0"/>
    <x v="0"/>
    <x v="19"/>
    <x v="0"/>
    <x v="18"/>
    <x v="2"/>
    <x v="0"/>
    <x v="18"/>
    <x v="19"/>
    <x v="0"/>
    <x v="19"/>
    <n v="12.65"/>
    <x v="0"/>
    <x v="1"/>
    <x v="0"/>
    <x v="1"/>
    <x v="0"/>
  </r>
  <r>
    <x v="20"/>
    <s v="ALKEM LABORATORIES LTD.             "/>
    <x v="2"/>
    <s v="Pharmaceuticals: Major"/>
    <x v="0"/>
    <x v="1"/>
    <x v="0"/>
    <x v="2"/>
    <x v="1"/>
    <x v="0"/>
    <x v="0"/>
    <x v="1"/>
    <x v="2"/>
    <x v="2"/>
    <x v="0"/>
    <x v="1"/>
    <x v="1"/>
    <x v="1"/>
    <x v="2"/>
    <x v="0"/>
    <x v="0"/>
    <x v="0"/>
    <x v="0"/>
    <x v="0"/>
    <x v="0"/>
    <x v="0"/>
    <x v="0"/>
    <x v="0"/>
    <x v="18"/>
    <n v="4879.25"/>
    <x v="0"/>
    <x v="0"/>
    <x v="0"/>
    <x v="20"/>
    <x v="0"/>
    <x v="19"/>
    <x v="2"/>
    <x v="0"/>
    <x v="19"/>
    <x v="20"/>
    <x v="0"/>
    <x v="20"/>
    <n v="15.23"/>
    <x v="0"/>
    <x v="1"/>
    <x v="0"/>
    <x v="1"/>
    <x v="0"/>
  </r>
  <r>
    <x v="21"/>
    <s v="SYNGENE INTERNATIONAL LTD           "/>
    <x v="8"/>
    <s v="Miscellaneous Commercial Services"/>
    <x v="0"/>
    <x v="0"/>
    <x v="0"/>
    <x v="0"/>
    <x v="0"/>
    <x v="0"/>
    <x v="0"/>
    <x v="1"/>
    <x v="2"/>
    <x v="2"/>
    <x v="0"/>
    <x v="1"/>
    <x v="1"/>
    <x v="1"/>
    <x v="2"/>
    <x v="0"/>
    <x v="0"/>
    <x v="0"/>
    <x v="1"/>
    <x v="1"/>
    <x v="1"/>
    <x v="2"/>
    <x v="2"/>
    <x v="2"/>
    <x v="19"/>
    <n v="682.2"/>
    <x v="0"/>
    <x v="0"/>
    <x v="0"/>
    <x v="21"/>
    <x v="0"/>
    <x v="20"/>
    <x v="2"/>
    <x v="0"/>
    <x v="20"/>
    <x v="21"/>
    <x v="0"/>
    <x v="21"/>
    <n v="33.86"/>
    <x v="0"/>
    <x v="1"/>
    <x v="0"/>
    <x v="1"/>
    <x v="0"/>
  </r>
  <r>
    <x v="22"/>
    <s v="ABB INDIA LIMITED                   "/>
    <x v="5"/>
    <s v="Electrical Products"/>
    <x v="1"/>
    <x v="1"/>
    <x v="1"/>
    <x v="2"/>
    <x v="1"/>
    <x v="0"/>
    <x v="3"/>
    <x v="1"/>
    <x v="2"/>
    <x v="2"/>
    <x v="0"/>
    <x v="1"/>
    <x v="1"/>
    <x v="1"/>
    <x v="2"/>
    <x v="0"/>
    <x v="0"/>
    <x v="0"/>
    <x v="0"/>
    <x v="0"/>
    <x v="0"/>
    <x v="0"/>
    <x v="0"/>
    <x v="0"/>
    <x v="20"/>
    <n v="4744.3500000000004"/>
    <x v="0"/>
    <x v="0"/>
    <x v="0"/>
    <x v="22"/>
    <x v="0"/>
    <x v="21"/>
    <x v="2"/>
    <x v="0"/>
    <x v="21"/>
    <x v="22"/>
    <x v="0"/>
    <x v="22"/>
    <n v="16.420000000000002"/>
    <x v="0"/>
    <x v="1"/>
    <x v="0"/>
    <x v="1"/>
    <x v="0"/>
  </r>
  <r>
    <x v="23"/>
    <s v="METROPOLIS HEALTHCARE LTD           "/>
    <x v="9"/>
    <s v="Medical/Nursing Services"/>
    <x v="1"/>
    <x v="0"/>
    <x v="1"/>
    <x v="2"/>
    <x v="0"/>
    <x v="1"/>
    <x v="6"/>
    <x v="0"/>
    <x v="8"/>
    <x v="16"/>
    <x v="0"/>
    <x v="0"/>
    <x v="0"/>
    <x v="0"/>
    <x v="8"/>
    <x v="0"/>
    <x v="0"/>
    <x v="0"/>
    <x v="0"/>
    <x v="0"/>
    <x v="0"/>
    <x v="0"/>
    <x v="0"/>
    <x v="0"/>
    <x v="21"/>
    <n v="1558.6"/>
    <x v="0"/>
    <x v="0"/>
    <x v="0"/>
    <x v="23"/>
    <x v="0"/>
    <x v="19"/>
    <x v="2"/>
    <x v="0"/>
    <x v="22"/>
    <x v="23"/>
    <x v="0"/>
    <x v="23"/>
    <n v="78.650000000000006"/>
    <x v="0"/>
    <x v="1"/>
    <x v="0"/>
    <x v="1"/>
    <x v="0"/>
  </r>
  <r>
    <x v="24"/>
    <s v="EXIDE INDUSTRIES LTD                "/>
    <x v="5"/>
    <s v="Auto Parts: OEM"/>
    <x v="0"/>
    <x v="0"/>
    <x v="1"/>
    <x v="2"/>
    <x v="1"/>
    <x v="0"/>
    <x v="2"/>
    <x v="2"/>
    <x v="7"/>
    <x v="17"/>
    <x v="1"/>
    <x v="2"/>
    <x v="2"/>
    <x v="2"/>
    <x v="16"/>
    <x v="0"/>
    <x v="0"/>
    <x v="0"/>
    <x v="0"/>
    <x v="0"/>
    <x v="0"/>
    <x v="0"/>
    <x v="0"/>
    <x v="0"/>
    <x v="22"/>
    <n v="321.25"/>
    <x v="0"/>
    <x v="0"/>
    <x v="0"/>
    <x v="24"/>
    <x v="0"/>
    <x v="22"/>
    <x v="5"/>
    <x v="0"/>
    <x v="23"/>
    <x v="24"/>
    <x v="0"/>
    <x v="24"/>
    <n v="43.31"/>
    <x v="0"/>
    <x v="1"/>
    <x v="0"/>
    <x v="1"/>
    <x v="0"/>
  </r>
  <r>
    <x v="25"/>
    <s v="MUTHOOT FINANCE LIMITED             "/>
    <x v="1"/>
    <s v="Finance/Rental/Leasing"/>
    <x v="1"/>
    <x v="0"/>
    <x v="1"/>
    <x v="0"/>
    <x v="0"/>
    <x v="0"/>
    <x v="2"/>
    <x v="0"/>
    <x v="1"/>
    <x v="5"/>
    <x v="1"/>
    <x v="2"/>
    <x v="2"/>
    <x v="0"/>
    <x v="17"/>
    <x v="0"/>
    <x v="0"/>
    <x v="0"/>
    <x v="0"/>
    <x v="0"/>
    <x v="0"/>
    <x v="0"/>
    <x v="0"/>
    <x v="0"/>
    <x v="22"/>
    <n v="1410.75"/>
    <x v="0"/>
    <x v="0"/>
    <x v="0"/>
    <x v="25"/>
    <x v="0"/>
    <x v="5"/>
    <x v="2"/>
    <x v="0"/>
    <x v="20"/>
    <x v="25"/>
    <x v="0"/>
    <x v="25"/>
    <n v="46.88"/>
    <x v="0"/>
    <x v="1"/>
    <x v="0"/>
    <x v="1"/>
    <x v="0"/>
  </r>
  <r>
    <x v="26"/>
    <s v="JUBILANT FOODWORKS LTD              "/>
    <x v="10"/>
    <s v="Restaurants"/>
    <x v="1"/>
    <x v="0"/>
    <x v="1"/>
    <x v="0"/>
    <x v="0"/>
    <x v="0"/>
    <x v="3"/>
    <x v="0"/>
    <x v="1"/>
    <x v="18"/>
    <x v="1"/>
    <x v="2"/>
    <x v="0"/>
    <x v="2"/>
    <x v="18"/>
    <x v="0"/>
    <x v="0"/>
    <x v="0"/>
    <x v="0"/>
    <x v="0"/>
    <x v="0"/>
    <x v="0"/>
    <x v="0"/>
    <x v="0"/>
    <x v="23"/>
    <n v="523.85"/>
    <x v="0"/>
    <x v="0"/>
    <x v="0"/>
    <x v="26"/>
    <x v="0"/>
    <x v="23"/>
    <x v="2"/>
    <x v="0"/>
    <x v="24"/>
    <x v="26"/>
    <x v="0"/>
    <x v="26"/>
    <n v="49.65"/>
    <x v="0"/>
    <x v="1"/>
    <x v="0"/>
    <x v="1"/>
    <x v="0"/>
  </r>
  <r>
    <x v="27"/>
    <s v="INDUSIND BANK LIMITED               "/>
    <x v="1"/>
    <s v="Major Banks"/>
    <x v="0"/>
    <x v="0"/>
    <x v="0"/>
    <x v="2"/>
    <x v="1"/>
    <x v="0"/>
    <x v="0"/>
    <x v="2"/>
    <x v="4"/>
    <x v="19"/>
    <x v="0"/>
    <x v="0"/>
    <x v="2"/>
    <x v="5"/>
    <x v="19"/>
    <x v="0"/>
    <x v="0"/>
    <x v="0"/>
    <x v="0"/>
    <x v="0"/>
    <x v="0"/>
    <x v="0"/>
    <x v="0"/>
    <x v="0"/>
    <x v="24"/>
    <n v="1536.6"/>
    <x v="0"/>
    <x v="0"/>
    <x v="0"/>
    <x v="27"/>
    <x v="0"/>
    <x v="24"/>
    <x v="6"/>
    <x v="0"/>
    <x v="25"/>
    <x v="27"/>
    <x v="0"/>
    <x v="27"/>
    <n v="40.31"/>
    <x v="0"/>
    <x v="1"/>
    <x v="0"/>
    <x v="1"/>
    <x v="0"/>
  </r>
  <r>
    <x v="28"/>
    <s v="SIEMENS LTD                         "/>
    <x v="5"/>
    <s v="Electrical Products"/>
    <x v="1"/>
    <x v="1"/>
    <x v="1"/>
    <x v="2"/>
    <x v="1"/>
    <x v="0"/>
    <x v="2"/>
    <x v="1"/>
    <x v="2"/>
    <x v="2"/>
    <x v="0"/>
    <x v="1"/>
    <x v="1"/>
    <x v="1"/>
    <x v="2"/>
    <x v="0"/>
    <x v="0"/>
    <x v="0"/>
    <x v="0"/>
    <x v="0"/>
    <x v="0"/>
    <x v="0"/>
    <x v="0"/>
    <x v="0"/>
    <x v="25"/>
    <n v="4066.6"/>
    <x v="0"/>
    <x v="0"/>
    <x v="0"/>
    <x v="28"/>
    <x v="0"/>
    <x v="24"/>
    <x v="2"/>
    <x v="0"/>
    <x v="26"/>
    <x v="28"/>
    <x v="0"/>
    <x v="28"/>
    <n v="14.6"/>
    <x v="0"/>
    <x v="1"/>
    <x v="0"/>
    <x v="1"/>
    <x v="0"/>
  </r>
  <r>
    <x v="29"/>
    <s v="POLYCAB INDIA LIMITED               "/>
    <x v="5"/>
    <s v="Electrical Products"/>
    <x v="0"/>
    <x v="0"/>
    <x v="0"/>
    <x v="2"/>
    <x v="0"/>
    <x v="1"/>
    <x v="7"/>
    <x v="0"/>
    <x v="10"/>
    <x v="20"/>
    <x v="0"/>
    <x v="0"/>
    <x v="2"/>
    <x v="1"/>
    <x v="20"/>
    <x v="0"/>
    <x v="0"/>
    <x v="0"/>
    <x v="0"/>
    <x v="0"/>
    <x v="0"/>
    <x v="0"/>
    <x v="0"/>
    <x v="0"/>
    <x v="26"/>
    <n v="4331.8500000000004"/>
    <x v="0"/>
    <x v="0"/>
    <x v="0"/>
    <x v="29"/>
    <x v="0"/>
    <x v="25"/>
    <x v="2"/>
    <x v="0"/>
    <x v="27"/>
    <x v="29"/>
    <x v="1"/>
    <x v="29"/>
    <n v="86.11"/>
    <x v="0"/>
    <x v="1"/>
    <x v="0"/>
    <x v="1"/>
    <x v="0"/>
  </r>
  <r>
    <x v="29"/>
    <s v="POLYCAB INDIA LIMITED               "/>
    <x v="5"/>
    <s v="Electrical Products"/>
    <x v="0"/>
    <x v="0"/>
    <x v="0"/>
    <x v="2"/>
    <x v="0"/>
    <x v="1"/>
    <x v="7"/>
    <x v="0"/>
    <x v="10"/>
    <x v="20"/>
    <x v="0"/>
    <x v="0"/>
    <x v="2"/>
    <x v="1"/>
    <x v="20"/>
    <x v="0"/>
    <x v="0"/>
    <x v="0"/>
    <x v="0"/>
    <x v="0"/>
    <x v="0"/>
    <x v="0"/>
    <x v="0"/>
    <x v="0"/>
    <x v="26"/>
    <n v="4331.8500000000004"/>
    <x v="0"/>
    <x v="0"/>
    <x v="0"/>
    <x v="29"/>
    <x v="0"/>
    <x v="25"/>
    <x v="2"/>
    <x v="0"/>
    <x v="27"/>
    <x v="29"/>
    <x v="3"/>
    <x v="29"/>
    <n v="86.11"/>
    <x v="0"/>
    <x v="1"/>
    <x v="0"/>
    <x v="1"/>
    <x v="0"/>
  </r>
  <r>
    <x v="30"/>
    <s v="WIPRO LTD                           "/>
    <x v="4"/>
    <s v="Information Technology Services"/>
    <x v="1"/>
    <x v="0"/>
    <x v="1"/>
    <x v="2"/>
    <x v="1"/>
    <x v="0"/>
    <x v="2"/>
    <x v="2"/>
    <x v="7"/>
    <x v="21"/>
    <x v="1"/>
    <x v="0"/>
    <x v="0"/>
    <x v="1"/>
    <x v="21"/>
    <x v="0"/>
    <x v="0"/>
    <x v="0"/>
    <x v="0"/>
    <x v="0"/>
    <x v="0"/>
    <x v="0"/>
    <x v="0"/>
    <x v="0"/>
    <x v="27"/>
    <n v="476.5"/>
    <x v="0"/>
    <x v="0"/>
    <x v="0"/>
    <x v="30"/>
    <x v="0"/>
    <x v="26"/>
    <x v="7"/>
    <x v="0"/>
    <x v="28"/>
    <x v="30"/>
    <x v="0"/>
    <x v="30"/>
    <n v="66.040000000000006"/>
    <x v="0"/>
    <x v="1"/>
    <x v="0"/>
    <x v="1"/>
    <x v="0"/>
  </r>
  <r>
    <x v="31"/>
    <s v="INFO EDGE (I) LTD                   "/>
    <x v="4"/>
    <s v="Internet Software/Services"/>
    <x v="1"/>
    <x v="0"/>
    <x v="0"/>
    <x v="2"/>
    <x v="1"/>
    <x v="0"/>
    <x v="5"/>
    <x v="2"/>
    <x v="11"/>
    <x v="22"/>
    <x v="0"/>
    <x v="0"/>
    <x v="0"/>
    <x v="5"/>
    <x v="22"/>
    <x v="0"/>
    <x v="0"/>
    <x v="0"/>
    <x v="0"/>
    <x v="0"/>
    <x v="0"/>
    <x v="0"/>
    <x v="0"/>
    <x v="0"/>
    <x v="28"/>
    <n v="5026.8"/>
    <x v="0"/>
    <x v="0"/>
    <x v="0"/>
    <x v="31"/>
    <x v="0"/>
    <x v="27"/>
    <x v="2"/>
    <x v="0"/>
    <x v="29"/>
    <x v="31"/>
    <x v="0"/>
    <x v="31"/>
    <n v="14.2"/>
    <x v="0"/>
    <x v="1"/>
    <x v="0"/>
    <x v="1"/>
    <x v="0"/>
  </r>
  <r>
    <x v="32"/>
    <s v="JK CEMENT LIMITED                   "/>
    <x v="11"/>
    <s v="Construction Materials"/>
    <x v="0"/>
    <x v="1"/>
    <x v="0"/>
    <x v="2"/>
    <x v="1"/>
    <x v="0"/>
    <x v="0"/>
    <x v="1"/>
    <x v="2"/>
    <x v="2"/>
    <x v="0"/>
    <x v="1"/>
    <x v="1"/>
    <x v="1"/>
    <x v="2"/>
    <x v="0"/>
    <x v="0"/>
    <x v="0"/>
    <x v="1"/>
    <x v="1"/>
    <x v="1"/>
    <x v="3"/>
    <x v="3"/>
    <x v="3"/>
    <x v="29"/>
    <n v="3997.25"/>
    <x v="0"/>
    <x v="0"/>
    <x v="0"/>
    <x v="32"/>
    <x v="0"/>
    <x v="28"/>
    <x v="2"/>
    <x v="0"/>
    <x v="30"/>
    <x v="32"/>
    <x v="0"/>
    <x v="32"/>
    <n v="15.47"/>
    <x v="0"/>
    <x v="1"/>
    <x v="0"/>
    <x v="1"/>
    <x v="0"/>
  </r>
  <r>
    <x v="33"/>
    <s v="CUMMINS INDIA LTD                   "/>
    <x v="5"/>
    <s v="Auto Parts: OEM"/>
    <x v="1"/>
    <x v="0"/>
    <x v="1"/>
    <x v="2"/>
    <x v="0"/>
    <x v="1"/>
    <x v="1"/>
    <x v="2"/>
    <x v="7"/>
    <x v="23"/>
    <x v="1"/>
    <x v="2"/>
    <x v="0"/>
    <x v="6"/>
    <x v="23"/>
    <x v="0"/>
    <x v="0"/>
    <x v="0"/>
    <x v="0"/>
    <x v="0"/>
    <x v="0"/>
    <x v="0"/>
    <x v="0"/>
    <x v="0"/>
    <x v="30"/>
    <n v="2085.1999999999998"/>
    <x v="0"/>
    <x v="0"/>
    <x v="0"/>
    <x v="33"/>
    <x v="0"/>
    <x v="23"/>
    <x v="2"/>
    <x v="0"/>
    <x v="31"/>
    <x v="33"/>
    <x v="0"/>
    <x v="33"/>
    <n v="16.97"/>
    <x v="0"/>
    <x v="1"/>
    <x v="0"/>
    <x v="1"/>
    <x v="0"/>
  </r>
  <r>
    <x v="34"/>
    <s v="GAIL (INDIA) LTD                    "/>
    <x v="12"/>
    <s v="Gas Distributors"/>
    <x v="1"/>
    <x v="0"/>
    <x v="1"/>
    <x v="1"/>
    <x v="1"/>
    <x v="1"/>
    <x v="1"/>
    <x v="0"/>
    <x v="1"/>
    <x v="5"/>
    <x v="1"/>
    <x v="2"/>
    <x v="0"/>
    <x v="2"/>
    <x v="24"/>
    <x v="0"/>
    <x v="0"/>
    <x v="0"/>
    <x v="0"/>
    <x v="0"/>
    <x v="0"/>
    <x v="0"/>
    <x v="0"/>
    <x v="0"/>
    <x v="31"/>
    <n v="166.3"/>
    <x v="0"/>
    <x v="0"/>
    <x v="0"/>
    <x v="34"/>
    <x v="2"/>
    <x v="29"/>
    <x v="8"/>
    <x v="0"/>
    <x v="32"/>
    <x v="34"/>
    <x v="0"/>
    <x v="34"/>
    <n v="49.86"/>
    <x v="0"/>
    <x v="1"/>
    <x v="0"/>
    <x v="1"/>
    <x v="0"/>
  </r>
  <r>
    <x v="35"/>
    <s v="NESTLE INDIA LIMITED                "/>
    <x v="0"/>
    <s v="Food: Major Diversified"/>
    <x v="0"/>
    <x v="0"/>
    <x v="0"/>
    <x v="0"/>
    <x v="0"/>
    <x v="0"/>
    <x v="0"/>
    <x v="2"/>
    <x v="12"/>
    <x v="24"/>
    <x v="0"/>
    <x v="0"/>
    <x v="2"/>
    <x v="8"/>
    <x v="25"/>
    <x v="0"/>
    <x v="0"/>
    <x v="0"/>
    <x v="0"/>
    <x v="0"/>
    <x v="0"/>
    <x v="0"/>
    <x v="0"/>
    <x v="0"/>
    <x v="32"/>
    <n v="2478.5500000000002"/>
    <x v="0"/>
    <x v="0"/>
    <x v="0"/>
    <x v="35"/>
    <x v="0"/>
    <x v="30"/>
    <x v="2"/>
    <x v="0"/>
    <x v="33"/>
    <x v="35"/>
    <x v="0"/>
    <x v="35"/>
    <n v="19.63"/>
    <x v="0"/>
    <x v="1"/>
    <x v="0"/>
    <x v="1"/>
    <x v="0"/>
  </r>
  <r>
    <x v="36"/>
    <s v="HCL TECHNOLOGIES LTD                "/>
    <x v="4"/>
    <s v="Information Technology Services"/>
    <x v="1"/>
    <x v="0"/>
    <x v="0"/>
    <x v="2"/>
    <x v="1"/>
    <x v="0"/>
    <x v="5"/>
    <x v="2"/>
    <x v="13"/>
    <x v="25"/>
    <x v="0"/>
    <x v="0"/>
    <x v="2"/>
    <x v="1"/>
    <x v="26"/>
    <x v="0"/>
    <x v="0"/>
    <x v="0"/>
    <x v="0"/>
    <x v="0"/>
    <x v="0"/>
    <x v="0"/>
    <x v="0"/>
    <x v="0"/>
    <x v="33"/>
    <n v="1542.15"/>
    <x v="0"/>
    <x v="0"/>
    <x v="0"/>
    <x v="36"/>
    <x v="0"/>
    <x v="31"/>
    <x v="2"/>
    <x v="0"/>
    <x v="26"/>
    <x v="36"/>
    <x v="0"/>
    <x v="36"/>
    <n v="16.260000000000002"/>
    <x v="0"/>
    <x v="1"/>
    <x v="0"/>
    <x v="1"/>
    <x v="0"/>
  </r>
  <r>
    <x v="37"/>
    <s v="TVS MOTOR COMPANY  LTD              "/>
    <x v="7"/>
    <s v="Motor Vehicles"/>
    <x v="0"/>
    <x v="0"/>
    <x v="1"/>
    <x v="0"/>
    <x v="0"/>
    <x v="0"/>
    <x v="3"/>
    <x v="2"/>
    <x v="4"/>
    <x v="26"/>
    <x v="0"/>
    <x v="2"/>
    <x v="0"/>
    <x v="0"/>
    <x v="27"/>
    <x v="0"/>
    <x v="0"/>
    <x v="0"/>
    <x v="0"/>
    <x v="0"/>
    <x v="0"/>
    <x v="0"/>
    <x v="0"/>
    <x v="0"/>
    <x v="34"/>
    <n v="2010.7"/>
    <x v="0"/>
    <x v="0"/>
    <x v="0"/>
    <x v="37"/>
    <x v="0"/>
    <x v="32"/>
    <x v="2"/>
    <x v="0"/>
    <x v="34"/>
    <x v="37"/>
    <x v="0"/>
    <x v="37"/>
    <n v="21.13"/>
    <x v="0"/>
    <x v="1"/>
    <x v="0"/>
    <x v="1"/>
    <x v="0"/>
  </r>
  <r>
    <x v="38"/>
    <s v="AARTI INDUSTRIES LTD                "/>
    <x v="6"/>
    <s v="Chemicals: Major Diversified"/>
    <x v="0"/>
    <x v="0"/>
    <x v="0"/>
    <x v="2"/>
    <x v="0"/>
    <x v="1"/>
    <x v="7"/>
    <x v="1"/>
    <x v="2"/>
    <x v="2"/>
    <x v="0"/>
    <x v="1"/>
    <x v="1"/>
    <x v="1"/>
    <x v="2"/>
    <x v="0"/>
    <x v="1"/>
    <x v="0"/>
    <x v="0"/>
    <x v="0"/>
    <x v="0"/>
    <x v="0"/>
    <x v="0"/>
    <x v="0"/>
    <x v="35"/>
    <n v="669.35"/>
    <x v="0"/>
    <x v="0"/>
    <x v="0"/>
    <x v="38"/>
    <x v="0"/>
    <x v="33"/>
    <x v="9"/>
    <x v="0"/>
    <x v="35"/>
    <x v="38"/>
    <x v="0"/>
    <x v="38"/>
    <n v="72.31"/>
    <x v="0"/>
    <x v="1"/>
    <x v="0"/>
    <x v="1"/>
    <x v="0"/>
  </r>
  <r>
    <x v="39"/>
    <s v="ESCORTS KUBOTA LIMITED              "/>
    <x v="5"/>
    <s v="Auto Parts: OEM"/>
    <x v="1"/>
    <x v="0"/>
    <x v="1"/>
    <x v="2"/>
    <x v="0"/>
    <x v="1"/>
    <x v="1"/>
    <x v="2"/>
    <x v="7"/>
    <x v="27"/>
    <x v="1"/>
    <x v="2"/>
    <x v="0"/>
    <x v="2"/>
    <x v="28"/>
    <x v="0"/>
    <x v="0"/>
    <x v="0"/>
    <x v="0"/>
    <x v="0"/>
    <x v="0"/>
    <x v="0"/>
    <x v="0"/>
    <x v="0"/>
    <x v="36"/>
    <n v="2940.1"/>
    <x v="0"/>
    <x v="0"/>
    <x v="0"/>
    <x v="39"/>
    <x v="0"/>
    <x v="34"/>
    <x v="2"/>
    <x v="0"/>
    <x v="36"/>
    <x v="39"/>
    <x v="0"/>
    <x v="39"/>
    <n v="75.680000000000007"/>
    <x v="0"/>
    <x v="1"/>
    <x v="0"/>
    <x v="1"/>
    <x v="0"/>
  </r>
  <r>
    <x v="40"/>
    <s v="BHEL                                "/>
    <x v="5"/>
    <s v="Electrical Products"/>
    <x v="1"/>
    <x v="0"/>
    <x v="0"/>
    <x v="1"/>
    <x v="1"/>
    <x v="1"/>
    <x v="4"/>
    <x v="0"/>
    <x v="1"/>
    <x v="5"/>
    <x v="1"/>
    <x v="2"/>
    <x v="0"/>
    <x v="9"/>
    <x v="29"/>
    <x v="0"/>
    <x v="0"/>
    <x v="0"/>
    <x v="0"/>
    <x v="0"/>
    <x v="0"/>
    <x v="0"/>
    <x v="0"/>
    <x v="0"/>
    <x v="37"/>
    <n v="219.4"/>
    <x v="0"/>
    <x v="0"/>
    <x v="0"/>
    <x v="40"/>
    <x v="2"/>
    <x v="35"/>
    <x v="10"/>
    <x v="0"/>
    <x v="37"/>
    <x v="40"/>
    <x v="2"/>
    <x v="40"/>
    <n v="85.75"/>
    <x v="0"/>
    <x v="1"/>
    <x v="0"/>
    <x v="1"/>
    <x v="1"/>
  </r>
  <r>
    <x v="41"/>
    <s v="MANAPPURAM FINANCE LTD              "/>
    <x v="1"/>
    <s v="Finance/Rental/Leasing"/>
    <x v="1"/>
    <x v="0"/>
    <x v="1"/>
    <x v="2"/>
    <x v="0"/>
    <x v="1"/>
    <x v="1"/>
    <x v="1"/>
    <x v="2"/>
    <x v="2"/>
    <x v="0"/>
    <x v="1"/>
    <x v="1"/>
    <x v="1"/>
    <x v="2"/>
    <x v="0"/>
    <x v="0"/>
    <x v="0"/>
    <x v="0"/>
    <x v="0"/>
    <x v="0"/>
    <x v="0"/>
    <x v="0"/>
    <x v="0"/>
    <x v="38"/>
    <n v="175.9"/>
    <x v="0"/>
    <x v="0"/>
    <x v="0"/>
    <x v="41"/>
    <x v="0"/>
    <x v="19"/>
    <x v="11"/>
    <x v="0"/>
    <x v="38"/>
    <x v="41"/>
    <x v="0"/>
    <x v="41"/>
    <n v="73.73"/>
    <x v="0"/>
    <x v="1"/>
    <x v="0"/>
    <x v="1"/>
    <x v="0"/>
  </r>
  <r>
    <x v="42"/>
    <s v="GRANULES INDIA LIMITED              "/>
    <x v="2"/>
    <s v="Pharmaceuticals: Other"/>
    <x v="0"/>
    <x v="1"/>
    <x v="1"/>
    <x v="2"/>
    <x v="1"/>
    <x v="0"/>
    <x v="3"/>
    <x v="1"/>
    <x v="2"/>
    <x v="2"/>
    <x v="0"/>
    <x v="1"/>
    <x v="1"/>
    <x v="1"/>
    <x v="2"/>
    <x v="0"/>
    <x v="0"/>
    <x v="0"/>
    <x v="0"/>
    <x v="0"/>
    <x v="0"/>
    <x v="0"/>
    <x v="0"/>
    <x v="0"/>
    <x v="39"/>
    <n v="416.7"/>
    <x v="0"/>
    <x v="0"/>
    <x v="0"/>
    <x v="42"/>
    <x v="0"/>
    <x v="20"/>
    <x v="2"/>
    <x v="0"/>
    <x v="39"/>
    <x v="42"/>
    <x v="0"/>
    <x v="42"/>
    <n v="79.38"/>
    <x v="0"/>
    <x v="1"/>
    <x v="0"/>
    <x v="1"/>
    <x v="0"/>
  </r>
  <r>
    <x v="43"/>
    <s v="JSW STEEL LIMITED                   "/>
    <x v="11"/>
    <s v="Steel"/>
    <x v="1"/>
    <x v="0"/>
    <x v="1"/>
    <x v="2"/>
    <x v="1"/>
    <x v="0"/>
    <x v="3"/>
    <x v="2"/>
    <x v="14"/>
    <x v="28"/>
    <x v="0"/>
    <x v="2"/>
    <x v="0"/>
    <x v="0"/>
    <x v="30"/>
    <x v="0"/>
    <x v="0"/>
    <x v="0"/>
    <x v="0"/>
    <x v="0"/>
    <x v="0"/>
    <x v="0"/>
    <x v="0"/>
    <x v="0"/>
    <x v="40"/>
    <n v="806.95"/>
    <x v="0"/>
    <x v="0"/>
    <x v="0"/>
    <x v="43"/>
    <x v="0"/>
    <x v="36"/>
    <x v="2"/>
    <x v="0"/>
    <x v="40"/>
    <x v="43"/>
    <x v="0"/>
    <x v="43"/>
    <n v="12.66"/>
    <x v="0"/>
    <x v="1"/>
    <x v="0"/>
    <x v="1"/>
    <x v="0"/>
  </r>
  <r>
    <x v="44"/>
    <s v="LUPIN LIMITED                       "/>
    <x v="2"/>
    <s v="Pharmaceuticals: Other"/>
    <x v="1"/>
    <x v="0"/>
    <x v="1"/>
    <x v="2"/>
    <x v="1"/>
    <x v="0"/>
    <x v="3"/>
    <x v="2"/>
    <x v="3"/>
    <x v="29"/>
    <x v="0"/>
    <x v="0"/>
    <x v="0"/>
    <x v="1"/>
    <x v="31"/>
    <x v="0"/>
    <x v="0"/>
    <x v="0"/>
    <x v="0"/>
    <x v="0"/>
    <x v="0"/>
    <x v="0"/>
    <x v="0"/>
    <x v="0"/>
    <x v="41"/>
    <n v="1409.65"/>
    <x v="0"/>
    <x v="0"/>
    <x v="0"/>
    <x v="44"/>
    <x v="0"/>
    <x v="37"/>
    <x v="2"/>
    <x v="0"/>
    <x v="41"/>
    <x v="44"/>
    <x v="0"/>
    <x v="44"/>
    <n v="37.33"/>
    <x v="0"/>
    <x v="1"/>
    <x v="0"/>
    <x v="1"/>
    <x v="0"/>
  </r>
  <r>
    <x v="45"/>
    <s v="DR. LAL PATH LABS LTD.              "/>
    <x v="9"/>
    <s v="Medical/Nursing Services"/>
    <x v="1"/>
    <x v="0"/>
    <x v="1"/>
    <x v="0"/>
    <x v="0"/>
    <x v="0"/>
    <x v="2"/>
    <x v="0"/>
    <x v="1"/>
    <x v="30"/>
    <x v="1"/>
    <x v="0"/>
    <x v="0"/>
    <x v="1"/>
    <x v="32"/>
    <x v="0"/>
    <x v="0"/>
    <x v="0"/>
    <x v="0"/>
    <x v="0"/>
    <x v="0"/>
    <x v="0"/>
    <x v="0"/>
    <x v="0"/>
    <x v="42"/>
    <n v="2420.25"/>
    <x v="0"/>
    <x v="0"/>
    <x v="0"/>
    <x v="45"/>
    <x v="0"/>
    <x v="38"/>
    <x v="2"/>
    <x v="0"/>
    <x v="42"/>
    <x v="45"/>
    <x v="0"/>
    <x v="45"/>
    <n v="32.68"/>
    <x v="0"/>
    <x v="1"/>
    <x v="0"/>
    <x v="1"/>
    <x v="0"/>
  </r>
  <r>
    <x v="46"/>
    <s v="DIVI S LABORATORIES LTD             "/>
    <x v="2"/>
    <s v="Pharmaceuticals: Major"/>
    <x v="1"/>
    <x v="0"/>
    <x v="0"/>
    <x v="0"/>
    <x v="0"/>
    <x v="0"/>
    <x v="0"/>
    <x v="0"/>
    <x v="9"/>
    <x v="31"/>
    <x v="0"/>
    <x v="0"/>
    <x v="0"/>
    <x v="4"/>
    <x v="33"/>
    <x v="0"/>
    <x v="0"/>
    <x v="0"/>
    <x v="0"/>
    <x v="0"/>
    <x v="0"/>
    <x v="0"/>
    <x v="0"/>
    <x v="0"/>
    <x v="43"/>
    <n v="3649.5"/>
    <x v="0"/>
    <x v="0"/>
    <x v="0"/>
    <x v="46"/>
    <x v="0"/>
    <x v="39"/>
    <x v="2"/>
    <x v="0"/>
    <x v="43"/>
    <x v="46"/>
    <x v="0"/>
    <x v="46"/>
    <n v="36.35"/>
    <x v="0"/>
    <x v="0"/>
    <x v="0"/>
    <x v="0"/>
    <x v="0"/>
  </r>
  <r>
    <x v="47"/>
    <s v="ASTRAL LIMITED                      "/>
    <x v="5"/>
    <s v="Miscellaneous Manufacturing"/>
    <x v="1"/>
    <x v="0"/>
    <x v="1"/>
    <x v="2"/>
    <x v="0"/>
    <x v="1"/>
    <x v="6"/>
    <x v="0"/>
    <x v="15"/>
    <x v="32"/>
    <x v="0"/>
    <x v="2"/>
    <x v="2"/>
    <x v="2"/>
    <x v="34"/>
    <x v="0"/>
    <x v="1"/>
    <x v="0"/>
    <x v="0"/>
    <x v="0"/>
    <x v="0"/>
    <x v="0"/>
    <x v="0"/>
    <x v="0"/>
    <x v="43"/>
    <n v="1825.25"/>
    <x v="0"/>
    <x v="0"/>
    <x v="0"/>
    <x v="47"/>
    <x v="0"/>
    <x v="40"/>
    <x v="2"/>
    <x v="0"/>
    <x v="31"/>
    <x v="47"/>
    <x v="0"/>
    <x v="47"/>
    <n v="23.46"/>
    <x v="0"/>
    <x v="1"/>
    <x v="0"/>
    <x v="1"/>
    <x v="0"/>
  </r>
  <r>
    <x v="48"/>
    <s v="GODREJ PROPERTIES LTD               "/>
    <x v="1"/>
    <s v="Real Estate Development"/>
    <x v="1"/>
    <x v="0"/>
    <x v="1"/>
    <x v="1"/>
    <x v="1"/>
    <x v="1"/>
    <x v="1"/>
    <x v="0"/>
    <x v="1"/>
    <x v="5"/>
    <x v="1"/>
    <x v="2"/>
    <x v="0"/>
    <x v="2"/>
    <x v="35"/>
    <x v="0"/>
    <x v="0"/>
    <x v="0"/>
    <x v="0"/>
    <x v="0"/>
    <x v="0"/>
    <x v="0"/>
    <x v="0"/>
    <x v="0"/>
    <x v="44"/>
    <n v="2312.35"/>
    <x v="0"/>
    <x v="0"/>
    <x v="0"/>
    <x v="48"/>
    <x v="0"/>
    <x v="41"/>
    <x v="2"/>
    <x v="0"/>
    <x v="44"/>
    <x v="48"/>
    <x v="0"/>
    <x v="48"/>
    <n v="31.12"/>
    <x v="0"/>
    <x v="1"/>
    <x v="0"/>
    <x v="1"/>
    <x v="0"/>
  </r>
  <r>
    <x v="49"/>
    <s v="HDFC LIFE INS CO LTD                "/>
    <x v="1"/>
    <s v="Multi-Line Insurance"/>
    <x v="1"/>
    <x v="0"/>
    <x v="1"/>
    <x v="0"/>
    <x v="0"/>
    <x v="0"/>
    <x v="3"/>
    <x v="0"/>
    <x v="16"/>
    <x v="33"/>
    <x v="0"/>
    <x v="0"/>
    <x v="0"/>
    <x v="1"/>
    <x v="36"/>
    <x v="0"/>
    <x v="0"/>
    <x v="0"/>
    <x v="0"/>
    <x v="0"/>
    <x v="0"/>
    <x v="0"/>
    <x v="0"/>
    <x v="0"/>
    <x v="45"/>
    <n v="607.70000000000005"/>
    <x v="0"/>
    <x v="0"/>
    <x v="0"/>
    <x v="49"/>
    <x v="0"/>
    <x v="42"/>
    <x v="12"/>
    <x v="0"/>
    <x v="45"/>
    <x v="49"/>
    <x v="0"/>
    <x v="49"/>
    <n v="30.66"/>
    <x v="0"/>
    <x v="1"/>
    <x v="0"/>
    <x v="1"/>
    <x v="0"/>
  </r>
  <r>
    <x v="50"/>
    <s v="MARICO LIMITED                      "/>
    <x v="0"/>
    <s v="Household/Personal Care"/>
    <x v="1"/>
    <x v="0"/>
    <x v="1"/>
    <x v="0"/>
    <x v="0"/>
    <x v="0"/>
    <x v="2"/>
    <x v="0"/>
    <x v="0"/>
    <x v="34"/>
    <x v="0"/>
    <x v="0"/>
    <x v="0"/>
    <x v="3"/>
    <x v="37"/>
    <x v="0"/>
    <x v="0"/>
    <x v="0"/>
    <x v="0"/>
    <x v="0"/>
    <x v="0"/>
    <x v="0"/>
    <x v="0"/>
    <x v="0"/>
    <x v="46"/>
    <n v="524.1"/>
    <x v="0"/>
    <x v="0"/>
    <x v="0"/>
    <x v="50"/>
    <x v="0"/>
    <x v="2"/>
    <x v="2"/>
    <x v="0"/>
    <x v="46"/>
    <x v="50"/>
    <x v="0"/>
    <x v="50"/>
    <n v="21.34"/>
    <x v="0"/>
    <x v="1"/>
    <x v="0"/>
    <x v="1"/>
    <x v="0"/>
  </r>
  <r>
    <x v="51"/>
    <s v="DIXON TECHNO (INDIA) LTD            "/>
    <x v="13"/>
    <s v="Electronic Production Equipment"/>
    <x v="0"/>
    <x v="1"/>
    <x v="1"/>
    <x v="2"/>
    <x v="1"/>
    <x v="0"/>
    <x v="3"/>
    <x v="1"/>
    <x v="2"/>
    <x v="2"/>
    <x v="0"/>
    <x v="1"/>
    <x v="1"/>
    <x v="1"/>
    <x v="2"/>
    <x v="0"/>
    <x v="0"/>
    <x v="0"/>
    <x v="0"/>
    <x v="0"/>
    <x v="0"/>
    <x v="0"/>
    <x v="0"/>
    <x v="0"/>
    <x v="47"/>
    <n v="6021.6"/>
    <x v="0"/>
    <x v="0"/>
    <x v="0"/>
    <x v="51"/>
    <x v="0"/>
    <x v="42"/>
    <x v="2"/>
    <x v="0"/>
    <x v="32"/>
    <x v="51"/>
    <x v="0"/>
    <x v="51"/>
    <n v="42.26"/>
    <x v="0"/>
    <x v="1"/>
    <x v="0"/>
    <x v="1"/>
    <x v="0"/>
  </r>
  <r>
    <x v="52"/>
    <s v="MAHANAGAR GAS LTD.                  "/>
    <x v="12"/>
    <s v="Gas Distributors"/>
    <x v="0"/>
    <x v="0"/>
    <x v="0"/>
    <x v="1"/>
    <x v="1"/>
    <x v="1"/>
    <x v="4"/>
    <x v="2"/>
    <x v="4"/>
    <x v="35"/>
    <x v="0"/>
    <x v="2"/>
    <x v="0"/>
    <x v="10"/>
    <x v="38"/>
    <x v="0"/>
    <x v="0"/>
    <x v="0"/>
    <x v="0"/>
    <x v="0"/>
    <x v="0"/>
    <x v="0"/>
    <x v="0"/>
    <x v="0"/>
    <x v="48"/>
    <n v="1312.25"/>
    <x v="0"/>
    <x v="0"/>
    <x v="0"/>
    <x v="52"/>
    <x v="0"/>
    <x v="1"/>
    <x v="2"/>
    <x v="1"/>
    <x v="47"/>
    <x v="52"/>
    <x v="0"/>
    <x v="52"/>
    <n v="50.26"/>
    <x v="0"/>
    <x v="1"/>
    <x v="0"/>
    <x v="1"/>
    <x v="0"/>
  </r>
  <r>
    <x v="53"/>
    <s v="DLF LIMITED                         "/>
    <x v="1"/>
    <s v="Real Estate Development"/>
    <x v="0"/>
    <x v="0"/>
    <x v="0"/>
    <x v="2"/>
    <x v="1"/>
    <x v="0"/>
    <x v="0"/>
    <x v="0"/>
    <x v="1"/>
    <x v="5"/>
    <x v="1"/>
    <x v="2"/>
    <x v="2"/>
    <x v="0"/>
    <x v="39"/>
    <x v="0"/>
    <x v="0"/>
    <x v="0"/>
    <x v="0"/>
    <x v="0"/>
    <x v="0"/>
    <x v="0"/>
    <x v="0"/>
    <x v="0"/>
    <x v="49"/>
    <n v="776.35"/>
    <x v="0"/>
    <x v="0"/>
    <x v="0"/>
    <x v="53"/>
    <x v="0"/>
    <x v="43"/>
    <x v="13"/>
    <x v="0"/>
    <x v="48"/>
    <x v="53"/>
    <x v="0"/>
    <x v="53"/>
    <n v="61.62"/>
    <x v="0"/>
    <x v="1"/>
    <x v="0"/>
    <x v="1"/>
    <x v="0"/>
  </r>
  <r>
    <x v="54"/>
    <s v="CIPLA LTD                           "/>
    <x v="2"/>
    <s v="Pharmaceuticals: Other"/>
    <x v="0"/>
    <x v="0"/>
    <x v="1"/>
    <x v="2"/>
    <x v="1"/>
    <x v="0"/>
    <x v="3"/>
    <x v="2"/>
    <x v="7"/>
    <x v="36"/>
    <x v="1"/>
    <x v="2"/>
    <x v="0"/>
    <x v="6"/>
    <x v="40"/>
    <x v="0"/>
    <x v="0"/>
    <x v="0"/>
    <x v="0"/>
    <x v="0"/>
    <x v="0"/>
    <x v="0"/>
    <x v="0"/>
    <x v="0"/>
    <x v="50"/>
    <n v="1312.3"/>
    <x v="0"/>
    <x v="0"/>
    <x v="0"/>
    <x v="54"/>
    <x v="0"/>
    <x v="12"/>
    <x v="2"/>
    <x v="0"/>
    <x v="34"/>
    <x v="54"/>
    <x v="0"/>
    <x v="54"/>
    <n v="14.24"/>
    <x v="0"/>
    <x v="1"/>
    <x v="0"/>
    <x v="1"/>
    <x v="0"/>
  </r>
  <r>
    <x v="55"/>
    <s v="BAJAJ FINSERV LTD.                  "/>
    <x v="1"/>
    <s v="Life/Health Insurance"/>
    <x v="1"/>
    <x v="0"/>
    <x v="0"/>
    <x v="0"/>
    <x v="0"/>
    <x v="0"/>
    <x v="0"/>
    <x v="0"/>
    <x v="17"/>
    <x v="37"/>
    <x v="0"/>
    <x v="2"/>
    <x v="2"/>
    <x v="0"/>
    <x v="26"/>
    <x v="0"/>
    <x v="2"/>
    <x v="0"/>
    <x v="0"/>
    <x v="0"/>
    <x v="0"/>
    <x v="0"/>
    <x v="0"/>
    <x v="0"/>
    <x v="51"/>
    <n v="1581.55"/>
    <x v="0"/>
    <x v="0"/>
    <x v="0"/>
    <x v="55"/>
    <x v="0"/>
    <x v="20"/>
    <x v="2"/>
    <x v="0"/>
    <x v="49"/>
    <x v="55"/>
    <x v="0"/>
    <x v="55"/>
    <n v="16.850000000000001"/>
    <x v="0"/>
    <x v="0"/>
    <x v="0"/>
    <x v="1"/>
    <x v="0"/>
  </r>
  <r>
    <x v="56"/>
    <s v="OBEROI REALTY LIMITED               "/>
    <x v="1"/>
    <s v="Real Estate Development"/>
    <x v="0"/>
    <x v="1"/>
    <x v="0"/>
    <x v="2"/>
    <x v="1"/>
    <x v="0"/>
    <x v="0"/>
    <x v="1"/>
    <x v="2"/>
    <x v="2"/>
    <x v="0"/>
    <x v="1"/>
    <x v="1"/>
    <x v="1"/>
    <x v="2"/>
    <x v="0"/>
    <x v="0"/>
    <x v="0"/>
    <x v="0"/>
    <x v="0"/>
    <x v="0"/>
    <x v="0"/>
    <x v="0"/>
    <x v="0"/>
    <x v="51"/>
    <n v="1504.5"/>
    <x v="0"/>
    <x v="0"/>
    <x v="0"/>
    <x v="56"/>
    <x v="0"/>
    <x v="44"/>
    <x v="2"/>
    <x v="0"/>
    <x v="50"/>
    <x v="56"/>
    <x v="0"/>
    <x v="56"/>
    <n v="35.659999999999997"/>
    <x v="0"/>
    <x v="1"/>
    <x v="0"/>
    <x v="1"/>
    <x v="0"/>
  </r>
  <r>
    <x v="57"/>
    <s v="DABUR INDIA LTD                     "/>
    <x v="0"/>
    <s v="Household/Personal Care"/>
    <x v="0"/>
    <x v="0"/>
    <x v="0"/>
    <x v="2"/>
    <x v="1"/>
    <x v="0"/>
    <x v="0"/>
    <x v="2"/>
    <x v="9"/>
    <x v="38"/>
    <x v="0"/>
    <x v="0"/>
    <x v="0"/>
    <x v="11"/>
    <x v="41"/>
    <x v="0"/>
    <x v="0"/>
    <x v="0"/>
    <x v="0"/>
    <x v="0"/>
    <x v="0"/>
    <x v="0"/>
    <x v="0"/>
    <x v="0"/>
    <x v="52"/>
    <n v="537.65"/>
    <x v="0"/>
    <x v="0"/>
    <x v="0"/>
    <x v="57"/>
    <x v="0"/>
    <x v="18"/>
    <x v="2"/>
    <x v="0"/>
    <x v="51"/>
    <x v="57"/>
    <x v="0"/>
    <x v="57"/>
    <n v="33.32"/>
    <x v="0"/>
    <x v="1"/>
    <x v="0"/>
    <x v="1"/>
    <x v="0"/>
  </r>
  <r>
    <x v="58"/>
    <s v="TATA POWER CO LTD                   "/>
    <x v="12"/>
    <s v="Electric Utilities"/>
    <x v="1"/>
    <x v="0"/>
    <x v="1"/>
    <x v="2"/>
    <x v="1"/>
    <x v="0"/>
    <x v="2"/>
    <x v="2"/>
    <x v="12"/>
    <x v="39"/>
    <x v="0"/>
    <x v="0"/>
    <x v="2"/>
    <x v="5"/>
    <x v="42"/>
    <x v="0"/>
    <x v="0"/>
    <x v="0"/>
    <x v="0"/>
    <x v="0"/>
    <x v="0"/>
    <x v="0"/>
    <x v="0"/>
    <x v="0"/>
    <x v="53"/>
    <n v="345.45"/>
    <x v="0"/>
    <x v="0"/>
    <x v="0"/>
    <x v="58"/>
    <x v="0"/>
    <x v="44"/>
    <x v="14"/>
    <x v="0"/>
    <x v="52"/>
    <x v="58"/>
    <x v="0"/>
    <x v="58"/>
    <n v="61.82"/>
    <x v="0"/>
    <x v="1"/>
    <x v="0"/>
    <x v="1"/>
    <x v="0"/>
  </r>
  <r>
    <x v="59"/>
    <s v="L&amp;T FINANCE HOLDINGS LTD            "/>
    <x v="1"/>
    <s v="Finance/Rental/Leasing"/>
    <x v="0"/>
    <x v="1"/>
    <x v="1"/>
    <x v="2"/>
    <x v="1"/>
    <x v="0"/>
    <x v="2"/>
    <x v="1"/>
    <x v="2"/>
    <x v="2"/>
    <x v="0"/>
    <x v="1"/>
    <x v="1"/>
    <x v="1"/>
    <x v="2"/>
    <x v="0"/>
    <x v="0"/>
    <x v="0"/>
    <x v="0"/>
    <x v="0"/>
    <x v="0"/>
    <x v="0"/>
    <x v="0"/>
    <x v="0"/>
    <x v="54"/>
    <n v="166.85"/>
    <x v="0"/>
    <x v="0"/>
    <x v="0"/>
    <x v="59"/>
    <x v="0"/>
    <x v="45"/>
    <x v="15"/>
    <x v="0"/>
    <x v="53"/>
    <x v="34"/>
    <x v="0"/>
    <x v="59"/>
    <n v="47.85"/>
    <x v="0"/>
    <x v="1"/>
    <x v="0"/>
    <x v="1"/>
    <x v="0"/>
  </r>
  <r>
    <x v="60"/>
    <s v="BHARAT FORGE LTD                    "/>
    <x v="5"/>
    <s v="Metal Fabrication"/>
    <x v="1"/>
    <x v="0"/>
    <x v="1"/>
    <x v="2"/>
    <x v="1"/>
    <x v="0"/>
    <x v="2"/>
    <x v="2"/>
    <x v="7"/>
    <x v="40"/>
    <x v="1"/>
    <x v="2"/>
    <x v="2"/>
    <x v="2"/>
    <x v="43"/>
    <x v="0"/>
    <x v="0"/>
    <x v="0"/>
    <x v="0"/>
    <x v="0"/>
    <x v="0"/>
    <x v="0"/>
    <x v="0"/>
    <x v="0"/>
    <x v="55"/>
    <n v="1225.3499999999999"/>
    <x v="0"/>
    <x v="0"/>
    <x v="0"/>
    <x v="60"/>
    <x v="0"/>
    <x v="42"/>
    <x v="2"/>
    <x v="0"/>
    <x v="54"/>
    <x v="59"/>
    <x v="0"/>
    <x v="60"/>
    <n v="19.350000000000001"/>
    <x v="0"/>
    <x v="1"/>
    <x v="0"/>
    <x v="1"/>
    <x v="0"/>
  </r>
  <r>
    <x v="61"/>
    <s v="BAJAJ AUTO LIMITED                  "/>
    <x v="7"/>
    <s v="Motor Vehicles"/>
    <x v="0"/>
    <x v="0"/>
    <x v="0"/>
    <x v="2"/>
    <x v="1"/>
    <x v="0"/>
    <x v="5"/>
    <x v="0"/>
    <x v="1"/>
    <x v="5"/>
    <x v="1"/>
    <x v="0"/>
    <x v="2"/>
    <x v="5"/>
    <x v="44"/>
    <x v="0"/>
    <x v="2"/>
    <x v="0"/>
    <x v="0"/>
    <x v="0"/>
    <x v="0"/>
    <x v="0"/>
    <x v="0"/>
    <x v="0"/>
    <x v="55"/>
    <n v="7086.95"/>
    <x v="0"/>
    <x v="0"/>
    <x v="0"/>
    <x v="61"/>
    <x v="0"/>
    <x v="46"/>
    <x v="2"/>
    <x v="0"/>
    <x v="55"/>
    <x v="60"/>
    <x v="0"/>
    <x v="61"/>
    <n v="26.01"/>
    <x v="0"/>
    <x v="1"/>
    <x v="0"/>
    <x v="1"/>
    <x v="0"/>
  </r>
  <r>
    <x v="62"/>
    <s v="LIC HOUSING FINANCE LTD             "/>
    <x v="1"/>
    <s v="Finance/Rental/Leasing"/>
    <x v="1"/>
    <x v="0"/>
    <x v="1"/>
    <x v="1"/>
    <x v="1"/>
    <x v="1"/>
    <x v="1"/>
    <x v="2"/>
    <x v="7"/>
    <x v="41"/>
    <x v="1"/>
    <x v="2"/>
    <x v="0"/>
    <x v="2"/>
    <x v="45"/>
    <x v="0"/>
    <x v="0"/>
    <x v="0"/>
    <x v="0"/>
    <x v="0"/>
    <x v="0"/>
    <x v="0"/>
    <x v="0"/>
    <x v="0"/>
    <x v="56"/>
    <n v="577.85"/>
    <x v="0"/>
    <x v="0"/>
    <x v="0"/>
    <x v="62"/>
    <x v="0"/>
    <x v="26"/>
    <x v="2"/>
    <x v="0"/>
    <x v="56"/>
    <x v="61"/>
    <x v="0"/>
    <x v="62"/>
    <n v="62.03"/>
    <x v="0"/>
    <x v="1"/>
    <x v="0"/>
    <x v="1"/>
    <x v="0"/>
  </r>
  <r>
    <x v="63"/>
    <s v="HINDUSTAN AERONAUTICS LTD           "/>
    <x v="13"/>
    <s v="Aerospace &amp; Defense"/>
    <x v="1"/>
    <x v="0"/>
    <x v="1"/>
    <x v="2"/>
    <x v="1"/>
    <x v="0"/>
    <x v="2"/>
    <x v="2"/>
    <x v="18"/>
    <x v="42"/>
    <x v="0"/>
    <x v="2"/>
    <x v="0"/>
    <x v="2"/>
    <x v="46"/>
    <x v="0"/>
    <x v="0"/>
    <x v="0"/>
    <x v="0"/>
    <x v="0"/>
    <x v="0"/>
    <x v="0"/>
    <x v="0"/>
    <x v="0"/>
    <x v="57"/>
    <n v="3004.05"/>
    <x v="0"/>
    <x v="0"/>
    <x v="0"/>
    <x v="63"/>
    <x v="0"/>
    <x v="47"/>
    <x v="2"/>
    <x v="0"/>
    <x v="57"/>
    <x v="62"/>
    <x v="0"/>
    <x v="63"/>
    <n v="49.22"/>
    <x v="0"/>
    <x v="1"/>
    <x v="0"/>
    <x v="1"/>
    <x v="0"/>
  </r>
  <r>
    <x v="64"/>
    <s v="BIOCON LIMITED.                     "/>
    <x v="2"/>
    <s v="Pharmaceuticals: Major"/>
    <x v="1"/>
    <x v="0"/>
    <x v="0"/>
    <x v="2"/>
    <x v="1"/>
    <x v="0"/>
    <x v="5"/>
    <x v="2"/>
    <x v="9"/>
    <x v="43"/>
    <x v="0"/>
    <x v="0"/>
    <x v="0"/>
    <x v="11"/>
    <x v="47"/>
    <x v="0"/>
    <x v="0"/>
    <x v="0"/>
    <x v="0"/>
    <x v="0"/>
    <x v="0"/>
    <x v="0"/>
    <x v="0"/>
    <x v="0"/>
    <x v="57"/>
    <n v="274.05"/>
    <x v="0"/>
    <x v="0"/>
    <x v="0"/>
    <x v="64"/>
    <x v="0"/>
    <x v="48"/>
    <x v="16"/>
    <x v="0"/>
    <x v="58"/>
    <x v="63"/>
    <x v="0"/>
    <x v="64"/>
    <n v="78.510000000000005"/>
    <x v="0"/>
    <x v="1"/>
    <x v="0"/>
    <x v="1"/>
    <x v="0"/>
  </r>
  <r>
    <x v="65"/>
    <s v="THE INDIA CEMENTS LIMITED           "/>
    <x v="11"/>
    <s v="Construction Materials"/>
    <x v="1"/>
    <x v="1"/>
    <x v="1"/>
    <x v="2"/>
    <x v="1"/>
    <x v="0"/>
    <x v="2"/>
    <x v="1"/>
    <x v="2"/>
    <x v="2"/>
    <x v="0"/>
    <x v="1"/>
    <x v="1"/>
    <x v="1"/>
    <x v="2"/>
    <x v="0"/>
    <x v="0"/>
    <x v="0"/>
    <x v="0"/>
    <x v="0"/>
    <x v="0"/>
    <x v="0"/>
    <x v="0"/>
    <x v="0"/>
    <x v="58"/>
    <n v="251.25"/>
    <x v="0"/>
    <x v="0"/>
    <x v="0"/>
    <x v="65"/>
    <x v="0"/>
    <x v="21"/>
    <x v="17"/>
    <x v="0"/>
    <x v="51"/>
    <x v="64"/>
    <x v="2"/>
    <x v="65"/>
    <n v="84.08"/>
    <x v="0"/>
    <x v="1"/>
    <x v="0"/>
    <x v="1"/>
    <x v="0"/>
  </r>
  <r>
    <x v="66"/>
    <s v="ICICI LOMBARD GIC LIMITED           "/>
    <x v="1"/>
    <s v="Specialty Insurance"/>
    <x v="0"/>
    <x v="0"/>
    <x v="1"/>
    <x v="1"/>
    <x v="1"/>
    <x v="1"/>
    <x v="1"/>
    <x v="2"/>
    <x v="0"/>
    <x v="44"/>
    <x v="0"/>
    <x v="2"/>
    <x v="0"/>
    <x v="5"/>
    <x v="17"/>
    <x v="0"/>
    <x v="0"/>
    <x v="0"/>
    <x v="0"/>
    <x v="0"/>
    <x v="0"/>
    <x v="0"/>
    <x v="0"/>
    <x v="0"/>
    <x v="59"/>
    <n v="1471.65"/>
    <x v="0"/>
    <x v="0"/>
    <x v="0"/>
    <x v="66"/>
    <x v="0"/>
    <x v="49"/>
    <x v="2"/>
    <x v="0"/>
    <x v="59"/>
    <x v="65"/>
    <x v="0"/>
    <x v="66"/>
    <n v="11.48"/>
    <x v="0"/>
    <x v="1"/>
    <x v="0"/>
    <x v="1"/>
    <x v="0"/>
  </r>
  <r>
    <x v="67"/>
    <s v="VODAFONE IDEA LIMITED               "/>
    <x v="14"/>
    <s v="Wireless Telecommunications"/>
    <x v="1"/>
    <x v="0"/>
    <x v="0"/>
    <x v="2"/>
    <x v="1"/>
    <x v="0"/>
    <x v="0"/>
    <x v="2"/>
    <x v="19"/>
    <x v="45"/>
    <x v="0"/>
    <x v="0"/>
    <x v="0"/>
    <x v="5"/>
    <x v="48"/>
    <x v="0"/>
    <x v="0"/>
    <x v="0"/>
    <x v="0"/>
    <x v="0"/>
    <x v="0"/>
    <x v="0"/>
    <x v="0"/>
    <x v="0"/>
    <x v="59"/>
    <n v="15"/>
    <x v="0"/>
    <x v="0"/>
    <x v="0"/>
    <x v="67"/>
    <x v="2"/>
    <x v="20"/>
    <x v="18"/>
    <x v="2"/>
    <x v="60"/>
    <x v="66"/>
    <x v="2"/>
    <x v="67"/>
    <n v="86.23"/>
    <x v="0"/>
    <x v="1"/>
    <x v="0"/>
    <x v="1"/>
    <x v="0"/>
  </r>
  <r>
    <x v="68"/>
    <s v="SRF LTD                             "/>
    <x v="6"/>
    <s v="Industrial Specialties"/>
    <x v="1"/>
    <x v="0"/>
    <x v="0"/>
    <x v="0"/>
    <x v="0"/>
    <x v="0"/>
    <x v="0"/>
    <x v="0"/>
    <x v="0"/>
    <x v="46"/>
    <x v="0"/>
    <x v="0"/>
    <x v="0"/>
    <x v="11"/>
    <x v="49"/>
    <x v="0"/>
    <x v="0"/>
    <x v="0"/>
    <x v="0"/>
    <x v="0"/>
    <x v="0"/>
    <x v="0"/>
    <x v="0"/>
    <x v="0"/>
    <x v="60"/>
    <n v="2292.85"/>
    <x v="0"/>
    <x v="0"/>
    <x v="0"/>
    <x v="68"/>
    <x v="0"/>
    <x v="50"/>
    <x v="2"/>
    <x v="0"/>
    <x v="59"/>
    <x v="67"/>
    <x v="0"/>
    <x v="68"/>
    <n v="32.6"/>
    <x v="0"/>
    <x v="0"/>
    <x v="0"/>
    <x v="0"/>
    <x v="0"/>
  </r>
  <r>
    <x v="69"/>
    <s v="RELIANCE INDUSTRIES LTD             "/>
    <x v="15"/>
    <s v="Oil Refining/Marketing"/>
    <x v="0"/>
    <x v="0"/>
    <x v="1"/>
    <x v="2"/>
    <x v="1"/>
    <x v="0"/>
    <x v="2"/>
    <x v="2"/>
    <x v="4"/>
    <x v="47"/>
    <x v="0"/>
    <x v="0"/>
    <x v="0"/>
    <x v="1"/>
    <x v="25"/>
    <x v="0"/>
    <x v="0"/>
    <x v="0"/>
    <x v="0"/>
    <x v="0"/>
    <x v="0"/>
    <x v="0"/>
    <x v="0"/>
    <x v="0"/>
    <x v="61"/>
    <n v="2713.8"/>
    <x v="0"/>
    <x v="0"/>
    <x v="0"/>
    <x v="69"/>
    <x v="0"/>
    <x v="51"/>
    <x v="19"/>
    <x v="0"/>
    <x v="61"/>
    <x v="68"/>
    <x v="0"/>
    <x v="69"/>
    <n v="11.96"/>
    <x v="0"/>
    <x v="1"/>
    <x v="0"/>
    <x v="1"/>
    <x v="0"/>
  </r>
  <r>
    <x v="70"/>
    <s v="M&amp;M FIN. SERVICES LTD               "/>
    <x v="1"/>
    <s v="Finance/Rental/Leasing"/>
    <x v="0"/>
    <x v="0"/>
    <x v="1"/>
    <x v="0"/>
    <x v="0"/>
    <x v="0"/>
    <x v="2"/>
    <x v="2"/>
    <x v="5"/>
    <x v="43"/>
    <x v="1"/>
    <x v="2"/>
    <x v="0"/>
    <x v="2"/>
    <x v="1"/>
    <x v="0"/>
    <x v="0"/>
    <x v="0"/>
    <x v="1"/>
    <x v="1"/>
    <x v="1"/>
    <x v="4"/>
    <x v="4"/>
    <x v="4"/>
    <x v="62"/>
    <n v="279.75"/>
    <x v="0"/>
    <x v="0"/>
    <x v="0"/>
    <x v="70"/>
    <x v="0"/>
    <x v="52"/>
    <x v="2"/>
    <x v="3"/>
    <x v="62"/>
    <x v="69"/>
    <x v="0"/>
    <x v="70"/>
    <n v="61.97"/>
    <x v="0"/>
    <x v="1"/>
    <x v="0"/>
    <x v="1"/>
    <x v="0"/>
  </r>
  <r>
    <x v="71"/>
    <s v="PI INDUSTRIES LTD                   "/>
    <x v="6"/>
    <s v="Chemicals: Specialty"/>
    <x v="1"/>
    <x v="1"/>
    <x v="1"/>
    <x v="2"/>
    <x v="1"/>
    <x v="0"/>
    <x v="3"/>
    <x v="1"/>
    <x v="2"/>
    <x v="2"/>
    <x v="0"/>
    <x v="1"/>
    <x v="1"/>
    <x v="1"/>
    <x v="2"/>
    <x v="0"/>
    <x v="0"/>
    <x v="0"/>
    <x v="0"/>
    <x v="0"/>
    <x v="0"/>
    <x v="0"/>
    <x v="0"/>
    <x v="0"/>
    <x v="63"/>
    <n v="3384.75"/>
    <x v="0"/>
    <x v="0"/>
    <x v="0"/>
    <x v="71"/>
    <x v="0"/>
    <x v="53"/>
    <x v="2"/>
    <x v="4"/>
    <x v="63"/>
    <x v="70"/>
    <x v="0"/>
    <x v="71"/>
    <n v="20.47"/>
    <x v="0"/>
    <x v="1"/>
    <x v="0"/>
    <x v="1"/>
    <x v="0"/>
  </r>
  <r>
    <x v="72"/>
    <s v="SUN TV NETWORK LIMITED              "/>
    <x v="10"/>
    <s v="Broadcasting"/>
    <x v="0"/>
    <x v="1"/>
    <x v="0"/>
    <x v="2"/>
    <x v="1"/>
    <x v="0"/>
    <x v="0"/>
    <x v="1"/>
    <x v="2"/>
    <x v="2"/>
    <x v="0"/>
    <x v="1"/>
    <x v="1"/>
    <x v="1"/>
    <x v="2"/>
    <x v="0"/>
    <x v="0"/>
    <x v="0"/>
    <x v="0"/>
    <x v="0"/>
    <x v="0"/>
    <x v="0"/>
    <x v="0"/>
    <x v="0"/>
    <x v="64"/>
    <n v="665.05"/>
    <x v="0"/>
    <x v="0"/>
    <x v="0"/>
    <x v="72"/>
    <x v="0"/>
    <x v="54"/>
    <x v="2"/>
    <x v="0"/>
    <x v="64"/>
    <x v="71"/>
    <x v="2"/>
    <x v="72"/>
    <n v="82.2"/>
    <x v="0"/>
    <x v="1"/>
    <x v="0"/>
    <x v="1"/>
    <x v="0"/>
  </r>
  <r>
    <x v="73"/>
    <s v="DALMIA BHARAT LIMITED               "/>
    <x v="5"/>
    <s v="Miscellaneous Manufacturing"/>
    <x v="0"/>
    <x v="1"/>
    <x v="0"/>
    <x v="2"/>
    <x v="1"/>
    <x v="0"/>
    <x v="0"/>
    <x v="1"/>
    <x v="2"/>
    <x v="2"/>
    <x v="0"/>
    <x v="1"/>
    <x v="1"/>
    <x v="1"/>
    <x v="2"/>
    <x v="0"/>
    <x v="0"/>
    <x v="0"/>
    <x v="0"/>
    <x v="0"/>
    <x v="0"/>
    <x v="0"/>
    <x v="0"/>
    <x v="0"/>
    <x v="64"/>
    <n v="2202.0500000000002"/>
    <x v="0"/>
    <x v="0"/>
    <x v="0"/>
    <x v="73"/>
    <x v="0"/>
    <x v="29"/>
    <x v="2"/>
    <x v="5"/>
    <x v="65"/>
    <x v="72"/>
    <x v="0"/>
    <x v="73"/>
    <n v="27.94"/>
    <x v="0"/>
    <x v="1"/>
    <x v="0"/>
    <x v="1"/>
    <x v="0"/>
  </r>
  <r>
    <x v="74"/>
    <s v="TITAN COMPANY LIMITED               "/>
    <x v="7"/>
    <s v="Other Consumer Specialties"/>
    <x v="1"/>
    <x v="0"/>
    <x v="1"/>
    <x v="1"/>
    <x v="1"/>
    <x v="1"/>
    <x v="1"/>
    <x v="0"/>
    <x v="1"/>
    <x v="5"/>
    <x v="1"/>
    <x v="0"/>
    <x v="2"/>
    <x v="6"/>
    <x v="50"/>
    <x v="0"/>
    <x v="0"/>
    <x v="0"/>
    <x v="0"/>
    <x v="0"/>
    <x v="0"/>
    <x v="0"/>
    <x v="0"/>
    <x v="0"/>
    <x v="65"/>
    <n v="3785.6"/>
    <x v="0"/>
    <x v="0"/>
    <x v="0"/>
    <x v="74"/>
    <x v="0"/>
    <x v="55"/>
    <x v="2"/>
    <x v="0"/>
    <x v="66"/>
    <x v="73"/>
    <x v="0"/>
    <x v="74"/>
    <n v="13.27"/>
    <x v="0"/>
    <x v="1"/>
    <x v="0"/>
    <x v="1"/>
    <x v="0"/>
  </r>
  <r>
    <x v="75"/>
    <s v="GLENMARK PHARMACEUTICALS            "/>
    <x v="2"/>
    <s v="Pharmaceuticals: Major"/>
    <x v="1"/>
    <x v="1"/>
    <x v="0"/>
    <x v="2"/>
    <x v="1"/>
    <x v="0"/>
    <x v="0"/>
    <x v="1"/>
    <x v="2"/>
    <x v="2"/>
    <x v="0"/>
    <x v="1"/>
    <x v="1"/>
    <x v="1"/>
    <x v="2"/>
    <x v="0"/>
    <x v="0"/>
    <x v="0"/>
    <x v="0"/>
    <x v="0"/>
    <x v="0"/>
    <x v="0"/>
    <x v="0"/>
    <x v="0"/>
    <x v="65"/>
    <n v="873.5"/>
    <x v="0"/>
    <x v="0"/>
    <x v="0"/>
    <x v="75"/>
    <x v="0"/>
    <x v="10"/>
    <x v="2"/>
    <x v="0"/>
    <x v="54"/>
    <x v="74"/>
    <x v="0"/>
    <x v="75"/>
    <n v="62.18"/>
    <x v="0"/>
    <x v="1"/>
    <x v="0"/>
    <x v="1"/>
    <x v="0"/>
  </r>
  <r>
    <x v="76"/>
    <s v="DR. REDDY S LABORATORIES            "/>
    <x v="2"/>
    <s v="Pharmaceuticals: Major"/>
    <x v="1"/>
    <x v="0"/>
    <x v="1"/>
    <x v="0"/>
    <x v="0"/>
    <x v="0"/>
    <x v="2"/>
    <x v="0"/>
    <x v="9"/>
    <x v="48"/>
    <x v="0"/>
    <x v="0"/>
    <x v="0"/>
    <x v="1"/>
    <x v="51"/>
    <x v="0"/>
    <x v="0"/>
    <x v="0"/>
    <x v="0"/>
    <x v="0"/>
    <x v="0"/>
    <x v="0"/>
    <x v="0"/>
    <x v="0"/>
    <x v="66"/>
    <n v="5633.05"/>
    <x v="0"/>
    <x v="0"/>
    <x v="0"/>
    <x v="76"/>
    <x v="0"/>
    <x v="45"/>
    <x v="2"/>
    <x v="6"/>
    <x v="67"/>
    <x v="75"/>
    <x v="0"/>
    <x v="76"/>
    <n v="18.84"/>
    <x v="0"/>
    <x v="1"/>
    <x v="0"/>
    <x v="1"/>
    <x v="0"/>
  </r>
  <r>
    <x v="77"/>
    <s v="BERGER PAINTS (I) LTD               "/>
    <x v="6"/>
    <s v="Industrial Specialties"/>
    <x v="1"/>
    <x v="0"/>
    <x v="1"/>
    <x v="0"/>
    <x v="0"/>
    <x v="0"/>
    <x v="3"/>
    <x v="2"/>
    <x v="4"/>
    <x v="49"/>
    <x v="0"/>
    <x v="0"/>
    <x v="2"/>
    <x v="11"/>
    <x v="52"/>
    <x v="0"/>
    <x v="0"/>
    <x v="0"/>
    <x v="0"/>
    <x v="0"/>
    <x v="0"/>
    <x v="0"/>
    <x v="0"/>
    <x v="0"/>
    <x v="67"/>
    <n v="574.4"/>
    <x v="0"/>
    <x v="0"/>
    <x v="0"/>
    <x v="77"/>
    <x v="0"/>
    <x v="56"/>
    <x v="2"/>
    <x v="0"/>
    <x v="21"/>
    <x v="76"/>
    <x v="0"/>
    <x v="77"/>
    <n v="22.28"/>
    <x v="0"/>
    <x v="1"/>
    <x v="0"/>
    <x v="1"/>
    <x v="0"/>
  </r>
  <r>
    <x v="78"/>
    <s v="VEDANTA LIMITED                     "/>
    <x v="11"/>
    <s v="Aluminum"/>
    <x v="1"/>
    <x v="0"/>
    <x v="1"/>
    <x v="2"/>
    <x v="1"/>
    <x v="0"/>
    <x v="3"/>
    <x v="2"/>
    <x v="4"/>
    <x v="50"/>
    <x v="0"/>
    <x v="0"/>
    <x v="2"/>
    <x v="5"/>
    <x v="53"/>
    <x v="0"/>
    <x v="0"/>
    <x v="0"/>
    <x v="0"/>
    <x v="0"/>
    <x v="0"/>
    <x v="0"/>
    <x v="0"/>
    <x v="0"/>
    <x v="67"/>
    <n v="264.64999999999998"/>
    <x v="0"/>
    <x v="0"/>
    <x v="0"/>
    <x v="78"/>
    <x v="0"/>
    <x v="57"/>
    <x v="20"/>
    <x v="0"/>
    <x v="54"/>
    <x v="77"/>
    <x v="0"/>
    <x v="78"/>
    <n v="66.209999999999994"/>
    <x v="0"/>
    <x v="1"/>
    <x v="0"/>
    <x v="1"/>
    <x v="0"/>
  </r>
  <r>
    <x v="79"/>
    <s v="TATA CONSUMER PRODUCT LTD           "/>
    <x v="0"/>
    <s v="Food: Specialty/Candy"/>
    <x v="0"/>
    <x v="0"/>
    <x v="1"/>
    <x v="2"/>
    <x v="1"/>
    <x v="0"/>
    <x v="3"/>
    <x v="0"/>
    <x v="1"/>
    <x v="5"/>
    <x v="1"/>
    <x v="2"/>
    <x v="0"/>
    <x v="2"/>
    <x v="54"/>
    <x v="0"/>
    <x v="0"/>
    <x v="0"/>
    <x v="0"/>
    <x v="0"/>
    <x v="0"/>
    <x v="0"/>
    <x v="0"/>
    <x v="0"/>
    <x v="67"/>
    <n v="1151.2"/>
    <x v="0"/>
    <x v="0"/>
    <x v="0"/>
    <x v="79"/>
    <x v="0"/>
    <x v="54"/>
    <x v="2"/>
    <x v="0"/>
    <x v="68"/>
    <x v="78"/>
    <x v="0"/>
    <x v="79"/>
    <n v="21.86"/>
    <x v="0"/>
    <x v="1"/>
    <x v="0"/>
    <x v="1"/>
    <x v="0"/>
  </r>
  <r>
    <x v="80"/>
    <s v="BOSCH LIMITED                       "/>
    <x v="5"/>
    <s v="Auto Parts: OEM"/>
    <x v="1"/>
    <x v="0"/>
    <x v="1"/>
    <x v="0"/>
    <x v="0"/>
    <x v="0"/>
    <x v="3"/>
    <x v="2"/>
    <x v="5"/>
    <x v="51"/>
    <x v="1"/>
    <x v="2"/>
    <x v="0"/>
    <x v="2"/>
    <x v="55"/>
    <x v="0"/>
    <x v="0"/>
    <x v="0"/>
    <x v="0"/>
    <x v="0"/>
    <x v="0"/>
    <x v="0"/>
    <x v="0"/>
    <x v="0"/>
    <x v="68"/>
    <n v="23079"/>
    <x v="0"/>
    <x v="0"/>
    <x v="0"/>
    <x v="80"/>
    <x v="0"/>
    <x v="41"/>
    <x v="2"/>
    <x v="0"/>
    <x v="69"/>
    <x v="79"/>
    <x v="0"/>
    <x v="80"/>
    <n v="9.83"/>
    <x v="0"/>
    <x v="1"/>
    <x v="0"/>
    <x v="1"/>
    <x v="0"/>
  </r>
  <r>
    <x v="81"/>
    <s v="ASIAN PAINTS LIMITED                "/>
    <x v="6"/>
    <s v="Industrial Specialties"/>
    <x v="1"/>
    <x v="0"/>
    <x v="0"/>
    <x v="0"/>
    <x v="0"/>
    <x v="0"/>
    <x v="0"/>
    <x v="0"/>
    <x v="3"/>
    <x v="52"/>
    <x v="0"/>
    <x v="0"/>
    <x v="0"/>
    <x v="11"/>
    <x v="56"/>
    <x v="0"/>
    <x v="2"/>
    <x v="0"/>
    <x v="0"/>
    <x v="0"/>
    <x v="0"/>
    <x v="0"/>
    <x v="0"/>
    <x v="0"/>
    <x v="68"/>
    <n v="3138.7"/>
    <x v="0"/>
    <x v="0"/>
    <x v="0"/>
    <x v="81"/>
    <x v="0"/>
    <x v="58"/>
    <x v="2"/>
    <x v="0"/>
    <x v="70"/>
    <x v="80"/>
    <x v="0"/>
    <x v="31"/>
    <n v="14.93"/>
    <x v="0"/>
    <x v="0"/>
    <x v="0"/>
    <x v="0"/>
    <x v="0"/>
  </r>
  <r>
    <x v="82"/>
    <s v="GMR AIRPORTS INFRA LTD              "/>
    <x v="16"/>
    <s v="Other Transportation"/>
    <x v="1"/>
    <x v="1"/>
    <x v="1"/>
    <x v="2"/>
    <x v="1"/>
    <x v="0"/>
    <x v="2"/>
    <x v="1"/>
    <x v="2"/>
    <x v="2"/>
    <x v="0"/>
    <x v="1"/>
    <x v="1"/>
    <x v="1"/>
    <x v="2"/>
    <x v="0"/>
    <x v="0"/>
    <x v="0"/>
    <x v="0"/>
    <x v="0"/>
    <x v="0"/>
    <x v="0"/>
    <x v="0"/>
    <x v="0"/>
    <x v="68"/>
    <n v="82.05"/>
    <x v="0"/>
    <x v="0"/>
    <x v="0"/>
    <x v="82"/>
    <x v="0"/>
    <x v="55"/>
    <x v="21"/>
    <x v="7"/>
    <x v="71"/>
    <x v="81"/>
    <x v="2"/>
    <x v="81"/>
    <n v="87.45"/>
    <x v="0"/>
    <x v="1"/>
    <x v="0"/>
    <x v="1"/>
    <x v="0"/>
  </r>
  <r>
    <x v="83"/>
    <s v="ICICI PRU LIFE INS CO LTD           "/>
    <x v="1"/>
    <s v="Life/Health Insurance"/>
    <x v="1"/>
    <x v="0"/>
    <x v="0"/>
    <x v="0"/>
    <x v="0"/>
    <x v="0"/>
    <x v="0"/>
    <x v="2"/>
    <x v="20"/>
    <x v="53"/>
    <x v="0"/>
    <x v="0"/>
    <x v="0"/>
    <x v="3"/>
    <x v="57"/>
    <x v="0"/>
    <x v="0"/>
    <x v="0"/>
    <x v="0"/>
    <x v="0"/>
    <x v="0"/>
    <x v="0"/>
    <x v="0"/>
    <x v="0"/>
    <x v="69"/>
    <n v="490.8"/>
    <x v="0"/>
    <x v="0"/>
    <x v="0"/>
    <x v="83"/>
    <x v="0"/>
    <x v="31"/>
    <x v="2"/>
    <x v="8"/>
    <x v="72"/>
    <x v="82"/>
    <x v="0"/>
    <x v="82"/>
    <n v="37.700000000000003"/>
    <x v="0"/>
    <x v="1"/>
    <x v="0"/>
    <x v="1"/>
    <x v="0"/>
  </r>
  <r>
    <x v="84"/>
    <s v="COROMANDEL INTERNTL. LTD            "/>
    <x v="6"/>
    <s v="Chemicals: Specialty"/>
    <x v="1"/>
    <x v="0"/>
    <x v="0"/>
    <x v="0"/>
    <x v="0"/>
    <x v="0"/>
    <x v="5"/>
    <x v="0"/>
    <x v="9"/>
    <x v="54"/>
    <x v="0"/>
    <x v="2"/>
    <x v="0"/>
    <x v="2"/>
    <x v="58"/>
    <x v="0"/>
    <x v="0"/>
    <x v="0"/>
    <x v="0"/>
    <x v="0"/>
    <x v="0"/>
    <x v="0"/>
    <x v="0"/>
    <x v="0"/>
    <x v="70"/>
    <n v="1177.8"/>
    <x v="0"/>
    <x v="0"/>
    <x v="0"/>
    <x v="84"/>
    <x v="0"/>
    <x v="26"/>
    <x v="2"/>
    <x v="0"/>
    <x v="54"/>
    <x v="83"/>
    <x v="0"/>
    <x v="83"/>
    <n v="10.210000000000001"/>
    <x v="0"/>
    <x v="0"/>
    <x v="0"/>
    <x v="1"/>
    <x v="0"/>
  </r>
  <r>
    <x v="85"/>
    <s v="BALRAMPUR CHINI MILLS LTD           "/>
    <x v="6"/>
    <s v="Agricultural Commodities/Milling"/>
    <x v="1"/>
    <x v="1"/>
    <x v="0"/>
    <x v="2"/>
    <x v="1"/>
    <x v="0"/>
    <x v="0"/>
    <x v="1"/>
    <x v="2"/>
    <x v="2"/>
    <x v="0"/>
    <x v="1"/>
    <x v="1"/>
    <x v="1"/>
    <x v="2"/>
    <x v="0"/>
    <x v="0"/>
    <x v="0"/>
    <x v="0"/>
    <x v="0"/>
    <x v="0"/>
    <x v="0"/>
    <x v="0"/>
    <x v="0"/>
    <x v="71"/>
    <n v="382.4"/>
    <x v="0"/>
    <x v="0"/>
    <x v="0"/>
    <x v="85"/>
    <x v="0"/>
    <x v="56"/>
    <x v="2"/>
    <x v="9"/>
    <x v="73"/>
    <x v="84"/>
    <x v="1"/>
    <x v="84"/>
    <n v="89.48"/>
    <x v="0"/>
    <x v="1"/>
    <x v="0"/>
    <x v="1"/>
    <x v="0"/>
  </r>
  <r>
    <x v="86"/>
    <s v="INDRAPRASTHA GAS LTD                "/>
    <x v="12"/>
    <s v="Gas Distributors"/>
    <x v="1"/>
    <x v="0"/>
    <x v="1"/>
    <x v="1"/>
    <x v="1"/>
    <x v="1"/>
    <x v="6"/>
    <x v="2"/>
    <x v="7"/>
    <x v="55"/>
    <x v="1"/>
    <x v="2"/>
    <x v="0"/>
    <x v="6"/>
    <x v="59"/>
    <x v="0"/>
    <x v="0"/>
    <x v="0"/>
    <x v="0"/>
    <x v="0"/>
    <x v="0"/>
    <x v="0"/>
    <x v="0"/>
    <x v="0"/>
    <x v="72"/>
    <n v="442.55"/>
    <x v="0"/>
    <x v="0"/>
    <x v="0"/>
    <x v="86"/>
    <x v="0"/>
    <x v="25"/>
    <x v="2"/>
    <x v="0"/>
    <x v="74"/>
    <x v="85"/>
    <x v="0"/>
    <x v="85"/>
    <n v="39.21"/>
    <x v="0"/>
    <x v="1"/>
    <x v="0"/>
    <x v="1"/>
    <x v="0"/>
  </r>
  <r>
    <x v="87"/>
    <s v="ITC LTD                             "/>
    <x v="0"/>
    <s v="Tobacco"/>
    <x v="0"/>
    <x v="0"/>
    <x v="1"/>
    <x v="2"/>
    <x v="1"/>
    <x v="0"/>
    <x v="2"/>
    <x v="2"/>
    <x v="5"/>
    <x v="56"/>
    <x v="1"/>
    <x v="2"/>
    <x v="0"/>
    <x v="0"/>
    <x v="60"/>
    <x v="0"/>
    <x v="0"/>
    <x v="0"/>
    <x v="0"/>
    <x v="0"/>
    <x v="0"/>
    <x v="0"/>
    <x v="0"/>
    <x v="0"/>
    <x v="72"/>
    <n v="469"/>
    <x v="0"/>
    <x v="0"/>
    <x v="0"/>
    <x v="87"/>
    <x v="0"/>
    <x v="37"/>
    <x v="22"/>
    <x v="0"/>
    <x v="29"/>
    <x v="86"/>
    <x v="0"/>
    <x v="86"/>
    <n v="7.1"/>
    <x v="0"/>
    <x v="1"/>
    <x v="0"/>
    <x v="1"/>
    <x v="0"/>
  </r>
  <r>
    <x v="88"/>
    <s v="TATA MOTORS LIMITED                 "/>
    <x v="7"/>
    <s v="Motor Vehicles"/>
    <x v="1"/>
    <x v="0"/>
    <x v="1"/>
    <x v="2"/>
    <x v="0"/>
    <x v="1"/>
    <x v="1"/>
    <x v="0"/>
    <x v="1"/>
    <x v="5"/>
    <x v="1"/>
    <x v="2"/>
    <x v="0"/>
    <x v="2"/>
    <x v="61"/>
    <x v="0"/>
    <x v="0"/>
    <x v="0"/>
    <x v="0"/>
    <x v="0"/>
    <x v="0"/>
    <x v="0"/>
    <x v="0"/>
    <x v="0"/>
    <x v="73"/>
    <n v="818.25"/>
    <x v="0"/>
    <x v="0"/>
    <x v="0"/>
    <x v="88"/>
    <x v="0"/>
    <x v="9"/>
    <x v="23"/>
    <x v="10"/>
    <x v="75"/>
    <x v="87"/>
    <x v="0"/>
    <x v="87"/>
    <n v="43.56"/>
    <x v="0"/>
    <x v="1"/>
    <x v="0"/>
    <x v="1"/>
    <x v="0"/>
  </r>
  <r>
    <x v="89"/>
    <s v="ULTRATECH CEMENT LIMITED            "/>
    <x v="11"/>
    <s v="Construction Materials"/>
    <x v="1"/>
    <x v="0"/>
    <x v="1"/>
    <x v="2"/>
    <x v="0"/>
    <x v="1"/>
    <x v="6"/>
    <x v="2"/>
    <x v="6"/>
    <x v="57"/>
    <x v="0"/>
    <x v="2"/>
    <x v="0"/>
    <x v="2"/>
    <x v="62"/>
    <x v="0"/>
    <x v="0"/>
    <x v="0"/>
    <x v="0"/>
    <x v="0"/>
    <x v="0"/>
    <x v="0"/>
    <x v="0"/>
    <x v="0"/>
    <x v="74"/>
    <n v="10010.549999999999"/>
    <x v="0"/>
    <x v="0"/>
    <x v="0"/>
    <x v="89"/>
    <x v="0"/>
    <x v="59"/>
    <x v="2"/>
    <x v="0"/>
    <x v="56"/>
    <x v="88"/>
    <x v="0"/>
    <x v="88"/>
    <n v="19.07"/>
    <x v="0"/>
    <x v="1"/>
    <x v="0"/>
    <x v="1"/>
    <x v="0"/>
  </r>
  <r>
    <x v="90"/>
    <s v="ADITYA BIRLA CAPITAL LTD.           "/>
    <x v="1"/>
    <s v="Multi-Line Insurance"/>
    <x v="1"/>
    <x v="1"/>
    <x v="1"/>
    <x v="2"/>
    <x v="1"/>
    <x v="0"/>
    <x v="2"/>
    <x v="1"/>
    <x v="2"/>
    <x v="2"/>
    <x v="0"/>
    <x v="1"/>
    <x v="1"/>
    <x v="1"/>
    <x v="2"/>
    <x v="0"/>
    <x v="0"/>
    <x v="0"/>
    <x v="0"/>
    <x v="0"/>
    <x v="0"/>
    <x v="0"/>
    <x v="0"/>
    <x v="0"/>
    <x v="74"/>
    <n v="173.9"/>
    <x v="0"/>
    <x v="0"/>
    <x v="0"/>
    <x v="90"/>
    <x v="0"/>
    <x v="24"/>
    <x v="24"/>
    <x v="11"/>
    <x v="76"/>
    <x v="89"/>
    <x v="0"/>
    <x v="89"/>
    <n v="75.8"/>
    <x v="0"/>
    <x v="1"/>
    <x v="0"/>
    <x v="1"/>
    <x v="0"/>
  </r>
  <r>
    <x v="91"/>
    <s v="BATA INDIA LTD                      "/>
    <x v="0"/>
    <s v="Apparel/Footwear"/>
    <x v="1"/>
    <x v="0"/>
    <x v="0"/>
    <x v="0"/>
    <x v="0"/>
    <x v="0"/>
    <x v="0"/>
    <x v="0"/>
    <x v="9"/>
    <x v="58"/>
    <x v="0"/>
    <x v="0"/>
    <x v="0"/>
    <x v="5"/>
    <x v="8"/>
    <x v="0"/>
    <x v="2"/>
    <x v="0"/>
    <x v="0"/>
    <x v="0"/>
    <x v="0"/>
    <x v="0"/>
    <x v="0"/>
    <x v="0"/>
    <x v="74"/>
    <n v="1504.55"/>
    <x v="0"/>
    <x v="0"/>
    <x v="0"/>
    <x v="91"/>
    <x v="0"/>
    <x v="60"/>
    <x v="2"/>
    <x v="0"/>
    <x v="70"/>
    <x v="90"/>
    <x v="0"/>
    <x v="90"/>
    <n v="41.41"/>
    <x v="0"/>
    <x v="0"/>
    <x v="0"/>
    <x v="0"/>
    <x v="0"/>
  </r>
  <r>
    <x v="92"/>
    <s v="ZEE ENTERTAINMENT ENT LTD           "/>
    <x v="10"/>
    <s v="Broadcasting"/>
    <x v="0"/>
    <x v="0"/>
    <x v="0"/>
    <x v="2"/>
    <x v="1"/>
    <x v="0"/>
    <x v="5"/>
    <x v="0"/>
    <x v="3"/>
    <x v="59"/>
    <x v="0"/>
    <x v="0"/>
    <x v="0"/>
    <x v="2"/>
    <x v="63"/>
    <x v="0"/>
    <x v="0"/>
    <x v="0"/>
    <x v="0"/>
    <x v="0"/>
    <x v="0"/>
    <x v="0"/>
    <x v="0"/>
    <x v="0"/>
    <x v="75"/>
    <n v="230.6"/>
    <x v="0"/>
    <x v="0"/>
    <x v="0"/>
    <x v="92"/>
    <x v="2"/>
    <x v="61"/>
    <x v="25"/>
    <x v="0"/>
    <x v="77"/>
    <x v="91"/>
    <x v="1"/>
    <x v="91"/>
    <n v="87.34"/>
    <x v="0"/>
    <x v="1"/>
    <x v="0"/>
    <x v="1"/>
    <x v="0"/>
  </r>
  <r>
    <x v="93"/>
    <s v="MARUTI SUZUKI INDIA LTD.            "/>
    <x v="7"/>
    <s v="Motor Vehicles"/>
    <x v="1"/>
    <x v="0"/>
    <x v="1"/>
    <x v="0"/>
    <x v="0"/>
    <x v="0"/>
    <x v="3"/>
    <x v="0"/>
    <x v="3"/>
    <x v="60"/>
    <x v="0"/>
    <x v="0"/>
    <x v="0"/>
    <x v="11"/>
    <x v="64"/>
    <x v="0"/>
    <x v="0"/>
    <x v="0"/>
    <x v="0"/>
    <x v="0"/>
    <x v="0"/>
    <x v="0"/>
    <x v="0"/>
    <x v="0"/>
    <x v="76"/>
    <n v="9966.5"/>
    <x v="0"/>
    <x v="0"/>
    <x v="0"/>
    <x v="93"/>
    <x v="0"/>
    <x v="20"/>
    <x v="2"/>
    <x v="0"/>
    <x v="78"/>
    <x v="92"/>
    <x v="0"/>
    <x v="92"/>
    <n v="32.07"/>
    <x v="0"/>
    <x v="1"/>
    <x v="0"/>
    <x v="1"/>
    <x v="0"/>
  </r>
  <r>
    <x v="94"/>
    <s v="TECH MAHINDRA LIMITED               "/>
    <x v="4"/>
    <s v="Information Technology Services"/>
    <x v="0"/>
    <x v="0"/>
    <x v="0"/>
    <x v="1"/>
    <x v="1"/>
    <x v="1"/>
    <x v="4"/>
    <x v="2"/>
    <x v="4"/>
    <x v="61"/>
    <x v="0"/>
    <x v="2"/>
    <x v="0"/>
    <x v="10"/>
    <x v="65"/>
    <x v="0"/>
    <x v="0"/>
    <x v="0"/>
    <x v="0"/>
    <x v="0"/>
    <x v="0"/>
    <x v="0"/>
    <x v="0"/>
    <x v="0"/>
    <x v="77"/>
    <n v="1383.7"/>
    <x v="0"/>
    <x v="0"/>
    <x v="0"/>
    <x v="94"/>
    <x v="0"/>
    <x v="62"/>
    <x v="2"/>
    <x v="12"/>
    <x v="79"/>
    <x v="93"/>
    <x v="0"/>
    <x v="77"/>
    <n v="21.37"/>
    <x v="0"/>
    <x v="1"/>
    <x v="0"/>
    <x v="1"/>
    <x v="0"/>
  </r>
  <r>
    <x v="95"/>
    <s v="SUN PHARMACEUTICAL IND L            "/>
    <x v="2"/>
    <s v="Pharmaceuticals: Major"/>
    <x v="1"/>
    <x v="0"/>
    <x v="1"/>
    <x v="2"/>
    <x v="1"/>
    <x v="0"/>
    <x v="2"/>
    <x v="0"/>
    <x v="1"/>
    <x v="5"/>
    <x v="1"/>
    <x v="2"/>
    <x v="0"/>
    <x v="6"/>
    <x v="1"/>
    <x v="0"/>
    <x v="0"/>
    <x v="0"/>
    <x v="0"/>
    <x v="0"/>
    <x v="0"/>
    <x v="0"/>
    <x v="0"/>
    <x v="0"/>
    <x v="77"/>
    <n v="1327.85"/>
    <x v="0"/>
    <x v="0"/>
    <x v="0"/>
    <x v="95"/>
    <x v="0"/>
    <x v="63"/>
    <x v="2"/>
    <x v="13"/>
    <x v="80"/>
    <x v="94"/>
    <x v="0"/>
    <x v="93"/>
    <n v="9.58"/>
    <x v="0"/>
    <x v="1"/>
    <x v="0"/>
    <x v="1"/>
    <x v="0"/>
  </r>
  <r>
    <x v="96"/>
    <s v="LARSEN &amp; TOUBRO LTD.                "/>
    <x v="17"/>
    <s v="Engineering &amp; Construction"/>
    <x v="1"/>
    <x v="0"/>
    <x v="1"/>
    <x v="2"/>
    <x v="0"/>
    <x v="1"/>
    <x v="1"/>
    <x v="2"/>
    <x v="8"/>
    <x v="62"/>
    <x v="0"/>
    <x v="2"/>
    <x v="0"/>
    <x v="7"/>
    <x v="66"/>
    <x v="0"/>
    <x v="0"/>
    <x v="0"/>
    <x v="0"/>
    <x v="0"/>
    <x v="0"/>
    <x v="0"/>
    <x v="0"/>
    <x v="0"/>
    <x v="78"/>
    <n v="3629.9"/>
    <x v="0"/>
    <x v="0"/>
    <x v="0"/>
    <x v="96"/>
    <x v="0"/>
    <x v="12"/>
    <x v="2"/>
    <x v="14"/>
    <x v="81"/>
    <x v="95"/>
    <x v="0"/>
    <x v="94"/>
    <n v="6.99"/>
    <x v="0"/>
    <x v="1"/>
    <x v="0"/>
    <x v="1"/>
    <x v="0"/>
  </r>
  <r>
    <x v="97"/>
    <s v="PAGE INDUSTRIES LTD                 "/>
    <x v="0"/>
    <s v="Apparel/Footwear"/>
    <x v="1"/>
    <x v="1"/>
    <x v="1"/>
    <x v="2"/>
    <x v="1"/>
    <x v="0"/>
    <x v="2"/>
    <x v="1"/>
    <x v="2"/>
    <x v="2"/>
    <x v="0"/>
    <x v="1"/>
    <x v="1"/>
    <x v="1"/>
    <x v="2"/>
    <x v="0"/>
    <x v="0"/>
    <x v="0"/>
    <x v="0"/>
    <x v="0"/>
    <x v="0"/>
    <x v="0"/>
    <x v="0"/>
    <x v="0"/>
    <x v="78"/>
    <n v="37486.1"/>
    <x v="0"/>
    <x v="0"/>
    <x v="0"/>
    <x v="97"/>
    <x v="0"/>
    <x v="64"/>
    <x v="2"/>
    <x v="0"/>
    <x v="69"/>
    <x v="96"/>
    <x v="0"/>
    <x v="95"/>
    <n v="32.46"/>
    <x v="0"/>
    <x v="1"/>
    <x v="0"/>
    <x v="1"/>
    <x v="0"/>
  </r>
  <r>
    <x v="98"/>
    <s v="FEDERAL BANK LTD                    "/>
    <x v="1"/>
    <s v="Regional Banks"/>
    <x v="1"/>
    <x v="0"/>
    <x v="0"/>
    <x v="0"/>
    <x v="0"/>
    <x v="0"/>
    <x v="0"/>
    <x v="0"/>
    <x v="9"/>
    <x v="63"/>
    <x v="0"/>
    <x v="0"/>
    <x v="0"/>
    <x v="5"/>
    <x v="67"/>
    <x v="0"/>
    <x v="0"/>
    <x v="0"/>
    <x v="0"/>
    <x v="0"/>
    <x v="0"/>
    <x v="0"/>
    <x v="0"/>
    <x v="0"/>
    <x v="79"/>
    <n v="145.69999999999999"/>
    <x v="0"/>
    <x v="0"/>
    <x v="0"/>
    <x v="98"/>
    <x v="0"/>
    <x v="65"/>
    <x v="26"/>
    <x v="7"/>
    <x v="71"/>
    <x v="97"/>
    <x v="0"/>
    <x v="96"/>
    <n v="64.760000000000005"/>
    <x v="0"/>
    <x v="0"/>
    <x v="0"/>
    <x v="0"/>
    <x v="0"/>
  </r>
  <r>
    <x v="99"/>
    <s v="SBI CARDS &amp; PAY SER LTD             "/>
    <x v="1"/>
    <s v="Finance/Rental/Leasing"/>
    <x v="1"/>
    <x v="1"/>
    <x v="0"/>
    <x v="2"/>
    <x v="1"/>
    <x v="0"/>
    <x v="0"/>
    <x v="1"/>
    <x v="2"/>
    <x v="2"/>
    <x v="0"/>
    <x v="1"/>
    <x v="1"/>
    <x v="1"/>
    <x v="2"/>
    <x v="0"/>
    <x v="0"/>
    <x v="0"/>
    <x v="0"/>
    <x v="0"/>
    <x v="0"/>
    <x v="0"/>
    <x v="0"/>
    <x v="0"/>
    <x v="80"/>
    <n v="741.15"/>
    <x v="0"/>
    <x v="0"/>
    <x v="0"/>
    <x v="99"/>
    <x v="0"/>
    <x v="63"/>
    <x v="2"/>
    <x v="15"/>
    <x v="82"/>
    <x v="98"/>
    <x v="0"/>
    <x v="97"/>
    <n v="62.31"/>
    <x v="0"/>
    <x v="1"/>
    <x v="0"/>
    <x v="1"/>
    <x v="0"/>
  </r>
  <r>
    <x v="100"/>
    <s v="INDIAN OIL CORP LTD                 "/>
    <x v="15"/>
    <s v="Integrated Oil"/>
    <x v="0"/>
    <x v="0"/>
    <x v="0"/>
    <x v="1"/>
    <x v="1"/>
    <x v="1"/>
    <x v="4"/>
    <x v="2"/>
    <x v="9"/>
    <x v="64"/>
    <x v="0"/>
    <x v="2"/>
    <x v="0"/>
    <x v="3"/>
    <x v="68"/>
    <x v="0"/>
    <x v="0"/>
    <x v="0"/>
    <x v="0"/>
    <x v="0"/>
    <x v="0"/>
    <x v="0"/>
    <x v="0"/>
    <x v="0"/>
    <x v="81"/>
    <n v="148.15"/>
    <x v="0"/>
    <x v="0"/>
    <x v="0"/>
    <x v="100"/>
    <x v="2"/>
    <x v="33"/>
    <x v="27"/>
    <x v="16"/>
    <x v="83"/>
    <x v="99"/>
    <x v="0"/>
    <x v="98"/>
    <n v="21.09"/>
    <x v="0"/>
    <x v="1"/>
    <x v="0"/>
    <x v="1"/>
    <x v="0"/>
  </r>
  <r>
    <x v="101"/>
    <s v="TRENT LTD                           "/>
    <x v="3"/>
    <s v="Apparel/Footwear Retail"/>
    <x v="1"/>
    <x v="0"/>
    <x v="1"/>
    <x v="2"/>
    <x v="1"/>
    <x v="0"/>
    <x v="2"/>
    <x v="0"/>
    <x v="1"/>
    <x v="5"/>
    <x v="1"/>
    <x v="2"/>
    <x v="0"/>
    <x v="2"/>
    <x v="69"/>
    <x v="0"/>
    <x v="0"/>
    <x v="0"/>
    <x v="0"/>
    <x v="0"/>
    <x v="0"/>
    <x v="0"/>
    <x v="0"/>
    <x v="0"/>
    <x v="82"/>
    <n v="3197.7"/>
    <x v="0"/>
    <x v="0"/>
    <x v="0"/>
    <x v="101"/>
    <x v="0"/>
    <x v="15"/>
    <x v="2"/>
    <x v="0"/>
    <x v="84"/>
    <x v="100"/>
    <x v="0"/>
    <x v="99"/>
    <n v="10.76"/>
    <x v="0"/>
    <x v="1"/>
    <x v="0"/>
    <x v="1"/>
    <x v="0"/>
  </r>
  <r>
    <x v="102"/>
    <s v="THE INDIAN HOTELS CO. LTD           "/>
    <x v="10"/>
    <s v="Hotels/Resorts/Cruise lines"/>
    <x v="1"/>
    <x v="0"/>
    <x v="1"/>
    <x v="1"/>
    <x v="1"/>
    <x v="1"/>
    <x v="6"/>
    <x v="2"/>
    <x v="7"/>
    <x v="56"/>
    <x v="1"/>
    <x v="2"/>
    <x v="0"/>
    <x v="2"/>
    <x v="70"/>
    <x v="0"/>
    <x v="0"/>
    <x v="0"/>
    <x v="0"/>
    <x v="0"/>
    <x v="0"/>
    <x v="0"/>
    <x v="0"/>
    <x v="0"/>
    <x v="83"/>
    <n v="479.55"/>
    <x v="0"/>
    <x v="0"/>
    <x v="0"/>
    <x v="102"/>
    <x v="0"/>
    <x v="12"/>
    <x v="2"/>
    <x v="0"/>
    <x v="85"/>
    <x v="101"/>
    <x v="0"/>
    <x v="100"/>
    <n v="18.57"/>
    <x v="0"/>
    <x v="1"/>
    <x v="0"/>
    <x v="1"/>
    <x v="0"/>
  </r>
  <r>
    <x v="103"/>
    <s v="PIDILITE INDUSTRIES LTD             "/>
    <x v="6"/>
    <s v="Industrial Specialties"/>
    <x v="0"/>
    <x v="0"/>
    <x v="1"/>
    <x v="2"/>
    <x v="1"/>
    <x v="0"/>
    <x v="2"/>
    <x v="2"/>
    <x v="19"/>
    <x v="65"/>
    <x v="0"/>
    <x v="0"/>
    <x v="0"/>
    <x v="11"/>
    <x v="71"/>
    <x v="0"/>
    <x v="0"/>
    <x v="0"/>
    <x v="0"/>
    <x v="0"/>
    <x v="0"/>
    <x v="0"/>
    <x v="0"/>
    <x v="0"/>
    <x v="84"/>
    <n v="2682.55"/>
    <x v="0"/>
    <x v="0"/>
    <x v="0"/>
    <x v="103"/>
    <x v="0"/>
    <x v="66"/>
    <x v="2"/>
    <x v="10"/>
    <x v="75"/>
    <x v="102"/>
    <x v="0"/>
    <x v="101"/>
    <n v="14.34"/>
    <x v="0"/>
    <x v="1"/>
    <x v="0"/>
    <x v="1"/>
    <x v="0"/>
  </r>
  <r>
    <x v="104"/>
    <s v="CHOLAMANDALAM IN &amp; FIN CO           "/>
    <x v="1"/>
    <s v="Finance/Rental/Leasing"/>
    <x v="0"/>
    <x v="0"/>
    <x v="1"/>
    <x v="0"/>
    <x v="0"/>
    <x v="0"/>
    <x v="3"/>
    <x v="1"/>
    <x v="2"/>
    <x v="2"/>
    <x v="0"/>
    <x v="1"/>
    <x v="1"/>
    <x v="1"/>
    <x v="2"/>
    <x v="0"/>
    <x v="0"/>
    <x v="0"/>
    <x v="0"/>
    <x v="0"/>
    <x v="0"/>
    <x v="0"/>
    <x v="0"/>
    <x v="0"/>
    <x v="85"/>
    <n v="1262.4000000000001"/>
    <x v="0"/>
    <x v="0"/>
    <x v="0"/>
    <x v="104"/>
    <x v="0"/>
    <x v="67"/>
    <x v="2"/>
    <x v="4"/>
    <x v="63"/>
    <x v="103"/>
    <x v="0"/>
    <x v="102"/>
    <n v="16.940000000000001"/>
    <x v="0"/>
    <x v="1"/>
    <x v="0"/>
    <x v="1"/>
    <x v="0"/>
  </r>
  <r>
    <x v="105"/>
    <s v="CROMPT GREA CON ELEC LTD            "/>
    <x v="5"/>
    <s v="Industrial Machinery"/>
    <x v="1"/>
    <x v="1"/>
    <x v="1"/>
    <x v="2"/>
    <x v="1"/>
    <x v="0"/>
    <x v="3"/>
    <x v="1"/>
    <x v="2"/>
    <x v="2"/>
    <x v="0"/>
    <x v="1"/>
    <x v="1"/>
    <x v="1"/>
    <x v="2"/>
    <x v="0"/>
    <x v="0"/>
    <x v="0"/>
    <x v="0"/>
    <x v="0"/>
    <x v="0"/>
    <x v="0"/>
    <x v="0"/>
    <x v="0"/>
    <x v="85"/>
    <n v="309.95"/>
    <x v="0"/>
    <x v="0"/>
    <x v="0"/>
    <x v="105"/>
    <x v="0"/>
    <x v="68"/>
    <x v="2"/>
    <x v="5"/>
    <x v="65"/>
    <x v="104"/>
    <x v="0"/>
    <x v="103"/>
    <n v="23.2"/>
    <x v="0"/>
    <x v="1"/>
    <x v="0"/>
    <x v="1"/>
    <x v="0"/>
  </r>
  <r>
    <x v="106"/>
    <s v="EICHER MOTORS LTD                   "/>
    <x v="7"/>
    <s v="Motor Vehicles"/>
    <x v="1"/>
    <x v="0"/>
    <x v="1"/>
    <x v="0"/>
    <x v="0"/>
    <x v="0"/>
    <x v="2"/>
    <x v="0"/>
    <x v="9"/>
    <x v="66"/>
    <x v="0"/>
    <x v="0"/>
    <x v="0"/>
    <x v="7"/>
    <x v="33"/>
    <x v="0"/>
    <x v="0"/>
    <x v="0"/>
    <x v="0"/>
    <x v="0"/>
    <x v="0"/>
    <x v="0"/>
    <x v="0"/>
    <x v="0"/>
    <x v="86"/>
    <n v="3697.15"/>
    <x v="0"/>
    <x v="0"/>
    <x v="0"/>
    <x v="106"/>
    <x v="0"/>
    <x v="26"/>
    <x v="2"/>
    <x v="0"/>
    <x v="86"/>
    <x v="105"/>
    <x v="0"/>
    <x v="104"/>
    <n v="31.3"/>
    <x v="0"/>
    <x v="1"/>
    <x v="0"/>
    <x v="1"/>
    <x v="0"/>
  </r>
  <r>
    <x v="107"/>
    <s v="UPL LIMITED                         "/>
    <x v="6"/>
    <s v="Chemicals: Agricultural"/>
    <x v="1"/>
    <x v="0"/>
    <x v="0"/>
    <x v="0"/>
    <x v="0"/>
    <x v="0"/>
    <x v="0"/>
    <x v="0"/>
    <x v="18"/>
    <x v="49"/>
    <x v="0"/>
    <x v="0"/>
    <x v="0"/>
    <x v="5"/>
    <x v="72"/>
    <x v="0"/>
    <x v="0"/>
    <x v="0"/>
    <x v="0"/>
    <x v="0"/>
    <x v="0"/>
    <x v="0"/>
    <x v="0"/>
    <x v="0"/>
    <x v="87"/>
    <n v="551.85"/>
    <x v="0"/>
    <x v="0"/>
    <x v="0"/>
    <x v="107"/>
    <x v="0"/>
    <x v="22"/>
    <x v="2"/>
    <x v="17"/>
    <x v="87"/>
    <x v="106"/>
    <x v="2"/>
    <x v="105"/>
    <n v="81.37"/>
    <x v="0"/>
    <x v="0"/>
    <x v="0"/>
    <x v="0"/>
    <x v="0"/>
  </r>
  <r>
    <x v="108"/>
    <s v="HAVELLS INDIA LIMITED               "/>
    <x v="5"/>
    <s v="Electrical Products"/>
    <x v="0"/>
    <x v="0"/>
    <x v="1"/>
    <x v="2"/>
    <x v="1"/>
    <x v="0"/>
    <x v="3"/>
    <x v="2"/>
    <x v="4"/>
    <x v="25"/>
    <x v="0"/>
    <x v="0"/>
    <x v="2"/>
    <x v="5"/>
    <x v="73"/>
    <x v="0"/>
    <x v="0"/>
    <x v="0"/>
    <x v="0"/>
    <x v="0"/>
    <x v="0"/>
    <x v="0"/>
    <x v="0"/>
    <x v="0"/>
    <x v="88"/>
    <n v="1375.15"/>
    <x v="0"/>
    <x v="0"/>
    <x v="0"/>
    <x v="108"/>
    <x v="0"/>
    <x v="46"/>
    <x v="2"/>
    <x v="0"/>
    <x v="57"/>
    <x v="107"/>
    <x v="0"/>
    <x v="106"/>
    <n v="20.67"/>
    <x v="0"/>
    <x v="1"/>
    <x v="0"/>
    <x v="1"/>
    <x v="0"/>
  </r>
  <r>
    <x v="109"/>
    <s v="TATA STEEL LIMITED                  "/>
    <x v="11"/>
    <s v="Steel"/>
    <x v="0"/>
    <x v="0"/>
    <x v="1"/>
    <x v="2"/>
    <x v="1"/>
    <x v="0"/>
    <x v="2"/>
    <x v="0"/>
    <x v="0"/>
    <x v="67"/>
    <x v="0"/>
    <x v="2"/>
    <x v="0"/>
    <x v="2"/>
    <x v="68"/>
    <x v="0"/>
    <x v="0"/>
    <x v="0"/>
    <x v="0"/>
    <x v="0"/>
    <x v="0"/>
    <x v="0"/>
    <x v="0"/>
    <x v="0"/>
    <x v="89"/>
    <n v="134.1"/>
    <x v="0"/>
    <x v="0"/>
    <x v="0"/>
    <x v="109"/>
    <x v="2"/>
    <x v="20"/>
    <x v="28"/>
    <x v="18"/>
    <x v="88"/>
    <x v="108"/>
    <x v="0"/>
    <x v="107"/>
    <n v="39.31"/>
    <x v="0"/>
    <x v="1"/>
    <x v="0"/>
    <x v="1"/>
    <x v="0"/>
  </r>
  <r>
    <x v="110"/>
    <s v="INFOSYS LIMITED                     "/>
    <x v="4"/>
    <s v="Information Technology Services"/>
    <x v="1"/>
    <x v="0"/>
    <x v="1"/>
    <x v="0"/>
    <x v="0"/>
    <x v="0"/>
    <x v="3"/>
    <x v="2"/>
    <x v="6"/>
    <x v="68"/>
    <x v="0"/>
    <x v="2"/>
    <x v="0"/>
    <x v="3"/>
    <x v="74"/>
    <x v="0"/>
    <x v="0"/>
    <x v="0"/>
    <x v="0"/>
    <x v="0"/>
    <x v="0"/>
    <x v="0"/>
    <x v="0"/>
    <x v="0"/>
    <x v="90"/>
    <n v="1651.3"/>
    <x v="0"/>
    <x v="0"/>
    <x v="0"/>
    <x v="110"/>
    <x v="0"/>
    <x v="69"/>
    <x v="2"/>
    <x v="19"/>
    <x v="89"/>
    <x v="109"/>
    <x v="0"/>
    <x v="108"/>
    <n v="12.19"/>
    <x v="0"/>
    <x v="1"/>
    <x v="0"/>
    <x v="1"/>
    <x v="0"/>
  </r>
  <r>
    <x v="111"/>
    <s v="GUJ NAR VAL FER &amp; CHEM L            "/>
    <x v="6"/>
    <s v="Chemicals: Specialty"/>
    <x v="1"/>
    <x v="1"/>
    <x v="0"/>
    <x v="2"/>
    <x v="1"/>
    <x v="0"/>
    <x v="0"/>
    <x v="1"/>
    <x v="2"/>
    <x v="2"/>
    <x v="0"/>
    <x v="1"/>
    <x v="1"/>
    <x v="1"/>
    <x v="2"/>
    <x v="0"/>
    <x v="0"/>
    <x v="0"/>
    <x v="0"/>
    <x v="0"/>
    <x v="0"/>
    <x v="0"/>
    <x v="0"/>
    <x v="0"/>
    <x v="90"/>
    <n v="743.8"/>
    <x v="0"/>
    <x v="0"/>
    <x v="0"/>
    <x v="111"/>
    <x v="0"/>
    <x v="70"/>
    <x v="29"/>
    <x v="0"/>
    <x v="90"/>
    <x v="110"/>
    <x v="2"/>
    <x v="109"/>
    <n v="91.01"/>
    <x v="0"/>
    <x v="1"/>
    <x v="0"/>
    <x v="1"/>
    <x v="1"/>
  </r>
  <r>
    <x v="112"/>
    <s v="AUROBINDO PHARMA LTD                "/>
    <x v="2"/>
    <s v="Pharmaceuticals: Other"/>
    <x v="1"/>
    <x v="0"/>
    <x v="1"/>
    <x v="1"/>
    <x v="2"/>
    <x v="1"/>
    <x v="1"/>
    <x v="2"/>
    <x v="19"/>
    <x v="69"/>
    <x v="0"/>
    <x v="2"/>
    <x v="0"/>
    <x v="2"/>
    <x v="75"/>
    <x v="0"/>
    <x v="1"/>
    <x v="0"/>
    <x v="0"/>
    <x v="0"/>
    <x v="0"/>
    <x v="0"/>
    <x v="0"/>
    <x v="0"/>
    <x v="91"/>
    <n v="1148"/>
    <x v="0"/>
    <x v="0"/>
    <x v="0"/>
    <x v="112"/>
    <x v="0"/>
    <x v="71"/>
    <x v="2"/>
    <x v="0"/>
    <x v="91"/>
    <x v="111"/>
    <x v="0"/>
    <x v="110"/>
    <n v="64.38"/>
    <x v="0"/>
    <x v="1"/>
    <x v="0"/>
    <x v="1"/>
    <x v="0"/>
  </r>
  <r>
    <x v="113"/>
    <s v="BAJAJ FINANCE LIMITED               "/>
    <x v="1"/>
    <s v="Finance/Rental/Leasing"/>
    <x v="1"/>
    <x v="0"/>
    <x v="0"/>
    <x v="0"/>
    <x v="0"/>
    <x v="0"/>
    <x v="0"/>
    <x v="2"/>
    <x v="21"/>
    <x v="70"/>
    <x v="0"/>
    <x v="0"/>
    <x v="2"/>
    <x v="9"/>
    <x v="76"/>
    <x v="0"/>
    <x v="1"/>
    <x v="0"/>
    <x v="0"/>
    <x v="0"/>
    <x v="0"/>
    <x v="0"/>
    <x v="0"/>
    <x v="0"/>
    <x v="92"/>
    <n v="7307.6"/>
    <x v="0"/>
    <x v="0"/>
    <x v="0"/>
    <x v="113"/>
    <x v="0"/>
    <x v="38"/>
    <x v="2"/>
    <x v="20"/>
    <x v="92"/>
    <x v="112"/>
    <x v="0"/>
    <x v="111"/>
    <n v="24.22"/>
    <x v="0"/>
    <x v="1"/>
    <x v="0"/>
    <x v="1"/>
    <x v="0"/>
  </r>
  <r>
    <x v="114"/>
    <s v="NIFTY 50"/>
    <x v="18"/>
    <n v="0"/>
    <x v="0"/>
    <x v="0"/>
    <x v="0"/>
    <x v="2"/>
    <x v="1"/>
    <x v="0"/>
    <x v="0"/>
    <x v="2"/>
    <x v="5"/>
    <x v="71"/>
    <x v="1"/>
    <x v="2"/>
    <x v="2"/>
    <x v="0"/>
    <x v="77"/>
    <x v="0"/>
    <x v="0"/>
    <x v="0"/>
    <x v="1"/>
    <x v="1"/>
    <x v="1"/>
    <x v="5"/>
    <x v="5"/>
    <x v="5"/>
    <x v="93"/>
    <n v="21604.1"/>
    <x v="0"/>
    <x v="0"/>
    <x v="0"/>
    <x v="4"/>
    <x v="1"/>
    <x v="4"/>
    <x v="2"/>
    <x v="0"/>
    <x v="93"/>
    <x v="113"/>
    <x v="0"/>
    <x v="112"/>
    <s v=""/>
    <x v="0"/>
    <x v="1"/>
    <x v="0"/>
    <x v="1"/>
    <x v="0"/>
  </r>
  <r>
    <x v="115"/>
    <s v="THE RAMCO CEMENTS LIMITED           "/>
    <x v="11"/>
    <s v="Construction Materials"/>
    <x v="1"/>
    <x v="1"/>
    <x v="0"/>
    <x v="2"/>
    <x v="1"/>
    <x v="0"/>
    <x v="0"/>
    <x v="1"/>
    <x v="2"/>
    <x v="2"/>
    <x v="0"/>
    <x v="1"/>
    <x v="1"/>
    <x v="1"/>
    <x v="2"/>
    <x v="0"/>
    <x v="0"/>
    <x v="0"/>
    <x v="0"/>
    <x v="0"/>
    <x v="0"/>
    <x v="0"/>
    <x v="0"/>
    <x v="0"/>
    <x v="93"/>
    <n v="957.1"/>
    <x v="0"/>
    <x v="0"/>
    <x v="0"/>
    <x v="114"/>
    <x v="0"/>
    <x v="72"/>
    <x v="2"/>
    <x v="21"/>
    <x v="94"/>
    <x v="114"/>
    <x v="0"/>
    <x v="113"/>
    <n v="24.09"/>
    <x v="0"/>
    <x v="1"/>
    <x v="0"/>
    <x v="1"/>
    <x v="0"/>
  </r>
  <r>
    <x v="116"/>
    <s v="SHRIRAM FINANCE LIMITED             "/>
    <x v="1"/>
    <s v="Finance/Rental/Leasing"/>
    <x v="1"/>
    <x v="1"/>
    <x v="1"/>
    <x v="2"/>
    <x v="1"/>
    <x v="0"/>
    <x v="3"/>
    <x v="1"/>
    <x v="2"/>
    <x v="2"/>
    <x v="0"/>
    <x v="1"/>
    <x v="1"/>
    <x v="1"/>
    <x v="2"/>
    <x v="0"/>
    <x v="0"/>
    <x v="0"/>
    <x v="0"/>
    <x v="0"/>
    <x v="0"/>
    <x v="0"/>
    <x v="0"/>
    <x v="0"/>
    <x v="94"/>
    <n v="2299.25"/>
    <x v="0"/>
    <x v="0"/>
    <x v="0"/>
    <x v="115"/>
    <x v="0"/>
    <x v="73"/>
    <x v="2"/>
    <x v="12"/>
    <x v="79"/>
    <x v="115"/>
    <x v="0"/>
    <x v="114"/>
    <n v="17.2"/>
    <x v="0"/>
    <x v="1"/>
    <x v="0"/>
    <x v="1"/>
    <x v="0"/>
  </r>
  <r>
    <x v="117"/>
    <s v="HERO MOTOCORP LIMITED               "/>
    <x v="7"/>
    <s v="Motor Vehicles"/>
    <x v="1"/>
    <x v="0"/>
    <x v="1"/>
    <x v="1"/>
    <x v="1"/>
    <x v="1"/>
    <x v="1"/>
    <x v="0"/>
    <x v="1"/>
    <x v="5"/>
    <x v="1"/>
    <x v="2"/>
    <x v="0"/>
    <x v="2"/>
    <x v="4"/>
    <x v="0"/>
    <x v="0"/>
    <x v="0"/>
    <x v="0"/>
    <x v="0"/>
    <x v="0"/>
    <x v="0"/>
    <x v="0"/>
    <x v="0"/>
    <x v="95"/>
    <n v="4388.7"/>
    <x v="0"/>
    <x v="0"/>
    <x v="0"/>
    <x v="116"/>
    <x v="0"/>
    <x v="30"/>
    <x v="2"/>
    <x v="0"/>
    <x v="95"/>
    <x v="116"/>
    <x v="0"/>
    <x v="115"/>
    <n v="40.18"/>
    <x v="0"/>
    <x v="1"/>
    <x v="0"/>
    <x v="1"/>
    <x v="0"/>
  </r>
  <r>
    <x v="118"/>
    <s v="JINDAL STEEL &amp; POWER LTD            "/>
    <x v="11"/>
    <s v="Steel"/>
    <x v="0"/>
    <x v="0"/>
    <x v="1"/>
    <x v="2"/>
    <x v="1"/>
    <x v="0"/>
    <x v="2"/>
    <x v="0"/>
    <x v="0"/>
    <x v="72"/>
    <x v="0"/>
    <x v="2"/>
    <x v="0"/>
    <x v="0"/>
    <x v="78"/>
    <x v="0"/>
    <x v="0"/>
    <x v="0"/>
    <x v="0"/>
    <x v="0"/>
    <x v="0"/>
    <x v="0"/>
    <x v="0"/>
    <x v="0"/>
    <x v="96"/>
    <n v="728.85"/>
    <x v="0"/>
    <x v="0"/>
    <x v="0"/>
    <x v="117"/>
    <x v="0"/>
    <x v="74"/>
    <x v="2"/>
    <x v="22"/>
    <x v="96"/>
    <x v="117"/>
    <x v="0"/>
    <x v="116"/>
    <n v="59.69"/>
    <x v="0"/>
    <x v="1"/>
    <x v="0"/>
    <x v="1"/>
    <x v="0"/>
  </r>
  <r>
    <x v="119"/>
    <s v="GRASIM INDUSTRIES LTD               "/>
    <x v="11"/>
    <s v="Construction Materials"/>
    <x v="1"/>
    <x v="0"/>
    <x v="1"/>
    <x v="2"/>
    <x v="1"/>
    <x v="0"/>
    <x v="2"/>
    <x v="2"/>
    <x v="5"/>
    <x v="73"/>
    <x v="1"/>
    <x v="2"/>
    <x v="2"/>
    <x v="2"/>
    <x v="79"/>
    <x v="0"/>
    <x v="0"/>
    <x v="0"/>
    <x v="0"/>
    <x v="0"/>
    <x v="0"/>
    <x v="0"/>
    <x v="0"/>
    <x v="0"/>
    <x v="97"/>
    <n v="2078.9"/>
    <x v="0"/>
    <x v="0"/>
    <x v="0"/>
    <x v="118"/>
    <x v="0"/>
    <x v="36"/>
    <x v="2"/>
    <x v="0"/>
    <x v="97"/>
    <x v="118"/>
    <x v="0"/>
    <x v="117"/>
    <n v="16.079999999999998"/>
    <x v="0"/>
    <x v="1"/>
    <x v="0"/>
    <x v="1"/>
    <x v="0"/>
  </r>
  <r>
    <x v="120"/>
    <s v="MULTI COMMODITY EXCHANGE            "/>
    <x v="1"/>
    <s v="Investment Banks/Brokers"/>
    <x v="1"/>
    <x v="1"/>
    <x v="1"/>
    <x v="2"/>
    <x v="1"/>
    <x v="1"/>
    <x v="1"/>
    <x v="1"/>
    <x v="2"/>
    <x v="2"/>
    <x v="0"/>
    <x v="1"/>
    <x v="1"/>
    <x v="1"/>
    <x v="2"/>
    <x v="0"/>
    <x v="0"/>
    <x v="0"/>
    <x v="0"/>
    <x v="0"/>
    <x v="0"/>
    <x v="0"/>
    <x v="0"/>
    <x v="0"/>
    <x v="98"/>
    <n v="3195.65"/>
    <x v="0"/>
    <x v="0"/>
    <x v="0"/>
    <x v="119"/>
    <x v="0"/>
    <x v="46"/>
    <x v="2"/>
    <x v="1"/>
    <x v="47"/>
    <x v="119"/>
    <x v="0"/>
    <x v="118"/>
    <n v="54.04"/>
    <x v="0"/>
    <x v="1"/>
    <x v="0"/>
    <x v="1"/>
    <x v="0"/>
  </r>
  <r>
    <x v="121"/>
    <s v="BHARAT PETROLEUM CORP  LT           "/>
    <x v="15"/>
    <s v="Oil Refining/Marketing"/>
    <x v="1"/>
    <x v="0"/>
    <x v="0"/>
    <x v="1"/>
    <x v="1"/>
    <x v="1"/>
    <x v="4"/>
    <x v="2"/>
    <x v="4"/>
    <x v="74"/>
    <x v="0"/>
    <x v="2"/>
    <x v="0"/>
    <x v="4"/>
    <x v="70"/>
    <x v="0"/>
    <x v="0"/>
    <x v="0"/>
    <x v="0"/>
    <x v="0"/>
    <x v="0"/>
    <x v="0"/>
    <x v="0"/>
    <x v="0"/>
    <x v="99"/>
    <n v="482.2"/>
    <x v="0"/>
    <x v="0"/>
    <x v="0"/>
    <x v="120"/>
    <x v="0"/>
    <x v="75"/>
    <x v="30"/>
    <x v="0"/>
    <x v="98"/>
    <x v="120"/>
    <x v="0"/>
    <x v="119"/>
    <n v="44.92"/>
    <x v="0"/>
    <x v="1"/>
    <x v="0"/>
    <x v="1"/>
    <x v="0"/>
  </r>
  <r>
    <x v="122"/>
    <s v="UNITED BREWERIES LTD                "/>
    <x v="0"/>
    <s v="Beverages: Alcoholic"/>
    <x v="0"/>
    <x v="0"/>
    <x v="1"/>
    <x v="2"/>
    <x v="1"/>
    <x v="1"/>
    <x v="6"/>
    <x v="2"/>
    <x v="9"/>
    <x v="75"/>
    <x v="0"/>
    <x v="2"/>
    <x v="0"/>
    <x v="0"/>
    <x v="80"/>
    <x v="0"/>
    <x v="0"/>
    <x v="0"/>
    <x v="0"/>
    <x v="0"/>
    <x v="0"/>
    <x v="0"/>
    <x v="0"/>
    <x v="0"/>
    <x v="100"/>
    <n v="1845.3"/>
    <x v="0"/>
    <x v="0"/>
    <x v="0"/>
    <x v="121"/>
    <x v="0"/>
    <x v="9"/>
    <x v="2"/>
    <x v="23"/>
    <x v="99"/>
    <x v="121"/>
    <x v="0"/>
    <x v="120"/>
    <n v="29.56"/>
    <x v="0"/>
    <x v="1"/>
    <x v="0"/>
    <x v="1"/>
    <x v="0"/>
  </r>
  <r>
    <x v="123"/>
    <s v="BHARTI AIRTEL LIMITED               "/>
    <x v="14"/>
    <s v="Wireless Telecommunications"/>
    <x v="1"/>
    <x v="0"/>
    <x v="1"/>
    <x v="1"/>
    <x v="1"/>
    <x v="1"/>
    <x v="1"/>
    <x v="2"/>
    <x v="7"/>
    <x v="76"/>
    <x v="1"/>
    <x v="2"/>
    <x v="0"/>
    <x v="2"/>
    <x v="75"/>
    <x v="0"/>
    <x v="0"/>
    <x v="0"/>
    <x v="0"/>
    <x v="0"/>
    <x v="0"/>
    <x v="0"/>
    <x v="0"/>
    <x v="0"/>
    <x v="101"/>
    <n v="1122.5999999999999"/>
    <x v="0"/>
    <x v="0"/>
    <x v="0"/>
    <x v="122"/>
    <x v="0"/>
    <x v="76"/>
    <x v="2"/>
    <x v="0"/>
    <x v="100"/>
    <x v="122"/>
    <x v="0"/>
    <x v="121"/>
    <n v="12.54"/>
    <x v="0"/>
    <x v="1"/>
    <x v="0"/>
    <x v="1"/>
    <x v="0"/>
  </r>
  <r>
    <x v="124"/>
    <s v="CHAMBAL FERTILIZERS LTD             "/>
    <x v="6"/>
    <s v="Chemicals: Specialty"/>
    <x v="1"/>
    <x v="1"/>
    <x v="0"/>
    <x v="2"/>
    <x v="1"/>
    <x v="0"/>
    <x v="5"/>
    <x v="1"/>
    <x v="2"/>
    <x v="2"/>
    <x v="0"/>
    <x v="1"/>
    <x v="1"/>
    <x v="1"/>
    <x v="2"/>
    <x v="0"/>
    <x v="0"/>
    <x v="0"/>
    <x v="0"/>
    <x v="0"/>
    <x v="0"/>
    <x v="0"/>
    <x v="0"/>
    <x v="0"/>
    <x v="102"/>
    <n v="372.7"/>
    <x v="0"/>
    <x v="0"/>
    <x v="0"/>
    <x v="123"/>
    <x v="0"/>
    <x v="77"/>
    <x v="2"/>
    <x v="0"/>
    <x v="101"/>
    <x v="123"/>
    <x v="0"/>
    <x v="122"/>
    <n v="80.14"/>
    <x v="0"/>
    <x v="1"/>
    <x v="0"/>
    <x v="1"/>
    <x v="0"/>
  </r>
  <r>
    <x v="125"/>
    <s v="TATA COMMUNICATIONS LTD             "/>
    <x v="14"/>
    <s v="Major Telecommunications"/>
    <x v="0"/>
    <x v="1"/>
    <x v="1"/>
    <x v="2"/>
    <x v="1"/>
    <x v="0"/>
    <x v="2"/>
    <x v="1"/>
    <x v="2"/>
    <x v="2"/>
    <x v="0"/>
    <x v="1"/>
    <x v="1"/>
    <x v="1"/>
    <x v="2"/>
    <x v="0"/>
    <x v="0"/>
    <x v="0"/>
    <x v="0"/>
    <x v="0"/>
    <x v="0"/>
    <x v="0"/>
    <x v="0"/>
    <x v="0"/>
    <x v="102"/>
    <n v="1741"/>
    <x v="0"/>
    <x v="0"/>
    <x v="0"/>
    <x v="124"/>
    <x v="0"/>
    <x v="15"/>
    <x v="2"/>
    <x v="0"/>
    <x v="102"/>
    <x v="124"/>
    <x v="0"/>
    <x v="123"/>
    <n v="68.319999999999993"/>
    <x v="0"/>
    <x v="1"/>
    <x v="0"/>
    <x v="1"/>
    <x v="0"/>
  </r>
  <r>
    <x v="126"/>
    <s v="LTIMINDTREE LIMITED                 "/>
    <x v="8"/>
    <s v="Miscellaneous Commercial Services"/>
    <x v="1"/>
    <x v="1"/>
    <x v="0"/>
    <x v="2"/>
    <x v="1"/>
    <x v="0"/>
    <x v="0"/>
    <x v="1"/>
    <x v="2"/>
    <x v="2"/>
    <x v="0"/>
    <x v="1"/>
    <x v="1"/>
    <x v="1"/>
    <x v="2"/>
    <x v="0"/>
    <x v="0"/>
    <x v="0"/>
    <x v="0"/>
    <x v="0"/>
    <x v="0"/>
    <x v="0"/>
    <x v="0"/>
    <x v="0"/>
    <x v="103"/>
    <n v="5639.65"/>
    <x v="0"/>
    <x v="0"/>
    <x v="0"/>
    <x v="125"/>
    <x v="0"/>
    <x v="65"/>
    <x v="2"/>
    <x v="0"/>
    <x v="103"/>
    <x v="125"/>
    <x v="0"/>
    <x v="124"/>
    <n v="27.73"/>
    <x v="0"/>
    <x v="1"/>
    <x v="0"/>
    <x v="1"/>
    <x v="0"/>
  </r>
  <r>
    <x v="127"/>
    <s v="INTERGLOBE AVIATION LTD             "/>
    <x v="16"/>
    <s v="Airlines"/>
    <x v="1"/>
    <x v="0"/>
    <x v="0"/>
    <x v="2"/>
    <x v="1"/>
    <x v="0"/>
    <x v="0"/>
    <x v="2"/>
    <x v="19"/>
    <x v="77"/>
    <x v="0"/>
    <x v="0"/>
    <x v="2"/>
    <x v="5"/>
    <x v="69"/>
    <x v="0"/>
    <x v="0"/>
    <x v="0"/>
    <x v="0"/>
    <x v="0"/>
    <x v="0"/>
    <x v="0"/>
    <x v="0"/>
    <x v="0"/>
    <x v="103"/>
    <n v="3037.25"/>
    <x v="0"/>
    <x v="0"/>
    <x v="0"/>
    <x v="126"/>
    <x v="0"/>
    <x v="78"/>
    <x v="2"/>
    <x v="0"/>
    <x v="104"/>
    <x v="126"/>
    <x v="0"/>
    <x v="125"/>
    <n v="26.11"/>
    <x v="0"/>
    <x v="1"/>
    <x v="0"/>
    <x v="1"/>
    <x v="0"/>
  </r>
  <r>
    <x v="128"/>
    <s v="OIL AND NATURAL GAS CORP.           "/>
    <x v="15"/>
    <s v="Oil Refining/Marketing"/>
    <x v="1"/>
    <x v="0"/>
    <x v="0"/>
    <x v="1"/>
    <x v="1"/>
    <x v="1"/>
    <x v="4"/>
    <x v="1"/>
    <x v="2"/>
    <x v="2"/>
    <x v="0"/>
    <x v="1"/>
    <x v="1"/>
    <x v="1"/>
    <x v="2"/>
    <x v="0"/>
    <x v="0"/>
    <x v="0"/>
    <x v="0"/>
    <x v="0"/>
    <x v="0"/>
    <x v="0"/>
    <x v="0"/>
    <x v="0"/>
    <x v="104"/>
    <n v="241.6"/>
    <x v="0"/>
    <x v="0"/>
    <x v="0"/>
    <x v="127"/>
    <x v="2"/>
    <x v="44"/>
    <x v="31"/>
    <x v="24"/>
    <x v="105"/>
    <x v="127"/>
    <x v="0"/>
    <x v="126"/>
    <n v="28.75"/>
    <x v="0"/>
    <x v="1"/>
    <x v="0"/>
    <x v="1"/>
    <x v="0"/>
  </r>
  <r>
    <x v="129"/>
    <s v="PIRAMAL ENTERPRISES LTD             "/>
    <x v="1"/>
    <s v="Investment Managers"/>
    <x v="1"/>
    <x v="0"/>
    <x v="0"/>
    <x v="0"/>
    <x v="1"/>
    <x v="0"/>
    <x v="0"/>
    <x v="0"/>
    <x v="0"/>
    <x v="78"/>
    <x v="0"/>
    <x v="0"/>
    <x v="0"/>
    <x v="4"/>
    <x v="11"/>
    <x v="0"/>
    <x v="0"/>
    <x v="0"/>
    <x v="0"/>
    <x v="0"/>
    <x v="0"/>
    <x v="0"/>
    <x v="0"/>
    <x v="0"/>
    <x v="104"/>
    <n v="895.65"/>
    <x v="0"/>
    <x v="0"/>
    <x v="0"/>
    <x v="128"/>
    <x v="0"/>
    <x v="56"/>
    <x v="2"/>
    <x v="0"/>
    <x v="106"/>
    <x v="128"/>
    <x v="2"/>
    <x v="127"/>
    <n v="83.69"/>
    <x v="0"/>
    <x v="1"/>
    <x v="0"/>
    <x v="1"/>
    <x v="0"/>
  </r>
  <r>
    <x v="130"/>
    <s v="NTPC LTD                            "/>
    <x v="12"/>
    <s v="Electric Utilities"/>
    <x v="1"/>
    <x v="0"/>
    <x v="0"/>
    <x v="2"/>
    <x v="2"/>
    <x v="0"/>
    <x v="0"/>
    <x v="0"/>
    <x v="1"/>
    <x v="5"/>
    <x v="1"/>
    <x v="2"/>
    <x v="0"/>
    <x v="0"/>
    <x v="81"/>
    <x v="0"/>
    <x v="0"/>
    <x v="0"/>
    <x v="0"/>
    <x v="0"/>
    <x v="0"/>
    <x v="0"/>
    <x v="0"/>
    <x v="0"/>
    <x v="105"/>
    <n v="308.39999999999998"/>
    <x v="0"/>
    <x v="0"/>
    <x v="0"/>
    <x v="129"/>
    <x v="0"/>
    <x v="32"/>
    <x v="32"/>
    <x v="0"/>
    <x v="107"/>
    <x v="129"/>
    <x v="0"/>
    <x v="128"/>
    <n v="25.1"/>
    <x v="0"/>
    <x v="1"/>
    <x v="0"/>
    <x v="1"/>
    <x v="0"/>
  </r>
  <r>
    <x v="131"/>
    <s v="GUJARAT GAS LIMITED                 "/>
    <x v="12"/>
    <s v="Gas Distributors"/>
    <x v="0"/>
    <x v="0"/>
    <x v="0"/>
    <x v="1"/>
    <x v="1"/>
    <x v="1"/>
    <x v="4"/>
    <x v="2"/>
    <x v="14"/>
    <x v="79"/>
    <x v="0"/>
    <x v="0"/>
    <x v="2"/>
    <x v="6"/>
    <x v="41"/>
    <x v="0"/>
    <x v="0"/>
    <x v="0"/>
    <x v="0"/>
    <x v="0"/>
    <x v="0"/>
    <x v="0"/>
    <x v="0"/>
    <x v="0"/>
    <x v="106"/>
    <n v="554.1"/>
    <x v="0"/>
    <x v="0"/>
    <x v="0"/>
    <x v="130"/>
    <x v="0"/>
    <x v="23"/>
    <x v="2"/>
    <x v="0"/>
    <x v="108"/>
    <x v="130"/>
    <x v="0"/>
    <x v="129"/>
    <n v="31.76"/>
    <x v="0"/>
    <x v="1"/>
    <x v="0"/>
    <x v="1"/>
    <x v="0"/>
  </r>
  <r>
    <x v="132"/>
    <s v="SBI LIFE INSURANCE CO LTD           "/>
    <x v="1"/>
    <s v="Life/Health Insurance"/>
    <x v="1"/>
    <x v="0"/>
    <x v="1"/>
    <x v="1"/>
    <x v="2"/>
    <x v="1"/>
    <x v="6"/>
    <x v="2"/>
    <x v="5"/>
    <x v="80"/>
    <x v="1"/>
    <x v="2"/>
    <x v="0"/>
    <x v="0"/>
    <x v="82"/>
    <x v="0"/>
    <x v="0"/>
    <x v="0"/>
    <x v="0"/>
    <x v="0"/>
    <x v="0"/>
    <x v="0"/>
    <x v="0"/>
    <x v="0"/>
    <x v="107"/>
    <n v="1439.95"/>
    <x v="0"/>
    <x v="0"/>
    <x v="0"/>
    <x v="131"/>
    <x v="0"/>
    <x v="12"/>
    <x v="2"/>
    <x v="0"/>
    <x v="109"/>
    <x v="131"/>
    <x v="0"/>
    <x v="130"/>
    <n v="13.61"/>
    <x v="0"/>
    <x v="1"/>
    <x v="0"/>
    <x v="1"/>
    <x v="0"/>
  </r>
  <r>
    <x v="133"/>
    <s v="CITY UNION BANK LTD                 "/>
    <x v="1"/>
    <s v="Regional Banks"/>
    <x v="1"/>
    <x v="1"/>
    <x v="0"/>
    <x v="2"/>
    <x v="1"/>
    <x v="0"/>
    <x v="0"/>
    <x v="1"/>
    <x v="2"/>
    <x v="2"/>
    <x v="0"/>
    <x v="1"/>
    <x v="1"/>
    <x v="1"/>
    <x v="2"/>
    <x v="0"/>
    <x v="0"/>
    <x v="0"/>
    <x v="0"/>
    <x v="0"/>
    <x v="0"/>
    <x v="0"/>
    <x v="0"/>
    <x v="0"/>
    <x v="108"/>
    <n v="144.15"/>
    <x v="0"/>
    <x v="0"/>
    <x v="0"/>
    <x v="132"/>
    <x v="0"/>
    <x v="14"/>
    <x v="2"/>
    <x v="0"/>
    <x v="110"/>
    <x v="132"/>
    <x v="0"/>
    <x v="131"/>
    <n v="45.59"/>
    <x v="0"/>
    <x v="1"/>
    <x v="0"/>
    <x v="1"/>
    <x v="0"/>
  </r>
  <r>
    <x v="134"/>
    <s v="AXIS BANK LIMITED                   "/>
    <x v="1"/>
    <s v="Regional Banks"/>
    <x v="0"/>
    <x v="0"/>
    <x v="1"/>
    <x v="0"/>
    <x v="1"/>
    <x v="0"/>
    <x v="2"/>
    <x v="2"/>
    <x v="7"/>
    <x v="81"/>
    <x v="1"/>
    <x v="0"/>
    <x v="0"/>
    <x v="5"/>
    <x v="54"/>
    <x v="0"/>
    <x v="2"/>
    <x v="0"/>
    <x v="0"/>
    <x v="0"/>
    <x v="0"/>
    <x v="0"/>
    <x v="0"/>
    <x v="0"/>
    <x v="109"/>
    <n v="1120.2"/>
    <x v="0"/>
    <x v="0"/>
    <x v="0"/>
    <x v="133"/>
    <x v="0"/>
    <x v="37"/>
    <x v="33"/>
    <x v="0"/>
    <x v="111"/>
    <x v="133"/>
    <x v="0"/>
    <x v="54"/>
    <n v="13.88"/>
    <x v="0"/>
    <x v="1"/>
    <x v="0"/>
    <x v="1"/>
    <x v="0"/>
  </r>
  <r>
    <x v="135"/>
    <s v="HDFC BANK LTD                       "/>
    <x v="1"/>
    <s v="Regional Banks"/>
    <x v="0"/>
    <x v="0"/>
    <x v="0"/>
    <x v="0"/>
    <x v="1"/>
    <x v="0"/>
    <x v="0"/>
    <x v="0"/>
    <x v="0"/>
    <x v="82"/>
    <x v="0"/>
    <x v="0"/>
    <x v="0"/>
    <x v="5"/>
    <x v="19"/>
    <x v="0"/>
    <x v="0"/>
    <x v="0"/>
    <x v="0"/>
    <x v="0"/>
    <x v="0"/>
    <x v="0"/>
    <x v="0"/>
    <x v="0"/>
    <x v="110"/>
    <n v="1478.1"/>
    <x v="0"/>
    <x v="0"/>
    <x v="0"/>
    <x v="134"/>
    <x v="2"/>
    <x v="61"/>
    <x v="34"/>
    <x v="0"/>
    <x v="112"/>
    <x v="134"/>
    <x v="0"/>
    <x v="132"/>
    <n v="28.93"/>
    <x v="0"/>
    <x v="1"/>
    <x v="0"/>
    <x v="1"/>
    <x v="0"/>
  </r>
  <r>
    <x v="136"/>
    <s v="ACC LIMITED                         "/>
    <x v="11"/>
    <s v="Construction Materials"/>
    <x v="1"/>
    <x v="0"/>
    <x v="1"/>
    <x v="2"/>
    <x v="1"/>
    <x v="0"/>
    <x v="2"/>
    <x v="2"/>
    <x v="1"/>
    <x v="83"/>
    <x v="1"/>
    <x v="2"/>
    <x v="2"/>
    <x v="0"/>
    <x v="83"/>
    <x v="0"/>
    <x v="1"/>
    <x v="0"/>
    <x v="0"/>
    <x v="0"/>
    <x v="0"/>
    <x v="0"/>
    <x v="0"/>
    <x v="0"/>
    <x v="111"/>
    <n v="2286.1999999999998"/>
    <x v="0"/>
    <x v="0"/>
    <x v="0"/>
    <x v="135"/>
    <x v="0"/>
    <x v="79"/>
    <x v="2"/>
    <x v="0"/>
    <x v="113"/>
    <x v="135"/>
    <x v="0"/>
    <x v="133"/>
    <n v="41.33"/>
    <x v="0"/>
    <x v="1"/>
    <x v="0"/>
    <x v="1"/>
    <x v="0"/>
  </r>
  <r>
    <x v="137"/>
    <s v="APOLLO HOSPITALS ENTER. L           "/>
    <x v="9"/>
    <s v="Hospital/Nursing Management"/>
    <x v="1"/>
    <x v="0"/>
    <x v="0"/>
    <x v="1"/>
    <x v="2"/>
    <x v="1"/>
    <x v="4"/>
    <x v="2"/>
    <x v="19"/>
    <x v="84"/>
    <x v="0"/>
    <x v="2"/>
    <x v="0"/>
    <x v="6"/>
    <x v="84"/>
    <x v="0"/>
    <x v="1"/>
    <x v="0"/>
    <x v="0"/>
    <x v="0"/>
    <x v="0"/>
    <x v="0"/>
    <x v="0"/>
    <x v="0"/>
    <x v="112"/>
    <n v="6113.25"/>
    <x v="0"/>
    <x v="0"/>
    <x v="0"/>
    <x v="136"/>
    <x v="0"/>
    <x v="80"/>
    <x v="2"/>
    <x v="0"/>
    <x v="109"/>
    <x v="136"/>
    <x v="0"/>
    <x v="134"/>
    <n v="19.62"/>
    <x v="1"/>
    <x v="1"/>
    <x v="1"/>
    <x v="1"/>
    <x v="0"/>
  </r>
  <r>
    <x v="138"/>
    <s v="BRITANNIA INDUSTRIES LTD            "/>
    <x v="0"/>
    <s v="Food: Specialty/Candy"/>
    <x v="1"/>
    <x v="0"/>
    <x v="1"/>
    <x v="2"/>
    <x v="1"/>
    <x v="0"/>
    <x v="2"/>
    <x v="2"/>
    <x v="5"/>
    <x v="85"/>
    <x v="1"/>
    <x v="2"/>
    <x v="2"/>
    <x v="2"/>
    <x v="85"/>
    <x v="0"/>
    <x v="0"/>
    <x v="0"/>
    <x v="0"/>
    <x v="0"/>
    <x v="0"/>
    <x v="0"/>
    <x v="0"/>
    <x v="0"/>
    <x v="113"/>
    <n v="5157.75"/>
    <x v="0"/>
    <x v="0"/>
    <x v="0"/>
    <x v="137"/>
    <x v="0"/>
    <x v="32"/>
    <x v="2"/>
    <x v="0"/>
    <x v="114"/>
    <x v="137"/>
    <x v="0"/>
    <x v="135"/>
    <n v="17.66"/>
    <x v="0"/>
    <x v="1"/>
    <x v="0"/>
    <x v="1"/>
    <x v="0"/>
  </r>
  <r>
    <x v="139"/>
    <s v="NAVIN FLUORINE INT. LTD             "/>
    <x v="6"/>
    <s v="Chemicals: Specialty"/>
    <x v="1"/>
    <x v="0"/>
    <x v="0"/>
    <x v="0"/>
    <x v="1"/>
    <x v="0"/>
    <x v="0"/>
    <x v="2"/>
    <x v="22"/>
    <x v="86"/>
    <x v="0"/>
    <x v="0"/>
    <x v="2"/>
    <x v="12"/>
    <x v="33"/>
    <x v="0"/>
    <x v="0"/>
    <x v="0"/>
    <x v="1"/>
    <x v="1"/>
    <x v="1"/>
    <x v="6"/>
    <x v="6"/>
    <x v="6"/>
    <x v="114"/>
    <n v="3431.4"/>
    <x v="0"/>
    <x v="0"/>
    <x v="0"/>
    <x v="138"/>
    <x v="0"/>
    <x v="61"/>
    <x v="2"/>
    <x v="0"/>
    <x v="115"/>
    <x v="138"/>
    <x v="0"/>
    <x v="136"/>
    <n v="47.27"/>
    <x v="0"/>
    <x v="1"/>
    <x v="0"/>
    <x v="1"/>
    <x v="0"/>
  </r>
  <r>
    <x v="140"/>
    <s v="L&amp;T TECHNOLOGY SER. LTD.            "/>
    <x v="17"/>
    <s v="Engineering &amp; Construction"/>
    <x v="1"/>
    <x v="0"/>
    <x v="1"/>
    <x v="1"/>
    <x v="2"/>
    <x v="1"/>
    <x v="6"/>
    <x v="0"/>
    <x v="1"/>
    <x v="5"/>
    <x v="1"/>
    <x v="2"/>
    <x v="0"/>
    <x v="5"/>
    <x v="86"/>
    <x v="0"/>
    <x v="0"/>
    <x v="0"/>
    <x v="0"/>
    <x v="0"/>
    <x v="0"/>
    <x v="0"/>
    <x v="0"/>
    <x v="0"/>
    <x v="115"/>
    <n v="5429.15"/>
    <x v="0"/>
    <x v="0"/>
    <x v="0"/>
    <x v="139"/>
    <x v="0"/>
    <x v="5"/>
    <x v="2"/>
    <x v="0"/>
    <x v="104"/>
    <x v="139"/>
    <x v="0"/>
    <x v="137"/>
    <n v="43.77"/>
    <x v="0"/>
    <x v="1"/>
    <x v="0"/>
    <x v="1"/>
    <x v="0"/>
  </r>
  <r>
    <x v="141"/>
    <s v="POWER GRID CORP. LTD.               "/>
    <x v="12"/>
    <s v="Alternative Power Generation"/>
    <x v="1"/>
    <x v="0"/>
    <x v="1"/>
    <x v="2"/>
    <x v="2"/>
    <x v="0"/>
    <x v="2"/>
    <x v="0"/>
    <x v="1"/>
    <x v="5"/>
    <x v="1"/>
    <x v="2"/>
    <x v="2"/>
    <x v="0"/>
    <x v="87"/>
    <x v="0"/>
    <x v="0"/>
    <x v="0"/>
    <x v="0"/>
    <x v="0"/>
    <x v="0"/>
    <x v="0"/>
    <x v="0"/>
    <x v="0"/>
    <x v="116"/>
    <n v="237.35"/>
    <x v="0"/>
    <x v="0"/>
    <x v="0"/>
    <x v="140"/>
    <x v="0"/>
    <x v="81"/>
    <x v="35"/>
    <x v="0"/>
    <x v="116"/>
    <x v="140"/>
    <x v="0"/>
    <x v="138"/>
    <n v="15.86"/>
    <x v="0"/>
    <x v="1"/>
    <x v="0"/>
    <x v="1"/>
    <x v="0"/>
  </r>
  <r>
    <x v="142"/>
    <s v="HINDALCO  INDUSTRIES  LTD           "/>
    <x v="11"/>
    <s v="Other Metals/Minerals"/>
    <x v="1"/>
    <x v="0"/>
    <x v="0"/>
    <x v="2"/>
    <x v="2"/>
    <x v="0"/>
    <x v="0"/>
    <x v="2"/>
    <x v="23"/>
    <x v="87"/>
    <x v="0"/>
    <x v="2"/>
    <x v="2"/>
    <x v="0"/>
    <x v="1"/>
    <x v="0"/>
    <x v="0"/>
    <x v="0"/>
    <x v="0"/>
    <x v="0"/>
    <x v="0"/>
    <x v="0"/>
    <x v="0"/>
    <x v="0"/>
    <x v="117"/>
    <n v="560.5"/>
    <x v="0"/>
    <x v="0"/>
    <x v="0"/>
    <x v="141"/>
    <x v="0"/>
    <x v="82"/>
    <x v="2"/>
    <x v="0"/>
    <x v="117"/>
    <x v="141"/>
    <x v="0"/>
    <x v="139"/>
    <n v="26.92"/>
    <x v="0"/>
    <x v="1"/>
    <x v="0"/>
    <x v="1"/>
    <x v="0"/>
  </r>
  <r>
    <x v="143"/>
    <s v="STEEL AUTHORITY OF INDIA            "/>
    <x v="11"/>
    <s v="Steel"/>
    <x v="0"/>
    <x v="0"/>
    <x v="1"/>
    <x v="0"/>
    <x v="0"/>
    <x v="0"/>
    <x v="2"/>
    <x v="0"/>
    <x v="3"/>
    <x v="88"/>
    <x v="0"/>
    <x v="2"/>
    <x v="0"/>
    <x v="0"/>
    <x v="88"/>
    <x v="0"/>
    <x v="0"/>
    <x v="0"/>
    <x v="0"/>
    <x v="0"/>
    <x v="0"/>
    <x v="0"/>
    <x v="0"/>
    <x v="0"/>
    <x v="118"/>
    <n v="115.05"/>
    <x v="0"/>
    <x v="0"/>
    <x v="0"/>
    <x v="142"/>
    <x v="2"/>
    <x v="74"/>
    <x v="36"/>
    <x v="0"/>
    <x v="118"/>
    <x v="142"/>
    <x v="1"/>
    <x v="140"/>
    <n v="89.3"/>
    <x v="0"/>
    <x v="1"/>
    <x v="0"/>
    <x v="1"/>
    <x v="0"/>
  </r>
  <r>
    <x v="144"/>
    <s v="PERSISTENT SYSTEMS LTD              "/>
    <x v="4"/>
    <s v="Information Technology Services"/>
    <x v="0"/>
    <x v="1"/>
    <x v="1"/>
    <x v="2"/>
    <x v="1"/>
    <x v="1"/>
    <x v="1"/>
    <x v="1"/>
    <x v="2"/>
    <x v="2"/>
    <x v="0"/>
    <x v="1"/>
    <x v="1"/>
    <x v="1"/>
    <x v="2"/>
    <x v="0"/>
    <x v="0"/>
    <x v="0"/>
    <x v="1"/>
    <x v="1"/>
    <x v="1"/>
    <x v="7"/>
    <x v="7"/>
    <x v="7"/>
    <x v="118"/>
    <n v="7920.9"/>
    <x v="0"/>
    <x v="0"/>
    <x v="0"/>
    <x v="143"/>
    <x v="0"/>
    <x v="83"/>
    <x v="2"/>
    <x v="0"/>
    <x v="119"/>
    <x v="143"/>
    <x v="0"/>
    <x v="141"/>
    <n v="27.42"/>
    <x v="0"/>
    <x v="1"/>
    <x v="0"/>
    <x v="1"/>
    <x v="0"/>
  </r>
  <r>
    <x v="145"/>
    <s v="STATE BANK OF INDIA                 "/>
    <x v="1"/>
    <s v="Regional Banks"/>
    <x v="1"/>
    <x v="0"/>
    <x v="1"/>
    <x v="0"/>
    <x v="1"/>
    <x v="0"/>
    <x v="2"/>
    <x v="0"/>
    <x v="0"/>
    <x v="89"/>
    <x v="0"/>
    <x v="0"/>
    <x v="0"/>
    <x v="5"/>
    <x v="89"/>
    <x v="0"/>
    <x v="0"/>
    <x v="0"/>
    <x v="0"/>
    <x v="0"/>
    <x v="0"/>
    <x v="0"/>
    <x v="0"/>
    <x v="0"/>
    <x v="119"/>
    <n v="632.15"/>
    <x v="0"/>
    <x v="0"/>
    <x v="0"/>
    <x v="144"/>
    <x v="0"/>
    <x v="84"/>
    <x v="37"/>
    <x v="0"/>
    <x v="120"/>
    <x v="144"/>
    <x v="0"/>
    <x v="142"/>
    <n v="36.49"/>
    <x v="0"/>
    <x v="1"/>
    <x v="0"/>
    <x v="1"/>
    <x v="0"/>
  </r>
  <r>
    <x v="146"/>
    <s v="BIRLASOFT LIMITED                   "/>
    <x v="4"/>
    <s v="Packaged Software"/>
    <x v="0"/>
    <x v="1"/>
    <x v="1"/>
    <x v="2"/>
    <x v="1"/>
    <x v="1"/>
    <x v="6"/>
    <x v="1"/>
    <x v="2"/>
    <x v="2"/>
    <x v="0"/>
    <x v="1"/>
    <x v="1"/>
    <x v="1"/>
    <x v="2"/>
    <x v="0"/>
    <x v="0"/>
    <x v="0"/>
    <x v="1"/>
    <x v="1"/>
    <x v="1"/>
    <x v="8"/>
    <x v="8"/>
    <x v="8"/>
    <x v="120"/>
    <n v="805.2"/>
    <x v="0"/>
    <x v="0"/>
    <x v="0"/>
    <x v="145"/>
    <x v="0"/>
    <x v="33"/>
    <x v="2"/>
    <x v="0"/>
    <x v="121"/>
    <x v="145"/>
    <x v="0"/>
    <x v="143"/>
    <n v="45.39"/>
    <x v="0"/>
    <x v="1"/>
    <x v="0"/>
    <x v="1"/>
    <x v="0"/>
  </r>
  <r>
    <x v="147"/>
    <s v="ASHOK LEYLAND LTD                   "/>
    <x v="5"/>
    <s v="Trucks/Construction/Farm Machinery"/>
    <x v="1"/>
    <x v="0"/>
    <x v="1"/>
    <x v="0"/>
    <x v="1"/>
    <x v="0"/>
    <x v="2"/>
    <x v="2"/>
    <x v="22"/>
    <x v="90"/>
    <x v="0"/>
    <x v="2"/>
    <x v="2"/>
    <x v="0"/>
    <x v="90"/>
    <x v="0"/>
    <x v="1"/>
    <x v="0"/>
    <x v="0"/>
    <x v="0"/>
    <x v="0"/>
    <x v="0"/>
    <x v="0"/>
    <x v="0"/>
    <x v="121"/>
    <n v="174.65"/>
    <x v="0"/>
    <x v="0"/>
    <x v="0"/>
    <x v="146"/>
    <x v="0"/>
    <x v="85"/>
    <x v="38"/>
    <x v="25"/>
    <x v="122"/>
    <x v="146"/>
    <x v="2"/>
    <x v="144"/>
    <n v="79.27"/>
    <x v="0"/>
    <x v="1"/>
    <x v="0"/>
    <x v="1"/>
    <x v="0"/>
  </r>
  <r>
    <x v="148"/>
    <s v="BHARAT ELECTRONICS LTD              "/>
    <x v="13"/>
    <s v="Aerospace &amp; Defense"/>
    <x v="1"/>
    <x v="0"/>
    <x v="0"/>
    <x v="1"/>
    <x v="2"/>
    <x v="1"/>
    <x v="4"/>
    <x v="2"/>
    <x v="7"/>
    <x v="91"/>
    <x v="1"/>
    <x v="2"/>
    <x v="0"/>
    <x v="6"/>
    <x v="91"/>
    <x v="0"/>
    <x v="1"/>
    <x v="0"/>
    <x v="0"/>
    <x v="0"/>
    <x v="0"/>
    <x v="0"/>
    <x v="0"/>
    <x v="0"/>
    <x v="122"/>
    <n v="193.1"/>
    <x v="0"/>
    <x v="0"/>
    <x v="0"/>
    <x v="147"/>
    <x v="2"/>
    <x v="53"/>
    <x v="39"/>
    <x v="0"/>
    <x v="123"/>
    <x v="147"/>
    <x v="0"/>
    <x v="145"/>
    <n v="26.26"/>
    <x v="1"/>
    <x v="1"/>
    <x v="1"/>
    <x v="1"/>
    <x v="0"/>
  </r>
  <r>
    <x v="149"/>
    <s v="DELTA CORP LIMITED                  "/>
    <x v="10"/>
    <s v="Movies/Entertainment"/>
    <x v="0"/>
    <x v="1"/>
    <x v="1"/>
    <x v="2"/>
    <x v="1"/>
    <x v="0"/>
    <x v="8"/>
    <x v="1"/>
    <x v="2"/>
    <x v="2"/>
    <x v="0"/>
    <x v="1"/>
    <x v="1"/>
    <x v="1"/>
    <x v="2"/>
    <x v="0"/>
    <x v="0"/>
    <x v="0"/>
    <x v="0"/>
    <x v="0"/>
    <x v="0"/>
    <x v="0"/>
    <x v="0"/>
    <x v="0"/>
    <x v="123"/>
    <n v="145.1"/>
    <x v="0"/>
    <x v="0"/>
    <x v="0"/>
    <x v="148"/>
    <x v="0"/>
    <x v="26"/>
    <x v="2"/>
    <x v="0"/>
    <x v="124"/>
    <x v="148"/>
    <x v="1"/>
    <x v="146"/>
    <n v="82.79"/>
    <x v="0"/>
    <x v="1"/>
    <x v="0"/>
    <x v="1"/>
    <x v="0"/>
  </r>
  <r>
    <x v="149"/>
    <s v="DELTA CORP LIMITED                  "/>
    <x v="10"/>
    <s v="Movies/Entertainment"/>
    <x v="0"/>
    <x v="1"/>
    <x v="1"/>
    <x v="2"/>
    <x v="1"/>
    <x v="0"/>
    <x v="8"/>
    <x v="1"/>
    <x v="2"/>
    <x v="2"/>
    <x v="0"/>
    <x v="1"/>
    <x v="1"/>
    <x v="1"/>
    <x v="2"/>
    <x v="0"/>
    <x v="0"/>
    <x v="0"/>
    <x v="0"/>
    <x v="0"/>
    <x v="0"/>
    <x v="0"/>
    <x v="0"/>
    <x v="0"/>
    <x v="123"/>
    <n v="145.1"/>
    <x v="0"/>
    <x v="0"/>
    <x v="0"/>
    <x v="148"/>
    <x v="0"/>
    <x v="26"/>
    <x v="2"/>
    <x v="0"/>
    <x v="124"/>
    <x v="148"/>
    <x v="3"/>
    <x v="146"/>
    <n v="82.79"/>
    <x v="0"/>
    <x v="1"/>
    <x v="0"/>
    <x v="1"/>
    <x v="0"/>
  </r>
  <r>
    <x v="150"/>
    <s v="HINDUSTAN PETROLEUM CORP            "/>
    <x v="15"/>
    <s v="Oil Refining/Marketing"/>
    <x v="1"/>
    <x v="0"/>
    <x v="0"/>
    <x v="1"/>
    <x v="2"/>
    <x v="1"/>
    <x v="4"/>
    <x v="1"/>
    <x v="2"/>
    <x v="2"/>
    <x v="0"/>
    <x v="1"/>
    <x v="1"/>
    <x v="1"/>
    <x v="2"/>
    <x v="0"/>
    <x v="0"/>
    <x v="0"/>
    <x v="0"/>
    <x v="0"/>
    <x v="0"/>
    <x v="0"/>
    <x v="0"/>
    <x v="0"/>
    <x v="124"/>
    <n v="469.8"/>
    <x v="0"/>
    <x v="0"/>
    <x v="0"/>
    <x v="149"/>
    <x v="0"/>
    <x v="86"/>
    <x v="40"/>
    <x v="0"/>
    <x v="125"/>
    <x v="149"/>
    <x v="0"/>
    <x v="147"/>
    <n v="55.27"/>
    <x v="0"/>
    <x v="1"/>
    <x v="0"/>
    <x v="1"/>
    <x v="0"/>
  </r>
  <r>
    <x v="151"/>
    <s v="NATIONAL ALUMINIUM CO LTD           "/>
    <x v="11"/>
    <s v="Aluminum"/>
    <x v="1"/>
    <x v="1"/>
    <x v="1"/>
    <x v="2"/>
    <x v="1"/>
    <x v="0"/>
    <x v="2"/>
    <x v="1"/>
    <x v="2"/>
    <x v="2"/>
    <x v="0"/>
    <x v="1"/>
    <x v="1"/>
    <x v="1"/>
    <x v="2"/>
    <x v="0"/>
    <x v="0"/>
    <x v="0"/>
    <x v="0"/>
    <x v="0"/>
    <x v="0"/>
    <x v="0"/>
    <x v="0"/>
    <x v="0"/>
    <x v="125"/>
    <n v="134.75"/>
    <x v="0"/>
    <x v="0"/>
    <x v="0"/>
    <x v="150"/>
    <x v="2"/>
    <x v="39"/>
    <x v="41"/>
    <x v="26"/>
    <x v="126"/>
    <x v="150"/>
    <x v="1"/>
    <x v="148"/>
    <n v="100.87"/>
    <x v="0"/>
    <x v="1"/>
    <x v="0"/>
    <x v="1"/>
    <x v="1"/>
  </r>
  <r>
    <x v="152"/>
    <s v="AMBUJA CEMENTS LTD                  "/>
    <x v="11"/>
    <s v="Construction Materials"/>
    <x v="1"/>
    <x v="0"/>
    <x v="1"/>
    <x v="1"/>
    <x v="2"/>
    <x v="1"/>
    <x v="1"/>
    <x v="2"/>
    <x v="5"/>
    <x v="92"/>
    <x v="1"/>
    <x v="2"/>
    <x v="0"/>
    <x v="0"/>
    <x v="92"/>
    <x v="0"/>
    <x v="1"/>
    <x v="0"/>
    <x v="0"/>
    <x v="0"/>
    <x v="0"/>
    <x v="0"/>
    <x v="0"/>
    <x v="0"/>
    <x v="126"/>
    <n v="540.79999999999995"/>
    <x v="0"/>
    <x v="0"/>
    <x v="0"/>
    <x v="151"/>
    <x v="0"/>
    <x v="87"/>
    <x v="42"/>
    <x v="0"/>
    <x v="127"/>
    <x v="151"/>
    <x v="0"/>
    <x v="149"/>
    <n v="53.78"/>
    <x v="0"/>
    <x v="1"/>
    <x v="0"/>
    <x v="1"/>
    <x v="0"/>
  </r>
  <r>
    <x v="153"/>
    <s v="NIFTY BANK"/>
    <x v="18"/>
    <n v="0"/>
    <x v="0"/>
    <x v="0"/>
    <x v="0"/>
    <x v="0"/>
    <x v="1"/>
    <x v="0"/>
    <x v="0"/>
    <x v="0"/>
    <x v="0"/>
    <x v="93"/>
    <x v="0"/>
    <x v="2"/>
    <x v="2"/>
    <x v="1"/>
    <x v="93"/>
    <x v="0"/>
    <x v="1"/>
    <x v="0"/>
    <x v="0"/>
    <x v="0"/>
    <x v="0"/>
    <x v="0"/>
    <x v="0"/>
    <x v="0"/>
    <x v="127"/>
    <n v="46136.05"/>
    <x v="0"/>
    <x v="0"/>
    <x v="0"/>
    <x v="4"/>
    <x v="1"/>
    <x v="4"/>
    <x v="2"/>
    <x v="0"/>
    <x v="93"/>
    <x v="113"/>
    <x v="0"/>
    <x v="112"/>
    <s v=""/>
    <x v="0"/>
    <x v="1"/>
    <x v="0"/>
    <x v="1"/>
    <x v="0"/>
  </r>
  <r>
    <x v="154"/>
    <s v="INDIAN ENERGY EXC LTD               "/>
    <x v="1"/>
    <s v="Investment Banks/Brokers"/>
    <x v="0"/>
    <x v="0"/>
    <x v="0"/>
    <x v="0"/>
    <x v="1"/>
    <x v="0"/>
    <x v="5"/>
    <x v="2"/>
    <x v="6"/>
    <x v="94"/>
    <x v="0"/>
    <x v="2"/>
    <x v="2"/>
    <x v="0"/>
    <x v="94"/>
    <x v="0"/>
    <x v="0"/>
    <x v="0"/>
    <x v="0"/>
    <x v="0"/>
    <x v="0"/>
    <x v="0"/>
    <x v="0"/>
    <x v="0"/>
    <x v="127"/>
    <n v="142.5"/>
    <x v="0"/>
    <x v="0"/>
    <x v="0"/>
    <x v="152"/>
    <x v="0"/>
    <x v="88"/>
    <x v="43"/>
    <x v="27"/>
    <x v="128"/>
    <x v="152"/>
    <x v="1"/>
    <x v="150"/>
    <n v="83.12"/>
    <x v="0"/>
    <x v="1"/>
    <x v="0"/>
    <x v="1"/>
    <x v="0"/>
  </r>
  <r>
    <x v="154"/>
    <s v="INDIAN ENERGY EXC LTD               "/>
    <x v="1"/>
    <s v="Investment Banks/Brokers"/>
    <x v="0"/>
    <x v="0"/>
    <x v="0"/>
    <x v="0"/>
    <x v="1"/>
    <x v="0"/>
    <x v="5"/>
    <x v="2"/>
    <x v="6"/>
    <x v="94"/>
    <x v="0"/>
    <x v="2"/>
    <x v="2"/>
    <x v="0"/>
    <x v="94"/>
    <x v="0"/>
    <x v="0"/>
    <x v="0"/>
    <x v="0"/>
    <x v="0"/>
    <x v="0"/>
    <x v="0"/>
    <x v="0"/>
    <x v="0"/>
    <x v="127"/>
    <n v="142.5"/>
    <x v="0"/>
    <x v="0"/>
    <x v="0"/>
    <x v="152"/>
    <x v="0"/>
    <x v="88"/>
    <x v="43"/>
    <x v="27"/>
    <x v="128"/>
    <x v="152"/>
    <x v="3"/>
    <x v="150"/>
    <n v="83.12"/>
    <x v="0"/>
    <x v="1"/>
    <x v="0"/>
    <x v="1"/>
    <x v="0"/>
  </r>
  <r>
    <x v="155"/>
    <s v="ADITYA BIRLA FASHION &amp; RT           "/>
    <x v="3"/>
    <s v="Apparel/Footwear Retail"/>
    <x v="0"/>
    <x v="1"/>
    <x v="0"/>
    <x v="2"/>
    <x v="1"/>
    <x v="0"/>
    <x v="5"/>
    <x v="1"/>
    <x v="2"/>
    <x v="2"/>
    <x v="0"/>
    <x v="1"/>
    <x v="1"/>
    <x v="1"/>
    <x v="2"/>
    <x v="0"/>
    <x v="0"/>
    <x v="0"/>
    <x v="0"/>
    <x v="0"/>
    <x v="0"/>
    <x v="0"/>
    <x v="0"/>
    <x v="0"/>
    <x v="128"/>
    <n v="225.3"/>
    <x v="0"/>
    <x v="0"/>
    <x v="0"/>
    <x v="153"/>
    <x v="0"/>
    <x v="37"/>
    <x v="2"/>
    <x v="0"/>
    <x v="129"/>
    <x v="153"/>
    <x v="1"/>
    <x v="151"/>
    <n v="82.82"/>
    <x v="0"/>
    <x v="1"/>
    <x v="0"/>
    <x v="1"/>
    <x v="0"/>
  </r>
  <r>
    <x v="155"/>
    <s v="ADITYA BIRLA FASHION &amp; RT           "/>
    <x v="3"/>
    <s v="Apparel/Footwear Retail"/>
    <x v="0"/>
    <x v="1"/>
    <x v="0"/>
    <x v="2"/>
    <x v="1"/>
    <x v="0"/>
    <x v="5"/>
    <x v="1"/>
    <x v="2"/>
    <x v="2"/>
    <x v="0"/>
    <x v="1"/>
    <x v="1"/>
    <x v="1"/>
    <x v="2"/>
    <x v="0"/>
    <x v="0"/>
    <x v="0"/>
    <x v="0"/>
    <x v="0"/>
    <x v="0"/>
    <x v="0"/>
    <x v="0"/>
    <x v="0"/>
    <x v="128"/>
    <n v="225.3"/>
    <x v="0"/>
    <x v="0"/>
    <x v="0"/>
    <x v="153"/>
    <x v="0"/>
    <x v="37"/>
    <x v="2"/>
    <x v="0"/>
    <x v="129"/>
    <x v="153"/>
    <x v="3"/>
    <x v="151"/>
    <n v="82.82"/>
    <x v="0"/>
    <x v="1"/>
    <x v="0"/>
    <x v="1"/>
    <x v="0"/>
  </r>
  <r>
    <x v="156"/>
    <s v="PVR INOX LIMITED                    "/>
    <x v="19"/>
    <s v="0"/>
    <x v="0"/>
    <x v="1"/>
    <x v="1"/>
    <x v="2"/>
    <x v="1"/>
    <x v="1"/>
    <x v="1"/>
    <x v="1"/>
    <x v="2"/>
    <x v="2"/>
    <x v="0"/>
    <x v="1"/>
    <x v="1"/>
    <x v="1"/>
    <x v="2"/>
    <x v="0"/>
    <x v="0"/>
    <x v="0"/>
    <x v="0"/>
    <x v="0"/>
    <x v="0"/>
    <x v="0"/>
    <x v="0"/>
    <x v="0"/>
    <x v="129"/>
    <n v="1522.5"/>
    <x v="0"/>
    <x v="0"/>
    <x v="0"/>
    <x v="154"/>
    <x v="0"/>
    <x v="89"/>
    <x v="2"/>
    <x v="28"/>
    <x v="130"/>
    <x v="154"/>
    <x v="2"/>
    <x v="152"/>
    <n v="78.12"/>
    <x v="0"/>
    <x v="1"/>
    <x v="0"/>
    <x v="1"/>
    <x v="0"/>
  </r>
  <r>
    <x v="157"/>
    <s v="BANK OF BARODA                      "/>
    <x v="1"/>
    <s v="Major Banks"/>
    <x v="0"/>
    <x v="0"/>
    <x v="1"/>
    <x v="1"/>
    <x v="2"/>
    <x v="1"/>
    <x v="1"/>
    <x v="2"/>
    <x v="1"/>
    <x v="95"/>
    <x v="1"/>
    <x v="2"/>
    <x v="0"/>
    <x v="0"/>
    <x v="95"/>
    <x v="0"/>
    <x v="1"/>
    <x v="0"/>
    <x v="0"/>
    <x v="0"/>
    <x v="0"/>
    <x v="0"/>
    <x v="0"/>
    <x v="0"/>
    <x v="130"/>
    <n v="232.9"/>
    <x v="0"/>
    <x v="0"/>
    <x v="0"/>
    <x v="155"/>
    <x v="0"/>
    <x v="90"/>
    <x v="44"/>
    <x v="0"/>
    <x v="131"/>
    <x v="155"/>
    <x v="0"/>
    <x v="153"/>
    <n v="55.67"/>
    <x v="0"/>
    <x v="1"/>
    <x v="0"/>
    <x v="1"/>
    <x v="0"/>
  </r>
  <r>
    <x v="158"/>
    <s v="MPHASIS LIMITED                     "/>
    <x v="4"/>
    <s v="Packaged Software"/>
    <x v="1"/>
    <x v="0"/>
    <x v="1"/>
    <x v="0"/>
    <x v="1"/>
    <x v="0"/>
    <x v="2"/>
    <x v="0"/>
    <x v="16"/>
    <x v="96"/>
    <x v="0"/>
    <x v="0"/>
    <x v="0"/>
    <x v="5"/>
    <x v="96"/>
    <x v="0"/>
    <x v="0"/>
    <x v="0"/>
    <x v="0"/>
    <x v="0"/>
    <x v="0"/>
    <x v="0"/>
    <x v="0"/>
    <x v="0"/>
    <x v="131"/>
    <n v="2587.35"/>
    <x v="0"/>
    <x v="0"/>
    <x v="0"/>
    <x v="156"/>
    <x v="0"/>
    <x v="77"/>
    <x v="2"/>
    <x v="29"/>
    <x v="132"/>
    <x v="156"/>
    <x v="0"/>
    <x v="154"/>
    <n v="32.43"/>
    <x v="0"/>
    <x v="1"/>
    <x v="0"/>
    <x v="1"/>
    <x v="0"/>
  </r>
  <r>
    <x v="159"/>
    <s v="NMDC LTD.                           "/>
    <x v="11"/>
    <s v="Other Metals/Minerals"/>
    <x v="1"/>
    <x v="0"/>
    <x v="1"/>
    <x v="1"/>
    <x v="2"/>
    <x v="1"/>
    <x v="1"/>
    <x v="0"/>
    <x v="1"/>
    <x v="5"/>
    <x v="1"/>
    <x v="2"/>
    <x v="0"/>
    <x v="0"/>
    <x v="97"/>
    <x v="0"/>
    <x v="0"/>
    <x v="0"/>
    <x v="0"/>
    <x v="0"/>
    <x v="0"/>
    <x v="0"/>
    <x v="0"/>
    <x v="0"/>
    <x v="131"/>
    <n v="213.1"/>
    <x v="0"/>
    <x v="0"/>
    <x v="0"/>
    <x v="157"/>
    <x v="2"/>
    <x v="61"/>
    <x v="45"/>
    <x v="30"/>
    <x v="133"/>
    <x v="157"/>
    <x v="2"/>
    <x v="155"/>
    <n v="83.88"/>
    <x v="0"/>
    <x v="1"/>
    <x v="0"/>
    <x v="1"/>
    <x v="0"/>
  </r>
  <r>
    <x v="160"/>
    <s v="ICICI BANK LTD.                     "/>
    <x v="1"/>
    <s v="Regional Banks"/>
    <x v="0"/>
    <x v="0"/>
    <x v="1"/>
    <x v="2"/>
    <x v="1"/>
    <x v="1"/>
    <x v="6"/>
    <x v="2"/>
    <x v="7"/>
    <x v="97"/>
    <x v="1"/>
    <x v="2"/>
    <x v="0"/>
    <x v="2"/>
    <x v="98"/>
    <x v="0"/>
    <x v="0"/>
    <x v="0"/>
    <x v="0"/>
    <x v="0"/>
    <x v="0"/>
    <x v="0"/>
    <x v="0"/>
    <x v="0"/>
    <x v="132"/>
    <n v="1010.1"/>
    <x v="0"/>
    <x v="0"/>
    <x v="0"/>
    <x v="158"/>
    <x v="0"/>
    <x v="78"/>
    <x v="46"/>
    <x v="31"/>
    <x v="134"/>
    <x v="158"/>
    <x v="0"/>
    <x v="156"/>
    <n v="12.29"/>
    <x v="0"/>
    <x v="1"/>
    <x v="0"/>
    <x v="1"/>
    <x v="0"/>
  </r>
  <r>
    <x v="161"/>
    <s v="CONTAINER CORP OF IND LTD           "/>
    <x v="16"/>
    <s v="Railroads"/>
    <x v="0"/>
    <x v="0"/>
    <x v="0"/>
    <x v="2"/>
    <x v="2"/>
    <x v="0"/>
    <x v="0"/>
    <x v="2"/>
    <x v="5"/>
    <x v="98"/>
    <x v="1"/>
    <x v="2"/>
    <x v="2"/>
    <x v="0"/>
    <x v="99"/>
    <x v="0"/>
    <x v="0"/>
    <x v="0"/>
    <x v="0"/>
    <x v="0"/>
    <x v="0"/>
    <x v="0"/>
    <x v="0"/>
    <x v="0"/>
    <x v="133"/>
    <n v="873.95"/>
    <x v="0"/>
    <x v="0"/>
    <x v="0"/>
    <x v="159"/>
    <x v="0"/>
    <x v="91"/>
    <x v="2"/>
    <x v="32"/>
    <x v="135"/>
    <x v="159"/>
    <x v="0"/>
    <x v="157"/>
    <n v="39.54"/>
    <x v="0"/>
    <x v="1"/>
    <x v="0"/>
    <x v="1"/>
    <x v="0"/>
  </r>
  <r>
    <x v="162"/>
    <s v="POWER FIN CORP LTD.                 "/>
    <x v="1"/>
    <s v="Finance/Rental/Leasing"/>
    <x v="1"/>
    <x v="0"/>
    <x v="1"/>
    <x v="2"/>
    <x v="1"/>
    <x v="1"/>
    <x v="1"/>
    <x v="0"/>
    <x v="1"/>
    <x v="5"/>
    <x v="1"/>
    <x v="2"/>
    <x v="0"/>
    <x v="2"/>
    <x v="100"/>
    <x v="0"/>
    <x v="0"/>
    <x v="0"/>
    <x v="0"/>
    <x v="0"/>
    <x v="0"/>
    <x v="0"/>
    <x v="0"/>
    <x v="0"/>
    <x v="134"/>
    <n v="418.95"/>
    <x v="0"/>
    <x v="0"/>
    <x v="0"/>
    <x v="160"/>
    <x v="2"/>
    <x v="22"/>
    <x v="47"/>
    <x v="33"/>
    <x v="136"/>
    <x v="160"/>
    <x v="0"/>
    <x v="158"/>
    <n v="53.85"/>
    <x v="0"/>
    <x v="1"/>
    <x v="0"/>
    <x v="1"/>
    <x v="0"/>
  </r>
  <r>
    <x v="163"/>
    <s v="REC LIMITED                         "/>
    <x v="1"/>
    <s v="Finance/Rental/Leasing"/>
    <x v="0"/>
    <x v="0"/>
    <x v="0"/>
    <x v="1"/>
    <x v="2"/>
    <x v="1"/>
    <x v="4"/>
    <x v="0"/>
    <x v="1"/>
    <x v="5"/>
    <x v="1"/>
    <x v="2"/>
    <x v="0"/>
    <x v="2"/>
    <x v="101"/>
    <x v="0"/>
    <x v="0"/>
    <x v="0"/>
    <x v="0"/>
    <x v="0"/>
    <x v="0"/>
    <x v="0"/>
    <x v="0"/>
    <x v="0"/>
    <x v="134"/>
    <n v="459.5"/>
    <x v="0"/>
    <x v="0"/>
    <x v="0"/>
    <x v="161"/>
    <x v="2"/>
    <x v="92"/>
    <x v="48"/>
    <x v="34"/>
    <x v="137"/>
    <x v="161"/>
    <x v="0"/>
    <x v="159"/>
    <n v="43.22"/>
    <x v="0"/>
    <x v="1"/>
    <x v="0"/>
    <x v="1"/>
    <x v="0"/>
  </r>
  <r>
    <x v="164"/>
    <s v="PETRONET LNG LIMITED                "/>
    <x v="12"/>
    <s v="Gas Distributors"/>
    <x v="0"/>
    <x v="1"/>
    <x v="0"/>
    <x v="2"/>
    <x v="1"/>
    <x v="1"/>
    <x v="4"/>
    <x v="1"/>
    <x v="2"/>
    <x v="2"/>
    <x v="0"/>
    <x v="1"/>
    <x v="1"/>
    <x v="1"/>
    <x v="2"/>
    <x v="0"/>
    <x v="0"/>
    <x v="0"/>
    <x v="0"/>
    <x v="0"/>
    <x v="0"/>
    <x v="0"/>
    <x v="0"/>
    <x v="0"/>
    <x v="135"/>
    <n v="247.1"/>
    <x v="0"/>
    <x v="0"/>
    <x v="0"/>
    <x v="162"/>
    <x v="2"/>
    <x v="93"/>
    <x v="49"/>
    <x v="35"/>
    <x v="138"/>
    <x v="162"/>
    <x v="0"/>
    <x v="160"/>
    <n v="47.18"/>
    <x v="0"/>
    <x v="1"/>
    <x v="0"/>
    <x v="1"/>
    <x v="0"/>
  </r>
  <r>
    <x v="165"/>
    <s v="COLGATE PALMOLIVE LTD.              "/>
    <x v="0"/>
    <s v="Household/Personal Care"/>
    <x v="0"/>
    <x v="0"/>
    <x v="1"/>
    <x v="1"/>
    <x v="2"/>
    <x v="1"/>
    <x v="1"/>
    <x v="0"/>
    <x v="1"/>
    <x v="5"/>
    <x v="1"/>
    <x v="2"/>
    <x v="0"/>
    <x v="0"/>
    <x v="14"/>
    <x v="0"/>
    <x v="0"/>
    <x v="0"/>
    <x v="0"/>
    <x v="0"/>
    <x v="0"/>
    <x v="0"/>
    <x v="0"/>
    <x v="0"/>
    <x v="136"/>
    <n v="2537.4499999999998"/>
    <x v="0"/>
    <x v="0"/>
    <x v="0"/>
    <x v="163"/>
    <x v="0"/>
    <x v="10"/>
    <x v="2"/>
    <x v="36"/>
    <x v="139"/>
    <x v="163"/>
    <x v="0"/>
    <x v="161"/>
    <n v="22.55"/>
    <x v="0"/>
    <x v="1"/>
    <x v="0"/>
    <x v="1"/>
    <x v="0"/>
  </r>
  <r>
    <x v="166"/>
    <s v="BANDHAN BANK LIMITED                "/>
    <x v="1"/>
    <s v="Major Banks"/>
    <x v="0"/>
    <x v="0"/>
    <x v="1"/>
    <x v="2"/>
    <x v="2"/>
    <x v="0"/>
    <x v="2"/>
    <x v="2"/>
    <x v="24"/>
    <x v="99"/>
    <x v="0"/>
    <x v="2"/>
    <x v="0"/>
    <x v="0"/>
    <x v="95"/>
    <x v="0"/>
    <x v="1"/>
    <x v="0"/>
    <x v="0"/>
    <x v="0"/>
    <x v="0"/>
    <x v="0"/>
    <x v="0"/>
    <x v="0"/>
    <x v="137"/>
    <n v="229.85"/>
    <x v="0"/>
    <x v="0"/>
    <x v="0"/>
    <x v="164"/>
    <x v="0"/>
    <x v="83"/>
    <x v="50"/>
    <x v="37"/>
    <x v="140"/>
    <x v="164"/>
    <x v="2"/>
    <x v="162"/>
    <n v="79.67"/>
    <x v="0"/>
    <x v="1"/>
    <x v="0"/>
    <x v="1"/>
    <x v="0"/>
  </r>
  <r>
    <x v="167"/>
    <s v="RBL BANK LIMITED                    "/>
    <x v="1"/>
    <s v="Major Banks"/>
    <x v="0"/>
    <x v="0"/>
    <x v="0"/>
    <x v="0"/>
    <x v="1"/>
    <x v="0"/>
    <x v="0"/>
    <x v="2"/>
    <x v="0"/>
    <x v="100"/>
    <x v="0"/>
    <x v="0"/>
    <x v="0"/>
    <x v="5"/>
    <x v="102"/>
    <x v="0"/>
    <x v="0"/>
    <x v="0"/>
    <x v="0"/>
    <x v="0"/>
    <x v="0"/>
    <x v="0"/>
    <x v="0"/>
    <x v="0"/>
    <x v="138"/>
    <n v="268.7"/>
    <x v="0"/>
    <x v="0"/>
    <x v="0"/>
    <x v="165"/>
    <x v="2"/>
    <x v="94"/>
    <x v="51"/>
    <x v="0"/>
    <x v="131"/>
    <x v="165"/>
    <x v="1"/>
    <x v="163"/>
    <n v="104.52"/>
    <x v="0"/>
    <x v="1"/>
    <x v="0"/>
    <x v="1"/>
    <x v="0"/>
  </r>
  <r>
    <x v="168"/>
    <s v="CANARA BANK                         "/>
    <x v="1"/>
    <s v="Regional Banks"/>
    <x v="0"/>
    <x v="0"/>
    <x v="0"/>
    <x v="1"/>
    <x v="2"/>
    <x v="1"/>
    <x v="4"/>
    <x v="2"/>
    <x v="7"/>
    <x v="101"/>
    <x v="1"/>
    <x v="2"/>
    <x v="0"/>
    <x v="2"/>
    <x v="103"/>
    <x v="0"/>
    <x v="0"/>
    <x v="0"/>
    <x v="0"/>
    <x v="0"/>
    <x v="0"/>
    <x v="0"/>
    <x v="0"/>
    <x v="0"/>
    <x v="139"/>
    <n v="476.95"/>
    <x v="0"/>
    <x v="0"/>
    <x v="0"/>
    <x v="166"/>
    <x v="0"/>
    <x v="95"/>
    <x v="52"/>
    <x v="38"/>
    <x v="141"/>
    <x v="166"/>
    <x v="0"/>
    <x v="164"/>
    <n v="72.91"/>
    <x v="1"/>
    <x v="1"/>
    <x v="1"/>
    <x v="1"/>
    <x v="0"/>
  </r>
  <r>
    <x v="169"/>
    <s v="AU SMALL FINANCE BANK LTD           "/>
    <x v="1"/>
    <s v="Finance/Rental/Leasing"/>
    <x v="0"/>
    <x v="0"/>
    <x v="0"/>
    <x v="0"/>
    <x v="1"/>
    <x v="0"/>
    <x v="0"/>
    <x v="2"/>
    <x v="12"/>
    <x v="102"/>
    <x v="0"/>
    <x v="0"/>
    <x v="0"/>
    <x v="7"/>
    <x v="104"/>
    <x v="1"/>
    <x v="1"/>
    <x v="0"/>
    <x v="0"/>
    <x v="0"/>
    <x v="0"/>
    <x v="0"/>
    <x v="0"/>
    <x v="0"/>
    <x v="140"/>
    <n v="748.1"/>
    <x v="0"/>
    <x v="0"/>
    <x v="0"/>
    <x v="167"/>
    <x v="0"/>
    <x v="65"/>
    <x v="2"/>
    <x v="39"/>
    <x v="142"/>
    <x v="167"/>
    <x v="0"/>
    <x v="165"/>
    <n v="35.700000000000003"/>
    <x v="0"/>
    <x v="1"/>
    <x v="0"/>
    <x v="1"/>
    <x v="0"/>
  </r>
  <r>
    <x v="170"/>
    <s v="IDFC LIMITED                        "/>
    <x v="1"/>
    <s v="Investment Managers"/>
    <x v="0"/>
    <x v="1"/>
    <x v="1"/>
    <x v="2"/>
    <x v="1"/>
    <x v="0"/>
    <x v="2"/>
    <x v="1"/>
    <x v="2"/>
    <x v="2"/>
    <x v="0"/>
    <x v="1"/>
    <x v="1"/>
    <x v="1"/>
    <x v="2"/>
    <x v="0"/>
    <x v="0"/>
    <x v="0"/>
    <x v="0"/>
    <x v="0"/>
    <x v="0"/>
    <x v="0"/>
    <x v="0"/>
    <x v="0"/>
    <x v="141"/>
    <n v="124.7"/>
    <x v="0"/>
    <x v="0"/>
    <x v="0"/>
    <x v="168"/>
    <x v="0"/>
    <x v="96"/>
    <x v="53"/>
    <x v="40"/>
    <x v="143"/>
    <x v="168"/>
    <x v="0"/>
    <x v="166"/>
    <n v="37.520000000000003"/>
    <x v="0"/>
    <x v="1"/>
    <x v="0"/>
    <x v="1"/>
    <x v="0"/>
  </r>
  <r>
    <x v="171"/>
    <s v="HINDUSTAN COPPER LTD                "/>
    <x v="11"/>
    <s v="Other Metals/Minerals"/>
    <x v="0"/>
    <x v="1"/>
    <x v="0"/>
    <x v="2"/>
    <x v="1"/>
    <x v="1"/>
    <x v="7"/>
    <x v="1"/>
    <x v="2"/>
    <x v="2"/>
    <x v="0"/>
    <x v="1"/>
    <x v="1"/>
    <x v="1"/>
    <x v="2"/>
    <x v="0"/>
    <x v="0"/>
    <x v="0"/>
    <x v="0"/>
    <x v="0"/>
    <x v="0"/>
    <x v="0"/>
    <x v="0"/>
    <x v="0"/>
    <x v="142"/>
    <n v="271.05"/>
    <x v="0"/>
    <x v="0"/>
    <x v="0"/>
    <x v="169"/>
    <x v="2"/>
    <x v="36"/>
    <x v="54"/>
    <x v="41"/>
    <x v="144"/>
    <x v="169"/>
    <x v="0"/>
    <x v="167"/>
    <n v="80.02"/>
    <x v="0"/>
    <x v="1"/>
    <x v="0"/>
    <x v="1"/>
    <x v="0"/>
  </r>
  <r>
    <x v="172"/>
    <s v="ADANI ENTERPRISES LIMITED           "/>
    <x v="20"/>
    <s v="Wholesale Distributors"/>
    <x v="1"/>
    <x v="0"/>
    <x v="0"/>
    <x v="2"/>
    <x v="2"/>
    <x v="0"/>
    <x v="0"/>
    <x v="2"/>
    <x v="1"/>
    <x v="103"/>
    <x v="1"/>
    <x v="2"/>
    <x v="2"/>
    <x v="1"/>
    <x v="28"/>
    <x v="0"/>
    <x v="1"/>
    <x v="0"/>
    <x v="0"/>
    <x v="0"/>
    <x v="0"/>
    <x v="0"/>
    <x v="0"/>
    <x v="0"/>
    <x v="143"/>
    <n v="2991.45"/>
    <x v="0"/>
    <x v="0"/>
    <x v="0"/>
    <x v="170"/>
    <x v="0"/>
    <x v="32"/>
    <x v="2"/>
    <x v="42"/>
    <x v="145"/>
    <x v="170"/>
    <x v="0"/>
    <x v="168"/>
    <n v="51.24"/>
    <x v="0"/>
    <x v="1"/>
    <x v="0"/>
    <x v="1"/>
    <x v="0"/>
  </r>
  <r>
    <x v="173"/>
    <s v="TORRENT PHARMACEUTICALS L           "/>
    <x v="2"/>
    <s v="Pharmaceuticals: Major"/>
    <x v="1"/>
    <x v="1"/>
    <x v="1"/>
    <x v="2"/>
    <x v="1"/>
    <x v="1"/>
    <x v="6"/>
    <x v="1"/>
    <x v="2"/>
    <x v="2"/>
    <x v="0"/>
    <x v="1"/>
    <x v="1"/>
    <x v="1"/>
    <x v="2"/>
    <x v="0"/>
    <x v="0"/>
    <x v="0"/>
    <x v="1"/>
    <x v="1"/>
    <x v="1"/>
    <x v="9"/>
    <x v="9"/>
    <x v="9"/>
    <x v="144"/>
    <n v="2528.6999999999998"/>
    <x v="0"/>
    <x v="0"/>
    <x v="0"/>
    <x v="171"/>
    <x v="0"/>
    <x v="30"/>
    <x v="2"/>
    <x v="43"/>
    <x v="146"/>
    <x v="171"/>
    <x v="0"/>
    <x v="169"/>
    <n v="10.27"/>
    <x v="0"/>
    <x v="1"/>
    <x v="0"/>
    <x v="1"/>
    <x v="0"/>
  </r>
  <r>
    <x v="174"/>
    <s v="UNITED SPIRITS LIMITED              "/>
    <x v="0"/>
    <s v="Beverages: Alcoholic"/>
    <x v="0"/>
    <x v="0"/>
    <x v="1"/>
    <x v="2"/>
    <x v="2"/>
    <x v="0"/>
    <x v="2"/>
    <x v="2"/>
    <x v="1"/>
    <x v="104"/>
    <x v="1"/>
    <x v="2"/>
    <x v="0"/>
    <x v="0"/>
    <x v="6"/>
    <x v="0"/>
    <x v="0"/>
    <x v="0"/>
    <x v="0"/>
    <x v="0"/>
    <x v="0"/>
    <x v="0"/>
    <x v="0"/>
    <x v="0"/>
    <x v="145"/>
    <n v="1107.2"/>
    <x v="0"/>
    <x v="0"/>
    <x v="0"/>
    <x v="172"/>
    <x v="0"/>
    <x v="43"/>
    <x v="2"/>
    <x v="44"/>
    <x v="147"/>
    <x v="172"/>
    <x v="0"/>
    <x v="170"/>
    <n v="23.78"/>
    <x v="0"/>
    <x v="1"/>
    <x v="0"/>
    <x v="1"/>
    <x v="0"/>
  </r>
  <r>
    <x v="175"/>
    <s v="KOTAK MAHINDRA BANK LTD             "/>
    <x v="1"/>
    <s v="Major Banks"/>
    <x v="0"/>
    <x v="0"/>
    <x v="0"/>
    <x v="0"/>
    <x v="1"/>
    <x v="0"/>
    <x v="0"/>
    <x v="0"/>
    <x v="0"/>
    <x v="105"/>
    <x v="0"/>
    <x v="2"/>
    <x v="2"/>
    <x v="0"/>
    <x v="105"/>
    <x v="0"/>
    <x v="0"/>
    <x v="0"/>
    <x v="0"/>
    <x v="0"/>
    <x v="0"/>
    <x v="0"/>
    <x v="0"/>
    <x v="0"/>
    <x v="146"/>
    <n v="1805.95"/>
    <x v="0"/>
    <x v="0"/>
    <x v="0"/>
    <x v="173"/>
    <x v="0"/>
    <x v="12"/>
    <x v="55"/>
    <x v="45"/>
    <x v="148"/>
    <x v="173"/>
    <x v="0"/>
    <x v="171"/>
    <n v="20.190000000000001"/>
    <x v="0"/>
    <x v="1"/>
    <x v="0"/>
    <x v="1"/>
    <x v="0"/>
  </r>
  <r>
    <x v="176"/>
    <s v="IDFC FIRST BANK LIMITED             "/>
    <x v="1"/>
    <s v="Regional Banks"/>
    <x v="0"/>
    <x v="0"/>
    <x v="1"/>
    <x v="2"/>
    <x v="1"/>
    <x v="1"/>
    <x v="1"/>
    <x v="2"/>
    <x v="1"/>
    <x v="106"/>
    <x v="1"/>
    <x v="2"/>
    <x v="0"/>
    <x v="1"/>
    <x v="106"/>
    <x v="0"/>
    <x v="0"/>
    <x v="0"/>
    <x v="0"/>
    <x v="0"/>
    <x v="0"/>
    <x v="0"/>
    <x v="0"/>
    <x v="0"/>
    <x v="147"/>
    <n v="87.95"/>
    <x v="0"/>
    <x v="0"/>
    <x v="0"/>
    <x v="174"/>
    <x v="2"/>
    <x v="71"/>
    <x v="56"/>
    <x v="38"/>
    <x v="141"/>
    <x v="174"/>
    <x v="0"/>
    <x v="172"/>
    <n v="68.11"/>
    <x v="0"/>
    <x v="1"/>
    <x v="0"/>
    <x v="1"/>
    <x v="0"/>
  </r>
  <r>
    <x v="177"/>
    <s v="PUNJAB NATIONAL BANK                "/>
    <x v="1"/>
    <s v="Major Banks"/>
    <x v="1"/>
    <x v="0"/>
    <x v="0"/>
    <x v="1"/>
    <x v="2"/>
    <x v="1"/>
    <x v="4"/>
    <x v="2"/>
    <x v="7"/>
    <x v="107"/>
    <x v="1"/>
    <x v="2"/>
    <x v="0"/>
    <x v="2"/>
    <x v="107"/>
    <x v="0"/>
    <x v="0"/>
    <x v="0"/>
    <x v="0"/>
    <x v="0"/>
    <x v="0"/>
    <x v="0"/>
    <x v="0"/>
    <x v="0"/>
    <x v="148"/>
    <n v="104.85"/>
    <x v="0"/>
    <x v="0"/>
    <x v="0"/>
    <x v="175"/>
    <x v="2"/>
    <x v="97"/>
    <x v="57"/>
    <x v="46"/>
    <x v="149"/>
    <x v="175"/>
    <x v="2"/>
    <x v="173"/>
    <n v="84.93"/>
    <x v="1"/>
    <x v="1"/>
    <x v="1"/>
    <x v="1"/>
    <x v="0"/>
  </r>
  <r>
    <x v="178"/>
    <s v="SHREE CEMENT LIMITED                "/>
    <x v="11"/>
    <s v="Construction Materials"/>
    <x v="0"/>
    <x v="1"/>
    <x v="1"/>
    <x v="2"/>
    <x v="1"/>
    <x v="1"/>
    <x v="6"/>
    <x v="1"/>
    <x v="2"/>
    <x v="2"/>
    <x v="0"/>
    <x v="1"/>
    <x v="1"/>
    <x v="1"/>
    <x v="2"/>
    <x v="0"/>
    <x v="0"/>
    <x v="0"/>
    <x v="0"/>
    <x v="0"/>
    <x v="0"/>
    <x v="0"/>
    <x v="0"/>
    <x v="0"/>
    <x v="149"/>
    <n v="27598.799999999999"/>
    <x v="0"/>
    <x v="0"/>
    <x v="0"/>
    <x v="176"/>
    <x v="0"/>
    <x v="72"/>
    <x v="2"/>
    <x v="47"/>
    <x v="150"/>
    <x v="176"/>
    <x v="0"/>
    <x v="174"/>
    <n v="10.1"/>
    <x v="0"/>
    <x v="1"/>
    <x v="0"/>
    <x v="1"/>
    <x v="0"/>
  </r>
  <r>
    <x v="179"/>
    <s v="ADANI PORT &amp; SEZ LTD                "/>
    <x v="16"/>
    <s v="Other Transportation"/>
    <x v="1"/>
    <x v="0"/>
    <x v="1"/>
    <x v="2"/>
    <x v="2"/>
    <x v="0"/>
    <x v="2"/>
    <x v="2"/>
    <x v="1"/>
    <x v="108"/>
    <x v="1"/>
    <x v="2"/>
    <x v="2"/>
    <x v="1"/>
    <x v="5"/>
    <x v="0"/>
    <x v="1"/>
    <x v="0"/>
    <x v="0"/>
    <x v="0"/>
    <x v="0"/>
    <x v="0"/>
    <x v="0"/>
    <x v="0"/>
    <x v="150"/>
    <n v="1193.05"/>
    <x v="0"/>
    <x v="0"/>
    <x v="0"/>
    <x v="177"/>
    <x v="0"/>
    <x v="72"/>
    <x v="2"/>
    <x v="48"/>
    <x v="151"/>
    <x v="177"/>
    <x v="0"/>
    <x v="175"/>
    <n v="52.18"/>
    <x v="0"/>
    <x v="1"/>
    <x v="0"/>
    <x v="1"/>
    <x v="0"/>
  </r>
  <r>
    <x v="180"/>
    <s v="INDIAN RAIL TOUR CORP LTD           "/>
    <x v="10"/>
    <s v="Other Consumer Services"/>
    <x v="0"/>
    <x v="0"/>
    <x v="0"/>
    <x v="1"/>
    <x v="2"/>
    <x v="1"/>
    <x v="4"/>
    <x v="2"/>
    <x v="7"/>
    <x v="109"/>
    <x v="1"/>
    <x v="2"/>
    <x v="0"/>
    <x v="2"/>
    <x v="108"/>
    <x v="0"/>
    <x v="0"/>
    <x v="0"/>
    <x v="0"/>
    <x v="0"/>
    <x v="0"/>
    <x v="0"/>
    <x v="0"/>
    <x v="0"/>
    <x v="151"/>
    <n v="1025.95"/>
    <x v="0"/>
    <x v="0"/>
    <x v="0"/>
    <x v="178"/>
    <x v="2"/>
    <x v="98"/>
    <x v="58"/>
    <x v="49"/>
    <x v="152"/>
    <x v="178"/>
    <x v="1"/>
    <x v="176"/>
    <n v="84.88"/>
    <x v="1"/>
    <x v="1"/>
    <x v="1"/>
    <x v="1"/>
    <x v="0"/>
  </r>
  <r>
    <x v="181"/>
    <s v="COAL INDIA LTD                      "/>
    <x v="15"/>
    <s v="Coal"/>
    <x v="1"/>
    <x v="0"/>
    <x v="0"/>
    <x v="1"/>
    <x v="2"/>
    <x v="1"/>
    <x v="4"/>
    <x v="0"/>
    <x v="1"/>
    <x v="5"/>
    <x v="1"/>
    <x v="2"/>
    <x v="2"/>
    <x v="0"/>
    <x v="109"/>
    <x v="0"/>
    <x v="0"/>
    <x v="0"/>
    <x v="0"/>
    <x v="0"/>
    <x v="0"/>
    <x v="0"/>
    <x v="0"/>
    <x v="0"/>
    <x v="152"/>
    <n v="399.85"/>
    <x v="0"/>
    <x v="0"/>
    <x v="0"/>
    <x v="179"/>
    <x v="0"/>
    <x v="61"/>
    <x v="59"/>
    <x v="50"/>
    <x v="153"/>
    <x v="179"/>
    <x v="0"/>
    <x v="177"/>
    <n v="30.43"/>
    <x v="0"/>
    <x v="1"/>
    <x v="0"/>
    <x v="1"/>
    <x v="0"/>
  </r>
  <r>
    <x v="182"/>
    <s v="MRF LTD                             "/>
    <x v="7"/>
    <s v="Automotive Aftermarket"/>
    <x v="0"/>
    <x v="1"/>
    <x v="0"/>
    <x v="2"/>
    <x v="1"/>
    <x v="1"/>
    <x v="4"/>
    <x v="1"/>
    <x v="2"/>
    <x v="2"/>
    <x v="0"/>
    <x v="1"/>
    <x v="1"/>
    <x v="1"/>
    <x v="2"/>
    <x v="0"/>
    <x v="0"/>
    <x v="0"/>
    <x v="0"/>
    <x v="0"/>
    <x v="0"/>
    <x v="0"/>
    <x v="0"/>
    <x v="0"/>
    <x v="153"/>
    <n v="145752"/>
    <x v="0"/>
    <x v="0"/>
    <x v="0"/>
    <x v="180"/>
    <x v="0"/>
    <x v="96"/>
    <x v="2"/>
    <x v="51"/>
    <x v="154"/>
    <x v="180"/>
    <x v="0"/>
    <x v="178"/>
    <n v="18.72"/>
    <x v="0"/>
    <x v="1"/>
    <x v="0"/>
    <x v="1"/>
    <x v="0"/>
  </r>
  <r>
    <x v="183"/>
    <s v="APOLLO TYRES LTD                    "/>
    <x v="7"/>
    <s v="Automotive Aftermarket"/>
    <x v="0"/>
    <x v="1"/>
    <x v="1"/>
    <x v="2"/>
    <x v="1"/>
    <x v="1"/>
    <x v="6"/>
    <x v="1"/>
    <x v="2"/>
    <x v="2"/>
    <x v="0"/>
    <x v="1"/>
    <x v="1"/>
    <x v="1"/>
    <x v="2"/>
    <x v="0"/>
    <x v="0"/>
    <x v="0"/>
    <x v="0"/>
    <x v="0"/>
    <x v="0"/>
    <x v="0"/>
    <x v="0"/>
    <x v="0"/>
    <x v="154"/>
    <n v="526"/>
    <x v="0"/>
    <x v="0"/>
    <x v="0"/>
    <x v="181"/>
    <x v="0"/>
    <x v="99"/>
    <x v="60"/>
    <x v="52"/>
    <x v="155"/>
    <x v="181"/>
    <x v="0"/>
    <x v="179"/>
    <n v="45.78"/>
    <x v="0"/>
    <x v="1"/>
    <x v="0"/>
    <x v="1"/>
    <x v="0"/>
  </r>
  <r>
    <x v="184"/>
    <s v="BALKRISHNA IND. LTD                 "/>
    <x v="7"/>
    <s v="Automotive Aftermarket"/>
    <x v="0"/>
    <x v="1"/>
    <x v="0"/>
    <x v="2"/>
    <x v="1"/>
    <x v="1"/>
    <x v="4"/>
    <x v="1"/>
    <x v="2"/>
    <x v="2"/>
    <x v="0"/>
    <x v="1"/>
    <x v="1"/>
    <x v="1"/>
    <x v="2"/>
    <x v="0"/>
    <x v="0"/>
    <x v="0"/>
    <x v="1"/>
    <x v="1"/>
    <x v="1"/>
    <x v="10"/>
    <x v="10"/>
    <x v="10"/>
    <x v="155"/>
    <n v="2777.95"/>
    <x v="0"/>
    <x v="0"/>
    <x v="0"/>
    <x v="182"/>
    <x v="0"/>
    <x v="100"/>
    <x v="2"/>
    <x v="53"/>
    <x v="156"/>
    <x v="182"/>
    <x v="0"/>
    <x v="180"/>
    <n v="19.86"/>
    <x v="0"/>
    <x v="1"/>
    <x v="0"/>
    <x v="1"/>
    <x v="0"/>
  </r>
  <r>
    <x v="185"/>
    <s v="NIFTY MID SELECT"/>
    <x v="18"/>
    <n v="0"/>
    <x v="1"/>
    <x v="2"/>
    <x v="1"/>
    <x v="2"/>
    <x v="1"/>
    <x v="0"/>
    <x v="8"/>
    <x v="1"/>
    <x v="2"/>
    <x v="2"/>
    <x v="0"/>
    <x v="1"/>
    <x v="1"/>
    <x v="1"/>
    <x v="2"/>
    <x v="0"/>
    <x v="0"/>
    <x v="0"/>
    <x v="0"/>
    <x v="0"/>
    <x v="0"/>
    <x v="0"/>
    <x v="0"/>
    <x v="0"/>
    <x v="156"/>
    <n v="0"/>
    <x v="0"/>
    <x v="0"/>
    <x v="0"/>
    <x v="4"/>
    <x v="1"/>
    <x v="4"/>
    <x v="2"/>
    <x v="0"/>
    <x v="93"/>
    <x v="113"/>
    <x v="0"/>
    <x v="112"/>
    <s v=""/>
    <x v="0"/>
    <x v="1"/>
    <x v="0"/>
    <x v="1"/>
    <x v="0"/>
  </r>
  <r>
    <x v="186"/>
    <s v="NIFTY FINANCIAL SERVICES"/>
    <x v="18"/>
    <n v="0"/>
    <x v="1"/>
    <x v="2"/>
    <x v="1"/>
    <x v="2"/>
    <x v="1"/>
    <x v="0"/>
    <x v="8"/>
    <x v="1"/>
    <x v="2"/>
    <x v="2"/>
    <x v="0"/>
    <x v="1"/>
    <x v="1"/>
    <x v="1"/>
    <x v="2"/>
    <x v="0"/>
    <x v="0"/>
    <x v="0"/>
    <x v="0"/>
    <x v="0"/>
    <x v="0"/>
    <x v="0"/>
    <x v="0"/>
    <x v="0"/>
    <x v="156"/>
    <n v="0"/>
    <x v="0"/>
    <x v="0"/>
    <x v="0"/>
    <x v="4"/>
    <x v="1"/>
    <x v="4"/>
    <x v="2"/>
    <x v="0"/>
    <x v="93"/>
    <x v="113"/>
    <x v="0"/>
    <x v="112"/>
    <s v=""/>
    <x v="0"/>
    <x v="1"/>
    <x v="0"/>
    <x v="1"/>
    <x v="0"/>
  </r>
  <r>
    <x v="187"/>
    <n v="0"/>
    <x v="18"/>
    <n v="0"/>
    <x v="2"/>
    <x v="2"/>
    <x v="1"/>
    <x v="2"/>
    <x v="1"/>
    <x v="0"/>
    <x v="8"/>
    <x v="1"/>
    <x v="2"/>
    <x v="2"/>
    <x v="0"/>
    <x v="1"/>
    <x v="1"/>
    <x v="1"/>
    <x v="1"/>
    <x v="0"/>
    <x v="0"/>
    <x v="0"/>
    <x v="2"/>
    <x v="2"/>
    <x v="2"/>
    <x v="0"/>
    <x v="0"/>
    <x v="0"/>
    <x v="156"/>
    <n v="0"/>
    <x v="1"/>
    <x v="0"/>
    <x v="0"/>
    <x v="4"/>
    <x v="1"/>
    <x v="4"/>
    <x v="2"/>
    <x v="0"/>
    <x v="93"/>
    <x v="113"/>
    <x v="0"/>
    <x v="112"/>
    <s v=""/>
    <x v="0"/>
    <x v="1"/>
    <x v="0"/>
    <x v="1"/>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8"/>
    <s v=""/>
    <x v="21"/>
    <s v=""/>
    <x v="3"/>
    <x v="3"/>
    <x v="2"/>
    <x v="3"/>
    <x v="3"/>
    <x v="2"/>
    <x v="9"/>
    <x v="3"/>
    <x v="25"/>
    <x v="110"/>
    <x v="2"/>
    <x v="3"/>
    <x v="3"/>
    <x v="13"/>
    <x v="1"/>
    <x v="0"/>
    <x v="0"/>
    <x v="0"/>
    <x v="3"/>
    <x v="3"/>
    <x v="3"/>
    <x v="11"/>
    <x v="11"/>
    <x v="11"/>
    <x v="157"/>
    <s v=""/>
    <x v="2"/>
    <x v="0"/>
    <x v="0"/>
    <x v="183"/>
    <x v="3"/>
    <x v="101"/>
    <x v="2"/>
    <x v="0"/>
    <x v="93"/>
    <x v="113"/>
    <x v="0"/>
    <x v="112"/>
    <s v=""/>
    <x v="2"/>
    <x v="2"/>
    <x v="2"/>
    <x v="2"/>
    <x v="0"/>
  </r>
  <r>
    <x v="189"/>
    <m/>
    <x v="22"/>
    <m/>
    <x v="4"/>
    <x v="4"/>
    <x v="3"/>
    <x v="4"/>
    <x v="4"/>
    <x v="3"/>
    <x v="10"/>
    <x v="4"/>
    <x v="26"/>
    <x v="111"/>
    <x v="3"/>
    <x v="4"/>
    <x v="4"/>
    <x v="14"/>
    <x v="110"/>
    <x v="2"/>
    <x v="3"/>
    <x v="1"/>
    <x v="4"/>
    <x v="4"/>
    <x v="4"/>
    <x v="12"/>
    <x v="12"/>
    <x v="12"/>
    <x v="158"/>
    <m/>
    <x v="3"/>
    <x v="0"/>
    <x v="0"/>
    <x v="184"/>
    <x v="4"/>
    <x v="102"/>
    <x v="61"/>
    <x v="54"/>
    <x v="157"/>
    <x v="183"/>
    <x v="4"/>
    <x v="181"/>
    <m/>
    <x v="3"/>
    <x v="3"/>
    <x v="3"/>
    <x v="3"/>
    <x v="0"/>
  </r>
  <r>
    <x v="189"/>
    <m/>
    <x v="22"/>
    <m/>
    <x v="4"/>
    <x v="4"/>
    <x v="3"/>
    <x v="4"/>
    <x v="4"/>
    <x v="3"/>
    <x v="10"/>
    <x v="4"/>
    <x v="26"/>
    <x v="111"/>
    <x v="3"/>
    <x v="4"/>
    <x v="4"/>
    <x v="14"/>
    <x v="110"/>
    <x v="2"/>
    <x v="3"/>
    <x v="1"/>
    <x v="4"/>
    <x v="4"/>
    <x v="4"/>
    <x v="12"/>
    <x v="12"/>
    <x v="12"/>
    <x v="158"/>
    <m/>
    <x v="3"/>
    <x v="0"/>
    <x v="0"/>
    <x v="184"/>
    <x v="4"/>
    <x v="102"/>
    <x v="61"/>
    <x v="54"/>
    <x v="157"/>
    <x v="183"/>
    <x v="4"/>
    <x v="181"/>
    <m/>
    <x v="3"/>
    <x v="3"/>
    <x v="3"/>
    <x v="3"/>
    <x v="0"/>
  </r>
  <r>
    <x v="189"/>
    <m/>
    <x v="22"/>
    <m/>
    <x v="4"/>
    <x v="4"/>
    <x v="3"/>
    <x v="4"/>
    <x v="4"/>
    <x v="3"/>
    <x v="10"/>
    <x v="4"/>
    <x v="26"/>
    <x v="111"/>
    <x v="3"/>
    <x v="4"/>
    <x v="4"/>
    <x v="14"/>
    <x v="110"/>
    <x v="2"/>
    <x v="3"/>
    <x v="1"/>
    <x v="4"/>
    <x v="4"/>
    <x v="4"/>
    <x v="12"/>
    <x v="12"/>
    <x v="12"/>
    <x v="158"/>
    <m/>
    <x v="3"/>
    <x v="0"/>
    <x v="0"/>
    <x v="184"/>
    <x v="4"/>
    <x v="102"/>
    <x v="61"/>
    <x v="54"/>
    <x v="157"/>
    <x v="183"/>
    <x v="4"/>
    <x v="181"/>
    <m/>
    <x v="3"/>
    <x v="3"/>
    <x v="3"/>
    <x v="3"/>
    <x v="0"/>
  </r>
  <r>
    <x v="189"/>
    <m/>
    <x v="22"/>
    <m/>
    <x v="4"/>
    <x v="4"/>
    <x v="3"/>
    <x v="4"/>
    <x v="4"/>
    <x v="3"/>
    <x v="10"/>
    <x v="4"/>
    <x v="26"/>
    <x v="111"/>
    <x v="3"/>
    <x v="4"/>
    <x v="4"/>
    <x v="14"/>
    <x v="110"/>
    <x v="2"/>
    <x v="3"/>
    <x v="1"/>
    <x v="4"/>
    <x v="4"/>
    <x v="4"/>
    <x v="12"/>
    <x v="12"/>
    <x v="12"/>
    <x v="158"/>
    <m/>
    <x v="3"/>
    <x v="0"/>
    <x v="0"/>
    <x v="184"/>
    <x v="4"/>
    <x v="102"/>
    <x v="61"/>
    <x v="54"/>
    <x v="157"/>
    <x v="183"/>
    <x v="4"/>
    <x v="181"/>
    <m/>
    <x v="3"/>
    <x v="3"/>
    <x v="3"/>
    <x v="3"/>
    <x v="0"/>
  </r>
  <r>
    <x v="189"/>
    <m/>
    <x v="22"/>
    <m/>
    <x v="4"/>
    <x v="4"/>
    <x v="3"/>
    <x v="4"/>
    <x v="4"/>
    <x v="3"/>
    <x v="10"/>
    <x v="4"/>
    <x v="26"/>
    <x v="111"/>
    <x v="3"/>
    <x v="4"/>
    <x v="4"/>
    <x v="14"/>
    <x v="110"/>
    <x v="2"/>
    <x v="3"/>
    <x v="1"/>
    <x v="4"/>
    <x v="4"/>
    <x v="4"/>
    <x v="12"/>
    <x v="12"/>
    <x v="12"/>
    <x v="158"/>
    <m/>
    <x v="3"/>
    <x v="0"/>
    <x v="0"/>
    <x v="184"/>
    <x v="4"/>
    <x v="102"/>
    <x v="61"/>
    <x v="54"/>
    <x v="157"/>
    <x v="183"/>
    <x v="4"/>
    <x v="181"/>
    <m/>
    <x v="3"/>
    <x v="3"/>
    <x v="3"/>
    <x v="3"/>
    <x v="0"/>
  </r>
  <r>
    <x v="189"/>
    <m/>
    <x v="22"/>
    <m/>
    <x v="4"/>
    <x v="4"/>
    <x v="3"/>
    <x v="4"/>
    <x v="4"/>
    <x v="3"/>
    <x v="10"/>
    <x v="4"/>
    <x v="26"/>
    <x v="111"/>
    <x v="3"/>
    <x v="4"/>
    <x v="4"/>
    <x v="14"/>
    <x v="110"/>
    <x v="2"/>
    <x v="3"/>
    <x v="1"/>
    <x v="4"/>
    <x v="4"/>
    <x v="4"/>
    <x v="12"/>
    <x v="12"/>
    <x v="12"/>
    <x v="158"/>
    <m/>
    <x v="3"/>
    <x v="0"/>
    <x v="0"/>
    <x v="184"/>
    <x v="4"/>
    <x v="102"/>
    <x v="61"/>
    <x v="54"/>
    <x v="157"/>
    <x v="183"/>
    <x v="4"/>
    <x v="181"/>
    <m/>
    <x v="3"/>
    <x v="3"/>
    <x v="3"/>
    <x v="3"/>
    <x v="0"/>
  </r>
  <r>
    <x v="189"/>
    <m/>
    <x v="22"/>
    <m/>
    <x v="4"/>
    <x v="4"/>
    <x v="3"/>
    <x v="4"/>
    <x v="4"/>
    <x v="3"/>
    <x v="10"/>
    <x v="4"/>
    <x v="26"/>
    <x v="111"/>
    <x v="3"/>
    <x v="4"/>
    <x v="4"/>
    <x v="14"/>
    <x v="110"/>
    <x v="2"/>
    <x v="3"/>
    <x v="1"/>
    <x v="4"/>
    <x v="4"/>
    <x v="4"/>
    <x v="12"/>
    <x v="12"/>
    <x v="12"/>
    <x v="158"/>
    <m/>
    <x v="3"/>
    <x v="0"/>
    <x v="0"/>
    <x v="184"/>
    <x v="4"/>
    <x v="102"/>
    <x v="61"/>
    <x v="54"/>
    <x v="157"/>
    <x v="183"/>
    <x v="4"/>
    <x v="181"/>
    <m/>
    <x v="3"/>
    <x v="3"/>
    <x v="3"/>
    <x v="3"/>
    <x v="0"/>
  </r>
  <r>
    <x v="189"/>
    <m/>
    <x v="22"/>
    <m/>
    <x v="4"/>
    <x v="4"/>
    <x v="3"/>
    <x v="4"/>
    <x v="4"/>
    <x v="3"/>
    <x v="10"/>
    <x v="4"/>
    <x v="26"/>
    <x v="111"/>
    <x v="3"/>
    <x v="4"/>
    <x v="4"/>
    <x v="14"/>
    <x v="110"/>
    <x v="2"/>
    <x v="3"/>
    <x v="1"/>
    <x v="4"/>
    <x v="4"/>
    <x v="4"/>
    <x v="12"/>
    <x v="12"/>
    <x v="12"/>
    <x v="158"/>
    <m/>
    <x v="3"/>
    <x v="0"/>
    <x v="0"/>
    <x v="184"/>
    <x v="4"/>
    <x v="102"/>
    <x v="61"/>
    <x v="54"/>
    <x v="157"/>
    <x v="183"/>
    <x v="4"/>
    <x v="181"/>
    <m/>
    <x v="3"/>
    <x v="3"/>
    <x v="3"/>
    <x v="3"/>
    <x v="0"/>
  </r>
  <r>
    <x v="189"/>
    <m/>
    <x v="22"/>
    <m/>
    <x v="4"/>
    <x v="4"/>
    <x v="3"/>
    <x v="4"/>
    <x v="4"/>
    <x v="3"/>
    <x v="10"/>
    <x v="4"/>
    <x v="26"/>
    <x v="111"/>
    <x v="3"/>
    <x v="4"/>
    <x v="4"/>
    <x v="14"/>
    <x v="110"/>
    <x v="2"/>
    <x v="3"/>
    <x v="1"/>
    <x v="4"/>
    <x v="4"/>
    <x v="4"/>
    <x v="12"/>
    <x v="12"/>
    <x v="12"/>
    <x v="158"/>
    <m/>
    <x v="3"/>
    <x v="0"/>
    <x v="0"/>
    <x v="184"/>
    <x v="4"/>
    <x v="102"/>
    <x v="61"/>
    <x v="54"/>
    <x v="157"/>
    <x v="183"/>
    <x v="4"/>
    <x v="181"/>
    <m/>
    <x v="3"/>
    <x v="3"/>
    <x v="3"/>
    <x v="3"/>
    <x v="0"/>
  </r>
  <r>
    <x v="189"/>
    <m/>
    <x v="22"/>
    <m/>
    <x v="4"/>
    <x v="4"/>
    <x v="3"/>
    <x v="4"/>
    <x v="4"/>
    <x v="3"/>
    <x v="10"/>
    <x v="4"/>
    <x v="26"/>
    <x v="111"/>
    <x v="3"/>
    <x v="4"/>
    <x v="4"/>
    <x v="14"/>
    <x v="110"/>
    <x v="2"/>
    <x v="3"/>
    <x v="1"/>
    <x v="4"/>
    <x v="4"/>
    <x v="4"/>
    <x v="12"/>
    <x v="12"/>
    <x v="12"/>
    <x v="158"/>
    <m/>
    <x v="3"/>
    <x v="0"/>
    <x v="0"/>
    <x v="184"/>
    <x v="4"/>
    <x v="102"/>
    <x v="61"/>
    <x v="54"/>
    <x v="157"/>
    <x v="183"/>
    <x v="4"/>
    <x v="181"/>
    <m/>
    <x v="3"/>
    <x v="3"/>
    <x v="3"/>
    <x v="3"/>
    <x v="0"/>
  </r>
  <r>
    <x v="189"/>
    <m/>
    <x v="22"/>
    <m/>
    <x v="4"/>
    <x v="4"/>
    <x v="3"/>
    <x v="4"/>
    <x v="4"/>
    <x v="3"/>
    <x v="10"/>
    <x v="4"/>
    <x v="26"/>
    <x v="111"/>
    <x v="3"/>
    <x v="4"/>
    <x v="4"/>
    <x v="14"/>
    <x v="110"/>
    <x v="2"/>
    <x v="3"/>
    <x v="1"/>
    <x v="4"/>
    <x v="4"/>
    <x v="4"/>
    <x v="12"/>
    <x v="12"/>
    <x v="12"/>
    <x v="158"/>
    <m/>
    <x v="3"/>
    <x v="0"/>
    <x v="0"/>
    <x v="184"/>
    <x v="4"/>
    <x v="102"/>
    <x v="61"/>
    <x v="54"/>
    <x v="157"/>
    <x v="183"/>
    <x v="4"/>
    <x v="181"/>
    <m/>
    <x v="3"/>
    <x v="3"/>
    <x v="3"/>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BD82FD-5BBB-4E00-B2BE-2B64427F38B1}" name="PivotTable1" cacheId="243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location ref="B5:W12" firstHeaderRow="2" firstDataRow="2" firstDataCol="21" rowPageCount="1" colPageCount="1"/>
  <pivotFields count="48">
    <pivotField axis="axisRow" dataField="1" compact="0" outline="0" showAll="0" defaultSubtotal="0">
      <items count="190">
        <item x="188"/>
        <item x="38"/>
        <item x="22"/>
        <item x="4"/>
        <item x="90"/>
        <item x="155"/>
        <item x="136"/>
        <item x="172"/>
        <item x="179"/>
        <item x="20"/>
        <item x="152"/>
        <item x="137"/>
        <item x="183"/>
        <item x="147"/>
        <item x="81"/>
        <item x="47"/>
        <item x="11"/>
        <item x="169"/>
        <item x="112"/>
        <item x="134"/>
        <item x="61"/>
        <item x="55"/>
        <item x="113"/>
        <item x="184"/>
        <item x="85"/>
        <item x="166"/>
        <item x="157"/>
        <item x="153"/>
        <item x="91"/>
        <item x="148"/>
        <item x="77"/>
        <item x="60"/>
        <item x="123"/>
        <item x="40"/>
        <item x="64"/>
        <item x="80"/>
        <item x="121"/>
        <item x="138"/>
        <item x="146"/>
        <item x="168"/>
        <item x="1"/>
        <item x="124"/>
        <item x="104"/>
        <item x="54"/>
        <item x="181"/>
        <item x="16"/>
        <item x="165"/>
        <item x="161"/>
        <item x="84"/>
        <item x="105"/>
        <item x="133"/>
        <item x="33"/>
        <item x="57"/>
        <item x="73"/>
        <item x="18"/>
        <item x="149"/>
        <item x="46"/>
        <item x="51"/>
        <item x="53"/>
        <item x="76"/>
        <item x="106"/>
        <item x="39"/>
        <item x="24"/>
        <item x="98"/>
        <item x="186"/>
        <item x="34"/>
        <item x="75"/>
        <item x="82"/>
        <item x="111"/>
        <item x="17"/>
        <item x="48"/>
        <item x="42"/>
        <item x="119"/>
        <item x="131"/>
        <item x="63"/>
        <item x="108"/>
        <item x="36"/>
        <item x="12"/>
        <item x="135"/>
        <item x="49"/>
        <item x="117"/>
        <item x="142"/>
        <item x="171"/>
        <item x="150"/>
        <item x="0"/>
        <item x="187"/>
        <item x="160"/>
        <item x="66"/>
        <item x="83"/>
        <item x="67"/>
        <item x="170"/>
        <item x="176"/>
        <item x="154"/>
        <item x="86"/>
        <item x="102"/>
        <item x="65"/>
        <item x="3"/>
        <item x="127"/>
        <item x="27"/>
        <item x="13"/>
        <item x="110"/>
        <item x="100"/>
        <item x="6"/>
        <item x="180"/>
        <item x="87"/>
        <item x="118"/>
        <item x="32"/>
        <item x="43"/>
        <item x="26"/>
        <item x="175"/>
        <item x="59"/>
        <item x="45"/>
        <item x="2"/>
        <item x="62"/>
        <item x="96"/>
        <item x="126"/>
        <item x="140"/>
        <item x="44"/>
        <item x="9"/>
        <item x="70"/>
        <item x="41"/>
        <item x="50"/>
        <item x="93"/>
        <item x="174"/>
        <item x="120"/>
        <item x="23"/>
        <item x="15"/>
        <item x="52"/>
        <item x="185"/>
        <item x="14"/>
        <item x="158"/>
        <item x="182"/>
        <item x="25"/>
        <item x="151"/>
        <item x="31"/>
        <item x="139"/>
        <item x="35"/>
        <item x="114"/>
        <item x="159"/>
        <item x="130"/>
        <item x="56"/>
        <item x="5"/>
        <item x="128"/>
        <item x="97"/>
        <item x="129"/>
        <item x="144"/>
        <item x="164"/>
        <item x="162"/>
        <item x="103"/>
        <item x="71"/>
        <item x="177"/>
        <item x="29"/>
        <item x="141"/>
        <item x="156"/>
        <item x="115"/>
        <item x="167"/>
        <item x="163"/>
        <item x="69"/>
        <item x="143"/>
        <item x="99"/>
        <item x="132"/>
        <item x="145"/>
        <item x="178"/>
        <item x="116"/>
        <item x="28"/>
        <item x="68"/>
        <item x="95"/>
        <item x="72"/>
        <item x="21"/>
        <item x="8"/>
        <item x="125"/>
        <item x="79"/>
        <item x="88"/>
        <item x="58"/>
        <item x="109"/>
        <item x="19"/>
        <item x="94"/>
        <item x="74"/>
        <item x="173"/>
        <item x="101"/>
        <item x="37"/>
        <item x="122"/>
        <item x="89"/>
        <item x="107"/>
        <item x="78"/>
        <item x="7"/>
        <item x="30"/>
        <item x="92"/>
        <item x="10"/>
        <item x="189"/>
      </items>
    </pivotField>
    <pivotField compact="0" outline="0" showAll="0"/>
    <pivotField compact="0" outline="0" showAll="0"/>
    <pivotField compact="0" outline="0" showAll="0"/>
    <pivotField compact="0" outline="0" showAll="0" defaultSubtotal="0">
      <items count="101">
        <item x="3"/>
        <item x="4"/>
        <item m="1" x="91"/>
        <item x="2"/>
        <item m="1" x="20"/>
        <item m="1" x="66"/>
        <item m="1" x="62"/>
        <item m="1" x="70"/>
        <item m="1" x="67"/>
        <item m="1" x="39"/>
        <item m="1" x="95"/>
        <item m="1" x="73"/>
        <item m="1" x="43"/>
        <item m="1" x="15"/>
        <item m="1" x="99"/>
        <item m="1" x="23"/>
        <item m="1" x="74"/>
        <item m="1" x="72"/>
        <item m="1" x="24"/>
        <item m="1" x="96"/>
        <item m="1" x="65"/>
        <item m="1" x="56"/>
        <item m="1" x="33"/>
        <item m="1" x="55"/>
        <item m="1" x="48"/>
        <item m="1" x="19"/>
        <item m="1" x="10"/>
        <item m="1" x="7"/>
        <item m="1" x="35"/>
        <item m="1" x="84"/>
        <item m="1" x="42"/>
        <item m="1" x="8"/>
        <item m="1" x="26"/>
        <item m="1" x="92"/>
        <item m="1" x="49"/>
        <item m="1" x="97"/>
        <item m="1" x="16"/>
        <item m="1" x="21"/>
        <item m="1" x="5"/>
        <item m="1" x="58"/>
        <item m="1" x="18"/>
        <item m="1" x="83"/>
        <item m="1" x="38"/>
        <item m="1" x="50"/>
        <item m="1" x="59"/>
        <item m="1" x="68"/>
        <item m="1" x="80"/>
        <item m="1" x="9"/>
        <item m="1" x="22"/>
        <item m="1" x="17"/>
        <item m="1" x="30"/>
        <item m="1" x="51"/>
        <item m="1" x="27"/>
        <item m="1" x="31"/>
        <item m="1" x="100"/>
        <item m="1" x="71"/>
        <item m="1" x="57"/>
        <item m="1" x="78"/>
        <item m="1" x="52"/>
        <item m="1" x="40"/>
        <item m="1" x="90"/>
        <item m="1" x="76"/>
        <item m="1" x="25"/>
        <item m="1" x="54"/>
        <item m="1" x="6"/>
        <item m="1" x="37"/>
        <item m="1" x="61"/>
        <item m="1" x="88"/>
        <item m="1" x="29"/>
        <item m="1" x="85"/>
        <item m="1" x="34"/>
        <item m="1" x="77"/>
        <item m="1" x="86"/>
        <item m="1" x="11"/>
        <item m="1" x="81"/>
        <item m="1" x="93"/>
        <item m="1" x="89"/>
        <item m="1" x="32"/>
        <item m="1" x="94"/>
        <item m="1" x="14"/>
        <item m="1" x="87"/>
        <item m="1" x="69"/>
        <item m="1" x="41"/>
        <item m="1" x="12"/>
        <item m="1" x="75"/>
        <item m="1" x="79"/>
        <item m="1" x="28"/>
        <item m="1" x="13"/>
        <item m="1" x="63"/>
        <item m="1" x="60"/>
        <item m="1" x="64"/>
        <item m="1" x="98"/>
        <item m="1" x="45"/>
        <item m="1" x="47"/>
        <item m="1" x="53"/>
        <item m="1" x="44"/>
        <item m="1" x="82"/>
        <item m="1" x="46"/>
        <item m="1" x="36"/>
        <item x="0"/>
        <item x="1"/>
      </items>
    </pivotField>
    <pivotField compact="0" outline="0" showAll="0"/>
    <pivotField compact="0" outline="0" showAll="0" defaultSubtotal="0">
      <items count="121">
        <item h="1" x="2"/>
        <item h="1" x="3"/>
        <item h="1" m="1" x="84"/>
        <item h="1" m="1" x="4"/>
        <item h="1" m="1" x="107"/>
        <item h="1" m="1" x="14"/>
        <item h="1" m="1" x="10"/>
        <item h="1" m="1" x="21"/>
        <item h="1" m="1" x="60"/>
        <item h="1" m="1" x="23"/>
        <item h="1" m="1" x="45"/>
        <item h="1" m="1" x="77"/>
        <item h="1" m="1" x="100"/>
        <item h="1" m="1" x="86"/>
        <item h="1" m="1" x="96"/>
        <item h="1" m="1" x="93"/>
        <item h="1" m="1" x="31"/>
        <item h="1" m="1" x="68"/>
        <item h="1" m="1" x="65"/>
        <item h="1" m="1" x="51"/>
        <item h="1" m="1" x="19"/>
        <item h="1" m="1" x="58"/>
        <item h="1" m="1" x="115"/>
        <item h="1" m="1" x="52"/>
        <item h="1" m="1" x="33"/>
        <item h="1" m="1" x="36"/>
        <item h="1" m="1" x="64"/>
        <item h="1" m="1" x="112"/>
        <item h="1" m="1" x="118"/>
        <item h="1" m="1" x="57"/>
        <item h="1" m="1" x="18"/>
        <item h="1" m="1" x="109"/>
        <item h="1" m="1" x="20"/>
        <item h="1" m="1" x="29"/>
        <item h="1" m="1" x="111"/>
        <item h="1" m="1" x="73"/>
        <item h="1" m="1" x="89"/>
        <item h="1" m="1" x="117"/>
        <item h="1" m="1" x="62"/>
        <item h="1" m="1" x="82"/>
        <item h="1" m="1" x="48"/>
        <item h="1" m="1" x="99"/>
        <item h="1" m="1" x="85"/>
        <item h="1" m="1" x="34"/>
        <item h="1" m="1" x="98"/>
        <item h="1" m="1" x="76"/>
        <item h="1" m="1" x="75"/>
        <item h="1" m="1" x="104"/>
        <item h="1" m="1" x="55"/>
        <item h="1" m="1" x="35"/>
        <item h="1" m="1" x="91"/>
        <item h="1" m="1" x="83"/>
        <item h="1" m="1" x="46"/>
        <item h="1" m="1" x="78"/>
        <item h="1" m="1" x="50"/>
        <item h="1" m="1" x="38"/>
        <item h="1" m="1" x="13"/>
        <item h="1" m="1" x="87"/>
        <item h="1" m="1" x="26"/>
        <item h="1" m="1" x="32"/>
        <item h="1" m="1" x="43"/>
        <item h="1" m="1" x="11"/>
        <item h="1" m="1" x="59"/>
        <item h="1" m="1" x="95"/>
        <item h="1" m="1" x="12"/>
        <item h="1" m="1" x="28"/>
        <item h="1" m="1" x="8"/>
        <item h="1" m="1" x="71"/>
        <item h="1" m="1" x="37"/>
        <item h="1" m="1" x="22"/>
        <item h="1" m="1" x="56"/>
        <item h="1" m="1" x="80"/>
        <item h="1" m="1" x="103"/>
        <item h="1" m="1" x="15"/>
        <item h="1" m="1" x="114"/>
        <item h="1" m="1" x="63"/>
        <item h="1" m="1" x="90"/>
        <item h="1" m="1" x="44"/>
        <item h="1" m="1" x="97"/>
        <item h="1" m="1" x="49"/>
        <item h="1" m="1" x="119"/>
        <item h="1" m="1" x="120"/>
        <item h="1" m="1" x="42"/>
        <item h="1" m="1" x="67"/>
        <item h="1" m="1" x="7"/>
        <item h="1" m="1" x="25"/>
        <item h="1" m="1" x="6"/>
        <item h="1" m="1" x="79"/>
        <item h="1" m="1" x="116"/>
        <item h="1" m="1" x="30"/>
        <item h="1" m="1" x="72"/>
        <item h="1" m="1" x="108"/>
        <item h="1" m="1" x="106"/>
        <item h="1" m="1" x="69"/>
        <item h="1" m="1" x="113"/>
        <item h="1" m="1" x="9"/>
        <item h="1" m="1" x="41"/>
        <item h="1" m="1" x="94"/>
        <item h="1" m="1" x="61"/>
        <item h="1" m="1" x="92"/>
        <item h="1" m="1" x="66"/>
        <item h="1" m="1" x="27"/>
        <item h="1" m="1" x="110"/>
        <item h="1" m="1" x="17"/>
        <item h="1" m="1" x="101"/>
        <item h="1" m="1" x="16"/>
        <item h="1" m="1" x="105"/>
        <item h="1" m="1" x="102"/>
        <item h="1" m="1" x="39"/>
        <item h="1" m="1" x="81"/>
        <item h="1" m="1" x="5"/>
        <item h="1" m="1" x="53"/>
        <item h="1" m="1" x="54"/>
        <item h="1" m="1" x="88"/>
        <item h="1" m="1" x="47"/>
        <item h="1" m="1" x="70"/>
        <item h="1" m="1" x="74"/>
        <item h="1" m="1" x="40"/>
        <item h="1" m="1" x="24"/>
        <item h="1" x="1"/>
        <item x="0"/>
      </items>
    </pivotField>
    <pivotField compact="0" outline="0" showAll="0"/>
    <pivotField compact="0" outline="0" showAll="0" defaultSubtotal="0">
      <items count="7">
        <item h="1" x="3"/>
        <item h="1" x="0"/>
        <item x="2"/>
        <item h="1" x="1"/>
        <item h="1" x="4"/>
        <item h="1" m="1" x="6"/>
        <item h="1" m="1" x="5"/>
      </items>
    </pivotField>
    <pivotField compact="0" outline="0" showAll="0"/>
    <pivotField axis="axisRow" compact="0" outline="0" showAll="0" defaultSubtotal="0">
      <items count="191">
        <item x="9"/>
        <item x="10"/>
        <item m="1" x="117"/>
        <item m="1" x="172"/>
        <item m="1" x="122"/>
        <item m="1" x="93"/>
        <item m="1" x="144"/>
        <item m="1" x="32"/>
        <item m="1" x="47"/>
        <item m="1" x="15"/>
        <item m="1" x="176"/>
        <item m="1" x="139"/>
        <item m="1" x="175"/>
        <item m="1" x="127"/>
        <item m="1" x="76"/>
        <item m="1" x="107"/>
        <item m="1" x="190"/>
        <item m="1" x="165"/>
        <item m="1" x="184"/>
        <item m="1" x="81"/>
        <item m="1" x="87"/>
        <item m="1" x="82"/>
        <item m="1" x="49"/>
        <item m="1" x="128"/>
        <item m="1" x="51"/>
        <item m="1" x="39"/>
        <item m="1" x="91"/>
        <item m="1" x="185"/>
        <item m="1" x="73"/>
        <item m="1" x="150"/>
        <item m="1" x="75"/>
        <item m="1" x="77"/>
        <item m="1" x="160"/>
        <item m="1" x="83"/>
        <item m="1" x="59"/>
        <item m="1" x="60"/>
        <item m="1" x="118"/>
        <item m="1" x="41"/>
        <item m="1" x="189"/>
        <item m="1" x="106"/>
        <item m="1" x="42"/>
        <item m="1" x="124"/>
        <item m="1" x="151"/>
        <item m="1" x="88"/>
        <item m="1" x="116"/>
        <item m="1" x="54"/>
        <item m="1" x="149"/>
        <item m="1" x="52"/>
        <item m="1" x="100"/>
        <item m="1" x="120"/>
        <item m="1" x="137"/>
        <item m="1" x="101"/>
        <item m="1" x="36"/>
        <item m="1" x="45"/>
        <item m="1" x="95"/>
        <item m="1" x="97"/>
        <item m="1" x="108"/>
        <item m="1" x="135"/>
        <item m="1" x="65"/>
        <item m="1" x="56"/>
        <item m="1" x="157"/>
        <item m="1" x="159"/>
        <item m="1" x="19"/>
        <item m="1" x="14"/>
        <item m="1" x="96"/>
        <item m="1" x="186"/>
        <item m="1" x="26"/>
        <item m="1" x="112"/>
        <item m="1" x="170"/>
        <item m="1" x="111"/>
        <item m="1" x="138"/>
        <item m="1" x="177"/>
        <item m="1" x="33"/>
        <item m="1" x="69"/>
        <item m="1" x="140"/>
        <item m="1" x="25"/>
        <item m="1" x="68"/>
        <item m="1" x="57"/>
        <item m="1" x="183"/>
        <item m="1" x="46"/>
        <item m="1" x="74"/>
        <item m="1" x="71"/>
        <item m="1" x="114"/>
        <item m="1" x="129"/>
        <item m="1" x="40"/>
        <item m="1" x="27"/>
        <item m="1" x="20"/>
        <item m="1" x="99"/>
        <item m="1" x="162"/>
        <item m="1" x="163"/>
        <item m="1" x="44"/>
        <item m="1" x="119"/>
        <item m="1" x="143"/>
        <item m="1" x="155"/>
        <item m="1" x="113"/>
        <item m="1" x="105"/>
        <item m="1" x="132"/>
        <item m="1" x="55"/>
        <item m="1" x="38"/>
        <item m="1" x="78"/>
        <item m="1" x="16"/>
        <item m="1" x="12"/>
        <item m="1" x="147"/>
        <item m="1" x="102"/>
        <item m="1" x="67"/>
        <item m="1" x="92"/>
        <item m="1" x="70"/>
        <item m="1" x="121"/>
        <item m="1" x="84"/>
        <item m="1" x="80"/>
        <item m="1" x="146"/>
        <item m="1" x="145"/>
        <item m="1" x="187"/>
        <item m="1" x="37"/>
        <item m="1" x="62"/>
        <item m="1" x="29"/>
        <item m="1" x="35"/>
        <item m="1" x="156"/>
        <item m="1" x="142"/>
        <item m="1" x="179"/>
        <item m="1" x="133"/>
        <item m="1" x="21"/>
        <item m="1" x="180"/>
        <item m="1" x="109"/>
        <item m="1" x="158"/>
        <item m="1" x="161"/>
        <item m="1" x="11"/>
        <item m="1" x="72"/>
        <item m="1" x="17"/>
        <item m="1" x="63"/>
        <item m="1" x="66"/>
        <item m="1" x="31"/>
        <item m="1" x="178"/>
        <item m="1" x="18"/>
        <item m="1" x="28"/>
        <item m="1" x="141"/>
        <item m="1" x="79"/>
        <item m="1" x="123"/>
        <item m="1" x="34"/>
        <item m="1" x="130"/>
        <item m="1" x="126"/>
        <item m="1" x="125"/>
        <item m="1" x="30"/>
        <item m="1" x="58"/>
        <item m="1" x="115"/>
        <item m="1" x="94"/>
        <item m="1" x="182"/>
        <item m="1" x="13"/>
        <item m="1" x="53"/>
        <item m="1" x="23"/>
        <item m="1" x="24"/>
        <item m="1" x="134"/>
        <item m="1" x="173"/>
        <item m="1" x="152"/>
        <item m="1" x="153"/>
        <item m="1" x="90"/>
        <item m="1" x="166"/>
        <item m="1" x="98"/>
        <item m="1" x="50"/>
        <item m="1" x="168"/>
        <item m="1" x="61"/>
        <item m="1" x="104"/>
        <item m="1" x="131"/>
        <item m="1" x="188"/>
        <item m="1" x="48"/>
        <item m="1" x="85"/>
        <item m="1" x="148"/>
        <item m="1" x="64"/>
        <item m="1" x="22"/>
        <item m="1" x="171"/>
        <item m="1" x="110"/>
        <item m="1" x="154"/>
        <item m="1" x="164"/>
        <item m="1" x="89"/>
        <item m="1" x="43"/>
        <item m="1" x="103"/>
        <item m="1" x="86"/>
        <item m="1" x="167"/>
        <item m="1" x="174"/>
        <item m="1" x="181"/>
        <item m="1" x="136"/>
        <item m="1" x="169"/>
        <item x="3"/>
        <item x="1"/>
        <item x="2"/>
        <item x="6"/>
        <item x="0"/>
        <item x="4"/>
        <item x="5"/>
        <item x="7"/>
        <item x="8"/>
      </items>
    </pivotField>
    <pivotField compact="0" outline="0" showAll="0"/>
    <pivotField axis="axisRow" compact="0" outline="0" showAll="0" defaultSubtotal="0">
      <items count="38">
        <item x="7"/>
        <item x="0"/>
        <item x="19"/>
        <item x="17"/>
        <item x="6"/>
        <item x="13"/>
        <item x="20"/>
        <item x="10"/>
        <item x="15"/>
        <item m="1" x="32"/>
        <item x="23"/>
        <item x="25"/>
        <item x="26"/>
        <item x="5"/>
        <item m="1" x="36"/>
        <item x="8"/>
        <item x="3"/>
        <item x="1"/>
        <item x="2"/>
        <item x="11"/>
        <item x="4"/>
        <item x="9"/>
        <item x="22"/>
        <item x="16"/>
        <item m="1" x="37"/>
        <item x="24"/>
        <item m="1" x="28"/>
        <item m="1" x="30"/>
        <item m="1" x="29"/>
        <item x="18"/>
        <item m="1" x="27"/>
        <item m="1" x="31"/>
        <item x="12"/>
        <item x="14"/>
        <item m="1" x="33"/>
        <item m="1" x="34"/>
        <item m="1" x="35"/>
        <item x="21"/>
      </items>
    </pivotField>
    <pivotField axis="axisRow" compact="0" outline="0" showAll="0" defaultSubtotal="0">
      <items count="307">
        <item x="110"/>
        <item x="111"/>
        <item m="1" x="226"/>
        <item x="2"/>
        <item m="1" x="201"/>
        <item x="3"/>
        <item x="35"/>
        <item m="1" x="265"/>
        <item m="1" x="216"/>
        <item x="69"/>
        <item m="1" x="283"/>
        <item x="19"/>
        <item m="1" x="120"/>
        <item m="1" x="134"/>
        <item m="1" x="114"/>
        <item x="41"/>
        <item x="92"/>
        <item x="106"/>
        <item m="1" x="140"/>
        <item x="1"/>
        <item m="1" x="238"/>
        <item m="1" x="141"/>
        <item m="1" x="150"/>
        <item m="1" x="227"/>
        <item x="97"/>
        <item m="1" x="206"/>
        <item m="1" x="186"/>
        <item m="1" x="198"/>
        <item x="70"/>
        <item x="43"/>
        <item m="1" x="170"/>
        <item x="16"/>
        <item m="1" x="282"/>
        <item m="1" x="255"/>
        <item m="1" x="276"/>
        <item m="1" x="115"/>
        <item x="98"/>
        <item m="1" x="169"/>
        <item m="1" x="228"/>
        <item m="1" x="266"/>
        <item m="1" x="137"/>
        <item m="1" x="185"/>
        <item m="1" x="213"/>
        <item m="1" x="191"/>
        <item m="1" x="287"/>
        <item m="1" x="180"/>
        <item m="1" x="247"/>
        <item x="87"/>
        <item x="25"/>
        <item m="1" x="245"/>
        <item m="1" x="159"/>
        <item m="1" x="161"/>
        <item x="94"/>
        <item m="1" x="261"/>
        <item x="28"/>
        <item m="1" x="303"/>
        <item x="99"/>
        <item x="67"/>
        <item m="1" x="296"/>
        <item x="63"/>
        <item m="1" x="209"/>
        <item x="53"/>
        <item m="1" x="284"/>
        <item m="1" x="254"/>
        <item m="1" x="211"/>
        <item m="1" x="145"/>
        <item m="1" x="304"/>
        <item m="1" x="240"/>
        <item x="64"/>
        <item m="1" x="196"/>
        <item m="1" x="259"/>
        <item m="1" x="193"/>
        <item m="1" x="279"/>
        <item x="74"/>
        <item m="1" x="263"/>
        <item m="1" x="239"/>
        <item x="72"/>
        <item m="1" x="258"/>
        <item m="1" x="233"/>
        <item m="1" x="246"/>
        <item x="79"/>
        <item x="55"/>
        <item m="1" x="234"/>
        <item m="1" x="253"/>
        <item m="1" x="177"/>
        <item m="1" x="166"/>
        <item m="1" x="163"/>
        <item m="1" x="162"/>
        <item m="1" x="205"/>
        <item m="1" x="281"/>
        <item m="1" x="144"/>
        <item x="90"/>
        <item x="88"/>
        <item m="1" x="142"/>
        <item m="1" x="154"/>
        <item m="1" x="139"/>
        <item x="45"/>
        <item m="1" x="119"/>
        <item m="1" x="157"/>
        <item m="1" x="294"/>
        <item m="1" x="133"/>
        <item m="1" x="218"/>
        <item m="1" x="251"/>
        <item m="1" x="199"/>
        <item m="1" x="121"/>
        <item m="1" x="275"/>
        <item m="1" x="250"/>
        <item m="1" x="252"/>
        <item x="59"/>
        <item m="1" x="165"/>
        <item m="1" x="204"/>
        <item m="1" x="210"/>
        <item m="1" x="229"/>
        <item x="86"/>
        <item x="49"/>
        <item m="1" x="277"/>
        <item m="1" x="179"/>
        <item x="65"/>
        <item m="1" x="171"/>
        <item m="1" x="189"/>
        <item m="1" x="175"/>
        <item m="1" x="156"/>
        <item m="1" x="131"/>
        <item m="1" x="158"/>
        <item x="62"/>
        <item m="1" x="264"/>
        <item m="1" x="268"/>
        <item x="95"/>
        <item m="1" x="208"/>
        <item x="32"/>
        <item m="1" x="224"/>
        <item m="1" x="188"/>
        <item m="1" x="292"/>
        <item m="1" x="267"/>
        <item x="7"/>
        <item m="1" x="285"/>
        <item m="1" x="136"/>
        <item x="18"/>
        <item m="1" x="164"/>
        <item x="80"/>
        <item m="1" x="132"/>
        <item x="39"/>
        <item m="1" x="146"/>
        <item m="1" x="256"/>
        <item x="50"/>
        <item x="40"/>
        <item m="1" x="167"/>
        <item m="1" x="280"/>
        <item m="1" x="217"/>
        <item m="1" x="173"/>
        <item m="1" x="262"/>
        <item m="1" x="127"/>
        <item m="1" x="230"/>
        <item m="1" x="248"/>
        <item m="1" x="300"/>
        <item m="1" x="301"/>
        <item m="1" x="299"/>
        <item x="20"/>
        <item x="8"/>
        <item m="1" x="257"/>
        <item m="1" x="249"/>
        <item m="1" x="289"/>
        <item m="1" x="212"/>
        <item m="1" x="225"/>
        <item m="1" x="232"/>
        <item m="1" x="231"/>
        <item m="1" x="235"/>
        <item m="1" x="214"/>
        <item x="34"/>
        <item m="1" x="270"/>
        <item m="1" x="174"/>
        <item m="1" x="184"/>
        <item m="1" x="160"/>
        <item m="1" x="123"/>
        <item m="1" x="286"/>
        <item m="1" x="288"/>
        <item m="1" x="135"/>
        <item x="61"/>
        <item m="1" x="197"/>
        <item x="15"/>
        <item m="1" x="151"/>
        <item m="1" x="117"/>
        <item x="42"/>
        <item m="1" x="241"/>
        <item m="1" x="172"/>
        <item x="33"/>
        <item m="1" x="202"/>
        <item m="1" x="122"/>
        <item x="38"/>
        <item x="76"/>
        <item x="91"/>
        <item m="1" x="192"/>
        <item m="1" x="297"/>
        <item m="1" x="302"/>
        <item x="102"/>
        <item m="1" x="222"/>
        <item m="1" x="168"/>
        <item m="1" x="305"/>
        <item m="1" x="237"/>
        <item x="96"/>
        <item m="1" x="181"/>
        <item m="1" x="129"/>
        <item m="1" x="195"/>
        <item m="1" x="149"/>
        <item m="1" x="298"/>
        <item m="1" x="183"/>
        <item m="1" x="126"/>
        <item m="1" x="244"/>
        <item x="12"/>
        <item m="1" x="124"/>
        <item m="1" x="187"/>
        <item m="1" x="306"/>
        <item m="1" x="278"/>
        <item m="1" x="176"/>
        <item m="1" x="178"/>
        <item m="1" x="269"/>
        <item x="37"/>
        <item x="100"/>
        <item x="57"/>
        <item m="1" x="112"/>
        <item m="1" x="125"/>
        <item x="81"/>
        <item m="1" x="242"/>
        <item x="26"/>
        <item x="13"/>
        <item m="1" x="113"/>
        <item m="1" x="221"/>
        <item x="101"/>
        <item x="75"/>
        <item m="1" x="200"/>
        <item m="1" x="219"/>
        <item m="1" x="236"/>
        <item m="1" x="271"/>
        <item m="1" x="293"/>
        <item m="1" x="295"/>
        <item x="47"/>
        <item m="1" x="203"/>
        <item m="1" x="220"/>
        <item m="1" x="194"/>
        <item m="1" x="272"/>
        <item x="73"/>
        <item m="1" x="273"/>
        <item x="89"/>
        <item m="1" x="190"/>
        <item x="22"/>
        <item x="107"/>
        <item x="4"/>
        <item x="68"/>
        <item x="66"/>
        <item m="1" x="143"/>
        <item x="104"/>
        <item x="77"/>
        <item x="24"/>
        <item m="1" x="243"/>
        <item m="1" x="130"/>
        <item m="1" x="182"/>
        <item m="1" x="128"/>
        <item m="1" x="153"/>
        <item x="84"/>
        <item m="1" x="223"/>
        <item m="1" x="215"/>
        <item x="5"/>
        <item x="82"/>
        <item m="1" x="207"/>
        <item x="58"/>
        <item m="1" x="152"/>
        <item x="14"/>
        <item x="31"/>
        <item m="1" x="148"/>
        <item x="54"/>
        <item x="78"/>
        <item x="48"/>
        <item m="1" x="147"/>
        <item x="10"/>
        <item m="1" x="291"/>
        <item x="11"/>
        <item x="52"/>
        <item x="44"/>
        <item x="60"/>
        <item m="1" x="260"/>
        <item x="46"/>
        <item x="93"/>
        <item m="1" x="155"/>
        <item x="0"/>
        <item m="1" x="274"/>
        <item x="105"/>
        <item m="1" x="290"/>
        <item m="1" x="118"/>
        <item m="1" x="116"/>
        <item m="1" x="138"/>
        <item x="36"/>
        <item x="29"/>
        <item x="6"/>
        <item x="9"/>
        <item x="17"/>
        <item x="21"/>
        <item x="23"/>
        <item x="27"/>
        <item x="30"/>
        <item x="51"/>
        <item x="56"/>
        <item x="71"/>
        <item x="83"/>
        <item x="85"/>
        <item x="103"/>
        <item x="108"/>
        <item x="109"/>
      </items>
    </pivotField>
    <pivotField axis="axisRow" compact="0" outline="0" multipleItemSelectionAllowed="1" showAll="0" defaultSubtotal="0">
      <items count="7">
        <item x="2"/>
        <item x="3"/>
        <item x="1"/>
        <item x="0"/>
        <item m="1" x="4"/>
        <item m="1" x="5"/>
        <item m="1" x="6"/>
      </items>
    </pivotField>
    <pivotField axis="axisRow" compact="0" outline="0" showAll="0" defaultSubtotal="0">
      <items count="5">
        <item x="1"/>
        <item x="3"/>
        <item x="2"/>
        <item x="0"/>
        <item x="4"/>
      </items>
    </pivotField>
    <pivotField axis="axisRow" compact="0" outline="0" showAll="0" defaultSubtotal="0">
      <items count="5">
        <item x="1"/>
        <item x="3"/>
        <item x="4"/>
        <item x="0"/>
        <item x="2"/>
      </items>
    </pivotField>
    <pivotField axis="axisRow" compact="0" outline="0" showAll="0" defaultSubtotal="0">
      <items count="48">
        <item m="1" x="15"/>
        <item x="1"/>
        <item x="0"/>
        <item x="6"/>
        <item x="11"/>
        <item x="5"/>
        <item x="4"/>
        <item x="7"/>
        <item x="3"/>
        <item x="10"/>
        <item x="9"/>
        <item m="1" x="45"/>
        <item m="1" x="17"/>
        <item m="1" x="19"/>
        <item m="1" x="26"/>
        <item x="8"/>
        <item x="12"/>
        <item m="1" x="28"/>
        <item m="1" x="29"/>
        <item m="1" x="33"/>
        <item m="1" x="35"/>
        <item m="1" x="36"/>
        <item m="1" x="38"/>
        <item m="1" x="39"/>
        <item m="1" x="41"/>
        <item m="1" x="43"/>
        <item m="1" x="47"/>
        <item m="1" x="16"/>
        <item m="1" x="30"/>
        <item m="1" x="32"/>
        <item m="1" x="34"/>
        <item m="1" x="22"/>
        <item m="1" x="23"/>
        <item m="1" x="25"/>
        <item m="1" x="42"/>
        <item m="1" x="44"/>
        <item m="1" x="46"/>
        <item m="1" x="18"/>
        <item m="1" x="31"/>
        <item m="1" x="21"/>
        <item m="1" x="37"/>
        <item m="1" x="40"/>
        <item m="1" x="24"/>
        <item m="1" x="20"/>
        <item x="13"/>
        <item x="14"/>
        <item x="2"/>
        <item m="1" x="27"/>
      </items>
    </pivotField>
    <pivotField axis="axisRow" compact="0" outline="0" showAll="0" defaultSubtotal="0">
      <items count="194">
        <item x="2"/>
        <item x="48"/>
        <item m="1" x="117"/>
        <item m="1" x="161"/>
        <item m="1" x="184"/>
        <item x="68"/>
        <item m="1" x="118"/>
        <item x="67"/>
        <item m="1" x="163"/>
        <item m="1" x="169"/>
        <item m="1" x="154"/>
        <item x="91"/>
        <item x="29"/>
        <item m="1" x="150"/>
        <item x="10"/>
        <item m="1" x="128"/>
        <item m="1" x="112"/>
        <item m="1" x="185"/>
        <item m="1" x="175"/>
        <item m="1" x="182"/>
        <item x="53"/>
        <item x="102"/>
        <item m="1" x="188"/>
        <item m="1" x="166"/>
        <item x="42"/>
        <item x="100"/>
        <item m="1" x="162"/>
        <item x="101"/>
        <item m="1" x="164"/>
        <item m="1" x="141"/>
        <item m="1" x="134"/>
        <item x="103"/>
        <item x="70"/>
        <item x="60"/>
        <item x="18"/>
        <item m="1" x="157"/>
        <item x="37"/>
        <item m="1" x="144"/>
        <item x="57"/>
        <item m="1" x="113"/>
        <item x="72"/>
        <item m="1" x="186"/>
        <item x="89"/>
        <item m="1" x="127"/>
        <item m="1" x="174"/>
        <item x="104"/>
        <item m="1" x="138"/>
        <item x="99"/>
        <item m="1" x="145"/>
        <item x="11"/>
        <item m="1" x="176"/>
        <item x="98"/>
        <item m="1" x="140"/>
        <item x="6"/>
        <item m="1" x="124"/>
        <item x="7"/>
        <item x="54"/>
        <item x="5"/>
        <item m="1" x="177"/>
        <item x="38"/>
        <item m="1" x="190"/>
        <item x="65"/>
        <item m="1" x="167"/>
        <item m="1" x="155"/>
        <item x="17"/>
        <item m="1" x="136"/>
        <item m="1" x="158"/>
        <item x="73"/>
        <item x="74"/>
        <item m="1" x="137"/>
        <item x="8"/>
        <item m="1" x="152"/>
        <item x="19"/>
        <item m="1" x="135"/>
        <item m="1" x="172"/>
        <item m="1" x="146"/>
        <item m="1" x="191"/>
        <item m="1" x="173"/>
        <item m="1" x="114"/>
        <item m="1" x="160"/>
        <item m="1" x="116"/>
        <item m="1" x="132"/>
        <item x="14"/>
        <item m="1" x="168"/>
        <item m="1" x="133"/>
        <item m="1" x="129"/>
        <item m="1" x="171"/>
        <item x="96"/>
        <item x="25"/>
        <item m="1" x="183"/>
        <item m="1" x="151"/>
        <item m="1" x="126"/>
        <item x="69"/>
        <item m="1" x="153"/>
        <item m="1" x="179"/>
        <item x="66"/>
        <item m="1" x="148"/>
        <item m="1" x="165"/>
        <item x="33"/>
        <item m="1" x="180"/>
        <item x="4"/>
        <item m="1" x="130"/>
        <item x="86"/>
        <item x="22"/>
        <item x="51"/>
        <item m="1" x="143"/>
        <item x="12"/>
        <item x="44"/>
        <item x="76"/>
        <item m="1" x="115"/>
        <item m="1" x="149"/>
        <item m="1" x="139"/>
        <item m="1" x="131"/>
        <item m="1" x="121"/>
        <item x="1"/>
        <item x="110"/>
        <item m="1" x="142"/>
        <item x="52"/>
        <item x="56"/>
        <item x="50"/>
        <item x="71"/>
        <item x="41"/>
        <item x="64"/>
        <item m="1" x="193"/>
        <item m="1" x="178"/>
        <item m="1" x="187"/>
        <item x="49"/>
        <item m="1" x="192"/>
        <item m="1" x="122"/>
        <item m="1" x="189"/>
        <item m="1" x="181"/>
        <item m="1" x="119"/>
        <item x="35"/>
        <item m="1" x="147"/>
        <item m="1" x="120"/>
        <item m="1" x="111"/>
        <item x="47"/>
        <item x="15"/>
        <item m="1" x="123"/>
        <item m="1" x="159"/>
        <item x="84"/>
        <item m="1" x="125"/>
        <item m="1" x="156"/>
        <item x="59"/>
        <item x="23"/>
        <item x="87"/>
        <item x="61"/>
        <item x="40"/>
        <item m="1" x="170"/>
        <item x="0"/>
        <item x="3"/>
        <item x="9"/>
        <item x="13"/>
        <item x="16"/>
        <item x="20"/>
        <item x="21"/>
        <item x="24"/>
        <item x="26"/>
        <item x="27"/>
        <item x="28"/>
        <item x="30"/>
        <item x="31"/>
        <item x="32"/>
        <item x="34"/>
        <item x="36"/>
        <item x="39"/>
        <item x="43"/>
        <item x="45"/>
        <item x="46"/>
        <item x="55"/>
        <item x="58"/>
        <item x="62"/>
        <item x="63"/>
        <item x="75"/>
        <item x="77"/>
        <item x="78"/>
        <item x="79"/>
        <item x="80"/>
        <item x="81"/>
        <item x="82"/>
        <item x="83"/>
        <item x="85"/>
        <item x="88"/>
        <item x="90"/>
        <item x="92"/>
        <item x="93"/>
        <item x="94"/>
        <item x="95"/>
        <item x="97"/>
        <item x="105"/>
        <item x="106"/>
        <item x="107"/>
        <item x="108"/>
        <item x="109"/>
      </items>
    </pivotField>
    <pivotField compact="0" outline="0" showAll="0" defaultSubtotal="0">
      <items count="4">
        <item m="1" x="3"/>
        <item x="0"/>
        <item x="2"/>
        <item x="1"/>
      </items>
    </pivotField>
    <pivotField compact="0" outline="0" showAll="0" defaultSubtotal="0">
      <items count="4">
        <item x="2"/>
        <item x="0"/>
        <item x="1"/>
        <item x="3"/>
      </items>
    </pivotField>
    <pivotField compact="0" outline="0" showAll="0" defaultSubtotal="0">
      <items count="4">
        <item m="1" x="2"/>
        <item x="0"/>
        <item m="1" x="3"/>
        <item x="1"/>
      </items>
    </pivotField>
    <pivotField compact="0" outline="0" multipleItemSelectionAllowed="1" showAll="0" defaultSubtotal="0">
      <items count="5">
        <item x="4"/>
        <item x="3"/>
        <item x="1"/>
        <item x="0"/>
        <item x="2"/>
      </items>
    </pivotField>
    <pivotField compact="0" outline="0" showAll="0"/>
    <pivotField compact="0" outline="0" showAll="0"/>
    <pivotField axis="axisRow" compact="0" outline="0" showAll="0" defaultSubtotal="0">
      <items count="50">
        <item x="12"/>
        <item x="11"/>
        <item m="1" x="47"/>
        <item m="1" x="41"/>
        <item m="1" x="25"/>
        <item m="1" x="14"/>
        <item m="1" x="32"/>
        <item m="1" x="26"/>
        <item m="1" x="49"/>
        <item m="1" x="43"/>
        <item m="1" x="44"/>
        <item m="1" x="16"/>
        <item m="1" x="33"/>
        <item m="1" x="15"/>
        <item m="1" x="21"/>
        <item m="1" x="27"/>
        <item m="1" x="46"/>
        <item m="1" x="24"/>
        <item m="1" x="35"/>
        <item m="1" x="38"/>
        <item m="1" x="36"/>
        <item m="1" x="42"/>
        <item m="1" x="17"/>
        <item m="1" x="34"/>
        <item m="1" x="23"/>
        <item m="1" x="22"/>
        <item m="1" x="19"/>
        <item m="1" x="31"/>
        <item m="1" x="37"/>
        <item m="1" x="39"/>
        <item m="1" x="29"/>
        <item m="1" x="18"/>
        <item m="1" x="28"/>
        <item m="1" x="13"/>
        <item m="1" x="48"/>
        <item m="1" x="45"/>
        <item m="1" x="20"/>
        <item m="1" x="30"/>
        <item m="1" x="40"/>
        <item x="10"/>
        <item x="1"/>
        <item x="2"/>
        <item x="3"/>
        <item x="4"/>
        <item x="5"/>
        <item x="6"/>
        <item x="7"/>
        <item x="8"/>
        <item x="9"/>
        <item x="0"/>
      </items>
    </pivotField>
    <pivotField axis="axisRow" compact="0" outline="0" showAll="0" defaultSubtotal="0">
      <items count="138">
        <item x="12"/>
        <item x="11"/>
        <item m="1" x="21"/>
        <item m="1" x="49"/>
        <item m="1" x="78"/>
        <item m="1" x="111"/>
        <item m="1" x="15"/>
        <item m="1" x="43"/>
        <item m="1" x="72"/>
        <item m="1" x="106"/>
        <item m="1" x="135"/>
        <item m="1" x="38"/>
        <item m="1" x="66"/>
        <item m="1" x="100"/>
        <item m="1" x="128"/>
        <item m="1" x="34"/>
        <item m="1" x="61"/>
        <item m="1" x="95"/>
        <item m="1" x="124"/>
        <item m="1" x="29"/>
        <item m="1" x="57"/>
        <item m="1" x="88"/>
        <item m="1" x="119"/>
        <item m="1" x="24"/>
        <item m="1" x="53"/>
        <item m="1" x="82"/>
        <item m="1" x="115"/>
        <item m="1" x="18"/>
        <item m="1" x="47"/>
        <item m="1" x="76"/>
        <item m="1" x="109"/>
        <item m="1" x="13"/>
        <item m="1" x="42"/>
        <item m="1" x="70"/>
        <item m="1" x="104"/>
        <item m="1" x="132"/>
        <item m="1" x="37"/>
        <item m="1" x="64"/>
        <item m="1" x="98"/>
        <item m="1" x="126"/>
        <item m="1" x="33"/>
        <item m="1" x="59"/>
        <item m="1" x="93"/>
        <item m="1" x="121"/>
        <item m="1" x="27"/>
        <item m="1" x="55"/>
        <item m="1" x="85"/>
        <item m="1" x="117"/>
        <item m="1" x="23"/>
        <item m="1" x="51"/>
        <item m="1" x="80"/>
        <item m="1" x="112"/>
        <item m="1" x="17"/>
        <item m="1" x="44"/>
        <item m="1" x="74"/>
        <item m="1" x="107"/>
        <item m="1" x="137"/>
        <item m="1" x="40"/>
        <item m="1" x="68"/>
        <item m="1" x="101"/>
        <item m="1" x="130"/>
        <item m="1" x="35"/>
        <item m="1" x="62"/>
        <item m="1" x="96"/>
        <item m="1" x="31"/>
        <item m="1" x="90"/>
        <item m="1" x="25"/>
        <item m="1" x="83"/>
        <item m="1" x="20"/>
        <item m="1" x="77"/>
        <item m="1" x="14"/>
        <item m="1" x="71"/>
        <item m="1" x="134"/>
        <item m="1" x="65"/>
        <item m="1" x="127"/>
        <item m="1" x="60"/>
        <item m="1" x="123"/>
        <item m="1" x="56"/>
        <item m="1" x="118"/>
        <item m="1" x="52"/>
        <item m="1" x="114"/>
        <item m="1" x="46"/>
        <item m="1" x="108"/>
        <item m="1" x="41"/>
        <item m="1" x="103"/>
        <item m="1" x="36"/>
        <item m="1" x="97"/>
        <item m="1" x="32"/>
        <item m="1" x="92"/>
        <item m="1" x="26"/>
        <item m="1" x="84"/>
        <item m="1" x="22"/>
        <item m="1" x="79"/>
        <item m="1" x="16"/>
        <item m="1" x="73"/>
        <item m="1" x="136"/>
        <item m="1" x="129"/>
        <item m="1" x="125"/>
        <item m="1" x="120"/>
        <item m="1" x="116"/>
        <item m="1" x="110"/>
        <item m="1" x="105"/>
        <item m="1" x="99"/>
        <item m="1" x="94"/>
        <item m="1" x="87"/>
        <item m="1" x="81"/>
        <item m="1" x="75"/>
        <item m="1" x="69"/>
        <item m="1" x="63"/>
        <item m="1" x="58"/>
        <item m="1" x="54"/>
        <item m="1" x="50"/>
        <item m="1" x="39"/>
        <item m="1" x="30"/>
        <item m="1" x="19"/>
        <item m="1" x="133"/>
        <item m="1" x="122"/>
        <item m="1" x="113"/>
        <item m="1" x="102"/>
        <item m="1" x="91"/>
        <item m="1" x="67"/>
        <item m="1" x="48"/>
        <item m="1" x="28"/>
        <item m="1" x="131"/>
        <item m="1" x="89"/>
        <item m="1" x="45"/>
        <item m="1" x="86"/>
        <item x="10"/>
        <item x="3"/>
        <item x="2"/>
        <item x="4"/>
        <item x="1"/>
        <item x="5"/>
        <item x="6"/>
        <item x="9"/>
        <item x="8"/>
        <item x="7"/>
        <item x="0"/>
      </items>
    </pivotField>
    <pivotField axis="axisRow" compact="0" outline="0" showAll="0" defaultSubtotal="0">
      <items count="50">
        <item x="12"/>
        <item x="11"/>
        <item m="1" x="32"/>
        <item m="1" x="19"/>
        <item m="1" x="34"/>
        <item m="1" x="47"/>
        <item m="1" x="16"/>
        <item m="1" x="20"/>
        <item m="1" x="25"/>
        <item m="1" x="35"/>
        <item m="1" x="38"/>
        <item m="1" x="41"/>
        <item m="1" x="44"/>
        <item m="1" x="48"/>
        <item m="1" x="14"/>
        <item m="1" x="17"/>
        <item m="1" x="18"/>
        <item m="1" x="21"/>
        <item m="1" x="22"/>
        <item m="1" x="23"/>
        <item m="1" x="24"/>
        <item m="1" x="26"/>
        <item m="1" x="28"/>
        <item m="1" x="30"/>
        <item m="1" x="33"/>
        <item m="1" x="36"/>
        <item m="1" x="37"/>
        <item m="1" x="39"/>
        <item m="1" x="40"/>
        <item m="1" x="42"/>
        <item m="1" x="43"/>
        <item m="1" x="45"/>
        <item m="1" x="46"/>
        <item m="1" x="49"/>
        <item m="1" x="27"/>
        <item m="1" x="13"/>
        <item m="1" x="29"/>
        <item m="1" x="15"/>
        <item m="1" x="31"/>
        <item x="10"/>
        <item x="1"/>
        <item x="2"/>
        <item x="3"/>
        <item x="4"/>
        <item x="5"/>
        <item x="6"/>
        <item x="7"/>
        <item x="8"/>
        <item x="9"/>
        <item x="0"/>
      </items>
    </pivotField>
    <pivotField axis="axisRow" compact="0" outline="0" showAll="0" defaultSubtotal="0">
      <items count="4695">
        <item x="157"/>
        <item x="158"/>
        <item m="1" x="2103"/>
        <item m="1" x="367"/>
        <item m="1" x="2728"/>
        <item m="1" x="1744"/>
        <item m="1" x="2507"/>
        <item m="1" x="3829"/>
        <item m="1" x="2321"/>
        <item m="1" x="4304"/>
        <item m="1" x="2436"/>
        <item m="1" x="2748"/>
        <item m="1" x="2710"/>
        <item m="1" x="1361"/>
        <item m="1" x="699"/>
        <item m="1" x="4167"/>
        <item m="1" x="2070"/>
        <item m="1" x="2115"/>
        <item m="1" x="4284"/>
        <item m="1" x="1835"/>
        <item m="1" x="4080"/>
        <item m="1" x="4114"/>
        <item m="1" x="2658"/>
        <item m="1" x="3862"/>
        <item m="1" x="1289"/>
        <item m="1" x="4649"/>
        <item m="1" x="3614"/>
        <item m="1" x="3362"/>
        <item m="1" x="1798"/>
        <item m="1" x="4673"/>
        <item m="1" x="4560"/>
        <item m="1" x="3457"/>
        <item m="1" x="2962"/>
        <item m="1" x="1059"/>
        <item m="1" x="3919"/>
        <item m="1" x="1104"/>
        <item m="1" x="4682"/>
        <item m="1" x="4590"/>
        <item m="1" x="269"/>
        <item m="1" x="804"/>
        <item m="1" x="4632"/>
        <item m="1" x="689"/>
        <item m="1" x="3093"/>
        <item m="1" x="1560"/>
        <item m="1" x="4683"/>
        <item m="1" x="4297"/>
        <item m="1" x="190"/>
        <item m="1" x="3412"/>
        <item m="1" x="892"/>
        <item m="1" x="1035"/>
        <item m="1" x="4520"/>
        <item m="1" x="2359"/>
        <item m="1" x="2398"/>
        <item m="1" x="3489"/>
        <item m="1" x="3949"/>
        <item m="1" x="2443"/>
        <item m="1" x="4026"/>
        <item m="1" x="4173"/>
        <item m="1" x="1797"/>
        <item m="1" x="3635"/>
        <item m="1" x="3987"/>
        <item m="1" x="898"/>
        <item m="1" x="2448"/>
        <item m="1" x="1091"/>
        <item m="1" x="573"/>
        <item m="1" x="2483"/>
        <item m="1" x="278"/>
        <item m="1" x="160"/>
        <item m="1" x="3721"/>
        <item m="1" x="1850"/>
        <item m="1" x="2506"/>
        <item m="1" x="378"/>
        <item m="1" x="4315"/>
        <item m="1" x="1366"/>
        <item m="1" x="1889"/>
        <item m="1" x="3779"/>
        <item m="1" x="556"/>
        <item m="1" x="1964"/>
        <item m="1" x="247"/>
        <item m="1" x="1179"/>
        <item m="1" x="1438"/>
        <item m="1" x="3757"/>
        <item m="1" x="2047"/>
        <item m="1" x="4431"/>
        <item m="1" x="1781"/>
        <item m="1" x="3573"/>
        <item m="1" x="3366"/>
        <item m="1" x="3186"/>
        <item m="1" x="566"/>
        <item m="1" x="4633"/>
        <item m="1" x="3327"/>
        <item m="1" x="231"/>
        <item m="1" x="641"/>
        <item m="1" x="981"/>
        <item m="1" x="2264"/>
        <item m="1" x="2803"/>
        <item m="1" x="2418"/>
        <item m="1" x="4651"/>
        <item m="1" x="3137"/>
        <item m="1" x="346"/>
        <item m="1" x="2515"/>
        <item m="1" x="2384"/>
        <item m="1" x="300"/>
        <item m="1" x="1653"/>
        <item m="1" x="4053"/>
        <item m="1" x="374"/>
        <item m="1" x="662"/>
        <item m="1" x="3715"/>
        <item m="1" x="1672"/>
        <item m="1" x="3176"/>
        <item m="1" x="4674"/>
        <item m="1" x="2228"/>
        <item m="1" x="4604"/>
        <item m="1" x="1422"/>
        <item m="1" x="3655"/>
        <item m="1" x="1590"/>
        <item m="1" x="2133"/>
        <item m="1" x="719"/>
        <item m="1" x="2861"/>
        <item m="1" x="2953"/>
        <item m="1" x="4238"/>
        <item m="1" x="2403"/>
        <item m="1" x="4494"/>
        <item m="1" x="3415"/>
        <item m="1" x="417"/>
        <item m="1" x="430"/>
        <item m="1" x="210"/>
        <item m="1" x="1667"/>
        <item m="1" x="3986"/>
        <item m="1" x="1031"/>
        <item m="1" x="2828"/>
        <item m="1" x="2925"/>
        <item m="1" x="758"/>
        <item m="1" x="174"/>
        <item m="1" x="2375"/>
        <item m="1" x="1622"/>
        <item m="1" x="4016"/>
        <item m="1" x="2567"/>
        <item m="1" x="463"/>
        <item m="1" x="432"/>
        <item m="1" x="2437"/>
        <item m="1" x="3300"/>
        <item m="1" x="1530"/>
        <item m="1" x="1913"/>
        <item m="1" x="705"/>
        <item m="1" x="485"/>
        <item m="1" x="638"/>
        <item m="1" x="989"/>
        <item m="1" x="2988"/>
        <item m="1" x="4694"/>
        <item m="1" x="2574"/>
        <item m="1" x="2826"/>
        <item m="1" x="3788"/>
        <item m="1" x="1457"/>
        <item m="1" x="4468"/>
        <item m="1" x="3059"/>
        <item m="1" x="4126"/>
        <item m="1" x="2823"/>
        <item m="1" x="4171"/>
        <item m="1" x="2564"/>
        <item m="1" x="4028"/>
        <item m="1" x="500"/>
        <item m="1" x="351"/>
        <item m="1" x="339"/>
        <item m="1" x="856"/>
        <item m="1" x="2635"/>
        <item m="1" x="1863"/>
        <item m="1" x="2108"/>
        <item m="1" x="2831"/>
        <item m="1" x="228"/>
        <item m="1" x="3039"/>
        <item m="1" x="4355"/>
        <item m="1" x="2365"/>
        <item m="1" x="4270"/>
        <item m="1" x="3955"/>
        <item m="1" x="3129"/>
        <item m="1" x="710"/>
        <item m="1" x="481"/>
        <item m="1" x="3393"/>
        <item m="1" x="3418"/>
        <item m="1" x="2887"/>
        <item m="1" x="4377"/>
        <item m="1" x="2707"/>
        <item m="1" x="1658"/>
        <item m="1" x="2432"/>
        <item m="1" x="1020"/>
        <item m="1" x="823"/>
        <item m="1" x="1911"/>
        <item m="1" x="3756"/>
        <item m="1" x="371"/>
        <item m="1" x="1539"/>
        <item m="1" x="2498"/>
        <item m="1" x="565"/>
        <item m="1" x="3121"/>
        <item m="1" x="4452"/>
        <item m="1" x="618"/>
        <item m="1" x="2841"/>
        <item m="1" x="2497"/>
        <item m="1" x="4151"/>
        <item m="1" x="735"/>
        <item m="1" x="3821"/>
        <item m="1" x="587"/>
        <item m="1" x="1134"/>
        <item m="1" x="2441"/>
        <item m="1" x="2697"/>
        <item m="1" x="3490"/>
        <item m="1" x="1824"/>
        <item m="1" x="3291"/>
        <item m="1" x="3069"/>
        <item m="1" x="1468"/>
        <item m="1" x="1960"/>
        <item m="1" x="2172"/>
        <item m="1" x="555"/>
        <item m="1" x="2118"/>
        <item m="1" x="1550"/>
        <item m="1" x="4606"/>
        <item m="1" x="1286"/>
        <item m="1" x="3358"/>
        <item m="1" x="2188"/>
        <item m="1" x="2423"/>
        <item m="1" x="4030"/>
        <item m="1" x="2221"/>
        <item m="1" x="2024"/>
        <item m="1" x="4608"/>
        <item m="1" x="2914"/>
        <item m="1" x="3089"/>
        <item m="1" x="3832"/>
        <item m="1" x="1463"/>
        <item m="1" x="2030"/>
        <item m="1" x="3465"/>
        <item m="1" x="2096"/>
        <item m="1" x="866"/>
        <item m="1" x="3747"/>
        <item m="1" x="1975"/>
        <item m="1" x="4311"/>
        <item m="1" x="3834"/>
        <item m="1" x="992"/>
        <item m="1" x="4571"/>
        <item m="1" x="796"/>
        <item m="1" x="4631"/>
        <item m="1" x="3125"/>
        <item m="1" x="631"/>
        <item m="1" x="3474"/>
        <item m="1" x="1437"/>
        <item m="1" x="4232"/>
        <item m="1" x="4102"/>
        <item m="1" x="1570"/>
        <item m="1" x="1567"/>
        <item m="1" x="4540"/>
        <item m="1" x="2503"/>
        <item m="1" x="3486"/>
        <item m="1" x="4225"/>
        <item m="1" x="1192"/>
        <item m="1" x="2896"/>
        <item m="1" x="2289"/>
        <item m="1" x="3096"/>
        <item m="1" x="3998"/>
        <item m="1" x="3882"/>
        <item m="1" x="171"/>
        <item m="1" x="1580"/>
        <item m="1" x="1897"/>
        <item m="1" x="642"/>
        <item m="1" x="2560"/>
        <item m="1" x="3542"/>
        <item m="1" x="1581"/>
        <item m="1" x="2405"/>
        <item m="1" x="434"/>
        <item m="1" x="4348"/>
        <item m="1" x="1873"/>
        <item m="1" x="3246"/>
        <item m="1" x="4637"/>
        <item m="1" x="2105"/>
        <item m="1" x="2392"/>
        <item m="1" x="4199"/>
        <item m="1" x="2324"/>
        <item m="1" x="1334"/>
        <item m="1" x="207"/>
        <item m="1" x="3850"/>
        <item m="1" x="4140"/>
        <item m="1" x="4218"/>
        <item m="1" x="354"/>
        <item m="1" x="279"/>
        <item m="1" x="1548"/>
        <item m="1" x="2557"/>
        <item m="1" x="3322"/>
        <item m="1" x="1955"/>
        <item m="1" x="3944"/>
        <item m="1" x="3714"/>
        <item m="1" x="4001"/>
        <item m="1" x="1871"/>
        <item m="1" x="1003"/>
        <item m="1" x="220"/>
        <item m="1" x="447"/>
        <item m="1" x="4488"/>
        <item m="1" x="1415"/>
        <item m="1" x="2689"/>
        <item m="1" x="4068"/>
        <item m="1" x="4350"/>
        <item m="1" x="2120"/>
        <item m="1" x="3107"/>
        <item m="1" x="1917"/>
        <item m="1" x="864"/>
        <item m="1" x="2004"/>
        <item m="1" x="2584"/>
        <item m="1" x="3311"/>
        <item m="1" x="734"/>
        <item m="1" x="1625"/>
        <item m="1" x="2652"/>
        <item m="1" x="3940"/>
        <item m="1" x="3523"/>
        <item m="1" x="3754"/>
        <item m="1" x="3294"/>
        <item m="1" x="2056"/>
        <item m="1" x="3591"/>
        <item m="1" x="4349"/>
        <item m="1" x="3936"/>
        <item m="1" x="1030"/>
        <item m="1" x="396"/>
        <item m="1" x="3024"/>
        <item m="1" x="3833"/>
        <item m="1" x="2186"/>
        <item m="1" x="3446"/>
        <item m="1" x="2509"/>
        <item m="1" x="2368"/>
        <item m="1" x="2406"/>
        <item m="1" x="312"/>
        <item m="1" x="2301"/>
        <item m="1" x="514"/>
        <item m="1" x="4598"/>
        <item m="1" x="1248"/>
        <item m="1" x="1668"/>
        <item m="1" x="1872"/>
        <item m="1" x="3014"/>
        <item m="1" x="4286"/>
        <item m="1" x="267"/>
        <item m="1" x="3818"/>
        <item m="1" x="4579"/>
        <item m="1" x="3870"/>
        <item m="1" x="3567"/>
        <item m="1" x="2051"/>
        <item m="1" x="4557"/>
        <item m="1" x="3104"/>
        <item m="1" x="1195"/>
        <item m="1" x="4562"/>
        <item m="1" x="333"/>
        <item m="1" x="4329"/>
        <item m="1" x="3734"/>
        <item m="1" x="2685"/>
        <item m="1" x="1858"/>
        <item m="1" x="3868"/>
        <item m="1" x="1752"/>
        <item m="1" x="1757"/>
        <item m="1" x="2987"/>
        <item m="1" x="2819"/>
        <item m="1" x="2947"/>
        <item m="1" x="1127"/>
        <item m="1" x="3058"/>
        <item m="1" x="470"/>
        <item m="1" x="1267"/>
        <item m="1" x="945"/>
        <item m="1" x="4363"/>
        <item m="1" x="4143"/>
        <item m="1" x="211"/>
        <item m="1" x="2625"/>
        <item m="1" x="3637"/>
        <item m="1" x="2154"/>
        <item m="1" x="4333"/>
        <item m="1" x="233"/>
        <item m="1" x="2428"/>
        <item m="1" x="3605"/>
        <item m="1" x="3264"/>
        <item m="1" x="4110"/>
        <item m="1" x="4133"/>
        <item m="1" x="2739"/>
        <item m="1" x="3972"/>
        <item m="1" x="4418"/>
        <item m="1" x="2765"/>
        <item m="1" x="2688"/>
        <item m="1" x="4630"/>
        <item m="1" x="2319"/>
        <item m="1" x="3663"/>
        <item m="1" x="727"/>
        <item m="1" x="1930"/>
        <item m="1" x="3737"/>
        <item m="1" x="899"/>
        <item m="1" x="379"/>
        <item m="1" x="2339"/>
        <item m="1" x="1189"/>
        <item m="1" x="3146"/>
        <item m="1" x="1411"/>
        <item m="1" x="4215"/>
        <item m="1" x="2802"/>
        <item m="1" x="711"/>
        <item m="1" x="486"/>
        <item m="1" x="2967"/>
        <item m="1" x="2789"/>
        <item m="1" x="3352"/>
        <item m="1" x="3031"/>
        <item m="1" x="4059"/>
        <item m="1" x="964"/>
        <item m="1" x="3328"/>
        <item m="1" x="1270"/>
        <item m="1" x="2701"/>
        <item m="1" x="1089"/>
        <item m="1" x="3887"/>
        <item m="1" x="905"/>
        <item m="1" x="4123"/>
        <item m="1" x="1958"/>
        <item m="1" x="1924"/>
        <item m="1" x="2735"/>
        <item m="1" x="2012"/>
        <item m="1" x="1984"/>
        <item m="1" x="1321"/>
        <item m="1" x="4086"/>
        <item m="1" x="2214"/>
        <item m="1" x="3544"/>
        <item m="1" x="1404"/>
        <item m="1" x="1561"/>
        <item m="1" x="3420"/>
        <item m="1" x="4576"/>
        <item m="1" x="1650"/>
        <item m="1" x="2486"/>
        <item m="1" x="1837"/>
        <item m="1" x="4470"/>
        <item m="1" x="2168"/>
        <item m="1" x="3194"/>
        <item m="1" x="2286"/>
        <item m="1" x="4640"/>
        <item m="1" x="1544"/>
        <item m="1" x="1487"/>
        <item m="1" x="2787"/>
        <item m="1" x="2395"/>
        <item m="1" x="883"/>
        <item m="1" x="853"/>
        <item m="1" x="2444"/>
        <item m="1" x="4561"/>
        <item m="1" x="4471"/>
        <item m="1" x="4501"/>
        <item m="1" x="1948"/>
        <item m="1" x="2058"/>
        <item m="1" x="421"/>
        <item m="1" x="3232"/>
        <item m="1" x="3753"/>
        <item m="1" x="3321"/>
        <item m="1" x="2526"/>
        <item m="1" x="3009"/>
        <item m="1" x="2880"/>
        <item m="1" x="4680"/>
        <item m="1" x="3662"/>
        <item m="1" x="607"/>
        <item m="1" x="2645"/>
        <item m="1" x="3842"/>
        <item m="1" x="4141"/>
        <item m="1" x="2143"/>
        <item m="1" x="270"/>
        <item m="1" x="1493"/>
        <item m="1" x="4233"/>
        <item m="1" x="3013"/>
        <item m="1" x="4137"/>
        <item m="1" x="195"/>
        <item m="1" x="2471"/>
        <item m="1" x="527"/>
        <item m="1" x="3207"/>
        <item m="1" x="1068"/>
        <item m="1" x="4442"/>
        <item m="1" x="482"/>
        <item m="1" x="3436"/>
        <item m="1" x="1387"/>
        <item m="1" x="3761"/>
        <item m="1" x="4186"/>
        <item m="1" x="3792"/>
        <item m="1" x="528"/>
        <item m="1" x="3345"/>
        <item m="1" x="3560"/>
        <item m="1" x="3745"/>
        <item m="1" x="4161"/>
        <item m="1" x="3070"/>
        <item m="1" x="553"/>
        <item m="1" x="594"/>
        <item m="1" x="3618"/>
        <item m="1" x="3768"/>
        <item m="1" x="3903"/>
        <item m="1" x="1148"/>
        <item m="1" x="309"/>
        <item m="1" x="1823"/>
        <item m="1" x="3931"/>
        <item m="1" x="3142"/>
        <item m="1" x="1698"/>
        <item m="1" x="4565"/>
        <item m="1" x="2762"/>
        <item m="1" x="164"/>
        <item m="1" x="2266"/>
        <item m="1" x="1810"/>
        <item m="1" x="2494"/>
        <item m="1" x="1472"/>
        <item m="1" x="2531"/>
        <item m="1" x="3634"/>
        <item m="1" x="452"/>
        <item m="1" x="3996"/>
        <item m="1" x="2196"/>
        <item m="1" x="1061"/>
        <item m="1" x="890"/>
        <item m="1" x="894"/>
        <item m="1" x="949"/>
        <item m="1" x="3127"/>
        <item m="1" x="2800"/>
        <item m="1" x="783"/>
        <item m="1" x="2411"/>
        <item m="1" x="3448"/>
        <item m="1" x="2495"/>
        <item m="1" x="2504"/>
        <item m="1" x="3626"/>
        <item m="1" x="4343"/>
        <item m="1" x="1008"/>
        <item m="1" x="1302"/>
        <item m="1" x="1375"/>
        <item m="1" x="1162"/>
        <item m="1" x="3793"/>
        <item m="1" x="3990"/>
        <item m="1" x="2878"/>
        <item m="1" x="908"/>
        <item m="1" x="774"/>
        <item m="1" x="1741"/>
        <item m="1" x="1396"/>
        <item m="1" x="1353"/>
        <item m="1" x="3769"/>
        <item m="1" x="1232"/>
        <item m="1" x="2147"/>
        <item m="1" x="2881"/>
        <item m="1" x="4013"/>
        <item m="1" x="508"/>
        <item m="1" x="2587"/>
        <item m="1" x="1753"/>
        <item m="1" x="1504"/>
        <item m="1" x="614"/>
        <item m="1" x="4584"/>
        <item m="1" x="4174"/>
        <item m="1" x="2545"/>
        <item m="1" x="2057"/>
        <item m="1" x="1012"/>
        <item m="1" x="2338"/>
        <item m="1" x="3048"/>
        <item m="1" x="1772"/>
        <item m="1" x="3269"/>
        <item m="1" x="428"/>
        <item m="1" x="4449"/>
        <item m="1" x="4469"/>
        <item m="1" x="1086"/>
        <item m="1" x="2424"/>
        <item m="1" x="3076"/>
        <item m="1" x="3638"/>
        <item m="1" x="4070"/>
        <item m="1" x="1507"/>
        <item m="1" x="2675"/>
        <item m="1" x="1230"/>
        <item m="1" x="4627"/>
        <item m="1" x="1718"/>
        <item m="1" x="2069"/>
        <item m="1" x="781"/>
        <item m="1" x="3874"/>
        <item m="1" x="4261"/>
        <item m="1" x="2700"/>
        <item m="1" x="1063"/>
        <item m="1" x="1714"/>
        <item m="1" x="1094"/>
        <item m="1" x="3043"/>
        <item m="1" x="606"/>
        <item m="1" x="4424"/>
        <item m="1" x="2592"/>
        <item m="1" x="2177"/>
        <item m="1" x="1076"/>
        <item m="1" x="1710"/>
        <item m="1" x="1013"/>
        <item m="1" x="1583"/>
        <item m="1" x="1765"/>
        <item m="1" x="909"/>
        <item m="1" x="439"/>
        <item m="1" x="1519"/>
        <item m="1" x="518"/>
        <item m="1" x="849"/>
        <item m="1" x="1776"/>
        <item m="1" x="1445"/>
        <item m="1" x="3693"/>
        <item m="1" x="390"/>
        <item m="1" x="4552"/>
        <item m="1" x="3781"/>
        <item m="1" x="2547"/>
        <item m="1" x="3363"/>
        <item m="1" x="4162"/>
        <item m="1" x="176"/>
        <item m="1" x="2725"/>
        <item m="1" x="281"/>
        <item m="1" x="4553"/>
        <item m="1" x="2837"/>
        <item m="1" x="968"/>
        <item m="1" x="2253"/>
        <item m="1" x="2305"/>
        <item m="1" x="3164"/>
        <item m="1" x="1882"/>
        <item m="1" x="3235"/>
        <item m="1" x="821"/>
        <item m="1" x="1585"/>
        <item m="1" x="243"/>
        <item m="1" x="2242"/>
        <item m="1" x="3824"/>
        <item m="1" x="2107"/>
        <item m="1" x="387"/>
        <item m="1" x="2943"/>
        <item m="1" x="376"/>
        <item m="1" x="3877"/>
        <item m="1" x="1296"/>
        <item m="1" x="266"/>
        <item m="1" x="3648"/>
        <item m="1" x="1540"/>
        <item m="1" x="1392"/>
        <item m="1" x="4402"/>
        <item m="1" x="633"/>
        <item m="1" x="1624"/>
        <item m="1" x="2776"/>
        <item m="1" x="784"/>
        <item m="1" x="4390"/>
        <item m="1" x="3390"/>
        <item m="1" x="4404"/>
        <item m="1" x="3019"/>
        <item m="1" x="3948"/>
        <item m="1" x="3302"/>
        <item m="1" x="2207"/>
        <item m="1" x="1635"/>
        <item m="1" x="722"/>
        <item m="1" x="1103"/>
        <item m="1" x="3689"/>
        <item m="1" x="2810"/>
        <item m="1" x="2123"/>
        <item m="1" x="2522"/>
        <item m="1" x="2136"/>
        <item m="1" x="2315"/>
        <item m="1" x="256"/>
        <item m="1" x="3144"/>
        <item m="1" x="4662"/>
        <item m="1" x="345"/>
        <item m="1" x="2128"/>
        <item m="1" x="2516"/>
        <item m="1" x="3330"/>
        <item m="1" x="1664"/>
        <item m="1" x="4339"/>
        <item m="1" x="3825"/>
        <item m="1" x="1555"/>
        <item m="1" x="1916"/>
        <item m="1" x="4513"/>
        <item m="1" x="2555"/>
        <item m="1" x="3966"/>
        <item m="1" x="2492"/>
        <item m="1" x="2202"/>
        <item m="1" x="205"/>
        <item m="1" x="4047"/>
        <item m="1" x="854"/>
        <item m="1" x="1429"/>
        <item m="1" x="712"/>
        <item m="1" x="1260"/>
        <item m="1" x="4492"/>
        <item m="1" x="4201"/>
        <item m="1" x="1784"/>
        <item m="1" x="2593"/>
        <item m="1" x="4292"/>
        <item m="1" x="4098"/>
        <item m="1" x="1489"/>
        <item m="1" x="4412"/>
        <item m="1" x="1453"/>
        <item m="1" x="1876"/>
        <item m="1" x="2048"/>
        <item m="1" x="3799"/>
        <item m="1" x="2663"/>
        <item m="1" x="2937"/>
        <item m="1" x="2270"/>
        <item m="1" x="2263"/>
        <item m="1" x="1494"/>
        <item m="1" x="1713"/>
        <item m="1" x="2217"/>
        <item m="1" x="4040"/>
        <item m="1" x="2082"/>
        <item m="1" x="664"/>
        <item m="1" x="3826"/>
        <item m="1" x="321"/>
        <item m="1" x="2731"/>
        <item m="1" x="4523"/>
        <item m="1" x="1119"/>
        <item m="1" x="1951"/>
        <item m="1" x="793"/>
        <item m="1" x="236"/>
        <item m="1" x="3312"/>
        <item m="1" x="3884"/>
        <item m="1" x="4435"/>
        <item m="1" x="1092"/>
        <item m="1" x="3610"/>
        <item m="1" x="2478"/>
        <item m="1" x="3613"/>
        <item m="1" x="2602"/>
        <item m="1" x="3015"/>
        <item m="1" x="179"/>
        <item m="1" x="3860"/>
        <item m="1" x="3068"/>
        <item m="1" x="2648"/>
        <item m="1" x="1880"/>
        <item m="1" x="2586"/>
        <item m="1" x="1139"/>
        <item m="1" x="280"/>
        <item m="1" x="4234"/>
        <item m="1" x="4293"/>
        <item m="1" x="1499"/>
        <item m="1" x="3509"/>
        <item m="1" x="1854"/>
        <item m="1" x="3267"/>
        <item m="1" x="3907"/>
        <item m="1" x="301"/>
        <item m="1" x="1591"/>
        <item m="1" x="3895"/>
        <item m="1" x="855"/>
        <item m="1" x="1053"/>
        <item m="1" x="2717"/>
        <item m="1" x="838"/>
        <item m="1" x="844"/>
        <item m="1" x="3275"/>
        <item m="1" x="3344"/>
        <item m="1" x="2923"/>
        <item m="1" x="3797"/>
        <item m="1" x="4320"/>
        <item m="1" x="2094"/>
        <item m="1" x="344"/>
        <item m="1" x="4071"/>
        <item m="1" x="3742"/>
        <item m="1" x="2695"/>
        <item m="1" x="786"/>
        <item m="1" x="359"/>
        <item m="1" x="3213"/>
        <item m="1" x="422"/>
        <item m="1" x="1202"/>
        <item m="1" x="1005"/>
        <item m="1" x="2074"/>
        <item m="1" x="4450"/>
        <item m="1" x="1600"/>
        <item m="1" x="959"/>
        <item m="1" x="3375"/>
        <item m="1" x="1878"/>
        <item m="1" x="3234"/>
        <item m="1" x="2775"/>
        <item m="1" x="3449"/>
        <item m="1" x="3554"/>
        <item m="1" x="4668"/>
        <item m="1" x="365"/>
        <item m="1" x="4089"/>
        <item m="1" x="1290"/>
        <item m="1" x="1819"/>
        <item m="1" x="4570"/>
        <item m="1" x="1766"/>
        <item m="1" x="397"/>
        <item m="1" x="3331"/>
        <item m="1" x="4622"/>
        <item m="1" x="2644"/>
        <item m="1" x="2952"/>
        <item m="1" x="2469"/>
        <item m="1" x="3166"/>
        <item m="1" x="931"/>
        <item m="1" x="3154"/>
        <item m="1" x="3001"/>
        <item m="1" x="1058"/>
        <item m="1" x="1386"/>
        <item m="1" x="986"/>
        <item m="1" x="3462"/>
        <item m="1" x="4458"/>
        <item m="1" x="3401"/>
        <item m="1" x="1737"/>
        <item m="1" x="550"/>
        <item m="1" x="4629"/>
        <item m="1" x="1280"/>
        <item m="1" x="810"/>
        <item m="1" x="3709"/>
        <item m="1" x="1655"/>
        <item m="1" x="1545"/>
        <item m="1" x="4279"/>
        <item m="1" x="1707"/>
        <item m="1" x="3926"/>
        <item m="1" x="2879"/>
        <item m="1" x="1841"/>
        <item m="1" x="3382"/>
        <item m="1" x="2513"/>
        <item m="1" x="973"/>
        <item m="1" x="4056"/>
        <item m="1" x="1456"/>
        <item m="1" x="952"/>
        <item m="1" x="546"/>
        <item m="1" x="2452"/>
        <item m="1" x="3077"/>
        <item m="1" x="817"/>
        <item m="1" x="979"/>
        <item m="1" x="1822"/>
        <item m="1" x="1596"/>
        <item m="1" x="1446"/>
        <item m="1" x="2482"/>
        <item m="1" x="1809"/>
        <item m="1" x="1259"/>
        <item m="1" x="1763"/>
        <item m="1" x="4503"/>
        <item m="1" x="3193"/>
        <item m="1" x="4255"/>
        <item m="1" x="3891"/>
        <item m="1" x="2150"/>
        <item m="1" x="2594"/>
        <item m="1" x="595"/>
        <item m="1" x="1449"/>
        <item m="1" x="473"/>
        <item m="1" x="3426"/>
        <item m="1" x="3081"/>
        <item m="1" x="3216"/>
        <item m="1" x="1405"/>
        <item m="1" x="2940"/>
        <item m="1" x="3279"/>
        <item m="1" x="3733"/>
        <item m="1" x="1506"/>
        <item m="1" x="2749"/>
        <item m="1" x="2484"/>
        <item m="1" x="4208"/>
        <item m="1" x="3988"/>
        <item m="1" x="3872"/>
        <item m="1" x="507"/>
        <item m="1" x="3920"/>
        <item m="1" x="2671"/>
        <item m="1" x="3612"/>
        <item m="1" x="1931"/>
        <item m="1" x="2421"/>
        <item m="1" x="201"/>
        <item m="1" x="3406"/>
        <item m="1" x="3110"/>
        <item m="1" x="467"/>
        <item m="1" x="4544"/>
        <item m="1" x="1965"/>
        <item m="1" x="3333"/>
        <item m="1" x="3730"/>
        <item m="1" x="2850"/>
        <item m="1" x="3515"/>
        <item m="1" x="3906"/>
        <item m="1" x="3726"/>
        <item m="1" x="3215"/>
        <item m="1" x="4169"/>
        <item m="1" x="924"/>
        <item m="1" x="1686"/>
        <item m="1" x="2978"/>
        <item m="1" x="316"/>
        <item m="1" x="2822"/>
        <item m="1" x="4407"/>
        <item m="1" x="2897"/>
        <item m="1" x="615"/>
        <item m="1" x="494"/>
        <item m="1" x="4302"/>
        <item m="1" x="3233"/>
        <item m="1" x="2225"/>
        <item m="1" x="4386"/>
        <item m="1" x="362"/>
        <item m="1" x="4652"/>
        <item m="1" x="1774"/>
        <item m="1" x="2532"/>
        <item m="1" x="2520"/>
        <item m="1" x="4002"/>
        <item m="1" x="2164"/>
        <item m="1" x="3421"/>
        <item m="1" x="3767"/>
        <item m="1" x="3471"/>
        <item m="1" x="637"/>
        <item m="1" x="498"/>
        <item m="1" x="1662"/>
        <item m="1" x="596"/>
        <item m="1" x="2400"/>
        <item m="1" x="3583"/>
        <item m="1" x="4358"/>
        <item m="1" x="3572"/>
        <item m="1" x="2373"/>
        <item m="1" x="343"/>
        <item m="1" x="1288"/>
        <item m="1" x="737"/>
        <item m="1" x="3159"/>
        <item m="1" x="1724"/>
        <item m="1" x="2427"/>
        <item m="1" x="3148"/>
        <item m="1" x="3212"/>
        <item m="1" x="3525"/>
        <item m="1" x="3398"/>
        <item m="1" x="2222"/>
        <item m="1" x="1595"/>
        <item m="1" x="2357"/>
        <item m="1" x="4088"/>
        <item m="1" x="3468"/>
        <item m="1" x="3261"/>
        <item m="1" x="524"/>
        <item m="1" x="4681"/>
        <item m="1" x="3247"/>
        <item m="1" x="3759"/>
        <item m="1" x="714"/>
        <item m="1" x="4206"/>
        <item m="1" x="4142"/>
        <item m="1" x="4093"/>
        <item m="1" x="591"/>
        <item m="1" x="2820"/>
        <item m="1" x="3483"/>
        <item m="1" x="1414"/>
        <item m="1" x="324"/>
        <item m="1" x="4499"/>
        <item m="1" x="4041"/>
        <item m="1" x="2489"/>
        <item m="1" x="1643"/>
        <item m="1" x="3174"/>
        <item m="1" x="3222"/>
        <item m="1" x="4306"/>
        <item m="1" x="2544"/>
        <item m="1" x="1100"/>
        <item m="1" x="4127"/>
        <item m="1" x="1701"/>
        <item m="1" x="1443"/>
        <item m="1" x="3073"/>
        <item m="1" x="3958"/>
        <item m="1" x="4645"/>
        <item m="1" x="1371"/>
        <item m="1" x="1559"/>
        <item m="1" x="1542"/>
        <item m="1" x="4482"/>
        <item m="1" x="1994"/>
        <item m="1" x="3338"/>
        <item m="1" x="839"/>
        <item m="1" x="732"/>
        <item m="1" x="3932"/>
        <item m="1" x="3511"/>
        <item m="1" x="4154"/>
        <item m="1" x="2397"/>
        <item m="1" x="4573"/>
        <item m="1" x="4076"/>
        <item m="1" x="3674"/>
        <item m="1" x="3941"/>
        <item m="1" x="3306"/>
        <item m="1" x="4472"/>
        <item m="1" x="4689"/>
        <item m="1" x="1088"/>
        <item m="1" x="3391"/>
        <item m="1" x="3443"/>
        <item m="1" x="1313"/>
        <item m="1" x="3167"/>
        <item m="1" x="4119"/>
        <item m="1" x="3933"/>
        <item m="1" x="2838"/>
        <item m="1" x="900"/>
        <item m="1" x="4611"/>
        <item m="1" x="4075"/>
        <item m="1" x="4020"/>
        <item m="1" x="4212"/>
        <item m="1" x="298"/>
        <item m="1" x="1773"/>
        <item m="1" x="4190"/>
        <item m="1" x="4321"/>
        <item m="1" x="2621"/>
        <item m="1" x="4184"/>
        <item m="1" x="162"/>
        <item m="1" x="2815"/>
        <item m="1" x="196"/>
        <item m="1" x="4203"/>
        <item m="1" x="3062"/>
        <item m="1" x="1682"/>
        <item m="1" x="681"/>
        <item m="1" x="4285"/>
        <item m="1" x="1367"/>
        <item m="1" x="531"/>
        <item m="1" x="3684"/>
        <item m="1" x="4636"/>
        <item m="1" x="3109"/>
        <item m="1" x="4475"/>
        <item m="1" x="2155"/>
        <item m="1" x="1218"/>
        <item m="1" x="1341"/>
        <item m="1" x="762"/>
        <item m="1" x="4084"/>
        <item m="1" x="2453"/>
        <item m="1" x="3705"/>
        <item m="1" x="2875"/>
        <item m="1" x="3373"/>
        <item m="1" x="3706"/>
        <item m="1" x="4248"/>
        <item m="1" x="4454"/>
        <item m="1" x="4267"/>
        <item m="1" x="2320"/>
        <item m="1" x="2528"/>
        <item m="1" x="3927"/>
        <item m="1" x="194"/>
        <item m="1" x="277"/>
        <item m="1" x="1025"/>
        <item m="1" x="3056"/>
        <item m="1" x="170"/>
        <item m="1" x="2258"/>
        <item m="1" x="4128"/>
        <item m="1" x="436"/>
        <item m="1" x="3814"/>
        <item m="1" x="2015"/>
        <item m="1" x="3163"/>
        <item m="1" x="885"/>
        <item m="1" x="2308"/>
        <item m="1" x="1193"/>
        <item m="1" x="549"/>
        <item m="1" x="4691"/>
        <item m="1" x="749"/>
        <item m="1" x="3454"/>
        <item m="1" x="3310"/>
        <item m="1" x="1533"/>
        <item m="1" x="2063"/>
        <item m="1" x="4446"/>
        <item m="1" x="1430"/>
        <item m="1" x="2189"/>
        <item m="1" x="2454"/>
        <item m="1" x="4467"/>
        <item m="1" x="2007"/>
        <item m="1" x="3994"/>
        <item m="1" x="3584"/>
        <item m="1" x="2598"/>
        <item m="1" x="4394"/>
        <item m="1" x="886"/>
        <item m="1" x="1556"/>
        <item m="1" x="2227"/>
        <item m="1" x="971"/>
        <item m="1" x="1663"/>
        <item m="1" x="1814"/>
        <item m="1" x="1073"/>
        <item m="1" x="1374"/>
        <item m="1" x="3787"/>
        <item m="1" x="2093"/>
        <item m="1" x="4125"/>
        <item m="1" x="4626"/>
        <item m="1" x="1693"/>
        <item m="1" x="1654"/>
        <item m="1" x="2885"/>
        <item m="1" x="4117"/>
        <item m="1" x="2251"/>
        <item m="1" x="1452"/>
        <item m="1" x="2961"/>
        <item m="1" x="1751"/>
        <item m="1" x="797"/>
        <item m="1" x="4077"/>
        <item m="1" x="4639"/>
        <item m="1" x="4282"/>
        <item m="1" x="3746"/>
        <item m="1" x="4510"/>
        <item m="1" x="2950"/>
        <item m="1" x="4061"/>
        <item m="1" x="713"/>
        <item m="1" x="1531"/>
        <item m="1" x="1771"/>
        <item m="1" x="3304"/>
        <item m="1" x="4511"/>
        <item m="1" x="389"/>
        <item m="1" x="1376"/>
        <item m="1" x="1354"/>
        <item m="1" x="2891"/>
        <item m="1" x="3087"/>
        <item m="1" x="2524"/>
        <item m="1" x="181"/>
        <item m="1" x="1728"/>
        <item m="1" x="826"/>
        <item m="1" x="4460"/>
        <item m="1" x="2238"/>
        <item m="1" x="1669"/>
        <item m="1" x="3499"/>
        <item m="1" x="1057"/>
        <item m="1" x="2175"/>
        <item m="1" x="932"/>
        <item m="1" x="4580"/>
        <item m="1" x="2327"/>
        <item m="1" x="1112"/>
        <item m="1" x="1910"/>
        <item m="1" x="4484"/>
        <item m="1" x="3119"/>
        <item m="1" x="954"/>
        <item m="1" x="3399"/>
        <item m="1" x="1904"/>
        <item m="1" x="557"/>
        <item m="1" x="3428"/>
        <item m="1" x="720"/>
        <item m="1" x="212"/>
        <item m="1" x="2166"/>
        <item m="1" x="3823"/>
        <item m="1" x="1892"/>
        <item m="1" x="575"/>
        <item m="1" x="1932"/>
        <item m="1" x="2330"/>
        <item m="1" x="4441"/>
        <item m="1" x="3918"/>
        <item m="1" x="1034"/>
        <item m="1" x="4182"/>
        <item m="1" x="2981"/>
        <item m="1" x="489"/>
        <item m="1" x="3173"/>
        <item m="1" x="1732"/>
        <item m="1" x="3979"/>
        <item m="1" x="4214"/>
        <item m="1" x="2708"/>
        <item m="1" x="3313"/>
        <item m="1" x="4518"/>
        <item m="1" x="1439"/>
        <item m="1" x="857"/>
        <item m="1" x="2474"/>
        <item m="1" x="2851"/>
        <item m="1" x="1370"/>
        <item m="1" x="224"/>
        <item m="1" x="2807"/>
        <item m="1" x="741"/>
        <item m="1" x="1096"/>
        <item m="1" x="3134"/>
        <item m="1" x="659"/>
        <item m="1" x="1627"/>
        <item m="1" x="2565"/>
        <item m="1" x="1849"/>
        <item m="1" x="577"/>
        <item m="1" x="3774"/>
        <item m="1" x="602"/>
        <item m="1" x="1670"/>
        <item m="1" x="2414"/>
        <item m="1" x="2018"/>
        <item m="1" x="678"/>
        <item m="1" x="2691"/>
        <item m="1" x="1748"/>
        <item m="1" x="2318"/>
        <item m="1" x="3473"/>
        <item m="1" x="2521"/>
        <item m="1" x="4254"/>
        <item m="1" x="4461"/>
        <item m="1" x="1488"/>
        <item m="1" x="4554"/>
        <item m="1" x="3775"/>
        <item m="1" x="1072"/>
        <item m="1" x="3910"/>
        <item m="1" x="2808"/>
        <item m="1" x="2348"/>
        <item m="1" x="4242"/>
        <item m="1" x="350"/>
        <item m="1" x="2734"/>
        <item m="1" x="3111"/>
        <item m="1" x="1372"/>
        <item m="1" x="408"/>
        <item m="1" x="1656"/>
        <item m="1" x="903"/>
        <item m="1" x="2575"/>
        <item m="1" x="456"/>
        <item m="1" x="4531"/>
        <item m="1" x="1257"/>
        <item m="1" x="2623"/>
        <item m="1" x="1789"/>
        <item m="1" x="707"/>
        <item m="1" x="2970"/>
        <item m="1" x="2104"/>
        <item m="1" x="3350"/>
        <item m="1" x="4383"/>
        <item m="1" x="2755"/>
        <item m="1" x="2676"/>
        <item m="1" x="4180"/>
        <item m="1" x="450"/>
        <item m="1" x="4401"/>
        <item m="1" x="3501"/>
        <item m="1" x="651"/>
        <item m="1" x="4396"/>
        <item m="1" x="2825"/>
        <item m="1" x="2101"/>
        <item m="1" x="458"/>
        <item m="1" x="3417"/>
        <item m="1" x="437"/>
        <item m="1" x="1231"/>
        <item m="1" x="1517"/>
        <item m="1" x="409"/>
        <item m="1" x="2256"/>
        <item m="1" x="3491"/>
        <item m="1" x="1340"/>
        <item m="1" x="1527"/>
        <item m="1" x="1970"/>
        <item m="1" x="3214"/>
        <item m="1" x="3540"/>
        <item m="1" x="830"/>
        <item m="1" x="2072"/>
        <item m="1" x="3378"/>
        <item m="1" x="2442"/>
        <item m="1" x="2982"/>
        <item m="1" x="2323"/>
        <item m="1" x="1816"/>
        <item m="1" x="4585"/>
        <item m="1" x="1865"/>
        <item m="1" x="2642"/>
        <item m="1" x="1233"/>
        <item m="1" x="630"/>
        <item m="1" x="523"/>
        <item m="1" x="759"/>
        <item m="1" x="2419"/>
        <item m="1" x="2624"/>
        <item m="1" x="2997"/>
        <item m="1" x="480"/>
        <item m="1" x="660"/>
        <item m="1" x="850"/>
        <item m="1" x="3408"/>
        <item m="1" x="2430"/>
        <item m="1" x="1045"/>
        <item m="1" x="1541"/>
        <item m="1" x="1983"/>
        <item m="1" x="1805"/>
        <item m="1" x="3938"/>
        <item m="1" x="3372"/>
        <item m="1" x="2948"/>
        <item m="1" x="1688"/>
        <item m="1" x="1129"/>
        <item m="1" x="1485"/>
        <item m="1" x="2921"/>
        <item m="1" x="3971"/>
        <item m="1" x="2666"/>
        <item m="1" x="3192"/>
        <item m="1" x="1106"/>
        <item m="1" x="3739"/>
        <item m="1" x="3064"/>
        <item m="1" x="323"/>
        <item m="1" x="4039"/>
        <item m="1" x="3005"/>
        <item m="1" x="4578"/>
        <item m="1" x="2781"/>
        <item m="1" x="4043"/>
        <item m="1" x="260"/>
        <item m="1" x="2530"/>
        <item m="1" x="3526"/>
        <item m="1" x="1589"/>
        <item m="1" x="2761"/>
        <item m="1" x="4617"/>
        <item m="1" x="1716"/>
        <item m="1" x="3640"/>
        <item m="1" x="4658"/>
        <item m="1" x="3078"/>
        <item m="1" x="1015"/>
        <item m="1" x="1665"/>
        <item m="1" x="3184"/>
        <item m="1" x="4498"/>
        <item m="1" x="2569"/>
        <item m="1" x="4406"/>
        <item m="1" x="200"/>
        <item m="1" x="1153"/>
        <item m="1" x="1046"/>
        <item m="1" x="1144"/>
        <item m="1" x="597"/>
        <item m="1" x="4340"/>
        <item m="1" x="649"/>
        <item m="1" x="2086"/>
        <item m="1" x="3403"/>
        <item m="1" x="914"/>
        <item m="1" x="1265"/>
        <item m="1" x="2884"/>
        <item m="1" x="3915"/>
        <item m="1" x="1238"/>
        <item m="1" x="4624"/>
        <item m="1" x="3624"/>
        <item m="1" x="601"/>
        <item m="1" x="3049"/>
        <item m="1" x="4535"/>
        <item m="1" x="3695"/>
        <item m="1" x="1116"/>
        <item m="1" x="2477"/>
        <item m="1" x="2864"/>
        <item m="1" x="4368"/>
        <item m="1" x="2125"/>
        <item m="1" x="4210"/>
        <item m="1" x="1074"/>
        <item m="1" x="3090"/>
        <item m="1" x="1069"/>
        <item m="1" x="901"/>
        <item m="1" x="3827"/>
        <item m="1" x="2200"/>
        <item m="1" x="2763"/>
        <item m="1" x="2795"/>
        <item m="1" x="4644"/>
        <item m="1" x="1337"/>
        <item m="1" x="1935"/>
        <item m="1" x="3851"/>
        <item m="1" x="327"/>
        <item m="1" x="334"/>
        <item m="1" x="4581"/>
        <item m="1" x="370"/>
        <item m="1" x="1016"/>
        <item m="1" x="3621"/>
        <item m="1" x="525"/>
        <item m="1" x="1738"/>
        <item m="1" x="3120"/>
        <item m="1" x="1721"/>
        <item m="1" x="3863"/>
        <item m="1" x="4661"/>
        <item m="1" x="2679"/>
        <item m="1" x="3672"/>
        <item m="1" x="4272"/>
        <item m="1" x="337"/>
        <item m="1" x="2450"/>
        <item m="1" x="2002"/>
        <item m="1" x="2975"/>
        <item m="1" x="2380"/>
        <item m="1" x="4011"/>
        <item m="1" x="3061"/>
        <item m="1" x="3615"/>
        <item m="1" x="3588"/>
        <item m="1" x="3959"/>
        <item m="1" x="4564"/>
        <item m="1" x="1840"/>
        <item m="1" x="3318"/>
        <item m="1" x="206"/>
        <item m="1" x="800"/>
        <item m="1" x="3381"/>
        <item m="1" x="1176"/>
        <item m="1" x="3451"/>
        <item m="1" x="2754"/>
        <item m="1" x="2500"/>
        <item m="1" x="3559"/>
        <item m="1" x="4179"/>
        <item m="1" x="2856"/>
        <item m="1" x="3135"/>
        <item m="1" x="2090"/>
        <item m="1" x="169"/>
        <item m="1" x="3752"/>
        <item m="1" x="1546"/>
        <item m="1" x="2213"/>
        <item m="1" x="2583"/>
        <item m="1" x="4067"/>
        <item m="1" x="1989"/>
        <item m="1" x="2540"/>
        <item m="1" x="2991"/>
        <item m="1" x="4555"/>
        <item m="1" x="3569"/>
        <item m="1" x="3030"/>
        <item m="1" x="4603"/>
        <item m="1" x="1206"/>
        <item m="1" x="4325"/>
        <item m="1" x="1554"/>
        <item m="1" x="801"/>
        <item m="1" x="708"/>
        <item m="1" x="4008"/>
        <item m="1" x="723"/>
        <item m="1" x="729"/>
        <item m="1" x="3697"/>
        <item m="1" x="563"/>
        <item m="1" x="1111"/>
        <item m="1" x="2811"/>
        <item m="1" x="3103"/>
        <item m="1" x="3219"/>
        <item m="1" x="1142"/>
        <item m="1" x="2046"/>
        <item m="1" x="811"/>
        <item m="1" x="414"/>
        <item m="1" x="2278"/>
        <item m="1" x="634"/>
        <item m="1" x="188"/>
        <item m="1" x="305"/>
        <item m="1" x="654"/>
        <item m="1" x="4101"/>
        <item m="1" x="4693"/>
        <item m="1" x="3197"/>
        <item m="1" x="3046"/>
        <item m="1" x="1043"/>
        <item m="1" x="1212"/>
        <item m="1" x="2809"/>
        <item m="1" x="4160"/>
        <item m="1" x="4322"/>
        <item m="1" x="4534"/>
        <item m="1" x="1808"/>
        <item m="1" x="1963"/>
        <item m="1" x="3620"/>
        <item m="1" x="778"/>
        <item m="1" x="1040"/>
        <item m="1" x="405"/>
        <item m="1" x="1532"/>
        <item m="1" x="1695"/>
        <item m="1" x="1516"/>
        <item m="1" x="177"/>
        <item m="1" x="3126"/>
        <item m="1" x="303"/>
        <item m="1" x="3599"/>
        <item m="1" x="635"/>
        <item m="1" x="2647"/>
        <item m="1" x="2224"/>
        <item m="1" x="2032"/>
        <item m="1" x="1574"/>
        <item m="1" x="4062"/>
        <item m="1" x="1704"/>
        <item m="1" x="929"/>
        <item m="1" x="2573"/>
        <item m="1" x="2297"/>
        <item m="1" x="3848"/>
        <item m="1" x="3764"/>
        <item m="1" x="4108"/>
        <item m="1" x="893"/>
        <item m="1" x="731"/>
        <item m="1" x="1229"/>
        <item m="1" x="338"/>
        <item m="1" x="1543"/>
        <item m="1" x="2847"/>
        <item m="1" x="3266"/>
        <item m="1" x="1979"/>
        <item m="1" x="3917"/>
        <item m="1" x="4648"/>
        <item m="1" x="469"/>
        <item m="1" x="3699"/>
        <item m="1" x="1219"/>
        <item m="1" x="861"/>
        <item m="1" x="1328"/>
        <item m="1" x="3929"/>
        <item m="1" x="655"/>
        <item m="1" x="2098"/>
        <item m="1" x="4625"/>
        <item m="1" x="293"/>
        <item m="1" x="484"/>
        <item m="1" x="1359"/>
        <item m="1" x="3208"/>
        <item m="1" x="1154"/>
        <item m="1" x="1436"/>
        <item m="1" x="2230"/>
        <item m="1" x="2945"/>
        <item m="1" x="3437"/>
        <item m="1" x="2538"/>
        <item m="1" x="2782"/>
        <item m="1" x="3585"/>
        <item m="1" x="788"/>
        <item m="1" x="922"/>
        <item m="1" x="937"/>
        <item m="1" x="1363"/>
        <item m="1" x="2052"/>
        <item m="1" x="4400"/>
        <item m="1" x="760"/>
        <item m="1" x="818"/>
        <item m="1" x="3582"/>
        <item m="1" x="4135"/>
        <item m="1" x="3946"/>
        <item m="1" x="2580"/>
        <item m="1" x="4249"/>
        <item m="1" x="3578"/>
        <item m="1" x="2860"/>
        <item m="1" x="2044"/>
        <item m="1" x="215"/>
        <item m="1" x="3536"/>
        <item m="1" x="4456"/>
        <item m="1" x="3835"/>
        <item m="1" x="2326"/>
        <item m="1" x="4157"/>
        <item m="1" x="4181"/>
        <item m="1" x="1571"/>
        <item m="1" x="4158"/>
        <item m="1" x="307"/>
        <item m="1" x="2901"/>
        <item m="1" x="1972"/>
        <item m="1" x="4054"/>
        <item m="1" x="567"/>
        <item m="1" x="3751"/>
        <item m="1" x="3335"/>
        <item m="1" x="955"/>
        <item m="1" x="4037"/>
        <item m="1" x="3828"/>
        <item m="1" x="643"/>
        <item m="1" x="3700"/>
        <item m="1" x="3993"/>
        <item m="1" x="4072"/>
        <item m="1" x="1159"/>
        <item m="1" x="1941"/>
        <item m="1" x="4211"/>
        <item m="1" x="645"/>
        <item m="1" x="1038"/>
        <item m="1" x="1829"/>
        <item m="1" x="2906"/>
        <item m="1" x="1553"/>
        <item m="1" x="983"/>
        <item m="1" x="3028"/>
        <item m="1" x="1300"/>
        <item m="1" x="3795"/>
        <item m="1" x="2699"/>
        <item m="1" x="2459"/>
        <item m="1" x="3592"/>
        <item m="1" x="4303"/>
        <item m="1" x="1205"/>
        <item m="1" x="4177"/>
        <item m="1" x="1986"/>
        <item m="1" x="753"/>
        <item m="1" x="852"/>
        <item m="1" x="1479"/>
        <item m="1" x="2546"/>
        <item m="1" x="4479"/>
        <item m="1" x="3370"/>
        <item m="1" x="2626"/>
        <item m="1" x="1777"/>
        <item m="1" x="2757"/>
        <item m="1" x="250"/>
        <item m="1" x="4413"/>
        <item m="1" x="357"/>
        <item m="1" x="3097"/>
        <item m="1" x="4559"/>
        <item m="1" x="1291"/>
        <item m="1" x="4356"/>
        <item m="1" x="4241"/>
        <item m="1" x="3913"/>
        <item m="1" x="2501"/>
        <item m="1" x="4393"/>
        <item m="1" x="3875"/>
        <item m="1" x="4291"/>
        <item m="1" x="348"/>
        <item m="1" x="479"/>
        <item m="1" x="3145"/>
        <item m="1" x="519"/>
        <item m="1" x="3911"/>
        <item m="1" x="2381"/>
        <item m="1" x="4519"/>
        <item m="1" x="790"/>
        <item m="1" x="388"/>
        <item m="1" x="404"/>
        <item m="1" x="574"/>
        <item m="1" x="1908"/>
        <item m="1" x="1940"/>
        <item m="1" x="2797"/>
        <item m="1" x="3541"/>
        <item m="1" x="1263"/>
        <item m="1" x="653"/>
        <item m="1" x="3287"/>
        <item m="1" x="1442"/>
        <item m="1" x="1857"/>
        <item m="1" x="4376"/>
        <item m="1" x="3694"/>
        <item m="1" x="2173"/>
        <item m="1" x="287"/>
        <item m="1" x="2514"/>
        <item m="1" x="3141"/>
        <item m="1" x="4290"/>
        <item m="1" x="1836"/>
        <item m="1" x="690"/>
        <item m="1" x="4192"/>
        <item m="1" x="487"/>
        <item m="1" x="3651"/>
        <item m="1" x="2299"/>
        <item m="1" x="3289"/>
        <item m="1" x="3157"/>
        <item m="1" x="285"/>
        <item m="1" x="744"/>
        <item m="1" x="3782"/>
        <item m="1" x="4194"/>
        <item m="1" x="4372"/>
        <item m="1" x="4497"/>
        <item m="1" x="543"/>
        <item m="1" x="3744"/>
        <item m="1" x="2487"/>
        <item m="1" x="2156"/>
        <item m="1" x="1314"/>
        <item m="1" x="2010"/>
        <item m="1" x="3405"/>
        <item m="1" x="2470"/>
        <item m="1" x="3152"/>
        <item m="1" x="3006"/>
        <item m="1" x="4327"/>
        <item m="1" x="872"/>
        <item m="1" x="1594"/>
        <item m="1" x="1400"/>
        <item m="1" x="1901"/>
        <item m="1" x="3722"/>
        <item m="1" x="3482"/>
        <item m="1" x="2984"/>
        <item m="1" x="2817"/>
        <item m="1" x="2312"/>
        <item m="1" x="3220"/>
        <item m="1" x="663"/>
        <item m="1" x="2005"/>
        <item m="1" x="4380"/>
        <item m="1" x="1762"/>
        <item m="1" x="1036"/>
        <item m="1" x="2813"/>
        <item m="1" x="779"/>
        <item m="1" x="1335"/>
        <item m="1" x="3617"/>
        <item m="1" x="2013"/>
        <item m="1" x="178"/>
        <item m="1" x="3168"/>
        <item m="1" x="1272"/>
        <item m="1" x="1619"/>
        <item m="1" x="1518"/>
        <item m="1" x="1330"/>
        <item m="1" x="2614"/>
        <item m="1" x="3445"/>
        <item m="1" x="3025"/>
        <item m="1" x="1746"/>
        <item m="1" x="3974"/>
        <item m="1" x="3645"/>
        <item m="1" x="3928"/>
        <item m="1" x="2996"/>
        <item m="1" x="3666"/>
        <item m="1" x="2858"/>
        <item m="1" x="3067"/>
        <item m="1" x="4381"/>
        <item m="1" x="2267"/>
        <item m="1" x="2724"/>
        <item m="1" x="2783"/>
        <item m="1" x="4332"/>
        <item m="1" x="3678"/>
        <item m="1" x="3086"/>
        <item m="1" x="232"/>
        <item m="1" x="2131"/>
        <item m="1" x="743"/>
        <item m="1" x="3900"/>
        <item m="1" x="1509"/>
        <item m="1" x="3356"/>
        <item m="1" x="4525"/>
        <item m="1" x="1535"/>
        <item m="1" x="2830"/>
        <item m="1" x="1187"/>
        <item m="1" x="366"/>
        <item m="1" x="2852"/>
        <item m="1" x="2853"/>
        <item m="1" x="541"/>
        <item m="1" x="1216"/>
        <item m="1" x="2040"/>
        <item m="1" x="3497"/>
        <item m="1" x="1383"/>
        <item m="1" x="192"/>
        <item m="1" x="2806"/>
        <item m="1" x="2378"/>
        <item m="1" x="2296"/>
        <item m="1" x="675"/>
        <item m="1" x="3528"/>
        <item m="1" x="3427"/>
        <item m="1" x="1093"/>
        <item m="1" x="3469"/>
        <item m="1" x="2742"/>
        <item m="1" x="902"/>
        <item m="1" x="1120"/>
        <item m="1" x="529"/>
        <item m="1" x="4033"/>
        <item m="1" x="515"/>
        <item m="1" x="2077"/>
        <item m="1" x="3203"/>
        <item m="1" x="239"/>
        <item m="1" x="4569"/>
        <item m="1" x="2144"/>
        <item m="1" x="1729"/>
        <item m="1" x="2636"/>
        <item m="1" x="3982"/>
        <item m="1" x="3975"/>
        <item m="1" x="1389"/>
        <item m="1" x="3295"/>
        <item m="1" x="3411"/>
        <item m="1" x="769"/>
        <item m="1" x="3729"/>
        <item m="1" x="3656"/>
        <item m="1" x="650"/>
        <item m="1" x="2889"/>
        <item m="1" x="919"/>
        <item m="1" x="2632"/>
        <item m="1" x="2935"/>
        <item m="1" x="3812"/>
        <item m="1" x="1149"/>
        <item m="1" x="2657"/>
        <item m="1" x="2262"/>
        <item m="1" x="1295"/>
        <item m="1" x="814"/>
        <item m="1" x="2352"/>
        <item m="1" x="977"/>
        <item m="1" x="4642"/>
        <item m="1" x="2464"/>
        <item m="1" x="1795"/>
        <item m="1" x="496"/>
        <item m="1" x="2191"/>
        <item m="1" x="4403"/>
        <item m="1" x="2918"/>
        <item m="1" x="2059"/>
        <item m="1" x="3211"/>
        <item m="1" x="3566"/>
        <item m="1" x="3435"/>
        <item m="1" x="3558"/>
        <item m="1" x="891"/>
        <item m="1" x="1178"/>
        <item m="1" x="4257"/>
        <item m="1" x="1117"/>
        <item m="1" x="2977"/>
        <item m="1" x="3357"/>
        <item m="1" x="3140"/>
        <item m="1" x="2142"/>
        <item m="1" x="168"/>
        <item m="1" x="273"/>
        <item m="1" x="4623"/>
        <item m="1" x="4296"/>
        <item m="1" x="1719"/>
        <item m="1" x="754"/>
        <item m="1" x="2659"/>
        <item m="1" x="1562"/>
        <item m="1" x="2944"/>
        <item m="1" x="3598"/>
        <item m="1" x="3319"/>
        <item m="1" x="1827"/>
        <item m="1" x="554"/>
        <item m="1" x="2350"/>
        <item m="1" x="2907"/>
        <item m="1" x="2845"/>
        <item m="1" x="4369"/>
        <item m="1" x="889"/>
        <item m="1" x="648"/>
        <item m="1" x="1610"/>
        <item m="1" x="1790"/>
        <item m="1" x="3630"/>
        <item m="1" x="3570"/>
        <item m="1" x="967"/>
        <item m="1" x="4280"/>
        <item m="1" x="2894"/>
        <item m="1" x="578"/>
        <item m="1" x="756"/>
        <item m="1" x="1115"/>
        <item m="1" x="3379"/>
        <item m="1" x="3924"/>
        <item m="1" x="4583"/>
        <item m="1" x="4375"/>
        <item m="1" x="2525"/>
        <item m="1" x="3650"/>
        <item m="1" x="640"/>
        <item m="1" x="3430"/>
        <item m="1" x="1113"/>
        <item m="1" x="4112"/>
        <item m="1" x="2457"/>
        <item m="1" x="1952"/>
        <item m="1" x="1135"/>
        <item m="1" x="271"/>
        <item m="1" x="328"/>
        <item m="1" x="3914"/>
        <item m="1" x="700"/>
        <item m="1" x="2902"/>
        <item m="1" x="1090"/>
        <item m="1" x="3317"/>
        <item m="1" x="3480"/>
        <item m="1" x="4305"/>
        <item m="1" x="2903"/>
        <item m="1" x="906"/>
        <item m="1" x="490"/>
        <item m="1" x="1597"/>
        <item m="1" x="4168"/>
        <item m="1" x="3055"/>
        <item m="1" x="2904"/>
        <item m="1" x="3581"/>
        <item m="1" x="4539"/>
        <item m="1" x="223"/>
        <item m="1" x="3813"/>
        <item m="1" x="2064"/>
        <item m="1" x="4641"/>
        <item m="1" x="2993"/>
        <item m="1" x="2475"/>
        <item m="1" x="1558"/>
        <item m="1" x="3481"/>
        <item m="1" x="2179"/>
        <item m="1" x="2391"/>
        <item m="1" x="1213"/>
        <item m="1" x="2537"/>
        <item m="1" x="3576"/>
        <item m="1" x="3036"/>
        <item m="1" x="4481"/>
        <item m="1" x="425"/>
        <item m="1" x="3242"/>
        <item m="1" x="2433"/>
        <item m="1" x="4048"/>
        <item m="1" x="3505"/>
        <item m="1" x="910"/>
        <item m="1" x="2220"/>
        <item m="1" x="299"/>
        <item m="1" x="3681"/>
        <item m="1" x="3410"/>
        <item m="1" x="1203"/>
        <item m="1" x="980"/>
        <item m="1" x="532"/>
        <item m="1" x="1847"/>
        <item m="1" x="1912"/>
        <item m="1" x="3003"/>
        <item m="1" x="2317"/>
        <item m="1" x="2561"/>
        <item m="1" x="2393"/>
        <item m="1" x="395"/>
        <item m="1" x="3902"/>
        <item m="1" x="4281"/>
        <item m="1" x="411"/>
        <item m="1" x="189"/>
        <item m="1" x="3810"/>
        <item m="1" x="1529"/>
        <item m="1" x="3995"/>
        <item m="1" x="1062"/>
        <item m="1" x="2394"/>
        <item m="1" x="493"/>
        <item m="1" x="871"/>
        <item m="1" x="3260"/>
        <item m="1" x="3424"/>
        <item m="1" x="3750"/>
        <item m="1" x="3631"/>
        <item m="1" x="4447"/>
        <item m="1" x="1364"/>
        <item m="1" x="3359"/>
        <item m="1" x="3459"/>
        <item m="1" x="2968"/>
        <item m="1" x="1191"/>
        <item m="1" x="2083"/>
        <item m="1" x="4344"/>
        <item m="1" x="2027"/>
        <item m="1" x="3354"/>
        <item m="1" x="1582"/>
        <item m="1" x="4684"/>
        <item m="1" x="2805"/>
        <item m="1" x="4448"/>
        <item m="1" x="245"/>
        <item m="1" x="4601"/>
        <item m="1" x="2379"/>
        <item m="1" x="3277"/>
        <item m="1" x="2028"/>
        <item m="1" x="4324"/>
        <item m="1" x="1938"/>
        <item m="1" x="2078"/>
        <item m="1" x="3336"/>
        <item m="1" x="1199"/>
        <item m="1" x="915"/>
        <item m="1" x="2865"/>
        <item m="1" x="841"/>
        <item m="1" x="547"/>
        <item m="1" x="3551"/>
        <item m="1" x="1825"/>
        <item m="1" x="1087"/>
        <item m="1" x="2690"/>
        <item m="1" x="3027"/>
        <item m="1" x="4029"/>
        <item m="1" x="3433"/>
        <item m="1" x="535"/>
        <item m="1" x="2275"/>
        <item m="1" x="4003"/>
        <item m="1" x="644"/>
        <item m="1" x="3642"/>
        <item m="1" x="1742"/>
        <item m="1" x="609"/>
        <item m="1" x="3517"/>
        <item m="1" x="3360"/>
        <item m="1" x="1500"/>
        <item m="1" x="356"/>
        <item m="1" x="3871"/>
        <item m="1" x="2363"/>
        <item m="1" x="1355"/>
        <item m="1" x="530"/>
        <item m="1" x="1303"/>
        <item m="1" x="3315"/>
        <item m="1" x="2288"/>
        <item m="1" x="1907"/>
        <item m="1" x="1807"/>
        <item m="1" x="4122"/>
        <item m="1" x="2859"/>
        <item m="1" x="1047"/>
        <item m="1" x="4536"/>
        <item m="1" x="4163"/>
        <item m="1" x="1614"/>
        <item m="1" x="3196"/>
        <item m="1" x="1969"/>
        <item m="1" x="2571"/>
        <item m="1" x="928"/>
        <item m="1" x="1033"/>
        <item m="1" x="4007"/>
        <item m="1" x="1022"/>
        <item m="1" x="4229"/>
        <item m="1" x="2294"/>
        <item m="1" x="1486"/>
        <item m="1" x="3029"/>
        <item m="1" x="3743"/>
        <item m="1" x="3181"/>
        <item m="1" x="1692"/>
        <item m="1" x="1826"/>
        <item m="1" x="3416"/>
        <item m="1" x="1936"/>
        <item m="1" x="1883"/>
        <item m="1" x="539"/>
        <item m="1" x="4116"/>
        <item m="1" x="3841"/>
        <item m="1" x="4236"/>
        <item m="1" x="3118"/>
        <item m="1" x="2637"/>
        <item m="1" x="728"/>
        <item m="1" x="1874"/>
        <item m="1" x="4159"/>
        <item m="1" x="1325"/>
        <item m="1" x="3308"/>
        <item m="1" x="622"/>
        <item m="1" x="3580"/>
        <item m="1" x="3639"/>
        <item m="1" x="4397"/>
        <item m="1" x="1320"/>
        <item m="1" x="381"/>
        <item m="1" x="222"/>
        <item m="1" x="2715"/>
        <item m="1" x="1767"/>
        <item m="1" x="1521"/>
        <item m="1" x="3952"/>
        <item m="1" x="1351"/>
        <item m="1" x="1641"/>
        <item m="1" x="2577"/>
        <item m="1" x="3736"/>
        <item m="1" x="656"/>
        <item m="1" x="4200"/>
        <item m="1" x="3316"/>
        <item m="1" x="3084"/>
        <item m="1" x="4466"/>
        <item m="1" x="3066"/>
        <item m="1" x="2874"/>
        <item m="1" x="887"/>
        <item m="1" x="3180"/>
        <item m="1" x="623"/>
        <item m="1" x="393"/>
        <item m="1" x="237"/>
        <item m="1" x="1447"/>
        <item m="1" x="2162"/>
        <item m="1" x="4017"/>
        <item m="1" x="1399"/>
        <item m="1" x="3858"/>
        <item m="1" x="4009"/>
        <item m="1" x="2541"/>
        <item m="1" x="875"/>
        <item m="1" x="3785"/>
        <item m="1" x="284"/>
        <item m="1" x="4124"/>
        <item m="1" x="2928"/>
        <item m="1" x="916"/>
        <item m="1" x="2033"/>
        <item m="1" x="1689"/>
        <item m="1" x="2161"/>
        <item m="1" x="4655"/>
        <item m="1" x="3943"/>
        <item m="1" x="2021"/>
        <item m="1" x="1885"/>
        <item m="1" x="942"/>
        <item m="1" x="3303"/>
        <item m="1" x="253"/>
        <item m="1" x="970"/>
        <item m="1" x="2334"/>
        <item m="1" x="288"/>
        <item m="1" x="4568"/>
        <item m="1" x="4574"/>
        <item m="1" x="4109"/>
        <item m="1" x="3847"/>
        <item m="1" x="1511"/>
        <item m="1" x="3136"/>
        <item m="1" x="3477"/>
        <item m="1" x="2244"/>
        <item m="1" x="4357"/>
        <item m="1" x="2092"/>
        <item m="1" x="2280"/>
        <item m="1" x="2458"/>
        <item m="1" x="1236"/>
        <item m="1" x="721"/>
        <item m="1" x="1358"/>
        <item m="1" x="372"/>
        <item m="1" x="1007"/>
        <item m="1" x="406"/>
        <item m="1" x="2169"/>
        <item m="1" x="2476"/>
        <item m="1" x="3524"/>
        <item m="1" x="1183"/>
        <item m="1" x="2190"/>
        <item m="1" x="2353"/>
        <item m="1" x="2170"/>
        <item m="1" x="571"/>
        <item m="1" x="2720"/>
        <item m="1" x="2876"/>
        <item m="1" x="3187"/>
        <item m="1" x="1011"/>
        <item m="1" x="4428"/>
        <item m="1" x="3458"/>
        <item m="1" x="3845"/>
        <item m="1" x="2915"/>
        <item m="1" x="3696"/>
        <item m="1" x="1734"/>
        <item m="1" x="3888"/>
        <item m="1" x="2240"/>
        <item m="1" x="3004"/>
        <item m="1" x="3221"/>
        <item m="1" x="3965"/>
        <item m="1" x="579"/>
        <item m="1" x="3980"/>
        <item m="1" x="4527"/>
        <item m="1" x="1684"/>
        <item m="1" x="3441"/>
        <item m="1" x="1621"/>
        <item m="1" x="2706"/>
        <item m="1" x="4170"/>
        <item m="1" x="1352"/>
        <item m="1" x="1934"/>
        <item m="1" x="1587"/>
        <item m="1" x="1293"/>
        <item m="1" x="1397"/>
        <item m="1" x="2556"/>
        <item m="1" x="1188"/>
        <item m="1" x="4113"/>
        <item m="1" x="2792"/>
        <item m="1" x="2193"/>
        <item m="1" x="1612"/>
        <item m="1" x="877"/>
        <item m="1" x="3102"/>
        <item m="1" x="517"/>
        <item m="1" x="4230"/>
        <item m="1" x="3692"/>
        <item m="1" x="2930"/>
        <item m="1" x="3951"/>
        <item m="1" x="4222"/>
        <item m="1" x="966"/>
        <item m="1" x="545"/>
        <item m="1" x="360"/>
        <item m="1" x="1791"/>
        <item m="1" x="1249"/>
        <item m="1" x="4019"/>
        <item m="1" x="2543"/>
        <item m="1" x="3819"/>
        <item m="1" x="2769"/>
        <item m="1" x="2141"/>
        <item m="1" x="2449"/>
        <item m="1" x="4410"/>
        <item m="1" x="2387"/>
        <item m="1" x="4183"/>
        <item m="1" x="3082"/>
        <item m="1" x="2401"/>
        <item m="1" x="1711"/>
        <item m="1" x="2268"/>
        <item m="1" x="926"/>
        <item m="1" x="3852"/>
        <item m="1" x="1217"/>
        <item m="1" x="1660"/>
        <item m="1" x="538"/>
        <item m="1" x="3175"/>
        <item m="1" x="2491"/>
        <item m="1" x="1674"/>
        <item m="1" x="3324"/>
        <item m="1" x="3531"/>
        <item m="1" x="3532"/>
        <item m="1" x="2499"/>
        <item m="1" x="4289"/>
        <item m="1" x="2466"/>
        <item m="1" x="1881"/>
        <item m="1" x="4066"/>
        <item m="1" x="4416"/>
        <item m="1" x="3969"/>
        <item m="1" x="2927"/>
        <item m="1" x="3054"/>
        <item m="1" x="4227"/>
        <item m="1" x="4042"/>
        <item m="1" x="2613"/>
        <item m="1" x="2662"/>
        <item m="1" x="4058"/>
        <item m="1" x="1425"/>
        <item m="1" x="3132"/>
        <item m="1" x="259"/>
        <item m="1" x="4516"/>
        <item m="1" x="2249"/>
        <item m="1" x="1875"/>
        <item m="1" x="4155"/>
        <item m="1" x="904"/>
        <item m="1" x="1118"/>
        <item m="1" x="1105"/>
        <item m="1" x="1381"/>
        <item m="1" x="4537"/>
        <item m="1" x="2445"/>
        <item m="1" x="3808"/>
        <item m="1" x="1890"/>
        <item m="1" x="3522"/>
        <item m="1" x="2867"/>
        <item m="1" x="2596"/>
        <item m="1" x="3609"/>
        <item m="1" x="582"/>
        <item m="1" x="819"/>
        <item m="1" x="1703"/>
        <item m="1" x="1000"/>
        <item m="1" x="1676"/>
        <item m="1" x="1143"/>
        <item m="1" x="940"/>
        <item m="1" x="688"/>
        <item m="1" x="443"/>
        <item m="1" x="1190"/>
        <item m="1" x="1638"/>
        <item m="1" x="2839"/>
        <item m="1" x="4308"/>
        <item m="1" x="2963"/>
        <item m="1" x="352"/>
        <item m="1" x="3504"/>
        <item m="1" x="746"/>
        <item m="1" x="2291"/>
        <item m="1" x="296"/>
        <item m="1" x="4532"/>
        <item m="1" x="2239"/>
        <item m="1" x="4148"/>
        <item m="1" x="329"/>
        <item m="1" x="551"/>
        <item m="1" x="1679"/>
        <item m="1" x="755"/>
        <item m="1" x="3518"/>
        <item m="1" x="1114"/>
        <item m="1" x="1379"/>
        <item m="1" x="2655"/>
        <item m="1" x="4052"/>
        <item m="1" x="1347"/>
        <item m="1" x="394"/>
        <item m="1" x="558"/>
        <item m="1" x="588"/>
        <item m="1" x="2958"/>
        <item m="1" x="3112"/>
        <item m="1" x="2723"/>
        <item m="1" x="2794"/>
        <item m="1" x="1605"/>
        <item m="1" x="2407"/>
        <item m="1" x="445"/>
        <item m="1" x="358"/>
        <item m="1" x="1182"/>
        <item m="1" x="1602"/>
        <item m="1" x="1315"/>
        <item m="1" x="3546"/>
        <item m="1" x="3589"/>
        <item m="1" x="2192"/>
        <item m="1" x="1717"/>
        <item m="1" x="1922"/>
        <item m="1" x="2590"/>
        <item m="1" x="4307"/>
        <item m="1" x="1243"/>
        <item m="1" x="2971"/>
        <item m="1" x="4654"/>
        <item m="1" x="191"/>
        <item m="1" x="3574"/>
        <item m="1" x="1124"/>
        <item m="1" x="561"/>
        <item m="1" x="2346"/>
        <item m="1" x="2877"/>
        <item m="1" x="3170"/>
        <item m="1" x="950"/>
        <item m="1" x="382"/>
        <item m="1" x="3037"/>
        <item m="1" x="911"/>
        <item m="1" x="3866"/>
        <item m="1" x="3890"/>
        <item m="1" x="2233"/>
        <item m="1" x="1431"/>
        <item m="1" x="604"/>
        <item m="1" x="590"/>
        <item m="1" x="2628"/>
        <item m="1" x="1522"/>
        <item m="1" x="1276"/>
        <item m="1" x="1722"/>
        <item m="1" x="4023"/>
        <item m="1" x="1525"/>
        <item m="1" x="4634"/>
        <item m="1" x="2282"/>
        <item m="1" x="1475"/>
        <item m="1" x="322"/>
        <item m="1" x="1273"/>
        <item m="1" x="730"/>
        <item m="1" x="2705"/>
        <item m="1" x="859"/>
        <item m="1" x="747"/>
        <item m="1" x="1769"/>
        <item m="1" x="4477"/>
        <item m="1" x="1322"/>
        <item m="1" x="1432"/>
        <item m="1" x="3758"/>
        <item m="1" x="4619"/>
        <item m="1" x="540"/>
        <item m="1" x="4354"/>
        <item m="1" x="3389"/>
        <item m="1" x="1099"/>
        <item m="1" x="4295"/>
        <item m="1" x="1866"/>
        <item m="1" x="1377"/>
        <item m="1" x="4000"/>
        <item m="1" x="1130"/>
        <item m="1" x="738"/>
        <item m="1" x="2284"/>
        <item m="1" x="3802"/>
        <item m="1" x="184"/>
        <item m="1" x="3507"/>
        <item m="1" x="2388"/>
        <item m="1" x="227"/>
        <item m="1" x="2236"/>
        <item m="1" x="2618"/>
        <item m="1" x="2285"/>
        <item m="1" x="1607"/>
        <item m="1" x="4271"/>
        <item m="1" x="4506"/>
        <item m="1" x="3075"/>
        <item m="1" x="878"/>
        <item m="1" x="2351"/>
        <item m="1" x="261"/>
        <item m="1" x="616"/>
        <item m="1" x="3285"/>
        <item m="1" x="4614"/>
        <item m="1" x="998"/>
        <item m="1" x="4419"/>
        <item m="1" x="3263"/>
        <item m="1" x="3838"/>
        <item m="1" x="1128"/>
        <item m="1" x="1065"/>
        <item m="1" x="3114"/>
        <item m="1" x="1630"/>
        <item m="1" x="1240"/>
        <item m="1" x="1675"/>
        <item m="1" x="1577"/>
        <item m="1" x="3925"/>
        <item m="1" x="585"/>
        <item m="1" x="934"/>
        <item m="1" x="1942"/>
        <item m="1" x="4422"/>
        <item m="1" x="2472"/>
        <item m="1" x="3760"/>
        <item m="1" x="680"/>
        <item m="1" x="1269"/>
        <item m="1" x="3394"/>
        <item m="1" x="2608"/>
        <item m="1" x="629"/>
        <item m="1" x="203"/>
        <item m="1" x="4223"/>
        <item m="1" x="687"/>
        <item m="1" x="1815"/>
        <item m="1" x="290"/>
        <item m="1" x="3231"/>
        <item m="1" x="511"/>
        <item m="1" x="4074"/>
        <item m="1" x="686"/>
        <item m="1" x="3162"/>
        <item m="1" x="4496"/>
        <item m="1" x="1601"/>
        <item m="1" x="1492"/>
        <item m="1" x="944"/>
        <item m="1" x="3921"/>
        <item m="1" x="4414"/>
        <item m="1" x="1150"/>
        <item m="1" x="2011"/>
        <item m="1" x="3855"/>
        <item m="1" x="1042"/>
        <item m="1" x="669"/>
        <item m="1" x="2314"/>
        <item m="1" x="4081"/>
        <item m="1" x="4094"/>
        <item m="1" x="2893"/>
        <item m="1" x="3429"/>
        <item m="1" x="276"/>
        <item m="1" x="1870"/>
        <item m="1" x="2054"/>
        <item m="1" x="2243"/>
        <item m="1" x="3320"/>
        <item m="1" x="1801"/>
        <item m="1" x="1413"/>
        <item m="1" x="1647"/>
        <item m="1" x="974"/>
        <item m="1" x="230"/>
        <item m="1" x="2298"/>
        <item m="1" x="1027"/>
        <item m="1" x="1648"/>
        <item m="1" x="3749"/>
        <item m="1" x="3606"/>
        <item m="1" x="3334"/>
        <item m="1" x="3098"/>
        <item m="1" x="1084"/>
        <item m="1" x="383"/>
        <item m="1" x="1923"/>
        <item m="1" x="1165"/>
        <item m="1" x="520"/>
        <item m="1" x="187"/>
        <item m="1" x="2050"/>
        <item m="1" x="3259"/>
        <item m="1" x="1305"/>
        <item m="1" x="2576"/>
        <item m="1" x="3065"/>
        <item m="1" x="3249"/>
        <item m="1" x="3571"/>
        <item m="1" x="1101"/>
        <item m="1" x="2843"/>
        <item m="1" x="1802"/>
        <item m="1" x="1787"/>
        <item m="1" x="3256"/>
        <item m="1" x="1760"/>
        <item m="1" x="3502"/>
        <item m="1" x="873"/>
        <item m="1" x="1394"/>
        <item m="1" x="3816"/>
        <item m="1" x="2061"/>
        <item m="1" x="3698"/>
        <item m="1" x="624"/>
        <item m="1" x="4398"/>
        <item m="1" x="3032"/>
        <item m="1" x="1547"/>
        <item m="1" x="4597"/>
        <item m="1" x="1709"/>
        <item m="1" x="3953"/>
        <item m="1" x="592"/>
        <item m="1" x="1884"/>
        <item m="1" x="4015"/>
        <item m="1" x="1311"/>
        <item m="1" x="3271"/>
        <item m="1" x="2160"/>
        <item m="1" x="315"/>
        <item m="1" x="173"/>
        <item m="1" x="2998"/>
        <item m="1" x="3396"/>
        <item m="1" x="2777"/>
        <item m="1" x="1167"/>
        <item m="1" x="1990"/>
        <item m="1" x="3676"/>
        <item m="1" x="1838"/>
        <item m="1" x="537"/>
        <item m="1" x="3859"/>
        <item m="1" x="4100"/>
        <item m="1" x="2303"/>
        <item m="1" x="3292"/>
        <item m="1" x="2665"/>
        <item m="1" x="1051"/>
        <item m="1" x="1678"/>
        <item m="1" x="1844"/>
        <item m="1" x="1831"/>
        <item m="1" x="423"/>
        <item m="1" x="4341"/>
        <item m="1" x="625"/>
        <item m="1" x="4326"/>
        <item m="1" x="3963"/>
        <item m="1" x="4044"/>
        <item m="1" x="2712"/>
        <item m="1" x="882"/>
        <item m="1" x="2178"/>
        <item m="1" x="2722"/>
        <item m="1" x="1725"/>
        <item m="1" x="2277"/>
        <item m="1" x="4219"/>
        <item m="1" x="2025"/>
        <item m="1" x="936"/>
        <item m="1" x="2542"/>
        <item m="1" x="238"/>
        <item m="1" x="1953"/>
        <item m="1" x="1896"/>
        <item m="1" x="1598"/>
        <item m="1" x="3206"/>
        <item m="1" x="3777"/>
        <item m="1" x="771"/>
        <item m="1" x="4217"/>
        <item m="1" x="3383"/>
        <item m="1" x="3641"/>
        <item m="1" x="1209"/>
        <item m="1" x="3444"/>
        <item m="1" x="2730"/>
        <item m="1" x="1326"/>
        <item m="1" x="3365"/>
        <item m="1" x="695"/>
        <item m="1" x="483"/>
        <item m="1" x="3023"/>
        <item m="1" x="2553"/>
        <item m="1" x="3883"/>
        <item m="1" x="2461"/>
        <item m="1" x="373"/>
        <item m="1" x="3392"/>
        <item m="1" x="4032"/>
        <item m="1" x="2933"/>
        <item m="1" x="2656"/>
        <item m="1" x="1169"/>
        <item m="1" x="1477"/>
        <item m="1" x="611"/>
        <item m="1" x="502"/>
        <item m="1" x="2646"/>
        <item m="1" x="1126"/>
        <item m="1" x="1056"/>
        <item m="1" x="2195"/>
        <item m="1" x="4443"/>
        <item m="1" x="1052"/>
        <item m="1" x="3527"/>
        <item m="1" x="1731"/>
        <item m="1" x="3225"/>
        <item m="1" x="4373"/>
        <item m="1" x="812"/>
        <item m="1" x="2420"/>
        <item m="1" x="505"/>
        <item m="1" x="3894"/>
        <item m="1" x="1534"/>
        <item m="1" x="1755"/>
        <item m="1" x="613"/>
        <item m="1" x="3857"/>
        <item m="1" x="4650"/>
        <item m="1" x="426"/>
        <item m="1" x="1557"/>
        <item m="1" x="2882"/>
        <item m="1" x="1474"/>
        <item m="1" x="1450"/>
        <item m="1" x="808"/>
        <item m="1" x="2615"/>
        <item m="1" x="332"/>
        <item m="1" x="1160"/>
        <item m="1" x="4530"/>
        <item m="1" x="533"/>
        <item m="1" x="2369"/>
        <item m="1" x="4045"/>
        <item m="1" x="1391"/>
        <item m="1" x="2994"/>
        <item m="1" x="2716"/>
        <item m="1" x="862"/>
        <item m="1" x="1501"/>
        <item m="1" x="4388"/>
        <item m="1" x="4055"/>
        <item m="1" x="4596"/>
        <item m="1" x="4660"/>
        <item m="1" x="4121"/>
        <item m="1" x="1491"/>
        <item m="1" x="2682"/>
        <item m="1" x="3565"/>
        <item m="1" x="3765"/>
        <item m="1" x="1041"/>
        <item m="1" x="4378"/>
        <item m="1" x="4489"/>
        <item m="1" x="4175"/>
        <item m="1" x="375"/>
        <item m="1" x="2218"/>
        <item m="1" x="2785"/>
        <item m="1" x="947"/>
        <item m="1" x="257"/>
        <item m="1" x="1730"/>
        <item m="1" x="4605"/>
        <item m="1" x="4508"/>
        <item m="1" x="2955"/>
        <item m="1" x="361"/>
        <item m="1" x="3297"/>
        <item m="1" x="1177"/>
        <item m="1" x="1441"/>
        <item m="1" x="4187"/>
        <item m="1" x="2774"/>
        <item m="1" x="4338"/>
        <item m="1" x="1152"/>
        <item m="1" x="1220"/>
        <item m="1" x="3701"/>
        <item m="1" x="3553"/>
        <item m="1" x="996"/>
        <item m="1" x="534"/>
        <item m="1" x="1455"/>
        <item m="1" x="3400"/>
        <item m="1" x="1634"/>
        <item m="1" x="4677"/>
        <item m="1" x="3521"/>
        <item m="1" x="829"/>
        <item m="1" x="4301"/>
        <item m="1" x="4027"/>
        <item m="1" x="3976"/>
        <item m="1" x="3844"/>
        <item m="1" x="1759"/>
        <item m="1" x="1184"/>
        <item m="1" x="1021"/>
        <item m="1" x="2788"/>
        <item m="1" x="4478"/>
        <item m="1" x="2084"/>
        <item m="1" x="1947"/>
        <item m="1" x="4514"/>
        <item m="1" x="2138"/>
        <item m="1" x="3643"/>
        <item m="1" x="2152"/>
        <item m="1" x="1943"/>
        <item m="1" x="2022"/>
        <item m="1" x="444"/>
        <item m="1" x="2434"/>
        <item m="1" x="3731"/>
        <item m="1" x="3258"/>
        <item m="1" x="2760"/>
        <item m="1" x="4176"/>
        <item m="1" x="4106"/>
        <item m="1" x="1867"/>
        <item m="1" x="1565"/>
        <item m="1" x="1806"/>
        <item m="1" x="165"/>
        <item m="1" x="1066"/>
        <item m="1" x="1860"/>
        <item m="1" x="717"/>
        <item m="1" x="1592"/>
        <item m="1" x="2171"/>
        <item m="1" x="2075"/>
        <item m="1" x="576"/>
        <item m="1" x="751"/>
        <item m="1" x="3487"/>
        <item m="1" x="2110"/>
        <item m="1" x="4352"/>
        <item m="1" x="4522"/>
        <item m="1" x="3223"/>
        <item m="1" x="1987"/>
        <item m="1" x="1279"/>
        <item m="1" x="1097"/>
        <item m="1" x="4575"/>
        <item m="1" x="3597"/>
        <item m="1" x="4444"/>
        <item m="1" x="368"/>
        <item m="1" x="599"/>
        <item m="1" x="1821"/>
        <item m="1" x="2043"/>
        <item m="1" x="1017"/>
        <item m="1" x="1520"/>
        <item m="1" x="2413"/>
        <item m="1" x="2872"/>
        <item m="1" x="1138"/>
        <item m="1" x="698"/>
        <item m="1" x="2627"/>
        <item m="1" x="183"/>
        <item m="1" x="504"/>
        <item m="1" x="2680"/>
        <item m="1" x="2404"/>
        <item m="1" x="4635"/>
        <item m="1" x="3371"/>
        <item m="1" x="586"/>
        <item m="1" x="935"/>
        <item m="1" x="1497"/>
        <item m="1" x="2990"/>
        <item m="1" x="218"/>
        <item m="1" x="3453"/>
        <item m="1" x="2568"/>
        <item m="1" x="4090"/>
        <item m="1" x="825"/>
        <item m="1" x="1706"/>
        <item m="1" x="1988"/>
        <item m="1" x="3685"/>
        <item m="1" x="306"/>
        <item m="1" x="1164"/>
        <item m="1" x="3179"/>
        <item m="1" x="2148"/>
        <item m="1" x="2726"/>
        <item m="1" x="809"/>
        <item m="1" x="2873"/>
        <item m="1" x="1842"/>
        <item m="1" x="4347"/>
        <item m="1" x="619"/>
        <item m="1" x="3654"/>
        <item m="1" x="4097"/>
        <item m="1" x="1982"/>
        <item m="1" x="3682"/>
        <item m="1" x="1794"/>
        <item m="1" x="235"/>
        <item m="1" x="2559"/>
        <item m="1" x="512"/>
        <item m="1" x="3766"/>
        <item m="1" x="3188"/>
        <item m="1" x="3545"/>
        <item m="1" x="1427"/>
        <item m="1" x="4612"/>
        <item m="1" x="1618"/>
        <item m="1" x="3713"/>
        <item m="1" x="3139"/>
        <item m="1" x="652"/>
        <item m="1" x="1308"/>
        <item m="1" x="2017"/>
        <item m="1" x="1018"/>
        <item m="1" x="3414"/>
        <item m="1" x="4423"/>
        <item m="1" x="1473"/>
        <item m="1" x="3849"/>
        <item m="1" x="2563"/>
        <item m="1" x="2386"/>
        <item m="1" x="2938"/>
        <item m="1" x="1747"/>
        <item m="1" x="252"/>
        <item m="1" x="412"/>
        <item m="1" x="2037"/>
        <item m="1" x="2741"/>
        <item m="1" x="4495"/>
        <item m="1" x="3460"/>
        <item m="1" x="2570"/>
        <item m="1" x="1818"/>
        <item m="1" x="4500"/>
        <item m="1" x="4657"/>
        <item m="1" x="745"/>
        <item m="1" x="542"/>
        <item m="1" x="3671"/>
        <item m="1" x="1004"/>
        <item m="1" x="353"/>
        <item m="1" x="314"/>
        <item m="1" x="4457"/>
        <item m="1" x="593"/>
        <item m="1" x="3229"/>
        <item m="1" x="2246"/>
        <item m="1" x="1028"/>
        <item m="1" x="4541"/>
        <item m="1" x="2753"/>
        <item m="1" x="933"/>
        <item m="1" x="4144"/>
        <item m="1" x="3720"/>
        <item m="1" x="2842"/>
        <item m="1" x="1332"/>
        <item m="1" x="1496"/>
        <item m="1" x="3548"/>
        <item m="1" x="991"/>
        <item m="1" x="2366"/>
        <item m="1" x="234"/>
        <item m="1" x="3131"/>
        <item m="1" x="166"/>
        <item m="1" x="3961"/>
        <item m="1" x="693"/>
        <item m="1" x="2114"/>
        <item m="1" x="4328"/>
        <item m="1" x="318"/>
        <item m="1" x="1796"/>
        <item m="1" x="4430"/>
        <item m="1" x="3549"/>
        <item m="1" x="3942"/>
        <item m="1" x="1937"/>
        <item m="1" x="2116"/>
        <item m="1" x="736"/>
        <item m="1" x="4262"/>
        <item m="1" x="4245"/>
        <item m="1" x="2957"/>
        <item m="1" x="349"/>
        <item m="1" x="657"/>
        <item m="1" x="2949"/>
        <item m="1" x="3364"/>
        <item m="1" x="1155"/>
        <item m="1" x="4038"/>
        <item m="1" x="1055"/>
        <item m="1" x="4063"/>
        <item m="1" x="672"/>
        <item m="1" x="691"/>
        <item m="1" x="4433"/>
        <item m="1" x="1237"/>
        <item m="1" x="491"/>
        <item m="1" x="4384"/>
        <item m="1" x="694"/>
        <item m="1" x="4036"/>
        <item m="1" x="3045"/>
        <item m="1" x="1246"/>
        <item m="1" x="4371"/>
        <item m="1" x="2250"/>
        <item m="1" x="3632"/>
        <item m="1" x="510"/>
        <item m="1" x="2638"/>
        <item m="1" x="4445"/>
        <item m="1" x="3253"/>
        <item m="1" x="1651"/>
        <item m="1" x="1606"/>
        <item m="1" x="1498"/>
        <item m="1" x="3815"/>
        <item m="1" x="4335"/>
        <item m="1" x="1726"/>
        <item m="1" x="446"/>
        <item m="1" x="994"/>
        <item m="1" x="3255"/>
        <item m="1" x="2174"/>
        <item m="1" x="244"/>
        <item m="1" x="1611"/>
        <item m="1" x="2527"/>
        <item m="1" x="451"/>
        <item m="1" x="2747"/>
        <item m="1" x="448"/>
        <item m="1" x="3290"/>
        <item m="1" x="1274"/>
        <item m="1" x="1107"/>
        <item m="1" x="2322"/>
        <item m="1" x="4287"/>
        <item m="1" x="3447"/>
        <item m="1" x="2229"/>
        <item m="1" x="4205"/>
        <item m="1" x="3898"/>
        <item m="1" x="1465"/>
        <item m="1" x="4336"/>
        <item m="1" x="4263"/>
        <item m="1" x="4524"/>
        <item m="1" x="3153"/>
        <item m="1" x="317"/>
        <item m="1" x="1551"/>
        <item m="1" x="2467"/>
        <item m="1" x="1944"/>
        <item m="1" x="1108"/>
        <item m="1" x="2591"/>
        <item m="1" x="1324"/>
        <item m="1" x="4269"/>
        <item m="1" x="1277"/>
        <item m="1" x="4103"/>
        <item m="1" x="4417"/>
        <item m="1" x="3190"/>
        <item m="1" x="1992"/>
        <item m="1" x="2518"/>
        <item m="1" x="3723"/>
        <item m="1" x="2698"/>
        <item m="1" x="410"/>
        <item m="1" x="2245"/>
        <item m="1" x="2979"/>
        <item m="1" x="3496"/>
        <item m="1" x="3755"/>
        <item m="1" x="478"/>
        <item m="1" x="248"/>
        <item m="1" x="455"/>
        <item m="1" x="612"/>
        <item m="1" x="1758"/>
        <item m="1" x="3147"/>
        <item m="1" x="1644"/>
        <item m="1" x="4319"/>
        <item m="1" x="4659"/>
        <item m="1" x="860"/>
        <item m="1" x="2034"/>
        <item m="1" x="413"/>
        <item m="1" x="2252"/>
        <item m="1" x="3873"/>
        <item m="1" x="930"/>
        <item m="1" x="4239"/>
        <item m="1" x="1401"/>
        <item m="1" x="1918"/>
        <item m="1" x="3172"/>
        <item m="1" x="1893"/>
        <item m="1" x="3041"/>
        <item m="1" x="763"/>
        <item m="1" x="1336"/>
        <item m="1" x="917"/>
        <item m="1" x="583"/>
        <item m="1" x="3836"/>
        <item m="1" x="2669"/>
        <item m="1" x="3007"/>
        <item m="1" x="679"/>
        <item m="1" x="867"/>
        <item m="1" x="4014"/>
        <item m="1" x="4288"/>
        <item m="1" x="1608"/>
        <item m="1" x="4069"/>
        <item m="1" x="1044"/>
        <item m="1" x="3981"/>
        <item m="1" x="263"/>
        <item m="1" x="1736"/>
        <item m="1" x="1616"/>
        <item m="1" x="3957"/>
        <item m="1" x="2798"/>
        <item m="1" x="4082"/>
        <item m="1" x="2913"/>
        <item m="1" x="2931"/>
        <item m="1" x="2223"/>
        <item m="1" x="441"/>
        <item m="1" x="3552"/>
        <item m="1" x="2854"/>
        <item m="1" x="1109"/>
        <item m="1" x="794"/>
        <item m="1" x="2674"/>
        <item m="1" x="2235"/>
        <item m="1" x="1609"/>
        <item m="1" x="4577"/>
        <item m="1" x="2951"/>
        <item m="1" x="1309"/>
        <item m="1" x="2456"/>
        <item m="1" x="3649"/>
        <item m="1" x="4545"/>
        <item m="1" x="667"/>
        <item m="1" x="3108"/>
        <item m="1" x="956"/>
        <item m="1" x="2029"/>
        <item m="1" x="3476"/>
        <item m="1" x="560"/>
        <item m="1" x="3002"/>
        <item m="1" x="3586"/>
        <item m="1" x="4312"/>
        <item m="1" x="2840"/>
        <item m="1" x="1075"/>
        <item m="1" x="884"/>
        <item m="1" x="3020"/>
        <item m="1" x="3579"/>
        <item m="1" x="665"/>
        <item m="1" x="1830"/>
        <item m="1" x="1444"/>
        <item m="1" x="1508"/>
        <item m="1" x="4628"/>
        <item m="1" x="4515"/>
        <item m="1" x="294"/>
        <item m="1" x="3380"/>
        <item m="1" x="1593"/>
        <item m="1" x="927"/>
        <item m="1" x="3241"/>
        <item m="1" x="2300"/>
        <item m="1" x="265"/>
        <item m="1" x="431"/>
        <item m="1" x="3820"/>
        <item m="1" x="1510"/>
        <item m="1" x="3908"/>
        <item m="1" x="2158"/>
        <item m="1" x="2972"/>
        <item m="1" x="4686"/>
        <item m="1" x="3422"/>
        <item m="1" x="1739"/>
        <item m="1" x="2425"/>
        <item m="1" x="1579"/>
        <item m="1" x="2740"/>
        <item m="1" x="3623"/>
        <item m="1" x="4379"/>
        <item m="1" x="1060"/>
        <item m="1" x="4330"/>
        <item m="1" x="2548"/>
        <item m="1" x="1426"/>
        <item m="1" x="3021"/>
        <item m="1" x="392"/>
        <item m="1" x="3710"/>
        <item m="1" x="733"/>
        <item m="1" x="1978"/>
        <item m="1" x="3865"/>
        <item m="1" x="526"/>
        <item m="1" x="4120"/>
        <item m="1" x="1297"/>
        <item m="1" x="1362"/>
        <item m="1" x="2311"/>
        <item m="1" x="3603"/>
        <item m="1" x="3664"/>
        <item m="1" x="3616"/>
        <item m="1" x="4196"/>
        <item m="1" x="3204"/>
        <item m="1" x="1925"/>
        <item m="1" x="1906"/>
        <item m="1" x="2216"/>
        <item m="1" x="4049"/>
        <item m="1" x="509"/>
        <item m="1" x="3063"/>
        <item m="1" x="295"/>
        <item m="1" x="4480"/>
        <item m="1" x="1950"/>
        <item m="1" x="1685"/>
        <item m="1" x="4035"/>
        <item m="1" x="3281"/>
        <item m="1" x="3991"/>
        <item m="1" x="1307"/>
        <item m="1" x="2829"/>
        <item m="1" x="2995"/>
        <item m="1" x="4426"/>
        <item m="1" x="2402"/>
        <item m="1" x="1812"/>
        <item m="1" x="3404"/>
        <item m="1" x="3083"/>
        <item m="1" x="1778"/>
        <item m="1" x="831"/>
        <item m="1" x="2361"/>
        <item m="1" x="1512"/>
        <item m="1" x="704"/>
        <item m="1" x="3040"/>
        <item m="1" x="2579"/>
        <item m="1" x="4342"/>
        <item m="1" x="4138"/>
        <item m="1" x="2888"/>
        <item m="1" x="2341"/>
        <item m="1" x="1888"/>
        <item m="1" x="4362"/>
        <item m="1" x="670"/>
        <item m="1" x="4331"/>
        <item m="1" x="2784"/>
        <item m="1" x="4587"/>
        <item m="1" x="4487"/>
        <item m="1" x="1779"/>
        <item m="1" x="2895"/>
        <item m="1" x="913"/>
        <item m="1" x="2265"/>
        <item m="1" x="325"/>
        <item m="1" x="3254"/>
        <item m="1" x="3440"/>
        <item m="1" x="3189"/>
        <item m="1" x="3217"/>
        <item m="1" x="161"/>
        <item m="1" x="2088"/>
        <item m="1" x="2260"/>
        <item m="1" x="958"/>
        <item m="1" x="1649"/>
        <item m="1" x="522"/>
        <item m="1" x="2219"/>
        <item m="1" x="787"/>
        <item m="1" x="4051"/>
        <item m="1" x="3772"/>
        <item m="1" x="3947"/>
        <item m="1" x="692"/>
        <item m="1" x="2003"/>
        <item m="1" x="3236"/>
        <item m="1" x="4476"/>
        <item m="1" x="2693"/>
        <item m="1" x="4439"/>
        <item m="1" x="3274"/>
        <item m="1" x="4166"/>
        <item m="1" x="3543"/>
        <item m="1" x="1242"/>
        <item m="1" x="1318"/>
        <item m="1" x="1299"/>
        <item m="1" x="2333"/>
        <item m="1" x="1528"/>
        <item m="1" x="4462"/>
        <item m="1" x="1464"/>
        <item m="1" x="3590"/>
        <item m="1" x="241"/>
        <item m="1" x="2678"/>
        <item m="1" x="962"/>
        <item m="1" x="320"/>
        <item m="1" x="3243"/>
        <item m="1" x="3494"/>
        <item m="1" x="2410"/>
        <item m="1" x="3113"/>
        <item m="1" x="3182"/>
        <item m="1" x="2519"/>
        <item m="1" x="767"/>
        <item m="1" x="3283"/>
        <item m="1" x="564"/>
        <item m="1" x="3837"/>
        <item m="1" x="3200"/>
        <item m="1" x="2309"/>
        <item m="1" x="492"/>
        <item m="1" x="3893"/>
        <item m="1" x="870"/>
        <item m="1" x="4679"/>
        <item m="1" x="1898"/>
        <item m="1" x="3369"/>
        <item m="1" x="506"/>
        <item m="1" x="976"/>
        <item m="1" x="1564"/>
        <item m="1" x="1832"/>
        <item m="1" x="3703"/>
        <item m="1" x="2511"/>
        <item m="1" x="2713"/>
        <item m="1" x="2342"/>
        <item m="1" x="3022"/>
        <item m="1" x="3937"/>
        <item m="1" x="1224"/>
        <item m="1" x="2681"/>
        <item m="1" x="286"/>
        <item m="1" x="4415"/>
        <item m="1" x="4132"/>
        <item m="1" x="1156"/>
        <item m="1" x="3629"/>
        <item m="1" x="1251"/>
        <item m="1" x="289"/>
        <item m="1" x="716"/>
        <item m="1" x="2408"/>
        <item m="1" x="4213"/>
        <item m="1" x="2165"/>
        <item m="1" x="4395"/>
        <item m="1" x="1466"/>
        <item m="1" x="988"/>
        <item m="1" x="1673"/>
        <item m="1" x="3794"/>
        <item m="1" x="2035"/>
        <item m="1" x="1037"/>
        <item m="1" x="696"/>
        <item m="1" x="2929"/>
        <item m="1" x="2702"/>
        <item m="1" x="3803"/>
        <item m="1" x="2505"/>
        <item m="1" x="3230"/>
        <item m="1" x="1484"/>
        <item m="1" x="1171"/>
        <item m="1" x="2226"/>
        <item m="1" x="2611"/>
        <item m="1" x="1095"/>
        <item m="1" x="2211"/>
        <item m="1" x="1985"/>
        <item m="1" x="2465"/>
        <item m="1" x="2347"/>
        <item m="1" x="182"/>
        <item m="1" x="1633"/>
        <item m="1" x="1999"/>
        <item m="1" x="4646"/>
        <item m="1" x="3160"/>
        <item m="1" x="2290"/>
        <item m="1" x="4073"/>
        <item m="1" x="4105"/>
        <item m="1" x="1974"/>
        <item m="1" x="3218"/>
        <item m="1" x="499"/>
        <item m="1" x="4432"/>
        <item m="1" x="347"/>
        <item m="1" x="617"/>
        <item m="1" x="2215"/>
        <item m="1" x="2661"/>
        <item m="1" x="2550"/>
        <item m="1" x="3169"/>
        <item m="1" x="2313"/>
        <item m="1" x="4521"/>
        <item m="1" x="4274"/>
        <item m="1" x="1461"/>
        <item m="1" x="3257"/>
        <item m="1" x="4692"/>
        <item m="1" x="4273"/>
        <item m="1" x="4474"/>
        <item m="1" x="2786"/>
        <item m="1" x="1691"/>
        <item m="1" x="2989"/>
        <item m="1" x="584"/>
        <item m="1" x="3983"/>
        <item m="1" x="3479"/>
        <item m="1" x="3361"/>
        <item m="1" x="4436"/>
        <item m="1" x="3735"/>
        <item m="1" x="3488"/>
        <item m="1" x="3945"/>
        <item m="1" x="1715"/>
        <item m="1" x="4172"/>
        <item m="1" x="3060"/>
        <item m="1" x="453"/>
        <item m="1" x="1861"/>
        <item m="1" x="1834"/>
        <item m="1" x="369"/>
        <item m="1" x="923"/>
        <item m="1" x="938"/>
        <item m="1" x="2892"/>
        <item m="1" x="3017"/>
        <item m="1" x="2745"/>
        <item m="1" x="264"/>
        <item m="1" x="2006"/>
        <item m="1" x="199"/>
        <item m="1" x="2068"/>
        <item m="1" x="3800"/>
        <item m="1" x="773"/>
        <item m="1" x="2389"/>
        <item m="1" x="4509"/>
        <item m="1" x="969"/>
        <item m="1" x="2167"/>
        <item m="1" x="391"/>
        <item m="1" x="1345"/>
        <item m="1" x="1646"/>
        <item m="1" x="2293"/>
        <item m="1" x="768"/>
        <item m="1" x="4164"/>
        <item m="1" x="1339"/>
        <item m="1" x="702"/>
        <item m="1" x="2129"/>
        <item m="1" x="4107"/>
        <item m="1" x="3853"/>
        <item m="1" x="2255"/>
        <item m="1" x="2912"/>
        <item m="1" x="3704"/>
        <item m="1" x="2306"/>
        <item m="1" x="1346"/>
        <item m="1" x="1869"/>
        <item m="1" x="984"/>
        <item m="1" x="465"/>
        <item m="1" x="1420"/>
        <item m="1" x="1166"/>
        <item m="1" x="3349"/>
        <item m="1" x="1921"/>
        <item m="1" x="3912"/>
        <item m="1" x="2709"/>
        <item m="1" x="4314"/>
        <item m="1" x="4687"/>
        <item m="1" x="3675"/>
        <item m="1" x="1228"/>
        <item m="1" x="782"/>
        <item m="1" x="1083"/>
        <item m="1" x="1620"/>
        <item m="1" x="4594"/>
        <item m="1" x="3930"/>
        <item m="1" x="1448"/>
        <item m="1" x="3464"/>
        <item m="1" x="1462"/>
        <item m="1" x="319"/>
        <item m="1" x="1483"/>
        <item m="1" x="2857"/>
        <item m="1" x="3533"/>
        <item m="1" x="1852"/>
        <item m="1" x="1123"/>
        <item m="1" x="2863"/>
        <item m="1" x="1671"/>
        <item m="1" x="4549"/>
        <item m="1" x="3101"/>
        <item m="1" x="3326"/>
        <item m="1" x="1211"/>
        <item m="1" x="3786"/>
        <item m="1" x="2146"/>
        <item m="1" x="3741"/>
        <item m="1" x="2899"/>
        <item m="1" x="1271"/>
        <item m="1" x="3513"/>
        <item m="1" x="415"/>
        <item m="1" x="4405"/>
        <item m="1" x="2426"/>
        <item m="1" x="2936"/>
        <item m="1" x="4221"/>
        <item m="1" x="424"/>
        <item m="1" x="1298"/>
        <item m="1" x="1690"/>
        <item m="1" x="3282"/>
        <item m="1" x="4409"/>
        <item m="1" x="462"/>
        <item m="1" x="792"/>
        <item m="1" x="364"/>
        <item m="1" x="2597"/>
        <item m="1" x="805"/>
        <item m="1" x="2959"/>
        <item m="1" x="3716"/>
        <item m="1" x="636"/>
        <item m="1" x="2102"/>
        <item m="1" x="1369"/>
        <item m="1" x="3150"/>
        <item m="1" x="1536"/>
        <item m="1" x="3010"/>
        <item m="1" x="3989"/>
        <item m="1" x="4427"/>
        <item m="1" x="336"/>
        <item m="1" x="4505"/>
        <item m="1" x="785"/>
        <item m="1" x="709"/>
        <item m="1" x="4156"/>
        <item m="1" x="1174"/>
        <item m="1" x="1395"/>
        <item m="1" x="925"/>
        <item m="1" x="2153"/>
        <item m="1" x="941"/>
        <item m="1" x="1997"/>
        <item m="1" x="1980"/>
        <item m="1" x="1423"/>
        <item m="1" x="2643"/>
        <item m="1" x="658"/>
        <item m="1" x="2732"/>
        <item m="1" x="1705"/>
        <item m="1" x="1927"/>
        <item m="1" x="355"/>
        <item m="1" x="1186"/>
        <item m="1" x="580"/>
        <item m="1" x="3033"/>
        <item m="1" x="1537"/>
        <item m="1" x="3171"/>
        <item m="1" x="3978"/>
        <item m="1" x="495"/>
        <item m="1" x="1626"/>
        <item m="1" x="3728"/>
        <item m="1" x="1961"/>
        <item m="1" x="701"/>
        <item m="1" x="1287"/>
        <item m="1" x="1131"/>
        <item m="1" x="1196"/>
        <item m="1" x="2241"/>
        <item m="1" x="2065"/>
        <item m="1" x="3519"/>
        <item m="1" x="213"/>
        <item m="1" x="1316"/>
        <item m="1" x="4529"/>
        <item m="1" x="3088"/>
        <item m="1" x="2439"/>
        <item m="1" x="1001"/>
        <item m="1" x="386"/>
        <item m="1" x="2799"/>
        <item m="1" x="3529"/>
        <item m="1" x="2558"/>
        <item m="1" x="3510"/>
        <item m="1" x="1681"/>
        <item m="1" x="3740"/>
        <item m="1" x="2703"/>
        <item m="1" x="4653"/>
        <item m="1" x="3770"/>
        <item m="1" x="1268"/>
        <item m="1" x="4250"/>
        <item m="1" x="3687"/>
        <item m="1" x="4310"/>
        <item m="1" x="3724"/>
        <item m="1" x="3091"/>
        <item m="1" x="3130"/>
        <item m="1" x="159"/>
        <item m="1" x="1402"/>
        <item m="1" x="2743"/>
        <item m="1" x="1002"/>
        <item m="1" x="1222"/>
        <item m="1" x="963"/>
        <item m="1" x="813"/>
        <item m="1" x="1146"/>
        <item m="1" x="2134"/>
        <item m="1" x="2360"/>
        <item m="1" x="3000"/>
        <item m="1" x="2833"/>
        <item m="1" x="858"/>
        <item m="1" x="957"/>
        <item m="1" x="249"/>
        <item m="1" x="1408"/>
        <item m="1" x="3296"/>
        <item m="1" x="1915"/>
        <item m="1" x="442"/>
        <item m="1" x="216"/>
        <item m="1" x="3419"/>
        <item m="1" x="438"/>
        <item m="1" x="1070"/>
        <item m="1" x="1899"/>
        <item m="1" x="1417"/>
        <item m="1" x="1804"/>
        <item m="1" x="4079"/>
        <item m="1" x="1514"/>
        <item m="1" x="4663"/>
        <item m="1" x="4153"/>
        <item m="1" x="3679"/>
        <item m="1" x="1862"/>
        <item m="1" x="310"/>
        <item m="1" x="3251"/>
        <item m="1" x="1785"/>
        <item m="1" x="2581"/>
        <item m="1" x="308"/>
        <item m="1" x="1227"/>
        <item m="1" x="2910"/>
        <item m="1" x="4365"/>
        <item m="1" x="2779"/>
        <item m="1" x="1995"/>
        <item m="1" x="1403"/>
        <item m="1" x="4451"/>
        <item m="1" x="2176"/>
        <item m="1" x="4111"/>
        <item m="1" x="3668"/>
        <item m="1" x="2370"/>
        <item m="1" x="272"/>
        <item m="1" x="4547"/>
        <item m="1" x="516"/>
        <item m="1" x="4240"/>
        <item m="1" x="335"/>
        <item m="1" x="2257"/>
        <item m="1" x="2729"/>
        <item m="1" x="1879"/>
        <item m="1" x="1360"/>
        <item m="1" x="2038"/>
        <item m="1" x="2604"/>
        <item m="1" x="4490"/>
        <item m="1" x="3273"/>
        <item m="1" x="229"/>
        <item m="1" x="548"/>
        <item m="1" x="1234"/>
        <item m="1" x="895"/>
        <item m="1" x="3923"/>
        <item m="1" x="2435"/>
        <item m="1" x="1077"/>
        <item m="1" x="2770"/>
        <item m="1" x="1331"/>
        <item m="1" x="2335"/>
        <item m="1" x="3563"/>
        <item m="1" x="3514"/>
        <item m="1" x="3973"/>
        <item m="1" x="1014"/>
        <item m="1" x="2023"/>
        <item m="1" x="2036"/>
        <item m="1" x="3738"/>
        <item m="1" x="3831"/>
        <item m="1" x="1082"/>
        <item m="1" x="2358"/>
        <item m="1" x="427"/>
        <item m="1" x="3798"/>
        <item m="1" x="2468"/>
        <item m="1" x="4129"/>
        <item m="1" x="2976"/>
        <item m="1" x="2508"/>
        <item m="1" x="3593"/>
        <item m="1" x="2866"/>
        <item m="1" x="2122"/>
        <item m="1" x="2367"/>
        <item m="1" x="776"/>
        <item m="1" x="2868"/>
        <item m="1" x="3239"/>
        <item m="1" x="603"/>
        <item m="1" x="2869"/>
        <item m="1" x="4688"/>
        <item m="1" x="3240"/>
        <item m="1" x="3608"/>
        <item m="1" x="497"/>
        <item m="1" x="2247"/>
        <item m="1" x="2145"/>
        <item m="1" x="2259"/>
        <item m="1" x="1481"/>
        <item m="1" x="2821"/>
        <item m="1" x="997"/>
        <item m="1" x="1515"/>
        <item m="1" x="816"/>
        <item m="1" x="3960"/>
        <item m="1" x="4085"/>
        <item m="1" x="2060"/>
        <item m="1" x="3762"/>
        <item m="1" x="3178"/>
        <item m="1" x="1435"/>
        <item m="1" x="3600"/>
        <item m="1" x="1458"/>
        <item m="1" x="3876"/>
        <item m="1" x="752"/>
        <item m="1" x="4665"/>
        <item m="1" x="4533"/>
        <item m="1" x="3385"/>
        <item m="1" x="4065"/>
        <item m="1" x="2630"/>
        <item m="1" x="225"/>
        <item m="1" x="1629"/>
        <item m="1" x="1264"/>
        <item m="1" x="4022"/>
        <item m="1" x="521"/>
        <item m="1" x="552"/>
        <item m="1" x="3079"/>
        <item m="1" x="1666"/>
        <item m="1" x="2790"/>
        <item m="1" x="4060"/>
        <item m="1" x="1503"/>
        <item m="1" x="2964"/>
        <item m="1" x="3669"/>
        <item m="1" x="3967"/>
        <item m="1" x="4434"/>
        <item m="1" x="454"/>
        <item m="1" x="995"/>
        <item m="1" x="879"/>
        <item m="1" x="2908"/>
        <item m="1" x="1239"/>
        <item m="1" x="2124"/>
        <item m="1" x="342"/>
        <item m="1" x="806"/>
        <item m="1" x="1959"/>
        <item m="1" x="2026"/>
        <item m="1" x="2053"/>
        <item m="1" x="3843"/>
        <item m="1" x="4294"/>
        <item m="1" x="246"/>
        <item m="1" x="1304"/>
        <item m="1" x="2886"/>
        <item m="1" x="3811"/>
        <item m="1" x="1478"/>
        <item m="1" x="3095"/>
        <item m="1" x="4582"/>
        <item m="1" x="3288"/>
        <item m="1" x="1312"/>
        <item m="1" x="598"/>
        <item m="1" x="3727"/>
        <item m="1" x="2607"/>
        <item m="1" x="2898"/>
        <item m="1" x="3092"/>
        <item m="1" x="419"/>
        <item m="1" x="2670"/>
        <item m="1" x="3143"/>
        <item m="1" x="2121"/>
        <item m="1" x="3587"/>
        <item m="1" x="4588"/>
        <item m="1" x="476"/>
        <item m="1" x="2206"/>
        <item m="1" x="815"/>
        <item m="1" x="2237"/>
        <item m="1" x="1378"/>
        <item m="1" x="2460"/>
        <item m="1" x="1460"/>
        <item m="1" x="3293"/>
        <item m="1" x="1163"/>
        <item m="1" x="4465"/>
        <item m="1" x="2956"/>
        <item m="1" x="2704"/>
        <item m="1" x="3080"/>
        <item m="1" x="1039"/>
        <item m="1" x="209"/>
        <item m="1" x="3339"/>
        <item m="1" x="2667"/>
        <item m="1" x="3503"/>
        <item m="1" x="1385"/>
        <item m="1" x="3071"/>
        <item m="1" x="219"/>
        <item m="1" x="632"/>
        <item m="1" x="3886"/>
        <item m="1" x="3008"/>
        <item m="1" x="780"/>
        <item m="1" x="1223"/>
        <item m="1" x="3594"/>
        <item m="1" x="2331"/>
        <item m="1" x="2111"/>
        <item m="1" x="4224"/>
        <item m="1" x="3467"/>
        <item m="1" x="4278"/>
        <item m="1" x="1864"/>
        <item m="1" x="3539"/>
        <item m="1" x="1817"/>
        <item m="1" x="291"/>
        <item m="1" x="1081"/>
        <item m="1" x="2629"/>
        <item m="1" x="832"/>
        <item m="1" x="2071"/>
        <item m="1" x="3340"/>
        <item m="1" x="4437"/>
        <item m="1" x="1702"/>
        <item m="1" x="380"/>
        <item m="1" x="2539"/>
        <item m="1" x="2197"/>
        <item m="1" x="3402"/>
        <item m="1" x="2692"/>
        <item m="1" x="2019"/>
        <item m="1" x="1637"/>
        <item m="1" x="3512"/>
        <item m="1" x="2534"/>
        <item m="1" x="1780"/>
        <item m="1" x="1122"/>
        <item m="1" x="4361"/>
        <item m="1" x="939"/>
        <item m="1" x="2796"/>
        <item m="1" x="4370"/>
        <item m="1" x="2510"/>
        <item m="1" x="2020"/>
        <item m="1" x="3970"/>
        <item m="1" x="2276"/>
        <item m="1" x="2159"/>
        <item m="1" x="4607"/>
        <item m="1" x="3248"/>
        <item m="1" x="833"/>
        <item m="1" x="3702"/>
        <item m="1" x="2578"/>
        <item m="1" x="3115"/>
        <item m="1" x="739"/>
        <item m="1" x="4556"/>
        <item m="1" x="3413"/>
        <item m="1" x="3939"/>
        <item m="1" x="1147"/>
        <item m="1" x="1761"/>
        <item m="1" x="4191"/>
        <item m="1" x="1125"/>
        <item m="1" x="834"/>
        <item m="1" x="2517"/>
        <item m="1" x="1006"/>
        <item m="1" x="2001"/>
        <item m="1" x="197"/>
        <item m="1" x="3791"/>
        <item m="1" x="1102"/>
        <item m="1" x="226"/>
        <item m="1" x="1356"/>
        <item m="1" x="4220"/>
        <item m="1" x="1428"/>
        <item m="1" x="2980"/>
        <item m="1" x="4517"/>
        <item m="1" x="2493"/>
        <item m="1" x="2812"/>
        <item m="1" x="4130"/>
        <item m="1" x="4260"/>
        <item m="1" x="1168"/>
        <item m="1" x="513"/>
        <item m="1" x="1329"/>
        <item m="1" x="3670"/>
        <item m="1" x="2287"/>
        <item m="1" x="987"/>
        <item m="1" x="589"/>
        <item m="1" x="2941"/>
        <item m="1" x="2606"/>
        <item m="1" x="907"/>
        <item m="1" x="1754"/>
        <item m="1" x="2417"/>
        <item m="1" x="4671"/>
        <item m="1" x="2073"/>
        <item m="1" x="1064"/>
        <item m="1" x="1204"/>
        <item m="1" x="4440"/>
        <item m="1" x="1418"/>
        <item m="1" x="647"/>
        <item m="1" x="4360"/>
        <item m="1" x="2585"/>
        <item m="1" x="851"/>
        <item m="1" x="2554"/>
        <item m="1" x="3452"/>
        <item m="1" x="2274"/>
        <item m="1" x="435"/>
        <item m="1" x="2182"/>
        <item m="1" x="3856"/>
        <item m="1" x="3964"/>
        <item m="1" x="3116"/>
        <item m="1" x="3280"/>
        <item m="1" x="1803"/>
        <item m="1" x="1743"/>
        <item m="1" x="3604"/>
        <item m="1" x="475"/>
        <item m="1" x="3780"/>
        <item m="1" x="2668"/>
        <item m="1" x="3999"/>
        <item m="1" x="331"/>
        <item m="1" x="2385"/>
        <item m="1" x="2089"/>
        <item m="1" x="3568"/>
        <item m="1" x="1170"/>
        <item m="1" x="1344"/>
        <item m="1" x="4209"/>
        <item m="1" x="4243"/>
        <item m="1" x="4667"/>
        <item m="1" x="4024"/>
        <item m="1" x="674"/>
        <item m="1" x="1137"/>
        <item m="1" x="3784"/>
        <item m="1" x="399"/>
        <item m="1" x="2639"/>
        <item m="1" x="2966"/>
        <item m="1" x="1645"/>
        <item m="1" x="990"/>
        <item m="1" x="313"/>
        <item m="1" x="3956"/>
        <item m="1" x="2364"/>
        <item m="1" x="2496"/>
        <item m="1" x="673"/>
        <item m="1" x="3250"/>
        <item m="1" x="3038"/>
        <item m="1" x="4550"/>
        <item m="1" x="1696"/>
        <item m="1" x="2261"/>
        <item m="1" x="3846"/>
        <item m="1" x="4276"/>
        <item m="1" x="175"/>
        <item m="1" x="627"/>
        <item m="1" x="581"/>
        <item m="1" x="1471"/>
        <item m="1" x="3680"/>
        <item m="1" x="2209"/>
        <item m="1" x="2985"/>
        <item m="1" x="2651"/>
        <item m="1" x="2383"/>
        <item m="1" x="3305"/>
        <item m="1" x="764"/>
        <item m="1" x="4064"/>
        <item m="1" x="2827"/>
        <item m="1" x="2533"/>
        <item m="1" x="1078"/>
        <item m="1" x="1350"/>
        <item m="1" x="848"/>
        <item m="1" x="1009"/>
        <item m="1" x="2687"/>
        <item m="1" x="1409"/>
        <item m="1" x="1523"/>
        <item m="1" x="765"/>
        <item m="1" x="2139"/>
        <item m="1" x="948"/>
        <item m="1" x="4134"/>
        <item m="1" x="2801"/>
        <item m="1" x="568"/>
        <item m="1" x="1700"/>
        <item m="1" x="2292"/>
        <item m="1" x="1010"/>
        <item m="1" x="2042"/>
        <item m="1" x="921"/>
        <item m="1" x="4563"/>
        <item m="1" x="4483"/>
        <item m="1" x="2969"/>
        <item m="1" x="304"/>
        <item m="1" x="2112"/>
        <item m="1" x="1306"/>
        <item m="1" x="2248"/>
        <item m="1" x="4012"/>
        <item m="1" x="3717"/>
        <item m="1" x="4420"/>
        <item m="1" x="1733"/>
        <item m="1" x="1502"/>
        <item m="1" x="3106"/>
        <item m="1" x="3485"/>
        <item m="1" x="2451"/>
        <item m="1" x="4136"/>
        <item m="1" x="4589"/>
        <item m="1" x="2127"/>
        <item m="1" x="869"/>
        <item m="1" x="4253"/>
        <item m="1" x="2055"/>
        <item m="1" x="608"/>
        <item m="1" x="1476"/>
        <item m="1" x="3892"/>
        <item m="1" x="799"/>
        <item m="1" x="946"/>
        <item m="1" x="2772"/>
        <item m="1" x="2039"/>
        <item m="1" x="2181"/>
        <item m="1" x="2440"/>
        <item m="1" x="2814"/>
        <item m="1" x="4091"/>
        <item m="1" x="1856"/>
        <item m="1" x="1895"/>
        <item m="1" x="2349"/>
        <item m="1" x="2633"/>
        <item m="1" x="881"/>
        <item m="1" x="3151"/>
        <item m="1" x="4021"/>
        <item m="1" x="1197"/>
        <item m="1" x="2447"/>
        <item m="1" x="2091"/>
        <item m="1" x="2371"/>
        <item m="1" x="3307"/>
        <item m="1" x="2355"/>
        <item m="1" x="1482"/>
        <item m="1" x="2210"/>
        <item m="1" x="4204"/>
        <item m="1" x="999"/>
        <item m="1" x="840"/>
        <item m="1" x="3789"/>
        <item m="1" x="1909"/>
        <item m="1" x="1745"/>
        <item m="1" x="2374"/>
        <item m="1" x="4259"/>
        <item m="1" x="1563"/>
        <item m="1" x="620"/>
        <item m="1" x="167"/>
        <item m="1" x="2549"/>
        <item m="1" x="1469"/>
        <item m="1" x="1661"/>
        <item m="1" x="2746"/>
        <item m="1" x="2641"/>
        <item m="1" x="2551"/>
        <item m="1" x="777"/>
        <item m="1" x="1368"/>
        <item m="1" x="1756"/>
        <item m="1" x="2767"/>
        <item m="1" x="3286"/>
        <item m="1" x="2835"/>
        <item m="1" x="3355"/>
        <item m="1" x="2986"/>
        <item m="1" x="2686"/>
        <item m="1" x="3619"/>
        <item m="1" x="2589"/>
        <item m="1" x="1723"/>
        <item m="1" x="4670"/>
        <item m="1" x="1764"/>
        <item m="1" x="3386"/>
        <item m="1" x="1971"/>
        <item m="1" x="3085"/>
        <item m="1" x="2965"/>
        <item m="1" x="384"/>
        <item m="1" x="3677"/>
        <item m="1" x="1573"/>
        <item m="1" x="2791"/>
        <item m="1" x="3577"/>
        <item m="1" x="1642"/>
        <item m="1" x="3561"/>
        <item m="1" x="3690"/>
        <item m="1" x="3376"/>
        <item m="1" x="3387"/>
        <item m="1" x="2422"/>
        <item m="1" x="4455"/>
        <item m="1" x="4463"/>
        <item m="1" x="3796"/>
        <item m="1" x="1080"/>
        <item m="1" x="2672"/>
        <item m="1" x="3165"/>
        <item m="1" x="2718"/>
        <item m="1" x="2117"/>
        <item m="1" x="1098"/>
        <item m="1" x="4099"/>
        <item m="1" x="3783"/>
        <item m="1" x="3450"/>
        <item m="1" x="4318"/>
        <item m="1" x="1991"/>
        <item m="1" x="2773"/>
        <item m="1" x="4507"/>
        <item m="1" x="3992"/>
        <item m="1" x="3683"/>
        <item m="1" x="912"/>
        <item m="1" x="163"/>
        <item m="1" x="385"/>
        <item m="1" x="4385"/>
        <item m="1" x="3564"/>
        <item m="1" x="4228"/>
        <item m="1" x="1949"/>
        <item m="1" x="803"/>
        <item m="1" x="4675"/>
        <item m="1" x="1977"/>
        <item m="1" x="3954"/>
        <item m="1" x="4528"/>
        <item m="1" x="807"/>
        <item m="1" x="3867"/>
        <item m="1" x="3665"/>
        <item m="1" x="2617"/>
        <item m="1" x="2014"/>
        <item m="1" x="2204"/>
        <item m="1" x="2766"/>
        <item m="1" x="544"/>
        <item m="1" x="2203"/>
        <item m="1" x="2752"/>
        <item m="1" x="2180"/>
        <item m="1" x="2329"/>
        <item m="1" x="2926"/>
        <item m="1" x="3177"/>
        <item m="1" x="2273"/>
        <item m="1" x="1919"/>
        <item m="1" x="2438"/>
        <item m="1" x="3495"/>
        <item m="1" x="1388"/>
        <item m="1" x="1636"/>
        <item m="1" x="202"/>
        <item m="1" x="1845"/>
        <item m="1" x="3708"/>
        <item m="1" x="4586"/>
        <item m="1" x="3602"/>
        <item m="1" x="1226"/>
        <item m="1" x="2974"/>
        <item m="1" x="1928"/>
        <item m="1" x="1998"/>
        <item m="1" x="1855"/>
        <item m="1" x="3042"/>
        <item m="1" x="2396"/>
        <item m="1" x="3922"/>
        <item m="1" x="1310"/>
        <item m="1" x="2759"/>
        <item m="1" x="3461"/>
        <item m="1" x="3607"/>
        <item m="1" x="1513"/>
        <item m="1" x="3026"/>
        <item m="1" x="2462"/>
        <item m="1" x="4421"/>
        <item m="1" x="2954"/>
        <item m="1" x="2764"/>
        <item m="1" x="1161"/>
        <item m="1" x="274"/>
        <item m="1" x="1278"/>
        <item m="1" x="4150"/>
        <item m="1" x="2582"/>
        <item m="1" x="1697"/>
        <item m="1" x="2660"/>
        <item m="1" x="1384"/>
        <item m="1" x="4078"/>
        <item m="1" x="2212"/>
        <item m="1" x="503"/>
        <item m="1" x="2066"/>
        <item m="1" x="3368"/>
        <item m="1" x="4004"/>
        <item m="1" x="3265"/>
        <item m="1" x="1846"/>
        <item m="1" x="4542"/>
        <item m="1" x="2870"/>
        <item m="1" x="1886"/>
        <item m="1" x="1770"/>
        <item m="1" x="3557"/>
        <item m="1" x="472"/>
        <item m="1" x="193"/>
        <item m="1" x="1250"/>
        <item m="1" x="4690"/>
        <item m="1" x="377"/>
        <item m="1" x="1800"/>
        <item m="1" x="258"/>
        <item m="1" x="2113"/>
        <item m="1" x="433"/>
        <item m="1" x="4334"/>
        <item m="1" x="1905"/>
        <item m="1" x="2960"/>
        <item m="1" x="4034"/>
        <item m="1" x="4198"/>
        <item m="1" x="3904"/>
        <item m="1" x="1524"/>
        <item m="1" x="1799"/>
        <item m="1" x="843"/>
        <item m="1" x="186"/>
        <item m="1" x="1467"/>
        <item m="1" x="2149"/>
        <item m="1" x="3332"/>
        <item m="1" x="4147"/>
        <item m="1" x="3864"/>
        <item m="1" x="3822"/>
        <item m="1" x="2337"/>
        <item m="1" x="1245"/>
        <item m="1" x="2031"/>
        <item m="1" x="847"/>
        <item m="1" x="4666"/>
        <item m="1" x="1253"/>
        <item m="1" x="1677"/>
        <item m="1" x="865"/>
        <item m="1" x="3455"/>
        <item m="1" x="3550"/>
        <item m="1" x="2328"/>
        <item m="1" x="1588"/>
        <item m="1" x="3628"/>
        <item m="1" x="897"/>
        <item m="1" x="1085"/>
        <item m="1" x="4165"/>
        <item m="1" x="3470"/>
        <item m="1" x="2983"/>
        <item m="1" x="2616"/>
        <item m="1" x="1954"/>
        <item m="1" x="2137"/>
        <item m="1" x="2832"/>
        <item m="1" x="3409"/>
        <item m="1" x="2566"/>
        <item m="1" x="1412"/>
        <item m="1" x="3431"/>
        <item m="1" x="2634"/>
        <item m="1" x="2016"/>
        <item m="1" x="2041"/>
        <item m="1" x="1406"/>
        <item m="1" x="993"/>
        <item m="1" x="626"/>
        <item m="1" x="1454"/>
        <item m="1" x="4300"/>
        <item m="1" x="3156"/>
        <item m="1" x="3466"/>
        <item m="1" x="1214"/>
        <item m="1" x="1185"/>
        <item m="1" x="2097"/>
        <item m="1" x="3935"/>
        <item m="1" x="827"/>
        <item m="1" x="3595"/>
        <item m="1" x="863"/>
        <item m="1" x="2942"/>
        <item m="1" x="1173"/>
        <item m="1" x="3341"/>
        <item m="1" x="750"/>
        <item m="1" x="2673"/>
        <item m="1" x="1470"/>
        <item m="1" x="4202"/>
        <item m="1" x="896"/>
        <item m="1" x="1968"/>
        <item m="1" x="715"/>
        <item m="1" x="2325"/>
        <item m="1" x="4595"/>
        <item m="1" x="706"/>
        <item m="1" x="398"/>
        <item m="1" x="1720"/>
        <item m="1" x="326"/>
        <item m="1" x="2183"/>
        <item m="1" x="4599"/>
        <item m="1" x="2377"/>
        <item m="1" x="4197"/>
        <item m="1" x="4337"/>
        <item m="1" x="1419"/>
        <item m="1" x="1552"/>
        <item m="1" x="2523"/>
        <item m="1" x="559"/>
        <item m="1" x="1407"/>
        <item m="1" x="3885"/>
        <item m="1" x="3158"/>
        <item m="1" x="2934"/>
        <item m="1" x="3673"/>
        <item m="1" x="3374"/>
        <item m="1" x="3346"/>
        <item m="1" x="2946"/>
        <item m="1" x="4464"/>
        <item m="1" x="2234"/>
        <item m="1" x="2900"/>
        <item m="1" x="2756"/>
        <item m="1" x="876"/>
        <item m="1" x="1694"/>
        <item m="1" x="2446"/>
        <item m="1" x="3547"/>
        <item m="1" x="1207"/>
        <item m="1" x="3889"/>
        <item m="1" x="3879"/>
        <item m="1" x="683"/>
        <item m="1" x="4188"/>
        <item m="1" x="4104"/>
        <item m="1" x="3099"/>
        <item m="1" x="1902"/>
        <item m="1" x="2719"/>
        <item m="1" x="2778"/>
        <item m="1" x="2862"/>
        <item m="1" x="3707"/>
        <item m="1" x="2271"/>
        <item m="1" x="3691"/>
        <item m="1" x="208"/>
        <item m="1" x="726"/>
        <item m="1" x="1140"/>
        <item m="1" x="4408"/>
        <item m="1" x="1019"/>
        <item m="1" x="2999"/>
        <item m="1" x="474"/>
        <item m="1" x="2455"/>
        <item m="1" x="1210"/>
        <item m="1" x="1786"/>
        <item m="1" x="3484"/>
        <item m="1" x="2849"/>
        <item m="1" x="3475"/>
        <item m="1" x="1348"/>
        <item m="1" x="3667"/>
        <item m="1" x="1699"/>
        <item m="1" x="3763"/>
        <item m="1" x="3337"/>
        <item m="1" x="4018"/>
        <item m="1" x="3537"/>
        <item m="1" x="4669"/>
        <item m="1" x="1549"/>
        <item m="1" x="4283"/>
        <item m="1" x="828"/>
        <item m="1" x="1973"/>
        <item m="1" x="1416"/>
        <item m="1" x="4139"/>
        <item m="1" x="1788"/>
        <item m="1" x="198"/>
        <item m="1" x="471"/>
        <item m="1" x="4246"/>
        <item m="1" x="1877"/>
        <item m="1" x="4247"/>
        <item m="1" x="761"/>
        <item m="1" x="1266"/>
        <item m="1" x="4251"/>
        <item m="1" x="4392"/>
        <item m="1" x="1054"/>
        <item m="1" x="2890"/>
        <item m="1" x="2683"/>
        <item m="1" x="918"/>
        <item m="1" x="2099"/>
        <item m="1" x="420"/>
        <item m="1" x="2834"/>
        <item m="1" x="1782"/>
        <item m="1" x="1538"/>
        <item m="1" x="2610"/>
        <item m="1" x="1256"/>
        <item m="1" x="4367"/>
        <item m="1" x="4602"/>
        <item m="1" x="3659"/>
        <item m="1" x="3909"/>
        <item m="1" x="4491"/>
        <item m="1" x="684"/>
        <item m="1" x="4323"/>
        <item m="1" x="2079"/>
        <item m="1" x="1121"/>
        <item m="1" x="1071"/>
        <item m="1" x="789"/>
        <item m="1" x="4265"/>
        <item m="1" x="3072"/>
        <item m="1" x="4005"/>
        <item m="1" x="3270"/>
        <item m="1" x="3016"/>
        <item m="1" x="2184"/>
        <item m="1" x="2919"/>
        <item m="1" x="4096"/>
        <item m="1" x="1158"/>
        <item m="1" x="1920"/>
        <item m="1" x="1241"/>
        <item m="1" x="3161"/>
        <item m="1" x="3018"/>
        <item m="1" x="1900"/>
        <item m="1" x="255"/>
        <item m="1" x="1575"/>
        <item m="1" x="2572"/>
        <item m="1" x="718"/>
        <item m="1" x="1640"/>
        <item m="1" x="2415"/>
        <item m="1" x="600"/>
        <item m="1" x="748"/>
        <item m="1" x="4353"/>
        <item m="1" x="2714"/>
        <item m="1" x="1026"/>
        <item m="1" x="3688"/>
        <item m="1" x="1933"/>
        <item m="1" x="1957"/>
        <item m="1" x="2336"/>
        <item m="1" x="2744"/>
        <item m="1" x="3199"/>
        <item m="1" x="4244"/>
        <item m="1" x="3329"/>
        <item m="1" x="1208"/>
        <item m="1" x="1235"/>
        <item m="1" x="2344"/>
        <item m="1" x="1275"/>
        <item m="1" x="3276"/>
        <item m="1" x="4616"/>
        <item m="1" x="2187"/>
        <item m="1" x="3183"/>
        <item m="1" x="1526"/>
        <item m="1" x="2135"/>
        <item m="1" x="2640"/>
        <item m="1" x="3658"/>
        <item m="1" x="1843"/>
        <item m="1" x="4277"/>
        <item m="1" x="2481"/>
        <item m="1" x="3878"/>
        <item m="1" x="3601"/>
        <item m="1" x="4275"/>
        <item m="1" x="978"/>
        <item m="1" x="742"/>
        <item m="1" x="3463"/>
        <item m="1" x="1572"/>
        <item m="1" x="3719"/>
        <item m="1" x="3575"/>
        <item m="1" x="4006"/>
        <item m="1" x="1708"/>
        <item m="1" x="4298"/>
        <item m="1" x="3962"/>
        <item m="1" x="3439"/>
        <item m="1" x="1262"/>
        <item m="1" x="2736"/>
        <item m="1" x="3434"/>
        <item m="1" x="3806"/>
        <item m="1" x="2062"/>
        <item m="1" x="4185"/>
        <item m="1" x="3299"/>
        <item m="1" x="1657"/>
        <item m="1" x="3124"/>
        <item m="1" x="1258"/>
        <item m="1" x="2871"/>
        <item m="1" x="488"/>
        <item m="1" x="2340"/>
        <item m="1" x="3790"/>
        <item m="1" x="2650"/>
        <item m="1" x="2883"/>
        <item m="1" x="2848"/>
        <item m="1" x="2163"/>
        <item m="1" x="3456"/>
        <item m="1" x="2372"/>
        <item m="1" x="2502"/>
        <item m="1" x="3051"/>
        <item m="1" x="3839"/>
        <item m="1" x="4647"/>
        <item m="1" x="4046"/>
        <item m="1" x="1683"/>
        <item m="1" x="960"/>
        <item m="1" x="4504"/>
        <item m="1" x="3348"/>
        <item m="1" x="1768"/>
        <item m="1" x="1151"/>
        <item m="1" x="4207"/>
        <item m="1" x="3278"/>
        <item m="1" x="3830"/>
        <item m="1" x="1712"/>
        <item m="1" x="1967"/>
        <item m="1" x="2473"/>
        <item m="1" x="3100"/>
        <item m="1" x="2295"/>
        <item m="1" x="1853"/>
        <item m="1" x="2307"/>
        <item m="1" x="3498"/>
        <item m="1" x="2208"/>
        <item m="1" x="791"/>
        <item m="1" x="297"/>
        <item m="1" x="2345"/>
        <item m="1" x="4193"/>
        <item m="1" x="1292"/>
        <item m="1" x="2727"/>
        <item m="1" x="2677"/>
        <item m="1" x="2684"/>
        <item m="1" x="2304"/>
        <item m="1" x="822"/>
        <item m="1" x="2694"/>
        <item m="1" x="2185"/>
        <item m="1" x="1373"/>
        <item m="1" x="1180"/>
        <item m="1" x="2119"/>
        <item m="1" x="3968"/>
        <item m="1" x="4010"/>
        <item m="1" x="2818"/>
        <item m="1" x="1342"/>
        <item m="1" x="3817"/>
        <item m="1" x="1254"/>
        <item m="1" x="3228"/>
        <item m="1" x="2076"/>
        <item m="1" x="2416"/>
        <item m="1" x="3238"/>
        <item m="1" x="562"/>
        <item m="1" x="836"/>
        <item m="1" x="4546"/>
        <item m="1" x="3985"/>
        <item m="1" x="3686"/>
        <item m="1" x="4031"/>
        <item m="1" x="961"/>
        <item m="1" x="2768"/>
        <item m="1" x="725"/>
        <item m="1" x="363"/>
        <item m="1" x="1820"/>
        <item m="1" x="3535"/>
        <item m="1" x="3117"/>
        <item m="1" x="3343"/>
        <item m="1" x="2654"/>
        <item m="1" x="3520"/>
        <item m="1" x="4149"/>
        <item m="1" x="1735"/>
        <item m="1" x="302"/>
        <item m="1" x="3262"/>
        <item m="1" x="1145"/>
        <item m="1" x="4359"/>
        <item m="1" x="3773"/>
        <item m="1" x="920"/>
        <item m="1" x="2008"/>
        <item m="1" x="2429"/>
        <item m="1" x="4592"/>
        <item m="1" x="3314"/>
        <item m="1" x="4345"/>
        <item m="1" x="1284"/>
        <item m="1" x="3244"/>
        <item m="1" x="2751"/>
        <item m="1" x="4676"/>
        <item m="1" x="4216"/>
        <item m="1" x="1495"/>
        <item m="1" x="1365"/>
        <item m="1" x="3905"/>
        <item m="1" x="1604"/>
        <item m="1" x="1451"/>
        <item m="1" x="1032"/>
        <item m="1" x="2909"/>
        <item m="1" x="868"/>
        <item m="1" x="3508"/>
        <item m="1" x="820"/>
        <item m="1" x="1285"/>
        <item m="1" x="3035"/>
        <item m="1" x="4083"/>
        <item m="1" x="2536"/>
        <item m="1" x="3725"/>
        <item m="1" x="2201"/>
        <item m="1" x="1201"/>
        <item m="1" x="3367"/>
        <item m="1" x="2916"/>
        <item m="1" x="3442"/>
        <item m="1" x="2595"/>
        <item m="1" x="1215"/>
        <item m="1" x="1966"/>
        <item m="1" x="842"/>
        <item m="1" x="4189"/>
        <item m="1" x="770"/>
        <item m="1" x="824"/>
        <item m="1" x="3534"/>
        <item m="1" x="972"/>
        <item m="1" x="1221"/>
        <item m="1" x="449"/>
        <item m="1" x="4664"/>
        <item m="1" x="3530"/>
        <item m="1" x="4351"/>
        <item m="1" x="400"/>
        <item m="1" x="4685"/>
        <item m="1" x="3881"/>
        <item m="1" x="3596"/>
        <item m="1" x="3493"/>
        <item m="1" x="1319"/>
        <item m="1" x="3284"/>
        <item m="1" x="2600"/>
        <item m="1" x="685"/>
        <item m="1" x="3210"/>
        <item m="1" x="4548"/>
        <item m="1" x="1939"/>
        <item m="1" x="668"/>
        <item m="1" x="4231"/>
        <item m="1" x="1903"/>
        <item m="1" x="1833"/>
        <item m="1" x="2157"/>
        <item m="1" x="3268"/>
        <item m="1" x="1079"/>
        <item m="1" x="4316"/>
        <item m="1" x="3252"/>
        <item m="1" x="3807"/>
        <item m="1" x="4092"/>
        <item m="1" x="1783"/>
        <item m="1" x="2620"/>
        <item m="1" x="1894"/>
        <item m="1" x="3052"/>
        <item m="1" x="4558"/>
        <item m="1" x="943"/>
        <item m="1" x="283"/>
        <item m="1" x="621"/>
        <item m="1" x="4485"/>
        <item m="1" x="1048"/>
        <item m="1" x="407"/>
        <item m="1" x="3897"/>
        <item m="1" x="1505"/>
        <item m="1" x="4567"/>
        <item m="1" x="2771"/>
        <item m="1" x="2622"/>
        <item m="1" x="4429"/>
        <item m="1" x="1859"/>
        <item m="1" x="1566"/>
        <item m="1" x="3854"/>
        <item m="1" x="4258"/>
        <item m="1" x="1887"/>
        <item m="1" x="4425"/>
        <item m="1" x="2711"/>
        <item m="1" x="1301"/>
        <item m="1" x="4152"/>
        <item m="1" x="1349"/>
        <item m="1" x="3384"/>
        <item m="1" x="3226"/>
        <item m="1" x="3718"/>
        <item m="1" x="1132"/>
        <item m="1" x="3351"/>
        <item m="1" x="311"/>
        <item m="1" x="639"/>
        <item m="1" x="2588"/>
        <item m="1" x="2199"/>
        <item m="1" x="703"/>
        <item m="1" x="2780"/>
        <item m="1" x="1839"/>
        <item m="1" x="3438"/>
        <item m="1" x="795"/>
        <item m="1" x="3227"/>
        <item m="1" x="1946"/>
        <item m="1" x="3123"/>
        <item m="1" x="4438"/>
        <item m="1" x="1569"/>
        <item m="1" x="429"/>
        <item m="1" x="1459"/>
        <item m="1" x="459"/>
        <item m="1" x="1175"/>
        <item m="1" x="1172"/>
        <item m="1" x="2269"/>
        <item m="1" x="740"/>
        <item m="1" x="2302"/>
        <item m="1" x="4195"/>
        <item m="1" x="2535"/>
        <item m="1" x="1049"/>
        <item m="1" x="2631"/>
        <item m="1" x="646"/>
        <item m="1" x="772"/>
        <item m="1" x="240"/>
        <item m="1" x="1996"/>
        <item m="1" x="2232"/>
        <item m="1" x="330"/>
        <item m="1" x="2081"/>
        <item m="1" x="2738"/>
        <item m="1" x="1380"/>
        <item m="1" x="4131"/>
        <item m="1" x="3869"/>
        <item m="1" x="254"/>
        <item m="1" x="2601"/>
        <item m="1" x="2932"/>
        <item m="1" x="501"/>
        <item m="1" x="4678"/>
        <item m="1" x="1576"/>
        <item m="1" x="4615"/>
        <item m="1" x="570"/>
        <item m="1" x="1194"/>
        <item m="1" x="2905"/>
        <item m="1" x="4656"/>
        <item m="1" x="1848"/>
        <item m="1" x="1727"/>
        <item m="1" x="477"/>
        <item m="1" x="3516"/>
        <item m="1" x="4178"/>
        <item m="1" x="3034"/>
        <item m="1" x="1956"/>
        <item m="1" x="3195"/>
        <item m="1" x="3191"/>
        <item m="1" x="880"/>
        <item m="1" x="3801"/>
        <item m="1" x="418"/>
        <item m="1" x="217"/>
        <item m="1" x="3896"/>
        <item m="1" x="4473"/>
        <item m="1" x="2529"/>
        <item m="1" x="4025"/>
        <item m="1" x="2310"/>
        <item m="1" x="3202"/>
        <item m="1" x="661"/>
        <item m="1" x="1225"/>
        <item m="1" x="4387"/>
        <item m="1" x="460"/>
        <item m="1" x="3323"/>
        <item m="1" x="3105"/>
        <item m="1" x="3562"/>
        <item m="1" x="2836"/>
        <item m="1" x="3647"/>
        <item m="1" x="845"/>
        <item m="1" x="677"/>
        <item m="1" x="3395"/>
        <item m="1" x="1750"/>
        <item m="1" x="4672"/>
        <item m="1" x="185"/>
        <item m="1" x="4551"/>
        <item m="1" x="4264"/>
        <item m="1" x="3478"/>
        <item m="1" x="4593"/>
        <item m="1" x="4235"/>
        <item m="1" x="1424"/>
        <item m="1" x="4346"/>
        <item m="1" x="4118"/>
        <item m="1" x="4364"/>
        <item m="1" x="2362"/>
        <item m="1" x="214"/>
        <item m="1" x="3347"/>
        <item m="1" x="775"/>
        <item m="1" x="3011"/>
        <item m="1" x="1440"/>
        <item m="1" x="1775"/>
        <item m="1" x="4146"/>
        <item m="1" x="2009"/>
        <item m="1" x="402"/>
        <item m="1" x="4252"/>
        <item m="1" x="4389"/>
        <item m="1" x="3044"/>
        <item m="1" x="2924"/>
        <item m="1" x="3298"/>
        <item m="1" x="3538"/>
        <item m="1" x="282"/>
        <item m="1" x="610"/>
        <item m="1" x="1398"/>
        <item m="1" x="221"/>
        <item m="1" x="172"/>
        <item m="1" x="2911"/>
        <item m="1" x="3138"/>
        <item m="1" x="1584"/>
        <item m="1" x="1792"/>
        <item m="1" x="341"/>
        <item m="1" x="1981"/>
        <item m="1" x="3901"/>
        <item m="1" x="403"/>
        <item m="1" x="3804"/>
        <item m="1" x="3778"/>
        <item m="1" x="4613"/>
        <item m="1" x="2605"/>
        <item m="1" x="4057"/>
        <item m="1" x="461"/>
        <item m="1" x="846"/>
        <item m="1" x="1617"/>
        <item m="1" x="4374"/>
        <item m="1" x="4600"/>
        <item m="1" x="3611"/>
        <item m="1" x="766"/>
        <item m="1" x="2100"/>
        <item m="1" x="2272"/>
        <item m="1" x="1244"/>
        <item m="1" x="3377"/>
        <item m="1" x="2603"/>
        <item m="1" x="2343"/>
        <item m="1" x="2480"/>
        <item m="1" x="1811"/>
        <item m="1" x="3198"/>
        <item m="1" x="4115"/>
        <item m="1" x="1050"/>
        <item m="1" x="2390"/>
        <item m="1" x="2080"/>
        <item m="1" x="3997"/>
        <item m="1" x="4453"/>
        <item m="1" x="3776"/>
        <item m="1" x="1261"/>
        <item m="1" x="3122"/>
        <item m="1" x="3012"/>
        <item m="1" x="4486"/>
        <item m="1" x="3934"/>
        <item m="1" x="2354"/>
        <item m="1" x="3622"/>
        <item m="1" x="440"/>
        <item m="1" x="2485"/>
        <item m="1" x="3301"/>
        <item m="1" x="2793"/>
        <item m="1" x="2085"/>
        <item m="1" x="2332"/>
        <item m="1" x="2463"/>
        <item m="1" x="1281"/>
        <item m="1" x="2132"/>
        <item m="1" x="4493"/>
        <item m="1" x="2649"/>
        <item m="1" x="1828"/>
        <item m="1" x="4317"/>
        <item m="1" x="985"/>
        <item m="1" x="1868"/>
        <item m="1" x="3245"/>
        <item m="1" x="4610"/>
        <item m="1" x="3711"/>
        <item m="1" x="1421"/>
        <item m="1" x="3950"/>
        <item m="1" x="572"/>
        <item m="1" x="1962"/>
        <item m="1" x="292"/>
        <item m="1" x="2844"/>
        <item m="1" x="4095"/>
        <item m="1" x="3053"/>
        <item m="1" x="4591"/>
        <item m="1" x="3325"/>
        <item m="1" x="2279"/>
        <item m="1" x="3660"/>
        <item m="1" x="2992"/>
        <item m="1" x="671"/>
        <item m="1" x="3094"/>
        <item m="1" x="2198"/>
        <item m="1" x="975"/>
        <item m="1" x="2000"/>
        <item m="1" x="1578"/>
        <item m="1" x="4538"/>
        <item m="1" x="4237"/>
        <item m="1" x="1198"/>
        <item m="1" x="4050"/>
        <item m="1" x="3205"/>
        <item m="1" x="835"/>
        <item m="1" x="275"/>
        <item m="1" x="2737"/>
        <item m="1" x="3309"/>
        <item m="1" x="1490"/>
        <item m="1" x="3636"/>
        <item m="1" x="1926"/>
        <item m="1" x="3805"/>
        <item m="1" x="3057"/>
        <item m="1" x="3555"/>
        <item m="1" x="1680"/>
        <item m="1" x="401"/>
        <item m="1" x="3149"/>
        <item m="1" x="2316"/>
        <item m="1" x="1024"/>
        <item m="1" x="2609"/>
        <item m="1" x="2922"/>
        <item m="1" x="682"/>
        <item m="1" x="1357"/>
        <item m="1" x="965"/>
        <item m="1" x="1282"/>
        <item m="1" x="3984"/>
        <item m="1" x="2733"/>
        <item m="1" x="953"/>
        <item m="1" x="1433"/>
        <item m="1" x="2552"/>
        <item m="1" x="2140"/>
        <item m="1" x="2045"/>
        <item m="1" x="4543"/>
        <item m="1" x="3652"/>
        <item m="1" x="3155"/>
        <item m="1" x="3627"/>
        <item m="1" x="416"/>
        <item m="1" x="1652"/>
        <item m="1" x="569"/>
        <item m="1" x="4502"/>
        <item m="1" x="1390"/>
        <item m="1" x="2399"/>
        <item m="1" x="3492"/>
        <item m="1" x="1181"/>
        <item m="1" x="2758"/>
        <item m="1" x="3423"/>
        <item m="1" x="2283"/>
        <item m="1" x="4459"/>
        <item m="1" x="4256"/>
        <item m="1" x="4620"/>
        <item m="1" x="3748"/>
        <item m="1" x="1382"/>
        <item m="1" x="4226"/>
        <item m="1" x="4643"/>
        <item m="1" x="4268"/>
        <item m="1" x="3899"/>
        <item m="1" x="1255"/>
        <item m="1" x="1740"/>
        <item m="1" x="268"/>
        <item m="1" x="3074"/>
        <item m="1" x="2151"/>
        <item m="1" x="1793"/>
        <item m="1" x="4618"/>
        <item m="1" x="2939"/>
        <item m="1" x="2599"/>
        <item m="1" x="4313"/>
        <item m="1" x="2205"/>
        <item m="1" x="2126"/>
        <item m="1" x="2109"/>
        <item m="1" x="3661"/>
        <item m="1" x="2917"/>
        <item m="1" x="888"/>
        <item m="1" x="464"/>
        <item m="1" x="2087"/>
        <item m="1" x="1929"/>
        <item m="1" x="1338"/>
        <item m="1" x="605"/>
        <item m="1" x="1659"/>
        <item m="1" x="2490"/>
        <item m="1" x="4621"/>
        <item m="1" x="457"/>
        <item m="1" x="1110"/>
        <item m="1" x="1252"/>
        <item m="1" x="3388"/>
        <item m="1" x="951"/>
        <item m="1" x="2412"/>
        <item m="1" x="4526"/>
        <item x="12"/>
        <item m="1" x="1327"/>
        <item m="1" x="3472"/>
        <item x="16"/>
        <item m="1" x="2479"/>
        <item m="1" x="2855"/>
        <item m="1" x="798"/>
        <item x="27"/>
        <item m="1" x="2106"/>
        <item m="1" x="1410"/>
        <item m="1" x="1323"/>
        <item m="1" x="1029"/>
        <item x="36"/>
        <item m="1" x="4609"/>
        <item m="1" x="4512"/>
        <item x="42"/>
        <item m="1" x="1568"/>
        <item m="1" x="1480"/>
        <item m="1" x="874"/>
        <item x="46"/>
        <item x="49"/>
        <item x="50"/>
        <item x="53"/>
        <item m="1" x="2409"/>
        <item m="1" x="2619"/>
        <item m="1" x="1945"/>
        <item m="1" x="1639"/>
        <item m="1" x="1317"/>
        <item x="59"/>
        <item x="60"/>
        <item m="1" x="2095"/>
        <item x="68"/>
        <item x="69"/>
        <item m="1" x="2696"/>
        <item m="1" x="2612"/>
        <item m="1" x="4411"/>
        <item m="1" x="3732"/>
        <item x="77"/>
        <item x="80"/>
        <item m="1" x="4266"/>
        <item x="81"/>
        <item x="83"/>
        <item m="1" x="2254"/>
        <item m="1" x="1632"/>
        <item x="87"/>
        <item m="1" x="3880"/>
        <item m="1" x="3224"/>
        <item m="1" x="3657"/>
        <item x="91"/>
        <item x="93"/>
        <item m="1" x="2920"/>
        <item m="1" x="3353"/>
        <item x="98"/>
        <item m="1" x="2816"/>
        <item x="100"/>
        <item x="101"/>
        <item m="1" x="466"/>
        <item m="1" x="724"/>
        <item m="1" x="4399"/>
        <item x="107"/>
        <item m="1" x="204"/>
        <item m="1" x="1628"/>
        <item m="1" x="1393"/>
        <item m="1" x="2846"/>
        <item m="1" x="1023"/>
        <item x="110"/>
        <item m="1" x="1247"/>
        <item x="111"/>
        <item m="1" x="3977"/>
        <item m="1" x="802"/>
        <item m="1" x="2194"/>
        <item m="1" x="3556"/>
        <item m="1" x="3625"/>
        <item m="1" x="1813"/>
        <item m="1" x="676"/>
        <item x="114"/>
        <item m="1" x="3397"/>
        <item x="115"/>
        <item x="117"/>
        <item m="1" x="4299"/>
        <item m="1" x="468"/>
        <item x="118"/>
        <item m="1" x="4366"/>
        <item x="121"/>
        <item m="1" x="1200"/>
        <item m="1" x="1891"/>
        <item m="1" x="2562"/>
        <item x="122"/>
        <item m="1" x="3916"/>
        <item m="1" x="4638"/>
        <item m="1" x="1343"/>
        <item m="1" x="2721"/>
        <item m="1" x="2804"/>
        <item x="128"/>
        <item m="1" x="3644"/>
        <item m="1" x="3712"/>
        <item m="1" x="4309"/>
        <item m="1" x="1133"/>
        <item m="1" x="982"/>
        <item m="1" x="1283"/>
        <item m="1" x="1603"/>
        <item x="131"/>
        <item m="1" x="2067"/>
        <item m="1" x="2664"/>
        <item m="1" x="3342"/>
        <item m="1" x="3646"/>
        <item m="1" x="4087"/>
        <item m="1" x="180"/>
        <item m="1" x="837"/>
        <item x="135"/>
        <item m="1" x="3506"/>
        <item m="1" x="4145"/>
        <item m="1" x="4572"/>
        <item m="1" x="628"/>
        <item m="1" x="697"/>
        <item m="1" x="1615"/>
        <item m="1" x="1914"/>
        <item m="1" x="3653"/>
        <item x="140"/>
        <item x="141"/>
        <item m="1" x="3128"/>
        <item x="143"/>
        <item m="1" x="2376"/>
        <item m="1" x="340"/>
        <item m="1" x="2382"/>
        <item m="1" x="1623"/>
        <item m="1" x="1157"/>
        <item m="1" x="2824"/>
        <item m="1" x="1294"/>
        <item m="1" x="3185"/>
        <item m="1" x="536"/>
        <item m="1" x="1631"/>
        <item m="1" x="3500"/>
        <item m="1" x="2049"/>
        <item x="156"/>
        <item x="2"/>
        <item m="1" x="666"/>
        <item m="1" x="1851"/>
        <item x="99"/>
        <item x="102"/>
        <item m="1" x="251"/>
        <item m="1" x="3809"/>
        <item m="1" x="3237"/>
        <item m="1" x="2488"/>
        <item m="1" x="3840"/>
        <item m="1" x="1333"/>
        <item x="116"/>
        <item m="1" x="1586"/>
        <item m="1" x="2281"/>
        <item m="1" x="3633"/>
        <item m="1" x="2356"/>
        <item x="119"/>
        <item x="120"/>
        <item m="1" x="1976"/>
        <item m="1" x="2653"/>
        <item m="1" x="3272"/>
        <item x="123"/>
        <item m="1" x="757"/>
        <item m="1" x="1434"/>
        <item m="1" x="2130"/>
        <item m="1" x="3407"/>
        <item x="124"/>
        <item x="125"/>
        <item x="126"/>
        <item x="127"/>
        <item m="1" x="1599"/>
        <item m="1" x="2973"/>
        <item m="1" x="3047"/>
        <item m="1" x="4382"/>
        <item m="1" x="1749"/>
        <item m="1" x="2431"/>
        <item m="1" x="3201"/>
        <item m="1" x="3771"/>
        <item m="1" x="3861"/>
        <item m="1" x="4566"/>
        <item x="130"/>
        <item m="1" x="1993"/>
        <item m="1" x="3050"/>
        <item m="1" x="3425"/>
        <item x="133"/>
        <item m="1" x="1136"/>
        <item m="1" x="2231"/>
        <item m="1" x="2512"/>
        <item m="1" x="3209"/>
        <item m="1" x="1687"/>
        <item m="1" x="3133"/>
        <item m="1" x="3432"/>
        <item m="1" x="4391"/>
        <item m="1" x="262"/>
        <item m="1" x="1141"/>
        <item m="1" x="1067"/>
        <item m="1" x="1613"/>
        <item m="1" x="2750"/>
        <item m="1" x="242"/>
        <item x="0"/>
        <item x="1"/>
        <item x="3"/>
        <item x="4"/>
        <item x="5"/>
        <item x="6"/>
        <item x="7"/>
        <item x="8"/>
        <item x="9"/>
        <item x="10"/>
        <item x="11"/>
        <item x="13"/>
        <item x="14"/>
        <item x="15"/>
        <item x="17"/>
        <item x="18"/>
        <item x="19"/>
        <item x="20"/>
        <item x="21"/>
        <item x="22"/>
        <item x="23"/>
        <item x="24"/>
        <item x="25"/>
        <item x="26"/>
        <item x="28"/>
        <item x="29"/>
        <item x="30"/>
        <item x="31"/>
        <item x="32"/>
        <item x="33"/>
        <item x="34"/>
        <item x="35"/>
        <item x="37"/>
        <item x="38"/>
        <item x="39"/>
        <item x="40"/>
        <item x="41"/>
        <item x="43"/>
        <item x="44"/>
        <item x="45"/>
        <item x="47"/>
        <item x="48"/>
        <item x="51"/>
        <item x="52"/>
        <item x="54"/>
        <item x="55"/>
        <item x="56"/>
        <item x="57"/>
        <item x="58"/>
        <item x="61"/>
        <item x="62"/>
        <item x="63"/>
        <item x="64"/>
        <item x="65"/>
        <item x="66"/>
        <item x="67"/>
        <item x="70"/>
        <item x="71"/>
        <item x="72"/>
        <item x="73"/>
        <item x="74"/>
        <item x="75"/>
        <item x="76"/>
        <item x="78"/>
        <item x="79"/>
        <item x="82"/>
        <item x="84"/>
        <item x="85"/>
        <item x="86"/>
        <item x="88"/>
        <item x="89"/>
        <item x="90"/>
        <item x="92"/>
        <item x="94"/>
        <item x="95"/>
        <item x="96"/>
        <item x="97"/>
        <item x="103"/>
        <item x="104"/>
        <item x="105"/>
        <item x="106"/>
        <item x="108"/>
        <item x="109"/>
        <item x="112"/>
        <item x="113"/>
        <item x="129"/>
        <item x="132"/>
        <item x="134"/>
        <item x="136"/>
        <item x="137"/>
        <item x="138"/>
        <item x="139"/>
        <item x="142"/>
        <item x="144"/>
        <item x="145"/>
        <item x="146"/>
        <item x="147"/>
        <item x="148"/>
        <item x="149"/>
        <item x="150"/>
        <item x="151"/>
        <item x="152"/>
        <item x="153"/>
        <item x="154"/>
        <item x="155"/>
      </items>
    </pivotField>
    <pivotField compact="0" outline="0" showAll="0"/>
    <pivotField axis="axisRow" compact="0" outline="0" showAll="0" defaultSubtotal="0">
      <items count="4">
        <item x="2"/>
        <item x="3"/>
        <item x="0"/>
        <item x="1"/>
      </items>
    </pivotField>
    <pivotField compact="0" outline="0" showAll="0" defaultSubtotal="0">
      <items count="1">
        <item x="0"/>
      </items>
    </pivotField>
    <pivotField compact="0" outline="0" showAll="0" defaultSubtotal="0">
      <items count="1">
        <item x="0"/>
      </items>
    </pivotField>
    <pivotField axis="axisRow" compact="0" outline="0" showAll="0" defaultSubtotal="0">
      <items count="185">
        <item x="183"/>
        <item x="175"/>
        <item x="147"/>
        <item x="134"/>
        <item x="161"/>
        <item x="162"/>
        <item x="178"/>
        <item x="174"/>
        <item x="169"/>
        <item x="127"/>
        <item x="142"/>
        <item x="150"/>
        <item x="67"/>
        <item x="157"/>
        <item x="146"/>
        <item x="129"/>
        <item x="69"/>
        <item x="82"/>
        <item x="152"/>
        <item x="164"/>
        <item x="30"/>
        <item x="58"/>
        <item x="38"/>
        <item x="165"/>
        <item x="158"/>
        <item x="0"/>
        <item x="13"/>
        <item x="179"/>
        <item x="144"/>
        <item x="41"/>
        <item x="155"/>
        <item x="140"/>
        <item x="168"/>
        <item x="88"/>
        <item x="40"/>
        <item x="102"/>
        <item x="149"/>
        <item x="98"/>
        <item x="94"/>
        <item x="14"/>
        <item x="120"/>
        <item x="87"/>
        <item x="24"/>
        <item x="110"/>
        <item x="53"/>
        <item x="34"/>
        <item x="78"/>
        <item x="100"/>
        <item x="92"/>
        <item x="109"/>
        <item x="160"/>
        <item x="184"/>
        <item x="133"/>
        <item x="118"/>
        <item x="59"/>
        <item x="159"/>
        <item x="76"/>
        <item x="116"/>
        <item x="1"/>
        <item x="3"/>
        <item x="145"/>
        <item x="85"/>
        <item x="131"/>
        <item x="171"/>
        <item x="101"/>
        <item x="124"/>
        <item x="108"/>
        <item x="79"/>
        <item x="74"/>
        <item x="135"/>
        <item x="62"/>
        <item x="28"/>
        <item x="51"/>
        <item x="115"/>
        <item x="63"/>
        <item x="80"/>
        <item x="138"/>
        <item x="167"/>
        <item x="166"/>
        <item x="105"/>
        <item x="99"/>
        <item x="54"/>
        <item x="143"/>
        <item x="19"/>
        <item x="113"/>
        <item x="39"/>
        <item x="9"/>
        <item x="95"/>
        <item x="107"/>
        <item x="21"/>
        <item x="57"/>
        <item x="20"/>
        <item x="22"/>
        <item x="177"/>
        <item x="182"/>
        <item x="121"/>
        <item x="32"/>
        <item x="61"/>
        <item x="117"/>
        <item x="35"/>
        <item x="111"/>
        <item x="93"/>
        <item x="91"/>
        <item x="125"/>
        <item x="18"/>
        <item x="83"/>
        <item x="181"/>
        <item x="81"/>
        <item x="106"/>
        <item x="96"/>
        <item x="172"/>
        <item x="5"/>
        <item x="141"/>
        <item x="36"/>
        <item x="71"/>
        <item x="12"/>
        <item x="65"/>
        <item x="49"/>
        <item x="104"/>
        <item x="77"/>
        <item x="29"/>
        <item x="42"/>
        <item x="154"/>
        <item x="114"/>
        <item x="86"/>
        <item x="64"/>
        <item x="137"/>
        <item x="27"/>
        <item x="170"/>
        <item x="89"/>
        <item x="25"/>
        <item x="173"/>
        <item x="148"/>
        <item x="153"/>
        <item x="48"/>
        <item x="44"/>
        <item x="23"/>
        <item x="90"/>
        <item x="10"/>
        <item x="123"/>
        <item x="112"/>
        <item x="130"/>
        <item x="43"/>
        <item x="26"/>
        <item x="180"/>
        <item x="45"/>
        <item x="75"/>
        <item x="126"/>
        <item x="97"/>
        <item x="16"/>
        <item x="68"/>
        <item x="6"/>
        <item x="163"/>
        <item x="119"/>
        <item x="66"/>
        <item x="122"/>
        <item x="2"/>
        <item x="15"/>
        <item x="156"/>
        <item x="37"/>
        <item x="46"/>
        <item x="151"/>
        <item x="7"/>
        <item x="176"/>
        <item x="103"/>
        <item x="31"/>
        <item x="60"/>
        <item x="47"/>
        <item x="17"/>
        <item x="136"/>
        <item x="8"/>
        <item x="128"/>
        <item x="52"/>
        <item x="139"/>
        <item x="50"/>
        <item x="56"/>
        <item x="72"/>
        <item x="73"/>
        <item x="84"/>
        <item x="33"/>
        <item x="132"/>
        <item x="55"/>
        <item x="70"/>
        <item x="11"/>
        <item x="4"/>
      </items>
    </pivotField>
    <pivotField compact="0" outline="0" showAll="0"/>
    <pivotField axis="axisRow" compact="0" outline="0" showAll="0" defaultSubtotal="0">
      <items count="215">
        <item x="101"/>
        <item x="102"/>
        <item x="4"/>
        <item m="1" x="145"/>
        <item m="1" x="211"/>
        <item m="1" x="206"/>
        <item m="1" x="188"/>
        <item m="1" x="174"/>
        <item m="1" x="105"/>
        <item m="1" x="130"/>
        <item m="1" x="181"/>
        <item m="1" x="153"/>
        <item m="1" x="207"/>
        <item m="1" x="178"/>
        <item m="1" x="214"/>
        <item m="1" x="193"/>
        <item m="1" x="133"/>
        <item m="1" x="192"/>
        <item m="1" x="126"/>
        <item m="1" x="158"/>
        <item m="1" x="108"/>
        <item m="1" x="151"/>
        <item m="1" x="171"/>
        <item m="1" x="107"/>
        <item m="1" x="156"/>
        <item m="1" x="136"/>
        <item m="1" x="170"/>
        <item m="1" x="177"/>
        <item m="1" x="137"/>
        <item m="1" x="143"/>
        <item m="1" x="210"/>
        <item m="1" x="121"/>
        <item m="1" x="180"/>
        <item m="1" x="175"/>
        <item m="1" x="140"/>
        <item m="1" x="179"/>
        <item m="1" x="135"/>
        <item m="1" x="197"/>
        <item m="1" x="132"/>
        <item m="1" x="200"/>
        <item m="1" x="150"/>
        <item m="1" x="147"/>
        <item m="1" x="152"/>
        <item m="1" x="191"/>
        <item m="1" x="183"/>
        <item m="1" x="120"/>
        <item m="1" x="123"/>
        <item m="1" x="127"/>
        <item m="1" x="149"/>
        <item m="1" x="187"/>
        <item m="1" x="111"/>
        <item m="1" x="212"/>
        <item m="1" x="161"/>
        <item m="1" x="208"/>
        <item m="1" x="142"/>
        <item m="1" x="189"/>
        <item m="1" x="157"/>
        <item m="1" x="113"/>
        <item m="1" x="122"/>
        <item m="1" x="165"/>
        <item m="1" x="196"/>
        <item m="1" x="160"/>
        <item m="1" x="190"/>
        <item m="1" x="194"/>
        <item m="1" x="139"/>
        <item m="1" x="162"/>
        <item m="1" x="198"/>
        <item m="1" x="134"/>
        <item m="1" x="128"/>
        <item m="1" x="112"/>
        <item m="1" x="116"/>
        <item m="1" x="119"/>
        <item m="1" x="167"/>
        <item m="1" x="186"/>
        <item m="1" x="173"/>
        <item m="1" x="109"/>
        <item m="1" x="129"/>
        <item m="1" x="115"/>
        <item m="1" x="159"/>
        <item m="1" x="164"/>
        <item m="1" x="103"/>
        <item m="1" x="213"/>
        <item m="1" x="117"/>
        <item m="1" x="131"/>
        <item m="1" x="172"/>
        <item m="1" x="202"/>
        <item m="1" x="104"/>
        <item m="1" x="204"/>
        <item m="1" x="166"/>
        <item m="1" x="106"/>
        <item m="1" x="124"/>
        <item m="1" x="144"/>
        <item m="1" x="154"/>
        <item m="1" x="182"/>
        <item m="1" x="203"/>
        <item m="1" x="125"/>
        <item m="1" x="141"/>
        <item m="1" x="169"/>
        <item m="1" x="168"/>
        <item m="1" x="209"/>
        <item m="1" x="146"/>
        <item m="1" x="118"/>
        <item m="1" x="185"/>
        <item m="1" x="184"/>
        <item m="1" x="138"/>
        <item m="1" x="195"/>
        <item m="1" x="163"/>
        <item m="1" x="155"/>
        <item m="1" x="201"/>
        <item m="1" x="199"/>
        <item m="1" x="205"/>
        <item m="1" x="148"/>
        <item m="1" x="114"/>
        <item m="1" x="176"/>
        <item m="1" x="110"/>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s>
    </pivotField>
    <pivotField axis="axisRow" compact="0" outline="0" showAll="0" defaultSubtotal="0">
      <items count="62">
        <item x="2"/>
        <item x="57"/>
        <item x="34"/>
        <item x="39"/>
        <item x="51"/>
        <item x="50"/>
        <item x="32"/>
        <item x="44"/>
        <item x="37"/>
        <item x="54"/>
        <item x="43"/>
        <item x="46"/>
        <item x="56"/>
        <item x="38"/>
        <item x="35"/>
        <item x="60"/>
        <item x="55"/>
        <item x="52"/>
        <item x="33"/>
        <item x="40"/>
        <item x="49"/>
        <item x="30"/>
        <item x="53"/>
        <item x="59"/>
        <item x="42"/>
        <item x="41"/>
        <item x="58"/>
        <item x="48"/>
        <item x="47"/>
        <item x="45"/>
        <item x="36"/>
        <item x="18"/>
        <item x="4"/>
        <item x="7"/>
        <item x="14"/>
        <item x="3"/>
        <item x="13"/>
        <item x="19"/>
        <item x="22"/>
        <item x="9"/>
        <item x="6"/>
        <item x="20"/>
        <item x="21"/>
        <item x="23"/>
        <item x="0"/>
        <item x="11"/>
        <item x="16"/>
        <item x="1"/>
        <item x="15"/>
        <item x="5"/>
        <item x="17"/>
        <item x="24"/>
        <item x="29"/>
        <item x="8"/>
        <item x="12"/>
        <item x="10"/>
        <item x="25"/>
        <item x="28"/>
        <item x="27"/>
        <item x="31"/>
        <item x="26"/>
        <item x="61"/>
      </items>
    </pivotField>
    <pivotField axis="axisRow" compact="0" outline="0" showAll="0" defaultSubtotal="0">
      <items count="62">
        <item x="0"/>
        <item x="53"/>
        <item x="45"/>
        <item x="42"/>
        <item x="38"/>
        <item m="1" x="58"/>
        <item x="36"/>
        <item x="41"/>
        <item x="44"/>
        <item x="40"/>
        <item x="35"/>
        <item x="51"/>
        <item x="27"/>
        <item x="29"/>
        <item x="28"/>
        <item x="32"/>
        <item x="37"/>
        <item x="34"/>
        <item x="30"/>
        <item x="33"/>
        <item x="31"/>
        <item x="52"/>
        <item x="25"/>
        <item x="49"/>
        <item x="50"/>
        <item x="48"/>
        <item x="47"/>
        <item x="46"/>
        <item x="39"/>
        <item x="9"/>
        <item x="18"/>
        <item x="3"/>
        <item x="2"/>
        <item x="12"/>
        <item m="1" x="55"/>
        <item x="5"/>
        <item m="1" x="61"/>
        <item m="1" x="59"/>
        <item x="22"/>
        <item x="1"/>
        <item x="6"/>
        <item x="7"/>
        <item x="15"/>
        <item x="19"/>
        <item x="4"/>
        <item m="1" x="57"/>
        <item x="24"/>
        <item x="8"/>
        <item x="20"/>
        <item x="23"/>
        <item x="11"/>
        <item x="54"/>
        <item x="43"/>
        <item x="16"/>
        <item m="1" x="60"/>
        <item x="17"/>
        <item x="13"/>
        <item x="10"/>
        <item x="21"/>
        <item m="1" x="56"/>
        <item x="14"/>
        <item x="26"/>
      </items>
    </pivotField>
    <pivotField axis="axisRow" compact="0" outline="0" showAll="0" defaultSubtotal="0">
      <items count="709">
        <item m="1" x="599"/>
        <item m="1" x="298"/>
        <item m="1" x="182"/>
        <item m="1" x="580"/>
        <item x="29"/>
        <item m="1" x="189"/>
        <item x="82"/>
        <item x="67"/>
        <item x="47"/>
        <item m="1" x="425"/>
        <item m="1" x="586"/>
        <item m="1" x="377"/>
        <item m="1" x="612"/>
        <item m="1" x="443"/>
        <item m="1" x="660"/>
        <item m="1" x="501"/>
        <item m="1" x="259"/>
        <item x="99"/>
        <item x="106"/>
        <item x="103"/>
        <item m="1" x="287"/>
        <item m="1" x="467"/>
        <item m="1" x="190"/>
        <item m="1" x="448"/>
        <item x="124"/>
        <item m="1" x="342"/>
        <item m="1" x="203"/>
        <item m="1" x="304"/>
        <item m="1" x="385"/>
        <item m="1" x="482"/>
        <item m="1" x="577"/>
        <item x="116"/>
        <item m="1" x="165"/>
        <item m="1" x="246"/>
        <item m="1" x="255"/>
        <item x="123"/>
        <item x="129"/>
        <item x="125"/>
        <item m="1" x="470"/>
        <item m="1" x="593"/>
        <item x="122"/>
        <item m="1" x="364"/>
        <item m="1" x="370"/>
        <item m="1" x="405"/>
        <item m="1" x="502"/>
        <item m="1" x="583"/>
        <item m="1" x="635"/>
        <item m="1" x="677"/>
        <item m="1" x="406"/>
        <item m="1" x="534"/>
        <item m="1" x="178"/>
        <item m="1" x="267"/>
        <item m="1" x="445"/>
        <item x="93"/>
        <item x="157"/>
        <item m="1" x="166"/>
        <item x="102"/>
        <item x="97"/>
        <item m="1" x="629"/>
        <item m="1" x="442"/>
        <item m="1" x="676"/>
        <item m="1" x="176"/>
        <item m="1" x="437"/>
        <item m="1" x="694"/>
        <item x="44"/>
        <item m="1" x="356"/>
        <item m="1" x="634"/>
        <item m="1" x="556"/>
        <item m="1" x="345"/>
        <item m="1" x="310"/>
        <item x="84"/>
        <item m="1" x="192"/>
        <item m="1" x="204"/>
        <item m="1" x="435"/>
        <item x="43"/>
        <item m="1" x="436"/>
        <item x="135"/>
        <item m="1" x="589"/>
        <item m="1" x="368"/>
        <item m="1" x="231"/>
        <item m="1" x="273"/>
        <item m="1" x="270"/>
        <item m="1" x="302"/>
        <item m="1" x="183"/>
        <item m="1" x="329"/>
        <item m="1" x="344"/>
        <item x="66"/>
        <item x="75"/>
        <item m="1" x="595"/>
        <item m="1" x="199"/>
        <item x="144"/>
        <item x="105"/>
        <item m="1" x="289"/>
        <item x="53"/>
        <item m="1" x="386"/>
        <item m="1" x="560"/>
        <item m="1" x="656"/>
        <item x="121"/>
        <item m="1" x="330"/>
        <item m="1" x="653"/>
        <item m="1" x="420"/>
        <item m="1" x="568"/>
        <item m="1" x="584"/>
        <item m="1" x="193"/>
        <item m="1" x="449"/>
        <item x="48"/>
        <item m="1" x="201"/>
        <item m="1" x="365"/>
        <item m="1" x="429"/>
        <item m="1" x="477"/>
        <item x="50"/>
        <item m="1" x="373"/>
        <item x="40"/>
        <item m="1" x="696"/>
        <item m="1" x="638"/>
        <item m="1" x="632"/>
        <item m="1" x="227"/>
        <item m="1" x="658"/>
        <item m="1" x="213"/>
        <item m="1" x="168"/>
        <item m="1" x="415"/>
        <item m="1" x="163"/>
        <item m="1" x="399"/>
        <item x="77"/>
        <item m="1" x="387"/>
        <item m="1" x="401"/>
        <item x="21"/>
        <item m="1" x="208"/>
        <item m="1" x="274"/>
        <item x="118"/>
        <item m="1" x="322"/>
        <item m="1" x="159"/>
        <item m="1" x="347"/>
        <item m="1" x="337"/>
        <item m="1" x="661"/>
        <item m="1" x="188"/>
        <item m="1" x="278"/>
        <item m="1" x="690"/>
        <item m="1" x="544"/>
        <item m="1" x="558"/>
        <item x="147"/>
        <item m="1" x="180"/>
        <item m="1" x="388"/>
        <item m="1" x="250"/>
        <item m="1" x="488"/>
        <item m="1" x="525"/>
        <item m="1" x="607"/>
        <item m="1" x="664"/>
        <item m="1" x="484"/>
        <item m="1" x="334"/>
        <item m="1" x="333"/>
        <item m="1" x="538"/>
        <item m="1" x="490"/>
        <item m="1" x="207"/>
        <item m="1" x="362"/>
        <item m="1" x="410"/>
        <item m="1" x="686"/>
        <item m="1" x="441"/>
        <item m="1" x="311"/>
        <item m="1" x="402"/>
        <item x="49"/>
        <item m="1" x="588"/>
        <item m="1" x="279"/>
        <item x="39"/>
        <item x="15"/>
        <item x="32"/>
        <item x="89"/>
        <item x="38"/>
        <item x="37"/>
        <item m="1" x="454"/>
        <item x="46"/>
        <item x="70"/>
        <item m="1" x="392"/>
        <item m="1" x="596"/>
        <item x="61"/>
        <item m="1" x="475"/>
        <item x="54"/>
        <item m="1" x="487"/>
        <item m="1" x="251"/>
        <item x="56"/>
        <item x="78"/>
        <item m="1" x="497"/>
        <item x="71"/>
        <item m="1" x="277"/>
        <item m="1" x="161"/>
        <item x="72"/>
        <item x="51"/>
        <item m="1" x="571"/>
        <item x="65"/>
        <item m="1" x="646"/>
        <item m="1" x="460"/>
        <item x="62"/>
        <item m="1" x="663"/>
        <item m="1" x="641"/>
        <item x="92"/>
        <item m="1" x="640"/>
        <item m="1" x="479"/>
        <item m="1" x="265"/>
        <item m="1" x="367"/>
        <item x="83"/>
        <item x="73"/>
        <item m="1" x="529"/>
        <item x="76"/>
        <item x="87"/>
        <item m="1" x="603"/>
        <item x="117"/>
        <item x="114"/>
        <item x="113"/>
        <item m="1" x="702"/>
        <item m="1" x="532"/>
        <item x="109"/>
        <item m="1" x="314"/>
        <item m="1" x="433"/>
        <item m="1" x="628"/>
        <item m="1" x="355"/>
        <item m="1" x="363"/>
        <item m="1" x="610"/>
        <item x="119"/>
        <item x="107"/>
        <item m="1" x="510"/>
        <item m="1" x="687"/>
        <item m="1" x="552"/>
        <item m="1" x="397"/>
        <item m="1" x="566"/>
        <item m="1" x="693"/>
        <item m="1" x="605"/>
        <item m="1" x="264"/>
        <item m="1" x="211"/>
        <item m="1" x="224"/>
        <item m="1" x="321"/>
        <item m="1" x="554"/>
        <item m="1" x="491"/>
        <item x="136"/>
        <item m="1" x="469"/>
        <item m="1" x="177"/>
        <item m="1" x="306"/>
        <item x="132"/>
        <item m="1" x="257"/>
        <item m="1" x="543"/>
        <item m="1" x="517"/>
        <item m="1" x="503"/>
        <item m="1" x="212"/>
        <item x="143"/>
        <item x="138"/>
        <item m="1" x="307"/>
        <item m="1" x="504"/>
        <item m="1" x="688"/>
        <item m="1" x="594"/>
        <item m="1" x="512"/>
        <item m="1" x="366"/>
        <item m="1" x="669"/>
        <item m="1" x="371"/>
        <item m="1" x="670"/>
        <item m="1" x="440"/>
        <item m="1" x="185"/>
        <item m="1" x="624"/>
        <item m="1" x="343"/>
        <item m="1" x="409"/>
        <item m="1" x="706"/>
        <item m="1" x="639"/>
        <item m="1" x="581"/>
        <item x="11"/>
        <item m="1" x="191"/>
        <item m="1" x="218"/>
        <item m="1" x="549"/>
        <item x="74"/>
        <item m="1" x="414"/>
        <item m="1" x="309"/>
        <item m="1" x="548"/>
        <item x="68"/>
        <item m="1" x="326"/>
        <item x="94"/>
        <item m="1" x="196"/>
        <item m="1" x="623"/>
        <item m="1" x="697"/>
        <item x="86"/>
        <item x="88"/>
        <item m="1" x="572"/>
        <item x="96"/>
        <item m="1" x="678"/>
        <item x="111"/>
        <item m="1" x="537"/>
        <item x="79"/>
        <item x="104"/>
        <item m="1" x="563"/>
        <item m="1" x="675"/>
        <item x="95"/>
        <item x="127"/>
        <item m="1" x="592"/>
        <item m="1" x="383"/>
        <item m="1" x="620"/>
        <item m="1" x="292"/>
        <item m="1" x="422"/>
        <item m="1" x="305"/>
        <item m="1" x="315"/>
        <item m="1" x="233"/>
        <item m="1" x="194"/>
        <item x="85"/>
        <item m="1" x="240"/>
        <item m="1" x="461"/>
        <item m="1" x="604"/>
        <item x="134"/>
        <item m="1" x="522"/>
        <item m="1" x="444"/>
        <item m="1" x="241"/>
        <item m="1" x="451"/>
        <item m="1" x="621"/>
        <item m="1" x="555"/>
        <item m="1" x="471"/>
        <item x="130"/>
        <item m="1" x="557"/>
        <item m="1" x="226"/>
        <item m="1" x="205"/>
        <item m="1" x="179"/>
        <item m="1" x="423"/>
        <item m="1" x="332"/>
        <item m="1" x="492"/>
        <item m="1" x="378"/>
        <item x="142"/>
        <item m="1" x="248"/>
        <item m="1" x="463"/>
        <item m="1" x="453"/>
        <item m="1" x="680"/>
        <item m="1" x="242"/>
        <item m="1" x="318"/>
        <item m="1" x="671"/>
        <item m="1" x="228"/>
        <item m="1" x="372"/>
        <item m="1" x="665"/>
        <item m="1" x="474"/>
        <item m="1" x="303"/>
        <item m="1" x="170"/>
        <item m="1" x="559"/>
        <item m="1" x="269"/>
        <item m="1" x="282"/>
        <item m="1" x="319"/>
        <item m="1" x="335"/>
        <item m="1" x="223"/>
        <item m="1" x="323"/>
        <item m="1" x="175"/>
        <item m="1" x="567"/>
        <item m="1" x="245"/>
        <item m="1" x="701"/>
        <item x="1"/>
        <item m="1" x="381"/>
        <item x="5"/>
        <item m="1" x="184"/>
        <item m="1" x="666"/>
        <item m="1" x="351"/>
        <item m="1" x="486"/>
        <item x="57"/>
        <item x="45"/>
        <item x="52"/>
        <item m="1" x="615"/>
        <item m="1" x="215"/>
        <item m="1" x="391"/>
        <item x="22"/>
        <item m="1" x="428"/>
        <item x="24"/>
        <item x="108"/>
        <item x="100"/>
        <item x="91"/>
        <item m="1" x="361"/>
        <item m="1" x="281"/>
        <item x="120"/>
        <item m="1" x="450"/>
        <item m="1" x="564"/>
        <item x="115"/>
        <item m="1" x="539"/>
        <item m="1" x="247"/>
        <item m="1" x="395"/>
        <item m="1" x="158"/>
        <item x="137"/>
        <item x="140"/>
        <item m="1" x="376"/>
        <item m="1" x="266"/>
        <item m="1" x="195"/>
        <item m="1" x="695"/>
        <item m="1" x="258"/>
        <item m="1" x="408"/>
        <item m="1" x="348"/>
        <item m="1" x="452"/>
        <item m="1" x="295"/>
        <item m="1" x="570"/>
        <item m="1" x="636"/>
        <item m="1" x="655"/>
        <item m="1" x="536"/>
        <item m="1" x="296"/>
        <item x="151"/>
        <item m="1" x="473"/>
        <item m="1" x="197"/>
        <item m="1" x="494"/>
        <item m="1" x="551"/>
        <item m="1" x="221"/>
        <item m="1" x="384"/>
        <item m="1" x="380"/>
        <item m="1" x="652"/>
        <item m="1" x="667"/>
        <item m="1" x="574"/>
        <item x="36"/>
        <item m="1" x="519"/>
        <item x="42"/>
        <item m="1" x="561"/>
        <item x="34"/>
        <item x="69"/>
        <item x="55"/>
        <item x="60"/>
        <item x="63"/>
        <item x="80"/>
        <item m="1" x="614"/>
        <item m="1" x="618"/>
        <item x="112"/>
        <item m="1" x="421"/>
        <item m="1" x="293"/>
        <item m="1" x="256"/>
        <item m="1" x="511"/>
        <item m="1" x="542"/>
        <item m="1" x="521"/>
        <item x="126"/>
        <item m="1" x="483"/>
        <item m="1" x="275"/>
        <item m="1" x="611"/>
        <item m="1" x="472"/>
        <item m="1" x="569"/>
        <item m="1" x="358"/>
        <item m="1" x="260"/>
        <item m="1" x="253"/>
        <item m="1" x="411"/>
        <item m="1" x="465"/>
        <item m="1" x="209"/>
        <item m="1" x="531"/>
        <item m="1" x="485"/>
        <item m="1" x="526"/>
        <item x="16"/>
        <item m="1" x="261"/>
        <item m="1" x="562"/>
        <item m="1" x="455"/>
        <item m="1" x="507"/>
        <item x="59"/>
        <item x="90"/>
        <item x="58"/>
        <item x="81"/>
        <item x="98"/>
        <item x="101"/>
        <item m="1" x="516"/>
        <item x="110"/>
        <item m="1" x="533"/>
        <item m="1" x="225"/>
        <item m="1" x="346"/>
        <item m="1" x="187"/>
        <item m="1" x="249"/>
        <item x="128"/>
        <item m="1" x="654"/>
        <item m="1" x="331"/>
        <item m="1" x="167"/>
        <item x="146"/>
        <item m="1" x="689"/>
        <item m="1" x="357"/>
        <item m="1" x="169"/>
        <item m="1" x="232"/>
        <item m="1" x="214"/>
        <item m="1" x="585"/>
        <item m="1" x="390"/>
        <item m="1" x="325"/>
        <item x="150"/>
        <item m="1" x="704"/>
        <item m="1" x="662"/>
        <item m="1" x="439"/>
        <item m="1" x="505"/>
        <item m="1" x="389"/>
        <item m="1" x="350"/>
        <item m="1" x="545"/>
        <item m="1" x="412"/>
        <item m="1" x="597"/>
        <item m="1" x="520"/>
        <item m="1" x="579"/>
        <item m="1" x="174"/>
        <item m="1" x="459"/>
        <item m="1" x="553"/>
        <item x="25"/>
        <item m="1" x="220"/>
        <item m="1" x="647"/>
        <item m="1" x="515"/>
        <item m="1" x="582"/>
        <item m="1" x="219"/>
        <item m="1" x="708"/>
        <item m="1" x="360"/>
        <item m="1" x="300"/>
        <item m="1" x="541"/>
        <item m="1" x="627"/>
        <item m="1" x="514"/>
        <item m="1" x="616"/>
        <item m="1" x="339"/>
        <item x="33"/>
        <item x="28"/>
        <item m="1" x="229"/>
        <item m="1" x="172"/>
        <item m="1" x="394"/>
        <item m="1" x="216"/>
        <item m="1" x="217"/>
        <item m="1" x="587"/>
        <item m="1" x="648"/>
        <item m="1" x="338"/>
        <item m="1" x="324"/>
        <item m="1" x="642"/>
        <item m="1" x="619"/>
        <item m="1" x="668"/>
        <item m="1" x="426"/>
        <item m="1" x="438"/>
        <item m="1" x="276"/>
        <item m="1" x="299"/>
        <item m="1" x="481"/>
        <item m="1" x="369"/>
        <item m="1" x="447"/>
        <item m="1" x="498"/>
        <item m="1" x="181"/>
        <item x="30"/>
        <item m="1" x="458"/>
        <item m="1" x="576"/>
        <item x="35"/>
        <item m="1" x="328"/>
        <item m="1" x="308"/>
        <item x="13"/>
        <item x="17"/>
        <item m="1" x="550"/>
        <item m="1" x="513"/>
        <item m="1" x="457"/>
        <item m="1" x="682"/>
        <item m="1" x="353"/>
        <item m="1" x="290"/>
        <item m="1" x="419"/>
        <item m="1" x="413"/>
        <item x="27"/>
        <item m="1" x="478"/>
        <item x="19"/>
        <item m="1" x="200"/>
        <item m="1" x="236"/>
        <item x="14"/>
        <item m="1" x="673"/>
        <item m="1" x="271"/>
        <item m="1" x="375"/>
        <item m="1" x="407"/>
        <item m="1" x="540"/>
        <item m="1" x="456"/>
        <item x="149"/>
        <item m="1" x="327"/>
        <item m="1" x="237"/>
        <item m="1" x="609"/>
        <item m="1" x="480"/>
        <item m="1" x="699"/>
        <item m="1" x="578"/>
        <item m="1" x="608"/>
        <item m="1" x="404"/>
        <item m="1" x="341"/>
        <item m="1" x="651"/>
        <item m="1" x="657"/>
        <item m="1" x="432"/>
        <item m="1" x="171"/>
        <item m="1" x="700"/>
        <item m="1" x="547"/>
        <item m="1" x="198"/>
        <item m="1" x="659"/>
        <item m="1" x="495"/>
        <item m="1" x="291"/>
        <item m="1" x="500"/>
        <item m="1" x="590"/>
        <item m="1" x="173"/>
        <item m="1" x="601"/>
        <item m="1" x="685"/>
        <item m="1" x="301"/>
        <item m="1" x="254"/>
        <item m="1" x="575"/>
        <item m="1" x="313"/>
        <item m="1" x="352"/>
        <item m="1" x="238"/>
        <item m="1" x="446"/>
        <item m="1" x="602"/>
        <item x="2"/>
        <item m="1" x="288"/>
        <item m="1" x="591"/>
        <item m="1" x="202"/>
        <item m="1" x="416"/>
        <item m="1" x="684"/>
        <item m="1" x="162"/>
        <item m="1" x="340"/>
        <item m="1" x="430"/>
        <item m="1" x="252"/>
        <item m="1" x="312"/>
        <item m="1" x="508"/>
        <item m="1" x="617"/>
        <item m="1" x="243"/>
        <item m="1" x="649"/>
        <item m="1" x="403"/>
        <item x="8"/>
        <item m="1" x="499"/>
        <item m="1" x="230"/>
        <item m="1" x="600"/>
        <item x="9"/>
        <item m="1" x="683"/>
        <item m="1" x="280"/>
        <item m="1" x="476"/>
        <item x="26"/>
        <item m="1" x="626"/>
        <item m="1" x="650"/>
        <item m="1" x="637"/>
        <item x="41"/>
        <item m="1" x="493"/>
        <item m="1" x="398"/>
        <item m="1" x="681"/>
        <item x="133"/>
        <item m="1" x="613"/>
        <item m="1" x="160"/>
        <item m="1" x="417"/>
        <item m="1" x="707"/>
        <item m="1" x="244"/>
        <item m="1" x="206"/>
        <item m="1" x="268"/>
        <item m="1" x="285"/>
        <item m="1" x="625"/>
        <item m="1" x="698"/>
        <item x="31"/>
        <item m="1" x="424"/>
        <item m="1" x="703"/>
        <item m="1" x="462"/>
        <item m="1" x="518"/>
        <item x="148"/>
        <item m="1" x="466"/>
        <item m="1" x="284"/>
        <item m="1" x="349"/>
        <item m="1" x="222"/>
        <item m="1" x="565"/>
        <item m="1" x="691"/>
        <item m="1" x="400"/>
        <item m="1" x="272"/>
        <item m="1" x="573"/>
        <item m="1" x="598"/>
        <item m="1" x="431"/>
        <item m="1" x="489"/>
        <item m="1" x="530"/>
        <item m="1" x="674"/>
        <item m="1" x="528"/>
        <item m="1" x="393"/>
        <item x="64"/>
        <item m="1" x="294"/>
        <item m="1" x="630"/>
        <item m="1" x="316"/>
        <item m="1" x="679"/>
        <item m="1" x="523"/>
        <item m="1" x="234"/>
        <item m="1" x="645"/>
        <item m="1" x="506"/>
        <item m="1" x="524"/>
        <item m="1" x="210"/>
        <item m="1" x="644"/>
        <item m="1" x="164"/>
        <item m="1" x="354"/>
        <item m="1" x="396"/>
        <item m="1" x="286"/>
        <item m="1" x="546"/>
        <item m="1" x="434"/>
        <item m="1" x="235"/>
        <item m="1" x="374"/>
        <item m="1" x="468"/>
        <item x="10"/>
        <item m="1" x="320"/>
        <item m="1" x="633"/>
        <item m="1" x="336"/>
        <item m="1" x="239"/>
        <item m="1" x="297"/>
        <item m="1" x="672"/>
        <item m="1" x="418"/>
        <item m="1" x="643"/>
        <item m="1" x="262"/>
        <item m="1" x="509"/>
        <item m="1" x="527"/>
        <item m="1" x="263"/>
        <item m="1" x="692"/>
        <item x="20"/>
        <item x="141"/>
        <item m="1" x="317"/>
        <item m="1" x="379"/>
        <item m="1" x="427"/>
        <item m="1" x="359"/>
        <item m="1" x="631"/>
        <item m="1" x="705"/>
        <item m="1" x="464"/>
        <item m="1" x="382"/>
        <item m="1" x="283"/>
        <item m="1" x="186"/>
        <item m="1" x="535"/>
        <item m="1" x="622"/>
        <item m="1" x="606"/>
        <item m="1" x="496"/>
        <item x="0"/>
        <item x="3"/>
        <item x="4"/>
        <item x="6"/>
        <item x="7"/>
        <item x="12"/>
        <item x="18"/>
        <item x="23"/>
        <item x="131"/>
        <item x="139"/>
        <item x="145"/>
        <item x="152"/>
        <item x="153"/>
        <item x="154"/>
        <item x="155"/>
        <item x="156"/>
      </items>
    </pivotField>
    <pivotField compact="0" outline="0" showAll="0" defaultSubtotal="0">
      <items count="2818">
        <item m="1" x="2660"/>
        <item x="113"/>
        <item x="183"/>
        <item m="1" x="1559"/>
        <item m="1" x="1168"/>
        <item m="1" x="2587"/>
        <item m="1" x="2711"/>
        <item m="1" x="1212"/>
        <item m="1" x="1024"/>
        <item m="1" x="1589"/>
        <item m="1" x="2028"/>
        <item m="1" x="2071"/>
        <item m="1" x="1375"/>
        <item m="1" x="2508"/>
        <item m="1" x="564"/>
        <item m="1" x="1449"/>
        <item m="1" x="2803"/>
        <item m="1" x="2527"/>
        <item m="1" x="246"/>
        <item m="1" x="2801"/>
        <item m="1" x="2588"/>
        <item m="1" x="2568"/>
        <item m="1" x="2226"/>
        <item m="1" x="2322"/>
        <item m="1" x="1310"/>
        <item m="1" x="2196"/>
        <item m="1" x="2069"/>
        <item m="1" x="1178"/>
        <item m="1" x="2269"/>
        <item m="1" x="875"/>
        <item m="1" x="2808"/>
        <item m="1" x="1246"/>
        <item m="1" x="2712"/>
        <item m="1" x="1017"/>
        <item m="1" x="652"/>
        <item m="1" x="1835"/>
        <item m="1" x="2328"/>
        <item m="1" x="754"/>
        <item m="1" x="2198"/>
        <item m="1" x="2224"/>
        <item m="1" x="1617"/>
        <item m="1" x="1046"/>
        <item m="1" x="620"/>
        <item m="1" x="633"/>
        <item m="1" x="428"/>
        <item m="1" x="401"/>
        <item m="1" x="1398"/>
        <item m="1" x="2282"/>
        <item m="1" x="2501"/>
        <item m="1" x="2045"/>
        <item m="1" x="2463"/>
        <item m="1" x="391"/>
        <item m="1" x="1265"/>
        <item m="1" x="209"/>
        <item m="1" x="370"/>
        <item x="50"/>
        <item m="1" x="1966"/>
        <item m="1" x="976"/>
        <item m="1" x="703"/>
        <item m="1" x="1431"/>
        <item m="1" x="1248"/>
        <item m="1" x="2678"/>
        <item m="1" x="1201"/>
        <item m="1" x="1881"/>
        <item m="1" x="2116"/>
        <item m="1" x="540"/>
        <item m="1" x="1485"/>
        <item m="1" x="189"/>
        <item m="1" x="647"/>
        <item m="1" x="292"/>
        <item m="1" x="2275"/>
        <item m="1" x="2763"/>
        <item m="1" x="554"/>
        <item m="1" x="2341"/>
        <item m="1" x="1906"/>
        <item m="1" x="2343"/>
        <item m="1" x="1380"/>
        <item m="1" x="1103"/>
        <item m="1" x="2438"/>
        <item m="1" x="1586"/>
        <item m="1" x="1940"/>
        <item m="1" x="1760"/>
        <item m="1" x="663"/>
        <item m="1" x="1929"/>
        <item m="1" x="1591"/>
        <item m="1" x="1279"/>
        <item m="1" x="2456"/>
        <item m="1" x="435"/>
        <item m="1" x="810"/>
        <item m="1" x="2380"/>
        <item m="1" x="1890"/>
        <item m="1" x="2111"/>
        <item m="1" x="1504"/>
        <item m="1" x="2429"/>
        <item m="1" x="1947"/>
        <item m="1" x="824"/>
        <item m="1" x="2094"/>
        <item m="1" x="622"/>
        <item m="1" x="2240"/>
        <item m="1" x="828"/>
        <item m="1" x="2424"/>
        <item m="1" x="1497"/>
        <item m="1" x="2183"/>
        <item m="1" x="2388"/>
        <item m="1" x="2208"/>
        <item m="1" x="2522"/>
        <item m="1" x="1238"/>
        <item m="1" x="1838"/>
        <item m="1" x="1635"/>
        <item m="1" x="825"/>
        <item m="1" x="1186"/>
        <item m="1" x="301"/>
        <item m="1" x="560"/>
        <item m="1" x="520"/>
        <item m="1" x="1114"/>
        <item m="1" x="2374"/>
        <item m="1" x="2705"/>
        <item m="1" x="638"/>
        <item m="1" x="1884"/>
        <item m="1" x="2130"/>
        <item m="1" x="420"/>
        <item m="1" x="693"/>
        <item m="1" x="1907"/>
        <item x="2"/>
        <item m="1" x="2428"/>
        <item m="1" x="1101"/>
        <item m="1" x="1722"/>
        <item m="1" x="2016"/>
        <item m="1" x="1272"/>
        <item m="1" x="587"/>
        <item m="1" x="1710"/>
        <item m="1" x="2278"/>
        <item m="1" x="1163"/>
        <item m="1" x="2815"/>
        <item m="1" x="455"/>
        <item m="1" x="2579"/>
        <item m="1" x="233"/>
        <item m="1" x="1777"/>
        <item m="1" x="760"/>
        <item m="1" x="537"/>
        <item m="1" x="1628"/>
        <item m="1" x="1508"/>
        <item m="1" x="1696"/>
        <item m="1" x="1259"/>
        <item m="1" x="1292"/>
        <item m="1" x="594"/>
        <item m="1" x="2047"/>
        <item m="1" x="2312"/>
        <item m="1" x="549"/>
        <item m="1" x="618"/>
        <item m="1" x="296"/>
        <item m="1" x="845"/>
        <item m="1" x="1070"/>
        <item m="1" x="806"/>
        <item m="1" x="1003"/>
        <item m="1" x="2782"/>
        <item m="1" x="2080"/>
        <item m="1" x="2696"/>
        <item m="1" x="732"/>
        <item m="1" x="382"/>
        <item m="1" x="653"/>
        <item m="1" x="2327"/>
        <item m="1" x="2523"/>
        <item m="1" x="2425"/>
        <item m="1" x="1745"/>
        <item m="1" x="1778"/>
        <item m="1" x="1045"/>
        <item m="1" x="2817"/>
        <item m="1" x="1445"/>
        <item m="1" x="2701"/>
        <item m="1" x="2671"/>
        <item m="1" x="2731"/>
        <item m="1" x="767"/>
        <item m="1" x="2190"/>
        <item m="1" x="1374"/>
        <item m="1" x="404"/>
        <item m="1" x="2348"/>
        <item m="1" x="2342"/>
        <item m="1" x="2745"/>
        <item m="1" x="2675"/>
        <item m="1" x="2235"/>
        <item m="1" x="2602"/>
        <item m="1" x="476"/>
        <item m="1" x="1943"/>
        <item m="1" x="1750"/>
        <item m="1" x="1263"/>
        <item m="1" x="1534"/>
        <item m="1" x="350"/>
        <item m="1" x="1816"/>
        <item m="1" x="1371"/>
        <item m="1" x="291"/>
        <item m="1" x="1353"/>
        <item m="1" x="2122"/>
        <item m="1" x="2171"/>
        <item m="1" x="2472"/>
        <item m="1" x="2258"/>
        <item m="1" x="1270"/>
        <item m="1" x="515"/>
        <item m="1" x="1067"/>
        <item m="1" x="789"/>
        <item m="1" x="2064"/>
        <item m="1" x="2421"/>
        <item m="1" x="830"/>
        <item m="1" x="1149"/>
        <item m="1" x="2443"/>
        <item m="1" x="2063"/>
        <item m="1" x="2698"/>
        <item m="1" x="2365"/>
        <item m="1" x="1379"/>
        <item m="1" x="2119"/>
        <item m="1" x="315"/>
        <item m="1" x="1701"/>
        <item m="1" x="1376"/>
        <item m="1" x="1800"/>
        <item m="1" x="801"/>
        <item m="1" x="221"/>
        <item m="1" x="2005"/>
        <item m="1" x="1403"/>
        <item m="1" x="2174"/>
        <item m="1" x="1211"/>
        <item m="1" x="1076"/>
        <item m="1" x="1328"/>
        <item m="1" x="720"/>
        <item m="1" x="1111"/>
        <item m="1" x="1608"/>
        <item m="1" x="2473"/>
        <item m="1" x="2230"/>
        <item m="1" x="679"/>
        <item m="1" x="1339"/>
        <item m="1" x="410"/>
        <item m="1" x="300"/>
        <item m="1" x="2563"/>
        <item m="1" x="2227"/>
        <item m="1" x="2376"/>
        <item m="1" x="1271"/>
        <item m="1" x="1190"/>
        <item m="1" x="780"/>
        <item m="1" x="443"/>
        <item m="1" x="1105"/>
        <item m="1" x="2491"/>
        <item m="1" x="2721"/>
        <item m="1" x="2187"/>
        <item m="1" x="2793"/>
        <item m="1" x="1803"/>
        <item m="1" x="2396"/>
        <item m="1" x="666"/>
        <item m="1" x="331"/>
        <item m="1" x="2384"/>
        <item m="1" x="2292"/>
        <item m="1" x="405"/>
        <item m="1" x="989"/>
        <item m="1" x="2652"/>
        <item m="1" x="1073"/>
        <item m="1" x="354"/>
        <item m="1" x="2591"/>
        <item m="1" x="1355"/>
        <item m="1" x="1273"/>
        <item m="1" x="2398"/>
        <item m="1" x="1746"/>
        <item m="1" x="2627"/>
        <item m="1" x="1486"/>
        <item m="1" x="2331"/>
        <item m="1" x="1937"/>
        <item m="1" x="479"/>
        <item m="1" x="1327"/>
        <item m="1" x="866"/>
        <item m="1" x="1762"/>
        <item m="1" x="775"/>
        <item m="1" x="851"/>
        <item m="1" x="2401"/>
        <item m="1" x="408"/>
        <item m="1" x="1239"/>
        <item m="1" x="1229"/>
        <item m="1" x="348"/>
        <item m="1" x="1610"/>
        <item m="1" x="1514"/>
        <item m="1" x="2738"/>
        <item m="1" x="362"/>
        <item x="161"/>
        <item m="1" x="574"/>
        <item m="1" x="2628"/>
        <item m="1" x="1053"/>
        <item m="1" x="887"/>
        <item m="1" x="2256"/>
        <item m="1" x="1594"/>
        <item m="1" x="1268"/>
        <item m="1" x="978"/>
        <item m="1" x="1170"/>
        <item m="1" x="881"/>
        <item m="1" x="344"/>
        <item m="1" x="2284"/>
        <item m="1" x="799"/>
        <item m="1" x="1626"/>
        <item m="1" x="1587"/>
        <item m="1" x="803"/>
        <item m="1" x="1949"/>
        <item m="1" x="259"/>
        <item m="1" x="2590"/>
        <item m="1" x="1723"/>
        <item m="1" x="934"/>
        <item m="1" x="2771"/>
        <item m="1" x="1253"/>
        <item m="1" x="665"/>
        <item m="1" x="1250"/>
        <item m="1" x="2729"/>
        <item m="1" x="1447"/>
        <item m="1" x="1824"/>
        <item m="1" x="1341"/>
        <item m="1" x="1782"/>
        <item m="1" x="478"/>
        <item m="1" x="1682"/>
        <item m="1" x="2451"/>
        <item m="1" x="1525"/>
        <item m="1" x="1821"/>
        <item m="1" x="1911"/>
        <item m="1" x="327"/>
        <item m="1" x="979"/>
        <item m="1" x="491"/>
        <item m="1" x="2776"/>
        <item m="1" x="2390"/>
        <item m="1" x="1716"/>
        <item m="1" x="2352"/>
        <item m="1" x="2608"/>
        <item m="1" x="1863"/>
        <item m="1" x="2031"/>
        <item m="1" x="822"/>
        <item m="1" x="304"/>
        <item m="1" x="1040"/>
        <item m="1" x="2637"/>
        <item m="1" x="2750"/>
        <item m="1" x="1798"/>
        <item m="1" x="1344"/>
        <item m="1" x="2760"/>
        <item m="1" x="539"/>
        <item m="1" x="459"/>
        <item m="1" x="643"/>
        <item m="1" x="837"/>
        <item m="1" x="1717"/>
        <item m="1" x="1395"/>
        <item m="1" x="467"/>
        <item m="1" x="373"/>
        <item m="1" x="2800"/>
        <item m="1" x="2068"/>
        <item m="1" x="987"/>
        <item m="1" x="2764"/>
        <item m="1" x="1465"/>
        <item m="1" x="2238"/>
        <item m="1" x="2559"/>
        <item m="1" x="2153"/>
        <item m="1" x="1810"/>
        <item m="1" x="266"/>
        <item m="1" x="1843"/>
        <item m="1" x="751"/>
        <item m="1" x="907"/>
        <item m="1" x="1732"/>
        <item m="1" x="1393"/>
        <item m="1" x="205"/>
        <item m="1" x="1104"/>
        <item m="1" x="1179"/>
        <item m="1" x="1452"/>
        <item m="1" x="433"/>
        <item m="1" x="286"/>
        <item m="1" x="2537"/>
        <item m="1" x="627"/>
        <item m="1" x="1165"/>
        <item m="1" x="1539"/>
        <item m="1" x="2441"/>
        <item m="1" x="2268"/>
        <item m="1" x="1116"/>
        <item m="1" x="1188"/>
        <item m="1" x="964"/>
        <item m="1" x="2079"/>
        <item m="1" x="1523"/>
        <item m="1" x="318"/>
        <item m="1" x="781"/>
        <item m="1" x="1066"/>
        <item m="1" x="849"/>
        <item m="1" x="2059"/>
        <item m="1" x="394"/>
        <item m="1" x="2347"/>
        <item m="1" x="186"/>
        <item m="1" x="2084"/>
        <item m="1" x="2076"/>
        <item m="1" x="1654"/>
        <item m="1" x="1874"/>
        <item m="1" x="1276"/>
        <item m="1" x="1294"/>
        <item m="1" x="1664"/>
        <item m="1" x="392"/>
        <item m="1" x="1285"/>
        <item m="1" x="366"/>
        <item m="1" x="2524"/>
        <item m="1" x="2740"/>
        <item m="1" x="1081"/>
        <item m="1" x="2221"/>
        <item m="1" x="1047"/>
        <item m="1" x="1086"/>
        <item m="1" x="2236"/>
        <item m="1" x="2323"/>
        <item m="1" x="1308"/>
        <item m="1" x="2125"/>
        <item m="1" x="2048"/>
        <item m="1" x="2257"/>
        <item m="1" x="1695"/>
        <item m="1" x="2296"/>
        <item m="1" x="2158"/>
        <item m="1" x="2276"/>
        <item m="1" x="2600"/>
        <item m="1" x="1358"/>
        <item m="1" x="2551"/>
        <item m="1" x="1606"/>
        <item m="1" x="533"/>
        <item m="1" x="522"/>
        <item m="1" x="1202"/>
        <item m="1" x="1183"/>
        <item m="1" x="1866"/>
        <item m="1" x="2510"/>
        <item m="1" x="2725"/>
        <item m="1" x="2392"/>
        <item m="1" x="378"/>
        <item m="1" x="2252"/>
        <item m="1" x="2340"/>
        <item m="1" x="1349"/>
        <item m="1" x="1748"/>
        <item m="1" x="2432"/>
        <item m="1" x="675"/>
        <item m="1" x="864"/>
        <item m="1" x="271"/>
        <item m="1" x="283"/>
        <item m="1" x="210"/>
        <item m="1" x="1335"/>
        <item m="1" x="1157"/>
        <item m="1" x="2039"/>
        <item m="1" x="2695"/>
        <item m="1" x="1945"/>
        <item m="1" x="261"/>
        <item m="1" x="689"/>
        <item m="1" x="468"/>
        <item m="1" x="591"/>
        <item m="1" x="2056"/>
        <item m="1" x="306"/>
        <item m="1" x="1147"/>
        <item m="1" x="1739"/>
        <item m="1" x="310"/>
        <item m="1" x="512"/>
        <item m="1" x="631"/>
        <item m="1" x="1162"/>
        <item m="1" x="902"/>
        <item m="1" x="1769"/>
        <item m="1" x="297"/>
        <item m="1" x="2651"/>
        <item m="1" x="1702"/>
        <item m="1" x="2504"/>
        <item m="1" x="805"/>
        <item m="1" x="2022"/>
        <item m="1" x="2668"/>
        <item m="1" x="2332"/>
        <item m="1" x="452"/>
        <item m="1" x="2733"/>
        <item m="1" x="1218"/>
        <item m="1" x="309"/>
        <item m="1" x="762"/>
        <item m="1" x="1919"/>
        <item m="1" x="572"/>
        <item m="1" x="1277"/>
        <item m="1" x="2200"/>
        <item m="1" x="1315"/>
        <item m="1" x="923"/>
        <item m="1" x="982"/>
        <item m="1" x="1448"/>
        <item m="1" x="1629"/>
        <item m="1" x="523"/>
        <item m="1" x="1002"/>
        <item m="1" x="2414"/>
        <item m="1" x="1117"/>
        <item m="1" x="2804"/>
        <item m="1" x="380"/>
        <item m="1" x="368"/>
        <item m="1" x="1440"/>
        <item m="1" x="889"/>
        <item m="1" x="759"/>
        <item m="1" x="2254"/>
        <item m="1" x="1920"/>
        <item m="1" x="2462"/>
        <item m="1" x="680"/>
        <item m="1" x="436"/>
        <item m="1" x="2580"/>
        <item m="1" x="2534"/>
        <item m="1" x="2244"/>
        <item m="1" x="2146"/>
        <item m="1" x="672"/>
        <item m="1" x="203"/>
        <item m="1" x="970"/>
        <item m="1" x="1019"/>
        <item m="1" x="967"/>
        <item m="1" x="921"/>
        <item m="1" x="713"/>
        <item m="1" x="2378"/>
        <item m="1" x="2207"/>
        <item m="1" x="1471"/>
        <item m="1" x="1705"/>
        <item m="1" x="1041"/>
        <item m="1" x="489"/>
        <item m="1" x="555"/>
        <item m="1" x="2399"/>
        <item m="1" x="1674"/>
        <item m="1" x="793"/>
        <item m="1" x="2250"/>
        <item m="1" x="2546"/>
        <item m="1" x="1433"/>
        <item m="1" x="2194"/>
        <item m="1" x="553"/>
        <item m="1" x="1912"/>
        <item m="1" x="2195"/>
        <item m="1" x="2115"/>
        <item m="1" x="1085"/>
        <item m="1" x="1720"/>
        <item m="1" x="1129"/>
        <item m="1" x="1260"/>
        <item m="1" x="2795"/>
        <item m="1" x="324"/>
        <item m="1" x="2684"/>
        <item m="1" x="561"/>
        <item m="1" x="2598"/>
        <item m="1" x="418"/>
        <item m="1" x="2339"/>
        <item m="1" x="1151"/>
        <item m="1" x="513"/>
        <item m="1" x="2371"/>
        <item m="1" x="1337"/>
        <item m="1" x="2349"/>
        <item m="1" x="2687"/>
        <item m="1" x="2589"/>
        <item m="1" x="1855"/>
        <item m="1" x="2375"/>
        <item m="1" x="1319"/>
        <item m="1" x="1156"/>
        <item m="1" x="1396"/>
        <item m="1" x="950"/>
        <item m="1" x="2686"/>
        <item m="1" x="2242"/>
        <item m="1" x="2305"/>
        <item m="1" x="352"/>
        <item m="1" x="2496"/>
        <item m="1" x="1044"/>
        <item m="1" x="1501"/>
        <item m="1" x="617"/>
        <item m="1" x="1724"/>
        <item m="1" x="1903"/>
        <item m="1" x="811"/>
        <item m="1" x="1726"/>
        <item m="1" x="677"/>
        <item m="1" x="1761"/>
        <item m="1" x="194"/>
        <item m="1" x="2789"/>
        <item m="1" x="1683"/>
        <item m="1" x="1400"/>
        <item m="1" x="2273"/>
        <item m="1" x="2280"/>
        <item m="1" x="1171"/>
        <item m="1" x="1382"/>
        <item m="1" x="1287"/>
        <item m="1" x="1602"/>
        <item m="1" x="1120"/>
        <item m="1" x="687"/>
        <item m="1" x="2599"/>
        <item m="1" x="1545"/>
        <item m="1" x="898"/>
        <item m="1" x="683"/>
        <item m="1" x="1809"/>
        <item m="1" x="2611"/>
        <item m="1" x="2604"/>
        <item m="1" x="1410"/>
        <item m="1" x="2540"/>
        <item m="1" x="598"/>
        <item m="1" x="2761"/>
        <item m="1" x="1221"/>
        <item m="1" x="2020"/>
        <item m="1" x="1984"/>
        <item m="1" x="2134"/>
        <item m="1" x="1392"/>
        <item m="1" x="1968"/>
        <item m="1" x="1172"/>
        <item m="1" x="1079"/>
        <item m="1" x="1193"/>
        <item m="1" x="1902"/>
        <item m="1" x="1734"/>
        <item m="1" x="1223"/>
        <item m="1" x="2329"/>
        <item m="1" x="668"/>
        <item m="1" x="681"/>
        <item m="1" x="2542"/>
        <item m="1" x="738"/>
        <item m="1" x="1546"/>
        <item m="1" x="2661"/>
        <item m="1" x="250"/>
        <item m="1" x="1112"/>
        <item m="1" x="1198"/>
        <item m="1" x="1075"/>
        <item m="1" x="589"/>
        <item m="1" x="2642"/>
        <item m="1" x="1126"/>
        <item m="1" x="954"/>
        <item m="1" x="402"/>
        <item m="1" x="1904"/>
        <item m="1" x="1422"/>
        <item m="1" x="1099"/>
        <item m="1" x="903"/>
        <item m="1" x="2784"/>
        <item m="1" x="1275"/>
        <item m="1" x="2131"/>
        <item m="1" x="2479"/>
        <item m="1" x="1650"/>
        <item m="1" x="991"/>
        <item m="1" x="1057"/>
        <item m="1" x="611"/>
        <item m="1" x="2558"/>
        <item m="1" x="2490"/>
        <item m="1" x="956"/>
        <item m="1" x="961"/>
        <item m="1" x="1833"/>
        <item m="1" x="1299"/>
        <item m="1" x="1747"/>
        <item m="1" x="1007"/>
        <item m="1" x="655"/>
        <item m="1" x="1767"/>
        <item m="1" x="2081"/>
        <item m="1" x="721"/>
        <item m="1" x="227"/>
        <item m="1" x="2561"/>
        <item m="1" x="2794"/>
        <item m="1" x="1530"/>
        <item m="1" x="2570"/>
        <item m="1" x="1479"/>
        <item m="1" x="2298"/>
        <item m="1" x="2247"/>
        <item m="1" x="2406"/>
        <item m="1" x="2054"/>
        <item m="1" x="2191"/>
        <item m="1" x="2139"/>
        <item m="1" x="1935"/>
        <item m="1" x="565"/>
        <item m="1" x="399"/>
        <item m="1" x="728"/>
        <item m="1" x="980"/>
        <item m="1" x="336"/>
        <item m="1" x="2469"/>
        <item m="1" x="411"/>
        <item m="1" x="1071"/>
        <item m="1" x="2720"/>
        <item m="1" x="960"/>
        <item m="1" x="1868"/>
        <item m="1" x="1870"/>
        <item m="1" x="317"/>
        <item m="1" x="645"/>
        <item m="1" x="2805"/>
        <item m="1" x="2304"/>
        <item m="1" x="1461"/>
        <item m="1" x="1023"/>
        <item m="1" x="2643"/>
        <item m="1" x="2192"/>
        <item m="1" x="2006"/>
        <item m="1" x="1841"/>
        <item m="1" x="2018"/>
        <item m="1" x="2053"/>
        <item m="1" x="1432"/>
        <item m="1" x="2488"/>
        <item m="1" x="2483"/>
        <item m="1" x="673"/>
        <item m="1" x="2670"/>
        <item m="1" x="2606"/>
        <item m="1" x="740"/>
        <item m="1" x="1196"/>
        <item m="1" x="939"/>
        <item m="1" x="2145"/>
        <item m="1" x="2070"/>
        <item m="1" x="1600"/>
        <item m="1" x="1887"/>
        <item m="1" x="840"/>
        <item m="1" x="730"/>
        <item m="1" x="1853"/>
        <item m="1" x="2657"/>
        <item m="1" x="2274"/>
        <item m="1" x="1462"/>
        <item m="1" x="1491"/>
        <item m="1" x="2215"/>
        <item m="1" x="1006"/>
        <item m="1" x="1148"/>
        <item m="1" x="613"/>
        <item m="1" x="1954"/>
        <item m="1" x="1107"/>
        <item m="1" x="457"/>
        <item m="1" x="2467"/>
        <item m="1" x="516"/>
        <item m="1" x="1897"/>
        <item m="1" x="2635"/>
        <item m="1" x="546"/>
        <item m="1" x="199"/>
        <item m="1" x="685"/>
        <item m="1" x="200"/>
        <item m="1" x="874"/>
        <item m="1" x="2644"/>
        <item m="1" x="1639"/>
        <item m="1" x="2073"/>
        <item m="1" x="1049"/>
        <item m="1" x="386"/>
        <item m="1" x="1242"/>
        <item m="1" x="579"/>
        <item m="1" x="641"/>
        <item m="1" x="252"/>
        <item m="1" x="1818"/>
        <item m="1" x="819"/>
        <item m="1" x="2306"/>
        <item m="1" x="1020"/>
        <item m="1" x="1295"/>
        <item m="1" x="2767"/>
        <item m="1" x="1058"/>
        <item m="1" x="197"/>
        <item m="1" x="2640"/>
        <item m="1" x="2480"/>
        <item m="1" x="1987"/>
        <item m="1" x="2113"/>
        <item m="1" x="1657"/>
        <item m="1" x="1456"/>
        <item m="1" x="2583"/>
        <item m="1" x="926"/>
        <item m="1" x="818"/>
        <item m="1" x="500"/>
        <item m="1" x="1010"/>
        <item m="1" x="2351"/>
        <item m="1" x="1633"/>
        <item m="1" x="1679"/>
        <item m="1" x="2271"/>
        <item m="1" x="742"/>
        <item m="1" x="1189"/>
        <item m="1" x="403"/>
        <item m="1" x="1127"/>
        <item m="1" x="660"/>
        <item m="1" x="1252"/>
        <item m="1" x="1820"/>
        <item m="1" x="2797"/>
        <item m="1" x="1249"/>
        <item m="1" x="770"/>
        <item m="1" x="1646"/>
        <item m="1" x="1397"/>
        <item m="1" x="2234"/>
        <item m="1" x="1957"/>
        <item m="1" x="1133"/>
        <item m="1" x="1995"/>
        <item m="1" x="1678"/>
        <item m="1" x="1623"/>
        <item m="1" x="853"/>
        <item m="1" x="2040"/>
        <item m="1" x="2266"/>
        <item m="1" x="1932"/>
        <item m="1" x="1361"/>
        <item m="1" x="542"/>
        <item m="1" x="1386"/>
        <item m="1" x="2788"/>
        <item m="1" x="187"/>
        <item m="1" x="1786"/>
        <item m="1" x="1219"/>
        <item m="1" x="1064"/>
        <item m="1" x="1069"/>
        <item m="1" x="1978"/>
        <item m="1" x="1169"/>
        <item m="1" x="1481"/>
        <item m="1" x="2487"/>
        <item m="1" x="859"/>
        <item m="1" x="1632"/>
        <item m="1" x="1847"/>
        <item m="1" x="1366"/>
        <item m="1" x="2654"/>
        <item m="1" x="1795"/>
        <item m="1" x="531"/>
        <item m="1" x="1080"/>
        <item m="1" x="659"/>
        <item m="1" x="1108"/>
        <item m="1" x="917"/>
        <item m="1" x="2383"/>
        <item m="1" x="2774"/>
        <item m="1" x="1061"/>
        <item m="1" x="1873"/>
        <item m="1" x="2402"/>
        <item m="1" x="1991"/>
        <item m="1" x="547"/>
        <item m="1" x="426"/>
        <item m="1" x="817"/>
        <item m="1" x="2714"/>
        <item m="1" x="1424"/>
        <item m="1" x="1166"/>
        <item m="1" x="1521"/>
        <item m="1" x="2673"/>
        <item m="1" x="1093"/>
        <item m="1" x="1577"/>
        <item m="1" x="1469"/>
        <item m="1" x="682"/>
        <item m="1" x="1365"/>
        <item m="1" x="1031"/>
        <item m="1" x="1875"/>
        <item m="1" x="1293"/>
        <item m="1" x="1694"/>
        <item m="1" x="1278"/>
        <item m="1" x="2768"/>
        <item m="1" x="1719"/>
        <item m="1" x="1324"/>
        <item m="1" x="925"/>
        <item m="1" x="634"/>
        <item m="1" x="575"/>
        <item m="1" x="1336"/>
        <item m="1" x="1641"/>
        <item m="1" x="2223"/>
        <item m="1" x="1763"/>
        <item m="1" x="2288"/>
        <item m="1" x="1236"/>
        <item m="1" x="2300"/>
        <item m="1" x="1802"/>
        <item m="1" x="2742"/>
        <item m="1" x="1373"/>
        <item m="1" x="1144"/>
        <item m="1" x="2318"/>
        <item m="1" x="1207"/>
        <item m="1" x="240"/>
        <item m="1" x="1663"/>
        <item m="1" x="692"/>
        <item m="1" x="696"/>
        <item m="1" x="2535"/>
        <item m="1" x="2109"/>
        <item m="1" x="2584"/>
        <item m="1" x="2015"/>
        <item m="1" x="446"/>
        <item m="1" x="846"/>
        <item m="1" x="2454"/>
        <item m="1" x="1689"/>
        <item m="1" x="528"/>
        <item m="1" x="1561"/>
        <item m="1" x="2753"/>
        <item m="1" x="1568"/>
        <item m="1" x="1334"/>
        <item m="1" x="1625"/>
        <item m="1" x="381"/>
        <item m="1" x="601"/>
        <item m="1" x="833"/>
        <item m="1" x="2609"/>
        <item m="1" x="1446"/>
        <item m="1" x="636"/>
        <item m="1" x="415"/>
        <item m="1" x="2105"/>
        <item m="1" x="2464"/>
        <item m="1" x="662"/>
        <item m="1" x="996"/>
        <item m="1" x="2044"/>
        <item m="1" x="1368"/>
        <item m="1" x="1671"/>
        <item m="1" x="1473"/>
        <item m="1" x="1738"/>
        <item m="1" x="2536"/>
        <item m="1" x="244"/>
        <item m="1" x="2798"/>
        <item m="1" x="1697"/>
        <item m="1" x="2004"/>
        <item m="1" x="1846"/>
        <item m="1" x="383"/>
        <item m="1" x="1621"/>
        <item m="1" x="212"/>
        <item m="1" x="2140"/>
        <item m="1" x="756"/>
        <item m="1" x="1417"/>
        <item m="1" x="1416"/>
        <item m="1" x="1243"/>
        <item m="1" x="2778"/>
        <item m="1" x="2314"/>
        <item m="1" x="1429"/>
        <item m="1" x="1553"/>
        <item m="1" x="1038"/>
        <item m="1" x="1059"/>
        <item m="1" x="1034"/>
        <item m="1" x="2021"/>
        <item m="1" x="2366"/>
        <item m="1" x="1575"/>
        <item m="1" x="397"/>
        <item m="1" x="223"/>
        <item m="1" x="245"/>
        <item m="1" x="1700"/>
        <item m="1" x="2126"/>
        <item m="1" x="694"/>
        <item m="1" x="206"/>
        <item m="1" x="1174"/>
        <item m="1" x="2531"/>
        <item m="1" x="2311"/>
        <item m="1" x="1381"/>
        <item m="1" x="1804"/>
        <item m="1" x="2248"/>
        <item m="1" x="1420"/>
        <item m="1" x="1867"/>
        <item m="1" x="1180"/>
        <item m="1" x="2142"/>
        <item m="1" x="2575"/>
        <item m="1" x="1698"/>
        <item m="1" x="1307"/>
        <item m="1" x="2367"/>
        <item m="1" x="1372"/>
        <item m="1" x="2212"/>
        <item m="1" x="2178"/>
        <item m="1" x="1230"/>
        <item m="1" x="1967"/>
        <item m="1" x="440"/>
        <item m="1" x="2739"/>
        <item m="1" x="1404"/>
        <item m="1" x="2607"/>
        <item m="1" x="2458"/>
        <item m="1" x="2368"/>
        <item m="1" x="1150"/>
        <item m="1" x="2423"/>
        <item m="1" x="888"/>
        <item m="1" x="1269"/>
        <item m="1" x="1652"/>
        <item m="1" x="2433"/>
        <item m="1" x="2403"/>
        <item m="1" x="1240"/>
        <item m="1" x="2213"/>
        <item m="1" x="2210"/>
        <item m="1" x="873"/>
        <item m="1" x="2232"/>
        <item m="1" x="2335"/>
        <item m="1" x="1343"/>
        <item m="1" x="1637"/>
        <item m="1" x="2404"/>
        <item m="1" x="2219"/>
        <item m="1" x="1438"/>
        <item m="1" x="2597"/>
        <item m="1" x="2394"/>
        <item m="1" x="1138"/>
        <item m="1" x="834"/>
        <item m="1" x="725"/>
        <item m="1" x="2700"/>
        <item m="1" x="393"/>
        <item m="1" x="334"/>
        <item m="1" x="1128"/>
        <item m="1" x="1301"/>
        <item m="1" x="576"/>
        <item m="1" x="2270"/>
        <item x="69"/>
        <item m="1" x="195"/>
        <item m="1" x="492"/>
        <item m="1" x="1028"/>
        <item m="1" x="649"/>
        <item m="1" x="1055"/>
        <item m="1" x="2106"/>
        <item m="1" x="2217"/>
        <item m="1" x="1500"/>
        <item m="1" x="1357"/>
        <item m="1" x="2074"/>
        <item m="1" x="2060"/>
        <item m="1" x="1330"/>
        <item m="1" x="1614"/>
        <item m="1" x="1709"/>
        <item m="1" x="2811"/>
        <item m="1" x="1934"/>
        <item m="1" x="2035"/>
        <item m="1" x="257"/>
        <item m="1" x="1054"/>
        <item m="1" x="569"/>
        <item m="1" x="1578"/>
        <item m="1" x="2320"/>
        <item m="1" x="2636"/>
        <item m="1" x="184"/>
        <item m="1" x="2065"/>
        <item m="1" x="511"/>
        <item m="1" x="963"/>
        <item m="1" x="2251"/>
        <item x="42"/>
        <item m="1" x="2072"/>
        <item m="1" x="2581"/>
        <item m="1" x="2285"/>
        <item m="1" x="1691"/>
        <item m="1" x="2494"/>
        <item m="1" x="2437"/>
        <item m="1" x="2373"/>
        <item m="1" x="343"/>
        <item m="1" x="1013"/>
        <item m="1" x="453"/>
        <item m="1" x="409"/>
        <item m="1" x="2737"/>
        <item m="1" x="1423"/>
        <item m="1" x="2813"/>
        <item m="1" x="375"/>
        <item m="1" x="1981"/>
        <item m="1" x="2665"/>
        <item m="1" x="2485"/>
        <item m="1" x="2519"/>
        <item m="1" x="486"/>
        <item m="1" x="1097"/>
        <item m="1" x="2556"/>
        <item m="1" x="372"/>
        <item m="1" x="2576"/>
        <item m="1" x="1764"/>
        <item m="1" x="521"/>
        <item m="1" x="1311"/>
        <item m="1" x="2645"/>
        <item m="1" x="196"/>
        <item m="1" x="1677"/>
        <item m="1" x="1510"/>
        <item m="1" x="2179"/>
        <item m="1" x="2681"/>
        <item m="1" x="900"/>
        <item m="1" x="190"/>
        <item m="1" x="2543"/>
        <item m="1" x="637"/>
        <item m="1" x="1177"/>
        <item m="1" x="1516"/>
        <item m="1" x="1026"/>
        <item m="1" x="2345"/>
        <item m="1" x="1214"/>
        <item m="1" x="1216"/>
        <item m="1" x="2214"/>
        <item m="1" x="2246"/>
        <item m="1" x="1659"/>
        <item m="1" x="2630"/>
        <item m="1" x="1499"/>
        <item m="1" x="2735"/>
        <item m="1" x="2029"/>
        <item m="1" x="2513"/>
        <item m="1" x="222"/>
        <item m="1" x="1195"/>
        <item m="1" x="1780"/>
        <item m="1" x="2203"/>
        <item m="1" x="739"/>
        <item m="1" x="1876"/>
        <item m="1" x="1291"/>
        <item m="1" x="988"/>
        <item m="1" x="1181"/>
        <item m="1" x="1513"/>
        <item m="1" x="1807"/>
        <item m="1" x="2418"/>
        <item m="1" x="2321"/>
        <item m="1" x="753"/>
        <item m="1" x="525"/>
        <item m="1" x="2030"/>
        <item m="1" x="2025"/>
        <item m="1" x="2104"/>
        <item m="1" x="419"/>
        <item m="1" x="2290"/>
        <item m="1" x="1796"/>
        <item m="1" x="485"/>
        <item m="1" x="2147"/>
        <item m="1" x="1616"/>
        <item m="1" x="2553"/>
        <item m="1" x="1352"/>
        <item m="1" x="1938"/>
        <item m="1" x="538"/>
        <item m="1" x="2422"/>
        <item m="1" x="2129"/>
        <item m="1" x="460"/>
        <item m="1" x="1490"/>
        <item m="1" x="1567"/>
        <item m="1" x="608"/>
        <item m="1" x="490"/>
        <item m="1" x="1492"/>
        <item m="1" x="2697"/>
        <item m="1" x="1123"/>
        <item m="1" x="2297"/>
        <item m="1" x="1972"/>
        <item m="1" x="1258"/>
        <item m="1" x="1878"/>
        <item m="1" x="2658"/>
        <item m="1" x="2222"/>
        <item m="1" x="1604"/>
        <item m="1" x="646"/>
        <item m="1" x="2033"/>
        <item m="1" x="1401"/>
        <item m="1" x="1946"/>
        <item m="1" x="1333"/>
        <item m="1" x="1854"/>
        <item m="1" x="1435"/>
        <item m="1" x="1775"/>
        <item m="1" x="1611"/>
        <item m="1" x="557"/>
        <item m="1" x="2552"/>
        <item m="1" x="1590"/>
        <item m="1" x="1443"/>
        <item m="1" x="2621"/>
        <item m="1" x="239"/>
        <item m="1" x="1528"/>
        <item m="1" x="469"/>
        <item m="1" x="640"/>
        <item m="1" x="1888"/>
        <item m="1" x="2574"/>
        <item m="1" x="543"/>
        <item m="1" x="2659"/>
        <item m="1" x="2655"/>
        <item m="1" x="438"/>
        <item m="1" x="1808"/>
        <item m="1" x="2638"/>
        <item m="1" x="1102"/>
        <item m="1" x="475"/>
        <item m="1" x="791"/>
        <item m="1" x="243"/>
        <item m="1" x="1670"/>
        <item m="1" x="1015"/>
        <item m="1" x="876"/>
        <item m="1" x="1083"/>
        <item m="1" x="1772"/>
        <item m="1" x="2692"/>
        <item m="1" x="2262"/>
        <item m="1" x="299"/>
        <item m="1" x="2476"/>
        <item m="1" x="919"/>
        <item m="1" x="1905"/>
        <item m="1" x="535"/>
        <item m="1" x="1515"/>
        <item m="1" x="1106"/>
        <item m="1" x="1569"/>
        <item m="1" x="879"/>
        <item m="1" x="229"/>
        <item m="1" x="1619"/>
        <item m="1" x="1754"/>
        <item m="1" x="230"/>
        <item m="1" x="2100"/>
        <item m="1" x="2123"/>
        <item m="1" x="1208"/>
        <item m="1" x="287"/>
        <item m="1" x="812"/>
        <item m="1" x="2007"/>
        <item m="1" x="897"/>
        <item m="1" x="2641"/>
        <item m="1" x="1029"/>
        <item m="1" x="2046"/>
        <item m="1" x="1615"/>
        <item m="1" x="2639"/>
        <item m="1" x="398"/>
        <item m="1" x="999"/>
        <item m="1" x="2507"/>
        <item m="1" x="1737"/>
        <item m="1" x="2713"/>
        <item m="1" x="2650"/>
        <item m="1" x="1048"/>
        <item m="1" x="607"/>
        <item m="1" x="269"/>
        <item m="1" x="1394"/>
        <item m="1" x="816"/>
        <item m="1" x="650"/>
        <item m="1" x="966"/>
        <item m="1" x="251"/>
        <item m="1" x="1836"/>
        <item m="1" x="1428"/>
        <item m="1" x="1872"/>
        <item m="1" x="2679"/>
        <item m="1" x="1255"/>
        <item m="1" x="667"/>
        <item m="1" x="264"/>
        <item m="1" x="2509"/>
        <item m="1" x="2547"/>
        <item m="1" x="2253"/>
        <item m="1" x="1825"/>
        <item m="1" x="858"/>
        <item m="1" x="1980"/>
        <item x="108"/>
        <item m="1" x="2088"/>
        <item m="1" x="2138"/>
        <item m="1" x="2685"/>
        <item m="1" x="1976"/>
        <item m="1" x="2121"/>
        <item m="1" x="1517"/>
        <item m="1" x="1832"/>
        <item m="1" x="704"/>
        <item m="1" x="2807"/>
        <item m="1" x="214"/>
        <item m="1" x="959"/>
        <item m="1" x="1733"/>
        <item m="1" x="215"/>
        <item m="1" x="1511"/>
        <item m="1" x="2528"/>
        <item m="1" x="2512"/>
        <item m="1" x="2260"/>
        <item m="1" x="1025"/>
        <item m="1" x="1791"/>
        <item m="1" x="1665"/>
        <item m="1" x="242"/>
        <item m="1" x="2647"/>
        <item m="1" x="508"/>
        <item m="1" x="2616"/>
        <item m="1" x="1921"/>
        <item m="1" x="1834"/>
        <item m="1" x="1973"/>
        <item m="1" x="757"/>
        <item m="1" x="1367"/>
        <item m="1" x="1622"/>
        <item m="1" x="1687"/>
        <item m="1" x="2397"/>
        <item m="1" x="2683"/>
        <item m="1" x="2503"/>
        <item m="1" x="614"/>
        <item m="1" x="2431"/>
        <item m="1" x="2417"/>
        <item m="1" x="2724"/>
        <item m="1" x="2419"/>
        <item m="1" x="595"/>
        <item m="1" x="2633"/>
        <item m="1" x="1297"/>
        <item m="1" x="2762"/>
        <item m="1" x="2785"/>
        <item m="1" x="219"/>
        <item m="1" x="2325"/>
        <item m="1" x="710"/>
        <item m="1" x="752"/>
        <item m="1" x="1736"/>
        <item m="1" x="588"/>
        <item m="1" x="2499"/>
        <item m="1" x="2505"/>
        <item m="1" x="1758"/>
        <item m="1" x="700"/>
        <item m="1" x="945"/>
        <item m="1" x="204"/>
        <item m="1" x="922"/>
        <item m="1" x="2239"/>
        <item m="1" x="1348"/>
        <item m="1" x="2289"/>
        <item m="1" x="2168"/>
        <item m="1" x="741"/>
        <item m="1" x="764"/>
        <item m="1" x="265"/>
        <item m="1" x="2099"/>
        <item m="1" x="1074"/>
        <item m="1" x="2693"/>
        <item m="1" x="1673"/>
        <item m="1" x="838"/>
        <item m="1" x="2255"/>
        <item m="1" x="1570"/>
        <item m="1" x="1094"/>
        <item m="1" x="1927"/>
        <item m="1" x="1725"/>
        <item m="1" x="990"/>
        <item m="1" x="323"/>
        <item m="1" x="994"/>
        <item m="1" x="2265"/>
        <item m="1" x="1715"/>
        <item m="1" x="498"/>
        <item m="1" x="973"/>
        <item m="1" x="616"/>
        <item m="1" x="480"/>
        <item m="1" x="328"/>
        <item m="1" x="2592"/>
        <item m="1" x="910"/>
        <item m="1" x="1707"/>
        <item m="1" x="1001"/>
        <item m="1" x="2747"/>
        <item m="1" x="1077"/>
        <item m="1" x="2769"/>
        <item m="1" x="1325"/>
        <item m="1" x="1191"/>
        <item m="1" x="493"/>
        <item m="1" x="220"/>
        <item m="1" x="711"/>
        <item m="1" x="496"/>
        <item m="1" x="2453"/>
        <item m="1" x="716"/>
        <item m="1" x="1850"/>
        <item m="1" x="529"/>
        <item m="1" x="1402"/>
        <item m="1" x="559"/>
        <item m="1" x="360"/>
        <item m="1" x="232"/>
        <item m="1" x="2772"/>
        <item m="1" x="731"/>
        <item m="1" x="734"/>
        <item m="1" x="1708"/>
        <item x="128"/>
        <item m="1" x="1656"/>
        <item x="45"/>
        <item m="1" x="2677"/>
        <item m="1" x="1667"/>
        <item m="1" x="698"/>
        <item m="1" x="1563"/>
        <item m="1" x="1970"/>
        <item m="1" x="1891"/>
        <item m="1" x="1350"/>
        <item m="1" x="701"/>
        <item m="1" x="1161"/>
        <item m="1" x="2013"/>
        <item m="1" x="798"/>
        <item m="1" x="473"/>
        <item m="1" x="1331"/>
        <item m="1" x="2199"/>
        <item m="1" x="2710"/>
        <item m="1" x="957"/>
        <item m="1" x="841"/>
        <item m="1" x="796"/>
        <item m="1" x="626"/>
        <item m="1" x="1729"/>
        <item m="1" x="844"/>
        <item m="1" x="2799"/>
        <item m="1" x="260"/>
        <item m="1" x="1415"/>
        <item m="1" x="241"/>
        <item m="1" x="1607"/>
        <item m="1" x="558"/>
        <item m="1" x="506"/>
        <item m="1" x="2313"/>
        <item m="1" x="2752"/>
        <item m="1" x="2172"/>
        <item m="1" x="1845"/>
        <item m="1" x="2812"/>
        <item m="1" x="2569"/>
        <item m="1" x="797"/>
        <item m="1" x="1743"/>
        <item m="1" x="2578"/>
        <item m="1" x="2573"/>
        <item m="1" x="339"/>
        <item m="1" x="804"/>
        <item m="1" x="2751"/>
        <item m="1" x="430"/>
        <item m="1" x="619"/>
        <item m="1" x="2631"/>
        <item m="1" x="1765"/>
        <item m="1" x="1459"/>
        <item m="1" x="1613"/>
        <item m="1" x="2511"/>
        <item m="1" x="1630"/>
        <item m="1" x="1983"/>
        <item m="1" x="2518"/>
        <item m="1" x="385"/>
        <item m="1" x="1731"/>
        <item m="1" x="1182"/>
        <item m="1" x="1645"/>
        <item m="1" x="1134"/>
        <item m="1" x="1877"/>
        <item m="1" x="1318"/>
        <item m="1" x="2286"/>
        <item m="1" x="2732"/>
        <item m="1" x="648"/>
        <item m="1" x="2184"/>
        <item m="1" x="1953"/>
        <item m="1" x="2346"/>
        <item m="1" x="495"/>
        <item x="150"/>
        <item m="1" x="238"/>
        <item m="1" x="1068"/>
        <item m="1" x="1257"/>
        <item m="1" x="714"/>
        <item m="1" x="2209"/>
        <item m="1" x="573"/>
        <item m="1" x="444"/>
        <item m="1" x="2026"/>
        <item m="1" x="1655"/>
        <item m="1" x="2809"/>
        <item m="1" x="2137"/>
        <item m="1" x="1146"/>
        <item m="1" x="1661"/>
        <item m="1" x="1470"/>
        <item m="1" x="1008"/>
        <item m="1" x="2620"/>
        <item m="1" x="2810"/>
        <item m="1" x="947"/>
        <item m="1" x="1609"/>
        <item m="1" x="1562"/>
        <item m="1" x="1027"/>
        <item m="1" x="2515"/>
        <item m="1" x="843"/>
        <item m="1" x="871"/>
        <item m="1" x="749"/>
        <item m="1" x="2043"/>
        <item m="1" x="1296"/>
        <item m="1" x="1217"/>
        <item m="1" x="188"/>
        <item m="1" x="1830"/>
        <item m="1" x="1089"/>
        <item m="1" x="2516"/>
        <item m="1" x="707"/>
        <item m="1" x="1871"/>
        <item m="1" x="1413"/>
        <item m="1" x="234"/>
        <item m="1" x="1342"/>
        <item m="1" x="1915"/>
        <item m="1" x="807"/>
        <item m="1" x="2182"/>
        <item m="1" x="743"/>
        <item m="1" x="952"/>
        <item m="1" x="1506"/>
        <item m="1" x="1167"/>
        <item m="1" x="1155"/>
        <item m="1" x="2709"/>
        <item m="1" x="1284"/>
        <item m="1" x="1909"/>
        <item m="1" x="2330"/>
        <item m="1" x="2216"/>
        <item m="1" x="1095"/>
        <item m="1" x="1135"/>
        <item m="1" x="932"/>
        <item m="1" x="928"/>
        <item m="1" x="615"/>
        <item m="1" x="861"/>
        <item m="1" x="295"/>
        <item m="1" x="1256"/>
        <item m="1" x="722"/>
        <item m="1" x="1033"/>
        <item m="1" x="2160"/>
        <item m="1" x="1893"/>
        <item m="1" x="2132"/>
        <item m="1" x="2102"/>
        <item m="1" x="718"/>
        <item m="1" x="470"/>
        <item m="1" x="2411"/>
        <item m="1" x="2350"/>
        <item m="1" x="256"/>
        <item m="1" x="1204"/>
        <item m="1" x="1643"/>
        <item m="1" x="1087"/>
        <item m="1" x="1879"/>
        <item m="1" x="1136"/>
        <item m="1" x="1390"/>
        <item m="1" x="2344"/>
        <item m="1" x="427"/>
        <item m="1" x="437"/>
        <item m="1" x="1385"/>
        <item m="1" x="2163"/>
        <item m="1" x="1306"/>
        <item m="1" x="2231"/>
        <item m="1" x="727"/>
        <item m="1" x="2058"/>
        <item m="1" x="2436"/>
        <item m="1" x="1493"/>
        <item m="1" x="735"/>
        <item m="1" x="236"/>
        <item m="1" x="2295"/>
        <item m="1" x="1090"/>
        <item m="1" x="2775"/>
        <item m="1" x="2708"/>
        <item m="1" x="2605"/>
        <item m="1" x="345"/>
        <item m="1" x="2309"/>
        <item m="1" x="1941"/>
        <item m="1" x="1773"/>
        <item m="1" x="2520"/>
        <item m="1" x="1969"/>
        <item m="1" x="2554"/>
        <item m="1" x="951"/>
        <item m="1" x="262"/>
        <item m="1" x="363"/>
        <item m="1" x="1944"/>
        <item m="1" x="1458"/>
        <item m="1" x="1502"/>
        <item m="1" x="642"/>
        <item m="1" x="2780"/>
        <item m="1" x="2585"/>
        <item m="1" x="2353"/>
        <item m="1" x="1197"/>
        <item m="1" x="676"/>
        <item m="1" x="526"/>
        <item m="1" x="892"/>
        <item m="1" x="2108"/>
        <item m="1" x="321"/>
        <item m="1" x="783"/>
        <item m="1" x="1597"/>
        <item m="1" x="1226"/>
        <item m="1" x="1468"/>
        <item m="1" x="2741"/>
        <item m="1" x="2167"/>
        <item m="1" x="787"/>
        <item m="1" x="1840"/>
        <item m="1" x="949"/>
        <item m="1" x="958"/>
        <item m="1" x="2759"/>
        <item m="1" x="471"/>
        <item m="1" x="2614"/>
        <item m="1" x="1039"/>
        <item m="1" x="207"/>
        <item m="1" x="274"/>
        <item m="1" x="413"/>
        <item m="1" x="782"/>
        <item m="1" x="1475"/>
        <item m="1" x="1631"/>
        <item m="1" x="784"/>
        <item m="1" x="1519"/>
        <item m="1" x="2302"/>
        <item m="1" x="463"/>
        <item m="1" x="995"/>
        <item m="1" x="431"/>
        <item m="1" x="216"/>
        <item m="1" x="1153"/>
        <item m="1" x="1965"/>
        <item m="1" x="1620"/>
        <item m="1" x="1811"/>
        <item m="1" x="1225"/>
        <item m="1" x="1950"/>
        <item m="1" x="263"/>
        <item m="1" x="774"/>
        <item m="1" x="2307"/>
        <item m="1" x="1988"/>
        <item m="1" x="1406"/>
        <item m="1" x="1931"/>
        <item m="1" x="1418"/>
        <item m="1" x="1998"/>
        <item m="1" x="2408"/>
        <item m="1" x="1283"/>
        <item m="1" x="1936"/>
        <item m="1" x="1555"/>
        <item m="1" x="465"/>
        <item m="1" x="968"/>
        <item m="1" x="432"/>
        <item m="1" x="2468"/>
        <item m="1" x="890"/>
        <item m="1" x="1464"/>
        <item m="1" x="517"/>
        <item m="1" x="2229"/>
        <item m="1" x="1359"/>
        <item m="1" x="748"/>
        <item m="1" x="1865"/>
        <item m="1" x="1571"/>
        <item m="1" x="1266"/>
        <item m="1" x="1660"/>
        <item m="1" x="628"/>
        <item m="1" x="2319"/>
        <item m="1" x="1302"/>
        <item m="1" x="2293"/>
        <item m="1" x="1203"/>
        <item m="1" x="691"/>
        <item m="1" x="1933"/>
        <item m="1" x="938"/>
        <item m="1" x="202"/>
        <item m="1" x="870"/>
        <item m="1" x="1581"/>
        <item m="1" x="2370"/>
        <item m="1" x="400"/>
        <item m="1" x="2097"/>
        <item m="1" x="2150"/>
        <item m="1" x="2777"/>
        <item m="1" x="567"/>
        <item m="1" x="1369"/>
        <item m="1" x="2565"/>
        <item m="1" x="750"/>
        <item m="1" x="1264"/>
        <item m="1" x="2440"/>
        <item m="1" x="532"/>
        <item m="1" x="2755"/>
        <item m="1" x="867"/>
        <item m="1" x="474"/>
        <item m="1" x="2281"/>
        <item m="1" x="776"/>
        <item m="1" x="1405"/>
        <item m="1" x="2615"/>
        <item m="1" x="1119"/>
        <item m="1" x="1910"/>
        <item m="1" x="192"/>
        <item m="1" x="1536"/>
        <item m="1" x="1992"/>
        <item m="1" x="899"/>
        <item m="1" x="2118"/>
        <item m="1" x="2245"/>
        <item m="1" x="2087"/>
        <item m="1" x="1899"/>
        <item m="1" x="1192"/>
        <item m="1" x="2495"/>
        <item m="1" x="943"/>
        <item m="1" x="2381"/>
        <item m="1" x="353"/>
        <item m="1" x="1391"/>
        <item m="1" x="335"/>
        <item m="1" x="1143"/>
        <item m="1" x="1321"/>
        <item m="1" x="2727"/>
        <item m="1" x="237"/>
        <item m="1" x="1699"/>
        <item m="1" x="848"/>
        <item m="1" x="915"/>
        <item m="1" x="322"/>
        <item m="1" x="298"/>
        <item m="1" x="447"/>
        <item m="1" x="1730"/>
        <item m="1" x="2557"/>
        <item m="1" x="1960"/>
        <item m="1" x="2704"/>
        <item m="1" x="2617"/>
        <item m="1" x="2427"/>
        <item m="1" x="1495"/>
        <item m="1" x="253"/>
        <item m="1" x="1576"/>
        <item m="1" x="1741"/>
        <item m="1" x="1686"/>
        <item m="1" x="2632"/>
        <item m="1" x="2263"/>
        <item m="1" x="571"/>
        <item m="1" x="1844"/>
        <item m="1" x="2517"/>
        <item m="1" x="2466"/>
        <item m="1" x="307"/>
        <item m="1" x="1228"/>
        <item m="1" x="2533"/>
        <item m="1" x="1488"/>
        <item m="1" x="1925"/>
        <item m="1" x="2694"/>
        <item m="1" x="924"/>
        <item m="1" x="1926"/>
        <item m="1" x="2484"/>
        <item m="1" x="1063"/>
        <item m="1" x="279"/>
        <item m="1" x="545"/>
        <item m="1" x="882"/>
        <item m="1" x="2702"/>
        <item m="1" x="705"/>
        <item m="1" x="2316"/>
        <item m="1" x="2426"/>
        <item m="1" x="820"/>
        <item m="1" x="1110"/>
        <item m="1" x="2358"/>
        <item m="1" x="326"/>
        <item m="1" x="1681"/>
        <item m="1" x="1638"/>
        <item m="1" x="2089"/>
        <item m="1" x="1472"/>
        <item m="1" x="1288"/>
        <item m="1" x="2205"/>
        <item m="1" x="1215"/>
        <item m="1" x="1455"/>
        <item m="1" x="2623"/>
        <item m="1" x="1115"/>
        <item m="1" x="953"/>
        <item m="1" x="1244"/>
        <item m="1" x="712"/>
        <item m="1" x="1072"/>
        <item m="1" x="772"/>
        <item m="1" x="1512"/>
        <item m="1" x="2723"/>
        <item m="1" x="2052"/>
        <item m="1" x="1274"/>
        <item m="1" x="193"/>
        <item m="1" x="2002"/>
        <item m="1" x="1752"/>
        <item m="1" x="387"/>
        <item m="1" x="1351"/>
        <item m="1" x="281"/>
        <item m="1" x="1300"/>
        <item m="1" x="2450"/>
        <item m="1" x="1332"/>
        <item m="1" x="885"/>
        <item m="1" x="472"/>
        <item m="1" x="1187"/>
        <item m="1" x="1924"/>
        <item m="1" x="1693"/>
        <item m="1" x="777"/>
        <item m="1" x="2667"/>
        <item m="1" x="850"/>
        <item m="1" x="249"/>
        <item m="1" x="1290"/>
        <item m="1" x="2567"/>
        <item m="1" x="612"/>
        <item m="1" x="254"/>
        <item m="1" x="2360"/>
        <item m="1" x="1412"/>
        <item m="1" x="320"/>
        <item m="1" x="1618"/>
        <item m="1" x="604"/>
        <item m="1" x="1900"/>
        <item m="1" x="1407"/>
        <item m="1" x="349"/>
        <item m="1" x="2682"/>
        <item m="1" x="1703"/>
        <item m="1" x="1852"/>
        <item m="1" x="1713"/>
        <item m="1" x="2148"/>
        <item m="1" x="347"/>
        <item m="1" x="1952"/>
        <item m="1" x="880"/>
        <item m="1" x="482"/>
        <item m="1" x="2362"/>
        <item m="1" x="2415"/>
        <item m="1" x="1326"/>
        <item m="1" x="842"/>
        <item m="1" x="534"/>
        <item m="1" x="2279"/>
        <item m="1" x="2291"/>
        <item m="1" x="425"/>
        <item m="1" x="1304"/>
        <item m="1" x="1842"/>
        <item m="1" x="1599"/>
        <item m="1" x="699"/>
        <item m="1" x="519"/>
        <item m="1" x="2758"/>
        <item m="1" x="429"/>
        <item m="1" x="1439"/>
        <item m="1" x="984"/>
        <item m="1" x="1706"/>
        <item m="1" x="1409"/>
        <item m="1" x="445"/>
        <item m="1" x="2434"/>
        <item m="1" x="1526"/>
        <item m="1" x="2648"/>
        <item m="1" x="1675"/>
        <item m="1" x="1360"/>
        <item m="1" x="1753"/>
        <item m="1" x="1387"/>
        <item m="1" x="2336"/>
        <item m="1" x="977"/>
        <item m="1" x="2680"/>
        <item m="1" x="2634"/>
        <item m="1" x="605"/>
        <item m="1" x="369"/>
        <item m="1" x="255"/>
        <item m="1" x="2445"/>
        <item m="1" x="856"/>
        <item m="1" x="2566"/>
        <item m="1" x="2790"/>
        <item m="1" x="466"/>
        <item m="1" x="552"/>
        <item m="1" x="226"/>
        <item m="1" x="1113"/>
        <item m="1" x="630"/>
        <item m="1" x="329"/>
        <item m="1" x="2101"/>
        <item m="1" x="228"/>
        <item m="1" x="1176"/>
        <item m="1" x="779"/>
        <item m="1" x="1556"/>
        <item m="1" x="1770"/>
        <item m="1" x="597"/>
        <item m="1" x="458"/>
        <item m="1" x="1684"/>
        <item m="1" x="930"/>
        <item m="1" x="1768"/>
        <item m="1" x="955"/>
        <item m="1" x="1848"/>
        <item m="1" x="1862"/>
        <item m="1" x="2586"/>
        <item m="1" x="1233"/>
        <item m="1" x="417"/>
        <item m="1" x="2664"/>
        <item m="1" x="580"/>
        <item m="1" x="1453"/>
        <item m="1" x="1839"/>
        <item m="1" x="1227"/>
        <item m="1" x="1642"/>
        <item m="1" x="1322"/>
        <item m="1" x="414"/>
        <item m="1" x="1320"/>
        <item m="1" x="1537"/>
        <item m="1" x="1098"/>
        <item m="1" x="2197"/>
        <item m="1" x="1194"/>
        <item m="1" x="621"/>
        <item m="1" x="312"/>
        <item m="1" x="1685"/>
        <item m="1" x="1554"/>
        <item m="1" x="1649"/>
        <item m="1" x="556"/>
        <item m="1" x="2502"/>
        <item m="1" x="1251"/>
        <item m="1" x="901"/>
        <item m="1" x="715"/>
        <item m="1" x="289"/>
        <item m="1" x="933"/>
        <item m="1" x="390"/>
        <item m="1" x="2718"/>
        <item m="1" x="865"/>
        <item m="1" x="2334"/>
        <item m="1" x="1797"/>
        <item m="1" x="365"/>
        <item m="1" x="1598"/>
        <item m="1" x="1145"/>
        <item m="1" x="744"/>
        <item m="1" x="908"/>
        <item m="1" x="2202"/>
        <item m="1" x="1091"/>
        <item m="1" x="330"/>
        <item m="1" x="288"/>
        <item m="1" x="835"/>
        <item m="1" x="599"/>
        <item m="1" x="2133"/>
        <item m="1" x="1822"/>
        <item m="1" x="488"/>
        <item m="1" x="1154"/>
        <item m="1" x="2455"/>
        <item m="1" x="1779"/>
        <item m="1" x="918"/>
        <item m="1" x="577"/>
        <item m="1" x="1152"/>
        <item m="1" x="2091"/>
        <item m="1" x="548"/>
        <item m="1" x="1498"/>
        <item m="1" x="1507"/>
        <item m="1" x="2514"/>
        <item m="1" x="1648"/>
        <item m="1" x="1524"/>
        <item m="1" x="1588"/>
        <item m="1" x="2112"/>
        <item m="1" x="690"/>
        <item m="1" x="2083"/>
        <item m="1" x="2728"/>
        <item m="1" x="1959"/>
        <item m="1" x="1286"/>
        <item m="1" x="895"/>
        <item m="1" x="2324"/>
        <item m="1" x="1727"/>
        <item m="1" x="275"/>
        <item m="1" x="792"/>
        <item m="1" x="1463"/>
        <item m="1" x="854"/>
        <item m="1" x="2201"/>
        <item m="1" x="2128"/>
        <item m="1" x="1640"/>
        <item m="1" x="1434"/>
        <item m="1" x="2783"/>
        <item m="1" x="596"/>
        <item m="1" x="802"/>
        <item m="1" x="1766"/>
        <item m="1" x="2550"/>
        <item m="1" x="1444"/>
        <item m="1" x="972"/>
        <item m="1" x="1474"/>
        <item m="1" x="2166"/>
        <item m="1" x="2717"/>
        <item m="1" x="1690"/>
        <item m="1" x="1666"/>
        <item m="1" x="1849"/>
        <item m="1" x="1817"/>
        <item m="1" x="1864"/>
        <item m="1" x="1060"/>
        <item m="1" x="278"/>
        <item m="1" x="1042"/>
        <item m="1" x="388"/>
        <item m="1" x="823"/>
        <item m="1" x="2165"/>
        <item m="1" x="2001"/>
        <item m="1" x="1544"/>
        <item m="1" x="747"/>
        <item m="1" x="1234"/>
        <item m="1" x="985"/>
        <item m="1" x="656"/>
        <item m="1" x="1206"/>
        <item m="1" x="623"/>
        <item m="1" x="2613"/>
        <item m="1" x="505"/>
        <item m="1" x="771"/>
        <item m="1" x="2024"/>
        <item m="1" x="2707"/>
        <item m="1" x="2107"/>
        <item m="1" x="1529"/>
        <item m="1" x="1532"/>
        <item m="1" x="2204"/>
        <item m="1" x="1280"/>
        <item m="1" x="635"/>
        <item m="1" x="869"/>
        <item m="1" x="364"/>
        <item m="1" x="1573"/>
        <item m="1" x="2461"/>
        <item m="1" x="654"/>
        <item m="1" x="1088"/>
        <item m="1" x="454"/>
        <item m="1" x="294"/>
        <item m="1" x="494"/>
        <item m="1" x="581"/>
        <item m="1" x="2009"/>
        <item m="1" x="2814"/>
        <item m="1" x="1411"/>
        <item m="1" x="2287"/>
        <item m="1" x="688"/>
        <item m="1" x="2459"/>
        <item m="1" x="940"/>
        <item m="1" x="1533"/>
        <item m="1" x="931"/>
        <item m="1" x="2521"/>
        <item m="1" x="686"/>
        <item m="1" x="1771"/>
        <item m="1" x="442"/>
        <item m="1" x="2038"/>
        <item m="1" x="2124"/>
        <item m="1" x="891"/>
        <item m="1" x="1812"/>
        <item m="1" x="733"/>
        <item m="1" x="2756"/>
        <item m="1" x="2743"/>
        <item m="1" x="270"/>
        <item m="1" x="2470"/>
        <item m="1" x="2541"/>
        <item m="1" x="2497"/>
        <item m="1" x="1399"/>
        <item m="1" x="1437"/>
        <item m="1" x="1000"/>
        <item m="1" x="773"/>
        <item m="1" x="2233"/>
        <item m="1" x="855"/>
        <item m="1" x="2363"/>
        <item m="1" x="1974"/>
        <item m="1" x="736"/>
        <item m="1" x="2749"/>
        <item m="1" x="2086"/>
        <item m="1" x="794"/>
        <item m="1" x="290"/>
        <item m="1" x="342"/>
        <item m="1" x="860"/>
        <item m="1" x="2337"/>
        <item m="1" x="1388"/>
        <item m="1" x="2442"/>
        <item m="1" x="2525"/>
        <item m="1" x="484"/>
        <item m="1" x="1345"/>
        <item m="1" x="2272"/>
        <item m="1" x="1585"/>
        <item m="1" x="1340"/>
        <item m="1" x="1785"/>
        <item m="1" x="1317"/>
        <item m="1" x="2439"/>
        <item m="1" x="1856"/>
        <item m="1" x="2042"/>
        <item m="1" x="1799"/>
        <item m="1" x="1164"/>
        <item m="1" x="1672"/>
        <item m="1" x="609"/>
        <item m="1" x="1282"/>
        <item m="1" x="536"/>
        <item m="1" x="2096"/>
        <item m="1" x="2699"/>
        <item m="1" x="1478"/>
        <item m="1" x="1669"/>
        <item m="1" x="449"/>
        <item m="1" x="1605"/>
        <item m="1" x="1419"/>
        <item m="1" x="2379"/>
        <item m="1" x="2185"/>
        <item m="1" x="273"/>
        <item m="1" x="1658"/>
        <item m="1" x="1005"/>
        <item m="1" x="2361"/>
        <item m="1" x="422"/>
        <item m="1" x="1892"/>
        <item m="1" x="544"/>
        <item m="1" x="2672"/>
        <item m="1" x="1558"/>
        <item m="1" x="2176"/>
        <item m="1" x="2159"/>
        <item m="1" x="998"/>
        <item m="1" x="2249"/>
        <item m="1" x="809"/>
        <item m="1" x="502"/>
        <item m="1" x="247"/>
        <item m="1" x="593"/>
        <item m="1" x="2653"/>
        <item m="1" x="886"/>
        <item m="1" x="1137"/>
        <item m="1" x="669"/>
        <item m="1" x="1140"/>
        <item m="1" x="1999"/>
        <item m="1" x="2237"/>
        <item m="1" x="2014"/>
        <item m="1" x="2162"/>
        <item m="1" x="2144"/>
        <item m="1" x="1831"/>
        <item m="1" x="2277"/>
        <item m="1" x="2618"/>
        <item m="1" x="1749"/>
        <item m="1" x="1971"/>
        <item m="1" x="2156"/>
        <item m="1" x="2011"/>
        <item m="1" x="602"/>
        <item m="1" x="2377"/>
        <item m="1" x="2482"/>
        <item m="1" x="1996"/>
        <item m="1" x="1016"/>
        <item m="1" x="920"/>
        <item m="1" x="1593"/>
        <item m="1" x="639"/>
        <item m="1" x="2027"/>
        <item m="1" x="1917"/>
        <item m="1" x="1364"/>
        <item m="1" x="1347"/>
        <item x="82"/>
        <item m="1" x="1859"/>
        <item m="1" x="1312"/>
        <item m="1" x="563"/>
        <item m="1" x="2372"/>
        <item m="1" x="2193"/>
        <item m="1" x="1141"/>
        <item m="1" x="1022"/>
        <item m="1" x="2354"/>
        <item m="1" x="2120"/>
        <item m="1" x="929"/>
        <item m="1" x="2715"/>
        <item m="1" x="2595"/>
        <item m="1" x="562"/>
        <item m="1" x="600"/>
        <item m="1" x="2610"/>
        <item m="1" x="1237"/>
        <item m="1" x="1740"/>
        <item m="1" x="2612"/>
        <item m="1" x="441"/>
        <item m="1" x="763"/>
        <item m="1" x="1160"/>
        <item m="1" x="499"/>
        <item m="1" x="1012"/>
        <item m="1" x="913"/>
        <item m="1" x="1894"/>
        <item m="1" x="878"/>
        <item m="1" x="2689"/>
        <item m="1" x="325"/>
        <item m="1" x="1676"/>
        <item m="1" x="857"/>
        <item m="1" x="2792"/>
        <item m="1" x="374"/>
        <item m="1" x="2646"/>
        <item m="1" x="2062"/>
        <item m="1" x="1220"/>
        <item m="1" x="1564"/>
        <item m="1" x="1109"/>
        <item m="1" x="1314"/>
        <item m="1" x="1130"/>
        <item m="1" x="1421"/>
        <item m="1" x="2619"/>
        <item m="1" x="1574"/>
        <item m="1" x="361"/>
        <item m="1" x="302"/>
        <item m="1" x="2315"/>
        <item m="1" x="1787"/>
        <item m="1" x="1535"/>
        <item m="1" x="1735"/>
        <item m="1" x="765"/>
        <item m="1" x="2766"/>
        <item m="1" x="1247"/>
        <item m="1" x="1962"/>
        <item m="1" x="1789"/>
        <item m="1" x="1964"/>
        <item m="1" x="1185"/>
        <item m="1" x="1384"/>
        <item m="1" x="1858"/>
        <item m="1" x="1547"/>
        <item m="1" x="1408"/>
        <item m="1" x="359"/>
        <item m="1" x="481"/>
        <item m="1" x="258"/>
        <item m="1" x="1389"/>
        <item m="1" x="2103"/>
        <item m="1" x="1634"/>
        <item m="1" x="788"/>
        <item m="1" x="303"/>
        <item m="1" x="2228"/>
        <item m="1" x="2716"/>
        <item m="1" x="1979"/>
        <item m="1" x="1908"/>
        <item m="1" x="2562"/>
        <item m="1" x="1482"/>
        <item m="1" x="337"/>
        <item m="1" x="1222"/>
        <item m="1" x="371"/>
        <item m="1" x="191"/>
        <item m="1" x="2299"/>
        <item m="1" x="2055"/>
        <item m="1" x="2656"/>
        <item m="1" x="1173"/>
        <item m="1" x="2754"/>
        <item m="1" x="1805"/>
        <item m="1" x="624"/>
        <item m="1" x="941"/>
        <item m="1" x="550"/>
        <item m="1" x="1476"/>
        <item m="1" x="2218"/>
        <item m="1" x="2544"/>
        <item m="1" x="2457"/>
        <item m="1" x="293"/>
        <item m="1" x="1584"/>
        <item m="1" x="2075"/>
        <item m="1" x="2555"/>
        <item m="1" x="406"/>
        <item m="1" x="2413"/>
        <item m="1" x="1527"/>
        <item m="1" x="1050"/>
        <item m="1" x="384"/>
        <item m="1" x="1886"/>
        <item m="1" x="2649"/>
        <item m="1" x="285"/>
        <item m="1" x="311"/>
        <item m="1" x="1744"/>
        <item m="1" x="625"/>
        <item m="1" x="1580"/>
        <item m="1" x="1680"/>
        <item m="1" x="746"/>
        <item m="1" x="2506"/>
        <item m="1" x="586"/>
        <item m="1" x="2161"/>
        <item m="1" x="2624"/>
        <item m="1" x="1309"/>
        <item m="1" x="276"/>
        <item m="1" x="2622"/>
        <item m="1" x="1494"/>
        <item m="1" x="367"/>
        <item m="1" x="2110"/>
        <item m="1" x="2333"/>
        <item m="1" x="658"/>
        <item m="1" x="1096"/>
        <item m="1" x="1383"/>
        <item m="1" x="1930"/>
        <item m="1" x="2601"/>
        <item m="1" x="904"/>
        <item m="1" x="1774"/>
        <item m="1" x="2816"/>
        <item m="1" x="1142"/>
        <item m="1" x="2359"/>
        <item m="1" x="477"/>
        <item m="1" x="2447"/>
        <item m="1" x="1552"/>
        <item m="1" x="2093"/>
        <item m="1" x="1261"/>
        <item m="1" x="585"/>
        <item m="1" x="1011"/>
        <item m="1" x="2452"/>
        <item m="1" x="872"/>
        <item m="1" x="1560"/>
        <item m="1" x="1425"/>
        <item m="1" x="1692"/>
        <item m="1" x="2688"/>
        <item m="1" x="1928"/>
        <item m="1" x="2781"/>
        <item m="1" x="962"/>
        <item m="1" x="1975"/>
        <item m="1" x="2475"/>
        <item m="1" x="1757"/>
        <item m="1" x="2220"/>
        <item m="1" x="2412"/>
        <item m="1" x="1592"/>
        <item m="1" x="1989"/>
        <item m="1" x="213"/>
        <item m="1" x="1032"/>
        <item m="1" x="185"/>
        <item m="1" x="2241"/>
        <item m="1" x="379"/>
        <item m="1" x="914"/>
        <item m="1" x="2188"/>
        <item m="1" x="942"/>
        <item m="1" x="1004"/>
        <item m="1" x="768"/>
        <item m="1" x="2538"/>
        <item m="1" x="2407"/>
        <item m="1" x="2603"/>
        <item m="1" x="551"/>
        <item m="1" x="1948"/>
        <item m="1" x="2092"/>
        <item m="1" x="1711"/>
        <item m="1" x="1036"/>
        <item m="1" x="1052"/>
        <item m="1" x="351"/>
        <item m="1" x="1961"/>
        <item m="1" x="434"/>
        <item m="1" x="2170"/>
        <item m="1" x="1828"/>
        <item m="1" x="697"/>
        <item m="1" x="1224"/>
        <item m="1" x="305"/>
        <item m="1" x="509"/>
        <item m="1" x="389"/>
        <item m="1" x="893"/>
        <item m="1" x="224"/>
        <item m="1" x="377"/>
        <item m="1" x="2019"/>
        <item m="1" x="1084"/>
        <item m="1" x="1489"/>
        <item m="1" x="2186"/>
        <item m="1" x="2164"/>
        <item m="1" x="1503"/>
        <item m="1" x="235"/>
        <item m="1" x="1914"/>
        <item m="1" x="2211"/>
        <item m="1" x="1235"/>
        <item m="1" x="2082"/>
        <item m="1" x="1923"/>
        <item m="1" x="1901"/>
        <item m="1" x="1338"/>
        <item m="1" x="629"/>
        <item m="1" x="1082"/>
        <item m="1" x="2261"/>
        <item m="1" x="2746"/>
        <item m="1" x="894"/>
        <item m="1" x="1205"/>
        <item m="1" x="1483"/>
        <item m="1" x="2051"/>
        <item m="1" x="357"/>
        <item m="1" x="2806"/>
        <item m="1" x="1781"/>
        <item m="1" x="1572"/>
        <item m="1" x="2049"/>
        <item m="1" x="778"/>
        <item m="1" x="1065"/>
        <item m="1" x="2173"/>
        <item m="1" x="1051"/>
        <item m="1" x="2802"/>
        <item m="1" x="2481"/>
        <item m="1" x="503"/>
        <item m="1" x="821"/>
        <item m="1" x="2057"/>
        <item m="1" x="2264"/>
        <item m="1" x="451"/>
        <item m="1" x="578"/>
        <item m="1" x="758"/>
        <item m="1" x="2420"/>
        <item m="1" x="670"/>
        <item m="1" x="971"/>
        <item m="1" x="1885"/>
        <item m="1" x="1963"/>
        <item m="1" x="1538"/>
        <item m="1" x="2719"/>
        <item m="1" x="997"/>
        <item m="1" x="1793"/>
        <item m="1" x="2626"/>
        <item m="1" x="501"/>
        <item m="1" x="2243"/>
        <item m="1" x="1092"/>
        <item m="1" x="1199"/>
        <item m="1" x="1883"/>
        <item m="1" x="1916"/>
        <item m="1" x="946"/>
        <item m="1" x="1035"/>
        <item m="1" x="905"/>
        <item m="1" x="1826"/>
        <item m="1" x="1997"/>
        <item m="1" x="986"/>
        <item m="1" x="1241"/>
        <item m="1" x="2017"/>
        <item m="1" x="2548"/>
        <item m="1" x="1254"/>
        <item m="1" x="2003"/>
        <item m="1" x="2474"/>
        <item m="1" x="2008"/>
        <item m="1" x="1549"/>
        <item m="1" x="487"/>
        <item m="1" x="2181"/>
        <item m="1" x="2326"/>
        <item m="1" x="868"/>
        <item m="1" x="1784"/>
        <item m="1" x="1467"/>
        <item m="1" x="1213"/>
        <item m="1" x="1860"/>
        <item m="1" x="708"/>
        <item m="1" x="2736"/>
        <item m="1" x="1037"/>
        <item m="1" x="2582"/>
        <item m="1" x="2050"/>
        <item m="1" x="651"/>
        <item m="1" x="852"/>
        <item m="1" x="1918"/>
        <item m="1" x="2078"/>
        <item m="1" x="284"/>
        <item m="1" x="1942"/>
        <item m="1" x="2446"/>
        <item m="1" x="267"/>
        <item m="1" x="423"/>
        <item m="1" x="1496"/>
        <item m="1" x="2409"/>
        <item m="1" x="1814"/>
        <item m="1" x="421"/>
        <item m="1" x="863"/>
        <item m="1" x="1030"/>
        <item m="1" x="590"/>
        <item m="1" x="909"/>
        <item m="1" x="2498"/>
        <item m="1" x="1582"/>
        <item m="1" x="2791"/>
        <item m="1" x="1651"/>
        <item m="1" x="2189"/>
        <item m="1" x="2157"/>
        <item m="1" x="277"/>
        <item m="1" x="510"/>
        <item m="1" x="813"/>
        <item m="1" x="1370"/>
        <item m="1" x="1477"/>
        <item m="1" x="2571"/>
        <item m="1" x="2037"/>
        <item m="1" x="836"/>
        <item m="1" x="1062"/>
        <item m="1" x="1951"/>
        <item m="1" x="218"/>
        <item m="1" x="2625"/>
        <item m="1" x="2066"/>
        <item m="1" x="2666"/>
        <item m="1" x="1316"/>
        <item m="1" x="1612"/>
        <item m="1" x="912"/>
        <item m="1" x="832"/>
        <item m="1" x="969"/>
        <item m="1" x="948"/>
        <item m="1" x="2385"/>
        <item m="1" x="2549"/>
        <item m="1" x="1566"/>
        <item m="1" x="644"/>
        <item m="1" x="695"/>
        <item m="1" x="2127"/>
        <item m="1" x="1289"/>
        <item m="1" x="217"/>
        <item m="1" x="937"/>
        <item m="1" x="795"/>
        <item m="1" x="2206"/>
        <item m="1" x="719"/>
        <item m="1" x="1759"/>
        <item x="89"/>
        <item m="1" x="527"/>
        <item m="1" x="2357"/>
        <item m="1" x="2012"/>
        <item m="1" x="1977"/>
        <item m="1" x="2706"/>
        <item m="1" x="2225"/>
        <item m="1" x="935"/>
        <item m="1" x="1430"/>
        <item m="1" x="1436"/>
        <item m="1" x="504"/>
        <item m="1" x="1792"/>
        <item m="1" x="737"/>
        <item m="1" x="2356"/>
        <item m="1" x="2317"/>
        <item m="1" x="2526"/>
        <item m="1" x="2294"/>
        <item m="1" x="1480"/>
        <item m="1" x="839"/>
        <item m="1" x="2023"/>
        <item m="1" x="1857"/>
        <item m="1" x="993"/>
        <item m="1" x="1200"/>
        <item m="1" x="1520"/>
        <item m="1" x="1751"/>
        <item m="1" x="518"/>
        <item m="1" x="1451"/>
        <item m="1" x="1009"/>
        <item m="1" x="603"/>
        <item m="1" x="268"/>
        <item m="1" x="2669"/>
        <item m="1" x="456"/>
        <item m="1" x="2477"/>
        <item m="1" x="1603"/>
        <item m="1" x="1454"/>
        <item m="1" x="1122"/>
        <item m="1" x="1184"/>
        <item m="1" x="583"/>
        <item m="1" x="944"/>
        <item m="1" x="2690"/>
        <item m="1" x="1056"/>
        <item m="1" x="2364"/>
        <item m="1" x="2259"/>
        <item m="1" x="2338"/>
        <item m="1" x="448"/>
        <item m="1" x="483"/>
        <item m="1" x="2395"/>
        <item m="1" x="1267"/>
        <item m="1" x="2032"/>
        <item m="1" x="1209"/>
        <item m="1" x="1721"/>
        <item m="1" x="2180"/>
        <item m="1" x="201"/>
        <item m="1" x="1644"/>
        <item m="1" x="2155"/>
        <item m="1" x="1627"/>
        <item m="1" x="2405"/>
        <item m="1" x="507"/>
        <item m="1" x="2149"/>
        <item m="1" x="1851"/>
        <item m="1" x="2471"/>
        <item m="1" x="340"/>
        <item m="1" x="592"/>
        <item m="1" x="1922"/>
        <item m="1" x="981"/>
        <item m="1" x="2779"/>
        <item m="1" x="2734"/>
        <item m="1" x="2676"/>
        <item m="1" x="1232"/>
        <item m="1" x="1982"/>
        <item m="1" x="2410"/>
        <item m="1" x="1714"/>
        <item m="1" x="1956"/>
        <item m="1" x="376"/>
        <item m="1" x="2596"/>
        <item m="1" x="1898"/>
        <item m="1" x="2369"/>
        <item m="1" x="1548"/>
        <item m="1" x="308"/>
        <item m="1" x="1377"/>
        <item m="1" x="2489"/>
        <item m="1" x="2041"/>
        <item m="1" x="1363"/>
        <item m="1" x="2085"/>
        <item m="1" x="1728"/>
        <item m="1" x="1869"/>
        <item m="1" x="2744"/>
        <item m="1" x="1014"/>
        <item m="1" x="786"/>
        <item m="1" x="1427"/>
        <item m="1" x="790"/>
        <item m="1" x="2010"/>
        <item m="1" x="2000"/>
        <item m="1" x="2303"/>
        <item m="1" x="2152"/>
        <item m="1" x="2787"/>
        <item m="1" x="2493"/>
        <item m="1" x="461"/>
        <item m="1" x="1131"/>
        <item m="1" x="1531"/>
        <item m="1" x="1755"/>
        <item m="1" x="2529"/>
        <item m="1" x="1518"/>
        <item m="1" x="1043"/>
        <item m="1" x="1159"/>
        <item m="1" x="2796"/>
        <item m="1" x="1993"/>
        <item m="1" x="2545"/>
        <item m="1" x="671"/>
        <item m="1" x="416"/>
        <item m="1" x="568"/>
        <item m="1" x="1596"/>
        <item m="1" x="2077"/>
        <item m="1" x="2387"/>
        <item m="1" x="755"/>
        <item m="1" x="1414"/>
        <item m="1" x="333"/>
        <item m="1" x="1121"/>
        <item m="1" x="2177"/>
        <item m="1" x="709"/>
        <item m="1" x="1688"/>
        <item m="1" x="2435"/>
        <item m="1" x="884"/>
        <item m="1" x="1896"/>
        <item m="1" x="1303"/>
        <item m="1" x="2460"/>
        <item m="1" x="566"/>
        <item m="1" x="1565"/>
        <item m="1" x="1882"/>
        <item m="1" x="1118"/>
        <item m="1" x="2430"/>
        <item m="1" x="2416"/>
        <item m="1" x="2539"/>
        <item m="1" x="2530"/>
        <item m="1" x="1829"/>
        <item m="1" x="2703"/>
        <item m="1" x="356"/>
        <item m="1" x="1595"/>
        <item m="1" x="1880"/>
        <item m="1" x="2036"/>
        <item m="1" x="314"/>
        <item m="1" x="1955"/>
        <item m="1" x="355"/>
        <item m="1" x="1837"/>
        <item m="1" x="358"/>
        <item m="1" x="1078"/>
        <item m="1" x="2143"/>
        <item m="1" x="785"/>
        <item m="1" x="2730"/>
        <item m="1" x="610"/>
        <item x="169"/>
        <item m="1" x="464"/>
        <item m="1" x="684"/>
        <item m="1" x="1018"/>
        <item m="1" x="225"/>
        <item m="1" x="2310"/>
        <item m="1" x="896"/>
        <item m="1" x="1583"/>
        <item m="1" x="1958"/>
        <item m="1" x="1541"/>
        <item m="1" x="2098"/>
        <item m="1" x="761"/>
        <item m="1" x="2532"/>
        <item m="1" x="2141"/>
        <item m="1" x="1542"/>
        <item m="1" x="632"/>
        <item m="1" x="396"/>
        <item m="1" x="541"/>
        <item m="1" x="1895"/>
        <item m="1" x="661"/>
        <item m="1" x="1601"/>
        <item m="1" x="983"/>
        <item m="1" x="1305"/>
        <item m="1" x="1636"/>
        <item m="1" x="2465"/>
        <item m="1" x="1776"/>
        <item m="1" x="1132"/>
        <item m="1" x="497"/>
        <item m="1" x="1466"/>
        <item m="1" x="1262"/>
        <item m="1" x="769"/>
        <item m="1" x="1823"/>
        <item m="1" x="2662"/>
        <item m="1" x="2444"/>
        <item m="1" x="1806"/>
        <item m="1" x="2061"/>
        <item m="1" x="674"/>
        <item m="1" x="2770"/>
        <item m="1" x="2355"/>
        <item x="66"/>
        <item m="1" x="2786"/>
        <item m="1" x="2492"/>
        <item m="1" x="439"/>
        <item m="1" x="2500"/>
        <item m="1" x="1298"/>
        <item m="1" x="1509"/>
        <item m="1" x="198"/>
        <item m="1" x="1346"/>
        <item m="1" x="1505"/>
        <item m="1" x="1985"/>
        <item m="1" x="606"/>
        <item m="1" x="1994"/>
        <item m="1" x="975"/>
        <item m="1" x="2386"/>
        <item m="1" x="2564"/>
        <item m="1" x="584"/>
        <item m="1" x="2691"/>
        <item m="1" x="678"/>
        <item m="1" x="2593"/>
        <item m="1" x="1021"/>
        <item m="1" x="826"/>
        <item m="1" x="2663"/>
        <item m="1" x="1487"/>
        <item m="1" x="831"/>
        <item m="1" x="248"/>
        <item m="1" x="1653"/>
        <item m="1" x="1801"/>
        <item m="1" x="1457"/>
        <item m="1" x="2400"/>
        <item m="1" x="1139"/>
        <item m="1" x="524"/>
        <item m="1" x="2095"/>
        <item m="1" x="1231"/>
        <item m="1" x="1756"/>
        <item m="1" x="883"/>
        <item m="1" x="530"/>
        <item m="1" x="2572"/>
        <item m="1" x="346"/>
        <item m="1" x="1668"/>
        <item m="1" x="2765"/>
        <item m="1" x="1913"/>
        <item m="1" x="657"/>
        <item m="1" x="2090"/>
        <item m="1" x="1939"/>
        <item m="1" x="1712"/>
        <item m="1" x="1540"/>
        <item m="1" x="2449"/>
        <item m="1" x="2389"/>
        <item m="1" x="664"/>
        <item m="1" x="582"/>
        <item m="1" x="766"/>
        <item m="1" x="1790"/>
        <item m="1" x="706"/>
        <item m="1" x="1704"/>
        <item m="1" x="1124"/>
        <item m="1" x="911"/>
        <item m="1" x="965"/>
        <item m="1" x="1861"/>
        <item m="1" x="2674"/>
        <item m="1" x="2117"/>
        <item m="1" x="717"/>
        <item m="1" x="862"/>
        <item m="1" x="2393"/>
        <item m="1" x="1100"/>
        <item m="1" x="282"/>
        <item m="1" x="1783"/>
        <item m="1" x="1125"/>
        <item m="1" x="319"/>
        <item m="1" x="407"/>
        <item m="1" x="1624"/>
        <item m="1" x="1788"/>
        <item m="1" x="2577"/>
        <item m="1" x="1329"/>
        <item m="1" x="1362"/>
        <item m="1" x="2748"/>
        <item m="1" x="2151"/>
        <item m="1" x="827"/>
        <item m="1" x="1281"/>
        <item m="1" x="2283"/>
        <item m="1" x="1662"/>
        <item m="1" x="1551"/>
        <item m="1" x="992"/>
        <item m="1" x="424"/>
        <item m="1" x="332"/>
        <item m="1" x="211"/>
        <item m="1" x="1794"/>
        <item m="1" x="272"/>
        <item m="1" x="1354"/>
        <item m="1" x="412"/>
        <item m="1" x="1742"/>
        <item m="1" x="726"/>
        <item m="1" x="1557"/>
        <item m="1" x="1889"/>
        <item m="1" x="2560"/>
        <item m="1" x="974"/>
        <item m="1" x="1990"/>
        <item m="1" x="338"/>
        <item m="1" x="2594"/>
        <item m="1" x="231"/>
        <item m="1" x="916"/>
        <item m="1" x="280"/>
        <item m="1" x="2382"/>
        <item m="1" x="2308"/>
        <item m="1" x="2154"/>
        <item m="1" x="808"/>
        <item m="1" x="1313"/>
        <item m="1" x="208"/>
        <item m="1" x="2478"/>
        <item m="1" x="2757"/>
        <item m="1" x="2726"/>
        <item m="1" x="2136"/>
        <item m="1" x="1175"/>
        <item m="1" x="2301"/>
        <item m="1" x="570"/>
        <item m="1" x="814"/>
        <item m="1" x="2722"/>
        <item m="1" x="1460"/>
        <item m="1" x="316"/>
        <item m="1" x="1356"/>
        <item m="1" x="1484"/>
        <item m="1" x="313"/>
        <item m="1" x="2267"/>
        <item m="1" x="1550"/>
        <item m="1" x="462"/>
        <item m="1" x="1378"/>
        <item m="1" x="1158"/>
        <item m="1" x="1426"/>
        <item m="1" x="2034"/>
        <item m="1" x="1245"/>
        <item m="1" x="724"/>
        <item m="1" x="2773"/>
        <item m="1" x="450"/>
        <item m="1" x="2067"/>
        <item m="1" x="1986"/>
        <item m="1" x="702"/>
        <item m="1" x="829"/>
        <item m="1" x="1323"/>
        <item m="1" x="2391"/>
        <item m="1" x="745"/>
        <item m="1" x="723"/>
        <item m="1" x="2175"/>
        <item m="1" x="395"/>
        <item m="1" x="2135"/>
        <item m="1" x="906"/>
        <item m="1" x="2486"/>
        <item m="1" x="1543"/>
        <item m="1" x="1647"/>
        <item m="1" x="936"/>
        <item m="1" x="800"/>
        <item m="1" x="1579"/>
        <item m="1" x="1827"/>
        <item m="1" x="815"/>
        <item m="1" x="2114"/>
        <item m="1" x="2448"/>
        <item m="1" x="1441"/>
        <item m="1" x="1815"/>
        <item m="1" x="1450"/>
        <item m="1" x="514"/>
        <item m="1" x="341"/>
        <item m="1" x="2169"/>
        <item m="1" x="1522"/>
        <item m="1" x="1819"/>
        <item m="1" x="847"/>
        <item m="1" x="1210"/>
        <item m="1" x="729"/>
        <item m="1" x="1718"/>
        <item m="1" x="1813"/>
        <item m="1" x="927"/>
        <item m="1" x="2629"/>
        <item m="1" x="877"/>
        <item m="1" x="1442"/>
        <item x="0"/>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3"/>
        <item x="44"/>
        <item x="46"/>
        <item x="47"/>
        <item x="48"/>
        <item x="49"/>
        <item x="51"/>
        <item x="52"/>
        <item x="53"/>
        <item x="54"/>
        <item x="55"/>
        <item x="56"/>
        <item x="57"/>
        <item x="58"/>
        <item x="59"/>
        <item x="60"/>
        <item x="61"/>
        <item x="62"/>
        <item x="63"/>
        <item x="64"/>
        <item x="65"/>
        <item x="67"/>
        <item x="68"/>
        <item x="70"/>
        <item x="71"/>
        <item x="72"/>
        <item x="73"/>
        <item x="74"/>
        <item x="75"/>
        <item x="76"/>
        <item x="77"/>
        <item x="78"/>
        <item x="79"/>
        <item x="80"/>
        <item x="81"/>
        <item x="83"/>
        <item x="84"/>
        <item x="85"/>
        <item x="86"/>
        <item x="87"/>
        <item x="88"/>
        <item x="90"/>
        <item x="91"/>
        <item x="92"/>
        <item x="93"/>
        <item x="94"/>
        <item x="95"/>
        <item x="96"/>
        <item x="97"/>
        <item x="98"/>
        <item x="99"/>
        <item x="100"/>
        <item x="101"/>
        <item x="102"/>
        <item x="103"/>
        <item x="104"/>
        <item x="105"/>
        <item x="106"/>
        <item x="107"/>
        <item x="109"/>
        <item x="110"/>
        <item x="111"/>
        <item x="112"/>
        <item x="114"/>
        <item x="115"/>
        <item x="116"/>
        <item x="117"/>
        <item x="118"/>
        <item x="119"/>
        <item x="120"/>
        <item x="121"/>
        <item x="122"/>
        <item x="123"/>
        <item x="124"/>
        <item x="125"/>
        <item x="126"/>
        <item x="127"/>
        <item x="129"/>
        <item x="130"/>
        <item x="131"/>
        <item x="132"/>
        <item x="133"/>
        <item x="134"/>
        <item x="135"/>
        <item x="136"/>
        <item x="137"/>
        <item x="138"/>
        <item x="139"/>
        <item x="140"/>
        <item x="141"/>
        <item x="142"/>
        <item x="143"/>
        <item x="144"/>
        <item x="145"/>
        <item x="146"/>
        <item x="147"/>
        <item x="148"/>
        <item x="149"/>
        <item x="151"/>
        <item x="152"/>
        <item x="153"/>
        <item x="154"/>
        <item x="155"/>
        <item x="156"/>
        <item x="157"/>
        <item x="158"/>
        <item x="159"/>
        <item x="160"/>
        <item x="162"/>
        <item x="163"/>
        <item x="164"/>
        <item x="165"/>
        <item x="166"/>
        <item x="167"/>
        <item x="168"/>
        <item x="170"/>
        <item x="171"/>
        <item x="172"/>
        <item x="173"/>
        <item x="174"/>
        <item x="175"/>
        <item x="176"/>
        <item x="177"/>
        <item x="178"/>
        <item x="179"/>
        <item x="180"/>
        <item x="181"/>
        <item x="182"/>
      </items>
    </pivotField>
    <pivotField axis="axisRow" compact="0" outline="0" showAll="0" defaultSubtotal="0">
      <items count="6">
        <item m="1" x="5"/>
        <item x="0"/>
        <item x="1"/>
        <item x="4"/>
        <item x="2"/>
        <item x="3"/>
      </items>
    </pivotField>
    <pivotField axis="axisRow" compact="0" outline="0" showAll="0" defaultSubtotal="0">
      <items count="1378">
        <item m="1" x="694"/>
        <item m="1" x="474"/>
        <item m="1" x="893"/>
        <item m="1" x="1362"/>
        <item m="1" x="927"/>
        <item m="1" x="950"/>
        <item m="1" x="1121"/>
        <item m="1" x="220"/>
        <item m="1" x="830"/>
        <item m="1" x="797"/>
        <item m="1" x="596"/>
        <item m="1" x="1251"/>
        <item m="1" x="1295"/>
        <item m="1" x="1083"/>
        <item m="1" x="529"/>
        <item m="1" x="715"/>
        <item m="1" x="319"/>
        <item m="1" x="454"/>
        <item m="1" x="873"/>
        <item m="1" x="1109"/>
        <item m="1" x="1330"/>
        <item m="1" x="1271"/>
        <item m="1" x="818"/>
        <item m="1" x="754"/>
        <item m="1" x="677"/>
        <item m="1" x="377"/>
        <item m="1" x="1233"/>
        <item m="1" x="707"/>
        <item m="1" x="1180"/>
        <item m="1" x="1179"/>
        <item m="1" x="959"/>
        <item m="1" x="1331"/>
        <item m="1" x="836"/>
        <item m="1" x="411"/>
        <item m="1" x="921"/>
        <item m="1" x="211"/>
        <item m="1" x="803"/>
        <item m="1" x="415"/>
        <item m="1" x="999"/>
        <item m="1" x="1014"/>
        <item m="1" x="1091"/>
        <item m="1" x="1067"/>
        <item m="1" x="686"/>
        <item m="1" x="1360"/>
        <item m="1" x="1294"/>
        <item m="1" x="1168"/>
        <item m="1" x="913"/>
        <item m="1" x="1131"/>
        <item m="1" x="525"/>
        <item m="1" x="697"/>
        <item m="1" x="1269"/>
        <item m="1" x="1098"/>
        <item m="1" x="713"/>
        <item m="1" x="299"/>
        <item m="1" x="293"/>
        <item m="1" x="395"/>
        <item m="1" x="1061"/>
        <item m="1" x="1207"/>
        <item m="1" x="980"/>
        <item m="1" x="563"/>
        <item m="1" x="559"/>
        <item m="1" x="1227"/>
        <item m="1" x="1196"/>
        <item m="1" x="1229"/>
        <item m="1" x="191"/>
        <item m="1" x="1060"/>
        <item m="1" x="1173"/>
        <item m="1" x="440"/>
        <item m="1" x="1066"/>
        <item m="1" x="887"/>
        <item m="1" x="791"/>
        <item m="1" x="672"/>
        <item m="1" x="947"/>
        <item m="1" x="856"/>
        <item m="1" x="196"/>
        <item m="1" x="265"/>
        <item m="1" x="1170"/>
        <item m="1" x="988"/>
        <item m="1" x="966"/>
        <item m="1" x="1256"/>
        <item m="1" x="953"/>
        <item m="1" x="356"/>
        <item m="1" x="1150"/>
        <item m="1" x="611"/>
        <item m="1" x="188"/>
        <item m="1" x="494"/>
        <item m="1" x="628"/>
        <item m="1" x="1035"/>
        <item m="1" x="469"/>
        <item m="1" x="627"/>
        <item m="1" x="391"/>
        <item m="1" x="1367"/>
        <item m="1" x="521"/>
        <item m="1" x="897"/>
        <item m="1" x="1054"/>
        <item m="1" x="612"/>
        <item m="1" x="799"/>
        <item m="1" x="1164"/>
        <item m="1" x="1074"/>
        <item m="1" x="194"/>
        <item m="1" x="1111"/>
        <item m="1" x="824"/>
        <item m="1" x="208"/>
        <item m="1" x="349"/>
        <item m="1" x="1048"/>
        <item m="1" x="1114"/>
        <item m="1" x="375"/>
        <item m="1" x="366"/>
        <item m="1" x="1259"/>
        <item m="1" x="1296"/>
        <item m="1" x="285"/>
        <item m="1" x="266"/>
        <item m="1" x="792"/>
        <item m="1" x="503"/>
        <item m="1" x="608"/>
        <item m="1" x="235"/>
        <item m="1" x="308"/>
        <item m="1" x="280"/>
        <item m="1" x="894"/>
        <item m="1" x="680"/>
        <item m="1" x="1191"/>
        <item m="1" x="1270"/>
        <item m="1" x="1214"/>
        <item m="1" x="337"/>
        <item m="1" x="920"/>
        <item m="1" x="1310"/>
        <item m="1" x="184"/>
        <item m="1" x="964"/>
        <item m="1" x="764"/>
        <item m="1" x="1020"/>
        <item m="1" x="819"/>
        <item m="1" x="1201"/>
        <item m="1" x="374"/>
        <item m="1" x="1190"/>
        <item m="1" x="193"/>
        <item m="1" x="505"/>
        <item m="1" x="690"/>
        <item m="1" x="328"/>
        <item m="1" x="1068"/>
        <item m="1" x="1102"/>
        <item m="1" x="304"/>
        <item m="1" x="917"/>
        <item m="1" x="500"/>
        <item m="1" x="398"/>
        <item m="1" x="1119"/>
        <item m="1" x="1192"/>
        <item m="1" x="1182"/>
        <item m="1" x="948"/>
        <item m="1" x="839"/>
        <item m="1" x="1055"/>
        <item m="1" x="472"/>
        <item m="1" x="1010"/>
        <item m="1" x="1094"/>
        <item m="1" x="1345"/>
        <item m="1" x="661"/>
        <item m="1" x="259"/>
        <item m="1" x="1254"/>
        <item m="1" x="758"/>
        <item m="1" x="1117"/>
        <item m="1" x="821"/>
        <item m="1" x="444"/>
        <item m="1" x="1118"/>
        <item m="1" x="273"/>
        <item m="1" x="1148"/>
        <item m="1" x="868"/>
        <item m="1" x="981"/>
        <item m="1" x="1144"/>
        <item m="1" x="1092"/>
        <item m="1" x="1238"/>
        <item m="1" x="793"/>
        <item m="1" x="1321"/>
        <item m="1" x="979"/>
        <item m="1" x="613"/>
        <item m="1" x="546"/>
        <item m="1" x="582"/>
        <item m="1" x="933"/>
        <item m="1" x="362"/>
        <item m="1" x="1053"/>
        <item m="1" x="1223"/>
        <item m="1" x="394"/>
        <item m="1" x="1021"/>
        <item m="1" x="1077"/>
        <item m="1" x="885"/>
        <item x="112"/>
        <item x="181"/>
        <item m="1" x="831"/>
        <item m="1" x="466"/>
        <item m="1" x="928"/>
        <item m="1" x="404"/>
        <item m="1" x="982"/>
        <item m="1" x="788"/>
        <item m="1" x="932"/>
        <item m="1" x="383"/>
        <item m="1" x="1203"/>
        <item m="1" x="1007"/>
        <item m="1" x="588"/>
        <item m="1" x="801"/>
        <item m="1" x="971"/>
        <item m="1" x="409"/>
        <item m="1" x="243"/>
        <item m="1" x="314"/>
        <item m="1" x="214"/>
        <item m="1" x="484"/>
        <item m="1" x="1199"/>
        <item m="1" x="658"/>
        <item m="1" x="553"/>
        <item m="1" x="1177"/>
        <item m="1" x="587"/>
        <item m="1" x="709"/>
        <item m="1" x="1159"/>
        <item m="1" x="538"/>
        <item m="1" x="1171"/>
        <item m="1" x="229"/>
        <item m="1" x="1175"/>
        <item m="1" x="1167"/>
        <item m="1" x="1292"/>
        <item m="1" x="1289"/>
        <item m="1" x="1086"/>
        <item m="1" x="666"/>
        <item m="1" x="436"/>
        <item m="1" x="282"/>
        <item m="1" x="975"/>
        <item m="1" x="483"/>
        <item m="1" x="668"/>
        <item m="1" x="1205"/>
        <item m="1" x="386"/>
        <item m="1" x="264"/>
        <item m="1" x="1314"/>
        <item m="1" x="1183"/>
        <item m="1" x="1052"/>
        <item m="1" x="423"/>
        <item m="1" x="682"/>
        <item m="1" x="844"/>
        <item m="1" x="1322"/>
        <item m="1" x="1031"/>
        <item m="1" x="1174"/>
        <item m="1" x="1312"/>
        <item m="1" x="488"/>
        <item m="1" x="787"/>
        <item m="1" x="382"/>
        <item m="1" x="1195"/>
        <item m="1" x="579"/>
        <item m="1" x="1287"/>
        <item m="1" x="1326"/>
        <item m="1" x="1230"/>
        <item m="1" x="867"/>
        <item m="1" x="1260"/>
        <item m="1" x="892"/>
        <item m="1" x="1341"/>
        <item m="1" x="258"/>
        <item m="1" x="543"/>
        <item m="1" x="1333"/>
        <item m="1" x="820"/>
        <item m="1" x="495"/>
        <item m="1" x="857"/>
        <item m="1" x="798"/>
        <item m="1" x="1058"/>
        <item m="1" x="826"/>
        <item m="1" x="825"/>
        <item m="1" x="606"/>
        <item m="1" x="935"/>
        <item m="1" x="879"/>
        <item m="1" x="1208"/>
        <item m="1" x="846"/>
        <item m="1" x="1124"/>
        <item m="1" x="418"/>
        <item m="1" x="938"/>
        <item m="1" x="646"/>
        <item m="1" x="477"/>
        <item m="1" x="187"/>
        <item m="1" x="781"/>
        <item m="1" x="1323"/>
        <item m="1" x="1239"/>
        <item m="1" x="770"/>
        <item m="1" x="1206"/>
        <item m="1" x="1034"/>
        <item m="1" x="1262"/>
        <item m="1" x="676"/>
        <item m="1" x="252"/>
        <item m="1" x="1039"/>
        <item m="1" x="1252"/>
        <item m="1" x="1012"/>
        <item m="1" x="369"/>
        <item m="1" x="427"/>
        <item m="1" x="1030"/>
        <item m="1" x="189"/>
        <item m="1" x="334"/>
        <item m="1" x="1365"/>
        <item m="1" x="1220"/>
        <item m="1" x="475"/>
        <item m="1" x="234"/>
        <item m="1" x="1318"/>
        <item m="1" x="302"/>
        <item m="1" x="986"/>
        <item m="1" x="414"/>
        <item m="1" x="459"/>
        <item m="1" x="1129"/>
        <item m="1" x="467"/>
        <item m="1" x="1377"/>
        <item m="1" x="1019"/>
        <item m="1" x="852"/>
        <item m="1" x="673"/>
        <item m="1" x="405"/>
        <item m="1" x="1352"/>
        <item m="1" x="520"/>
        <item m="1" x="341"/>
        <item m="1" x="203"/>
        <item m="1" x="782"/>
        <item m="1" x="808"/>
        <item m="1" x="692"/>
        <item m="1" x="1337"/>
        <item m="1" x="269"/>
        <item m="1" x="493"/>
        <item m="1" x="288"/>
        <item m="1" x="545"/>
        <item m="1" x="663"/>
        <item m="1" x="209"/>
        <item m="1" x="978"/>
        <item m="1" x="704"/>
        <item m="1" x="310"/>
        <item m="1" x="1032"/>
        <item m="1" x="922"/>
        <item m="1" x="804"/>
        <item m="1" x="267"/>
        <item m="1" x="1059"/>
        <item m="1" x="778"/>
        <item m="1" x="674"/>
        <item m="1" x="1328"/>
        <item m="1" x="774"/>
        <item m="1" x="402"/>
        <item m="1" x="934"/>
        <item m="1" x="1003"/>
        <item m="1" x="441"/>
        <item m="1" x="647"/>
        <item m="1" x="769"/>
        <item m="1" x="937"/>
        <item m="1" x="392"/>
        <item m="1" x="247"/>
        <item m="1" x="726"/>
        <item m="1" x="262"/>
        <item m="1" x="278"/>
        <item m="1" x="601"/>
        <item m="1" x="815"/>
        <item m="1" x="327"/>
        <item m="1" x="323"/>
        <item m="1" x="271"/>
        <item m="1" x="576"/>
        <item m="1" x="1045"/>
        <item m="1" x="735"/>
        <item m="1" x="1200"/>
        <item m="1" x="407"/>
        <item m="1" x="1165"/>
        <item m="1" x="509"/>
        <item m="1" x="287"/>
        <item m="1" x="237"/>
        <item m="1" x="460"/>
        <item m="1" x="1155"/>
        <item m="1" x="468"/>
        <item m="1" x="540"/>
        <item m="1" x="968"/>
        <item m="1" x="584"/>
        <item m="1" x="744"/>
        <item m="1" x="915"/>
        <item m="1" x="1046"/>
        <item m="1" x="1371"/>
        <item m="1" x="732"/>
        <item m="1" x="1088"/>
        <item m="1" x="1343"/>
        <item m="1" x="1028"/>
        <item m="1" x="547"/>
        <item m="1" x="232"/>
        <item m="1" x="878"/>
        <item m="1" x="737"/>
        <item m="1" x="550"/>
        <item m="1" x="1242"/>
        <item m="1" x="772"/>
        <item m="1" x="249"/>
        <item m="1" x="958"/>
        <item m="1" x="223"/>
        <item m="1" x="591"/>
        <item m="1" x="473"/>
        <item m="1" x="895"/>
        <item m="1" x="1204"/>
        <item m="1" x="720"/>
        <item m="1" x="313"/>
        <item m="1" x="835"/>
        <item m="1" x="424"/>
        <item m="1" x="1300"/>
        <item m="1" x="1265"/>
        <item m="1" x="748"/>
        <item m="1" x="522"/>
        <item m="1" x="350"/>
        <item m="1" x="624"/>
        <item m="1" x="507"/>
        <item m="1" x="708"/>
        <item m="1" x="359"/>
        <item m="1" x="353"/>
        <item m="1" x="202"/>
        <item m="1" x="244"/>
        <item m="1" x="479"/>
        <item m="1" x="806"/>
        <item m="1" x="1307"/>
        <item m="1" x="212"/>
        <item m="1" x="827"/>
        <item m="1" x="531"/>
        <item m="1" x="1081"/>
        <item m="1" x="320"/>
        <item m="1" x="832"/>
        <item m="1" x="354"/>
        <item m="1" x="990"/>
        <item m="1" x="1257"/>
        <item x="93"/>
        <item m="1" x="765"/>
        <item m="1" x="1063"/>
        <item m="1" x="644"/>
        <item m="1" x="1116"/>
        <item m="1" x="977"/>
        <item m="1" x="973"/>
        <item m="1" x="823"/>
        <item m="1" x="784"/>
        <item m="1" x="743"/>
        <item m="1" x="1126"/>
        <item m="1" x="333"/>
        <item m="1" x="519"/>
        <item m="1" x="1354"/>
        <item m="1" x="949"/>
        <item m="1" x="496"/>
        <item m="1" x="1303"/>
        <item m="1" x="556"/>
        <item m="1" x="923"/>
        <item m="1" x="306"/>
        <item m="1" x="1281"/>
        <item m="1" x="1359"/>
        <item m="1" x="759"/>
        <item m="1" x="1087"/>
        <item m="1" x="1372"/>
        <item m="1" x="233"/>
        <item m="1" x="200"/>
        <item m="1" x="620"/>
        <item m="1" x="303"/>
        <item m="1" x="675"/>
        <item m="1" x="1366"/>
        <item m="1" x="317"/>
        <item m="1" x="1128"/>
        <item m="1" x="1008"/>
        <item m="1" x="416"/>
        <item m="1" x="421"/>
        <item m="1" x="896"/>
        <item m="1" x="882"/>
        <item m="1" x="727"/>
        <item m="1" x="987"/>
        <item m="1" x="352"/>
        <item m="1" x="810"/>
        <item m="1" x="227"/>
        <item m="1" x="552"/>
        <item m="1" x="695"/>
        <item m="1" x="995"/>
        <item m="1" x="1211"/>
        <item m="1" x="1006"/>
        <item m="1" x="891"/>
        <item m="1" x="253"/>
        <item m="1" x="1027"/>
        <item m="1" x="1266"/>
        <item m="1" x="731"/>
        <item m="1" x="918"/>
        <item m="1" x="183"/>
        <item m="1" x="945"/>
        <item m="1" x="860"/>
        <item m="1" x="1298"/>
        <item m="1" x="637"/>
        <item m="1" x="1162"/>
        <item x="20"/>
        <item m="1" x="1209"/>
        <item m="1" x="361"/>
        <item m="1" x="905"/>
        <item m="1" x="794"/>
        <item m="1" x="865"/>
        <item m="1" x="326"/>
        <item m="1" x="877"/>
        <item m="1" x="956"/>
        <item m="1" x="230"/>
        <item m="1" x="957"/>
        <item m="1" x="1023"/>
        <item m="1" x="344"/>
        <item m="1" x="728"/>
        <item m="1" x="1263"/>
        <item m="1" x="379"/>
        <item m="1" x="1044"/>
        <item m="1" x="224"/>
        <item m="1" x="384"/>
        <item m="1" x="1370"/>
        <item m="1" x="457"/>
        <item m="1" x="358"/>
        <item m="1" x="1017"/>
        <item m="1" x="884"/>
        <item m="1" x="1000"/>
        <item m="1" x="814"/>
        <item m="1" x="485"/>
        <item m="1" x="1342"/>
        <item m="1" x="197"/>
        <item m="1" x="1212"/>
        <item m="1" x="594"/>
        <item m="1" x="1100"/>
        <item m="1" x="910"/>
        <item m="1" x="1225"/>
        <item m="1" x="322"/>
        <item m="1" x="845"/>
        <item m="1" x="533"/>
        <item m="1" x="1275"/>
        <item m="1" x="1036"/>
        <item m="1" x="863"/>
        <item m="1" x="745"/>
        <item m="1" x="888"/>
        <item m="1" x="994"/>
        <item m="1" x="1246"/>
        <item m="1" x="461"/>
        <item m="1" x="1005"/>
        <item m="1" x="902"/>
        <item m="1" x="632"/>
        <item m="1" x="1050"/>
        <item m="1" x="281"/>
        <item m="1" x="1350"/>
        <item m="1" x="773"/>
        <item m="1" x="387"/>
        <item m="1" x="422"/>
        <item m="1" x="342"/>
        <item m="1" x="1009"/>
        <item x="125"/>
        <item m="1" x="1221"/>
        <item m="1" x="381"/>
        <item m="1" x="298"/>
        <item m="1" x="506"/>
        <item m="1" x="1248"/>
        <item m="1" x="898"/>
        <item m="1" x="1228"/>
        <item m="1" x="435"/>
        <item m="1" x="1249"/>
        <item m="1" x="451"/>
        <item m="1" x="809"/>
        <item m="1" x="869"/>
        <item m="1" x="445"/>
        <item m="1" x="790"/>
        <item m="1" x="805"/>
        <item m="1" x="1232"/>
        <item m="1" x="796"/>
        <item m="1" x="693"/>
        <item m="1" x="736"/>
        <item m="1" x="516"/>
        <item m="1" x="577"/>
        <item m="1" x="779"/>
        <item m="1" x="795"/>
        <item m="1" x="1334"/>
        <item x="85"/>
        <item m="1" x="1004"/>
        <item m="1" x="1255"/>
        <item m="1" x="260"/>
        <item m="1" x="195"/>
        <item m="1" x="425"/>
        <item m="1" x="1329"/>
        <item m="1" x="655"/>
        <item x="43"/>
        <item m="1" x="539"/>
        <item m="1" x="548"/>
        <item m="1" x="681"/>
        <item m="1" x="566"/>
        <item m="1" x="564"/>
        <item m="1" x="992"/>
        <item m="1" x="755"/>
        <item m="1" x="1285"/>
        <item m="1" x="578"/>
        <item m="1" x="969"/>
        <item m="1" x="198"/>
        <item m="1" x="1127"/>
        <item m="1" x="1279"/>
        <item m="1" x="486"/>
        <item m="1" x="567"/>
        <item m="1" x="513"/>
        <item m="1" x="847"/>
        <item m="1" x="991"/>
        <item m="1" x="617"/>
        <item m="1" x="1218"/>
        <item m="1" x="363"/>
        <item m="1" x="756"/>
        <item m="1" x="388"/>
        <item m="1" x="1325"/>
        <item m="1" x="1157"/>
        <item m="1" x="340"/>
        <item m="1" x="228"/>
        <item m="1" x="1097"/>
        <item m="1" x="972"/>
        <item m="1" x="944"/>
        <item m="1" x="622"/>
        <item m="1" x="530"/>
        <item m="1" x="1197"/>
        <item m="1" x="850"/>
        <item m="1" x="568"/>
        <item m="1" x="842"/>
        <item m="1" x="1002"/>
        <item m="1" x="685"/>
        <item m="1" x="257"/>
        <item m="1" x="1029"/>
        <item m="1" x="498"/>
        <item m="1" x="225"/>
        <item m="1" x="696"/>
        <item m="1" x="654"/>
        <item m="1" x="1024"/>
        <item m="1" x="1166"/>
        <item m="1" x="828"/>
        <item m="1" x="478"/>
        <item m="1" x="541"/>
        <item m="1" x="549"/>
        <item m="1" x="883"/>
        <item m="1" x="974"/>
        <item m="1" x="684"/>
        <item m="1" x="837"/>
        <item m="1" x="1349"/>
        <item m="1" x="1222"/>
        <item m="1" x="272"/>
        <item m="1" x="296"/>
        <item m="1" x="829"/>
        <item m="1" x="643"/>
        <item m="1" x="569"/>
        <item m="1" x="1093"/>
        <item m="1" x="514"/>
        <item m="1" x="1324"/>
        <item m="1" x="1250"/>
        <item m="1" x="185"/>
        <item m="1" x="447"/>
        <item m="1" x="936"/>
        <item m="1" x="204"/>
        <item m="1" x="206"/>
        <item m="1" x="1152"/>
        <item m="1" x="1108"/>
        <item m="1" x="642"/>
        <item m="1" x="1115"/>
        <item m="1" x="724"/>
        <item m="1" x="199"/>
        <item m="1" x="365"/>
        <item m="1" x="783"/>
        <item m="1" x="434"/>
        <item m="1" x="309"/>
        <item m="1" x="1284"/>
        <item m="1" x="1134"/>
        <item m="1" x="462"/>
        <item m="1" x="1123"/>
        <item m="1" x="841"/>
        <item m="1" x="1110"/>
        <item m="1" x="669"/>
        <item m="1" x="283"/>
        <item m="1" x="1142"/>
        <item m="1" x="492"/>
        <item m="1" x="1268"/>
        <item m="1" x="1075"/>
        <item m="1" x="789"/>
        <item m="1" x="965"/>
        <item m="1" x="925"/>
        <item m="1" x="659"/>
        <item m="1" x="802"/>
        <item m="1" x="1258"/>
        <item m="1" x="702"/>
        <item m="1" x="373"/>
        <item x="11"/>
        <item m="1" x="766"/>
        <item m="1" x="750"/>
        <item m="1" x="1147"/>
        <item m="1" x="346"/>
        <item m="1" x="721"/>
        <item m="1" x="463"/>
        <item m="1" x="216"/>
        <item m="1" x="470"/>
        <item m="1" x="740"/>
        <item m="1" x="881"/>
        <item m="1" x="1149"/>
        <item m="1" x="946"/>
        <item m="1" x="1313"/>
        <item m="1" x="997"/>
        <item m="1" x="1346"/>
        <item m="1" x="757"/>
        <item m="1" x="1130"/>
        <item m="1" x="465"/>
        <item m="1" x="331"/>
        <item m="1" x="607"/>
        <item m="1" x="1038"/>
        <item m="1" x="290"/>
        <item m="1" x="1277"/>
        <item m="1" x="581"/>
        <item m="1" x="572"/>
        <item m="1" x="570"/>
        <item m="1" x="1335"/>
        <item m="1" x="683"/>
        <item m="1" x="218"/>
        <item m="1" x="1043"/>
        <item m="1" x="916"/>
        <item m="1" x="1033"/>
        <item m="1" x="512"/>
        <item m="1" x="544"/>
        <item m="1" x="508"/>
        <item m="1" x="1188"/>
        <item m="1" x="301"/>
        <item m="1" x="315"/>
        <item m="1" x="718"/>
        <item m="1" x="849"/>
        <item m="1" x="1306"/>
        <item m="1" x="526"/>
        <item m="1" x="343"/>
        <item m="1" x="1276"/>
        <item m="1" x="1355"/>
        <item m="1" x="1184"/>
        <item m="1" x="1072"/>
        <item m="1" x="890"/>
        <item m="1" x="749"/>
        <item m="1" x="182"/>
        <item m="1" x="1236"/>
        <item m="1" x="347"/>
        <item m="1" x="528"/>
        <item m="1" x="930"/>
        <item m="1" x="592"/>
        <item m="1" x="1215"/>
        <item m="1" x="763"/>
        <item m="1" x="760"/>
        <item m="1" x="385"/>
        <item m="1" x="602"/>
        <item m="1" x="534"/>
        <item m="1" x="215"/>
        <item m="1" x="1363"/>
        <item m="1" x="428"/>
        <item m="1" x="615"/>
        <item m="1" x="901"/>
        <item m="1" x="1301"/>
        <item m="1" x="255"/>
        <item m="1" x="239"/>
        <item m="1" x="752"/>
        <item x="84"/>
        <item m="1" x="993"/>
        <item m="1" x="312"/>
        <item m="1" x="318"/>
        <item x="129"/>
        <item m="1" x="378"/>
        <item m="1" x="1153"/>
        <item m="1" x="456"/>
        <item m="1" x="1096"/>
        <item m="1" x="368"/>
        <item x="6"/>
        <item m="1" x="855"/>
        <item m="1" x="367"/>
        <item m="1" x="1219"/>
        <item m="1" x="1090"/>
        <item m="1" x="652"/>
        <item m="1" x="1037"/>
        <item m="1" x="688"/>
        <item m="1" x="1057"/>
        <item m="1" x="1317"/>
        <item m="1" x="941"/>
        <item m="1" x="817"/>
        <item m="1" x="231"/>
        <item m="1" x="210"/>
        <item m="1" x="914"/>
        <item m="1" x="190"/>
        <item m="1" x="1357"/>
        <item m="1" x="1302"/>
        <item m="1" x="1290"/>
        <item m="1" x="286"/>
        <item m="1" x="853"/>
        <item m="1" x="1160"/>
        <item m="1" x="733"/>
        <item m="1" x="207"/>
        <item m="1" x="1216"/>
        <item m="1" x="711"/>
        <item m="1" x="1217"/>
        <item m="1" x="316"/>
        <item m="1" x="1309"/>
        <item m="1" x="241"/>
        <item m="1" x="870"/>
        <item m="1" x="291"/>
        <item m="1" x="372"/>
        <item m="1" x="397"/>
        <item m="1" x="1297"/>
        <item m="1" x="940"/>
        <item m="1" x="311"/>
        <item m="1" x="245"/>
        <item m="1" x="329"/>
        <item m="1" x="417"/>
        <item m="1" x="1106"/>
        <item m="1" x="1022"/>
        <item m="1" x="1283"/>
        <item m="1" x="1169"/>
        <item m="1" x="263"/>
        <item m="1" x="719"/>
        <item m="1" x="1013"/>
        <item m="1" x="931"/>
        <item m="1" x="1099"/>
        <item m="1" x="222"/>
        <item m="1" x="240"/>
        <item m="1" x="843"/>
        <item m="1" x="221"/>
        <item m="1" x="1356"/>
        <item m="1" x="348"/>
        <item m="1" x="1011"/>
        <item m="1" x="1353"/>
        <item m="1" x="595"/>
        <item m="1" x="739"/>
        <item m="1" x="396"/>
        <item m="1" x="192"/>
        <item m="1" x="1361"/>
        <item m="1" x="1340"/>
        <item m="1" x="785"/>
        <item m="1" x="864"/>
        <item m="1" x="408"/>
        <item m="1" x="880"/>
        <item m="1" x="710"/>
        <item m="1" x="430"/>
        <item x="66"/>
        <item m="1" x="616"/>
        <item m="1" x="701"/>
        <item m="1" x="1172"/>
        <item m="1" x="446"/>
        <item m="1" x="295"/>
        <item m="1" x="458"/>
        <item x="49"/>
        <item m="1" x="1369"/>
        <item m="1" x="537"/>
        <item m="1" x="998"/>
        <item m="1" x="1146"/>
        <item m="1" x="678"/>
        <item m="1" x="585"/>
        <item m="1" x="586"/>
        <item m="1" x="1267"/>
        <item m="1" x="1288"/>
        <item m="1" x="954"/>
        <item m="1" x="1080"/>
        <item m="1" x="919"/>
        <item m="1" x="1286"/>
        <item m="1" x="1158"/>
        <item m="1" x="722"/>
        <item m="1" x="489"/>
        <item m="1" x="307"/>
        <item m="1" x="1040"/>
        <item m="1" x="638"/>
        <item m="1" x="861"/>
        <item m="1" x="535"/>
        <item m="1" x="580"/>
        <item m="1" x="1107"/>
        <item m="1" x="1299"/>
        <item m="1" x="355"/>
        <item m="1" x="1049"/>
        <item m="1" x="351"/>
        <item m="1" x="714"/>
        <item m="1" x="1141"/>
        <item m="1" x="703"/>
        <item m="1" x="242"/>
        <item m="1" x="876"/>
        <item m="1" x="1071"/>
        <item m="1" x="524"/>
        <item m="1" x="1015"/>
        <item m="1" x="1113"/>
        <item m="1" x="912"/>
        <item m="1" x="345"/>
        <item m="1" x="1018"/>
        <item m="1" x="989"/>
        <item m="1" x="481"/>
        <item m="1" x="738"/>
        <item m="1" x="476"/>
        <item m="1" x="909"/>
        <item m="1" x="1089"/>
        <item m="1" x="412"/>
        <item m="1" x="645"/>
        <item m="1" x="300"/>
        <item m="1" x="712"/>
        <item m="1" x="1336"/>
        <item m="1" x="768"/>
        <item m="1" x="623"/>
        <item m="1" x="268"/>
        <item m="1" x="1132"/>
        <item m="1" x="908"/>
        <item m="1" x="1138"/>
        <item m="1" x="501"/>
        <item m="1" x="1273"/>
        <item m="1" x="1187"/>
        <item m="1" x="776"/>
        <item m="1" x="389"/>
        <item m="1" x="276"/>
        <item m="1" x="562"/>
        <item m="1" x="960"/>
        <item m="1" x="1151"/>
        <item m="1" x="504"/>
        <item m="1" x="1202"/>
        <item m="1" x="453"/>
        <item m="1" x="699"/>
        <item m="1" x="872"/>
        <item m="1" x="859"/>
        <item m="1" x="741"/>
        <item m="1" x="961"/>
        <item m="1" x="515"/>
        <item m="1" x="426"/>
        <item m="1" x="679"/>
        <item m="1" x="976"/>
        <item m="1" x="1120"/>
        <item m="1" x="518"/>
        <item m="1" x="338"/>
        <item m="1" x="734"/>
        <item m="1" x="429"/>
        <item m="1" x="875"/>
        <item m="1" x="730"/>
        <item m="1" x="619"/>
        <item m="1" x="589"/>
        <item m="1" x="499"/>
        <item m="1" x="816"/>
        <item m="1" x="1261"/>
        <item m="1" x="1069"/>
        <item m="1" x="1305"/>
        <item m="1" x="813"/>
        <item m="1" x="442"/>
        <item x="161"/>
        <item m="1" x="1339"/>
        <item m="1" x="1193"/>
        <item m="1" x="742"/>
        <item m="1" x="631"/>
        <item m="1" x="651"/>
        <item m="1" x="1282"/>
        <item m="1" x="723"/>
        <item m="1" x="261"/>
        <item m="1" x="1001"/>
        <item m="1" x="1163"/>
        <item m="1" x="952"/>
        <item m="1" x="996"/>
        <item m="1" x="497"/>
        <item m="1" x="294"/>
        <item m="1" x="951"/>
        <item m="1" x="449"/>
        <item m="1" x="487"/>
        <item m="1" x="1272"/>
        <item m="1" x="639"/>
        <item m="1" x="871"/>
        <item m="1" x="511"/>
        <item m="1" x="851"/>
        <item m="1" x="1224"/>
        <item m="1" x="664"/>
        <item m="1" x="558"/>
        <item m="1" x="1143"/>
        <item m="1" x="455"/>
        <item m="1" x="811"/>
        <item m="1" x="297"/>
        <item m="1" x="716"/>
        <item m="1" x="292"/>
        <item m="1" x="330"/>
        <item m="1" x="1135"/>
        <item m="1" x="970"/>
        <item m="1" x="780"/>
        <item m="1" x="1065"/>
        <item m="1" x="279"/>
        <item m="1" x="605"/>
        <item m="1" x="1338"/>
        <item m="1" x="464"/>
        <item m="1" x="1082"/>
        <item x="100"/>
        <item m="1" x="1344"/>
        <item m="1" x="1244"/>
        <item m="1" x="360"/>
        <item m="1" x="1070"/>
        <item m="1" x="400"/>
        <item m="1" x="597"/>
        <item m="1" x="393"/>
        <item m="1" x="1291"/>
        <item m="1" x="899"/>
        <item m="1" x="889"/>
        <item m="1" x="840"/>
        <item m="1" x="1308"/>
        <item m="1" x="536"/>
        <item m="1" x="433"/>
        <item m="1" x="1145"/>
        <item m="1" x="527"/>
        <item m="1" x="648"/>
        <item m="1" x="600"/>
        <item m="1" x="270"/>
        <item m="1" x="929"/>
        <item m="1" x="866"/>
        <item m="1" x="1351"/>
        <item m="1" x="751"/>
        <item m="1" x="450"/>
        <item m="1" x="1176"/>
        <item m="1" x="438"/>
        <item m="1" x="858"/>
        <item m="1" x="939"/>
        <item m="1" x="1332"/>
        <item m="1" x="771"/>
        <item m="1" x="437"/>
        <item m="1" x="633"/>
        <item m="1" x="689"/>
        <item m="1" x="1042"/>
        <item m="1" x="662"/>
        <item m="1" x="609"/>
        <item m="1" x="962"/>
        <item m="1" x="656"/>
        <item m="1" x="593"/>
        <item m="1" x="626"/>
        <item m="1" x="911"/>
        <item m="1" x="1026"/>
        <item m="1" x="786"/>
        <item m="1" x="590"/>
        <item m="1" x="822"/>
        <item m="1" x="1280"/>
        <item m="1" x="903"/>
        <item m="1" x="955"/>
        <item m="1" x="357"/>
        <item m="1" x="670"/>
        <item m="1" x="985"/>
        <item m="1" x="332"/>
        <item m="1" x="1348"/>
        <item m="1" x="1315"/>
        <item m="1" x="848"/>
        <item m="1" x="761"/>
        <item m="1" x="1051"/>
        <item m="1" x="1136"/>
        <item m="1" x="1311"/>
        <item m="1" x="862"/>
        <item m="1" x="571"/>
        <item m="1" x="1364"/>
        <item m="1" x="762"/>
        <item m="1" x="698"/>
        <item m="1" x="777"/>
        <item m="1" x="219"/>
        <item m="1" x="1133"/>
        <item m="1" x="403"/>
        <item m="1" x="1278"/>
        <item m="1" x="284"/>
        <item m="1" x="482"/>
        <item m="1" x="274"/>
        <item m="1" x="551"/>
        <item m="1" x="1056"/>
        <item m="1" x="406"/>
        <item m="1" x="1103"/>
        <item m="1" x="217"/>
        <item m="1" x="1101"/>
        <item m="1" x="1073"/>
        <item m="1" x="812"/>
        <item m="1" x="502"/>
        <item m="1" x="1084"/>
        <item m="1" x="420"/>
        <item m="1" x="1347"/>
        <item m="1" x="967"/>
        <item m="1" x="1047"/>
        <item m="1" x="1095"/>
        <item m="1" x="364"/>
        <item m="1" x="246"/>
        <item m="1" x="1237"/>
        <item m="1" x="747"/>
        <item m="1" x="618"/>
        <item m="1" x="1264"/>
        <item m="1" x="419"/>
        <item m="1" x="583"/>
        <item m="1" x="610"/>
        <item m="1" x="448"/>
        <item m="1" x="641"/>
        <item m="1" x="238"/>
        <item m="1" x="1373"/>
        <item m="1" x="983"/>
        <item m="1" x="886"/>
        <item m="1" x="336"/>
        <item m="1" x="671"/>
        <item m="1" x="413"/>
        <item m="1" x="560"/>
        <item m="1" x="1079"/>
        <item m="1" x="667"/>
        <item m="1" x="1161"/>
        <item m="1" x="1156"/>
        <item m="1" x="574"/>
        <item m="1" x="1293"/>
        <item m="1" x="1178"/>
        <item m="1" x="942"/>
        <item m="1" x="1316"/>
        <item m="1" x="705"/>
        <item m="1" x="900"/>
        <item m="1" x="660"/>
        <item m="1" x="904"/>
        <item m="1" x="604"/>
        <item m="1" x="729"/>
        <item m="1" x="775"/>
        <item m="1" x="1243"/>
        <item m="1" x="236"/>
        <item m="1" x="565"/>
        <item m="1" x="325"/>
        <item m="1" x="321"/>
        <item m="1" x="275"/>
        <item m="1" x="1253"/>
        <item m="1" x="1181"/>
        <item m="1" x="1358"/>
        <item m="1" x="1076"/>
        <item m="1" x="339"/>
        <item m="1" x="201"/>
        <item m="1" x="1122"/>
        <item m="1" x="1140"/>
        <item m="1" x="399"/>
        <item m="1" x="706"/>
        <item m="1" x="691"/>
        <item m="1" x="753"/>
        <item m="1" x="1241"/>
        <item m="1" x="480"/>
        <item m="1" x="376"/>
        <item m="1" x="554"/>
        <item m="1" x="767"/>
        <item m="1" x="599"/>
        <item m="1" x="1327"/>
        <item m="1" x="1154"/>
        <item m="1" x="226"/>
        <item m="1" x="1016"/>
        <item m="1" x="635"/>
        <item x="27"/>
        <item m="1" x="1245"/>
        <item m="1" x="854"/>
        <item m="1" x="1375"/>
        <item m="1" x="984"/>
        <item m="1" x="1231"/>
        <item m="1" x="439"/>
        <item m="1" x="1247"/>
        <item m="1" x="1139"/>
        <item m="1" x="1064"/>
        <item m="1" x="630"/>
        <item m="1" x="650"/>
        <item m="1" x="1235"/>
        <item x="113"/>
        <item m="1" x="432"/>
        <item m="1" x="629"/>
        <item m="1" x="725"/>
        <item m="1" x="289"/>
        <item m="1" x="687"/>
        <item m="1" x="532"/>
        <item m="1" x="401"/>
        <item m="1" x="614"/>
        <item m="1" x="370"/>
        <item m="1" x="1240"/>
        <item m="1" x="700"/>
        <item m="1" x="1085"/>
        <item m="1" x="1210"/>
        <item m="1" x="621"/>
        <item m="1" x="665"/>
        <item m="1" x="1078"/>
        <item m="1" x="636"/>
        <item m="1" x="205"/>
        <item m="1" x="926"/>
        <item m="1" x="1025"/>
        <item m="1" x="452"/>
        <item x="178"/>
        <item m="1" x="305"/>
        <item m="1" x="573"/>
        <item m="1" x="575"/>
        <item m="1" x="807"/>
        <item m="1" x="874"/>
        <item m="1" x="490"/>
        <item m="1" x="657"/>
        <item m="1" x="1041"/>
        <item m="1" x="943"/>
        <item m="1" x="542"/>
        <item m="1" x="1198"/>
        <item m="1" x="1185"/>
        <item m="1" x="1374"/>
        <item m="1" x="746"/>
        <item m="1" x="335"/>
        <item m="1" x="1376"/>
        <item m="1" x="924"/>
        <item m="1" x="471"/>
        <item m="1" x="557"/>
        <item m="1" x="213"/>
        <item m="1" x="963"/>
        <item m="1" x="653"/>
        <item m="1" x="186"/>
        <item m="1" x="1226"/>
        <item m="1" x="251"/>
        <item m="1" x="634"/>
        <item m="1" x="517"/>
        <item m="1" x="371"/>
        <item m="1" x="1368"/>
        <item m="1" x="1104"/>
        <item m="1" x="510"/>
        <item m="1" x="833"/>
        <item x="143"/>
        <item m="1" x="1125"/>
        <item m="1" x="250"/>
        <item m="1" x="380"/>
        <item x="156"/>
        <item m="1" x="603"/>
        <item m="1" x="1304"/>
        <item m="1" x="1274"/>
        <item m="1" x="907"/>
        <item m="1" x="324"/>
        <item m="1" x="717"/>
        <item m="1" x="1319"/>
        <item m="1" x="1234"/>
        <item m="1" x="390"/>
        <item m="1" x="561"/>
        <item m="1" x="410"/>
        <item m="1" x="1137"/>
        <item m="1" x="1189"/>
        <item m="1" x="640"/>
        <item m="1" x="491"/>
        <item m="1" x="1112"/>
        <item m="1" x="1194"/>
        <item m="1" x="248"/>
        <item m="1" x="598"/>
        <item m="1" x="443"/>
        <item m="1" x="555"/>
        <item m="1" x="649"/>
        <item m="1" x="838"/>
        <item m="1" x="906"/>
        <item m="1" x="1062"/>
        <item m="1" x="800"/>
        <item m="1" x="431"/>
        <item m="1" x="1105"/>
        <item m="1" x="1320"/>
        <item m="1" x="625"/>
        <item m="1" x="1213"/>
        <item m="1" x="834"/>
        <item m="1" x="254"/>
        <item m="1" x="523"/>
        <item m="1" x="1186"/>
        <item m="1" x="256"/>
        <item m="1" x="277"/>
        <item x="0"/>
        <item x="1"/>
        <item x="2"/>
        <item x="3"/>
        <item x="4"/>
        <item x="5"/>
        <item x="7"/>
        <item x="8"/>
        <item x="9"/>
        <item x="10"/>
        <item x="12"/>
        <item x="13"/>
        <item x="14"/>
        <item x="15"/>
        <item x="16"/>
        <item x="17"/>
        <item x="18"/>
        <item x="19"/>
        <item x="21"/>
        <item x="22"/>
        <item x="23"/>
        <item x="24"/>
        <item x="25"/>
        <item x="26"/>
        <item x="28"/>
        <item x="29"/>
        <item x="30"/>
        <item x="31"/>
        <item x="32"/>
        <item x="33"/>
        <item x="34"/>
        <item x="35"/>
        <item x="36"/>
        <item x="37"/>
        <item x="38"/>
        <item x="39"/>
        <item x="40"/>
        <item x="41"/>
        <item x="42"/>
        <item x="44"/>
        <item x="45"/>
        <item x="46"/>
        <item x="47"/>
        <item x="48"/>
        <item x="50"/>
        <item x="51"/>
        <item x="52"/>
        <item x="53"/>
        <item x="54"/>
        <item x="55"/>
        <item x="56"/>
        <item x="57"/>
        <item x="58"/>
        <item x="59"/>
        <item x="60"/>
        <item x="61"/>
        <item x="62"/>
        <item x="63"/>
        <item x="64"/>
        <item x="65"/>
        <item x="67"/>
        <item x="68"/>
        <item x="69"/>
        <item x="70"/>
        <item x="71"/>
        <item x="72"/>
        <item x="73"/>
        <item x="74"/>
        <item x="75"/>
        <item x="76"/>
        <item x="77"/>
        <item x="78"/>
        <item x="79"/>
        <item x="80"/>
        <item x="81"/>
        <item x="82"/>
        <item x="83"/>
        <item x="86"/>
        <item x="87"/>
        <item x="88"/>
        <item x="89"/>
        <item x="90"/>
        <item x="91"/>
        <item x="92"/>
        <item x="94"/>
        <item x="95"/>
        <item x="96"/>
        <item x="97"/>
        <item x="98"/>
        <item x="99"/>
        <item x="101"/>
        <item x="102"/>
        <item x="103"/>
        <item x="104"/>
        <item x="105"/>
        <item x="106"/>
        <item x="107"/>
        <item x="108"/>
        <item x="109"/>
        <item x="110"/>
        <item x="111"/>
        <item x="114"/>
        <item x="115"/>
        <item x="116"/>
        <item x="117"/>
        <item x="118"/>
        <item x="119"/>
        <item x="120"/>
        <item x="121"/>
        <item x="122"/>
        <item x="123"/>
        <item x="124"/>
        <item x="126"/>
        <item x="127"/>
        <item x="128"/>
        <item x="130"/>
        <item x="131"/>
        <item x="132"/>
        <item x="133"/>
        <item x="134"/>
        <item x="135"/>
        <item x="136"/>
        <item x="137"/>
        <item x="138"/>
        <item x="139"/>
        <item x="140"/>
        <item x="141"/>
        <item x="142"/>
        <item x="144"/>
        <item x="145"/>
        <item x="146"/>
        <item x="147"/>
        <item x="148"/>
        <item x="149"/>
        <item x="150"/>
        <item x="151"/>
        <item x="152"/>
        <item x="153"/>
        <item x="154"/>
        <item x="155"/>
        <item x="157"/>
        <item x="158"/>
        <item x="159"/>
        <item x="160"/>
        <item x="162"/>
        <item x="163"/>
        <item x="164"/>
        <item x="165"/>
        <item x="166"/>
        <item x="167"/>
        <item x="168"/>
        <item x="169"/>
        <item x="170"/>
        <item x="171"/>
        <item x="172"/>
        <item x="173"/>
        <item x="174"/>
        <item x="175"/>
        <item x="176"/>
        <item x="177"/>
        <item x="179"/>
        <item x="180"/>
      </items>
    </pivotField>
    <pivotField compact="0" outline="0" showAll="0"/>
    <pivotField axis="axisPage" compact="0" outline="0" showAll="0">
      <items count="5">
        <item x="2"/>
        <item x="0"/>
        <item x="1"/>
        <item x="3"/>
        <item t="default"/>
      </items>
    </pivotField>
    <pivotField compact="0" outline="0" showAll="0"/>
    <pivotField compact="0" outline="0" showAll="0"/>
    <pivotField compact="0" outline="0" showAll="0"/>
    <pivotField compact="0" outline="0" showAll="0"/>
  </pivotFields>
  <rowFields count="21">
    <field x="40"/>
    <field x="0"/>
    <field x="41"/>
    <field x="33"/>
    <field x="35"/>
    <field x="26"/>
    <field x="25"/>
    <field x="27"/>
    <field x="28"/>
    <field x="30"/>
    <field x="36"/>
    <field x="37"/>
    <field x="38"/>
    <field x="15"/>
    <field x="16"/>
    <field x="17"/>
    <field x="18"/>
    <field x="12"/>
    <field x="13"/>
    <field x="14"/>
    <field x="10"/>
  </rowFields>
  <rowItems count="6">
    <i>
      <x v="1"/>
      <x v="11"/>
      <x v="1335"/>
      <x v="169"/>
      <x v="194"/>
      <x v="137"/>
      <x v="49"/>
      <x v="49"/>
      <x v="4673"/>
      <x v="2"/>
      <x/>
      <x/>
      <x v="210"/>
      <x v="2"/>
      <x v="3"/>
      <x v="3"/>
      <x v="140"/>
      <x v="2"/>
      <x v="258"/>
      <x v="3"/>
      <x v="187"/>
    </i>
    <i r="1">
      <x v="29"/>
      <x v="1345"/>
      <x v="2"/>
      <x v="167"/>
      <x v="137"/>
      <x v="49"/>
      <x v="49"/>
      <x v="4483"/>
      <x v="2"/>
      <x v="3"/>
      <x/>
      <x v="35"/>
      <x v="2"/>
      <x v="3"/>
      <x v="3"/>
      <x v="11"/>
      <x/>
      <x v="190"/>
      <x v="2"/>
      <x v="187"/>
    </i>
    <i r="1">
      <x v="39"/>
      <x v="1362"/>
      <x v="78"/>
      <x v="209"/>
      <x v="137"/>
      <x v="49"/>
      <x v="49"/>
      <x v="4681"/>
      <x v="2"/>
      <x v="17"/>
      <x v="4"/>
      <x v="678"/>
      <x v="2"/>
      <x v="3"/>
      <x v="46"/>
      <x v="31"/>
      <x/>
      <x v="227"/>
      <x v="2"/>
      <x v="187"/>
    </i>
    <i>
      <x v="2"/>
      <x v="103"/>
      <x v="1374"/>
      <x v="6"/>
      <x v="212"/>
      <x v="137"/>
      <x v="49"/>
      <x v="49"/>
      <x v="4690"/>
      <x v="2"/>
      <x v="26"/>
      <x v="23"/>
      <x v="704"/>
      <x v="2"/>
      <x v="3"/>
      <x v="46"/>
      <x v="192"/>
      <x/>
      <x v="306"/>
      <x v="2"/>
      <x v="187"/>
    </i>
    <i>
      <x v="4"/>
      <x v="150"/>
      <x v="1371"/>
      <x v="1"/>
      <x v="211"/>
      <x v="137"/>
      <x v="49"/>
      <x v="49"/>
      <x v="4687"/>
      <x v="2"/>
      <x v="1"/>
      <x v="27"/>
      <x v="544"/>
      <x v="2"/>
      <x v="3"/>
      <x v="46"/>
      <x v="191"/>
      <x/>
      <x v="245"/>
      <x v="2"/>
      <x v="187"/>
    </i>
    <i t="grand">
      <x/>
    </i>
  </rowItems>
  <colItems count="1">
    <i/>
  </colItems>
  <pageFields count="1">
    <pageField fld="43" item="2" hier="-1"/>
  </pageFields>
  <dataFields count="1">
    <dataField name="Count of SYMBOL" fld="0" subtotal="count" baseField="0" baseItem="0"/>
  </dataFields>
  <formats count="132">
    <format dxfId="15347">
      <pivotArea type="all" dataOnly="0" outline="0" fieldPosition="0"/>
    </format>
    <format dxfId="15346">
      <pivotArea outline="0" collapsedLevelsAreSubtotals="1" fieldPosition="0"/>
    </format>
    <format dxfId="15345">
      <pivotArea type="origin" dataOnly="0" labelOnly="1" outline="0" fieldPosition="0"/>
    </format>
    <format dxfId="15344">
      <pivotArea field="22" type="button" dataOnly="0" labelOnly="1" outline="0"/>
    </format>
    <format dxfId="15343">
      <pivotArea field="4" type="button" dataOnly="0" labelOnly="1" outline="0"/>
    </format>
    <format dxfId="15342">
      <pivotArea field="26" type="button" dataOnly="0" labelOnly="1" outline="0" axis="axisRow" fieldPosition="5"/>
    </format>
    <format dxfId="15341">
      <pivotArea field="25" type="button" dataOnly="0" labelOnly="1" outline="0" axis="axisRow" fieldPosition="6"/>
    </format>
    <format dxfId="15340">
      <pivotArea field="30" type="button" dataOnly="0" labelOnly="1" outline="0" axis="axisRow" fieldPosition="9"/>
    </format>
    <format dxfId="15339">
      <pivotArea field="35" type="button" dataOnly="0" labelOnly="1" outline="0" axis="axisRow" fieldPosition="4"/>
    </format>
    <format dxfId="15338">
      <pivotArea field="28" type="button" dataOnly="0" labelOnly="1" outline="0" axis="axisRow" fieldPosition="8"/>
    </format>
    <format dxfId="15337">
      <pivotArea field="6" type="button" dataOnly="0" labelOnly="1" outline="0"/>
    </format>
    <format dxfId="15336">
      <pivotArea dataOnly="0" labelOnly="1" grandRow="1" outline="0" fieldPosition="0"/>
    </format>
    <format dxfId="15335">
      <pivotArea type="topRight" dataOnly="0" labelOnly="1" outline="0" fieldPosition="0"/>
    </format>
    <format dxfId="15334">
      <pivotArea type="all" dataOnly="0" outline="0" fieldPosition="0"/>
    </format>
    <format dxfId="15333">
      <pivotArea outline="0" collapsedLevelsAreSubtotals="1" fieldPosition="0"/>
    </format>
    <format dxfId="15332">
      <pivotArea type="origin" dataOnly="0" labelOnly="1" outline="0" fieldPosition="0"/>
    </format>
    <format dxfId="15331">
      <pivotArea field="4" type="button" dataOnly="0" labelOnly="1" outline="0"/>
    </format>
    <format dxfId="15330">
      <pivotArea field="31" type="button" dataOnly="0" labelOnly="1" outline="0"/>
    </format>
    <format dxfId="15329">
      <pivotArea field="32" type="button" dataOnly="0" labelOnly="1" outline="0"/>
    </format>
    <format dxfId="15328">
      <pivotArea field="35" type="button" dataOnly="0" labelOnly="1" outline="0" axis="axisRow" fieldPosition="4"/>
    </format>
    <format dxfId="15327">
      <pivotArea field="26" type="button" dataOnly="0" labelOnly="1" outline="0" axis="axisRow" fieldPosition="5"/>
    </format>
    <format dxfId="15326">
      <pivotArea field="25" type="button" dataOnly="0" labelOnly="1" outline="0" axis="axisRow" fieldPosition="6"/>
    </format>
    <format dxfId="15325">
      <pivotArea field="28" type="button" dataOnly="0" labelOnly="1" outline="0" axis="axisRow" fieldPosition="8"/>
    </format>
    <format dxfId="15324">
      <pivotArea field="30" type="button" dataOnly="0" labelOnly="1" outline="0" axis="axisRow" fieldPosition="9"/>
    </format>
    <format dxfId="15323">
      <pivotArea field="10" type="button" dataOnly="0" labelOnly="1" outline="0" axis="axisRow" fieldPosition="20"/>
    </format>
    <format dxfId="15322">
      <pivotArea dataOnly="0" labelOnly="1" grandRow="1" outline="0" fieldPosition="0"/>
    </format>
    <format dxfId="15321">
      <pivotArea type="topRight" dataOnly="0" labelOnly="1" outline="0" fieldPosition="0"/>
    </format>
    <format dxfId="15320">
      <pivotArea type="all" dataOnly="0" outline="0" fieldPosition="0"/>
    </format>
    <format dxfId="15319">
      <pivotArea outline="0" collapsedLevelsAreSubtotals="1" fieldPosition="0"/>
    </format>
    <format dxfId="15318">
      <pivotArea type="origin" dataOnly="0" labelOnly="1" outline="0" fieldPosition="0"/>
    </format>
    <format dxfId="15317">
      <pivotArea field="4" type="button" dataOnly="0" labelOnly="1" outline="0"/>
    </format>
    <format dxfId="15316">
      <pivotArea field="31" type="button" dataOnly="0" labelOnly="1" outline="0"/>
    </format>
    <format dxfId="15315">
      <pivotArea field="32" type="button" dataOnly="0" labelOnly="1" outline="0"/>
    </format>
    <format dxfId="15314">
      <pivotArea field="35" type="button" dataOnly="0" labelOnly="1" outline="0" axis="axisRow" fieldPosition="4"/>
    </format>
    <format dxfId="15313">
      <pivotArea field="26" type="button" dataOnly="0" labelOnly="1" outline="0" axis="axisRow" fieldPosition="5"/>
    </format>
    <format dxfId="15312">
      <pivotArea field="25" type="button" dataOnly="0" labelOnly="1" outline="0" axis="axisRow" fieldPosition="6"/>
    </format>
    <format dxfId="15311">
      <pivotArea field="28" type="button" dataOnly="0" labelOnly="1" outline="0" axis="axisRow" fieldPosition="8"/>
    </format>
    <format dxfId="15310">
      <pivotArea field="30" type="button" dataOnly="0" labelOnly="1" outline="0" axis="axisRow" fieldPosition="9"/>
    </format>
    <format dxfId="15309">
      <pivotArea field="10" type="button" dataOnly="0" labelOnly="1" outline="0" axis="axisRow" fieldPosition="20"/>
    </format>
    <format dxfId="15308">
      <pivotArea field="19" type="button" dataOnly="0" labelOnly="1" outline="0"/>
    </format>
    <format dxfId="15307">
      <pivotArea field="20" type="button" dataOnly="0" labelOnly="1" outline="0"/>
    </format>
    <format dxfId="15306">
      <pivotArea field="21" type="button" dataOnly="0" labelOnly="1" outline="0"/>
    </format>
    <format dxfId="15305">
      <pivotArea field="12" type="button" dataOnly="0" labelOnly="1" outline="0" axis="axisRow" fieldPosition="17"/>
    </format>
    <format dxfId="15304">
      <pivotArea field="13" type="button" dataOnly="0" labelOnly="1" outline="0" axis="axisRow" fieldPosition="18"/>
    </format>
    <format dxfId="15303">
      <pivotArea dataOnly="0" labelOnly="1" grandRow="1" outline="0" fieldPosition="0"/>
    </format>
    <format dxfId="15302">
      <pivotArea type="topRight" dataOnly="0" labelOnly="1" outline="0" fieldPosition="0"/>
    </format>
    <format dxfId="15301">
      <pivotArea field="31" type="button" dataOnly="0" labelOnly="1" outline="0"/>
    </format>
    <format dxfId="15300">
      <pivotArea field="32" type="button" dataOnly="0" labelOnly="1" outline="0"/>
    </format>
    <format dxfId="15299">
      <pivotArea field="35" type="button" dataOnly="0" labelOnly="1" outline="0" axis="axisRow" fieldPosition="4"/>
    </format>
    <format dxfId="15298">
      <pivotArea field="26" type="button" dataOnly="0" labelOnly="1" outline="0" axis="axisRow" fieldPosition="5"/>
    </format>
    <format dxfId="15297">
      <pivotArea field="30" type="button" dataOnly="0" labelOnly="1" outline="0" axis="axisRow" fieldPosition="9"/>
    </format>
    <format dxfId="15296">
      <pivotArea field="10" type="button" dataOnly="0" labelOnly="1" outline="0" axis="axisRow" fieldPosition="20"/>
    </format>
    <format dxfId="15295">
      <pivotArea field="19" type="button" dataOnly="0" labelOnly="1" outline="0"/>
    </format>
    <format dxfId="15294">
      <pivotArea field="20" type="button" dataOnly="0" labelOnly="1" outline="0"/>
    </format>
    <format dxfId="15293">
      <pivotArea field="21" type="button" dataOnly="0" labelOnly="1" outline="0"/>
    </format>
    <format dxfId="15292">
      <pivotArea type="origin" dataOnly="0" labelOnly="1" outline="0" offset="G1" fieldPosition="0"/>
    </format>
    <format dxfId="15291">
      <pivotArea field="26" type="button" dataOnly="0" labelOnly="1" outline="0" axis="axisRow" fieldPosition="5"/>
    </format>
    <format dxfId="15290">
      <pivotArea dataOnly="0" labelOnly="1" grandRow="1" outline="0" offset="G256" fieldPosition="0"/>
    </format>
    <format dxfId="15289">
      <pivotArea type="origin" dataOnly="0" labelOnly="1" outline="0" offset="O1" fieldPosition="0"/>
    </format>
    <format dxfId="15288">
      <pivotArea field="19" type="button" dataOnly="0" labelOnly="1" outline="0"/>
    </format>
    <format dxfId="15287">
      <pivotArea dataOnly="0" labelOnly="1" grandRow="1" outline="0" offset="O256" fieldPosition="0"/>
    </format>
    <format dxfId="15286">
      <pivotArea type="origin" dataOnly="0" labelOnly="1" outline="0" offset="F1" fieldPosition="0"/>
    </format>
    <format dxfId="15285">
      <pivotArea field="35" type="button" dataOnly="0" labelOnly="1" outline="0" axis="axisRow" fieldPosition="4"/>
    </format>
    <format dxfId="15284">
      <pivotArea dataOnly="0" labelOnly="1" grandRow="1" outline="0" offset="F256" fieldPosition="0"/>
    </format>
    <format dxfId="15283">
      <pivotArea type="origin" dataOnly="0" labelOnly="1" outline="0" offset="J1" fieldPosition="0"/>
    </format>
    <format dxfId="15282">
      <pivotArea field="30" type="button" dataOnly="0" labelOnly="1" outline="0" axis="axisRow" fieldPosition="9"/>
    </format>
    <format dxfId="15281">
      <pivotArea dataOnly="0" labelOnly="1" grandRow="1" outline="0" offset="J256" fieldPosition="0"/>
    </format>
    <format dxfId="15280">
      <pivotArea type="origin" dataOnly="0" labelOnly="1" outline="0" offset="N1" fieldPosition="0"/>
    </format>
    <format dxfId="15279">
      <pivotArea field="39" type="button" dataOnly="0" labelOnly="1" outline="0"/>
    </format>
    <format dxfId="15278">
      <pivotArea dataOnly="0" labelOnly="1" grandRow="1" outline="0" offset="N256" fieldPosition="0"/>
    </format>
    <format dxfId="15277">
      <pivotArea type="origin" dataOnly="0" labelOnly="1" outline="0" offset="U1" fieldPosition="0"/>
    </format>
    <format dxfId="15276">
      <pivotArea field="10" type="button" dataOnly="0" labelOnly="1" outline="0" axis="axisRow" fieldPosition="20"/>
    </format>
    <format dxfId="15275">
      <pivotArea dataOnly="0" labelOnly="1" grandRow="1" outline="0" offset="IV256" fieldPosition="0"/>
    </format>
    <format dxfId="15274">
      <pivotArea type="origin" dataOnly="0" labelOnly="1" outline="0" offset="D1" fieldPosition="0"/>
    </format>
    <format dxfId="15273">
      <pivotArea field="31" type="button" dataOnly="0" labelOnly="1" outline="0"/>
    </format>
    <format dxfId="15272">
      <pivotArea dataOnly="0" labelOnly="1" grandRow="1" outline="0" offset="D256" fieldPosition="0"/>
    </format>
    <format dxfId="15271">
      <pivotArea type="all" dataOnly="0" outline="0" fieldPosition="0"/>
    </format>
    <format dxfId="15270">
      <pivotArea outline="0" collapsedLevelsAreSubtotals="1" fieldPosition="0"/>
    </format>
    <format dxfId="15269">
      <pivotArea type="origin" dataOnly="0" labelOnly="1" outline="0" fieldPosition="0"/>
    </format>
    <format dxfId="15268">
      <pivotArea field="8" type="button" dataOnly="0" labelOnly="1" outline="0"/>
    </format>
    <format dxfId="15267">
      <pivotArea field="4" type="button" dataOnly="0" labelOnly="1" outline="0"/>
    </format>
    <format dxfId="15266">
      <pivotArea field="0" type="button" dataOnly="0" labelOnly="1" outline="0" axis="axisRow" fieldPosition="1"/>
    </format>
    <format dxfId="15265">
      <pivotArea field="41" type="button" dataOnly="0" labelOnly="1" outline="0" axis="axisRow" fieldPosition="2"/>
    </format>
    <format dxfId="15264">
      <pivotArea field="33" type="button" dataOnly="0" labelOnly="1" outline="0" axis="axisRow" fieldPosition="3"/>
    </format>
    <format dxfId="15263">
      <pivotArea field="35" type="button" dataOnly="0" labelOnly="1" outline="0" axis="axisRow" fieldPosition="4"/>
    </format>
    <format dxfId="15262">
      <pivotArea field="26" type="button" dataOnly="0" labelOnly="1" outline="0" axis="axisRow" fieldPosition="5"/>
    </format>
    <format dxfId="15261">
      <pivotArea field="25" type="button" dataOnly="0" labelOnly="1" outline="0" axis="axisRow" fieldPosition="6"/>
    </format>
    <format dxfId="15260">
      <pivotArea field="27" type="button" dataOnly="0" labelOnly="1" outline="0" axis="axisRow" fieldPosition="7"/>
    </format>
    <format dxfId="15259">
      <pivotArea field="28" type="button" dataOnly="0" labelOnly="1" outline="0" axis="axisRow" fieldPosition="8"/>
    </format>
    <format dxfId="15258">
      <pivotArea field="30" type="button" dataOnly="0" labelOnly="1" outline="0" axis="axisRow" fieldPosition="9"/>
    </format>
    <format dxfId="15257">
      <pivotArea field="36" type="button" dataOnly="0" labelOnly="1" outline="0" axis="axisRow" fieldPosition="10"/>
    </format>
    <format dxfId="15256">
      <pivotArea field="37" type="button" dataOnly="0" labelOnly="1" outline="0" axis="axisRow" fieldPosition="11"/>
    </format>
    <format dxfId="15255">
      <pivotArea field="38" type="button" dataOnly="0" labelOnly="1" outline="0" axis="axisRow" fieldPosition="12"/>
    </format>
    <format dxfId="15254">
      <pivotArea field="15" type="button" dataOnly="0" labelOnly="1" outline="0" axis="axisRow" fieldPosition="13"/>
    </format>
    <format dxfId="15253">
      <pivotArea field="16" type="button" dataOnly="0" labelOnly="1" outline="0" axis="axisRow" fieldPosition="14"/>
    </format>
    <format dxfId="15252">
      <pivotArea field="17" type="button" dataOnly="0" labelOnly="1" outline="0" axis="axisRow" fieldPosition="15"/>
    </format>
    <format dxfId="15251">
      <pivotArea field="18" type="button" dataOnly="0" labelOnly="1" outline="0" axis="axisRow" fieldPosition="16"/>
    </format>
    <format dxfId="15250">
      <pivotArea field="12" type="button" dataOnly="0" labelOnly="1" outline="0" axis="axisRow" fieldPosition="17"/>
    </format>
    <format dxfId="15249">
      <pivotArea field="13" type="button" dataOnly="0" labelOnly="1" outline="0" axis="axisRow" fieldPosition="18"/>
    </format>
    <format dxfId="15248">
      <pivotArea field="14" type="button" dataOnly="0" labelOnly="1" outline="0" axis="axisRow" fieldPosition="19"/>
    </format>
    <format dxfId="15247">
      <pivotArea field="10" type="button" dataOnly="0" labelOnly="1" outline="0" axis="axisRow" fieldPosition="20"/>
    </format>
    <format dxfId="15246">
      <pivotArea field="40" type="button" dataOnly="0" labelOnly="1" outline="0" axis="axisRow" fieldPosition="0"/>
    </format>
    <format dxfId="15245">
      <pivotArea dataOnly="0" labelOnly="1" grandRow="1" outline="0" fieldPosition="0"/>
    </format>
    <format dxfId="15244">
      <pivotArea type="topRight" dataOnly="0" labelOnly="1" outline="0" fieldPosition="0"/>
    </format>
    <format dxfId="15243">
      <pivotArea type="all" dataOnly="0" outline="0" fieldPosition="0"/>
    </format>
    <format dxfId="15242">
      <pivotArea outline="0" collapsedLevelsAreSubtotals="1" fieldPosition="0"/>
    </format>
    <format dxfId="15241">
      <pivotArea type="origin" dataOnly="0" labelOnly="1" outline="0" fieldPosition="0"/>
    </format>
    <format dxfId="15240">
      <pivotArea field="8" type="button" dataOnly="0" labelOnly="1" outline="0"/>
    </format>
    <format dxfId="15239">
      <pivotArea field="4" type="button" dataOnly="0" labelOnly="1" outline="0"/>
    </format>
    <format dxfId="15238">
      <pivotArea field="0" type="button" dataOnly="0" labelOnly="1" outline="0" axis="axisRow" fieldPosition="1"/>
    </format>
    <format dxfId="15237">
      <pivotArea field="41" type="button" dataOnly="0" labelOnly="1" outline="0" axis="axisRow" fieldPosition="2"/>
    </format>
    <format dxfId="15236">
      <pivotArea field="33" type="button" dataOnly="0" labelOnly="1" outline="0" axis="axisRow" fieldPosition="3"/>
    </format>
    <format dxfId="15235">
      <pivotArea field="35" type="button" dataOnly="0" labelOnly="1" outline="0" axis="axisRow" fieldPosition="4"/>
    </format>
    <format dxfId="15234">
      <pivotArea field="26" type="button" dataOnly="0" labelOnly="1" outline="0" axis="axisRow" fieldPosition="5"/>
    </format>
    <format dxfId="15233">
      <pivotArea field="25" type="button" dataOnly="0" labelOnly="1" outline="0" axis="axisRow" fieldPosition="6"/>
    </format>
    <format dxfId="15232">
      <pivotArea field="27" type="button" dataOnly="0" labelOnly="1" outline="0" axis="axisRow" fieldPosition="7"/>
    </format>
    <format dxfId="15231">
      <pivotArea field="28" type="button" dataOnly="0" labelOnly="1" outline="0" axis="axisRow" fieldPosition="8"/>
    </format>
    <format dxfId="15230">
      <pivotArea field="30" type="button" dataOnly="0" labelOnly="1" outline="0" axis="axisRow" fieldPosition="9"/>
    </format>
    <format dxfId="15229">
      <pivotArea field="36" type="button" dataOnly="0" labelOnly="1" outline="0" axis="axisRow" fieldPosition="10"/>
    </format>
    <format dxfId="15228">
      <pivotArea field="37" type="button" dataOnly="0" labelOnly="1" outline="0" axis="axisRow" fieldPosition="11"/>
    </format>
    <format dxfId="15227">
      <pivotArea field="38" type="button" dataOnly="0" labelOnly="1" outline="0" axis="axisRow" fieldPosition="12"/>
    </format>
    <format dxfId="15226">
      <pivotArea field="15" type="button" dataOnly="0" labelOnly="1" outline="0" axis="axisRow" fieldPosition="13"/>
    </format>
    <format dxfId="15225">
      <pivotArea field="16" type="button" dataOnly="0" labelOnly="1" outline="0" axis="axisRow" fieldPosition="14"/>
    </format>
    <format dxfId="15224">
      <pivotArea field="17" type="button" dataOnly="0" labelOnly="1" outline="0" axis="axisRow" fieldPosition="15"/>
    </format>
    <format dxfId="15223">
      <pivotArea field="18" type="button" dataOnly="0" labelOnly="1" outline="0" axis="axisRow" fieldPosition="16"/>
    </format>
    <format dxfId="15222">
      <pivotArea field="12" type="button" dataOnly="0" labelOnly="1" outline="0" axis="axisRow" fieldPosition="17"/>
    </format>
    <format dxfId="15221">
      <pivotArea field="13" type="button" dataOnly="0" labelOnly="1" outline="0" axis="axisRow" fieldPosition="18"/>
    </format>
    <format dxfId="15220">
      <pivotArea field="14" type="button" dataOnly="0" labelOnly="1" outline="0" axis="axisRow" fieldPosition="19"/>
    </format>
    <format dxfId="15219">
      <pivotArea field="10" type="button" dataOnly="0" labelOnly="1" outline="0" axis="axisRow" fieldPosition="20"/>
    </format>
    <format dxfId="15218">
      <pivotArea field="40" type="button" dataOnly="0" labelOnly="1" outline="0" axis="axisRow" fieldPosition="0"/>
    </format>
    <format dxfId="15217">
      <pivotArea dataOnly="0" labelOnly="1" grandRow="1" outline="0" fieldPosition="0"/>
    </format>
    <format dxfId="15216">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004E5E-93A9-4FB2-A5F0-54AB6AE44F35}" name="PivotTable6" cacheId="243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location ref="DW6:DX10" firstHeaderRow="2" firstDataRow="2" firstDataCol="1" rowPageCount="2" colPageCount="1"/>
  <pivotFields count="48">
    <pivotField axis="axisRow" dataField="1" compact="0" outline="0" showAll="0" defaultSubtotal="0">
      <items count="190">
        <item x="188"/>
        <item x="38"/>
        <item x="22"/>
        <item x="4"/>
        <item x="90"/>
        <item x="155"/>
        <item x="136"/>
        <item x="172"/>
        <item x="179"/>
        <item x="20"/>
        <item x="152"/>
        <item x="137"/>
        <item x="183"/>
        <item x="147"/>
        <item x="81"/>
        <item x="47"/>
        <item x="11"/>
        <item x="169"/>
        <item x="112"/>
        <item x="134"/>
        <item x="61"/>
        <item x="55"/>
        <item x="113"/>
        <item x="184"/>
        <item x="85"/>
        <item x="166"/>
        <item x="157"/>
        <item x="153"/>
        <item x="91"/>
        <item x="148"/>
        <item x="77"/>
        <item x="60"/>
        <item x="123"/>
        <item x="40"/>
        <item x="64"/>
        <item x="80"/>
        <item x="121"/>
        <item x="138"/>
        <item x="146"/>
        <item x="168"/>
        <item x="1"/>
        <item x="124"/>
        <item x="104"/>
        <item x="54"/>
        <item x="181"/>
        <item x="16"/>
        <item x="165"/>
        <item x="161"/>
        <item x="84"/>
        <item x="105"/>
        <item x="133"/>
        <item x="33"/>
        <item x="57"/>
        <item x="73"/>
        <item x="18"/>
        <item x="149"/>
        <item x="46"/>
        <item x="51"/>
        <item x="53"/>
        <item x="76"/>
        <item x="106"/>
        <item x="39"/>
        <item x="24"/>
        <item x="98"/>
        <item x="186"/>
        <item x="34"/>
        <item x="75"/>
        <item x="82"/>
        <item x="111"/>
        <item x="17"/>
        <item x="48"/>
        <item x="42"/>
        <item x="119"/>
        <item x="131"/>
        <item x="63"/>
        <item x="108"/>
        <item x="36"/>
        <item x="12"/>
        <item x="135"/>
        <item x="49"/>
        <item x="117"/>
        <item x="142"/>
        <item x="171"/>
        <item x="150"/>
        <item x="0"/>
        <item x="187"/>
        <item x="160"/>
        <item x="66"/>
        <item x="83"/>
        <item x="67"/>
        <item x="170"/>
        <item x="176"/>
        <item x="154"/>
        <item x="86"/>
        <item x="102"/>
        <item x="65"/>
        <item x="3"/>
        <item x="127"/>
        <item x="27"/>
        <item x="13"/>
        <item x="110"/>
        <item x="100"/>
        <item x="6"/>
        <item x="180"/>
        <item x="87"/>
        <item x="118"/>
        <item x="32"/>
        <item x="43"/>
        <item x="26"/>
        <item x="175"/>
        <item x="59"/>
        <item x="45"/>
        <item x="2"/>
        <item x="62"/>
        <item x="96"/>
        <item x="126"/>
        <item x="140"/>
        <item x="44"/>
        <item x="9"/>
        <item x="70"/>
        <item x="41"/>
        <item x="50"/>
        <item x="93"/>
        <item x="174"/>
        <item x="120"/>
        <item x="23"/>
        <item x="15"/>
        <item x="52"/>
        <item x="185"/>
        <item x="14"/>
        <item x="158"/>
        <item x="182"/>
        <item x="25"/>
        <item x="151"/>
        <item x="31"/>
        <item x="139"/>
        <item x="35"/>
        <item x="114"/>
        <item x="159"/>
        <item x="130"/>
        <item x="56"/>
        <item x="5"/>
        <item x="128"/>
        <item x="97"/>
        <item x="129"/>
        <item x="144"/>
        <item x="164"/>
        <item x="162"/>
        <item x="103"/>
        <item x="71"/>
        <item x="177"/>
        <item x="29"/>
        <item x="141"/>
        <item x="156"/>
        <item x="115"/>
        <item x="167"/>
        <item x="163"/>
        <item x="69"/>
        <item x="143"/>
        <item x="99"/>
        <item x="132"/>
        <item x="145"/>
        <item x="178"/>
        <item x="116"/>
        <item x="28"/>
        <item x="68"/>
        <item x="95"/>
        <item x="72"/>
        <item x="21"/>
        <item x="8"/>
        <item x="125"/>
        <item x="79"/>
        <item x="88"/>
        <item x="58"/>
        <item x="109"/>
        <item x="19"/>
        <item x="94"/>
        <item x="74"/>
        <item x="173"/>
        <item x="101"/>
        <item x="37"/>
        <item x="122"/>
        <item x="89"/>
        <item x="107"/>
        <item x="78"/>
        <item x="7"/>
        <item x="30"/>
        <item x="92"/>
        <item x="10"/>
        <item x="189"/>
      </items>
    </pivotField>
    <pivotField compact="0" outline="0" showAll="0"/>
    <pivotField compact="0" outline="0" showAll="0"/>
    <pivotField compact="0" outline="0" showAll="0"/>
    <pivotField compact="0" outline="0" showAll="0"/>
    <pivotField axis="axisPage" compact="0" outline="0" showAll="0">
      <items count="80">
        <item x="3"/>
        <item x="4"/>
        <item m="1" x="22"/>
        <item m="1" x="29"/>
        <item m="1" x="9"/>
        <item m="1" x="58"/>
        <item m="1" x="55"/>
        <item m="1" x="19"/>
        <item m="1" x="34"/>
        <item m="1" x="35"/>
        <item m="1" x="62"/>
        <item m="1" x="63"/>
        <item m="1" x="46"/>
        <item m="1" x="11"/>
        <item m="1" x="74"/>
        <item m="1" x="42"/>
        <item m="1" x="47"/>
        <item m="1" x="64"/>
        <item m="1" x="24"/>
        <item m="1" x="54"/>
        <item m="1" x="78"/>
        <item m="1" x="72"/>
        <item m="1" x="59"/>
        <item m="1" x="8"/>
        <item m="1" x="31"/>
        <item m="1" x="39"/>
        <item m="1" x="10"/>
        <item m="1" x="14"/>
        <item m="1" x="30"/>
        <item m="1" x="56"/>
        <item m="1" x="20"/>
        <item m="1" x="45"/>
        <item m="1" x="60"/>
        <item m="1" x="57"/>
        <item m="1" x="69"/>
        <item m="1" x="17"/>
        <item m="1" x="15"/>
        <item m="1" x="66"/>
        <item m="1" x="65"/>
        <item m="1" x="41"/>
        <item m="1" x="16"/>
        <item m="1" x="28"/>
        <item m="1" x="71"/>
        <item m="1" x="77"/>
        <item m="1" x="53"/>
        <item m="1" x="50"/>
        <item m="1" x="67"/>
        <item m="1" x="68"/>
        <item m="1" x="6"/>
        <item m="1" x="38"/>
        <item m="1" x="26"/>
        <item m="1" x="75"/>
        <item m="1" x="21"/>
        <item m="1" x="25"/>
        <item m="1" x="70"/>
        <item m="1" x="76"/>
        <item m="1" x="43"/>
        <item m="1" x="12"/>
        <item m="1" x="37"/>
        <item m="1" x="49"/>
        <item m="1" x="40"/>
        <item m="1" x="33"/>
        <item m="1" x="52"/>
        <item m="1" x="23"/>
        <item m="1" x="7"/>
        <item m="1" x="5"/>
        <item m="1" x="61"/>
        <item m="1" x="13"/>
        <item m="1" x="73"/>
        <item m="1" x="36"/>
        <item m="1" x="27"/>
        <item m="1" x="48"/>
        <item m="1" x="51"/>
        <item m="1" x="32"/>
        <item m="1" x="44"/>
        <item m="1" x="18"/>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1"/>
        <item x="0"/>
        <item t="default"/>
      </items>
    </pivotField>
  </pivotFields>
  <rowFields count="1">
    <field x="0"/>
  </rowFields>
  <rowItems count="3">
    <i>
      <x v="33"/>
    </i>
    <i>
      <x v="126"/>
    </i>
    <i t="grand">
      <x/>
    </i>
  </rowItems>
  <colItems count="1">
    <i/>
  </colItems>
  <pageFields count="2">
    <pageField fld="5" item="76" hier="-1"/>
    <pageField fld="47" item="0" hier="-1"/>
  </pageFields>
  <dataFields count="1">
    <dataField name="Count of SYMBOL" fld="0" subtotal="count" baseField="0" baseItem="0"/>
  </dataFields>
  <formats count="14">
    <format dxfId="13902">
      <pivotArea type="all" dataOnly="0" outline="0" fieldPosition="0"/>
    </format>
    <format dxfId="13901">
      <pivotArea outline="0" collapsedLevelsAreSubtotals="1" fieldPosition="0"/>
    </format>
    <format dxfId="13900">
      <pivotArea type="origin" dataOnly="0" labelOnly="1" outline="0" fieldPosition="0"/>
    </format>
    <format dxfId="13899">
      <pivotArea field="0" type="button" dataOnly="0" labelOnly="1" outline="0" axis="axisRow" fieldPosition="0"/>
    </format>
    <format dxfId="13898">
      <pivotArea dataOnly="0" labelOnly="1" outline="0" fieldPosition="0">
        <references count="1">
          <reference field="0" count="3">
            <x v="87"/>
            <x v="109"/>
            <x v="118"/>
          </reference>
        </references>
      </pivotArea>
    </format>
    <format dxfId="13897">
      <pivotArea dataOnly="0" labelOnly="1" grandRow="1" outline="0" fieldPosition="0"/>
    </format>
    <format dxfId="13896">
      <pivotArea type="topRight" dataOnly="0" labelOnly="1" outline="0" fieldPosition="0"/>
    </format>
    <format dxfId="13895">
      <pivotArea type="all" dataOnly="0" outline="0" fieldPosition="0"/>
    </format>
    <format dxfId="13894">
      <pivotArea outline="0" collapsedLevelsAreSubtotals="1" fieldPosition="0"/>
    </format>
    <format dxfId="13893">
      <pivotArea type="origin" dataOnly="0" labelOnly="1" outline="0" fieldPosition="0"/>
    </format>
    <format dxfId="13892">
      <pivotArea field="0" type="button" dataOnly="0" labelOnly="1" outline="0" axis="axisRow" fieldPosition="0"/>
    </format>
    <format dxfId="13891">
      <pivotArea dataOnly="0" labelOnly="1" outline="0" fieldPosition="0">
        <references count="1">
          <reference field="0" count="3">
            <x v="87"/>
            <x v="109"/>
            <x v="118"/>
          </reference>
        </references>
      </pivotArea>
    </format>
    <format dxfId="13890">
      <pivotArea dataOnly="0" labelOnly="1" grandRow="1" outline="0" fieldPosition="0"/>
    </format>
    <format dxfId="13889">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D48F5F-7CB4-4FE3-9F82-F66C4EDFE9B3}" name="PivotTable9" cacheId="243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location ref="AY5:BU12" firstHeaderRow="2" firstDataRow="2" firstDataCol="22" rowPageCount="2" colPageCount="1"/>
  <pivotFields count="48">
    <pivotField axis="axisRow" dataField="1" compact="0" outline="0" showAll="0" defaultSubtotal="0">
      <items count="190">
        <item x="188"/>
        <item x="38"/>
        <item x="22"/>
        <item x="4"/>
        <item x="90"/>
        <item x="155"/>
        <item x="136"/>
        <item x="172"/>
        <item x="179"/>
        <item x="20"/>
        <item x="152"/>
        <item x="137"/>
        <item x="183"/>
        <item x="147"/>
        <item x="81"/>
        <item x="47"/>
        <item x="11"/>
        <item x="169"/>
        <item x="112"/>
        <item x="134"/>
        <item x="61"/>
        <item x="55"/>
        <item x="113"/>
        <item x="184"/>
        <item x="85"/>
        <item x="166"/>
        <item x="157"/>
        <item x="153"/>
        <item x="91"/>
        <item x="148"/>
        <item x="77"/>
        <item x="60"/>
        <item x="123"/>
        <item x="40"/>
        <item x="64"/>
        <item x="80"/>
        <item x="121"/>
        <item x="138"/>
        <item x="146"/>
        <item x="168"/>
        <item x="1"/>
        <item x="124"/>
        <item x="104"/>
        <item x="54"/>
        <item x="181"/>
        <item x="16"/>
        <item x="165"/>
        <item x="161"/>
        <item x="84"/>
        <item x="105"/>
        <item x="133"/>
        <item x="33"/>
        <item x="57"/>
        <item x="73"/>
        <item x="18"/>
        <item x="149"/>
        <item x="46"/>
        <item x="51"/>
        <item x="53"/>
        <item x="76"/>
        <item x="106"/>
        <item x="39"/>
        <item x="24"/>
        <item x="98"/>
        <item x="186"/>
        <item x="34"/>
        <item x="75"/>
        <item x="82"/>
        <item x="111"/>
        <item x="17"/>
        <item x="48"/>
        <item x="42"/>
        <item x="119"/>
        <item x="131"/>
        <item x="63"/>
        <item x="108"/>
        <item x="36"/>
        <item x="12"/>
        <item x="135"/>
        <item x="49"/>
        <item x="117"/>
        <item x="142"/>
        <item x="171"/>
        <item x="150"/>
        <item x="0"/>
        <item x="187"/>
        <item x="160"/>
        <item x="66"/>
        <item x="83"/>
        <item x="67"/>
        <item x="170"/>
        <item x="176"/>
        <item x="154"/>
        <item x="86"/>
        <item x="102"/>
        <item x="65"/>
        <item x="3"/>
        <item x="127"/>
        <item x="27"/>
        <item x="13"/>
        <item x="110"/>
        <item x="100"/>
        <item x="6"/>
        <item x="180"/>
        <item x="87"/>
        <item x="118"/>
        <item x="32"/>
        <item x="43"/>
        <item x="26"/>
        <item x="175"/>
        <item x="59"/>
        <item x="45"/>
        <item x="2"/>
        <item x="62"/>
        <item x="96"/>
        <item x="126"/>
        <item x="140"/>
        <item x="44"/>
        <item x="9"/>
        <item x="70"/>
        <item x="41"/>
        <item x="50"/>
        <item x="93"/>
        <item x="174"/>
        <item x="120"/>
        <item x="23"/>
        <item x="15"/>
        <item x="52"/>
        <item x="185"/>
        <item x="14"/>
        <item x="158"/>
        <item x="182"/>
        <item x="25"/>
        <item x="151"/>
        <item x="31"/>
        <item x="139"/>
        <item x="35"/>
        <item x="114"/>
        <item x="159"/>
        <item x="130"/>
        <item x="56"/>
        <item x="5"/>
        <item x="128"/>
        <item x="97"/>
        <item x="129"/>
        <item x="144"/>
        <item x="164"/>
        <item x="162"/>
        <item x="103"/>
        <item x="71"/>
        <item x="177"/>
        <item x="29"/>
        <item x="141"/>
        <item x="156"/>
        <item x="115"/>
        <item x="167"/>
        <item x="163"/>
        <item x="69"/>
        <item x="143"/>
        <item x="99"/>
        <item x="132"/>
        <item x="145"/>
        <item x="178"/>
        <item x="116"/>
        <item x="28"/>
        <item x="68"/>
        <item x="95"/>
        <item x="72"/>
        <item x="21"/>
        <item x="8"/>
        <item x="125"/>
        <item x="79"/>
        <item x="88"/>
        <item x="58"/>
        <item x="109"/>
        <item x="19"/>
        <item x="94"/>
        <item x="74"/>
        <item x="173"/>
        <item x="101"/>
        <item x="37"/>
        <item x="122"/>
        <item x="89"/>
        <item x="107"/>
        <item x="78"/>
        <item x="7"/>
        <item x="30"/>
        <item x="92"/>
        <item x="10"/>
        <item x="189"/>
      </items>
    </pivotField>
    <pivotField compact="0" outline="0" showAll="0"/>
    <pivotField compact="0" outline="0" showAll="0"/>
    <pivotField compact="0" outline="0" showAll="0"/>
    <pivotField compact="0" outline="0" showAll="0" defaultSubtotal="0">
      <items count="101">
        <item x="3"/>
        <item x="4"/>
        <item m="1" x="91"/>
        <item x="2"/>
        <item m="1" x="20"/>
        <item m="1" x="66"/>
        <item m="1" x="62"/>
        <item m="1" x="70"/>
        <item m="1" x="67"/>
        <item m="1" x="39"/>
        <item m="1" x="95"/>
        <item m="1" x="73"/>
        <item m="1" x="43"/>
        <item m="1" x="15"/>
        <item m="1" x="99"/>
        <item m="1" x="23"/>
        <item m="1" x="74"/>
        <item m="1" x="72"/>
        <item m="1" x="24"/>
        <item m="1" x="96"/>
        <item m="1" x="65"/>
        <item m="1" x="56"/>
        <item m="1" x="33"/>
        <item m="1" x="55"/>
        <item m="1" x="48"/>
        <item m="1" x="19"/>
        <item m="1" x="10"/>
        <item m="1" x="7"/>
        <item m="1" x="35"/>
        <item m="1" x="84"/>
        <item m="1" x="42"/>
        <item m="1" x="8"/>
        <item m="1" x="26"/>
        <item m="1" x="92"/>
        <item m="1" x="49"/>
        <item m="1" x="97"/>
        <item m="1" x="16"/>
        <item m="1" x="21"/>
        <item m="1" x="5"/>
        <item m="1" x="58"/>
        <item m="1" x="18"/>
        <item m="1" x="83"/>
        <item m="1" x="38"/>
        <item m="1" x="50"/>
        <item m="1" x="59"/>
        <item m="1" x="68"/>
        <item m="1" x="80"/>
        <item m="1" x="9"/>
        <item m="1" x="22"/>
        <item m="1" x="17"/>
        <item m="1" x="30"/>
        <item m="1" x="51"/>
        <item m="1" x="27"/>
        <item m="1" x="31"/>
        <item m="1" x="100"/>
        <item m="1" x="71"/>
        <item m="1" x="57"/>
        <item m="1" x="78"/>
        <item m="1" x="52"/>
        <item m="1" x="40"/>
        <item m="1" x="90"/>
        <item m="1" x="76"/>
        <item m="1" x="25"/>
        <item m="1" x="54"/>
        <item m="1" x="6"/>
        <item m="1" x="37"/>
        <item m="1" x="61"/>
        <item m="1" x="88"/>
        <item m="1" x="29"/>
        <item m="1" x="85"/>
        <item m="1" x="34"/>
        <item m="1" x="77"/>
        <item m="1" x="86"/>
        <item m="1" x="11"/>
        <item m="1" x="81"/>
        <item m="1" x="93"/>
        <item m="1" x="89"/>
        <item m="1" x="32"/>
        <item m="1" x="94"/>
        <item m="1" x="14"/>
        <item m="1" x="87"/>
        <item m="1" x="69"/>
        <item m="1" x="41"/>
        <item m="1" x="12"/>
        <item m="1" x="75"/>
        <item m="1" x="79"/>
        <item m="1" x="28"/>
        <item m="1" x="13"/>
        <item m="1" x="63"/>
        <item m="1" x="60"/>
        <item m="1" x="64"/>
        <item m="1" x="98"/>
        <item m="1" x="45"/>
        <item m="1" x="47"/>
        <item m="1" x="53"/>
        <item m="1" x="44"/>
        <item m="1" x="82"/>
        <item m="1" x="46"/>
        <item m="1" x="36"/>
        <item x="0"/>
        <item x="1"/>
      </items>
    </pivotField>
    <pivotField axis="axisPage" compact="0" outline="0" showAll="0">
      <items count="80">
        <item x="3"/>
        <item x="4"/>
        <item m="1" x="22"/>
        <item m="1" x="29"/>
        <item m="1" x="9"/>
        <item m="1" x="58"/>
        <item m="1" x="55"/>
        <item m="1" x="19"/>
        <item m="1" x="34"/>
        <item m="1" x="35"/>
        <item m="1" x="62"/>
        <item m="1" x="63"/>
        <item m="1" x="46"/>
        <item m="1" x="11"/>
        <item m="1" x="74"/>
        <item m="1" x="42"/>
        <item m="1" x="47"/>
        <item m="1" x="64"/>
        <item m="1" x="24"/>
        <item m="1" x="54"/>
        <item m="1" x="78"/>
        <item m="1" x="72"/>
        <item m="1" x="59"/>
        <item m="1" x="8"/>
        <item m="1" x="31"/>
        <item m="1" x="39"/>
        <item m="1" x="10"/>
        <item m="1" x="14"/>
        <item m="1" x="30"/>
        <item m="1" x="56"/>
        <item m="1" x="20"/>
        <item m="1" x="45"/>
        <item m="1" x="60"/>
        <item m="1" x="57"/>
        <item m="1" x="69"/>
        <item m="1" x="17"/>
        <item m="1" x="15"/>
        <item m="1" x="66"/>
        <item m="1" x="65"/>
        <item m="1" x="41"/>
        <item m="1" x="16"/>
        <item m="1" x="28"/>
        <item m="1" x="71"/>
        <item m="1" x="77"/>
        <item m="1" x="53"/>
        <item m="1" x="50"/>
        <item m="1" x="67"/>
        <item m="1" x="68"/>
        <item m="1" x="6"/>
        <item m="1" x="38"/>
        <item m="1" x="26"/>
        <item m="1" x="75"/>
        <item m="1" x="21"/>
        <item m="1" x="25"/>
        <item m="1" x="70"/>
        <item m="1" x="76"/>
        <item m="1" x="43"/>
        <item m="1" x="12"/>
        <item m="1" x="37"/>
        <item m="1" x="49"/>
        <item m="1" x="40"/>
        <item m="1" x="33"/>
        <item m="1" x="52"/>
        <item m="1" x="23"/>
        <item m="1" x="7"/>
        <item m="1" x="5"/>
        <item m="1" x="61"/>
        <item m="1" x="13"/>
        <item m="1" x="73"/>
        <item m="1" x="36"/>
        <item m="1" x="27"/>
        <item m="1" x="48"/>
        <item m="1" x="51"/>
        <item m="1" x="32"/>
        <item m="1" x="44"/>
        <item m="1" x="18"/>
        <item x="0"/>
        <item x="1"/>
        <item x="2"/>
        <item t="default"/>
      </items>
    </pivotField>
    <pivotField compact="0" outline="0" showAll="0" defaultSubtotal="0">
      <items count="121">
        <item x="2"/>
        <item x="3"/>
        <item m="1" x="84"/>
        <item m="1" x="4"/>
        <item m="1" x="107"/>
        <item m="1" x="14"/>
        <item m="1" x="10"/>
        <item m="1" x="21"/>
        <item m="1" x="60"/>
        <item m="1" x="23"/>
        <item m="1" x="45"/>
        <item m="1" x="77"/>
        <item m="1" x="100"/>
        <item m="1" x="86"/>
        <item m="1" x="96"/>
        <item m="1" x="93"/>
        <item m="1" x="31"/>
        <item m="1" x="68"/>
        <item m="1" x="65"/>
        <item m="1" x="51"/>
        <item m="1" x="19"/>
        <item m="1" x="58"/>
        <item m="1" x="115"/>
        <item m="1" x="52"/>
        <item m="1" x="33"/>
        <item m="1" x="36"/>
        <item m="1" x="64"/>
        <item m="1" x="112"/>
        <item m="1" x="118"/>
        <item m="1" x="57"/>
        <item m="1" x="18"/>
        <item m="1" x="109"/>
        <item m="1" x="20"/>
        <item m="1" x="29"/>
        <item m="1" x="111"/>
        <item m="1" x="73"/>
        <item m="1" x="89"/>
        <item m="1" x="117"/>
        <item m="1" x="62"/>
        <item m="1" x="82"/>
        <item m="1" x="48"/>
        <item m="1" x="99"/>
        <item m="1" x="85"/>
        <item m="1" x="34"/>
        <item m="1" x="98"/>
        <item m="1" x="76"/>
        <item m="1" x="75"/>
        <item m="1" x="104"/>
        <item m="1" x="55"/>
        <item m="1" x="35"/>
        <item m="1" x="91"/>
        <item m="1" x="83"/>
        <item m="1" x="46"/>
        <item m="1" x="78"/>
        <item m="1" x="50"/>
        <item m="1" x="38"/>
        <item m="1" x="13"/>
        <item m="1" x="87"/>
        <item m="1" x="26"/>
        <item m="1" x="32"/>
        <item m="1" x="43"/>
        <item m="1" x="11"/>
        <item m="1" x="59"/>
        <item m="1" x="95"/>
        <item m="1" x="12"/>
        <item m="1" x="28"/>
        <item m="1" x="8"/>
        <item m="1" x="71"/>
        <item m="1" x="37"/>
        <item m="1" x="22"/>
        <item m="1" x="56"/>
        <item m="1" x="80"/>
        <item m="1" x="103"/>
        <item m="1" x="15"/>
        <item m="1" x="114"/>
        <item m="1" x="63"/>
        <item m="1" x="90"/>
        <item m="1" x="44"/>
        <item m="1" x="97"/>
        <item m="1" x="49"/>
        <item m="1" x="119"/>
        <item m="1" x="120"/>
        <item m="1" x="42"/>
        <item m="1" x="67"/>
        <item m="1" x="7"/>
        <item m="1" x="25"/>
        <item m="1" x="6"/>
        <item m="1" x="79"/>
        <item m="1" x="116"/>
        <item m="1" x="30"/>
        <item m="1" x="72"/>
        <item m="1" x="108"/>
        <item m="1" x="106"/>
        <item m="1" x="69"/>
        <item m="1" x="113"/>
        <item m="1" x="9"/>
        <item m="1" x="41"/>
        <item m="1" x="94"/>
        <item m="1" x="61"/>
        <item m="1" x="92"/>
        <item m="1" x="66"/>
        <item m="1" x="27"/>
        <item m="1" x="110"/>
        <item m="1" x="17"/>
        <item m="1" x="101"/>
        <item m="1" x="16"/>
        <item m="1" x="105"/>
        <item m="1" x="102"/>
        <item m="1" x="39"/>
        <item m="1" x="81"/>
        <item m="1" x="5"/>
        <item m="1" x="53"/>
        <item m="1" x="54"/>
        <item m="1" x="88"/>
        <item m="1" x="47"/>
        <item m="1" x="70"/>
        <item m="1" x="74"/>
        <item m="1" x="40"/>
        <item m="1" x="24"/>
        <item x="1"/>
        <item x="0"/>
      </items>
    </pivotField>
    <pivotField axis="axisPage" compact="0" outline="0" showAll="0">
      <items count="8">
        <item x="3"/>
        <item x="0"/>
        <item x="1"/>
        <item x="2"/>
        <item x="4"/>
        <item m="1" x="6"/>
        <item m="1" x="5"/>
        <item t="default"/>
      </items>
    </pivotField>
    <pivotField axis="axisRow" compact="0" outline="0" showAll="0" defaultSubtotal="0">
      <items count="7">
        <item h="1" x="3"/>
        <item h="1" x="0"/>
        <item x="2"/>
        <item h="1" x="1"/>
        <item h="1" x="4"/>
        <item h="1" m="1" x="6"/>
        <item h="1" m="1" x="5"/>
      </items>
    </pivotField>
    <pivotField compact="0" outline="0" showAll="0"/>
    <pivotField axis="axisRow" compact="0" outline="0" showAll="0" defaultSubtotal="0">
      <items count="191">
        <item x="9"/>
        <item x="10"/>
        <item m="1" x="117"/>
        <item m="1" x="172"/>
        <item m="1" x="122"/>
        <item m="1" x="93"/>
        <item m="1" x="144"/>
        <item m="1" x="32"/>
        <item m="1" x="47"/>
        <item m="1" x="15"/>
        <item m="1" x="176"/>
        <item m="1" x="139"/>
        <item m="1" x="175"/>
        <item m="1" x="127"/>
        <item m="1" x="76"/>
        <item m="1" x="107"/>
        <item m="1" x="190"/>
        <item m="1" x="165"/>
        <item m="1" x="184"/>
        <item m="1" x="81"/>
        <item m="1" x="87"/>
        <item m="1" x="82"/>
        <item m="1" x="49"/>
        <item m="1" x="128"/>
        <item m="1" x="51"/>
        <item m="1" x="39"/>
        <item m="1" x="91"/>
        <item m="1" x="185"/>
        <item m="1" x="73"/>
        <item m="1" x="150"/>
        <item m="1" x="75"/>
        <item m="1" x="77"/>
        <item m="1" x="160"/>
        <item m="1" x="83"/>
        <item m="1" x="59"/>
        <item m="1" x="60"/>
        <item m="1" x="118"/>
        <item m="1" x="41"/>
        <item m="1" x="189"/>
        <item m="1" x="106"/>
        <item m="1" x="42"/>
        <item m="1" x="124"/>
        <item m="1" x="151"/>
        <item m="1" x="88"/>
        <item m="1" x="116"/>
        <item m="1" x="54"/>
        <item m="1" x="149"/>
        <item m="1" x="52"/>
        <item m="1" x="100"/>
        <item m="1" x="120"/>
        <item m="1" x="137"/>
        <item m="1" x="101"/>
        <item m="1" x="36"/>
        <item m="1" x="45"/>
        <item m="1" x="95"/>
        <item m="1" x="97"/>
        <item m="1" x="108"/>
        <item m="1" x="135"/>
        <item m="1" x="65"/>
        <item m="1" x="56"/>
        <item m="1" x="157"/>
        <item m="1" x="159"/>
        <item m="1" x="19"/>
        <item m="1" x="14"/>
        <item m="1" x="96"/>
        <item m="1" x="186"/>
        <item m="1" x="26"/>
        <item m="1" x="112"/>
        <item m="1" x="170"/>
        <item m="1" x="111"/>
        <item m="1" x="138"/>
        <item m="1" x="177"/>
        <item m="1" x="33"/>
        <item m="1" x="69"/>
        <item m="1" x="140"/>
        <item m="1" x="25"/>
        <item m="1" x="68"/>
        <item m="1" x="57"/>
        <item m="1" x="183"/>
        <item m="1" x="46"/>
        <item m="1" x="74"/>
        <item m="1" x="71"/>
        <item m="1" x="114"/>
        <item m="1" x="129"/>
        <item m="1" x="40"/>
        <item m="1" x="27"/>
        <item m="1" x="20"/>
        <item m="1" x="99"/>
        <item m="1" x="162"/>
        <item m="1" x="163"/>
        <item m="1" x="44"/>
        <item m="1" x="119"/>
        <item m="1" x="143"/>
        <item m="1" x="155"/>
        <item m="1" x="113"/>
        <item m="1" x="105"/>
        <item m="1" x="132"/>
        <item m="1" x="55"/>
        <item m="1" x="38"/>
        <item m="1" x="78"/>
        <item m="1" x="16"/>
        <item m="1" x="12"/>
        <item m="1" x="147"/>
        <item m="1" x="102"/>
        <item m="1" x="67"/>
        <item m="1" x="92"/>
        <item m="1" x="70"/>
        <item m="1" x="121"/>
        <item m="1" x="84"/>
        <item m="1" x="80"/>
        <item m="1" x="146"/>
        <item m="1" x="145"/>
        <item m="1" x="187"/>
        <item m="1" x="37"/>
        <item m="1" x="62"/>
        <item m="1" x="29"/>
        <item m="1" x="35"/>
        <item m="1" x="156"/>
        <item m="1" x="142"/>
        <item m="1" x="179"/>
        <item m="1" x="133"/>
        <item m="1" x="21"/>
        <item m="1" x="180"/>
        <item m="1" x="109"/>
        <item m="1" x="158"/>
        <item m="1" x="161"/>
        <item m="1" x="11"/>
        <item m="1" x="72"/>
        <item m="1" x="17"/>
        <item m="1" x="63"/>
        <item m="1" x="66"/>
        <item m="1" x="31"/>
        <item m="1" x="178"/>
        <item m="1" x="18"/>
        <item m="1" x="28"/>
        <item m="1" x="141"/>
        <item m="1" x="79"/>
        <item m="1" x="123"/>
        <item m="1" x="34"/>
        <item m="1" x="130"/>
        <item m="1" x="126"/>
        <item m="1" x="125"/>
        <item m="1" x="30"/>
        <item m="1" x="58"/>
        <item m="1" x="115"/>
        <item m="1" x="94"/>
        <item m="1" x="182"/>
        <item m="1" x="13"/>
        <item m="1" x="53"/>
        <item m="1" x="23"/>
        <item m="1" x="24"/>
        <item m="1" x="134"/>
        <item m="1" x="173"/>
        <item m="1" x="152"/>
        <item m="1" x="153"/>
        <item m="1" x="90"/>
        <item m="1" x="166"/>
        <item m="1" x="98"/>
        <item m="1" x="50"/>
        <item m="1" x="168"/>
        <item m="1" x="61"/>
        <item m="1" x="104"/>
        <item m="1" x="131"/>
        <item m="1" x="188"/>
        <item m="1" x="48"/>
        <item m="1" x="85"/>
        <item m="1" x="148"/>
        <item m="1" x="64"/>
        <item m="1" x="22"/>
        <item m="1" x="171"/>
        <item m="1" x="110"/>
        <item m="1" x="154"/>
        <item m="1" x="164"/>
        <item m="1" x="89"/>
        <item m="1" x="43"/>
        <item m="1" x="103"/>
        <item m="1" x="86"/>
        <item m="1" x="167"/>
        <item m="1" x="174"/>
        <item m="1" x="181"/>
        <item m="1" x="136"/>
        <item m="1" x="169"/>
        <item x="3"/>
        <item x="1"/>
        <item x="2"/>
        <item x="6"/>
        <item x="0"/>
        <item x="4"/>
        <item x="5"/>
        <item x="7"/>
        <item x="8"/>
      </items>
    </pivotField>
    <pivotField compact="0" outline="0" showAll="0">
      <items count="8">
        <item x="3"/>
        <item x="0"/>
        <item x="2"/>
        <item x="1"/>
        <item m="1" x="5"/>
        <item m="1" x="6"/>
        <item x="4"/>
        <item t="default"/>
      </items>
    </pivotField>
    <pivotField axis="axisRow" compact="0" outline="0" showAll="0" defaultSubtotal="0">
      <items count="38">
        <item x="7"/>
        <item x="0"/>
        <item x="19"/>
        <item x="17"/>
        <item x="6"/>
        <item x="13"/>
        <item x="20"/>
        <item x="10"/>
        <item x="15"/>
        <item m="1" x="32"/>
        <item x="23"/>
        <item x="25"/>
        <item x="26"/>
        <item x="5"/>
        <item m="1" x="36"/>
        <item x="8"/>
        <item x="3"/>
        <item x="1"/>
        <item x="2"/>
        <item x="11"/>
        <item x="4"/>
        <item x="9"/>
        <item x="22"/>
        <item x="16"/>
        <item m="1" x="37"/>
        <item x="24"/>
        <item m="1" x="28"/>
        <item m="1" x="30"/>
        <item m="1" x="29"/>
        <item x="18"/>
        <item m="1" x="27"/>
        <item m="1" x="31"/>
        <item x="12"/>
        <item x="14"/>
        <item m="1" x="33"/>
        <item m="1" x="34"/>
        <item m="1" x="35"/>
        <item x="21"/>
      </items>
    </pivotField>
    <pivotField axis="axisRow" compact="0" outline="0" showAll="0" defaultSubtotal="0">
      <items count="307">
        <item x="110"/>
        <item x="111"/>
        <item m="1" x="226"/>
        <item x="2"/>
        <item m="1" x="201"/>
        <item x="3"/>
        <item x="35"/>
        <item m="1" x="265"/>
        <item m="1" x="216"/>
        <item x="69"/>
        <item m="1" x="283"/>
        <item x="19"/>
        <item m="1" x="120"/>
        <item m="1" x="134"/>
        <item m="1" x="114"/>
        <item x="41"/>
        <item x="92"/>
        <item x="106"/>
        <item m="1" x="140"/>
        <item x="1"/>
        <item m="1" x="238"/>
        <item m="1" x="141"/>
        <item m="1" x="150"/>
        <item m="1" x="227"/>
        <item x="97"/>
        <item m="1" x="206"/>
        <item m="1" x="186"/>
        <item m="1" x="198"/>
        <item x="70"/>
        <item x="43"/>
        <item m="1" x="170"/>
        <item x="16"/>
        <item m="1" x="282"/>
        <item m="1" x="255"/>
        <item m="1" x="276"/>
        <item m="1" x="115"/>
        <item x="98"/>
        <item m="1" x="169"/>
        <item m="1" x="228"/>
        <item m="1" x="266"/>
        <item m="1" x="137"/>
        <item m="1" x="185"/>
        <item m="1" x="213"/>
        <item m="1" x="191"/>
        <item m="1" x="287"/>
        <item m="1" x="180"/>
        <item m="1" x="247"/>
        <item x="87"/>
        <item x="25"/>
        <item m="1" x="245"/>
        <item m="1" x="159"/>
        <item m="1" x="161"/>
        <item x="94"/>
        <item m="1" x="261"/>
        <item x="28"/>
        <item m="1" x="303"/>
        <item x="99"/>
        <item x="67"/>
        <item m="1" x="296"/>
        <item x="63"/>
        <item m="1" x="209"/>
        <item x="53"/>
        <item m="1" x="284"/>
        <item m="1" x="254"/>
        <item m="1" x="211"/>
        <item m="1" x="145"/>
        <item m="1" x="304"/>
        <item m="1" x="240"/>
        <item x="64"/>
        <item m="1" x="196"/>
        <item m="1" x="259"/>
        <item m="1" x="193"/>
        <item m="1" x="279"/>
        <item x="74"/>
        <item m="1" x="263"/>
        <item m="1" x="239"/>
        <item x="72"/>
        <item m="1" x="258"/>
        <item m="1" x="233"/>
        <item m="1" x="246"/>
        <item x="79"/>
        <item x="55"/>
        <item m="1" x="234"/>
        <item m="1" x="253"/>
        <item m="1" x="177"/>
        <item m="1" x="166"/>
        <item m="1" x="163"/>
        <item m="1" x="162"/>
        <item m="1" x="205"/>
        <item m="1" x="281"/>
        <item m="1" x="144"/>
        <item x="90"/>
        <item x="88"/>
        <item m="1" x="142"/>
        <item m="1" x="154"/>
        <item m="1" x="139"/>
        <item x="45"/>
        <item m="1" x="119"/>
        <item m="1" x="157"/>
        <item m="1" x="294"/>
        <item m="1" x="133"/>
        <item m="1" x="218"/>
        <item m="1" x="251"/>
        <item m="1" x="199"/>
        <item m="1" x="121"/>
        <item m="1" x="275"/>
        <item m="1" x="250"/>
        <item m="1" x="252"/>
        <item x="59"/>
        <item m="1" x="165"/>
        <item m="1" x="204"/>
        <item m="1" x="210"/>
        <item m="1" x="229"/>
        <item x="86"/>
        <item x="49"/>
        <item m="1" x="277"/>
        <item m="1" x="179"/>
        <item x="65"/>
        <item m="1" x="171"/>
        <item m="1" x="189"/>
        <item m="1" x="175"/>
        <item m="1" x="156"/>
        <item m="1" x="131"/>
        <item m="1" x="158"/>
        <item x="62"/>
        <item m="1" x="264"/>
        <item m="1" x="268"/>
        <item x="95"/>
        <item m="1" x="208"/>
        <item x="32"/>
        <item m="1" x="224"/>
        <item m="1" x="188"/>
        <item m="1" x="292"/>
        <item m="1" x="267"/>
        <item x="7"/>
        <item m="1" x="285"/>
        <item m="1" x="136"/>
        <item x="18"/>
        <item m="1" x="164"/>
        <item x="80"/>
        <item m="1" x="132"/>
        <item x="39"/>
        <item m="1" x="146"/>
        <item m="1" x="256"/>
        <item x="50"/>
        <item x="40"/>
        <item m="1" x="167"/>
        <item m="1" x="280"/>
        <item m="1" x="217"/>
        <item m="1" x="173"/>
        <item m="1" x="262"/>
        <item m="1" x="127"/>
        <item m="1" x="230"/>
        <item m="1" x="248"/>
        <item m="1" x="300"/>
        <item m="1" x="301"/>
        <item m="1" x="299"/>
        <item x="20"/>
        <item x="8"/>
        <item m="1" x="257"/>
        <item m="1" x="249"/>
        <item m="1" x="289"/>
        <item m="1" x="212"/>
        <item m="1" x="225"/>
        <item m="1" x="232"/>
        <item m="1" x="231"/>
        <item m="1" x="235"/>
        <item m="1" x="214"/>
        <item x="34"/>
        <item m="1" x="270"/>
        <item m="1" x="174"/>
        <item m="1" x="184"/>
        <item m="1" x="160"/>
        <item m="1" x="123"/>
        <item m="1" x="286"/>
        <item m="1" x="288"/>
        <item m="1" x="135"/>
        <item x="61"/>
        <item m="1" x="197"/>
        <item x="15"/>
        <item m="1" x="151"/>
        <item m="1" x="117"/>
        <item x="42"/>
        <item m="1" x="241"/>
        <item m="1" x="172"/>
        <item x="33"/>
        <item m="1" x="202"/>
        <item m="1" x="122"/>
        <item x="38"/>
        <item x="76"/>
        <item x="91"/>
        <item m="1" x="192"/>
        <item m="1" x="297"/>
        <item m="1" x="302"/>
        <item x="102"/>
        <item m="1" x="222"/>
        <item m="1" x="168"/>
        <item m="1" x="305"/>
        <item m="1" x="237"/>
        <item x="96"/>
        <item m="1" x="181"/>
        <item m="1" x="129"/>
        <item m="1" x="195"/>
        <item m="1" x="149"/>
        <item m="1" x="298"/>
        <item m="1" x="183"/>
        <item m="1" x="126"/>
        <item m="1" x="244"/>
        <item x="12"/>
        <item m="1" x="124"/>
        <item m="1" x="187"/>
        <item m="1" x="306"/>
        <item m="1" x="278"/>
        <item m="1" x="176"/>
        <item m="1" x="178"/>
        <item m="1" x="269"/>
        <item x="37"/>
        <item x="100"/>
        <item x="57"/>
        <item m="1" x="112"/>
        <item m="1" x="125"/>
        <item x="81"/>
        <item m="1" x="242"/>
        <item x="26"/>
        <item x="13"/>
        <item m="1" x="113"/>
        <item m="1" x="221"/>
        <item x="101"/>
        <item x="75"/>
        <item m="1" x="200"/>
        <item m="1" x="219"/>
        <item m="1" x="236"/>
        <item m="1" x="271"/>
        <item m="1" x="293"/>
        <item m="1" x="295"/>
        <item x="47"/>
        <item m="1" x="203"/>
        <item m="1" x="220"/>
        <item m="1" x="194"/>
        <item m="1" x="272"/>
        <item x="73"/>
        <item m="1" x="273"/>
        <item x="89"/>
        <item m="1" x="190"/>
        <item x="22"/>
        <item x="107"/>
        <item x="4"/>
        <item x="68"/>
        <item x="66"/>
        <item m="1" x="143"/>
        <item x="104"/>
        <item x="77"/>
        <item x="24"/>
        <item m="1" x="243"/>
        <item m="1" x="130"/>
        <item m="1" x="182"/>
        <item m="1" x="128"/>
        <item m="1" x="153"/>
        <item x="84"/>
        <item m="1" x="223"/>
        <item m="1" x="215"/>
        <item x="5"/>
        <item x="82"/>
        <item m="1" x="207"/>
        <item x="58"/>
        <item m="1" x="152"/>
        <item x="14"/>
        <item x="31"/>
        <item m="1" x="148"/>
        <item x="54"/>
        <item x="78"/>
        <item x="48"/>
        <item m="1" x="147"/>
        <item x="10"/>
        <item m="1" x="291"/>
        <item x="11"/>
        <item x="52"/>
        <item x="44"/>
        <item x="60"/>
        <item m="1" x="260"/>
        <item x="46"/>
        <item x="93"/>
        <item m="1" x="155"/>
        <item x="0"/>
        <item m="1" x="274"/>
        <item x="105"/>
        <item m="1" x="290"/>
        <item m="1" x="118"/>
        <item m="1" x="116"/>
        <item m="1" x="138"/>
        <item x="36"/>
        <item x="29"/>
        <item x="6"/>
        <item x="9"/>
        <item x="17"/>
        <item x="21"/>
        <item x="23"/>
        <item x="27"/>
        <item x="30"/>
        <item x="51"/>
        <item x="56"/>
        <item x="71"/>
        <item x="83"/>
        <item x="85"/>
        <item x="103"/>
        <item x="108"/>
        <item x="109"/>
      </items>
    </pivotField>
    <pivotField axis="axisRow" compact="0" outline="0" multipleItemSelectionAllowed="1" showAll="0" defaultSubtotal="0">
      <items count="7">
        <item x="2"/>
        <item x="3"/>
        <item x="1"/>
        <item x="0"/>
        <item m="1" x="4"/>
        <item m="1" x="5"/>
        <item m="1" x="6"/>
      </items>
    </pivotField>
    <pivotField axis="axisRow" compact="0" outline="0" showAll="0" defaultSubtotal="0">
      <items count="5">
        <item x="1"/>
        <item x="3"/>
        <item x="2"/>
        <item x="0"/>
        <item x="4"/>
      </items>
    </pivotField>
    <pivotField axis="axisRow" compact="0" outline="0" showAll="0" defaultSubtotal="0">
      <items count="5">
        <item x="1"/>
        <item x="3"/>
        <item x="4"/>
        <item x="0"/>
        <item x="2"/>
      </items>
    </pivotField>
    <pivotField axis="axisRow" compact="0" outline="0" showAll="0" defaultSubtotal="0">
      <items count="48">
        <item m="1" x="15"/>
        <item x="1"/>
        <item x="0"/>
        <item x="6"/>
        <item x="11"/>
        <item x="5"/>
        <item x="4"/>
        <item x="7"/>
        <item x="3"/>
        <item x="10"/>
        <item x="9"/>
        <item m="1" x="45"/>
        <item m="1" x="17"/>
        <item m="1" x="19"/>
        <item m="1" x="26"/>
        <item x="8"/>
        <item x="12"/>
        <item m="1" x="28"/>
        <item m="1" x="29"/>
        <item m="1" x="33"/>
        <item m="1" x="35"/>
        <item m="1" x="36"/>
        <item m="1" x="38"/>
        <item m="1" x="39"/>
        <item m="1" x="41"/>
        <item m="1" x="43"/>
        <item m="1" x="47"/>
        <item m="1" x="16"/>
        <item m="1" x="30"/>
        <item m="1" x="32"/>
        <item m="1" x="34"/>
        <item m="1" x="22"/>
        <item m="1" x="23"/>
        <item m="1" x="25"/>
        <item m="1" x="42"/>
        <item m="1" x="44"/>
        <item m="1" x="46"/>
        <item m="1" x="18"/>
        <item m="1" x="31"/>
        <item m="1" x="21"/>
        <item m="1" x="37"/>
        <item m="1" x="40"/>
        <item m="1" x="24"/>
        <item m="1" x="20"/>
        <item x="13"/>
        <item x="14"/>
        <item x="2"/>
        <item m="1" x="27"/>
      </items>
    </pivotField>
    <pivotField axis="axisRow" compact="0" outline="0" showAll="0" defaultSubtotal="0">
      <items count="194">
        <item x="2"/>
        <item x="48"/>
        <item m="1" x="117"/>
        <item m="1" x="161"/>
        <item m="1" x="184"/>
        <item x="68"/>
        <item m="1" x="118"/>
        <item x="67"/>
        <item m="1" x="163"/>
        <item m="1" x="169"/>
        <item m="1" x="154"/>
        <item x="91"/>
        <item x="29"/>
        <item m="1" x="150"/>
        <item x="10"/>
        <item m="1" x="128"/>
        <item m="1" x="112"/>
        <item m="1" x="185"/>
        <item m="1" x="175"/>
        <item m="1" x="182"/>
        <item x="53"/>
        <item x="102"/>
        <item m="1" x="188"/>
        <item m="1" x="166"/>
        <item x="42"/>
        <item x="100"/>
        <item m="1" x="162"/>
        <item x="101"/>
        <item m="1" x="164"/>
        <item m="1" x="141"/>
        <item m="1" x="134"/>
        <item x="103"/>
        <item x="70"/>
        <item x="60"/>
        <item x="18"/>
        <item m="1" x="157"/>
        <item x="37"/>
        <item m="1" x="144"/>
        <item x="57"/>
        <item m="1" x="113"/>
        <item x="72"/>
        <item m="1" x="186"/>
        <item x="89"/>
        <item m="1" x="127"/>
        <item m="1" x="174"/>
        <item x="104"/>
        <item m="1" x="138"/>
        <item x="99"/>
        <item m="1" x="145"/>
        <item x="11"/>
        <item m="1" x="176"/>
        <item x="98"/>
        <item m="1" x="140"/>
        <item x="6"/>
        <item m="1" x="124"/>
        <item x="7"/>
        <item x="54"/>
        <item x="5"/>
        <item m="1" x="177"/>
        <item x="38"/>
        <item m="1" x="190"/>
        <item x="65"/>
        <item m="1" x="167"/>
        <item m="1" x="155"/>
        <item x="17"/>
        <item m="1" x="136"/>
        <item m="1" x="158"/>
        <item x="73"/>
        <item x="74"/>
        <item m="1" x="137"/>
        <item x="8"/>
        <item m="1" x="152"/>
        <item x="19"/>
        <item m="1" x="135"/>
        <item m="1" x="172"/>
        <item m="1" x="146"/>
        <item m="1" x="191"/>
        <item m="1" x="173"/>
        <item m="1" x="114"/>
        <item m="1" x="160"/>
        <item m="1" x="116"/>
        <item m="1" x="132"/>
        <item x="14"/>
        <item m="1" x="168"/>
        <item m="1" x="133"/>
        <item m="1" x="129"/>
        <item m="1" x="171"/>
        <item x="96"/>
        <item x="25"/>
        <item m="1" x="183"/>
        <item m="1" x="151"/>
        <item m="1" x="126"/>
        <item x="69"/>
        <item m="1" x="153"/>
        <item m="1" x="179"/>
        <item x="66"/>
        <item m="1" x="148"/>
        <item m="1" x="165"/>
        <item x="33"/>
        <item m="1" x="180"/>
        <item x="4"/>
        <item m="1" x="130"/>
        <item x="86"/>
        <item x="22"/>
        <item x="51"/>
        <item m="1" x="143"/>
        <item x="12"/>
        <item x="44"/>
        <item x="76"/>
        <item m="1" x="115"/>
        <item m="1" x="149"/>
        <item m="1" x="139"/>
        <item m="1" x="131"/>
        <item m="1" x="121"/>
        <item x="1"/>
        <item x="110"/>
        <item m="1" x="142"/>
        <item x="52"/>
        <item x="56"/>
        <item x="50"/>
        <item x="71"/>
        <item x="41"/>
        <item x="64"/>
        <item m="1" x="193"/>
        <item m="1" x="178"/>
        <item m="1" x="187"/>
        <item x="49"/>
        <item m="1" x="192"/>
        <item m="1" x="122"/>
        <item m="1" x="189"/>
        <item m="1" x="181"/>
        <item m="1" x="119"/>
        <item x="35"/>
        <item m="1" x="147"/>
        <item m="1" x="120"/>
        <item m="1" x="111"/>
        <item x="47"/>
        <item x="15"/>
        <item m="1" x="123"/>
        <item m="1" x="159"/>
        <item x="84"/>
        <item m="1" x="125"/>
        <item m="1" x="156"/>
        <item x="59"/>
        <item x="23"/>
        <item x="87"/>
        <item x="61"/>
        <item x="40"/>
        <item m="1" x="170"/>
        <item x="0"/>
        <item x="3"/>
        <item x="9"/>
        <item x="13"/>
        <item x="16"/>
        <item x="20"/>
        <item x="21"/>
        <item x="24"/>
        <item x="26"/>
        <item x="27"/>
        <item x="28"/>
        <item x="30"/>
        <item x="31"/>
        <item x="32"/>
        <item x="34"/>
        <item x="36"/>
        <item x="39"/>
        <item x="43"/>
        <item x="45"/>
        <item x="46"/>
        <item x="55"/>
        <item x="58"/>
        <item x="62"/>
        <item x="63"/>
        <item x="75"/>
        <item x="77"/>
        <item x="78"/>
        <item x="79"/>
        <item x="80"/>
        <item x="81"/>
        <item x="82"/>
        <item x="83"/>
        <item x="85"/>
        <item x="88"/>
        <item x="90"/>
        <item x="92"/>
        <item x="93"/>
        <item x="94"/>
        <item x="95"/>
        <item x="97"/>
        <item x="105"/>
        <item x="106"/>
        <item x="107"/>
        <item x="108"/>
        <item x="109"/>
      </items>
    </pivotField>
    <pivotField compact="0" outline="0" showAll="0" defaultSubtotal="0">
      <items count="4">
        <item m="1" x="3"/>
        <item x="0"/>
        <item x="2"/>
        <item x="1"/>
      </items>
    </pivotField>
    <pivotField compact="0" outline="0" showAll="0" defaultSubtotal="0">
      <items count="4">
        <item x="2"/>
        <item x="0"/>
        <item x="1"/>
        <item x="3"/>
      </items>
    </pivotField>
    <pivotField compact="0" outline="0" showAll="0" defaultSubtotal="0">
      <items count="4">
        <item m="1" x="2"/>
        <item x="0"/>
        <item m="1" x="3"/>
        <item x="1"/>
      </items>
    </pivotField>
    <pivotField compact="0" outline="0" multipleItemSelectionAllowed="1" showAll="0" defaultSubtotal="0">
      <items count="5">
        <item x="4"/>
        <item x="3"/>
        <item x="1"/>
        <item x="0"/>
        <item x="2"/>
      </items>
    </pivotField>
    <pivotField compact="0" outline="0" showAll="0">
      <items count="6">
        <item x="2"/>
        <item x="3"/>
        <item x="0"/>
        <item x="1"/>
        <item x="4"/>
        <item t="default"/>
      </items>
    </pivotField>
    <pivotField compact="0" outline="0" showAll="0">
      <items count="6">
        <item x="2"/>
        <item x="3"/>
        <item x="0"/>
        <item x="1"/>
        <item x="4"/>
        <item t="default"/>
      </items>
    </pivotField>
    <pivotField axis="axisRow" compact="0" outline="0" showAll="0" defaultSubtotal="0">
      <items count="50">
        <item x="12"/>
        <item x="11"/>
        <item m="1" x="47"/>
        <item m="1" x="41"/>
        <item m="1" x="25"/>
        <item m="1" x="14"/>
        <item m="1" x="32"/>
        <item m="1" x="26"/>
        <item m="1" x="49"/>
        <item m="1" x="43"/>
        <item m="1" x="44"/>
        <item m="1" x="16"/>
        <item m="1" x="33"/>
        <item m="1" x="15"/>
        <item m="1" x="21"/>
        <item m="1" x="27"/>
        <item m="1" x="46"/>
        <item m="1" x="24"/>
        <item m="1" x="35"/>
        <item m="1" x="38"/>
        <item m="1" x="36"/>
        <item m="1" x="42"/>
        <item m="1" x="17"/>
        <item m="1" x="34"/>
        <item m="1" x="23"/>
        <item m="1" x="22"/>
        <item m="1" x="19"/>
        <item m="1" x="31"/>
        <item m="1" x="37"/>
        <item m="1" x="39"/>
        <item m="1" x="29"/>
        <item m="1" x="18"/>
        <item m="1" x="28"/>
        <item m="1" x="13"/>
        <item m="1" x="48"/>
        <item m="1" x="45"/>
        <item m="1" x="20"/>
        <item m="1" x="30"/>
        <item m="1" x="40"/>
        <item x="10"/>
        <item x="1"/>
        <item x="2"/>
        <item x="3"/>
        <item x="4"/>
        <item x="5"/>
        <item x="6"/>
        <item x="7"/>
        <item x="8"/>
        <item x="9"/>
        <item x="0"/>
      </items>
    </pivotField>
    <pivotField axis="axisRow" compact="0" outline="0" showAll="0" defaultSubtotal="0">
      <items count="138">
        <item x="12"/>
        <item x="11"/>
        <item m="1" x="21"/>
        <item m="1" x="49"/>
        <item m="1" x="78"/>
        <item m="1" x="111"/>
        <item m="1" x="15"/>
        <item m="1" x="43"/>
        <item m="1" x="72"/>
        <item m="1" x="106"/>
        <item m="1" x="135"/>
        <item m="1" x="38"/>
        <item m="1" x="66"/>
        <item m="1" x="100"/>
        <item m="1" x="128"/>
        <item m="1" x="34"/>
        <item m="1" x="61"/>
        <item m="1" x="95"/>
        <item m="1" x="124"/>
        <item m="1" x="29"/>
        <item m="1" x="57"/>
        <item m="1" x="88"/>
        <item m="1" x="119"/>
        <item m="1" x="24"/>
        <item m="1" x="53"/>
        <item m="1" x="82"/>
        <item m="1" x="115"/>
        <item m="1" x="18"/>
        <item m="1" x="47"/>
        <item m="1" x="76"/>
        <item m="1" x="109"/>
        <item m="1" x="13"/>
        <item m="1" x="42"/>
        <item m="1" x="70"/>
        <item m="1" x="104"/>
        <item m="1" x="132"/>
        <item m="1" x="37"/>
        <item m="1" x="64"/>
        <item m="1" x="98"/>
        <item m="1" x="126"/>
        <item m="1" x="33"/>
        <item m="1" x="59"/>
        <item m="1" x="93"/>
        <item m="1" x="121"/>
        <item m="1" x="27"/>
        <item m="1" x="55"/>
        <item m="1" x="85"/>
        <item m="1" x="117"/>
        <item m="1" x="23"/>
        <item m="1" x="51"/>
        <item m="1" x="80"/>
        <item m="1" x="112"/>
        <item m="1" x="17"/>
        <item m="1" x="44"/>
        <item m="1" x="74"/>
        <item m="1" x="107"/>
        <item m="1" x="137"/>
        <item m="1" x="40"/>
        <item m="1" x="68"/>
        <item m="1" x="101"/>
        <item m="1" x="130"/>
        <item m="1" x="35"/>
        <item m="1" x="62"/>
        <item m="1" x="96"/>
        <item m="1" x="31"/>
        <item m="1" x="90"/>
        <item m="1" x="25"/>
        <item m="1" x="83"/>
        <item m="1" x="20"/>
        <item m="1" x="77"/>
        <item m="1" x="14"/>
        <item m="1" x="71"/>
        <item m="1" x="134"/>
        <item m="1" x="65"/>
        <item m="1" x="127"/>
        <item m="1" x="60"/>
        <item m="1" x="123"/>
        <item m="1" x="56"/>
        <item m="1" x="118"/>
        <item m="1" x="52"/>
        <item m="1" x="114"/>
        <item m="1" x="46"/>
        <item m="1" x="108"/>
        <item m="1" x="41"/>
        <item m="1" x="103"/>
        <item m="1" x="36"/>
        <item m="1" x="97"/>
        <item m="1" x="32"/>
        <item m="1" x="92"/>
        <item m="1" x="26"/>
        <item m="1" x="84"/>
        <item m="1" x="22"/>
        <item m="1" x="79"/>
        <item m="1" x="16"/>
        <item m="1" x="73"/>
        <item m="1" x="136"/>
        <item m="1" x="129"/>
        <item m="1" x="125"/>
        <item m="1" x="120"/>
        <item m="1" x="116"/>
        <item m="1" x="110"/>
        <item m="1" x="105"/>
        <item m="1" x="99"/>
        <item m="1" x="94"/>
        <item m="1" x="87"/>
        <item m="1" x="81"/>
        <item m="1" x="75"/>
        <item m="1" x="69"/>
        <item m="1" x="63"/>
        <item m="1" x="58"/>
        <item m="1" x="54"/>
        <item m="1" x="50"/>
        <item m="1" x="39"/>
        <item m="1" x="30"/>
        <item m="1" x="19"/>
        <item m="1" x="133"/>
        <item m="1" x="122"/>
        <item m="1" x="113"/>
        <item m="1" x="102"/>
        <item m="1" x="91"/>
        <item m="1" x="67"/>
        <item m="1" x="48"/>
        <item m="1" x="28"/>
        <item m="1" x="131"/>
        <item m="1" x="89"/>
        <item m="1" x="45"/>
        <item m="1" x="86"/>
        <item x="10"/>
        <item x="3"/>
        <item x="2"/>
        <item x="4"/>
        <item x="1"/>
        <item x="5"/>
        <item x="6"/>
        <item x="9"/>
        <item x="8"/>
        <item x="7"/>
        <item x="0"/>
      </items>
    </pivotField>
    <pivotField axis="axisRow" compact="0" outline="0" showAll="0" defaultSubtotal="0">
      <items count="50">
        <item x="12"/>
        <item x="11"/>
        <item m="1" x="32"/>
        <item m="1" x="19"/>
        <item m="1" x="34"/>
        <item m="1" x="47"/>
        <item m="1" x="16"/>
        <item m="1" x="20"/>
        <item m="1" x="25"/>
        <item m="1" x="35"/>
        <item m="1" x="38"/>
        <item m="1" x="41"/>
        <item m="1" x="44"/>
        <item m="1" x="48"/>
        <item m="1" x="14"/>
        <item m="1" x="17"/>
        <item m="1" x="18"/>
        <item m="1" x="21"/>
        <item m="1" x="22"/>
        <item m="1" x="23"/>
        <item m="1" x="24"/>
        <item m="1" x="26"/>
        <item m="1" x="28"/>
        <item m="1" x="30"/>
        <item m="1" x="33"/>
        <item m="1" x="36"/>
        <item m="1" x="37"/>
        <item m="1" x="39"/>
        <item m="1" x="40"/>
        <item m="1" x="42"/>
        <item m="1" x="43"/>
        <item m="1" x="45"/>
        <item m="1" x="46"/>
        <item m="1" x="49"/>
        <item m="1" x="27"/>
        <item m="1" x="13"/>
        <item m="1" x="29"/>
        <item m="1" x="15"/>
        <item m="1" x="31"/>
        <item x="10"/>
        <item x="1"/>
        <item x="2"/>
        <item x="3"/>
        <item x="4"/>
        <item x="5"/>
        <item x="6"/>
        <item x="7"/>
        <item x="8"/>
        <item x="9"/>
        <item x="0"/>
      </items>
    </pivotField>
    <pivotField axis="axisRow" compact="0" outline="0" showAll="0" defaultSubtotal="0">
      <items count="4695">
        <item x="157"/>
        <item x="158"/>
        <item m="1" x="2103"/>
        <item m="1" x="367"/>
        <item m="1" x="2728"/>
        <item m="1" x="1744"/>
        <item m="1" x="2507"/>
        <item m="1" x="3829"/>
        <item m="1" x="2321"/>
        <item m="1" x="4304"/>
        <item m="1" x="2436"/>
        <item m="1" x="2748"/>
        <item m="1" x="2710"/>
        <item m="1" x="1361"/>
        <item m="1" x="699"/>
        <item m="1" x="4167"/>
        <item m="1" x="2070"/>
        <item m="1" x="2115"/>
        <item m="1" x="4284"/>
        <item m="1" x="1835"/>
        <item m="1" x="4080"/>
        <item m="1" x="4114"/>
        <item m="1" x="2658"/>
        <item m="1" x="3862"/>
        <item m="1" x="1289"/>
        <item m="1" x="4649"/>
        <item m="1" x="3614"/>
        <item m="1" x="3362"/>
        <item m="1" x="1798"/>
        <item m="1" x="4673"/>
        <item m="1" x="4560"/>
        <item m="1" x="3457"/>
        <item m="1" x="2962"/>
        <item m="1" x="1059"/>
        <item m="1" x="3919"/>
        <item m="1" x="1104"/>
        <item m="1" x="4682"/>
        <item m="1" x="4590"/>
        <item m="1" x="269"/>
        <item m="1" x="804"/>
        <item m="1" x="4632"/>
        <item m="1" x="689"/>
        <item m="1" x="3093"/>
        <item m="1" x="1560"/>
        <item m="1" x="4683"/>
        <item m="1" x="4297"/>
        <item m="1" x="190"/>
        <item m="1" x="3412"/>
        <item m="1" x="892"/>
        <item m="1" x="1035"/>
        <item m="1" x="4520"/>
        <item m="1" x="2359"/>
        <item m="1" x="2398"/>
        <item m="1" x="3489"/>
        <item m="1" x="3949"/>
        <item m="1" x="2443"/>
        <item m="1" x="4026"/>
        <item m="1" x="4173"/>
        <item m="1" x="1797"/>
        <item m="1" x="3635"/>
        <item m="1" x="3987"/>
        <item m="1" x="898"/>
        <item m="1" x="2448"/>
        <item m="1" x="1091"/>
        <item m="1" x="573"/>
        <item m="1" x="2483"/>
        <item m="1" x="278"/>
        <item m="1" x="160"/>
        <item m="1" x="3721"/>
        <item m="1" x="1850"/>
        <item m="1" x="2506"/>
        <item m="1" x="378"/>
        <item m="1" x="4315"/>
        <item m="1" x="1366"/>
        <item m="1" x="1889"/>
        <item m="1" x="3779"/>
        <item m="1" x="556"/>
        <item m="1" x="1964"/>
        <item m="1" x="247"/>
        <item m="1" x="1179"/>
        <item m="1" x="1438"/>
        <item m="1" x="3757"/>
        <item m="1" x="2047"/>
        <item m="1" x="4431"/>
        <item m="1" x="1781"/>
        <item m="1" x="3573"/>
        <item m="1" x="3366"/>
        <item m="1" x="3186"/>
        <item m="1" x="566"/>
        <item m="1" x="4633"/>
        <item m="1" x="3327"/>
        <item m="1" x="231"/>
        <item m="1" x="641"/>
        <item m="1" x="981"/>
        <item m="1" x="2264"/>
        <item m="1" x="2803"/>
        <item m="1" x="2418"/>
        <item m="1" x="4651"/>
        <item m="1" x="3137"/>
        <item m="1" x="346"/>
        <item m="1" x="2515"/>
        <item m="1" x="2384"/>
        <item m="1" x="300"/>
        <item m="1" x="1653"/>
        <item m="1" x="4053"/>
        <item m="1" x="374"/>
        <item m="1" x="662"/>
        <item m="1" x="3715"/>
        <item m="1" x="1672"/>
        <item m="1" x="3176"/>
        <item m="1" x="4674"/>
        <item m="1" x="2228"/>
        <item m="1" x="4604"/>
        <item m="1" x="1422"/>
        <item m="1" x="3655"/>
        <item m="1" x="1590"/>
        <item m="1" x="2133"/>
        <item m="1" x="719"/>
        <item m="1" x="2861"/>
        <item m="1" x="2953"/>
        <item m="1" x="4238"/>
        <item m="1" x="2403"/>
        <item m="1" x="4494"/>
        <item m="1" x="3415"/>
        <item m="1" x="417"/>
        <item m="1" x="430"/>
        <item m="1" x="210"/>
        <item m="1" x="1667"/>
        <item m="1" x="3986"/>
        <item m="1" x="1031"/>
        <item m="1" x="2828"/>
        <item m="1" x="2925"/>
        <item m="1" x="758"/>
        <item m="1" x="174"/>
        <item m="1" x="2375"/>
        <item m="1" x="1622"/>
        <item m="1" x="4016"/>
        <item m="1" x="2567"/>
        <item m="1" x="463"/>
        <item m="1" x="432"/>
        <item m="1" x="2437"/>
        <item m="1" x="3300"/>
        <item m="1" x="1530"/>
        <item m="1" x="1913"/>
        <item m="1" x="705"/>
        <item m="1" x="485"/>
        <item m="1" x="638"/>
        <item m="1" x="989"/>
        <item m="1" x="2988"/>
        <item m="1" x="4694"/>
        <item m="1" x="2574"/>
        <item m="1" x="2826"/>
        <item m="1" x="3788"/>
        <item m="1" x="1457"/>
        <item m="1" x="4468"/>
        <item m="1" x="3059"/>
        <item m="1" x="4126"/>
        <item m="1" x="2823"/>
        <item m="1" x="4171"/>
        <item m="1" x="2564"/>
        <item m="1" x="4028"/>
        <item m="1" x="500"/>
        <item m="1" x="351"/>
        <item m="1" x="339"/>
        <item m="1" x="856"/>
        <item m="1" x="2635"/>
        <item m="1" x="1863"/>
        <item m="1" x="2108"/>
        <item m="1" x="2831"/>
        <item m="1" x="228"/>
        <item m="1" x="3039"/>
        <item m="1" x="4355"/>
        <item m="1" x="2365"/>
        <item m="1" x="4270"/>
        <item m="1" x="3955"/>
        <item m="1" x="3129"/>
        <item m="1" x="710"/>
        <item m="1" x="481"/>
        <item m="1" x="3393"/>
        <item m="1" x="3418"/>
        <item m="1" x="2887"/>
        <item m="1" x="4377"/>
        <item m="1" x="2707"/>
        <item m="1" x="1658"/>
        <item m="1" x="2432"/>
        <item m="1" x="1020"/>
        <item m="1" x="823"/>
        <item m="1" x="1911"/>
        <item m="1" x="3756"/>
        <item m="1" x="371"/>
        <item m="1" x="1539"/>
        <item m="1" x="2498"/>
        <item m="1" x="565"/>
        <item m="1" x="3121"/>
        <item m="1" x="4452"/>
        <item m="1" x="618"/>
        <item m="1" x="2841"/>
        <item m="1" x="2497"/>
        <item m="1" x="4151"/>
        <item m="1" x="735"/>
        <item m="1" x="3821"/>
        <item m="1" x="587"/>
        <item m="1" x="1134"/>
        <item m="1" x="2441"/>
        <item m="1" x="2697"/>
        <item m="1" x="3490"/>
        <item m="1" x="1824"/>
        <item m="1" x="3291"/>
        <item m="1" x="3069"/>
        <item m="1" x="1468"/>
        <item m="1" x="1960"/>
        <item m="1" x="2172"/>
        <item m="1" x="555"/>
        <item m="1" x="2118"/>
        <item m="1" x="1550"/>
        <item m="1" x="4606"/>
        <item m="1" x="1286"/>
        <item m="1" x="3358"/>
        <item m="1" x="2188"/>
        <item m="1" x="2423"/>
        <item m="1" x="4030"/>
        <item m="1" x="2221"/>
        <item m="1" x="2024"/>
        <item m="1" x="4608"/>
        <item m="1" x="2914"/>
        <item m="1" x="3089"/>
        <item m="1" x="3832"/>
        <item m="1" x="1463"/>
        <item m="1" x="2030"/>
        <item m="1" x="3465"/>
        <item m="1" x="2096"/>
        <item m="1" x="866"/>
        <item m="1" x="3747"/>
        <item m="1" x="1975"/>
        <item m="1" x="4311"/>
        <item m="1" x="3834"/>
        <item m="1" x="992"/>
        <item m="1" x="4571"/>
        <item m="1" x="796"/>
        <item m="1" x="4631"/>
        <item m="1" x="3125"/>
        <item m="1" x="631"/>
        <item m="1" x="3474"/>
        <item m="1" x="1437"/>
        <item m="1" x="4232"/>
        <item m="1" x="4102"/>
        <item m="1" x="1570"/>
        <item m="1" x="1567"/>
        <item m="1" x="4540"/>
        <item m="1" x="2503"/>
        <item m="1" x="3486"/>
        <item m="1" x="4225"/>
        <item m="1" x="1192"/>
        <item m="1" x="2896"/>
        <item m="1" x="2289"/>
        <item m="1" x="3096"/>
        <item m="1" x="3998"/>
        <item m="1" x="3882"/>
        <item m="1" x="171"/>
        <item m="1" x="1580"/>
        <item m="1" x="1897"/>
        <item m="1" x="642"/>
        <item m="1" x="2560"/>
        <item m="1" x="3542"/>
        <item m="1" x="1581"/>
        <item m="1" x="2405"/>
        <item m="1" x="434"/>
        <item m="1" x="4348"/>
        <item m="1" x="1873"/>
        <item m="1" x="3246"/>
        <item m="1" x="4637"/>
        <item m="1" x="2105"/>
        <item m="1" x="2392"/>
        <item m="1" x="4199"/>
        <item m="1" x="2324"/>
        <item m="1" x="1334"/>
        <item m="1" x="207"/>
        <item m="1" x="3850"/>
        <item m="1" x="4140"/>
        <item m="1" x="4218"/>
        <item m="1" x="354"/>
        <item m="1" x="279"/>
        <item m="1" x="1548"/>
        <item m="1" x="2557"/>
        <item m="1" x="3322"/>
        <item m="1" x="1955"/>
        <item m="1" x="3944"/>
        <item m="1" x="3714"/>
        <item m="1" x="4001"/>
        <item m="1" x="1871"/>
        <item m="1" x="1003"/>
        <item m="1" x="220"/>
        <item m="1" x="447"/>
        <item m="1" x="4488"/>
        <item m="1" x="1415"/>
        <item m="1" x="2689"/>
        <item m="1" x="4068"/>
        <item m="1" x="4350"/>
        <item m="1" x="2120"/>
        <item m="1" x="3107"/>
        <item m="1" x="1917"/>
        <item m="1" x="864"/>
        <item m="1" x="2004"/>
        <item m="1" x="2584"/>
        <item m="1" x="3311"/>
        <item m="1" x="734"/>
        <item m="1" x="1625"/>
        <item m="1" x="2652"/>
        <item m="1" x="3940"/>
        <item m="1" x="3523"/>
        <item m="1" x="3754"/>
        <item m="1" x="3294"/>
        <item m="1" x="2056"/>
        <item m="1" x="3591"/>
        <item m="1" x="4349"/>
        <item m="1" x="3936"/>
        <item m="1" x="1030"/>
        <item m="1" x="396"/>
        <item m="1" x="3024"/>
        <item m="1" x="3833"/>
        <item m="1" x="2186"/>
        <item m="1" x="3446"/>
        <item m="1" x="2509"/>
        <item m="1" x="2368"/>
        <item m="1" x="2406"/>
        <item m="1" x="312"/>
        <item m="1" x="2301"/>
        <item m="1" x="514"/>
        <item m="1" x="4598"/>
        <item m="1" x="1248"/>
        <item m="1" x="1668"/>
        <item m="1" x="1872"/>
        <item m="1" x="3014"/>
        <item m="1" x="4286"/>
        <item m="1" x="267"/>
        <item m="1" x="3818"/>
        <item m="1" x="4579"/>
        <item m="1" x="3870"/>
        <item m="1" x="3567"/>
        <item m="1" x="2051"/>
        <item m="1" x="4557"/>
        <item m="1" x="3104"/>
        <item m="1" x="1195"/>
        <item m="1" x="4562"/>
        <item m="1" x="333"/>
        <item m="1" x="4329"/>
        <item m="1" x="3734"/>
        <item m="1" x="2685"/>
        <item m="1" x="1858"/>
        <item m="1" x="3868"/>
        <item m="1" x="1752"/>
        <item m="1" x="1757"/>
        <item m="1" x="2987"/>
        <item m="1" x="2819"/>
        <item m="1" x="2947"/>
        <item m="1" x="1127"/>
        <item m="1" x="3058"/>
        <item m="1" x="470"/>
        <item m="1" x="1267"/>
        <item m="1" x="945"/>
        <item m="1" x="4363"/>
        <item m="1" x="4143"/>
        <item m="1" x="211"/>
        <item m="1" x="2625"/>
        <item m="1" x="3637"/>
        <item m="1" x="2154"/>
        <item m="1" x="4333"/>
        <item m="1" x="233"/>
        <item m="1" x="2428"/>
        <item m="1" x="3605"/>
        <item m="1" x="3264"/>
        <item m="1" x="4110"/>
        <item m="1" x="4133"/>
        <item m="1" x="2739"/>
        <item m="1" x="3972"/>
        <item m="1" x="4418"/>
        <item m="1" x="2765"/>
        <item m="1" x="2688"/>
        <item m="1" x="4630"/>
        <item m="1" x="2319"/>
        <item m="1" x="3663"/>
        <item m="1" x="727"/>
        <item m="1" x="1930"/>
        <item m="1" x="3737"/>
        <item m="1" x="899"/>
        <item m="1" x="379"/>
        <item m="1" x="2339"/>
        <item m="1" x="1189"/>
        <item m="1" x="3146"/>
        <item m="1" x="1411"/>
        <item m="1" x="4215"/>
        <item m="1" x="2802"/>
        <item m="1" x="711"/>
        <item m="1" x="486"/>
        <item m="1" x="2967"/>
        <item m="1" x="2789"/>
        <item m="1" x="3352"/>
        <item m="1" x="3031"/>
        <item m="1" x="4059"/>
        <item m="1" x="964"/>
        <item m="1" x="3328"/>
        <item m="1" x="1270"/>
        <item m="1" x="2701"/>
        <item m="1" x="1089"/>
        <item m="1" x="3887"/>
        <item m="1" x="905"/>
        <item m="1" x="4123"/>
        <item m="1" x="1958"/>
        <item m="1" x="1924"/>
        <item m="1" x="2735"/>
        <item m="1" x="2012"/>
        <item m="1" x="1984"/>
        <item m="1" x="1321"/>
        <item m="1" x="4086"/>
        <item m="1" x="2214"/>
        <item m="1" x="3544"/>
        <item m="1" x="1404"/>
        <item m="1" x="1561"/>
        <item m="1" x="3420"/>
        <item m="1" x="4576"/>
        <item m="1" x="1650"/>
        <item m="1" x="2486"/>
        <item m="1" x="1837"/>
        <item m="1" x="4470"/>
        <item m="1" x="2168"/>
        <item m="1" x="3194"/>
        <item m="1" x="2286"/>
        <item m="1" x="4640"/>
        <item m="1" x="1544"/>
        <item m="1" x="1487"/>
        <item m="1" x="2787"/>
        <item m="1" x="2395"/>
        <item m="1" x="883"/>
        <item m="1" x="853"/>
        <item m="1" x="2444"/>
        <item m="1" x="4561"/>
        <item m="1" x="4471"/>
        <item m="1" x="4501"/>
        <item m="1" x="1948"/>
        <item m="1" x="2058"/>
        <item m="1" x="421"/>
        <item m="1" x="3232"/>
        <item m="1" x="3753"/>
        <item m="1" x="3321"/>
        <item m="1" x="2526"/>
        <item m="1" x="3009"/>
        <item m="1" x="2880"/>
        <item m="1" x="4680"/>
        <item m="1" x="3662"/>
        <item m="1" x="607"/>
        <item m="1" x="2645"/>
        <item m="1" x="3842"/>
        <item m="1" x="4141"/>
        <item m="1" x="2143"/>
        <item m="1" x="270"/>
        <item m="1" x="1493"/>
        <item m="1" x="4233"/>
        <item m="1" x="3013"/>
        <item m="1" x="4137"/>
        <item m="1" x="195"/>
        <item m="1" x="2471"/>
        <item m="1" x="527"/>
        <item m="1" x="3207"/>
        <item m="1" x="1068"/>
        <item m="1" x="4442"/>
        <item m="1" x="482"/>
        <item m="1" x="3436"/>
        <item m="1" x="1387"/>
        <item m="1" x="3761"/>
        <item m="1" x="4186"/>
        <item m="1" x="3792"/>
        <item m="1" x="528"/>
        <item m="1" x="3345"/>
        <item m="1" x="3560"/>
        <item m="1" x="3745"/>
        <item m="1" x="4161"/>
        <item m="1" x="3070"/>
        <item m="1" x="553"/>
        <item m="1" x="594"/>
        <item m="1" x="3618"/>
        <item m="1" x="3768"/>
        <item m="1" x="3903"/>
        <item m="1" x="1148"/>
        <item m="1" x="309"/>
        <item m="1" x="1823"/>
        <item m="1" x="3931"/>
        <item m="1" x="3142"/>
        <item m="1" x="1698"/>
        <item m="1" x="4565"/>
        <item m="1" x="2762"/>
        <item m="1" x="164"/>
        <item m="1" x="2266"/>
        <item m="1" x="1810"/>
        <item m="1" x="2494"/>
        <item m="1" x="1472"/>
        <item m="1" x="2531"/>
        <item m="1" x="3634"/>
        <item m="1" x="452"/>
        <item m="1" x="3996"/>
        <item m="1" x="2196"/>
        <item m="1" x="1061"/>
        <item m="1" x="890"/>
        <item m="1" x="894"/>
        <item m="1" x="949"/>
        <item m="1" x="3127"/>
        <item m="1" x="2800"/>
        <item m="1" x="783"/>
        <item m="1" x="2411"/>
        <item m="1" x="3448"/>
        <item m="1" x="2495"/>
        <item m="1" x="2504"/>
        <item m="1" x="3626"/>
        <item m="1" x="4343"/>
        <item m="1" x="1008"/>
        <item m="1" x="1302"/>
        <item m="1" x="1375"/>
        <item m="1" x="1162"/>
        <item m="1" x="3793"/>
        <item m="1" x="3990"/>
        <item m="1" x="2878"/>
        <item m="1" x="908"/>
        <item m="1" x="774"/>
        <item m="1" x="1741"/>
        <item m="1" x="1396"/>
        <item m="1" x="1353"/>
        <item m="1" x="3769"/>
        <item m="1" x="1232"/>
        <item m="1" x="2147"/>
        <item m="1" x="2881"/>
        <item m="1" x="4013"/>
        <item m="1" x="508"/>
        <item m="1" x="2587"/>
        <item m="1" x="1753"/>
        <item m="1" x="1504"/>
        <item m="1" x="614"/>
        <item m="1" x="4584"/>
        <item m="1" x="4174"/>
        <item m="1" x="2545"/>
        <item m="1" x="2057"/>
        <item m="1" x="1012"/>
        <item m="1" x="2338"/>
        <item m="1" x="3048"/>
        <item m="1" x="1772"/>
        <item m="1" x="3269"/>
        <item m="1" x="428"/>
        <item m="1" x="4449"/>
        <item m="1" x="4469"/>
        <item m="1" x="1086"/>
        <item m="1" x="2424"/>
        <item m="1" x="3076"/>
        <item m="1" x="3638"/>
        <item m="1" x="4070"/>
        <item m="1" x="1507"/>
        <item m="1" x="2675"/>
        <item m="1" x="1230"/>
        <item m="1" x="4627"/>
        <item m="1" x="1718"/>
        <item m="1" x="2069"/>
        <item m="1" x="781"/>
        <item m="1" x="3874"/>
        <item m="1" x="4261"/>
        <item m="1" x="2700"/>
        <item m="1" x="1063"/>
        <item m="1" x="1714"/>
        <item m="1" x="1094"/>
        <item m="1" x="3043"/>
        <item m="1" x="606"/>
        <item m="1" x="4424"/>
        <item m="1" x="2592"/>
        <item m="1" x="2177"/>
        <item m="1" x="1076"/>
        <item m="1" x="1710"/>
        <item m="1" x="1013"/>
        <item m="1" x="1583"/>
        <item m="1" x="1765"/>
        <item m="1" x="909"/>
        <item m="1" x="439"/>
        <item m="1" x="1519"/>
        <item m="1" x="518"/>
        <item m="1" x="849"/>
        <item m="1" x="1776"/>
        <item m="1" x="1445"/>
        <item m="1" x="3693"/>
        <item m="1" x="390"/>
        <item m="1" x="4552"/>
        <item m="1" x="3781"/>
        <item m="1" x="2547"/>
        <item m="1" x="3363"/>
        <item m="1" x="4162"/>
        <item m="1" x="176"/>
        <item m="1" x="2725"/>
        <item m="1" x="281"/>
        <item m="1" x="4553"/>
        <item m="1" x="2837"/>
        <item m="1" x="968"/>
        <item m="1" x="2253"/>
        <item m="1" x="2305"/>
        <item m="1" x="3164"/>
        <item m="1" x="1882"/>
        <item m="1" x="3235"/>
        <item m="1" x="821"/>
        <item m="1" x="1585"/>
        <item m="1" x="243"/>
        <item m="1" x="2242"/>
        <item m="1" x="3824"/>
        <item m="1" x="2107"/>
        <item m="1" x="387"/>
        <item m="1" x="2943"/>
        <item m="1" x="376"/>
        <item m="1" x="3877"/>
        <item m="1" x="1296"/>
        <item m="1" x="266"/>
        <item m="1" x="3648"/>
        <item m="1" x="1540"/>
        <item m="1" x="1392"/>
        <item m="1" x="4402"/>
        <item m="1" x="633"/>
        <item m="1" x="1624"/>
        <item m="1" x="2776"/>
        <item m="1" x="784"/>
        <item m="1" x="4390"/>
        <item m="1" x="3390"/>
        <item m="1" x="4404"/>
        <item m="1" x="3019"/>
        <item m="1" x="3948"/>
        <item m="1" x="3302"/>
        <item m="1" x="2207"/>
        <item m="1" x="1635"/>
        <item m="1" x="722"/>
        <item m="1" x="1103"/>
        <item m="1" x="3689"/>
        <item m="1" x="2810"/>
        <item m="1" x="2123"/>
        <item m="1" x="2522"/>
        <item m="1" x="2136"/>
        <item m="1" x="2315"/>
        <item m="1" x="256"/>
        <item m="1" x="3144"/>
        <item m="1" x="4662"/>
        <item m="1" x="345"/>
        <item m="1" x="2128"/>
        <item m="1" x="2516"/>
        <item m="1" x="3330"/>
        <item m="1" x="1664"/>
        <item m="1" x="4339"/>
        <item m="1" x="3825"/>
        <item m="1" x="1555"/>
        <item m="1" x="1916"/>
        <item m="1" x="4513"/>
        <item m="1" x="2555"/>
        <item m="1" x="3966"/>
        <item m="1" x="2492"/>
        <item m="1" x="2202"/>
        <item m="1" x="205"/>
        <item m="1" x="4047"/>
        <item m="1" x="854"/>
        <item m="1" x="1429"/>
        <item m="1" x="712"/>
        <item m="1" x="1260"/>
        <item m="1" x="4492"/>
        <item m="1" x="4201"/>
        <item m="1" x="1784"/>
        <item m="1" x="2593"/>
        <item m="1" x="4292"/>
        <item m="1" x="4098"/>
        <item m="1" x="1489"/>
        <item m="1" x="4412"/>
        <item m="1" x="1453"/>
        <item m="1" x="1876"/>
        <item m="1" x="2048"/>
        <item m="1" x="3799"/>
        <item m="1" x="2663"/>
        <item m="1" x="2937"/>
        <item m="1" x="2270"/>
        <item m="1" x="2263"/>
        <item m="1" x="1494"/>
        <item m="1" x="1713"/>
        <item m="1" x="2217"/>
        <item m="1" x="4040"/>
        <item m="1" x="2082"/>
        <item m="1" x="664"/>
        <item m="1" x="3826"/>
        <item m="1" x="321"/>
        <item m="1" x="2731"/>
        <item m="1" x="4523"/>
        <item m="1" x="1119"/>
        <item m="1" x="1951"/>
        <item m="1" x="793"/>
        <item m="1" x="236"/>
        <item m="1" x="3312"/>
        <item m="1" x="3884"/>
        <item m="1" x="4435"/>
        <item m="1" x="1092"/>
        <item m="1" x="3610"/>
        <item m="1" x="2478"/>
        <item m="1" x="3613"/>
        <item m="1" x="2602"/>
        <item m="1" x="3015"/>
        <item m="1" x="179"/>
        <item m="1" x="3860"/>
        <item m="1" x="3068"/>
        <item m="1" x="2648"/>
        <item m="1" x="1880"/>
        <item m="1" x="2586"/>
        <item m="1" x="1139"/>
        <item m="1" x="280"/>
        <item m="1" x="4234"/>
        <item m="1" x="4293"/>
        <item m="1" x="1499"/>
        <item m="1" x="3509"/>
        <item m="1" x="1854"/>
        <item m="1" x="3267"/>
        <item m="1" x="3907"/>
        <item m="1" x="301"/>
        <item m="1" x="1591"/>
        <item m="1" x="3895"/>
        <item m="1" x="855"/>
        <item m="1" x="1053"/>
        <item m="1" x="2717"/>
        <item m="1" x="838"/>
        <item m="1" x="844"/>
        <item m="1" x="3275"/>
        <item m="1" x="3344"/>
        <item m="1" x="2923"/>
        <item m="1" x="3797"/>
        <item m="1" x="4320"/>
        <item m="1" x="2094"/>
        <item m="1" x="344"/>
        <item m="1" x="4071"/>
        <item m="1" x="3742"/>
        <item m="1" x="2695"/>
        <item m="1" x="786"/>
        <item m="1" x="359"/>
        <item m="1" x="3213"/>
        <item m="1" x="422"/>
        <item m="1" x="1202"/>
        <item m="1" x="1005"/>
        <item m="1" x="2074"/>
        <item m="1" x="4450"/>
        <item m="1" x="1600"/>
        <item m="1" x="959"/>
        <item m="1" x="3375"/>
        <item m="1" x="1878"/>
        <item m="1" x="3234"/>
        <item m="1" x="2775"/>
        <item m="1" x="3449"/>
        <item m="1" x="3554"/>
        <item m="1" x="4668"/>
        <item m="1" x="365"/>
        <item m="1" x="4089"/>
        <item m="1" x="1290"/>
        <item m="1" x="1819"/>
        <item m="1" x="4570"/>
        <item m="1" x="1766"/>
        <item m="1" x="397"/>
        <item m="1" x="3331"/>
        <item m="1" x="4622"/>
        <item m="1" x="2644"/>
        <item m="1" x="2952"/>
        <item m="1" x="2469"/>
        <item m="1" x="3166"/>
        <item m="1" x="931"/>
        <item m="1" x="3154"/>
        <item m="1" x="3001"/>
        <item m="1" x="1058"/>
        <item m="1" x="1386"/>
        <item m="1" x="986"/>
        <item m="1" x="3462"/>
        <item m="1" x="4458"/>
        <item m="1" x="3401"/>
        <item m="1" x="1737"/>
        <item m="1" x="550"/>
        <item m="1" x="4629"/>
        <item m="1" x="1280"/>
        <item m="1" x="810"/>
        <item m="1" x="3709"/>
        <item m="1" x="1655"/>
        <item m="1" x="1545"/>
        <item m="1" x="4279"/>
        <item m="1" x="1707"/>
        <item m="1" x="3926"/>
        <item m="1" x="2879"/>
        <item m="1" x="1841"/>
        <item m="1" x="3382"/>
        <item m="1" x="2513"/>
        <item m="1" x="973"/>
        <item m="1" x="4056"/>
        <item m="1" x="1456"/>
        <item m="1" x="952"/>
        <item m="1" x="546"/>
        <item m="1" x="2452"/>
        <item m="1" x="3077"/>
        <item m="1" x="817"/>
        <item m="1" x="979"/>
        <item m="1" x="1822"/>
        <item m="1" x="1596"/>
        <item m="1" x="1446"/>
        <item m="1" x="2482"/>
        <item m="1" x="1809"/>
        <item m="1" x="1259"/>
        <item m="1" x="1763"/>
        <item m="1" x="4503"/>
        <item m="1" x="3193"/>
        <item m="1" x="4255"/>
        <item m="1" x="3891"/>
        <item m="1" x="2150"/>
        <item m="1" x="2594"/>
        <item m="1" x="595"/>
        <item m="1" x="1449"/>
        <item m="1" x="473"/>
        <item m="1" x="3426"/>
        <item m="1" x="3081"/>
        <item m="1" x="3216"/>
        <item m="1" x="1405"/>
        <item m="1" x="2940"/>
        <item m="1" x="3279"/>
        <item m="1" x="3733"/>
        <item m="1" x="1506"/>
        <item m="1" x="2749"/>
        <item m="1" x="2484"/>
        <item m="1" x="4208"/>
        <item m="1" x="3988"/>
        <item m="1" x="3872"/>
        <item m="1" x="507"/>
        <item m="1" x="3920"/>
        <item m="1" x="2671"/>
        <item m="1" x="3612"/>
        <item m="1" x="1931"/>
        <item m="1" x="2421"/>
        <item m="1" x="201"/>
        <item m="1" x="3406"/>
        <item m="1" x="3110"/>
        <item m="1" x="467"/>
        <item m="1" x="4544"/>
        <item m="1" x="1965"/>
        <item m="1" x="3333"/>
        <item m="1" x="3730"/>
        <item m="1" x="2850"/>
        <item m="1" x="3515"/>
        <item m="1" x="3906"/>
        <item m="1" x="3726"/>
        <item m="1" x="3215"/>
        <item m="1" x="4169"/>
        <item m="1" x="924"/>
        <item m="1" x="1686"/>
        <item m="1" x="2978"/>
        <item m="1" x="316"/>
        <item m="1" x="2822"/>
        <item m="1" x="4407"/>
        <item m="1" x="2897"/>
        <item m="1" x="615"/>
        <item m="1" x="494"/>
        <item m="1" x="4302"/>
        <item m="1" x="3233"/>
        <item m="1" x="2225"/>
        <item m="1" x="4386"/>
        <item m="1" x="362"/>
        <item m="1" x="4652"/>
        <item m="1" x="1774"/>
        <item m="1" x="2532"/>
        <item m="1" x="2520"/>
        <item m="1" x="4002"/>
        <item m="1" x="2164"/>
        <item m="1" x="3421"/>
        <item m="1" x="3767"/>
        <item m="1" x="3471"/>
        <item m="1" x="637"/>
        <item m="1" x="498"/>
        <item m="1" x="1662"/>
        <item m="1" x="596"/>
        <item m="1" x="2400"/>
        <item m="1" x="3583"/>
        <item m="1" x="4358"/>
        <item m="1" x="3572"/>
        <item m="1" x="2373"/>
        <item m="1" x="343"/>
        <item m="1" x="1288"/>
        <item m="1" x="737"/>
        <item m="1" x="3159"/>
        <item m="1" x="1724"/>
        <item m="1" x="2427"/>
        <item m="1" x="3148"/>
        <item m="1" x="3212"/>
        <item m="1" x="3525"/>
        <item m="1" x="3398"/>
        <item m="1" x="2222"/>
        <item m="1" x="1595"/>
        <item m="1" x="2357"/>
        <item m="1" x="4088"/>
        <item m="1" x="3468"/>
        <item m="1" x="3261"/>
        <item m="1" x="524"/>
        <item m="1" x="4681"/>
        <item m="1" x="3247"/>
        <item m="1" x="3759"/>
        <item m="1" x="714"/>
        <item m="1" x="4206"/>
        <item m="1" x="4142"/>
        <item m="1" x="4093"/>
        <item m="1" x="591"/>
        <item m="1" x="2820"/>
        <item m="1" x="3483"/>
        <item m="1" x="1414"/>
        <item m="1" x="324"/>
        <item m="1" x="4499"/>
        <item m="1" x="4041"/>
        <item m="1" x="2489"/>
        <item m="1" x="1643"/>
        <item m="1" x="3174"/>
        <item m="1" x="3222"/>
        <item m="1" x="4306"/>
        <item m="1" x="2544"/>
        <item m="1" x="1100"/>
        <item m="1" x="4127"/>
        <item m="1" x="1701"/>
        <item m="1" x="1443"/>
        <item m="1" x="3073"/>
        <item m="1" x="3958"/>
        <item m="1" x="4645"/>
        <item m="1" x="1371"/>
        <item m="1" x="1559"/>
        <item m="1" x="1542"/>
        <item m="1" x="4482"/>
        <item m="1" x="1994"/>
        <item m="1" x="3338"/>
        <item m="1" x="839"/>
        <item m="1" x="732"/>
        <item m="1" x="3932"/>
        <item m="1" x="3511"/>
        <item m="1" x="4154"/>
        <item m="1" x="2397"/>
        <item m="1" x="4573"/>
        <item m="1" x="4076"/>
        <item m="1" x="3674"/>
        <item m="1" x="3941"/>
        <item m="1" x="3306"/>
        <item m="1" x="4472"/>
        <item m="1" x="4689"/>
        <item m="1" x="1088"/>
        <item m="1" x="3391"/>
        <item m="1" x="3443"/>
        <item m="1" x="1313"/>
        <item m="1" x="3167"/>
        <item m="1" x="4119"/>
        <item m="1" x="3933"/>
        <item m="1" x="2838"/>
        <item m="1" x="900"/>
        <item m="1" x="4611"/>
        <item m="1" x="4075"/>
        <item m="1" x="4020"/>
        <item m="1" x="4212"/>
        <item m="1" x="298"/>
        <item m="1" x="1773"/>
        <item m="1" x="4190"/>
        <item m="1" x="4321"/>
        <item m="1" x="2621"/>
        <item m="1" x="4184"/>
        <item m="1" x="162"/>
        <item m="1" x="2815"/>
        <item m="1" x="196"/>
        <item m="1" x="4203"/>
        <item m="1" x="3062"/>
        <item m="1" x="1682"/>
        <item m="1" x="681"/>
        <item m="1" x="4285"/>
        <item m="1" x="1367"/>
        <item m="1" x="531"/>
        <item m="1" x="3684"/>
        <item m="1" x="4636"/>
        <item m="1" x="3109"/>
        <item m="1" x="4475"/>
        <item m="1" x="2155"/>
        <item m="1" x="1218"/>
        <item m="1" x="1341"/>
        <item m="1" x="762"/>
        <item m="1" x="4084"/>
        <item m="1" x="2453"/>
        <item m="1" x="3705"/>
        <item m="1" x="2875"/>
        <item m="1" x="3373"/>
        <item m="1" x="3706"/>
        <item m="1" x="4248"/>
        <item m="1" x="4454"/>
        <item m="1" x="4267"/>
        <item m="1" x="2320"/>
        <item m="1" x="2528"/>
        <item m="1" x="3927"/>
        <item m="1" x="194"/>
        <item m="1" x="277"/>
        <item m="1" x="1025"/>
        <item m="1" x="3056"/>
        <item m="1" x="170"/>
        <item m="1" x="2258"/>
        <item m="1" x="4128"/>
        <item m="1" x="436"/>
        <item m="1" x="3814"/>
        <item m="1" x="2015"/>
        <item m="1" x="3163"/>
        <item m="1" x="885"/>
        <item m="1" x="2308"/>
        <item m="1" x="1193"/>
        <item m="1" x="549"/>
        <item m="1" x="4691"/>
        <item m="1" x="749"/>
        <item m="1" x="3454"/>
        <item m="1" x="3310"/>
        <item m="1" x="1533"/>
        <item m="1" x="2063"/>
        <item m="1" x="4446"/>
        <item m="1" x="1430"/>
        <item m="1" x="2189"/>
        <item m="1" x="2454"/>
        <item m="1" x="4467"/>
        <item m="1" x="2007"/>
        <item m="1" x="3994"/>
        <item m="1" x="3584"/>
        <item m="1" x="2598"/>
        <item m="1" x="4394"/>
        <item m="1" x="886"/>
        <item m="1" x="1556"/>
        <item m="1" x="2227"/>
        <item m="1" x="971"/>
        <item m="1" x="1663"/>
        <item m="1" x="1814"/>
        <item m="1" x="1073"/>
        <item m="1" x="1374"/>
        <item m="1" x="3787"/>
        <item m="1" x="2093"/>
        <item m="1" x="4125"/>
        <item m="1" x="4626"/>
        <item m="1" x="1693"/>
        <item m="1" x="1654"/>
        <item m="1" x="2885"/>
        <item m="1" x="4117"/>
        <item m="1" x="2251"/>
        <item m="1" x="1452"/>
        <item m="1" x="2961"/>
        <item m="1" x="1751"/>
        <item m="1" x="797"/>
        <item m="1" x="4077"/>
        <item m="1" x="4639"/>
        <item m="1" x="4282"/>
        <item m="1" x="3746"/>
        <item m="1" x="4510"/>
        <item m="1" x="2950"/>
        <item m="1" x="4061"/>
        <item m="1" x="713"/>
        <item m="1" x="1531"/>
        <item m="1" x="1771"/>
        <item m="1" x="3304"/>
        <item m="1" x="4511"/>
        <item m="1" x="389"/>
        <item m="1" x="1376"/>
        <item m="1" x="1354"/>
        <item m="1" x="2891"/>
        <item m="1" x="3087"/>
        <item m="1" x="2524"/>
        <item m="1" x="181"/>
        <item m="1" x="1728"/>
        <item m="1" x="826"/>
        <item m="1" x="4460"/>
        <item m="1" x="2238"/>
        <item m="1" x="1669"/>
        <item m="1" x="3499"/>
        <item m="1" x="1057"/>
        <item m="1" x="2175"/>
        <item m="1" x="932"/>
        <item m="1" x="4580"/>
        <item m="1" x="2327"/>
        <item m="1" x="1112"/>
        <item m="1" x="1910"/>
        <item m="1" x="4484"/>
        <item m="1" x="3119"/>
        <item m="1" x="954"/>
        <item m="1" x="3399"/>
        <item m="1" x="1904"/>
        <item m="1" x="557"/>
        <item m="1" x="3428"/>
        <item m="1" x="720"/>
        <item m="1" x="212"/>
        <item m="1" x="2166"/>
        <item m="1" x="3823"/>
        <item m="1" x="1892"/>
        <item m="1" x="575"/>
        <item m="1" x="1932"/>
        <item m="1" x="2330"/>
        <item m="1" x="4441"/>
        <item m="1" x="3918"/>
        <item m="1" x="1034"/>
        <item m="1" x="4182"/>
        <item m="1" x="2981"/>
        <item m="1" x="489"/>
        <item m="1" x="3173"/>
        <item m="1" x="1732"/>
        <item m="1" x="3979"/>
        <item m="1" x="4214"/>
        <item m="1" x="2708"/>
        <item m="1" x="3313"/>
        <item m="1" x="4518"/>
        <item m="1" x="1439"/>
        <item m="1" x="857"/>
        <item m="1" x="2474"/>
        <item m="1" x="2851"/>
        <item m="1" x="1370"/>
        <item m="1" x="224"/>
        <item m="1" x="2807"/>
        <item m="1" x="741"/>
        <item m="1" x="1096"/>
        <item m="1" x="3134"/>
        <item m="1" x="659"/>
        <item m="1" x="1627"/>
        <item m="1" x="2565"/>
        <item m="1" x="1849"/>
        <item m="1" x="577"/>
        <item m="1" x="3774"/>
        <item m="1" x="602"/>
        <item m="1" x="1670"/>
        <item m="1" x="2414"/>
        <item m="1" x="2018"/>
        <item m="1" x="678"/>
        <item m="1" x="2691"/>
        <item m="1" x="1748"/>
        <item m="1" x="2318"/>
        <item m="1" x="3473"/>
        <item m="1" x="2521"/>
        <item m="1" x="4254"/>
        <item m="1" x="4461"/>
        <item m="1" x="1488"/>
        <item m="1" x="4554"/>
        <item m="1" x="3775"/>
        <item m="1" x="1072"/>
        <item m="1" x="3910"/>
        <item m="1" x="2808"/>
        <item m="1" x="2348"/>
        <item m="1" x="4242"/>
        <item m="1" x="350"/>
        <item m="1" x="2734"/>
        <item m="1" x="3111"/>
        <item m="1" x="1372"/>
        <item m="1" x="408"/>
        <item m="1" x="1656"/>
        <item m="1" x="903"/>
        <item m="1" x="2575"/>
        <item m="1" x="456"/>
        <item m="1" x="4531"/>
        <item m="1" x="1257"/>
        <item m="1" x="2623"/>
        <item m="1" x="1789"/>
        <item m="1" x="707"/>
        <item m="1" x="2970"/>
        <item m="1" x="2104"/>
        <item m="1" x="3350"/>
        <item m="1" x="4383"/>
        <item m="1" x="2755"/>
        <item m="1" x="2676"/>
        <item m="1" x="4180"/>
        <item m="1" x="450"/>
        <item m="1" x="4401"/>
        <item m="1" x="3501"/>
        <item m="1" x="651"/>
        <item m="1" x="4396"/>
        <item m="1" x="2825"/>
        <item m="1" x="2101"/>
        <item m="1" x="458"/>
        <item m="1" x="3417"/>
        <item m="1" x="437"/>
        <item m="1" x="1231"/>
        <item m="1" x="1517"/>
        <item m="1" x="409"/>
        <item m="1" x="2256"/>
        <item m="1" x="3491"/>
        <item m="1" x="1340"/>
        <item m="1" x="1527"/>
        <item m="1" x="1970"/>
        <item m="1" x="3214"/>
        <item m="1" x="3540"/>
        <item m="1" x="830"/>
        <item m="1" x="2072"/>
        <item m="1" x="3378"/>
        <item m="1" x="2442"/>
        <item m="1" x="2982"/>
        <item m="1" x="2323"/>
        <item m="1" x="1816"/>
        <item m="1" x="4585"/>
        <item m="1" x="1865"/>
        <item m="1" x="2642"/>
        <item m="1" x="1233"/>
        <item m="1" x="630"/>
        <item m="1" x="523"/>
        <item m="1" x="759"/>
        <item m="1" x="2419"/>
        <item m="1" x="2624"/>
        <item m="1" x="2997"/>
        <item m="1" x="480"/>
        <item m="1" x="660"/>
        <item m="1" x="850"/>
        <item m="1" x="3408"/>
        <item m="1" x="2430"/>
        <item m="1" x="1045"/>
        <item m="1" x="1541"/>
        <item m="1" x="1983"/>
        <item m="1" x="1805"/>
        <item m="1" x="3938"/>
        <item m="1" x="3372"/>
        <item m="1" x="2948"/>
        <item m="1" x="1688"/>
        <item m="1" x="1129"/>
        <item m="1" x="1485"/>
        <item m="1" x="2921"/>
        <item m="1" x="3971"/>
        <item m="1" x="2666"/>
        <item m="1" x="3192"/>
        <item m="1" x="1106"/>
        <item m="1" x="3739"/>
        <item m="1" x="3064"/>
        <item m="1" x="323"/>
        <item m="1" x="4039"/>
        <item m="1" x="3005"/>
        <item m="1" x="4578"/>
        <item m="1" x="2781"/>
        <item m="1" x="4043"/>
        <item m="1" x="260"/>
        <item m="1" x="2530"/>
        <item m="1" x="3526"/>
        <item m="1" x="1589"/>
        <item m="1" x="2761"/>
        <item m="1" x="4617"/>
        <item m="1" x="1716"/>
        <item m="1" x="3640"/>
        <item m="1" x="4658"/>
        <item m="1" x="3078"/>
        <item m="1" x="1015"/>
        <item m="1" x="1665"/>
        <item m="1" x="3184"/>
        <item m="1" x="4498"/>
        <item m="1" x="2569"/>
        <item m="1" x="4406"/>
        <item m="1" x="200"/>
        <item m="1" x="1153"/>
        <item m="1" x="1046"/>
        <item m="1" x="1144"/>
        <item m="1" x="597"/>
        <item m="1" x="4340"/>
        <item m="1" x="649"/>
        <item m="1" x="2086"/>
        <item m="1" x="3403"/>
        <item m="1" x="914"/>
        <item m="1" x="1265"/>
        <item m="1" x="2884"/>
        <item m="1" x="3915"/>
        <item m="1" x="1238"/>
        <item m="1" x="4624"/>
        <item m="1" x="3624"/>
        <item m="1" x="601"/>
        <item m="1" x="3049"/>
        <item m="1" x="4535"/>
        <item m="1" x="3695"/>
        <item m="1" x="1116"/>
        <item m="1" x="2477"/>
        <item m="1" x="2864"/>
        <item m="1" x="4368"/>
        <item m="1" x="2125"/>
        <item m="1" x="4210"/>
        <item m="1" x="1074"/>
        <item m="1" x="3090"/>
        <item m="1" x="1069"/>
        <item m="1" x="901"/>
        <item m="1" x="3827"/>
        <item m="1" x="2200"/>
        <item m="1" x="2763"/>
        <item m="1" x="2795"/>
        <item m="1" x="4644"/>
        <item m="1" x="1337"/>
        <item m="1" x="1935"/>
        <item m="1" x="3851"/>
        <item m="1" x="327"/>
        <item m="1" x="334"/>
        <item m="1" x="4581"/>
        <item m="1" x="370"/>
        <item m="1" x="1016"/>
        <item m="1" x="3621"/>
        <item m="1" x="525"/>
        <item m="1" x="1738"/>
        <item m="1" x="3120"/>
        <item m="1" x="1721"/>
        <item m="1" x="3863"/>
        <item m="1" x="4661"/>
        <item m="1" x="2679"/>
        <item m="1" x="3672"/>
        <item m="1" x="4272"/>
        <item m="1" x="337"/>
        <item m="1" x="2450"/>
        <item m="1" x="2002"/>
        <item m="1" x="2975"/>
        <item m="1" x="2380"/>
        <item m="1" x="4011"/>
        <item m="1" x="3061"/>
        <item m="1" x="3615"/>
        <item m="1" x="3588"/>
        <item m="1" x="3959"/>
        <item m="1" x="4564"/>
        <item m="1" x="1840"/>
        <item m="1" x="3318"/>
        <item m="1" x="206"/>
        <item m="1" x="800"/>
        <item m="1" x="3381"/>
        <item m="1" x="1176"/>
        <item m="1" x="3451"/>
        <item m="1" x="2754"/>
        <item m="1" x="2500"/>
        <item m="1" x="3559"/>
        <item m="1" x="4179"/>
        <item m="1" x="2856"/>
        <item m="1" x="3135"/>
        <item m="1" x="2090"/>
        <item m="1" x="169"/>
        <item m="1" x="3752"/>
        <item m="1" x="1546"/>
        <item m="1" x="2213"/>
        <item m="1" x="2583"/>
        <item m="1" x="4067"/>
        <item m="1" x="1989"/>
        <item m="1" x="2540"/>
        <item m="1" x="2991"/>
        <item m="1" x="4555"/>
        <item m="1" x="3569"/>
        <item m="1" x="3030"/>
        <item m="1" x="4603"/>
        <item m="1" x="1206"/>
        <item m="1" x="4325"/>
        <item m="1" x="1554"/>
        <item m="1" x="801"/>
        <item m="1" x="708"/>
        <item m="1" x="4008"/>
        <item m="1" x="723"/>
        <item m="1" x="729"/>
        <item m="1" x="3697"/>
        <item m="1" x="563"/>
        <item m="1" x="1111"/>
        <item m="1" x="2811"/>
        <item m="1" x="3103"/>
        <item m="1" x="3219"/>
        <item m="1" x="1142"/>
        <item m="1" x="2046"/>
        <item m="1" x="811"/>
        <item m="1" x="414"/>
        <item m="1" x="2278"/>
        <item m="1" x="634"/>
        <item m="1" x="188"/>
        <item m="1" x="305"/>
        <item m="1" x="654"/>
        <item m="1" x="4101"/>
        <item m="1" x="4693"/>
        <item m="1" x="3197"/>
        <item m="1" x="3046"/>
        <item m="1" x="1043"/>
        <item m="1" x="1212"/>
        <item m="1" x="2809"/>
        <item m="1" x="4160"/>
        <item m="1" x="4322"/>
        <item m="1" x="4534"/>
        <item m="1" x="1808"/>
        <item m="1" x="1963"/>
        <item m="1" x="3620"/>
        <item m="1" x="778"/>
        <item m="1" x="1040"/>
        <item m="1" x="405"/>
        <item m="1" x="1532"/>
        <item m="1" x="1695"/>
        <item m="1" x="1516"/>
        <item m="1" x="177"/>
        <item m="1" x="3126"/>
        <item m="1" x="303"/>
        <item m="1" x="3599"/>
        <item m="1" x="635"/>
        <item m="1" x="2647"/>
        <item m="1" x="2224"/>
        <item m="1" x="2032"/>
        <item m="1" x="1574"/>
        <item m="1" x="4062"/>
        <item m="1" x="1704"/>
        <item m="1" x="929"/>
        <item m="1" x="2573"/>
        <item m="1" x="2297"/>
        <item m="1" x="3848"/>
        <item m="1" x="3764"/>
        <item m="1" x="4108"/>
        <item m="1" x="893"/>
        <item m="1" x="731"/>
        <item m="1" x="1229"/>
        <item m="1" x="338"/>
        <item m="1" x="1543"/>
        <item m="1" x="2847"/>
        <item m="1" x="3266"/>
        <item m="1" x="1979"/>
        <item m="1" x="3917"/>
        <item m="1" x="4648"/>
        <item m="1" x="469"/>
        <item m="1" x="3699"/>
        <item m="1" x="1219"/>
        <item m="1" x="861"/>
        <item m="1" x="1328"/>
        <item m="1" x="3929"/>
        <item m="1" x="655"/>
        <item m="1" x="2098"/>
        <item m="1" x="4625"/>
        <item m="1" x="293"/>
        <item m="1" x="484"/>
        <item m="1" x="1359"/>
        <item m="1" x="3208"/>
        <item m="1" x="1154"/>
        <item m="1" x="1436"/>
        <item m="1" x="2230"/>
        <item m="1" x="2945"/>
        <item m="1" x="3437"/>
        <item m="1" x="2538"/>
        <item m="1" x="2782"/>
        <item m="1" x="3585"/>
        <item m="1" x="788"/>
        <item m="1" x="922"/>
        <item m="1" x="937"/>
        <item m="1" x="1363"/>
        <item m="1" x="2052"/>
        <item m="1" x="4400"/>
        <item m="1" x="760"/>
        <item m="1" x="818"/>
        <item m="1" x="3582"/>
        <item m="1" x="4135"/>
        <item m="1" x="3946"/>
        <item m="1" x="2580"/>
        <item m="1" x="4249"/>
        <item m="1" x="3578"/>
        <item m="1" x="2860"/>
        <item m="1" x="2044"/>
        <item m="1" x="215"/>
        <item m="1" x="3536"/>
        <item m="1" x="4456"/>
        <item m="1" x="3835"/>
        <item m="1" x="2326"/>
        <item m="1" x="4157"/>
        <item m="1" x="4181"/>
        <item m="1" x="1571"/>
        <item m="1" x="4158"/>
        <item m="1" x="307"/>
        <item m="1" x="2901"/>
        <item m="1" x="1972"/>
        <item m="1" x="4054"/>
        <item m="1" x="567"/>
        <item m="1" x="3751"/>
        <item m="1" x="3335"/>
        <item m="1" x="955"/>
        <item m="1" x="4037"/>
        <item m="1" x="3828"/>
        <item m="1" x="643"/>
        <item m="1" x="3700"/>
        <item m="1" x="3993"/>
        <item m="1" x="4072"/>
        <item m="1" x="1159"/>
        <item m="1" x="1941"/>
        <item m="1" x="4211"/>
        <item m="1" x="645"/>
        <item m="1" x="1038"/>
        <item m="1" x="1829"/>
        <item m="1" x="2906"/>
        <item m="1" x="1553"/>
        <item m="1" x="983"/>
        <item m="1" x="3028"/>
        <item m="1" x="1300"/>
        <item m="1" x="3795"/>
        <item m="1" x="2699"/>
        <item m="1" x="2459"/>
        <item m="1" x="3592"/>
        <item m="1" x="4303"/>
        <item m="1" x="1205"/>
        <item m="1" x="4177"/>
        <item m="1" x="1986"/>
        <item m="1" x="753"/>
        <item m="1" x="852"/>
        <item m="1" x="1479"/>
        <item m="1" x="2546"/>
        <item m="1" x="4479"/>
        <item m="1" x="3370"/>
        <item m="1" x="2626"/>
        <item m="1" x="1777"/>
        <item m="1" x="2757"/>
        <item m="1" x="250"/>
        <item m="1" x="4413"/>
        <item m="1" x="357"/>
        <item m="1" x="3097"/>
        <item m="1" x="4559"/>
        <item m="1" x="1291"/>
        <item m="1" x="4356"/>
        <item m="1" x="4241"/>
        <item m="1" x="3913"/>
        <item m="1" x="2501"/>
        <item m="1" x="4393"/>
        <item m="1" x="3875"/>
        <item m="1" x="4291"/>
        <item m="1" x="348"/>
        <item m="1" x="479"/>
        <item m="1" x="3145"/>
        <item m="1" x="519"/>
        <item m="1" x="3911"/>
        <item m="1" x="2381"/>
        <item m="1" x="4519"/>
        <item m="1" x="790"/>
        <item m="1" x="388"/>
        <item m="1" x="404"/>
        <item m="1" x="574"/>
        <item m="1" x="1908"/>
        <item m="1" x="1940"/>
        <item m="1" x="2797"/>
        <item m="1" x="3541"/>
        <item m="1" x="1263"/>
        <item m="1" x="653"/>
        <item m="1" x="3287"/>
        <item m="1" x="1442"/>
        <item m="1" x="1857"/>
        <item m="1" x="4376"/>
        <item m="1" x="3694"/>
        <item m="1" x="2173"/>
        <item m="1" x="287"/>
        <item m="1" x="2514"/>
        <item m="1" x="3141"/>
        <item m="1" x="4290"/>
        <item m="1" x="1836"/>
        <item m="1" x="690"/>
        <item m="1" x="4192"/>
        <item m="1" x="487"/>
        <item m="1" x="3651"/>
        <item m="1" x="2299"/>
        <item m="1" x="3289"/>
        <item m="1" x="3157"/>
        <item m="1" x="285"/>
        <item m="1" x="744"/>
        <item m="1" x="3782"/>
        <item m="1" x="4194"/>
        <item m="1" x="4372"/>
        <item m="1" x="4497"/>
        <item m="1" x="543"/>
        <item m="1" x="3744"/>
        <item m="1" x="2487"/>
        <item m="1" x="2156"/>
        <item m="1" x="1314"/>
        <item m="1" x="2010"/>
        <item m="1" x="3405"/>
        <item m="1" x="2470"/>
        <item m="1" x="3152"/>
        <item m="1" x="3006"/>
        <item m="1" x="4327"/>
        <item m="1" x="872"/>
        <item m="1" x="1594"/>
        <item m="1" x="1400"/>
        <item m="1" x="1901"/>
        <item m="1" x="3722"/>
        <item m="1" x="3482"/>
        <item m="1" x="2984"/>
        <item m="1" x="2817"/>
        <item m="1" x="2312"/>
        <item m="1" x="3220"/>
        <item m="1" x="663"/>
        <item m="1" x="2005"/>
        <item m="1" x="4380"/>
        <item m="1" x="1762"/>
        <item m="1" x="1036"/>
        <item m="1" x="2813"/>
        <item m="1" x="779"/>
        <item m="1" x="1335"/>
        <item m="1" x="3617"/>
        <item m="1" x="2013"/>
        <item m="1" x="178"/>
        <item m="1" x="3168"/>
        <item m="1" x="1272"/>
        <item m="1" x="1619"/>
        <item m="1" x="1518"/>
        <item m="1" x="1330"/>
        <item m="1" x="2614"/>
        <item m="1" x="3445"/>
        <item m="1" x="3025"/>
        <item m="1" x="1746"/>
        <item m="1" x="3974"/>
        <item m="1" x="3645"/>
        <item m="1" x="3928"/>
        <item m="1" x="2996"/>
        <item m="1" x="3666"/>
        <item m="1" x="2858"/>
        <item m="1" x="3067"/>
        <item m="1" x="4381"/>
        <item m="1" x="2267"/>
        <item m="1" x="2724"/>
        <item m="1" x="2783"/>
        <item m="1" x="4332"/>
        <item m="1" x="3678"/>
        <item m="1" x="3086"/>
        <item m="1" x="232"/>
        <item m="1" x="2131"/>
        <item m="1" x="743"/>
        <item m="1" x="3900"/>
        <item m="1" x="1509"/>
        <item m="1" x="3356"/>
        <item m="1" x="4525"/>
        <item m="1" x="1535"/>
        <item m="1" x="2830"/>
        <item m="1" x="1187"/>
        <item m="1" x="366"/>
        <item m="1" x="2852"/>
        <item m="1" x="2853"/>
        <item m="1" x="541"/>
        <item m="1" x="1216"/>
        <item m="1" x="2040"/>
        <item m="1" x="3497"/>
        <item m="1" x="1383"/>
        <item m="1" x="192"/>
        <item m="1" x="2806"/>
        <item m="1" x="2378"/>
        <item m="1" x="2296"/>
        <item m="1" x="675"/>
        <item m="1" x="3528"/>
        <item m="1" x="3427"/>
        <item m="1" x="1093"/>
        <item m="1" x="3469"/>
        <item m="1" x="2742"/>
        <item m="1" x="902"/>
        <item m="1" x="1120"/>
        <item m="1" x="529"/>
        <item m="1" x="4033"/>
        <item m="1" x="515"/>
        <item m="1" x="2077"/>
        <item m="1" x="3203"/>
        <item m="1" x="239"/>
        <item m="1" x="4569"/>
        <item m="1" x="2144"/>
        <item m="1" x="1729"/>
        <item m="1" x="2636"/>
        <item m="1" x="3982"/>
        <item m="1" x="3975"/>
        <item m="1" x="1389"/>
        <item m="1" x="3295"/>
        <item m="1" x="3411"/>
        <item m="1" x="769"/>
        <item m="1" x="3729"/>
        <item m="1" x="3656"/>
        <item m="1" x="650"/>
        <item m="1" x="2889"/>
        <item m="1" x="919"/>
        <item m="1" x="2632"/>
        <item m="1" x="2935"/>
        <item m="1" x="3812"/>
        <item m="1" x="1149"/>
        <item m="1" x="2657"/>
        <item m="1" x="2262"/>
        <item m="1" x="1295"/>
        <item m="1" x="814"/>
        <item m="1" x="2352"/>
        <item m="1" x="977"/>
        <item m="1" x="4642"/>
        <item m="1" x="2464"/>
        <item m="1" x="1795"/>
        <item m="1" x="496"/>
        <item m="1" x="2191"/>
        <item m="1" x="4403"/>
        <item m="1" x="2918"/>
        <item m="1" x="2059"/>
        <item m="1" x="3211"/>
        <item m="1" x="3566"/>
        <item m="1" x="3435"/>
        <item m="1" x="3558"/>
        <item m="1" x="891"/>
        <item m="1" x="1178"/>
        <item m="1" x="4257"/>
        <item m="1" x="1117"/>
        <item m="1" x="2977"/>
        <item m="1" x="3357"/>
        <item m="1" x="3140"/>
        <item m="1" x="2142"/>
        <item m="1" x="168"/>
        <item m="1" x="273"/>
        <item m="1" x="4623"/>
        <item m="1" x="4296"/>
        <item m="1" x="1719"/>
        <item m="1" x="754"/>
        <item m="1" x="2659"/>
        <item m="1" x="1562"/>
        <item m="1" x="2944"/>
        <item m="1" x="3598"/>
        <item m="1" x="3319"/>
        <item m="1" x="1827"/>
        <item m="1" x="554"/>
        <item m="1" x="2350"/>
        <item m="1" x="2907"/>
        <item m="1" x="2845"/>
        <item m="1" x="4369"/>
        <item m="1" x="889"/>
        <item m="1" x="648"/>
        <item m="1" x="1610"/>
        <item m="1" x="1790"/>
        <item m="1" x="3630"/>
        <item m="1" x="3570"/>
        <item m="1" x="967"/>
        <item m="1" x="4280"/>
        <item m="1" x="2894"/>
        <item m="1" x="578"/>
        <item m="1" x="756"/>
        <item m="1" x="1115"/>
        <item m="1" x="3379"/>
        <item m="1" x="3924"/>
        <item m="1" x="4583"/>
        <item m="1" x="4375"/>
        <item m="1" x="2525"/>
        <item m="1" x="3650"/>
        <item m="1" x="640"/>
        <item m="1" x="3430"/>
        <item m="1" x="1113"/>
        <item m="1" x="4112"/>
        <item m="1" x="2457"/>
        <item m="1" x="1952"/>
        <item m="1" x="1135"/>
        <item m="1" x="271"/>
        <item m="1" x="328"/>
        <item m="1" x="3914"/>
        <item m="1" x="700"/>
        <item m="1" x="2902"/>
        <item m="1" x="1090"/>
        <item m="1" x="3317"/>
        <item m="1" x="3480"/>
        <item m="1" x="4305"/>
        <item m="1" x="2903"/>
        <item m="1" x="906"/>
        <item m="1" x="490"/>
        <item m="1" x="1597"/>
        <item m="1" x="4168"/>
        <item m="1" x="3055"/>
        <item m="1" x="2904"/>
        <item m="1" x="3581"/>
        <item m="1" x="4539"/>
        <item m="1" x="223"/>
        <item m="1" x="3813"/>
        <item m="1" x="2064"/>
        <item m="1" x="4641"/>
        <item m="1" x="2993"/>
        <item m="1" x="2475"/>
        <item m="1" x="1558"/>
        <item m="1" x="3481"/>
        <item m="1" x="2179"/>
        <item m="1" x="2391"/>
        <item m="1" x="1213"/>
        <item m="1" x="2537"/>
        <item m="1" x="3576"/>
        <item m="1" x="3036"/>
        <item m="1" x="4481"/>
        <item m="1" x="425"/>
        <item m="1" x="3242"/>
        <item m="1" x="2433"/>
        <item m="1" x="4048"/>
        <item m="1" x="3505"/>
        <item m="1" x="910"/>
        <item m="1" x="2220"/>
        <item m="1" x="299"/>
        <item m="1" x="3681"/>
        <item m="1" x="3410"/>
        <item m="1" x="1203"/>
        <item m="1" x="980"/>
        <item m="1" x="532"/>
        <item m="1" x="1847"/>
        <item m="1" x="1912"/>
        <item m="1" x="3003"/>
        <item m="1" x="2317"/>
        <item m="1" x="2561"/>
        <item m="1" x="2393"/>
        <item m="1" x="395"/>
        <item m="1" x="3902"/>
        <item m="1" x="4281"/>
        <item m="1" x="411"/>
        <item m="1" x="189"/>
        <item m="1" x="3810"/>
        <item m="1" x="1529"/>
        <item m="1" x="3995"/>
        <item m="1" x="1062"/>
        <item m="1" x="2394"/>
        <item m="1" x="493"/>
        <item m="1" x="871"/>
        <item m="1" x="3260"/>
        <item m="1" x="3424"/>
        <item m="1" x="3750"/>
        <item m="1" x="3631"/>
        <item m="1" x="4447"/>
        <item m="1" x="1364"/>
        <item m="1" x="3359"/>
        <item m="1" x="3459"/>
        <item m="1" x="2968"/>
        <item m="1" x="1191"/>
        <item m="1" x="2083"/>
        <item m="1" x="4344"/>
        <item m="1" x="2027"/>
        <item m="1" x="3354"/>
        <item m="1" x="1582"/>
        <item m="1" x="4684"/>
        <item m="1" x="2805"/>
        <item m="1" x="4448"/>
        <item m="1" x="245"/>
        <item m="1" x="4601"/>
        <item m="1" x="2379"/>
        <item m="1" x="3277"/>
        <item m="1" x="2028"/>
        <item m="1" x="4324"/>
        <item m="1" x="1938"/>
        <item m="1" x="2078"/>
        <item m="1" x="3336"/>
        <item m="1" x="1199"/>
        <item m="1" x="915"/>
        <item m="1" x="2865"/>
        <item m="1" x="841"/>
        <item m="1" x="547"/>
        <item m="1" x="3551"/>
        <item m="1" x="1825"/>
        <item m="1" x="1087"/>
        <item m="1" x="2690"/>
        <item m="1" x="3027"/>
        <item m="1" x="4029"/>
        <item m="1" x="3433"/>
        <item m="1" x="535"/>
        <item m="1" x="2275"/>
        <item m="1" x="4003"/>
        <item m="1" x="644"/>
        <item m="1" x="3642"/>
        <item m="1" x="1742"/>
        <item m="1" x="609"/>
        <item m="1" x="3517"/>
        <item m="1" x="3360"/>
        <item m="1" x="1500"/>
        <item m="1" x="356"/>
        <item m="1" x="3871"/>
        <item m="1" x="2363"/>
        <item m="1" x="1355"/>
        <item m="1" x="530"/>
        <item m="1" x="1303"/>
        <item m="1" x="3315"/>
        <item m="1" x="2288"/>
        <item m="1" x="1907"/>
        <item m="1" x="1807"/>
        <item m="1" x="4122"/>
        <item m="1" x="2859"/>
        <item m="1" x="1047"/>
        <item m="1" x="4536"/>
        <item m="1" x="4163"/>
        <item m="1" x="1614"/>
        <item m="1" x="3196"/>
        <item m="1" x="1969"/>
        <item m="1" x="2571"/>
        <item m="1" x="928"/>
        <item m="1" x="1033"/>
        <item m="1" x="4007"/>
        <item m="1" x="1022"/>
        <item m="1" x="4229"/>
        <item m="1" x="2294"/>
        <item m="1" x="1486"/>
        <item m="1" x="3029"/>
        <item m="1" x="3743"/>
        <item m="1" x="3181"/>
        <item m="1" x="1692"/>
        <item m="1" x="1826"/>
        <item m="1" x="3416"/>
        <item m="1" x="1936"/>
        <item m="1" x="1883"/>
        <item m="1" x="539"/>
        <item m="1" x="4116"/>
        <item m="1" x="3841"/>
        <item m="1" x="4236"/>
        <item m="1" x="3118"/>
        <item m="1" x="2637"/>
        <item m="1" x="728"/>
        <item m="1" x="1874"/>
        <item m="1" x="4159"/>
        <item m="1" x="1325"/>
        <item m="1" x="3308"/>
        <item m="1" x="622"/>
        <item m="1" x="3580"/>
        <item m="1" x="3639"/>
        <item m="1" x="4397"/>
        <item m="1" x="1320"/>
        <item m="1" x="381"/>
        <item m="1" x="222"/>
        <item m="1" x="2715"/>
        <item m="1" x="1767"/>
        <item m="1" x="1521"/>
        <item m="1" x="3952"/>
        <item m="1" x="1351"/>
        <item m="1" x="1641"/>
        <item m="1" x="2577"/>
        <item m="1" x="3736"/>
        <item m="1" x="656"/>
        <item m="1" x="4200"/>
        <item m="1" x="3316"/>
        <item m="1" x="3084"/>
        <item m="1" x="4466"/>
        <item m="1" x="3066"/>
        <item m="1" x="2874"/>
        <item m="1" x="887"/>
        <item m="1" x="3180"/>
        <item m="1" x="623"/>
        <item m="1" x="393"/>
        <item m="1" x="237"/>
        <item m="1" x="1447"/>
        <item m="1" x="2162"/>
        <item m="1" x="4017"/>
        <item m="1" x="1399"/>
        <item m="1" x="3858"/>
        <item m="1" x="4009"/>
        <item m="1" x="2541"/>
        <item m="1" x="875"/>
        <item m="1" x="3785"/>
        <item m="1" x="284"/>
        <item m="1" x="4124"/>
        <item m="1" x="2928"/>
        <item m="1" x="916"/>
        <item m="1" x="2033"/>
        <item m="1" x="1689"/>
        <item m="1" x="2161"/>
        <item m="1" x="4655"/>
        <item m="1" x="3943"/>
        <item m="1" x="2021"/>
        <item m="1" x="1885"/>
        <item m="1" x="942"/>
        <item m="1" x="3303"/>
        <item m="1" x="253"/>
        <item m="1" x="970"/>
        <item m="1" x="2334"/>
        <item m="1" x="288"/>
        <item m="1" x="4568"/>
        <item m="1" x="4574"/>
        <item m="1" x="4109"/>
        <item m="1" x="3847"/>
        <item m="1" x="1511"/>
        <item m="1" x="3136"/>
        <item m="1" x="3477"/>
        <item m="1" x="2244"/>
        <item m="1" x="4357"/>
        <item m="1" x="2092"/>
        <item m="1" x="2280"/>
        <item m="1" x="2458"/>
        <item m="1" x="1236"/>
        <item m="1" x="721"/>
        <item m="1" x="1358"/>
        <item m="1" x="372"/>
        <item m="1" x="1007"/>
        <item m="1" x="406"/>
        <item m="1" x="2169"/>
        <item m="1" x="2476"/>
        <item m="1" x="3524"/>
        <item m="1" x="1183"/>
        <item m="1" x="2190"/>
        <item m="1" x="2353"/>
        <item m="1" x="2170"/>
        <item m="1" x="571"/>
        <item m="1" x="2720"/>
        <item m="1" x="2876"/>
        <item m="1" x="3187"/>
        <item m="1" x="1011"/>
        <item m="1" x="4428"/>
        <item m="1" x="3458"/>
        <item m="1" x="3845"/>
        <item m="1" x="2915"/>
        <item m="1" x="3696"/>
        <item m="1" x="1734"/>
        <item m="1" x="3888"/>
        <item m="1" x="2240"/>
        <item m="1" x="3004"/>
        <item m="1" x="3221"/>
        <item m="1" x="3965"/>
        <item m="1" x="579"/>
        <item m="1" x="3980"/>
        <item m="1" x="4527"/>
        <item m="1" x="1684"/>
        <item m="1" x="3441"/>
        <item m="1" x="1621"/>
        <item m="1" x="2706"/>
        <item m="1" x="4170"/>
        <item m="1" x="1352"/>
        <item m="1" x="1934"/>
        <item m="1" x="1587"/>
        <item m="1" x="1293"/>
        <item m="1" x="1397"/>
        <item m="1" x="2556"/>
        <item m="1" x="1188"/>
        <item m="1" x="4113"/>
        <item m="1" x="2792"/>
        <item m="1" x="2193"/>
        <item m="1" x="1612"/>
        <item m="1" x="877"/>
        <item m="1" x="3102"/>
        <item m="1" x="517"/>
        <item m="1" x="4230"/>
        <item m="1" x="3692"/>
        <item m="1" x="2930"/>
        <item m="1" x="3951"/>
        <item m="1" x="4222"/>
        <item m="1" x="966"/>
        <item m="1" x="545"/>
        <item m="1" x="360"/>
        <item m="1" x="1791"/>
        <item m="1" x="1249"/>
        <item m="1" x="4019"/>
        <item m="1" x="2543"/>
        <item m="1" x="3819"/>
        <item m="1" x="2769"/>
        <item m="1" x="2141"/>
        <item m="1" x="2449"/>
        <item m="1" x="4410"/>
        <item m="1" x="2387"/>
        <item m="1" x="4183"/>
        <item m="1" x="3082"/>
        <item m="1" x="2401"/>
        <item m="1" x="1711"/>
        <item m="1" x="2268"/>
        <item m="1" x="926"/>
        <item m="1" x="3852"/>
        <item m="1" x="1217"/>
        <item m="1" x="1660"/>
        <item m="1" x="538"/>
        <item m="1" x="3175"/>
        <item m="1" x="2491"/>
        <item m="1" x="1674"/>
        <item m="1" x="3324"/>
        <item m="1" x="3531"/>
        <item m="1" x="3532"/>
        <item m="1" x="2499"/>
        <item m="1" x="4289"/>
        <item m="1" x="2466"/>
        <item m="1" x="1881"/>
        <item m="1" x="4066"/>
        <item m="1" x="4416"/>
        <item m="1" x="3969"/>
        <item m="1" x="2927"/>
        <item m="1" x="3054"/>
        <item m="1" x="4227"/>
        <item m="1" x="4042"/>
        <item m="1" x="2613"/>
        <item m="1" x="2662"/>
        <item m="1" x="4058"/>
        <item m="1" x="1425"/>
        <item m="1" x="3132"/>
        <item m="1" x="259"/>
        <item m="1" x="4516"/>
        <item m="1" x="2249"/>
        <item m="1" x="1875"/>
        <item m="1" x="4155"/>
        <item m="1" x="904"/>
        <item m="1" x="1118"/>
        <item m="1" x="1105"/>
        <item m="1" x="1381"/>
        <item m="1" x="4537"/>
        <item m="1" x="2445"/>
        <item m="1" x="3808"/>
        <item m="1" x="1890"/>
        <item m="1" x="3522"/>
        <item m="1" x="2867"/>
        <item m="1" x="2596"/>
        <item m="1" x="3609"/>
        <item m="1" x="582"/>
        <item m="1" x="819"/>
        <item m="1" x="1703"/>
        <item m="1" x="1000"/>
        <item m="1" x="1676"/>
        <item m="1" x="1143"/>
        <item m="1" x="940"/>
        <item m="1" x="688"/>
        <item m="1" x="443"/>
        <item m="1" x="1190"/>
        <item m="1" x="1638"/>
        <item m="1" x="2839"/>
        <item m="1" x="4308"/>
        <item m="1" x="2963"/>
        <item m="1" x="352"/>
        <item m="1" x="3504"/>
        <item m="1" x="746"/>
        <item m="1" x="2291"/>
        <item m="1" x="296"/>
        <item m="1" x="4532"/>
        <item m="1" x="2239"/>
        <item m="1" x="4148"/>
        <item m="1" x="329"/>
        <item m="1" x="551"/>
        <item m="1" x="1679"/>
        <item m="1" x="755"/>
        <item m="1" x="3518"/>
        <item m="1" x="1114"/>
        <item m="1" x="1379"/>
        <item m="1" x="2655"/>
        <item m="1" x="4052"/>
        <item m="1" x="1347"/>
        <item m="1" x="394"/>
        <item m="1" x="558"/>
        <item m="1" x="588"/>
        <item m="1" x="2958"/>
        <item m="1" x="3112"/>
        <item m="1" x="2723"/>
        <item m="1" x="2794"/>
        <item m="1" x="1605"/>
        <item m="1" x="2407"/>
        <item m="1" x="445"/>
        <item m="1" x="358"/>
        <item m="1" x="1182"/>
        <item m="1" x="1602"/>
        <item m="1" x="1315"/>
        <item m="1" x="3546"/>
        <item m="1" x="3589"/>
        <item m="1" x="2192"/>
        <item m="1" x="1717"/>
        <item m="1" x="1922"/>
        <item m="1" x="2590"/>
        <item m="1" x="4307"/>
        <item m="1" x="1243"/>
        <item m="1" x="2971"/>
        <item m="1" x="4654"/>
        <item m="1" x="191"/>
        <item m="1" x="3574"/>
        <item m="1" x="1124"/>
        <item m="1" x="561"/>
        <item m="1" x="2346"/>
        <item m="1" x="2877"/>
        <item m="1" x="3170"/>
        <item m="1" x="950"/>
        <item m="1" x="382"/>
        <item m="1" x="3037"/>
        <item m="1" x="911"/>
        <item m="1" x="3866"/>
        <item m="1" x="3890"/>
        <item m="1" x="2233"/>
        <item m="1" x="1431"/>
        <item m="1" x="604"/>
        <item m="1" x="590"/>
        <item m="1" x="2628"/>
        <item m="1" x="1522"/>
        <item m="1" x="1276"/>
        <item m="1" x="1722"/>
        <item m="1" x="4023"/>
        <item m="1" x="1525"/>
        <item m="1" x="4634"/>
        <item m="1" x="2282"/>
        <item m="1" x="1475"/>
        <item m="1" x="322"/>
        <item m="1" x="1273"/>
        <item m="1" x="730"/>
        <item m="1" x="2705"/>
        <item m="1" x="859"/>
        <item m="1" x="747"/>
        <item m="1" x="1769"/>
        <item m="1" x="4477"/>
        <item m="1" x="1322"/>
        <item m="1" x="1432"/>
        <item m="1" x="3758"/>
        <item m="1" x="4619"/>
        <item m="1" x="540"/>
        <item m="1" x="4354"/>
        <item m="1" x="3389"/>
        <item m="1" x="1099"/>
        <item m="1" x="4295"/>
        <item m="1" x="1866"/>
        <item m="1" x="1377"/>
        <item m="1" x="4000"/>
        <item m="1" x="1130"/>
        <item m="1" x="738"/>
        <item m="1" x="2284"/>
        <item m="1" x="3802"/>
        <item m="1" x="184"/>
        <item m="1" x="3507"/>
        <item m="1" x="2388"/>
        <item m="1" x="227"/>
        <item m="1" x="2236"/>
        <item m="1" x="2618"/>
        <item m="1" x="2285"/>
        <item m="1" x="1607"/>
        <item m="1" x="4271"/>
        <item m="1" x="4506"/>
        <item m="1" x="3075"/>
        <item m="1" x="878"/>
        <item m="1" x="2351"/>
        <item m="1" x="261"/>
        <item m="1" x="616"/>
        <item m="1" x="3285"/>
        <item m="1" x="4614"/>
        <item m="1" x="998"/>
        <item m="1" x="4419"/>
        <item m="1" x="3263"/>
        <item m="1" x="3838"/>
        <item m="1" x="1128"/>
        <item m="1" x="1065"/>
        <item m="1" x="3114"/>
        <item m="1" x="1630"/>
        <item m="1" x="1240"/>
        <item m="1" x="1675"/>
        <item m="1" x="1577"/>
        <item m="1" x="3925"/>
        <item m="1" x="585"/>
        <item m="1" x="934"/>
        <item m="1" x="1942"/>
        <item m="1" x="4422"/>
        <item m="1" x="2472"/>
        <item m="1" x="3760"/>
        <item m="1" x="680"/>
        <item m="1" x="1269"/>
        <item m="1" x="3394"/>
        <item m="1" x="2608"/>
        <item m="1" x="629"/>
        <item m="1" x="203"/>
        <item m="1" x="4223"/>
        <item m="1" x="687"/>
        <item m="1" x="1815"/>
        <item m="1" x="290"/>
        <item m="1" x="3231"/>
        <item m="1" x="511"/>
        <item m="1" x="4074"/>
        <item m="1" x="686"/>
        <item m="1" x="3162"/>
        <item m="1" x="4496"/>
        <item m="1" x="1601"/>
        <item m="1" x="1492"/>
        <item m="1" x="944"/>
        <item m="1" x="3921"/>
        <item m="1" x="4414"/>
        <item m="1" x="1150"/>
        <item m="1" x="2011"/>
        <item m="1" x="3855"/>
        <item m="1" x="1042"/>
        <item m="1" x="669"/>
        <item m="1" x="2314"/>
        <item m="1" x="4081"/>
        <item m="1" x="4094"/>
        <item m="1" x="2893"/>
        <item m="1" x="3429"/>
        <item m="1" x="276"/>
        <item m="1" x="1870"/>
        <item m="1" x="2054"/>
        <item m="1" x="2243"/>
        <item m="1" x="3320"/>
        <item m="1" x="1801"/>
        <item m="1" x="1413"/>
        <item m="1" x="1647"/>
        <item m="1" x="974"/>
        <item m="1" x="230"/>
        <item m="1" x="2298"/>
        <item m="1" x="1027"/>
        <item m="1" x="1648"/>
        <item m="1" x="3749"/>
        <item m="1" x="3606"/>
        <item m="1" x="3334"/>
        <item m="1" x="3098"/>
        <item m="1" x="1084"/>
        <item m="1" x="383"/>
        <item m="1" x="1923"/>
        <item m="1" x="1165"/>
        <item m="1" x="520"/>
        <item m="1" x="187"/>
        <item m="1" x="2050"/>
        <item m="1" x="3259"/>
        <item m="1" x="1305"/>
        <item m="1" x="2576"/>
        <item m="1" x="3065"/>
        <item m="1" x="3249"/>
        <item m="1" x="3571"/>
        <item m="1" x="1101"/>
        <item m="1" x="2843"/>
        <item m="1" x="1802"/>
        <item m="1" x="1787"/>
        <item m="1" x="3256"/>
        <item m="1" x="1760"/>
        <item m="1" x="3502"/>
        <item m="1" x="873"/>
        <item m="1" x="1394"/>
        <item m="1" x="3816"/>
        <item m="1" x="2061"/>
        <item m="1" x="3698"/>
        <item m="1" x="624"/>
        <item m="1" x="4398"/>
        <item m="1" x="3032"/>
        <item m="1" x="1547"/>
        <item m="1" x="4597"/>
        <item m="1" x="1709"/>
        <item m="1" x="3953"/>
        <item m="1" x="592"/>
        <item m="1" x="1884"/>
        <item m="1" x="4015"/>
        <item m="1" x="1311"/>
        <item m="1" x="3271"/>
        <item m="1" x="2160"/>
        <item m="1" x="315"/>
        <item m="1" x="173"/>
        <item m="1" x="2998"/>
        <item m="1" x="3396"/>
        <item m="1" x="2777"/>
        <item m="1" x="1167"/>
        <item m="1" x="1990"/>
        <item m="1" x="3676"/>
        <item m="1" x="1838"/>
        <item m="1" x="537"/>
        <item m="1" x="3859"/>
        <item m="1" x="4100"/>
        <item m="1" x="2303"/>
        <item m="1" x="3292"/>
        <item m="1" x="2665"/>
        <item m="1" x="1051"/>
        <item m="1" x="1678"/>
        <item m="1" x="1844"/>
        <item m="1" x="1831"/>
        <item m="1" x="423"/>
        <item m="1" x="4341"/>
        <item m="1" x="625"/>
        <item m="1" x="4326"/>
        <item m="1" x="3963"/>
        <item m="1" x="4044"/>
        <item m="1" x="2712"/>
        <item m="1" x="882"/>
        <item m="1" x="2178"/>
        <item m="1" x="2722"/>
        <item m="1" x="1725"/>
        <item m="1" x="2277"/>
        <item m="1" x="4219"/>
        <item m="1" x="2025"/>
        <item m="1" x="936"/>
        <item m="1" x="2542"/>
        <item m="1" x="238"/>
        <item m="1" x="1953"/>
        <item m="1" x="1896"/>
        <item m="1" x="1598"/>
        <item m="1" x="3206"/>
        <item m="1" x="3777"/>
        <item m="1" x="771"/>
        <item m="1" x="4217"/>
        <item m="1" x="3383"/>
        <item m="1" x="3641"/>
        <item m="1" x="1209"/>
        <item m="1" x="3444"/>
        <item m="1" x="2730"/>
        <item m="1" x="1326"/>
        <item m="1" x="3365"/>
        <item m="1" x="695"/>
        <item m="1" x="483"/>
        <item m="1" x="3023"/>
        <item m="1" x="2553"/>
        <item m="1" x="3883"/>
        <item m="1" x="2461"/>
        <item m="1" x="373"/>
        <item m="1" x="3392"/>
        <item m="1" x="4032"/>
        <item m="1" x="2933"/>
        <item m="1" x="2656"/>
        <item m="1" x="1169"/>
        <item m="1" x="1477"/>
        <item m="1" x="611"/>
        <item m="1" x="502"/>
        <item m="1" x="2646"/>
        <item m="1" x="1126"/>
        <item m="1" x="1056"/>
        <item m="1" x="2195"/>
        <item m="1" x="4443"/>
        <item m="1" x="1052"/>
        <item m="1" x="3527"/>
        <item m="1" x="1731"/>
        <item m="1" x="3225"/>
        <item m="1" x="4373"/>
        <item m="1" x="812"/>
        <item m="1" x="2420"/>
        <item m="1" x="505"/>
        <item m="1" x="3894"/>
        <item m="1" x="1534"/>
        <item m="1" x="1755"/>
        <item m="1" x="613"/>
        <item m="1" x="3857"/>
        <item m="1" x="4650"/>
        <item m="1" x="426"/>
        <item m="1" x="1557"/>
        <item m="1" x="2882"/>
        <item m="1" x="1474"/>
        <item m="1" x="1450"/>
        <item m="1" x="808"/>
        <item m="1" x="2615"/>
        <item m="1" x="332"/>
        <item m="1" x="1160"/>
        <item m="1" x="4530"/>
        <item m="1" x="533"/>
        <item m="1" x="2369"/>
        <item m="1" x="4045"/>
        <item m="1" x="1391"/>
        <item m="1" x="2994"/>
        <item m="1" x="2716"/>
        <item m="1" x="862"/>
        <item m="1" x="1501"/>
        <item m="1" x="4388"/>
        <item m="1" x="4055"/>
        <item m="1" x="4596"/>
        <item m="1" x="4660"/>
        <item m="1" x="4121"/>
        <item m="1" x="1491"/>
        <item m="1" x="2682"/>
        <item m="1" x="3565"/>
        <item m="1" x="3765"/>
        <item m="1" x="1041"/>
        <item m="1" x="4378"/>
        <item m="1" x="4489"/>
        <item m="1" x="4175"/>
        <item m="1" x="375"/>
        <item m="1" x="2218"/>
        <item m="1" x="2785"/>
        <item m="1" x="947"/>
        <item m="1" x="257"/>
        <item m="1" x="1730"/>
        <item m="1" x="4605"/>
        <item m="1" x="4508"/>
        <item m="1" x="2955"/>
        <item m="1" x="361"/>
        <item m="1" x="3297"/>
        <item m="1" x="1177"/>
        <item m="1" x="1441"/>
        <item m="1" x="4187"/>
        <item m="1" x="2774"/>
        <item m="1" x="4338"/>
        <item m="1" x="1152"/>
        <item m="1" x="1220"/>
        <item m="1" x="3701"/>
        <item m="1" x="3553"/>
        <item m="1" x="996"/>
        <item m="1" x="534"/>
        <item m="1" x="1455"/>
        <item m="1" x="3400"/>
        <item m="1" x="1634"/>
        <item m="1" x="4677"/>
        <item m="1" x="3521"/>
        <item m="1" x="829"/>
        <item m="1" x="4301"/>
        <item m="1" x="4027"/>
        <item m="1" x="3976"/>
        <item m="1" x="3844"/>
        <item m="1" x="1759"/>
        <item m="1" x="1184"/>
        <item m="1" x="1021"/>
        <item m="1" x="2788"/>
        <item m="1" x="4478"/>
        <item m="1" x="2084"/>
        <item m="1" x="1947"/>
        <item m="1" x="4514"/>
        <item m="1" x="2138"/>
        <item m="1" x="3643"/>
        <item m="1" x="2152"/>
        <item m="1" x="1943"/>
        <item m="1" x="2022"/>
        <item m="1" x="444"/>
        <item m="1" x="2434"/>
        <item m="1" x="3731"/>
        <item m="1" x="3258"/>
        <item m="1" x="2760"/>
        <item m="1" x="4176"/>
        <item m="1" x="4106"/>
        <item m="1" x="1867"/>
        <item m="1" x="1565"/>
        <item m="1" x="1806"/>
        <item m="1" x="165"/>
        <item m="1" x="1066"/>
        <item m="1" x="1860"/>
        <item m="1" x="717"/>
        <item m="1" x="1592"/>
        <item m="1" x="2171"/>
        <item m="1" x="2075"/>
        <item m="1" x="576"/>
        <item m="1" x="751"/>
        <item m="1" x="3487"/>
        <item m="1" x="2110"/>
        <item m="1" x="4352"/>
        <item m="1" x="4522"/>
        <item m="1" x="3223"/>
        <item m="1" x="1987"/>
        <item m="1" x="1279"/>
        <item m="1" x="1097"/>
        <item m="1" x="4575"/>
        <item m="1" x="3597"/>
        <item m="1" x="4444"/>
        <item m="1" x="368"/>
        <item m="1" x="599"/>
        <item m="1" x="1821"/>
        <item m="1" x="2043"/>
        <item m="1" x="1017"/>
        <item m="1" x="1520"/>
        <item m="1" x="2413"/>
        <item m="1" x="2872"/>
        <item m="1" x="1138"/>
        <item m="1" x="698"/>
        <item m="1" x="2627"/>
        <item m="1" x="183"/>
        <item m="1" x="504"/>
        <item m="1" x="2680"/>
        <item m="1" x="2404"/>
        <item m="1" x="4635"/>
        <item m="1" x="3371"/>
        <item m="1" x="586"/>
        <item m="1" x="935"/>
        <item m="1" x="1497"/>
        <item m="1" x="2990"/>
        <item m="1" x="218"/>
        <item m="1" x="3453"/>
        <item m="1" x="2568"/>
        <item m="1" x="4090"/>
        <item m="1" x="825"/>
        <item m="1" x="1706"/>
        <item m="1" x="1988"/>
        <item m="1" x="3685"/>
        <item m="1" x="306"/>
        <item m="1" x="1164"/>
        <item m="1" x="3179"/>
        <item m="1" x="2148"/>
        <item m="1" x="2726"/>
        <item m="1" x="809"/>
        <item m="1" x="2873"/>
        <item m="1" x="1842"/>
        <item m="1" x="4347"/>
        <item m="1" x="619"/>
        <item m="1" x="3654"/>
        <item m="1" x="4097"/>
        <item m="1" x="1982"/>
        <item m="1" x="3682"/>
        <item m="1" x="1794"/>
        <item m="1" x="235"/>
        <item m="1" x="2559"/>
        <item m="1" x="512"/>
        <item m="1" x="3766"/>
        <item m="1" x="3188"/>
        <item m="1" x="3545"/>
        <item m="1" x="1427"/>
        <item m="1" x="4612"/>
        <item m="1" x="1618"/>
        <item m="1" x="3713"/>
        <item m="1" x="3139"/>
        <item m="1" x="652"/>
        <item m="1" x="1308"/>
        <item m="1" x="2017"/>
        <item m="1" x="1018"/>
        <item m="1" x="3414"/>
        <item m="1" x="4423"/>
        <item m="1" x="1473"/>
        <item m="1" x="3849"/>
        <item m="1" x="2563"/>
        <item m="1" x="2386"/>
        <item m="1" x="2938"/>
        <item m="1" x="1747"/>
        <item m="1" x="252"/>
        <item m="1" x="412"/>
        <item m="1" x="2037"/>
        <item m="1" x="2741"/>
        <item m="1" x="4495"/>
        <item m="1" x="3460"/>
        <item m="1" x="2570"/>
        <item m="1" x="1818"/>
        <item m="1" x="4500"/>
        <item m="1" x="4657"/>
        <item m="1" x="745"/>
        <item m="1" x="542"/>
        <item m="1" x="3671"/>
        <item m="1" x="1004"/>
        <item m="1" x="353"/>
        <item m="1" x="314"/>
        <item m="1" x="4457"/>
        <item m="1" x="593"/>
        <item m="1" x="3229"/>
        <item m="1" x="2246"/>
        <item m="1" x="1028"/>
        <item m="1" x="4541"/>
        <item m="1" x="2753"/>
        <item m="1" x="933"/>
        <item m="1" x="4144"/>
        <item m="1" x="3720"/>
        <item m="1" x="2842"/>
        <item m="1" x="1332"/>
        <item m="1" x="1496"/>
        <item m="1" x="3548"/>
        <item m="1" x="991"/>
        <item m="1" x="2366"/>
        <item m="1" x="234"/>
        <item m="1" x="3131"/>
        <item m="1" x="166"/>
        <item m="1" x="3961"/>
        <item m="1" x="693"/>
        <item m="1" x="2114"/>
        <item m="1" x="4328"/>
        <item m="1" x="318"/>
        <item m="1" x="1796"/>
        <item m="1" x="4430"/>
        <item m="1" x="3549"/>
        <item m="1" x="3942"/>
        <item m="1" x="1937"/>
        <item m="1" x="2116"/>
        <item m="1" x="736"/>
        <item m="1" x="4262"/>
        <item m="1" x="4245"/>
        <item m="1" x="2957"/>
        <item m="1" x="349"/>
        <item m="1" x="657"/>
        <item m="1" x="2949"/>
        <item m="1" x="3364"/>
        <item m="1" x="1155"/>
        <item m="1" x="4038"/>
        <item m="1" x="1055"/>
        <item m="1" x="4063"/>
        <item m="1" x="672"/>
        <item m="1" x="691"/>
        <item m="1" x="4433"/>
        <item m="1" x="1237"/>
        <item m="1" x="491"/>
        <item m="1" x="4384"/>
        <item m="1" x="694"/>
        <item m="1" x="4036"/>
        <item m="1" x="3045"/>
        <item m="1" x="1246"/>
        <item m="1" x="4371"/>
        <item m="1" x="2250"/>
        <item m="1" x="3632"/>
        <item m="1" x="510"/>
        <item m="1" x="2638"/>
        <item m="1" x="4445"/>
        <item m="1" x="3253"/>
        <item m="1" x="1651"/>
        <item m="1" x="1606"/>
        <item m="1" x="1498"/>
        <item m="1" x="3815"/>
        <item m="1" x="4335"/>
        <item m="1" x="1726"/>
        <item m="1" x="446"/>
        <item m="1" x="994"/>
        <item m="1" x="3255"/>
        <item m="1" x="2174"/>
        <item m="1" x="244"/>
        <item m="1" x="1611"/>
        <item m="1" x="2527"/>
        <item m="1" x="451"/>
        <item m="1" x="2747"/>
        <item m="1" x="448"/>
        <item m="1" x="3290"/>
        <item m="1" x="1274"/>
        <item m="1" x="1107"/>
        <item m="1" x="2322"/>
        <item m="1" x="4287"/>
        <item m="1" x="3447"/>
        <item m="1" x="2229"/>
        <item m="1" x="4205"/>
        <item m="1" x="3898"/>
        <item m="1" x="1465"/>
        <item m="1" x="4336"/>
        <item m="1" x="4263"/>
        <item m="1" x="4524"/>
        <item m="1" x="3153"/>
        <item m="1" x="317"/>
        <item m="1" x="1551"/>
        <item m="1" x="2467"/>
        <item m="1" x="1944"/>
        <item m="1" x="1108"/>
        <item m="1" x="2591"/>
        <item m="1" x="1324"/>
        <item m="1" x="4269"/>
        <item m="1" x="1277"/>
        <item m="1" x="4103"/>
        <item m="1" x="4417"/>
        <item m="1" x="3190"/>
        <item m="1" x="1992"/>
        <item m="1" x="2518"/>
        <item m="1" x="3723"/>
        <item m="1" x="2698"/>
        <item m="1" x="410"/>
        <item m="1" x="2245"/>
        <item m="1" x="2979"/>
        <item m="1" x="3496"/>
        <item m="1" x="3755"/>
        <item m="1" x="478"/>
        <item m="1" x="248"/>
        <item m="1" x="455"/>
        <item m="1" x="612"/>
        <item m="1" x="1758"/>
        <item m="1" x="3147"/>
        <item m="1" x="1644"/>
        <item m="1" x="4319"/>
        <item m="1" x="4659"/>
        <item m="1" x="860"/>
        <item m="1" x="2034"/>
        <item m="1" x="413"/>
        <item m="1" x="2252"/>
        <item m="1" x="3873"/>
        <item m="1" x="930"/>
        <item m="1" x="4239"/>
        <item m="1" x="1401"/>
        <item m="1" x="1918"/>
        <item m="1" x="3172"/>
        <item m="1" x="1893"/>
        <item m="1" x="3041"/>
        <item m="1" x="763"/>
        <item m="1" x="1336"/>
        <item m="1" x="917"/>
        <item m="1" x="583"/>
        <item m="1" x="3836"/>
        <item m="1" x="2669"/>
        <item m="1" x="3007"/>
        <item m="1" x="679"/>
        <item m="1" x="867"/>
        <item m="1" x="4014"/>
        <item m="1" x="4288"/>
        <item m="1" x="1608"/>
        <item m="1" x="4069"/>
        <item m="1" x="1044"/>
        <item m="1" x="3981"/>
        <item m="1" x="263"/>
        <item m="1" x="1736"/>
        <item m="1" x="1616"/>
        <item m="1" x="3957"/>
        <item m="1" x="2798"/>
        <item m="1" x="4082"/>
        <item m="1" x="2913"/>
        <item m="1" x="2931"/>
        <item m="1" x="2223"/>
        <item m="1" x="441"/>
        <item m="1" x="3552"/>
        <item m="1" x="2854"/>
        <item m="1" x="1109"/>
        <item m="1" x="794"/>
        <item m="1" x="2674"/>
        <item m="1" x="2235"/>
        <item m="1" x="1609"/>
        <item m="1" x="4577"/>
        <item m="1" x="2951"/>
        <item m="1" x="1309"/>
        <item m="1" x="2456"/>
        <item m="1" x="3649"/>
        <item m="1" x="4545"/>
        <item m="1" x="667"/>
        <item m="1" x="3108"/>
        <item m="1" x="956"/>
        <item m="1" x="2029"/>
        <item m="1" x="3476"/>
        <item m="1" x="560"/>
        <item m="1" x="3002"/>
        <item m="1" x="3586"/>
        <item m="1" x="4312"/>
        <item m="1" x="2840"/>
        <item m="1" x="1075"/>
        <item m="1" x="884"/>
        <item m="1" x="3020"/>
        <item m="1" x="3579"/>
        <item m="1" x="665"/>
        <item m="1" x="1830"/>
        <item m="1" x="1444"/>
        <item m="1" x="1508"/>
        <item m="1" x="4628"/>
        <item m="1" x="4515"/>
        <item m="1" x="294"/>
        <item m="1" x="3380"/>
        <item m="1" x="1593"/>
        <item m="1" x="927"/>
        <item m="1" x="3241"/>
        <item m="1" x="2300"/>
        <item m="1" x="265"/>
        <item m="1" x="431"/>
        <item m="1" x="3820"/>
        <item m="1" x="1510"/>
        <item m="1" x="3908"/>
        <item m="1" x="2158"/>
        <item m="1" x="2972"/>
        <item m="1" x="4686"/>
        <item m="1" x="3422"/>
        <item m="1" x="1739"/>
        <item m="1" x="2425"/>
        <item m="1" x="1579"/>
        <item m="1" x="2740"/>
        <item m="1" x="3623"/>
        <item m="1" x="4379"/>
        <item m="1" x="1060"/>
        <item m="1" x="4330"/>
        <item m="1" x="2548"/>
        <item m="1" x="1426"/>
        <item m="1" x="3021"/>
        <item m="1" x="392"/>
        <item m="1" x="3710"/>
        <item m="1" x="733"/>
        <item m="1" x="1978"/>
        <item m="1" x="3865"/>
        <item m="1" x="526"/>
        <item m="1" x="4120"/>
        <item m="1" x="1297"/>
        <item m="1" x="1362"/>
        <item m="1" x="2311"/>
        <item m="1" x="3603"/>
        <item m="1" x="3664"/>
        <item m="1" x="3616"/>
        <item m="1" x="4196"/>
        <item m="1" x="3204"/>
        <item m="1" x="1925"/>
        <item m="1" x="1906"/>
        <item m="1" x="2216"/>
        <item m="1" x="4049"/>
        <item m="1" x="509"/>
        <item m="1" x="3063"/>
        <item m="1" x="295"/>
        <item m="1" x="4480"/>
        <item m="1" x="1950"/>
        <item m="1" x="1685"/>
        <item m="1" x="4035"/>
        <item m="1" x="3281"/>
        <item m="1" x="3991"/>
        <item m="1" x="1307"/>
        <item m="1" x="2829"/>
        <item m="1" x="2995"/>
        <item m="1" x="4426"/>
        <item m="1" x="2402"/>
        <item m="1" x="1812"/>
        <item m="1" x="3404"/>
        <item m="1" x="3083"/>
        <item m="1" x="1778"/>
        <item m="1" x="831"/>
        <item m="1" x="2361"/>
        <item m="1" x="1512"/>
        <item m="1" x="704"/>
        <item m="1" x="3040"/>
        <item m="1" x="2579"/>
        <item m="1" x="4342"/>
        <item m="1" x="4138"/>
        <item m="1" x="2888"/>
        <item m="1" x="2341"/>
        <item m="1" x="1888"/>
        <item m="1" x="4362"/>
        <item m="1" x="670"/>
        <item m="1" x="4331"/>
        <item m="1" x="2784"/>
        <item m="1" x="4587"/>
        <item m="1" x="4487"/>
        <item m="1" x="1779"/>
        <item m="1" x="2895"/>
        <item m="1" x="913"/>
        <item m="1" x="2265"/>
        <item m="1" x="325"/>
        <item m="1" x="3254"/>
        <item m="1" x="3440"/>
        <item m="1" x="3189"/>
        <item m="1" x="3217"/>
        <item m="1" x="161"/>
        <item m="1" x="2088"/>
        <item m="1" x="2260"/>
        <item m="1" x="958"/>
        <item m="1" x="1649"/>
        <item m="1" x="522"/>
        <item m="1" x="2219"/>
        <item m="1" x="787"/>
        <item m="1" x="4051"/>
        <item m="1" x="3772"/>
        <item m="1" x="3947"/>
        <item m="1" x="692"/>
        <item m="1" x="2003"/>
        <item m="1" x="3236"/>
        <item m="1" x="4476"/>
        <item m="1" x="2693"/>
        <item m="1" x="4439"/>
        <item m="1" x="3274"/>
        <item m="1" x="4166"/>
        <item m="1" x="3543"/>
        <item m="1" x="1242"/>
        <item m="1" x="1318"/>
        <item m="1" x="1299"/>
        <item m="1" x="2333"/>
        <item m="1" x="1528"/>
        <item m="1" x="4462"/>
        <item m="1" x="1464"/>
        <item m="1" x="3590"/>
        <item m="1" x="241"/>
        <item m="1" x="2678"/>
        <item m="1" x="962"/>
        <item m="1" x="320"/>
        <item m="1" x="3243"/>
        <item m="1" x="3494"/>
        <item m="1" x="2410"/>
        <item m="1" x="3113"/>
        <item m="1" x="3182"/>
        <item m="1" x="2519"/>
        <item m="1" x="767"/>
        <item m="1" x="3283"/>
        <item m="1" x="564"/>
        <item m="1" x="3837"/>
        <item m="1" x="3200"/>
        <item m="1" x="2309"/>
        <item m="1" x="492"/>
        <item m="1" x="3893"/>
        <item m="1" x="870"/>
        <item m="1" x="4679"/>
        <item m="1" x="1898"/>
        <item m="1" x="3369"/>
        <item m="1" x="506"/>
        <item m="1" x="976"/>
        <item m="1" x="1564"/>
        <item m="1" x="1832"/>
        <item m="1" x="3703"/>
        <item m="1" x="2511"/>
        <item m="1" x="2713"/>
        <item m="1" x="2342"/>
        <item m="1" x="3022"/>
        <item m="1" x="3937"/>
        <item m="1" x="1224"/>
        <item m="1" x="2681"/>
        <item m="1" x="286"/>
        <item m="1" x="4415"/>
        <item m="1" x="4132"/>
        <item m="1" x="1156"/>
        <item m="1" x="3629"/>
        <item m="1" x="1251"/>
        <item m="1" x="289"/>
        <item m="1" x="716"/>
        <item m="1" x="2408"/>
        <item m="1" x="4213"/>
        <item m="1" x="2165"/>
        <item m="1" x="4395"/>
        <item m="1" x="1466"/>
        <item m="1" x="988"/>
        <item m="1" x="1673"/>
        <item m="1" x="3794"/>
        <item m="1" x="2035"/>
        <item m="1" x="1037"/>
        <item m="1" x="696"/>
        <item m="1" x="2929"/>
        <item m="1" x="2702"/>
        <item m="1" x="3803"/>
        <item m="1" x="2505"/>
        <item m="1" x="3230"/>
        <item m="1" x="1484"/>
        <item m="1" x="1171"/>
        <item m="1" x="2226"/>
        <item m="1" x="2611"/>
        <item m="1" x="1095"/>
        <item m="1" x="2211"/>
        <item m="1" x="1985"/>
        <item m="1" x="2465"/>
        <item m="1" x="2347"/>
        <item m="1" x="182"/>
        <item m="1" x="1633"/>
        <item m="1" x="1999"/>
        <item m="1" x="4646"/>
        <item m="1" x="3160"/>
        <item m="1" x="2290"/>
        <item m="1" x="4073"/>
        <item m="1" x="4105"/>
        <item m="1" x="1974"/>
        <item m="1" x="3218"/>
        <item m="1" x="499"/>
        <item m="1" x="4432"/>
        <item m="1" x="347"/>
        <item m="1" x="617"/>
        <item m="1" x="2215"/>
        <item m="1" x="2661"/>
        <item m="1" x="2550"/>
        <item m="1" x="3169"/>
        <item m="1" x="2313"/>
        <item m="1" x="4521"/>
        <item m="1" x="4274"/>
        <item m="1" x="1461"/>
        <item m="1" x="3257"/>
        <item m="1" x="4692"/>
        <item m="1" x="4273"/>
        <item m="1" x="4474"/>
        <item m="1" x="2786"/>
        <item m="1" x="1691"/>
        <item m="1" x="2989"/>
        <item m="1" x="584"/>
        <item m="1" x="3983"/>
        <item m="1" x="3479"/>
        <item m="1" x="3361"/>
        <item m="1" x="4436"/>
        <item m="1" x="3735"/>
        <item m="1" x="3488"/>
        <item m="1" x="3945"/>
        <item m="1" x="1715"/>
        <item m="1" x="4172"/>
        <item m="1" x="3060"/>
        <item m="1" x="453"/>
        <item m="1" x="1861"/>
        <item m="1" x="1834"/>
        <item m="1" x="369"/>
        <item m="1" x="923"/>
        <item m="1" x="938"/>
        <item m="1" x="2892"/>
        <item m="1" x="3017"/>
        <item m="1" x="2745"/>
        <item m="1" x="264"/>
        <item m="1" x="2006"/>
        <item m="1" x="199"/>
        <item m="1" x="2068"/>
        <item m="1" x="3800"/>
        <item m="1" x="773"/>
        <item m="1" x="2389"/>
        <item m="1" x="4509"/>
        <item m="1" x="969"/>
        <item m="1" x="2167"/>
        <item m="1" x="391"/>
        <item m="1" x="1345"/>
        <item m="1" x="1646"/>
        <item m="1" x="2293"/>
        <item m="1" x="768"/>
        <item m="1" x="4164"/>
        <item m="1" x="1339"/>
        <item m="1" x="702"/>
        <item m="1" x="2129"/>
        <item m="1" x="4107"/>
        <item m="1" x="3853"/>
        <item m="1" x="2255"/>
        <item m="1" x="2912"/>
        <item m="1" x="3704"/>
        <item m="1" x="2306"/>
        <item m="1" x="1346"/>
        <item m="1" x="1869"/>
        <item m="1" x="984"/>
        <item m="1" x="465"/>
        <item m="1" x="1420"/>
        <item m="1" x="1166"/>
        <item m="1" x="3349"/>
        <item m="1" x="1921"/>
        <item m="1" x="3912"/>
        <item m="1" x="2709"/>
        <item m="1" x="4314"/>
        <item m="1" x="4687"/>
        <item m="1" x="3675"/>
        <item m="1" x="1228"/>
        <item m="1" x="782"/>
        <item m="1" x="1083"/>
        <item m="1" x="1620"/>
        <item m="1" x="4594"/>
        <item m="1" x="3930"/>
        <item m="1" x="1448"/>
        <item m="1" x="3464"/>
        <item m="1" x="1462"/>
        <item m="1" x="319"/>
        <item m="1" x="1483"/>
        <item m="1" x="2857"/>
        <item m="1" x="3533"/>
        <item m="1" x="1852"/>
        <item m="1" x="1123"/>
        <item m="1" x="2863"/>
        <item m="1" x="1671"/>
        <item m="1" x="4549"/>
        <item m="1" x="3101"/>
        <item m="1" x="3326"/>
        <item m="1" x="1211"/>
        <item m="1" x="3786"/>
        <item m="1" x="2146"/>
        <item m="1" x="3741"/>
        <item m="1" x="2899"/>
        <item m="1" x="1271"/>
        <item m="1" x="3513"/>
        <item m="1" x="415"/>
        <item m="1" x="4405"/>
        <item m="1" x="2426"/>
        <item m="1" x="2936"/>
        <item m="1" x="4221"/>
        <item m="1" x="424"/>
        <item m="1" x="1298"/>
        <item m="1" x="1690"/>
        <item m="1" x="3282"/>
        <item m="1" x="4409"/>
        <item m="1" x="462"/>
        <item m="1" x="792"/>
        <item m="1" x="364"/>
        <item m="1" x="2597"/>
        <item m="1" x="805"/>
        <item m="1" x="2959"/>
        <item m="1" x="3716"/>
        <item m="1" x="636"/>
        <item m="1" x="2102"/>
        <item m="1" x="1369"/>
        <item m="1" x="3150"/>
        <item m="1" x="1536"/>
        <item m="1" x="3010"/>
        <item m="1" x="3989"/>
        <item m="1" x="4427"/>
        <item m="1" x="336"/>
        <item m="1" x="4505"/>
        <item m="1" x="785"/>
        <item m="1" x="709"/>
        <item m="1" x="4156"/>
        <item m="1" x="1174"/>
        <item m="1" x="1395"/>
        <item m="1" x="925"/>
        <item m="1" x="2153"/>
        <item m="1" x="941"/>
        <item m="1" x="1997"/>
        <item m="1" x="1980"/>
        <item m="1" x="1423"/>
        <item m="1" x="2643"/>
        <item m="1" x="658"/>
        <item m="1" x="2732"/>
        <item m="1" x="1705"/>
        <item m="1" x="1927"/>
        <item m="1" x="355"/>
        <item m="1" x="1186"/>
        <item m="1" x="580"/>
        <item m="1" x="3033"/>
        <item m="1" x="1537"/>
        <item m="1" x="3171"/>
        <item m="1" x="3978"/>
        <item m="1" x="495"/>
        <item m="1" x="1626"/>
        <item m="1" x="3728"/>
        <item m="1" x="1961"/>
        <item m="1" x="701"/>
        <item m="1" x="1287"/>
        <item m="1" x="1131"/>
        <item m="1" x="1196"/>
        <item m="1" x="2241"/>
        <item m="1" x="2065"/>
        <item m="1" x="3519"/>
        <item m="1" x="213"/>
        <item m="1" x="1316"/>
        <item m="1" x="4529"/>
        <item m="1" x="3088"/>
        <item m="1" x="2439"/>
        <item m="1" x="1001"/>
        <item m="1" x="386"/>
        <item m="1" x="2799"/>
        <item m="1" x="3529"/>
        <item m="1" x="2558"/>
        <item m="1" x="3510"/>
        <item m="1" x="1681"/>
        <item m="1" x="3740"/>
        <item m="1" x="2703"/>
        <item m="1" x="4653"/>
        <item m="1" x="3770"/>
        <item m="1" x="1268"/>
        <item m="1" x="4250"/>
        <item m="1" x="3687"/>
        <item m="1" x="4310"/>
        <item m="1" x="3724"/>
        <item m="1" x="3091"/>
        <item m="1" x="3130"/>
        <item m="1" x="159"/>
        <item m="1" x="1402"/>
        <item m="1" x="2743"/>
        <item m="1" x="1002"/>
        <item m="1" x="1222"/>
        <item m="1" x="963"/>
        <item m="1" x="813"/>
        <item m="1" x="1146"/>
        <item m="1" x="2134"/>
        <item m="1" x="2360"/>
        <item m="1" x="3000"/>
        <item m="1" x="2833"/>
        <item m="1" x="858"/>
        <item m="1" x="957"/>
        <item m="1" x="249"/>
        <item m="1" x="1408"/>
        <item m="1" x="3296"/>
        <item m="1" x="1915"/>
        <item m="1" x="442"/>
        <item m="1" x="216"/>
        <item m="1" x="3419"/>
        <item m="1" x="438"/>
        <item m="1" x="1070"/>
        <item m="1" x="1899"/>
        <item m="1" x="1417"/>
        <item m="1" x="1804"/>
        <item m="1" x="4079"/>
        <item m="1" x="1514"/>
        <item m="1" x="4663"/>
        <item m="1" x="4153"/>
        <item m="1" x="3679"/>
        <item m="1" x="1862"/>
        <item m="1" x="310"/>
        <item m="1" x="3251"/>
        <item m="1" x="1785"/>
        <item m="1" x="2581"/>
        <item m="1" x="308"/>
        <item m="1" x="1227"/>
        <item m="1" x="2910"/>
        <item m="1" x="4365"/>
        <item m="1" x="2779"/>
        <item m="1" x="1995"/>
        <item m="1" x="1403"/>
        <item m="1" x="4451"/>
        <item m="1" x="2176"/>
        <item m="1" x="4111"/>
        <item m="1" x="3668"/>
        <item m="1" x="2370"/>
        <item m="1" x="272"/>
        <item m="1" x="4547"/>
        <item m="1" x="516"/>
        <item m="1" x="4240"/>
        <item m="1" x="335"/>
        <item m="1" x="2257"/>
        <item m="1" x="2729"/>
        <item m="1" x="1879"/>
        <item m="1" x="1360"/>
        <item m="1" x="2038"/>
        <item m="1" x="2604"/>
        <item m="1" x="4490"/>
        <item m="1" x="3273"/>
        <item m="1" x="229"/>
        <item m="1" x="548"/>
        <item m="1" x="1234"/>
        <item m="1" x="895"/>
        <item m="1" x="3923"/>
        <item m="1" x="2435"/>
        <item m="1" x="1077"/>
        <item m="1" x="2770"/>
        <item m="1" x="1331"/>
        <item m="1" x="2335"/>
        <item m="1" x="3563"/>
        <item m="1" x="3514"/>
        <item m="1" x="3973"/>
        <item m="1" x="1014"/>
        <item m="1" x="2023"/>
        <item m="1" x="2036"/>
        <item m="1" x="3738"/>
        <item m="1" x="3831"/>
        <item m="1" x="1082"/>
        <item m="1" x="2358"/>
        <item m="1" x="427"/>
        <item m="1" x="3798"/>
        <item m="1" x="2468"/>
        <item m="1" x="4129"/>
        <item m="1" x="2976"/>
        <item m="1" x="2508"/>
        <item m="1" x="3593"/>
        <item m="1" x="2866"/>
        <item m="1" x="2122"/>
        <item m="1" x="2367"/>
        <item m="1" x="776"/>
        <item m="1" x="2868"/>
        <item m="1" x="3239"/>
        <item m="1" x="603"/>
        <item m="1" x="2869"/>
        <item m="1" x="4688"/>
        <item m="1" x="3240"/>
        <item m="1" x="3608"/>
        <item m="1" x="497"/>
        <item m="1" x="2247"/>
        <item m="1" x="2145"/>
        <item m="1" x="2259"/>
        <item m="1" x="1481"/>
        <item m="1" x="2821"/>
        <item m="1" x="997"/>
        <item m="1" x="1515"/>
        <item m="1" x="816"/>
        <item m="1" x="3960"/>
        <item m="1" x="4085"/>
        <item m="1" x="2060"/>
        <item m="1" x="3762"/>
        <item m="1" x="3178"/>
        <item m="1" x="1435"/>
        <item m="1" x="3600"/>
        <item m="1" x="1458"/>
        <item m="1" x="3876"/>
        <item m="1" x="752"/>
        <item m="1" x="4665"/>
        <item m="1" x="4533"/>
        <item m="1" x="3385"/>
        <item m="1" x="4065"/>
        <item m="1" x="2630"/>
        <item m="1" x="225"/>
        <item m="1" x="1629"/>
        <item m="1" x="1264"/>
        <item m="1" x="4022"/>
        <item m="1" x="521"/>
        <item m="1" x="552"/>
        <item m="1" x="3079"/>
        <item m="1" x="1666"/>
        <item m="1" x="2790"/>
        <item m="1" x="4060"/>
        <item m="1" x="1503"/>
        <item m="1" x="2964"/>
        <item m="1" x="3669"/>
        <item m="1" x="3967"/>
        <item m="1" x="4434"/>
        <item m="1" x="454"/>
        <item m="1" x="995"/>
        <item m="1" x="879"/>
        <item m="1" x="2908"/>
        <item m="1" x="1239"/>
        <item m="1" x="2124"/>
        <item m="1" x="342"/>
        <item m="1" x="806"/>
        <item m="1" x="1959"/>
        <item m="1" x="2026"/>
        <item m="1" x="2053"/>
        <item m="1" x="3843"/>
        <item m="1" x="4294"/>
        <item m="1" x="246"/>
        <item m="1" x="1304"/>
        <item m="1" x="2886"/>
        <item m="1" x="3811"/>
        <item m="1" x="1478"/>
        <item m="1" x="3095"/>
        <item m="1" x="4582"/>
        <item m="1" x="3288"/>
        <item m="1" x="1312"/>
        <item m="1" x="598"/>
        <item m="1" x="3727"/>
        <item m="1" x="2607"/>
        <item m="1" x="2898"/>
        <item m="1" x="3092"/>
        <item m="1" x="419"/>
        <item m="1" x="2670"/>
        <item m="1" x="3143"/>
        <item m="1" x="2121"/>
        <item m="1" x="3587"/>
        <item m="1" x="4588"/>
        <item m="1" x="476"/>
        <item m="1" x="2206"/>
        <item m="1" x="815"/>
        <item m="1" x="2237"/>
        <item m="1" x="1378"/>
        <item m="1" x="2460"/>
        <item m="1" x="1460"/>
        <item m="1" x="3293"/>
        <item m="1" x="1163"/>
        <item m="1" x="4465"/>
        <item m="1" x="2956"/>
        <item m="1" x="2704"/>
        <item m="1" x="3080"/>
        <item m="1" x="1039"/>
        <item m="1" x="209"/>
        <item m="1" x="3339"/>
        <item m="1" x="2667"/>
        <item m="1" x="3503"/>
        <item m="1" x="1385"/>
        <item m="1" x="3071"/>
        <item m="1" x="219"/>
        <item m="1" x="632"/>
        <item m="1" x="3886"/>
        <item m="1" x="3008"/>
        <item m="1" x="780"/>
        <item m="1" x="1223"/>
        <item m="1" x="3594"/>
        <item m="1" x="2331"/>
        <item m="1" x="2111"/>
        <item m="1" x="4224"/>
        <item m="1" x="3467"/>
        <item m="1" x="4278"/>
        <item m="1" x="1864"/>
        <item m="1" x="3539"/>
        <item m="1" x="1817"/>
        <item m="1" x="291"/>
        <item m="1" x="1081"/>
        <item m="1" x="2629"/>
        <item m="1" x="832"/>
        <item m="1" x="2071"/>
        <item m="1" x="3340"/>
        <item m="1" x="4437"/>
        <item m="1" x="1702"/>
        <item m="1" x="380"/>
        <item m="1" x="2539"/>
        <item m="1" x="2197"/>
        <item m="1" x="3402"/>
        <item m="1" x="2692"/>
        <item m="1" x="2019"/>
        <item m="1" x="1637"/>
        <item m="1" x="3512"/>
        <item m="1" x="2534"/>
        <item m="1" x="1780"/>
        <item m="1" x="1122"/>
        <item m="1" x="4361"/>
        <item m="1" x="939"/>
        <item m="1" x="2796"/>
        <item m="1" x="4370"/>
        <item m="1" x="2510"/>
        <item m="1" x="2020"/>
        <item m="1" x="3970"/>
        <item m="1" x="2276"/>
        <item m="1" x="2159"/>
        <item m="1" x="4607"/>
        <item m="1" x="3248"/>
        <item m="1" x="833"/>
        <item m="1" x="3702"/>
        <item m="1" x="2578"/>
        <item m="1" x="3115"/>
        <item m="1" x="739"/>
        <item m="1" x="4556"/>
        <item m="1" x="3413"/>
        <item m="1" x="3939"/>
        <item m="1" x="1147"/>
        <item m="1" x="1761"/>
        <item m="1" x="4191"/>
        <item m="1" x="1125"/>
        <item m="1" x="834"/>
        <item m="1" x="2517"/>
        <item m="1" x="1006"/>
        <item m="1" x="2001"/>
        <item m="1" x="197"/>
        <item m="1" x="3791"/>
        <item m="1" x="1102"/>
        <item m="1" x="226"/>
        <item m="1" x="1356"/>
        <item m="1" x="4220"/>
        <item m="1" x="1428"/>
        <item m="1" x="2980"/>
        <item m="1" x="4517"/>
        <item m="1" x="2493"/>
        <item m="1" x="2812"/>
        <item m="1" x="4130"/>
        <item m="1" x="4260"/>
        <item m="1" x="1168"/>
        <item m="1" x="513"/>
        <item m="1" x="1329"/>
        <item m="1" x="3670"/>
        <item m="1" x="2287"/>
        <item m="1" x="987"/>
        <item m="1" x="589"/>
        <item m="1" x="2941"/>
        <item m="1" x="2606"/>
        <item m="1" x="907"/>
        <item m="1" x="1754"/>
        <item m="1" x="2417"/>
        <item m="1" x="4671"/>
        <item m="1" x="2073"/>
        <item m="1" x="1064"/>
        <item m="1" x="1204"/>
        <item m="1" x="4440"/>
        <item m="1" x="1418"/>
        <item m="1" x="647"/>
        <item m="1" x="4360"/>
        <item m="1" x="2585"/>
        <item m="1" x="851"/>
        <item m="1" x="2554"/>
        <item m="1" x="3452"/>
        <item m="1" x="2274"/>
        <item m="1" x="435"/>
        <item m="1" x="2182"/>
        <item m="1" x="3856"/>
        <item m="1" x="3964"/>
        <item m="1" x="3116"/>
        <item m="1" x="3280"/>
        <item m="1" x="1803"/>
        <item m="1" x="1743"/>
        <item m="1" x="3604"/>
        <item m="1" x="475"/>
        <item m="1" x="3780"/>
        <item m="1" x="2668"/>
        <item m="1" x="3999"/>
        <item m="1" x="331"/>
        <item m="1" x="2385"/>
        <item m="1" x="2089"/>
        <item m="1" x="3568"/>
        <item m="1" x="1170"/>
        <item m="1" x="1344"/>
        <item m="1" x="4209"/>
        <item m="1" x="4243"/>
        <item m="1" x="4667"/>
        <item m="1" x="4024"/>
        <item m="1" x="674"/>
        <item m="1" x="1137"/>
        <item m="1" x="3784"/>
        <item m="1" x="399"/>
        <item m="1" x="2639"/>
        <item m="1" x="2966"/>
        <item m="1" x="1645"/>
        <item m="1" x="990"/>
        <item m="1" x="313"/>
        <item m="1" x="3956"/>
        <item m="1" x="2364"/>
        <item m="1" x="2496"/>
        <item m="1" x="673"/>
        <item m="1" x="3250"/>
        <item m="1" x="3038"/>
        <item m="1" x="4550"/>
        <item m="1" x="1696"/>
        <item m="1" x="2261"/>
        <item m="1" x="3846"/>
        <item m="1" x="4276"/>
        <item m="1" x="175"/>
        <item m="1" x="627"/>
        <item m="1" x="581"/>
        <item m="1" x="1471"/>
        <item m="1" x="3680"/>
        <item m="1" x="2209"/>
        <item m="1" x="2985"/>
        <item m="1" x="2651"/>
        <item m="1" x="2383"/>
        <item m="1" x="3305"/>
        <item m="1" x="764"/>
        <item m="1" x="4064"/>
        <item m="1" x="2827"/>
        <item m="1" x="2533"/>
        <item m="1" x="1078"/>
        <item m="1" x="1350"/>
        <item m="1" x="848"/>
        <item m="1" x="1009"/>
        <item m="1" x="2687"/>
        <item m="1" x="1409"/>
        <item m="1" x="1523"/>
        <item m="1" x="765"/>
        <item m="1" x="2139"/>
        <item m="1" x="948"/>
        <item m="1" x="4134"/>
        <item m="1" x="2801"/>
        <item m="1" x="568"/>
        <item m="1" x="1700"/>
        <item m="1" x="2292"/>
        <item m="1" x="1010"/>
        <item m="1" x="2042"/>
        <item m="1" x="921"/>
        <item m="1" x="4563"/>
        <item m="1" x="4483"/>
        <item m="1" x="2969"/>
        <item m="1" x="304"/>
        <item m="1" x="2112"/>
        <item m="1" x="1306"/>
        <item m="1" x="2248"/>
        <item m="1" x="4012"/>
        <item m="1" x="3717"/>
        <item m="1" x="4420"/>
        <item m="1" x="1733"/>
        <item m="1" x="1502"/>
        <item m="1" x="3106"/>
        <item m="1" x="3485"/>
        <item m="1" x="2451"/>
        <item m="1" x="4136"/>
        <item m="1" x="4589"/>
        <item m="1" x="2127"/>
        <item m="1" x="869"/>
        <item m="1" x="4253"/>
        <item m="1" x="2055"/>
        <item m="1" x="608"/>
        <item m="1" x="1476"/>
        <item m="1" x="3892"/>
        <item m="1" x="799"/>
        <item m="1" x="946"/>
        <item m="1" x="2772"/>
        <item m="1" x="2039"/>
        <item m="1" x="2181"/>
        <item m="1" x="2440"/>
        <item m="1" x="2814"/>
        <item m="1" x="4091"/>
        <item m="1" x="1856"/>
        <item m="1" x="1895"/>
        <item m="1" x="2349"/>
        <item m="1" x="2633"/>
        <item m="1" x="881"/>
        <item m="1" x="3151"/>
        <item m="1" x="4021"/>
        <item m="1" x="1197"/>
        <item m="1" x="2447"/>
        <item m="1" x="2091"/>
        <item m="1" x="2371"/>
        <item m="1" x="3307"/>
        <item m="1" x="2355"/>
        <item m="1" x="1482"/>
        <item m="1" x="2210"/>
        <item m="1" x="4204"/>
        <item m="1" x="999"/>
        <item m="1" x="840"/>
        <item m="1" x="3789"/>
        <item m="1" x="1909"/>
        <item m="1" x="1745"/>
        <item m="1" x="2374"/>
        <item m="1" x="4259"/>
        <item m="1" x="1563"/>
        <item m="1" x="620"/>
        <item m="1" x="167"/>
        <item m="1" x="2549"/>
        <item m="1" x="1469"/>
        <item m="1" x="1661"/>
        <item m="1" x="2746"/>
        <item m="1" x="2641"/>
        <item m="1" x="2551"/>
        <item m="1" x="777"/>
        <item m="1" x="1368"/>
        <item m="1" x="1756"/>
        <item m="1" x="2767"/>
        <item m="1" x="3286"/>
        <item m="1" x="2835"/>
        <item m="1" x="3355"/>
        <item m="1" x="2986"/>
        <item m="1" x="2686"/>
        <item m="1" x="3619"/>
        <item m="1" x="2589"/>
        <item m="1" x="1723"/>
        <item m="1" x="4670"/>
        <item m="1" x="1764"/>
        <item m="1" x="3386"/>
        <item m="1" x="1971"/>
        <item m="1" x="3085"/>
        <item m="1" x="2965"/>
        <item m="1" x="384"/>
        <item m="1" x="3677"/>
        <item m="1" x="1573"/>
        <item m="1" x="2791"/>
        <item m="1" x="3577"/>
        <item m="1" x="1642"/>
        <item m="1" x="3561"/>
        <item m="1" x="3690"/>
        <item m="1" x="3376"/>
        <item m="1" x="3387"/>
        <item m="1" x="2422"/>
        <item m="1" x="4455"/>
        <item m="1" x="4463"/>
        <item m="1" x="3796"/>
        <item m="1" x="1080"/>
        <item m="1" x="2672"/>
        <item m="1" x="3165"/>
        <item m="1" x="2718"/>
        <item m="1" x="2117"/>
        <item m="1" x="1098"/>
        <item m="1" x="4099"/>
        <item m="1" x="3783"/>
        <item m="1" x="3450"/>
        <item m="1" x="4318"/>
        <item m="1" x="1991"/>
        <item m="1" x="2773"/>
        <item m="1" x="4507"/>
        <item m="1" x="3992"/>
        <item m="1" x="3683"/>
        <item m="1" x="912"/>
        <item m="1" x="163"/>
        <item m="1" x="385"/>
        <item m="1" x="4385"/>
        <item m="1" x="3564"/>
        <item m="1" x="4228"/>
        <item m="1" x="1949"/>
        <item m="1" x="803"/>
        <item m="1" x="4675"/>
        <item m="1" x="1977"/>
        <item m="1" x="3954"/>
        <item m="1" x="4528"/>
        <item m="1" x="807"/>
        <item m="1" x="3867"/>
        <item m="1" x="3665"/>
        <item m="1" x="2617"/>
        <item m="1" x="2014"/>
        <item m="1" x="2204"/>
        <item m="1" x="2766"/>
        <item m="1" x="544"/>
        <item m="1" x="2203"/>
        <item m="1" x="2752"/>
        <item m="1" x="2180"/>
        <item m="1" x="2329"/>
        <item m="1" x="2926"/>
        <item m="1" x="3177"/>
        <item m="1" x="2273"/>
        <item m="1" x="1919"/>
        <item m="1" x="2438"/>
        <item m="1" x="3495"/>
        <item m="1" x="1388"/>
        <item m="1" x="1636"/>
        <item m="1" x="202"/>
        <item m="1" x="1845"/>
        <item m="1" x="3708"/>
        <item m="1" x="4586"/>
        <item m="1" x="3602"/>
        <item m="1" x="1226"/>
        <item m="1" x="2974"/>
        <item m="1" x="1928"/>
        <item m="1" x="1998"/>
        <item m="1" x="1855"/>
        <item m="1" x="3042"/>
        <item m="1" x="2396"/>
        <item m="1" x="3922"/>
        <item m="1" x="1310"/>
        <item m="1" x="2759"/>
        <item m="1" x="3461"/>
        <item m="1" x="3607"/>
        <item m="1" x="1513"/>
        <item m="1" x="3026"/>
        <item m="1" x="2462"/>
        <item m="1" x="4421"/>
        <item m="1" x="2954"/>
        <item m="1" x="2764"/>
        <item m="1" x="1161"/>
        <item m="1" x="274"/>
        <item m="1" x="1278"/>
        <item m="1" x="4150"/>
        <item m="1" x="2582"/>
        <item m="1" x="1697"/>
        <item m="1" x="2660"/>
        <item m="1" x="1384"/>
        <item m="1" x="4078"/>
        <item m="1" x="2212"/>
        <item m="1" x="503"/>
        <item m="1" x="2066"/>
        <item m="1" x="3368"/>
        <item m="1" x="4004"/>
        <item m="1" x="3265"/>
        <item m="1" x="1846"/>
        <item m="1" x="4542"/>
        <item m="1" x="2870"/>
        <item m="1" x="1886"/>
        <item m="1" x="1770"/>
        <item m="1" x="3557"/>
        <item m="1" x="472"/>
        <item m="1" x="193"/>
        <item m="1" x="1250"/>
        <item m="1" x="4690"/>
        <item m="1" x="377"/>
        <item m="1" x="1800"/>
        <item m="1" x="258"/>
        <item m="1" x="2113"/>
        <item m="1" x="433"/>
        <item m="1" x="4334"/>
        <item m="1" x="1905"/>
        <item m="1" x="2960"/>
        <item m="1" x="4034"/>
        <item m="1" x="4198"/>
        <item m="1" x="3904"/>
        <item m="1" x="1524"/>
        <item m="1" x="1799"/>
        <item m="1" x="843"/>
        <item m="1" x="186"/>
        <item m="1" x="1467"/>
        <item m="1" x="2149"/>
        <item m="1" x="3332"/>
        <item m="1" x="4147"/>
        <item m="1" x="3864"/>
        <item m="1" x="3822"/>
        <item m="1" x="2337"/>
        <item m="1" x="1245"/>
        <item m="1" x="2031"/>
        <item m="1" x="847"/>
        <item m="1" x="4666"/>
        <item m="1" x="1253"/>
        <item m="1" x="1677"/>
        <item m="1" x="865"/>
        <item m="1" x="3455"/>
        <item m="1" x="3550"/>
        <item m="1" x="2328"/>
        <item m="1" x="1588"/>
        <item m="1" x="3628"/>
        <item m="1" x="897"/>
        <item m="1" x="1085"/>
        <item m="1" x="4165"/>
        <item m="1" x="3470"/>
        <item m="1" x="2983"/>
        <item m="1" x="2616"/>
        <item m="1" x="1954"/>
        <item m="1" x="2137"/>
        <item m="1" x="2832"/>
        <item m="1" x="3409"/>
        <item m="1" x="2566"/>
        <item m="1" x="1412"/>
        <item m="1" x="3431"/>
        <item m="1" x="2634"/>
        <item m="1" x="2016"/>
        <item m="1" x="2041"/>
        <item m="1" x="1406"/>
        <item m="1" x="993"/>
        <item m="1" x="626"/>
        <item m="1" x="1454"/>
        <item m="1" x="4300"/>
        <item m="1" x="3156"/>
        <item m="1" x="3466"/>
        <item m="1" x="1214"/>
        <item m="1" x="1185"/>
        <item m="1" x="2097"/>
        <item m="1" x="3935"/>
        <item m="1" x="827"/>
        <item m="1" x="3595"/>
        <item m="1" x="863"/>
        <item m="1" x="2942"/>
        <item m="1" x="1173"/>
        <item m="1" x="3341"/>
        <item m="1" x="750"/>
        <item m="1" x="2673"/>
        <item m="1" x="1470"/>
        <item m="1" x="4202"/>
        <item m="1" x="896"/>
        <item m="1" x="1968"/>
        <item m="1" x="715"/>
        <item m="1" x="2325"/>
        <item m="1" x="4595"/>
        <item m="1" x="706"/>
        <item m="1" x="398"/>
        <item m="1" x="1720"/>
        <item m="1" x="326"/>
        <item m="1" x="2183"/>
        <item m="1" x="4599"/>
        <item m="1" x="2377"/>
        <item m="1" x="4197"/>
        <item m="1" x="4337"/>
        <item m="1" x="1419"/>
        <item m="1" x="1552"/>
        <item m="1" x="2523"/>
        <item m="1" x="559"/>
        <item m="1" x="1407"/>
        <item m="1" x="3885"/>
        <item m="1" x="3158"/>
        <item m="1" x="2934"/>
        <item m="1" x="3673"/>
        <item m="1" x="3374"/>
        <item m="1" x="3346"/>
        <item m="1" x="2946"/>
        <item m="1" x="4464"/>
        <item m="1" x="2234"/>
        <item m="1" x="2900"/>
        <item m="1" x="2756"/>
        <item m="1" x="876"/>
        <item m="1" x="1694"/>
        <item m="1" x="2446"/>
        <item m="1" x="3547"/>
        <item m="1" x="1207"/>
        <item m="1" x="3889"/>
        <item m="1" x="3879"/>
        <item m="1" x="683"/>
        <item m="1" x="4188"/>
        <item m="1" x="4104"/>
        <item m="1" x="3099"/>
        <item m="1" x="1902"/>
        <item m="1" x="2719"/>
        <item m="1" x="2778"/>
        <item m="1" x="2862"/>
        <item m="1" x="3707"/>
        <item m="1" x="2271"/>
        <item m="1" x="3691"/>
        <item m="1" x="208"/>
        <item m="1" x="726"/>
        <item m="1" x="1140"/>
        <item m="1" x="4408"/>
        <item m="1" x="1019"/>
        <item m="1" x="2999"/>
        <item m="1" x="474"/>
        <item m="1" x="2455"/>
        <item m="1" x="1210"/>
        <item m="1" x="1786"/>
        <item m="1" x="3484"/>
        <item m="1" x="2849"/>
        <item m="1" x="3475"/>
        <item m="1" x="1348"/>
        <item m="1" x="3667"/>
        <item m="1" x="1699"/>
        <item m="1" x="3763"/>
        <item m="1" x="3337"/>
        <item m="1" x="4018"/>
        <item m="1" x="3537"/>
        <item m="1" x="4669"/>
        <item m="1" x="1549"/>
        <item m="1" x="4283"/>
        <item m="1" x="828"/>
        <item m="1" x="1973"/>
        <item m="1" x="1416"/>
        <item m="1" x="4139"/>
        <item m="1" x="1788"/>
        <item m="1" x="198"/>
        <item m="1" x="471"/>
        <item m="1" x="4246"/>
        <item m="1" x="1877"/>
        <item m="1" x="4247"/>
        <item m="1" x="761"/>
        <item m="1" x="1266"/>
        <item m="1" x="4251"/>
        <item m="1" x="4392"/>
        <item m="1" x="1054"/>
        <item m="1" x="2890"/>
        <item m="1" x="2683"/>
        <item m="1" x="918"/>
        <item m="1" x="2099"/>
        <item m="1" x="420"/>
        <item m="1" x="2834"/>
        <item m="1" x="1782"/>
        <item m="1" x="1538"/>
        <item m="1" x="2610"/>
        <item m="1" x="1256"/>
        <item m="1" x="4367"/>
        <item m="1" x="4602"/>
        <item m="1" x="3659"/>
        <item m="1" x="3909"/>
        <item m="1" x="4491"/>
        <item m="1" x="684"/>
        <item m="1" x="4323"/>
        <item m="1" x="2079"/>
        <item m="1" x="1121"/>
        <item m="1" x="1071"/>
        <item m="1" x="789"/>
        <item m="1" x="4265"/>
        <item m="1" x="3072"/>
        <item m="1" x="4005"/>
        <item m="1" x="3270"/>
        <item m="1" x="3016"/>
        <item m="1" x="2184"/>
        <item m="1" x="2919"/>
        <item m="1" x="4096"/>
        <item m="1" x="1158"/>
        <item m="1" x="1920"/>
        <item m="1" x="1241"/>
        <item m="1" x="3161"/>
        <item m="1" x="3018"/>
        <item m="1" x="1900"/>
        <item m="1" x="255"/>
        <item m="1" x="1575"/>
        <item m="1" x="2572"/>
        <item m="1" x="718"/>
        <item m="1" x="1640"/>
        <item m="1" x="2415"/>
        <item m="1" x="600"/>
        <item m="1" x="748"/>
        <item m="1" x="4353"/>
        <item m="1" x="2714"/>
        <item m="1" x="1026"/>
        <item m="1" x="3688"/>
        <item m="1" x="1933"/>
        <item m="1" x="1957"/>
        <item m="1" x="2336"/>
        <item m="1" x="2744"/>
        <item m="1" x="3199"/>
        <item m="1" x="4244"/>
        <item m="1" x="3329"/>
        <item m="1" x="1208"/>
        <item m="1" x="1235"/>
        <item m="1" x="2344"/>
        <item m="1" x="1275"/>
        <item m="1" x="3276"/>
        <item m="1" x="4616"/>
        <item m="1" x="2187"/>
        <item m="1" x="3183"/>
        <item m="1" x="1526"/>
        <item m="1" x="2135"/>
        <item m="1" x="2640"/>
        <item m="1" x="3658"/>
        <item m="1" x="1843"/>
        <item m="1" x="4277"/>
        <item m="1" x="2481"/>
        <item m="1" x="3878"/>
        <item m="1" x="3601"/>
        <item m="1" x="4275"/>
        <item m="1" x="978"/>
        <item m="1" x="742"/>
        <item m="1" x="3463"/>
        <item m="1" x="1572"/>
        <item m="1" x="3719"/>
        <item m="1" x="3575"/>
        <item m="1" x="4006"/>
        <item m="1" x="1708"/>
        <item m="1" x="4298"/>
        <item m="1" x="3962"/>
        <item m="1" x="3439"/>
        <item m="1" x="1262"/>
        <item m="1" x="2736"/>
        <item m="1" x="3434"/>
        <item m="1" x="3806"/>
        <item m="1" x="2062"/>
        <item m="1" x="4185"/>
        <item m="1" x="3299"/>
        <item m="1" x="1657"/>
        <item m="1" x="3124"/>
        <item m="1" x="1258"/>
        <item m="1" x="2871"/>
        <item m="1" x="488"/>
        <item m="1" x="2340"/>
        <item m="1" x="3790"/>
        <item m="1" x="2650"/>
        <item m="1" x="2883"/>
        <item m="1" x="2848"/>
        <item m="1" x="2163"/>
        <item m="1" x="3456"/>
        <item m="1" x="2372"/>
        <item m="1" x="2502"/>
        <item m="1" x="3051"/>
        <item m="1" x="3839"/>
        <item m="1" x="4647"/>
        <item m="1" x="4046"/>
        <item m="1" x="1683"/>
        <item m="1" x="960"/>
        <item m="1" x="4504"/>
        <item m="1" x="3348"/>
        <item m="1" x="1768"/>
        <item m="1" x="1151"/>
        <item m="1" x="4207"/>
        <item m="1" x="3278"/>
        <item m="1" x="3830"/>
        <item m="1" x="1712"/>
        <item m="1" x="1967"/>
        <item m="1" x="2473"/>
        <item m="1" x="3100"/>
        <item m="1" x="2295"/>
        <item m="1" x="1853"/>
        <item m="1" x="2307"/>
        <item m="1" x="3498"/>
        <item m="1" x="2208"/>
        <item m="1" x="791"/>
        <item m="1" x="297"/>
        <item m="1" x="2345"/>
        <item m="1" x="4193"/>
        <item m="1" x="1292"/>
        <item m="1" x="2727"/>
        <item m="1" x="2677"/>
        <item m="1" x="2684"/>
        <item m="1" x="2304"/>
        <item m="1" x="822"/>
        <item m="1" x="2694"/>
        <item m="1" x="2185"/>
        <item m="1" x="1373"/>
        <item m="1" x="1180"/>
        <item m="1" x="2119"/>
        <item m="1" x="3968"/>
        <item m="1" x="4010"/>
        <item m="1" x="2818"/>
        <item m="1" x="1342"/>
        <item m="1" x="3817"/>
        <item m="1" x="1254"/>
        <item m="1" x="3228"/>
        <item m="1" x="2076"/>
        <item m="1" x="2416"/>
        <item m="1" x="3238"/>
        <item m="1" x="562"/>
        <item m="1" x="836"/>
        <item m="1" x="4546"/>
        <item m="1" x="3985"/>
        <item m="1" x="3686"/>
        <item m="1" x="4031"/>
        <item m="1" x="961"/>
        <item m="1" x="2768"/>
        <item m="1" x="725"/>
        <item m="1" x="363"/>
        <item m="1" x="1820"/>
        <item m="1" x="3535"/>
        <item m="1" x="3117"/>
        <item m="1" x="3343"/>
        <item m="1" x="2654"/>
        <item m="1" x="3520"/>
        <item m="1" x="4149"/>
        <item m="1" x="1735"/>
        <item m="1" x="302"/>
        <item m="1" x="3262"/>
        <item m="1" x="1145"/>
        <item m="1" x="4359"/>
        <item m="1" x="3773"/>
        <item m="1" x="920"/>
        <item m="1" x="2008"/>
        <item m="1" x="2429"/>
        <item m="1" x="4592"/>
        <item m="1" x="3314"/>
        <item m="1" x="4345"/>
        <item m="1" x="1284"/>
        <item m="1" x="3244"/>
        <item m="1" x="2751"/>
        <item m="1" x="4676"/>
        <item m="1" x="4216"/>
        <item m="1" x="1495"/>
        <item m="1" x="1365"/>
        <item m="1" x="3905"/>
        <item m="1" x="1604"/>
        <item m="1" x="1451"/>
        <item m="1" x="1032"/>
        <item m="1" x="2909"/>
        <item m="1" x="868"/>
        <item m="1" x="3508"/>
        <item m="1" x="820"/>
        <item m="1" x="1285"/>
        <item m="1" x="3035"/>
        <item m="1" x="4083"/>
        <item m="1" x="2536"/>
        <item m="1" x="3725"/>
        <item m="1" x="2201"/>
        <item m="1" x="1201"/>
        <item m="1" x="3367"/>
        <item m="1" x="2916"/>
        <item m="1" x="3442"/>
        <item m="1" x="2595"/>
        <item m="1" x="1215"/>
        <item m="1" x="1966"/>
        <item m="1" x="842"/>
        <item m="1" x="4189"/>
        <item m="1" x="770"/>
        <item m="1" x="824"/>
        <item m="1" x="3534"/>
        <item m="1" x="972"/>
        <item m="1" x="1221"/>
        <item m="1" x="449"/>
        <item m="1" x="4664"/>
        <item m="1" x="3530"/>
        <item m="1" x="4351"/>
        <item m="1" x="400"/>
        <item m="1" x="4685"/>
        <item m="1" x="3881"/>
        <item m="1" x="3596"/>
        <item m="1" x="3493"/>
        <item m="1" x="1319"/>
        <item m="1" x="3284"/>
        <item m="1" x="2600"/>
        <item m="1" x="685"/>
        <item m="1" x="3210"/>
        <item m="1" x="4548"/>
        <item m="1" x="1939"/>
        <item m="1" x="668"/>
        <item m="1" x="4231"/>
        <item m="1" x="1903"/>
        <item m="1" x="1833"/>
        <item m="1" x="2157"/>
        <item m="1" x="3268"/>
        <item m="1" x="1079"/>
        <item m="1" x="4316"/>
        <item m="1" x="3252"/>
        <item m="1" x="3807"/>
        <item m="1" x="4092"/>
        <item m="1" x="1783"/>
        <item m="1" x="2620"/>
        <item m="1" x="1894"/>
        <item m="1" x="3052"/>
        <item m="1" x="4558"/>
        <item m="1" x="943"/>
        <item m="1" x="283"/>
        <item m="1" x="621"/>
        <item m="1" x="4485"/>
        <item m="1" x="1048"/>
        <item m="1" x="407"/>
        <item m="1" x="3897"/>
        <item m="1" x="1505"/>
        <item m="1" x="4567"/>
        <item m="1" x="2771"/>
        <item m="1" x="2622"/>
        <item m="1" x="4429"/>
        <item m="1" x="1859"/>
        <item m="1" x="1566"/>
        <item m="1" x="3854"/>
        <item m="1" x="4258"/>
        <item m="1" x="1887"/>
        <item m="1" x="4425"/>
        <item m="1" x="2711"/>
        <item m="1" x="1301"/>
        <item m="1" x="4152"/>
        <item m="1" x="1349"/>
        <item m="1" x="3384"/>
        <item m="1" x="3226"/>
        <item m="1" x="3718"/>
        <item m="1" x="1132"/>
        <item m="1" x="3351"/>
        <item m="1" x="311"/>
        <item m="1" x="639"/>
        <item m="1" x="2588"/>
        <item m="1" x="2199"/>
        <item m="1" x="703"/>
        <item m="1" x="2780"/>
        <item m="1" x="1839"/>
        <item m="1" x="3438"/>
        <item m="1" x="795"/>
        <item m="1" x="3227"/>
        <item m="1" x="1946"/>
        <item m="1" x="3123"/>
        <item m="1" x="4438"/>
        <item m="1" x="1569"/>
        <item m="1" x="429"/>
        <item m="1" x="1459"/>
        <item m="1" x="459"/>
        <item m="1" x="1175"/>
        <item m="1" x="1172"/>
        <item m="1" x="2269"/>
        <item m="1" x="740"/>
        <item m="1" x="2302"/>
        <item m="1" x="4195"/>
        <item m="1" x="2535"/>
        <item m="1" x="1049"/>
        <item m="1" x="2631"/>
        <item m="1" x="646"/>
        <item m="1" x="772"/>
        <item m="1" x="240"/>
        <item m="1" x="1996"/>
        <item m="1" x="2232"/>
        <item m="1" x="330"/>
        <item m="1" x="2081"/>
        <item m="1" x="2738"/>
        <item m="1" x="1380"/>
        <item m="1" x="4131"/>
        <item m="1" x="3869"/>
        <item m="1" x="254"/>
        <item m="1" x="2601"/>
        <item m="1" x="2932"/>
        <item m="1" x="501"/>
        <item m="1" x="4678"/>
        <item m="1" x="1576"/>
        <item m="1" x="4615"/>
        <item m="1" x="570"/>
        <item m="1" x="1194"/>
        <item m="1" x="2905"/>
        <item m="1" x="4656"/>
        <item m="1" x="1848"/>
        <item m="1" x="1727"/>
        <item m="1" x="477"/>
        <item m="1" x="3516"/>
        <item m="1" x="4178"/>
        <item m="1" x="3034"/>
        <item m="1" x="1956"/>
        <item m="1" x="3195"/>
        <item m="1" x="3191"/>
        <item m="1" x="880"/>
        <item m="1" x="3801"/>
        <item m="1" x="418"/>
        <item m="1" x="217"/>
        <item m="1" x="3896"/>
        <item m="1" x="4473"/>
        <item m="1" x="2529"/>
        <item m="1" x="4025"/>
        <item m="1" x="2310"/>
        <item m="1" x="3202"/>
        <item m="1" x="661"/>
        <item m="1" x="1225"/>
        <item m="1" x="4387"/>
        <item m="1" x="460"/>
        <item m="1" x="3323"/>
        <item m="1" x="3105"/>
        <item m="1" x="3562"/>
        <item m="1" x="2836"/>
        <item m="1" x="3647"/>
        <item m="1" x="845"/>
        <item m="1" x="677"/>
        <item m="1" x="3395"/>
        <item m="1" x="1750"/>
        <item m="1" x="4672"/>
        <item m="1" x="185"/>
        <item m="1" x="4551"/>
        <item m="1" x="4264"/>
        <item m="1" x="3478"/>
        <item m="1" x="4593"/>
        <item m="1" x="4235"/>
        <item m="1" x="1424"/>
        <item m="1" x="4346"/>
        <item m="1" x="4118"/>
        <item m="1" x="4364"/>
        <item m="1" x="2362"/>
        <item m="1" x="214"/>
        <item m="1" x="3347"/>
        <item m="1" x="775"/>
        <item m="1" x="3011"/>
        <item m="1" x="1440"/>
        <item m="1" x="1775"/>
        <item m="1" x="4146"/>
        <item m="1" x="2009"/>
        <item m="1" x="402"/>
        <item m="1" x="4252"/>
        <item m="1" x="4389"/>
        <item m="1" x="3044"/>
        <item m="1" x="2924"/>
        <item m="1" x="3298"/>
        <item m="1" x="3538"/>
        <item m="1" x="282"/>
        <item m="1" x="610"/>
        <item m="1" x="1398"/>
        <item m="1" x="221"/>
        <item m="1" x="172"/>
        <item m="1" x="2911"/>
        <item m="1" x="3138"/>
        <item m="1" x="1584"/>
        <item m="1" x="1792"/>
        <item m="1" x="341"/>
        <item m="1" x="1981"/>
        <item m="1" x="3901"/>
        <item m="1" x="403"/>
        <item m="1" x="3804"/>
        <item m="1" x="3778"/>
        <item m="1" x="4613"/>
        <item m="1" x="2605"/>
        <item m="1" x="4057"/>
        <item m="1" x="461"/>
        <item m="1" x="846"/>
        <item m="1" x="1617"/>
        <item m="1" x="4374"/>
        <item m="1" x="4600"/>
        <item m="1" x="3611"/>
        <item m="1" x="766"/>
        <item m="1" x="2100"/>
        <item m="1" x="2272"/>
        <item m="1" x="1244"/>
        <item m="1" x="3377"/>
        <item m="1" x="2603"/>
        <item m="1" x="2343"/>
        <item m="1" x="2480"/>
        <item m="1" x="1811"/>
        <item m="1" x="3198"/>
        <item m="1" x="4115"/>
        <item m="1" x="1050"/>
        <item m="1" x="2390"/>
        <item m="1" x="2080"/>
        <item m="1" x="3997"/>
        <item m="1" x="4453"/>
        <item m="1" x="3776"/>
        <item m="1" x="1261"/>
        <item m="1" x="3122"/>
        <item m="1" x="3012"/>
        <item m="1" x="4486"/>
        <item m="1" x="3934"/>
        <item m="1" x="2354"/>
        <item m="1" x="3622"/>
        <item m="1" x="440"/>
        <item m="1" x="2485"/>
        <item m="1" x="3301"/>
        <item m="1" x="2793"/>
        <item m="1" x="2085"/>
        <item m="1" x="2332"/>
        <item m="1" x="2463"/>
        <item m="1" x="1281"/>
        <item m="1" x="2132"/>
        <item m="1" x="4493"/>
        <item m="1" x="2649"/>
        <item m="1" x="1828"/>
        <item m="1" x="4317"/>
        <item m="1" x="985"/>
        <item m="1" x="1868"/>
        <item m="1" x="3245"/>
        <item m="1" x="4610"/>
        <item m="1" x="3711"/>
        <item m="1" x="1421"/>
        <item m="1" x="3950"/>
        <item m="1" x="572"/>
        <item m="1" x="1962"/>
        <item m="1" x="292"/>
        <item m="1" x="2844"/>
        <item m="1" x="4095"/>
        <item m="1" x="3053"/>
        <item m="1" x="4591"/>
        <item m="1" x="3325"/>
        <item m="1" x="2279"/>
        <item m="1" x="3660"/>
        <item m="1" x="2992"/>
        <item m="1" x="671"/>
        <item m="1" x="3094"/>
        <item m="1" x="2198"/>
        <item m="1" x="975"/>
        <item m="1" x="2000"/>
        <item m="1" x="1578"/>
        <item m="1" x="4538"/>
        <item m="1" x="4237"/>
        <item m="1" x="1198"/>
        <item m="1" x="4050"/>
        <item m="1" x="3205"/>
        <item m="1" x="835"/>
        <item m="1" x="275"/>
        <item m="1" x="2737"/>
        <item m="1" x="3309"/>
        <item m="1" x="1490"/>
        <item m="1" x="3636"/>
        <item m="1" x="1926"/>
        <item m="1" x="3805"/>
        <item m="1" x="3057"/>
        <item m="1" x="3555"/>
        <item m="1" x="1680"/>
        <item m="1" x="401"/>
        <item m="1" x="3149"/>
        <item m="1" x="2316"/>
        <item m="1" x="1024"/>
        <item m="1" x="2609"/>
        <item m="1" x="2922"/>
        <item m="1" x="682"/>
        <item m="1" x="1357"/>
        <item m="1" x="965"/>
        <item m="1" x="1282"/>
        <item m="1" x="3984"/>
        <item m="1" x="2733"/>
        <item m="1" x="953"/>
        <item m="1" x="1433"/>
        <item m="1" x="2552"/>
        <item m="1" x="2140"/>
        <item m="1" x="2045"/>
        <item m="1" x="4543"/>
        <item m="1" x="3652"/>
        <item m="1" x="3155"/>
        <item m="1" x="3627"/>
        <item m="1" x="416"/>
        <item m="1" x="1652"/>
        <item m="1" x="569"/>
        <item m="1" x="4502"/>
        <item m="1" x="1390"/>
        <item m="1" x="2399"/>
        <item m="1" x="3492"/>
        <item m="1" x="1181"/>
        <item m="1" x="2758"/>
        <item m="1" x="3423"/>
        <item m="1" x="2283"/>
        <item m="1" x="4459"/>
        <item m="1" x="4256"/>
        <item m="1" x="4620"/>
        <item m="1" x="3748"/>
        <item m="1" x="1382"/>
        <item m="1" x="4226"/>
        <item m="1" x="4643"/>
        <item m="1" x="4268"/>
        <item m="1" x="3899"/>
        <item m="1" x="1255"/>
        <item m="1" x="1740"/>
        <item m="1" x="268"/>
        <item m="1" x="3074"/>
        <item m="1" x="2151"/>
        <item m="1" x="1793"/>
        <item m="1" x="4618"/>
        <item m="1" x="2939"/>
        <item m="1" x="2599"/>
        <item m="1" x="4313"/>
        <item m="1" x="2205"/>
        <item m="1" x="2126"/>
        <item m="1" x="2109"/>
        <item m="1" x="3661"/>
        <item m="1" x="2917"/>
        <item m="1" x="888"/>
        <item m="1" x="464"/>
        <item m="1" x="2087"/>
        <item m="1" x="1929"/>
        <item m="1" x="1338"/>
        <item m="1" x="605"/>
        <item m="1" x="1659"/>
        <item m="1" x="2490"/>
        <item m="1" x="4621"/>
        <item m="1" x="457"/>
        <item m="1" x="1110"/>
        <item m="1" x="1252"/>
        <item m="1" x="3388"/>
        <item m="1" x="951"/>
        <item m="1" x="2412"/>
        <item m="1" x="4526"/>
        <item x="12"/>
        <item m="1" x="1327"/>
        <item m="1" x="3472"/>
        <item x="16"/>
        <item m="1" x="2479"/>
        <item m="1" x="2855"/>
        <item m="1" x="798"/>
        <item x="27"/>
        <item m="1" x="2106"/>
        <item m="1" x="1410"/>
        <item m="1" x="1323"/>
        <item m="1" x="1029"/>
        <item x="36"/>
        <item m="1" x="4609"/>
        <item m="1" x="4512"/>
        <item x="42"/>
        <item m="1" x="1568"/>
        <item m="1" x="1480"/>
        <item m="1" x="874"/>
        <item x="46"/>
        <item x="49"/>
        <item x="50"/>
        <item x="53"/>
        <item m="1" x="2409"/>
        <item m="1" x="2619"/>
        <item m="1" x="1945"/>
        <item m="1" x="1639"/>
        <item m="1" x="1317"/>
        <item x="59"/>
        <item x="60"/>
        <item m="1" x="2095"/>
        <item x="68"/>
        <item x="69"/>
        <item m="1" x="2696"/>
        <item m="1" x="2612"/>
        <item m="1" x="4411"/>
        <item m="1" x="3732"/>
        <item x="77"/>
        <item x="80"/>
        <item m="1" x="4266"/>
        <item x="81"/>
        <item x="83"/>
        <item m="1" x="2254"/>
        <item m="1" x="1632"/>
        <item x="87"/>
        <item m="1" x="3880"/>
        <item m="1" x="3224"/>
        <item m="1" x="3657"/>
        <item x="91"/>
        <item x="93"/>
        <item m="1" x="2920"/>
        <item m="1" x="3353"/>
        <item x="98"/>
        <item m="1" x="2816"/>
        <item x="100"/>
        <item x="101"/>
        <item m="1" x="466"/>
        <item m="1" x="724"/>
        <item m="1" x="4399"/>
        <item x="107"/>
        <item m="1" x="204"/>
        <item m="1" x="1628"/>
        <item m="1" x="1393"/>
        <item m="1" x="2846"/>
        <item m="1" x="1023"/>
        <item x="110"/>
        <item m="1" x="1247"/>
        <item x="111"/>
        <item m="1" x="3977"/>
        <item m="1" x="802"/>
        <item m="1" x="2194"/>
        <item m="1" x="3556"/>
        <item m="1" x="3625"/>
        <item m="1" x="1813"/>
        <item m="1" x="676"/>
        <item x="114"/>
        <item m="1" x="3397"/>
        <item x="115"/>
        <item x="117"/>
        <item m="1" x="4299"/>
        <item m="1" x="468"/>
        <item x="118"/>
        <item m="1" x="4366"/>
        <item x="121"/>
        <item m="1" x="1200"/>
        <item m="1" x="1891"/>
        <item m="1" x="2562"/>
        <item x="122"/>
        <item m="1" x="3916"/>
        <item m="1" x="4638"/>
        <item m="1" x="1343"/>
        <item m="1" x="2721"/>
        <item m="1" x="2804"/>
        <item x="128"/>
        <item m="1" x="3644"/>
        <item m="1" x="3712"/>
        <item m="1" x="4309"/>
        <item m="1" x="1133"/>
        <item m="1" x="982"/>
        <item m="1" x="1283"/>
        <item m="1" x="1603"/>
        <item x="131"/>
        <item m="1" x="2067"/>
        <item m="1" x="2664"/>
        <item m="1" x="3342"/>
        <item m="1" x="3646"/>
        <item m="1" x="4087"/>
        <item m="1" x="180"/>
        <item m="1" x="837"/>
        <item x="135"/>
        <item m="1" x="3506"/>
        <item m="1" x="4145"/>
        <item m="1" x="4572"/>
        <item m="1" x="628"/>
        <item m="1" x="697"/>
        <item m="1" x="1615"/>
        <item m="1" x="1914"/>
        <item m="1" x="3653"/>
        <item x="140"/>
        <item x="141"/>
        <item m="1" x="3128"/>
        <item x="143"/>
        <item m="1" x="2376"/>
        <item m="1" x="340"/>
        <item m="1" x="2382"/>
        <item m="1" x="1623"/>
        <item m="1" x="1157"/>
        <item m="1" x="2824"/>
        <item m="1" x="1294"/>
        <item m="1" x="3185"/>
        <item m="1" x="536"/>
        <item m="1" x="1631"/>
        <item m="1" x="3500"/>
        <item m="1" x="2049"/>
        <item x="156"/>
        <item x="2"/>
        <item m="1" x="666"/>
        <item m="1" x="1851"/>
        <item x="99"/>
        <item x="102"/>
        <item m="1" x="251"/>
        <item m="1" x="3809"/>
        <item m="1" x="3237"/>
        <item m="1" x="2488"/>
        <item m="1" x="3840"/>
        <item m="1" x="1333"/>
        <item x="116"/>
        <item m="1" x="1586"/>
        <item m="1" x="2281"/>
        <item m="1" x="3633"/>
        <item m="1" x="2356"/>
        <item x="119"/>
        <item x="120"/>
        <item m="1" x="1976"/>
        <item m="1" x="2653"/>
        <item m="1" x="3272"/>
        <item x="123"/>
        <item m="1" x="757"/>
        <item m="1" x="1434"/>
        <item m="1" x="2130"/>
        <item m="1" x="3407"/>
        <item x="124"/>
        <item x="125"/>
        <item x="126"/>
        <item x="127"/>
        <item m="1" x="1599"/>
        <item m="1" x="2973"/>
        <item m="1" x="3047"/>
        <item m="1" x="4382"/>
        <item m="1" x="1749"/>
        <item m="1" x="2431"/>
        <item m="1" x="3201"/>
        <item m="1" x="3771"/>
        <item m="1" x="3861"/>
        <item m="1" x="4566"/>
        <item x="130"/>
        <item m="1" x="1993"/>
        <item m="1" x="3050"/>
        <item m="1" x="3425"/>
        <item x="133"/>
        <item m="1" x="1136"/>
        <item m="1" x="2231"/>
        <item m="1" x="2512"/>
        <item m="1" x="3209"/>
        <item m="1" x="1687"/>
        <item m="1" x="3133"/>
        <item m="1" x="3432"/>
        <item m="1" x="4391"/>
        <item m="1" x="262"/>
        <item m="1" x="1141"/>
        <item m="1" x="1067"/>
        <item m="1" x="1613"/>
        <item m="1" x="2750"/>
        <item m="1" x="242"/>
        <item x="0"/>
        <item x="1"/>
        <item x="3"/>
        <item x="4"/>
        <item x="5"/>
        <item x="6"/>
        <item x="7"/>
        <item x="8"/>
        <item x="9"/>
        <item x="10"/>
        <item x="11"/>
        <item x="13"/>
        <item x="14"/>
        <item x="15"/>
        <item x="17"/>
        <item x="18"/>
        <item x="19"/>
        <item x="20"/>
        <item x="21"/>
        <item x="22"/>
        <item x="23"/>
        <item x="24"/>
        <item x="25"/>
        <item x="26"/>
        <item x="28"/>
        <item x="29"/>
        <item x="30"/>
        <item x="31"/>
        <item x="32"/>
        <item x="33"/>
        <item x="34"/>
        <item x="35"/>
        <item x="37"/>
        <item x="38"/>
        <item x="39"/>
        <item x="40"/>
        <item x="41"/>
        <item x="43"/>
        <item x="44"/>
        <item x="45"/>
        <item x="47"/>
        <item x="48"/>
        <item x="51"/>
        <item x="52"/>
        <item x="54"/>
        <item x="55"/>
        <item x="56"/>
        <item x="57"/>
        <item x="58"/>
        <item x="61"/>
        <item x="62"/>
        <item x="63"/>
        <item x="64"/>
        <item x="65"/>
        <item x="66"/>
        <item x="67"/>
        <item x="70"/>
        <item x="71"/>
        <item x="72"/>
        <item x="73"/>
        <item x="74"/>
        <item x="75"/>
        <item x="76"/>
        <item x="78"/>
        <item x="79"/>
        <item x="82"/>
        <item x="84"/>
        <item x="85"/>
        <item x="86"/>
        <item x="88"/>
        <item x="89"/>
        <item x="90"/>
        <item x="92"/>
        <item x="94"/>
        <item x="95"/>
        <item x="96"/>
        <item x="97"/>
        <item x="103"/>
        <item x="104"/>
        <item x="105"/>
        <item x="106"/>
        <item x="108"/>
        <item x="109"/>
        <item x="112"/>
        <item x="113"/>
        <item x="129"/>
        <item x="132"/>
        <item x="134"/>
        <item x="136"/>
        <item x="137"/>
        <item x="138"/>
        <item x="139"/>
        <item x="142"/>
        <item x="144"/>
        <item x="145"/>
        <item x="146"/>
        <item x="147"/>
        <item x="148"/>
        <item x="149"/>
        <item x="150"/>
        <item x="151"/>
        <item x="152"/>
        <item x="153"/>
        <item x="154"/>
        <item x="155"/>
      </items>
    </pivotField>
    <pivotField compact="0" outline="0" showAll="0"/>
    <pivotField axis="axisRow" compact="0" outline="0" showAll="0" defaultSubtotal="0">
      <items count="4">
        <item x="2"/>
        <item x="3"/>
        <item x="0"/>
        <item x="1"/>
      </items>
    </pivotField>
    <pivotField compact="0" outline="0" showAll="0" defaultSubtotal="0">
      <items count="1">
        <item x="0"/>
      </items>
    </pivotField>
    <pivotField compact="0" outline="0" showAll="0" defaultSubtotal="0">
      <items count="1">
        <item x="0"/>
      </items>
    </pivotField>
    <pivotField axis="axisRow" compact="0" outline="0" showAll="0" defaultSubtotal="0">
      <items count="185">
        <item x="183"/>
        <item x="175"/>
        <item x="147"/>
        <item x="134"/>
        <item x="161"/>
        <item x="162"/>
        <item x="178"/>
        <item x="174"/>
        <item x="169"/>
        <item x="127"/>
        <item x="142"/>
        <item x="150"/>
        <item x="67"/>
        <item x="157"/>
        <item x="146"/>
        <item x="129"/>
        <item x="69"/>
        <item x="82"/>
        <item x="152"/>
        <item x="164"/>
        <item x="30"/>
        <item x="58"/>
        <item x="38"/>
        <item x="165"/>
        <item x="158"/>
        <item x="0"/>
        <item x="13"/>
        <item x="179"/>
        <item x="144"/>
        <item x="41"/>
        <item x="155"/>
        <item x="140"/>
        <item x="168"/>
        <item x="88"/>
        <item x="40"/>
        <item x="102"/>
        <item x="149"/>
        <item x="98"/>
        <item x="94"/>
        <item x="14"/>
        <item x="120"/>
        <item x="87"/>
        <item x="24"/>
        <item x="110"/>
        <item x="53"/>
        <item x="34"/>
        <item x="78"/>
        <item x="100"/>
        <item x="92"/>
        <item x="109"/>
        <item x="160"/>
        <item x="184"/>
        <item x="133"/>
        <item x="118"/>
        <item x="59"/>
        <item x="159"/>
        <item x="76"/>
        <item x="116"/>
        <item x="1"/>
        <item x="3"/>
        <item x="145"/>
        <item x="85"/>
        <item x="131"/>
        <item x="171"/>
        <item x="101"/>
        <item x="124"/>
        <item x="108"/>
        <item x="79"/>
        <item x="74"/>
        <item x="135"/>
        <item x="62"/>
        <item x="28"/>
        <item x="51"/>
        <item x="115"/>
        <item x="63"/>
        <item x="80"/>
        <item x="138"/>
        <item x="167"/>
        <item x="166"/>
        <item x="105"/>
        <item x="99"/>
        <item x="54"/>
        <item x="143"/>
        <item x="19"/>
        <item x="113"/>
        <item x="39"/>
        <item x="9"/>
        <item x="95"/>
        <item x="107"/>
        <item x="21"/>
        <item x="57"/>
        <item x="20"/>
        <item x="22"/>
        <item x="177"/>
        <item x="182"/>
        <item x="121"/>
        <item x="32"/>
        <item x="61"/>
        <item x="117"/>
        <item x="35"/>
        <item x="111"/>
        <item x="93"/>
        <item x="91"/>
        <item x="125"/>
        <item x="18"/>
        <item x="83"/>
        <item x="181"/>
        <item x="81"/>
        <item x="106"/>
        <item x="96"/>
        <item x="172"/>
        <item x="5"/>
        <item x="141"/>
        <item x="36"/>
        <item x="71"/>
        <item x="12"/>
        <item x="65"/>
        <item x="49"/>
        <item x="104"/>
        <item x="77"/>
        <item x="29"/>
        <item x="42"/>
        <item x="154"/>
        <item x="114"/>
        <item x="86"/>
        <item x="64"/>
        <item x="137"/>
        <item x="27"/>
        <item x="170"/>
        <item x="89"/>
        <item x="25"/>
        <item x="173"/>
        <item x="148"/>
        <item x="153"/>
        <item x="48"/>
        <item x="44"/>
        <item x="23"/>
        <item x="90"/>
        <item x="10"/>
        <item x="123"/>
        <item x="112"/>
        <item x="130"/>
        <item x="43"/>
        <item x="26"/>
        <item x="180"/>
        <item x="45"/>
        <item x="75"/>
        <item x="126"/>
        <item x="97"/>
        <item x="16"/>
        <item x="68"/>
        <item x="6"/>
        <item x="163"/>
        <item x="119"/>
        <item x="66"/>
        <item x="122"/>
        <item x="2"/>
        <item x="15"/>
        <item x="156"/>
        <item x="37"/>
        <item x="46"/>
        <item x="151"/>
        <item x="7"/>
        <item x="176"/>
        <item x="103"/>
        <item x="31"/>
        <item x="60"/>
        <item x="47"/>
        <item x="17"/>
        <item x="136"/>
        <item x="8"/>
        <item x="128"/>
        <item x="52"/>
        <item x="139"/>
        <item x="50"/>
        <item x="56"/>
        <item x="72"/>
        <item x="73"/>
        <item x="84"/>
        <item x="33"/>
        <item x="132"/>
        <item x="55"/>
        <item x="70"/>
        <item x="11"/>
        <item x="4"/>
      </items>
    </pivotField>
    <pivotField compact="0" outline="0" showAll="0">
      <items count="6">
        <item x="1"/>
        <item x="3"/>
        <item x="0"/>
        <item x="2"/>
        <item x="4"/>
        <item t="default"/>
      </items>
    </pivotField>
    <pivotField axis="axisRow" compact="0" outline="0" showAll="0" defaultSubtotal="0">
      <items count="215">
        <item x="101"/>
        <item x="102"/>
        <item x="4"/>
        <item m="1" x="145"/>
        <item m="1" x="211"/>
        <item m="1" x="206"/>
        <item m="1" x="188"/>
        <item m="1" x="174"/>
        <item m="1" x="105"/>
        <item m="1" x="130"/>
        <item m="1" x="181"/>
        <item m="1" x="153"/>
        <item m="1" x="207"/>
        <item m="1" x="178"/>
        <item m="1" x="214"/>
        <item m="1" x="193"/>
        <item m="1" x="133"/>
        <item m="1" x="192"/>
        <item m="1" x="126"/>
        <item m="1" x="158"/>
        <item m="1" x="108"/>
        <item m="1" x="151"/>
        <item m="1" x="171"/>
        <item m="1" x="107"/>
        <item m="1" x="156"/>
        <item m="1" x="136"/>
        <item m="1" x="170"/>
        <item m="1" x="177"/>
        <item m="1" x="137"/>
        <item m="1" x="143"/>
        <item m="1" x="210"/>
        <item m="1" x="121"/>
        <item m="1" x="180"/>
        <item m="1" x="175"/>
        <item m="1" x="140"/>
        <item m="1" x="179"/>
        <item m="1" x="135"/>
        <item m="1" x="197"/>
        <item m="1" x="132"/>
        <item m="1" x="200"/>
        <item m="1" x="150"/>
        <item m="1" x="147"/>
        <item m="1" x="152"/>
        <item m="1" x="191"/>
        <item m="1" x="183"/>
        <item m="1" x="120"/>
        <item m="1" x="123"/>
        <item m="1" x="127"/>
        <item m="1" x="149"/>
        <item m="1" x="187"/>
        <item m="1" x="111"/>
        <item m="1" x="212"/>
        <item m="1" x="161"/>
        <item m="1" x="208"/>
        <item m="1" x="142"/>
        <item m="1" x="189"/>
        <item m="1" x="157"/>
        <item m="1" x="113"/>
        <item m="1" x="122"/>
        <item m="1" x="165"/>
        <item m="1" x="196"/>
        <item m="1" x="160"/>
        <item m="1" x="190"/>
        <item m="1" x="194"/>
        <item m="1" x="139"/>
        <item m="1" x="162"/>
        <item m="1" x="198"/>
        <item m="1" x="134"/>
        <item m="1" x="128"/>
        <item m="1" x="112"/>
        <item m="1" x="116"/>
        <item m="1" x="119"/>
        <item m="1" x="167"/>
        <item m="1" x="186"/>
        <item m="1" x="173"/>
        <item m="1" x="109"/>
        <item m="1" x="129"/>
        <item m="1" x="115"/>
        <item m="1" x="159"/>
        <item m="1" x="164"/>
        <item m="1" x="103"/>
        <item m="1" x="213"/>
        <item m="1" x="117"/>
        <item m="1" x="131"/>
        <item m="1" x="172"/>
        <item m="1" x="202"/>
        <item m="1" x="104"/>
        <item m="1" x="204"/>
        <item m="1" x="166"/>
        <item m="1" x="106"/>
        <item m="1" x="124"/>
        <item m="1" x="144"/>
        <item m="1" x="154"/>
        <item m="1" x="182"/>
        <item m="1" x="203"/>
        <item m="1" x="125"/>
        <item m="1" x="141"/>
        <item m="1" x="169"/>
        <item m="1" x="168"/>
        <item m="1" x="209"/>
        <item m="1" x="146"/>
        <item m="1" x="118"/>
        <item m="1" x="185"/>
        <item m="1" x="184"/>
        <item m="1" x="138"/>
        <item m="1" x="195"/>
        <item m="1" x="163"/>
        <item m="1" x="155"/>
        <item m="1" x="201"/>
        <item m="1" x="199"/>
        <item m="1" x="205"/>
        <item m="1" x="148"/>
        <item m="1" x="114"/>
        <item m="1" x="176"/>
        <item m="1" x="110"/>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s>
    </pivotField>
    <pivotField axis="axisRow" compact="0" outline="0" showAll="0" defaultSubtotal="0">
      <items count="62">
        <item x="2"/>
        <item x="57"/>
        <item x="34"/>
        <item x="39"/>
        <item x="51"/>
        <item x="50"/>
        <item x="32"/>
        <item x="44"/>
        <item x="37"/>
        <item x="54"/>
        <item x="43"/>
        <item x="46"/>
        <item x="56"/>
        <item x="38"/>
        <item x="35"/>
        <item x="60"/>
        <item x="55"/>
        <item x="52"/>
        <item x="33"/>
        <item x="40"/>
        <item x="49"/>
        <item x="30"/>
        <item x="53"/>
        <item x="59"/>
        <item x="42"/>
        <item x="41"/>
        <item x="58"/>
        <item x="48"/>
        <item x="47"/>
        <item x="45"/>
        <item x="36"/>
        <item x="18"/>
        <item x="4"/>
        <item x="7"/>
        <item x="14"/>
        <item x="3"/>
        <item x="13"/>
        <item x="19"/>
        <item x="22"/>
        <item x="9"/>
        <item x="6"/>
        <item x="20"/>
        <item x="21"/>
        <item x="23"/>
        <item x="0"/>
        <item x="11"/>
        <item x="16"/>
        <item x="1"/>
        <item x="15"/>
        <item x="5"/>
        <item x="17"/>
        <item x="24"/>
        <item x="29"/>
        <item x="8"/>
        <item x="12"/>
        <item x="10"/>
        <item x="25"/>
        <item x="28"/>
        <item x="27"/>
        <item x="31"/>
        <item x="26"/>
        <item x="61"/>
      </items>
    </pivotField>
    <pivotField axis="axisRow" compact="0" outline="0" showAll="0" defaultSubtotal="0">
      <items count="62">
        <item x="0"/>
        <item x="53"/>
        <item x="45"/>
        <item x="42"/>
        <item x="38"/>
        <item m="1" x="58"/>
        <item x="36"/>
        <item x="41"/>
        <item x="44"/>
        <item x="40"/>
        <item x="35"/>
        <item x="51"/>
        <item x="27"/>
        <item x="29"/>
        <item x="28"/>
        <item x="32"/>
        <item x="37"/>
        <item x="34"/>
        <item x="30"/>
        <item x="33"/>
        <item x="31"/>
        <item x="52"/>
        <item x="25"/>
        <item x="49"/>
        <item x="50"/>
        <item x="48"/>
        <item x="47"/>
        <item x="46"/>
        <item x="39"/>
        <item x="9"/>
        <item x="18"/>
        <item x="3"/>
        <item x="2"/>
        <item x="12"/>
        <item m="1" x="55"/>
        <item x="5"/>
        <item m="1" x="61"/>
        <item m="1" x="59"/>
        <item x="22"/>
        <item x="1"/>
        <item x="6"/>
        <item x="7"/>
        <item x="15"/>
        <item x="19"/>
        <item x="4"/>
        <item m="1" x="57"/>
        <item x="24"/>
        <item x="8"/>
        <item x="20"/>
        <item x="23"/>
        <item x="11"/>
        <item x="54"/>
        <item x="43"/>
        <item x="16"/>
        <item m="1" x="60"/>
        <item x="17"/>
        <item x="13"/>
        <item x="10"/>
        <item x="21"/>
        <item m="1" x="56"/>
        <item x="14"/>
        <item x="26"/>
      </items>
    </pivotField>
    <pivotField axis="axisRow" compact="0" outline="0" showAll="0" defaultSubtotal="0">
      <items count="709">
        <item m="1" x="599"/>
        <item m="1" x="298"/>
        <item m="1" x="182"/>
        <item m="1" x="580"/>
        <item x="29"/>
        <item m="1" x="189"/>
        <item x="82"/>
        <item x="67"/>
        <item x="47"/>
        <item m="1" x="425"/>
        <item m="1" x="586"/>
        <item m="1" x="377"/>
        <item m="1" x="612"/>
        <item m="1" x="443"/>
        <item m="1" x="660"/>
        <item m="1" x="501"/>
        <item m="1" x="259"/>
        <item x="99"/>
        <item x="106"/>
        <item x="103"/>
        <item m="1" x="287"/>
        <item m="1" x="467"/>
        <item m="1" x="190"/>
        <item m="1" x="448"/>
        <item x="124"/>
        <item m="1" x="342"/>
        <item m="1" x="203"/>
        <item m="1" x="304"/>
        <item m="1" x="385"/>
        <item m="1" x="482"/>
        <item m="1" x="577"/>
        <item x="116"/>
        <item m="1" x="165"/>
        <item m="1" x="246"/>
        <item m="1" x="255"/>
        <item x="123"/>
        <item x="129"/>
        <item x="125"/>
        <item m="1" x="470"/>
        <item m="1" x="593"/>
        <item x="122"/>
        <item m="1" x="364"/>
        <item m="1" x="370"/>
        <item m="1" x="405"/>
        <item m="1" x="502"/>
        <item m="1" x="583"/>
        <item m="1" x="635"/>
        <item m="1" x="677"/>
        <item m="1" x="406"/>
        <item m="1" x="534"/>
        <item m="1" x="178"/>
        <item m="1" x="267"/>
        <item m="1" x="445"/>
        <item x="93"/>
        <item x="157"/>
        <item m="1" x="166"/>
        <item x="102"/>
        <item x="97"/>
        <item m="1" x="629"/>
        <item m="1" x="442"/>
        <item m="1" x="676"/>
        <item m="1" x="176"/>
        <item m="1" x="437"/>
        <item m="1" x="694"/>
        <item x="44"/>
        <item m="1" x="356"/>
        <item m="1" x="634"/>
        <item m="1" x="556"/>
        <item m="1" x="345"/>
        <item m="1" x="310"/>
        <item x="84"/>
        <item m="1" x="192"/>
        <item m="1" x="204"/>
        <item m="1" x="435"/>
        <item x="43"/>
        <item m="1" x="436"/>
        <item x="135"/>
        <item m="1" x="589"/>
        <item m="1" x="368"/>
        <item m="1" x="231"/>
        <item m="1" x="273"/>
        <item m="1" x="270"/>
        <item m="1" x="302"/>
        <item m="1" x="183"/>
        <item m="1" x="329"/>
        <item m="1" x="344"/>
        <item x="66"/>
        <item x="75"/>
        <item m="1" x="595"/>
        <item m="1" x="199"/>
        <item x="144"/>
        <item x="105"/>
        <item m="1" x="289"/>
        <item x="53"/>
        <item m="1" x="386"/>
        <item m="1" x="560"/>
        <item m="1" x="656"/>
        <item x="121"/>
        <item m="1" x="330"/>
        <item m="1" x="653"/>
        <item m="1" x="420"/>
        <item m="1" x="568"/>
        <item m="1" x="584"/>
        <item m="1" x="193"/>
        <item m="1" x="449"/>
        <item x="48"/>
        <item m="1" x="201"/>
        <item m="1" x="365"/>
        <item m="1" x="429"/>
        <item m="1" x="477"/>
        <item x="50"/>
        <item m="1" x="373"/>
        <item x="40"/>
        <item m="1" x="696"/>
        <item m="1" x="638"/>
        <item m="1" x="632"/>
        <item m="1" x="227"/>
        <item m="1" x="658"/>
        <item m="1" x="213"/>
        <item m="1" x="168"/>
        <item m="1" x="415"/>
        <item m="1" x="163"/>
        <item m="1" x="399"/>
        <item x="77"/>
        <item m="1" x="387"/>
        <item m="1" x="401"/>
        <item x="21"/>
        <item m="1" x="208"/>
        <item m="1" x="274"/>
        <item x="118"/>
        <item m="1" x="322"/>
        <item m="1" x="159"/>
        <item m="1" x="347"/>
        <item m="1" x="337"/>
        <item m="1" x="661"/>
        <item m="1" x="188"/>
        <item m="1" x="278"/>
        <item m="1" x="690"/>
        <item m="1" x="544"/>
        <item m="1" x="558"/>
        <item x="147"/>
        <item m="1" x="180"/>
        <item m="1" x="388"/>
        <item m="1" x="250"/>
        <item m="1" x="488"/>
        <item m="1" x="525"/>
        <item m="1" x="607"/>
        <item m="1" x="664"/>
        <item m="1" x="484"/>
        <item m="1" x="334"/>
        <item m="1" x="333"/>
        <item m="1" x="538"/>
        <item m="1" x="490"/>
        <item m="1" x="207"/>
        <item m="1" x="362"/>
        <item m="1" x="410"/>
        <item m="1" x="686"/>
        <item m="1" x="441"/>
        <item m="1" x="311"/>
        <item m="1" x="402"/>
        <item x="49"/>
        <item m="1" x="588"/>
        <item m="1" x="279"/>
        <item x="39"/>
        <item x="15"/>
        <item x="32"/>
        <item x="89"/>
        <item x="38"/>
        <item x="37"/>
        <item m="1" x="454"/>
        <item x="46"/>
        <item x="70"/>
        <item m="1" x="392"/>
        <item m="1" x="596"/>
        <item x="61"/>
        <item m="1" x="475"/>
        <item x="54"/>
        <item m="1" x="487"/>
        <item m="1" x="251"/>
        <item x="56"/>
        <item x="78"/>
        <item m="1" x="497"/>
        <item x="71"/>
        <item m="1" x="277"/>
        <item m="1" x="161"/>
        <item x="72"/>
        <item x="51"/>
        <item m="1" x="571"/>
        <item x="65"/>
        <item m="1" x="646"/>
        <item m="1" x="460"/>
        <item x="62"/>
        <item m="1" x="663"/>
        <item m="1" x="641"/>
        <item x="92"/>
        <item m="1" x="640"/>
        <item m="1" x="479"/>
        <item m="1" x="265"/>
        <item m="1" x="367"/>
        <item x="83"/>
        <item x="73"/>
        <item m="1" x="529"/>
        <item x="76"/>
        <item x="87"/>
        <item m="1" x="603"/>
        <item x="117"/>
        <item x="114"/>
        <item x="113"/>
        <item m="1" x="702"/>
        <item m="1" x="532"/>
        <item x="109"/>
        <item m="1" x="314"/>
        <item m="1" x="433"/>
        <item m="1" x="628"/>
        <item m="1" x="355"/>
        <item m="1" x="363"/>
        <item m="1" x="610"/>
        <item x="119"/>
        <item x="107"/>
        <item m="1" x="510"/>
        <item m="1" x="687"/>
        <item m="1" x="552"/>
        <item m="1" x="397"/>
        <item m="1" x="566"/>
        <item m="1" x="693"/>
        <item m="1" x="605"/>
        <item m="1" x="264"/>
        <item m="1" x="211"/>
        <item m="1" x="224"/>
        <item m="1" x="321"/>
        <item m="1" x="554"/>
        <item m="1" x="491"/>
        <item x="136"/>
        <item m="1" x="469"/>
        <item m="1" x="177"/>
        <item m="1" x="306"/>
        <item x="132"/>
        <item m="1" x="257"/>
        <item m="1" x="543"/>
        <item m="1" x="517"/>
        <item m="1" x="503"/>
        <item m="1" x="212"/>
        <item x="143"/>
        <item x="138"/>
        <item m="1" x="307"/>
        <item m="1" x="504"/>
        <item m="1" x="688"/>
        <item m="1" x="594"/>
        <item m="1" x="512"/>
        <item m="1" x="366"/>
        <item m="1" x="669"/>
        <item m="1" x="371"/>
        <item m="1" x="670"/>
        <item m="1" x="440"/>
        <item m="1" x="185"/>
        <item m="1" x="624"/>
        <item m="1" x="343"/>
        <item m="1" x="409"/>
        <item m="1" x="706"/>
        <item m="1" x="639"/>
        <item m="1" x="581"/>
        <item x="11"/>
        <item m="1" x="191"/>
        <item m="1" x="218"/>
        <item m="1" x="549"/>
        <item x="74"/>
        <item m="1" x="414"/>
        <item m="1" x="309"/>
        <item m="1" x="548"/>
        <item x="68"/>
        <item m="1" x="326"/>
        <item x="94"/>
        <item m="1" x="196"/>
        <item m="1" x="623"/>
        <item m="1" x="697"/>
        <item x="86"/>
        <item x="88"/>
        <item m="1" x="572"/>
        <item x="96"/>
        <item m="1" x="678"/>
        <item x="111"/>
        <item m="1" x="537"/>
        <item x="79"/>
        <item x="104"/>
        <item m="1" x="563"/>
        <item m="1" x="675"/>
        <item x="95"/>
        <item x="127"/>
        <item m="1" x="592"/>
        <item m="1" x="383"/>
        <item m="1" x="620"/>
        <item m="1" x="292"/>
        <item m="1" x="422"/>
        <item m="1" x="305"/>
        <item m="1" x="315"/>
        <item m="1" x="233"/>
        <item m="1" x="194"/>
        <item x="85"/>
        <item m="1" x="240"/>
        <item m="1" x="461"/>
        <item m="1" x="604"/>
        <item x="134"/>
        <item m="1" x="522"/>
        <item m="1" x="444"/>
        <item m="1" x="241"/>
        <item m="1" x="451"/>
        <item m="1" x="621"/>
        <item m="1" x="555"/>
        <item m="1" x="471"/>
        <item x="130"/>
        <item m="1" x="557"/>
        <item m="1" x="226"/>
        <item m="1" x="205"/>
        <item m="1" x="179"/>
        <item m="1" x="423"/>
        <item m="1" x="332"/>
        <item m="1" x="492"/>
        <item m="1" x="378"/>
        <item x="142"/>
        <item m="1" x="248"/>
        <item m="1" x="463"/>
        <item m="1" x="453"/>
        <item m="1" x="680"/>
        <item m="1" x="242"/>
        <item m="1" x="318"/>
        <item m="1" x="671"/>
        <item m="1" x="228"/>
        <item m="1" x="372"/>
        <item m="1" x="665"/>
        <item m="1" x="474"/>
        <item m="1" x="303"/>
        <item m="1" x="170"/>
        <item m="1" x="559"/>
        <item m="1" x="269"/>
        <item m="1" x="282"/>
        <item m="1" x="319"/>
        <item m="1" x="335"/>
        <item m="1" x="223"/>
        <item m="1" x="323"/>
        <item m="1" x="175"/>
        <item m="1" x="567"/>
        <item m="1" x="245"/>
        <item m="1" x="701"/>
        <item x="1"/>
        <item m="1" x="381"/>
        <item x="5"/>
        <item m="1" x="184"/>
        <item m="1" x="666"/>
        <item m="1" x="351"/>
        <item m="1" x="486"/>
        <item x="57"/>
        <item x="45"/>
        <item x="52"/>
        <item m="1" x="615"/>
        <item m="1" x="215"/>
        <item m="1" x="391"/>
        <item x="22"/>
        <item m="1" x="428"/>
        <item x="24"/>
        <item x="108"/>
        <item x="100"/>
        <item x="91"/>
        <item m="1" x="361"/>
        <item m="1" x="281"/>
        <item x="120"/>
        <item m="1" x="450"/>
        <item m="1" x="564"/>
        <item x="115"/>
        <item m="1" x="539"/>
        <item m="1" x="247"/>
        <item m="1" x="395"/>
        <item m="1" x="158"/>
        <item x="137"/>
        <item x="140"/>
        <item m="1" x="376"/>
        <item m="1" x="266"/>
        <item m="1" x="195"/>
        <item m="1" x="695"/>
        <item m="1" x="258"/>
        <item m="1" x="408"/>
        <item m="1" x="348"/>
        <item m="1" x="452"/>
        <item m="1" x="295"/>
        <item m="1" x="570"/>
        <item m="1" x="636"/>
        <item m="1" x="655"/>
        <item m="1" x="536"/>
        <item m="1" x="296"/>
        <item x="151"/>
        <item m="1" x="473"/>
        <item m="1" x="197"/>
        <item m="1" x="494"/>
        <item m="1" x="551"/>
        <item m="1" x="221"/>
        <item m="1" x="384"/>
        <item m="1" x="380"/>
        <item m="1" x="652"/>
        <item m="1" x="667"/>
        <item m="1" x="574"/>
        <item x="36"/>
        <item m="1" x="519"/>
        <item x="42"/>
        <item m="1" x="561"/>
        <item x="34"/>
        <item x="69"/>
        <item x="55"/>
        <item x="60"/>
        <item x="63"/>
        <item x="80"/>
        <item m="1" x="614"/>
        <item m="1" x="618"/>
        <item x="112"/>
        <item m="1" x="421"/>
        <item m="1" x="293"/>
        <item m="1" x="256"/>
        <item m="1" x="511"/>
        <item m="1" x="542"/>
        <item m="1" x="521"/>
        <item x="126"/>
        <item m="1" x="483"/>
        <item m="1" x="275"/>
        <item m="1" x="611"/>
        <item m="1" x="472"/>
        <item m="1" x="569"/>
        <item m="1" x="358"/>
        <item m="1" x="260"/>
        <item m="1" x="253"/>
        <item m="1" x="411"/>
        <item m="1" x="465"/>
        <item m="1" x="209"/>
        <item m="1" x="531"/>
        <item m="1" x="485"/>
        <item m="1" x="526"/>
        <item x="16"/>
        <item m="1" x="261"/>
        <item m="1" x="562"/>
        <item m="1" x="455"/>
        <item m="1" x="507"/>
        <item x="59"/>
        <item x="90"/>
        <item x="58"/>
        <item x="81"/>
        <item x="98"/>
        <item x="101"/>
        <item m="1" x="516"/>
        <item x="110"/>
        <item m="1" x="533"/>
        <item m="1" x="225"/>
        <item m="1" x="346"/>
        <item m="1" x="187"/>
        <item m="1" x="249"/>
        <item x="128"/>
        <item m="1" x="654"/>
        <item m="1" x="331"/>
        <item m="1" x="167"/>
        <item x="146"/>
        <item m="1" x="689"/>
        <item m="1" x="357"/>
        <item m="1" x="169"/>
        <item m="1" x="232"/>
        <item m="1" x="214"/>
        <item m="1" x="585"/>
        <item m="1" x="390"/>
        <item m="1" x="325"/>
        <item x="150"/>
        <item m="1" x="704"/>
        <item m="1" x="662"/>
        <item m="1" x="439"/>
        <item m="1" x="505"/>
        <item m="1" x="389"/>
        <item m="1" x="350"/>
        <item m="1" x="545"/>
        <item m="1" x="412"/>
        <item m="1" x="597"/>
        <item m="1" x="520"/>
        <item m="1" x="579"/>
        <item m="1" x="174"/>
        <item m="1" x="459"/>
        <item m="1" x="553"/>
        <item x="25"/>
        <item m="1" x="220"/>
        <item m="1" x="647"/>
        <item m="1" x="515"/>
        <item m="1" x="582"/>
        <item m="1" x="219"/>
        <item m="1" x="708"/>
        <item m="1" x="360"/>
        <item m="1" x="300"/>
        <item m="1" x="541"/>
        <item m="1" x="627"/>
        <item m="1" x="514"/>
        <item m="1" x="616"/>
        <item m="1" x="339"/>
        <item x="33"/>
        <item x="28"/>
        <item m="1" x="229"/>
        <item m="1" x="172"/>
        <item m="1" x="394"/>
        <item m="1" x="216"/>
        <item m="1" x="217"/>
        <item m="1" x="587"/>
        <item m="1" x="648"/>
        <item m="1" x="338"/>
        <item m="1" x="324"/>
        <item m="1" x="642"/>
        <item m="1" x="619"/>
        <item m="1" x="668"/>
        <item m="1" x="426"/>
        <item m="1" x="438"/>
        <item m="1" x="276"/>
        <item m="1" x="299"/>
        <item m="1" x="481"/>
        <item m="1" x="369"/>
        <item m="1" x="447"/>
        <item m="1" x="498"/>
        <item m="1" x="181"/>
        <item x="30"/>
        <item m="1" x="458"/>
        <item m="1" x="576"/>
        <item x="35"/>
        <item m="1" x="328"/>
        <item m="1" x="308"/>
        <item x="13"/>
        <item x="17"/>
        <item m="1" x="550"/>
        <item m="1" x="513"/>
        <item m="1" x="457"/>
        <item m="1" x="682"/>
        <item m="1" x="353"/>
        <item m="1" x="290"/>
        <item m="1" x="419"/>
        <item m="1" x="413"/>
        <item x="27"/>
        <item m="1" x="478"/>
        <item x="19"/>
        <item m="1" x="200"/>
        <item m="1" x="236"/>
        <item x="14"/>
        <item m="1" x="673"/>
        <item m="1" x="271"/>
        <item m="1" x="375"/>
        <item m="1" x="407"/>
        <item m="1" x="540"/>
        <item m="1" x="456"/>
        <item x="149"/>
        <item m="1" x="327"/>
        <item m="1" x="237"/>
        <item m="1" x="609"/>
        <item m="1" x="480"/>
        <item m="1" x="699"/>
        <item m="1" x="578"/>
        <item m="1" x="608"/>
        <item m="1" x="404"/>
        <item m="1" x="341"/>
        <item m="1" x="651"/>
        <item m="1" x="657"/>
        <item m="1" x="432"/>
        <item m="1" x="171"/>
        <item m="1" x="700"/>
        <item m="1" x="547"/>
        <item m="1" x="198"/>
        <item m="1" x="659"/>
        <item m="1" x="495"/>
        <item m="1" x="291"/>
        <item m="1" x="500"/>
        <item m="1" x="590"/>
        <item m="1" x="173"/>
        <item m="1" x="601"/>
        <item m="1" x="685"/>
        <item m="1" x="301"/>
        <item m="1" x="254"/>
        <item m="1" x="575"/>
        <item m="1" x="313"/>
        <item m="1" x="352"/>
        <item m="1" x="238"/>
        <item m="1" x="446"/>
        <item m="1" x="602"/>
        <item x="2"/>
        <item m="1" x="288"/>
        <item m="1" x="591"/>
        <item m="1" x="202"/>
        <item m="1" x="416"/>
        <item m="1" x="684"/>
        <item m="1" x="162"/>
        <item m="1" x="340"/>
        <item m="1" x="430"/>
        <item m="1" x="252"/>
        <item m="1" x="312"/>
        <item m="1" x="508"/>
        <item m="1" x="617"/>
        <item m="1" x="243"/>
        <item m="1" x="649"/>
        <item m="1" x="403"/>
        <item x="8"/>
        <item m="1" x="499"/>
        <item m="1" x="230"/>
        <item m="1" x="600"/>
        <item x="9"/>
        <item m="1" x="683"/>
        <item m="1" x="280"/>
        <item m="1" x="476"/>
        <item x="26"/>
        <item m="1" x="626"/>
        <item m="1" x="650"/>
        <item m="1" x="637"/>
        <item x="41"/>
        <item m="1" x="493"/>
        <item m="1" x="398"/>
        <item m="1" x="681"/>
        <item x="133"/>
        <item m="1" x="613"/>
        <item m="1" x="160"/>
        <item m="1" x="417"/>
        <item m="1" x="707"/>
        <item m="1" x="244"/>
        <item m="1" x="206"/>
        <item m="1" x="268"/>
        <item m="1" x="285"/>
        <item m="1" x="625"/>
        <item m="1" x="698"/>
        <item x="31"/>
        <item m="1" x="424"/>
        <item m="1" x="703"/>
        <item m="1" x="462"/>
        <item m="1" x="518"/>
        <item x="148"/>
        <item m="1" x="466"/>
        <item m="1" x="284"/>
        <item m="1" x="349"/>
        <item m="1" x="222"/>
        <item m="1" x="565"/>
        <item m="1" x="691"/>
        <item m="1" x="400"/>
        <item m="1" x="272"/>
        <item m="1" x="573"/>
        <item m="1" x="598"/>
        <item m="1" x="431"/>
        <item m="1" x="489"/>
        <item m="1" x="530"/>
        <item m="1" x="674"/>
        <item m="1" x="528"/>
        <item m="1" x="393"/>
        <item x="64"/>
        <item m="1" x="294"/>
        <item m="1" x="630"/>
        <item m="1" x="316"/>
        <item m="1" x="679"/>
        <item m="1" x="523"/>
        <item m="1" x="234"/>
        <item m="1" x="645"/>
        <item m="1" x="506"/>
        <item m="1" x="524"/>
        <item m="1" x="210"/>
        <item m="1" x="644"/>
        <item m="1" x="164"/>
        <item m="1" x="354"/>
        <item m="1" x="396"/>
        <item m="1" x="286"/>
        <item m="1" x="546"/>
        <item m="1" x="434"/>
        <item m="1" x="235"/>
        <item m="1" x="374"/>
        <item m="1" x="468"/>
        <item x="10"/>
        <item m="1" x="320"/>
        <item m="1" x="633"/>
        <item m="1" x="336"/>
        <item m="1" x="239"/>
        <item m="1" x="297"/>
        <item m="1" x="672"/>
        <item m="1" x="418"/>
        <item m="1" x="643"/>
        <item m="1" x="262"/>
        <item m="1" x="509"/>
        <item m="1" x="527"/>
        <item m="1" x="263"/>
        <item m="1" x="692"/>
        <item x="20"/>
        <item x="141"/>
        <item m="1" x="317"/>
        <item m="1" x="379"/>
        <item m="1" x="427"/>
        <item m="1" x="359"/>
        <item m="1" x="631"/>
        <item m="1" x="705"/>
        <item m="1" x="464"/>
        <item m="1" x="382"/>
        <item m="1" x="283"/>
        <item m="1" x="186"/>
        <item m="1" x="535"/>
        <item m="1" x="622"/>
        <item m="1" x="606"/>
        <item m="1" x="496"/>
        <item x="0"/>
        <item x="3"/>
        <item x="4"/>
        <item x="6"/>
        <item x="7"/>
        <item x="12"/>
        <item x="18"/>
        <item x="23"/>
        <item x="131"/>
        <item x="139"/>
        <item x="145"/>
        <item x="152"/>
        <item x="153"/>
        <item x="154"/>
        <item x="155"/>
        <item x="156"/>
      </items>
    </pivotField>
    <pivotField compact="0" outline="0" showAll="0" defaultSubtotal="0">
      <items count="2818">
        <item m="1" x="2660"/>
        <item x="113"/>
        <item x="183"/>
        <item m="1" x="1559"/>
        <item m="1" x="1168"/>
        <item m="1" x="2587"/>
        <item m="1" x="2711"/>
        <item m="1" x="1212"/>
        <item m="1" x="1024"/>
        <item m="1" x="1589"/>
        <item m="1" x="2028"/>
        <item m="1" x="2071"/>
        <item m="1" x="1375"/>
        <item m="1" x="2508"/>
        <item m="1" x="564"/>
        <item m="1" x="1449"/>
        <item m="1" x="2803"/>
        <item m="1" x="2527"/>
        <item m="1" x="246"/>
        <item m="1" x="2801"/>
        <item m="1" x="2588"/>
        <item m="1" x="2568"/>
        <item m="1" x="2226"/>
        <item m="1" x="2322"/>
        <item m="1" x="1310"/>
        <item m="1" x="2196"/>
        <item m="1" x="2069"/>
        <item m="1" x="1178"/>
        <item m="1" x="2269"/>
        <item m="1" x="875"/>
        <item m="1" x="2808"/>
        <item m="1" x="1246"/>
        <item m="1" x="2712"/>
        <item m="1" x="1017"/>
        <item m="1" x="652"/>
        <item m="1" x="1835"/>
        <item m="1" x="2328"/>
        <item m="1" x="754"/>
        <item m="1" x="2198"/>
        <item m="1" x="2224"/>
        <item m="1" x="1617"/>
        <item m="1" x="1046"/>
        <item m="1" x="620"/>
        <item m="1" x="633"/>
        <item m="1" x="428"/>
        <item m="1" x="401"/>
        <item m="1" x="1398"/>
        <item m="1" x="2282"/>
        <item m="1" x="2501"/>
        <item m="1" x="2045"/>
        <item m="1" x="2463"/>
        <item m="1" x="391"/>
        <item m="1" x="1265"/>
        <item m="1" x="209"/>
        <item m="1" x="370"/>
        <item x="50"/>
        <item m="1" x="1966"/>
        <item m="1" x="976"/>
        <item m="1" x="703"/>
        <item m="1" x="1431"/>
        <item m="1" x="1248"/>
        <item m="1" x="2678"/>
        <item m="1" x="1201"/>
        <item m="1" x="1881"/>
        <item m="1" x="2116"/>
        <item m="1" x="540"/>
        <item m="1" x="1485"/>
        <item m="1" x="189"/>
        <item m="1" x="647"/>
        <item m="1" x="292"/>
        <item m="1" x="2275"/>
        <item m="1" x="2763"/>
        <item m="1" x="554"/>
        <item m="1" x="2341"/>
        <item m="1" x="1906"/>
        <item m="1" x="2343"/>
        <item m="1" x="1380"/>
        <item m="1" x="1103"/>
        <item m="1" x="2438"/>
        <item m="1" x="1586"/>
        <item m="1" x="1940"/>
        <item m="1" x="1760"/>
        <item m="1" x="663"/>
        <item m="1" x="1929"/>
        <item m="1" x="1591"/>
        <item m="1" x="1279"/>
        <item m="1" x="2456"/>
        <item m="1" x="435"/>
        <item m="1" x="810"/>
        <item m="1" x="2380"/>
        <item m="1" x="1890"/>
        <item m="1" x="2111"/>
        <item m="1" x="1504"/>
        <item m="1" x="2429"/>
        <item m="1" x="1947"/>
        <item m="1" x="824"/>
        <item m="1" x="2094"/>
        <item m="1" x="622"/>
        <item m="1" x="2240"/>
        <item m="1" x="828"/>
        <item m="1" x="2424"/>
        <item m="1" x="1497"/>
        <item m="1" x="2183"/>
        <item m="1" x="2388"/>
        <item m="1" x="2208"/>
        <item m="1" x="2522"/>
        <item m="1" x="1238"/>
        <item m="1" x="1838"/>
        <item m="1" x="1635"/>
        <item m="1" x="825"/>
        <item m="1" x="1186"/>
        <item m="1" x="301"/>
        <item m="1" x="560"/>
        <item m="1" x="520"/>
        <item m="1" x="1114"/>
        <item m="1" x="2374"/>
        <item m="1" x="2705"/>
        <item m="1" x="638"/>
        <item m="1" x="1884"/>
        <item m="1" x="2130"/>
        <item m="1" x="420"/>
        <item m="1" x="693"/>
        <item m="1" x="1907"/>
        <item x="2"/>
        <item m="1" x="2428"/>
        <item m="1" x="1101"/>
        <item m="1" x="1722"/>
        <item m="1" x="2016"/>
        <item m="1" x="1272"/>
        <item m="1" x="587"/>
        <item m="1" x="1710"/>
        <item m="1" x="2278"/>
        <item m="1" x="1163"/>
        <item m="1" x="2815"/>
        <item m="1" x="455"/>
        <item m="1" x="2579"/>
        <item m="1" x="233"/>
        <item m="1" x="1777"/>
        <item m="1" x="760"/>
        <item m="1" x="537"/>
        <item m="1" x="1628"/>
        <item m="1" x="1508"/>
        <item m="1" x="1696"/>
        <item m="1" x="1259"/>
        <item m="1" x="1292"/>
        <item m="1" x="594"/>
        <item m="1" x="2047"/>
        <item m="1" x="2312"/>
        <item m="1" x="549"/>
        <item m="1" x="618"/>
        <item m="1" x="296"/>
        <item m="1" x="845"/>
        <item m="1" x="1070"/>
        <item m="1" x="806"/>
        <item m="1" x="1003"/>
        <item m="1" x="2782"/>
        <item m="1" x="2080"/>
        <item m="1" x="2696"/>
        <item m="1" x="732"/>
        <item m="1" x="382"/>
        <item m="1" x="653"/>
        <item m="1" x="2327"/>
        <item m="1" x="2523"/>
        <item m="1" x="2425"/>
        <item m="1" x="1745"/>
        <item m="1" x="1778"/>
        <item m="1" x="1045"/>
        <item m="1" x="2817"/>
        <item m="1" x="1445"/>
        <item m="1" x="2701"/>
        <item m="1" x="2671"/>
        <item m="1" x="2731"/>
        <item m="1" x="767"/>
        <item m="1" x="2190"/>
        <item m="1" x="1374"/>
        <item m="1" x="404"/>
        <item m="1" x="2348"/>
        <item m="1" x="2342"/>
        <item m="1" x="2745"/>
        <item m="1" x="2675"/>
        <item m="1" x="2235"/>
        <item m="1" x="2602"/>
        <item m="1" x="476"/>
        <item m="1" x="1943"/>
        <item m="1" x="1750"/>
        <item m="1" x="1263"/>
        <item m="1" x="1534"/>
        <item m="1" x="350"/>
        <item m="1" x="1816"/>
        <item m="1" x="1371"/>
        <item m="1" x="291"/>
        <item m="1" x="1353"/>
        <item m="1" x="2122"/>
        <item m="1" x="2171"/>
        <item m="1" x="2472"/>
        <item m="1" x="2258"/>
        <item m="1" x="1270"/>
        <item m="1" x="515"/>
        <item m="1" x="1067"/>
        <item m="1" x="789"/>
        <item m="1" x="2064"/>
        <item m="1" x="2421"/>
        <item m="1" x="830"/>
        <item m="1" x="1149"/>
        <item m="1" x="2443"/>
        <item m="1" x="2063"/>
        <item m="1" x="2698"/>
        <item m="1" x="2365"/>
        <item m="1" x="1379"/>
        <item m="1" x="2119"/>
        <item m="1" x="315"/>
        <item m="1" x="1701"/>
        <item m="1" x="1376"/>
        <item m="1" x="1800"/>
        <item m="1" x="801"/>
        <item m="1" x="221"/>
        <item m="1" x="2005"/>
        <item m="1" x="1403"/>
        <item m="1" x="2174"/>
        <item m="1" x="1211"/>
        <item m="1" x="1076"/>
        <item m="1" x="1328"/>
        <item m="1" x="720"/>
        <item m="1" x="1111"/>
        <item m="1" x="1608"/>
        <item m="1" x="2473"/>
        <item m="1" x="2230"/>
        <item m="1" x="679"/>
        <item m="1" x="1339"/>
        <item m="1" x="410"/>
        <item m="1" x="300"/>
        <item m="1" x="2563"/>
        <item m="1" x="2227"/>
        <item m="1" x="2376"/>
        <item m="1" x="1271"/>
        <item m="1" x="1190"/>
        <item m="1" x="780"/>
        <item m="1" x="443"/>
        <item m="1" x="1105"/>
        <item m="1" x="2491"/>
        <item m="1" x="2721"/>
        <item m="1" x="2187"/>
        <item m="1" x="2793"/>
        <item m="1" x="1803"/>
        <item m="1" x="2396"/>
        <item m="1" x="666"/>
        <item m="1" x="331"/>
        <item m="1" x="2384"/>
        <item m="1" x="2292"/>
        <item m="1" x="405"/>
        <item m="1" x="989"/>
        <item m="1" x="2652"/>
        <item m="1" x="1073"/>
        <item m="1" x="354"/>
        <item m="1" x="2591"/>
        <item m="1" x="1355"/>
        <item m="1" x="1273"/>
        <item m="1" x="2398"/>
        <item m="1" x="1746"/>
        <item m="1" x="2627"/>
        <item m="1" x="1486"/>
        <item m="1" x="2331"/>
        <item m="1" x="1937"/>
        <item m="1" x="479"/>
        <item m="1" x="1327"/>
        <item m="1" x="866"/>
        <item m="1" x="1762"/>
        <item m="1" x="775"/>
        <item m="1" x="851"/>
        <item m="1" x="2401"/>
        <item m="1" x="408"/>
        <item m="1" x="1239"/>
        <item m="1" x="1229"/>
        <item m="1" x="348"/>
        <item m="1" x="1610"/>
        <item m="1" x="1514"/>
        <item m="1" x="2738"/>
        <item m="1" x="362"/>
        <item x="161"/>
        <item m="1" x="574"/>
        <item m="1" x="2628"/>
        <item m="1" x="1053"/>
        <item m="1" x="887"/>
        <item m="1" x="2256"/>
        <item m="1" x="1594"/>
        <item m="1" x="1268"/>
        <item m="1" x="978"/>
        <item m="1" x="1170"/>
        <item m="1" x="881"/>
        <item m="1" x="344"/>
        <item m="1" x="2284"/>
        <item m="1" x="799"/>
        <item m="1" x="1626"/>
        <item m="1" x="1587"/>
        <item m="1" x="803"/>
        <item m="1" x="1949"/>
        <item m="1" x="259"/>
        <item m="1" x="2590"/>
        <item m="1" x="1723"/>
        <item m="1" x="934"/>
        <item m="1" x="2771"/>
        <item m="1" x="1253"/>
        <item m="1" x="665"/>
        <item m="1" x="1250"/>
        <item m="1" x="2729"/>
        <item m="1" x="1447"/>
        <item m="1" x="1824"/>
        <item m="1" x="1341"/>
        <item m="1" x="1782"/>
        <item m="1" x="478"/>
        <item m="1" x="1682"/>
        <item m="1" x="2451"/>
        <item m="1" x="1525"/>
        <item m="1" x="1821"/>
        <item m="1" x="1911"/>
        <item m="1" x="327"/>
        <item m="1" x="979"/>
        <item m="1" x="491"/>
        <item m="1" x="2776"/>
        <item m="1" x="2390"/>
        <item m="1" x="1716"/>
        <item m="1" x="2352"/>
        <item m="1" x="2608"/>
        <item m="1" x="1863"/>
        <item m="1" x="2031"/>
        <item m="1" x="822"/>
        <item m="1" x="304"/>
        <item m="1" x="1040"/>
        <item m="1" x="2637"/>
        <item m="1" x="2750"/>
        <item m="1" x="1798"/>
        <item m="1" x="1344"/>
        <item m="1" x="2760"/>
        <item m="1" x="539"/>
        <item m="1" x="459"/>
        <item m="1" x="643"/>
        <item m="1" x="837"/>
        <item m="1" x="1717"/>
        <item m="1" x="1395"/>
        <item m="1" x="467"/>
        <item m="1" x="373"/>
        <item m="1" x="2800"/>
        <item m="1" x="2068"/>
        <item m="1" x="987"/>
        <item m="1" x="2764"/>
        <item m="1" x="1465"/>
        <item m="1" x="2238"/>
        <item m="1" x="2559"/>
        <item m="1" x="2153"/>
        <item m="1" x="1810"/>
        <item m="1" x="266"/>
        <item m="1" x="1843"/>
        <item m="1" x="751"/>
        <item m="1" x="907"/>
        <item m="1" x="1732"/>
        <item m="1" x="1393"/>
        <item m="1" x="205"/>
        <item m="1" x="1104"/>
        <item m="1" x="1179"/>
        <item m="1" x="1452"/>
        <item m="1" x="433"/>
        <item m="1" x="286"/>
        <item m="1" x="2537"/>
        <item m="1" x="627"/>
        <item m="1" x="1165"/>
        <item m="1" x="1539"/>
        <item m="1" x="2441"/>
        <item m="1" x="2268"/>
        <item m="1" x="1116"/>
        <item m="1" x="1188"/>
        <item m="1" x="964"/>
        <item m="1" x="2079"/>
        <item m="1" x="1523"/>
        <item m="1" x="318"/>
        <item m="1" x="781"/>
        <item m="1" x="1066"/>
        <item m="1" x="849"/>
        <item m="1" x="2059"/>
        <item m="1" x="394"/>
        <item m="1" x="2347"/>
        <item m="1" x="186"/>
        <item m="1" x="2084"/>
        <item m="1" x="2076"/>
        <item m="1" x="1654"/>
        <item m="1" x="1874"/>
        <item m="1" x="1276"/>
        <item m="1" x="1294"/>
        <item m="1" x="1664"/>
        <item m="1" x="392"/>
        <item m="1" x="1285"/>
        <item m="1" x="366"/>
        <item m="1" x="2524"/>
        <item m="1" x="2740"/>
        <item m="1" x="1081"/>
        <item m="1" x="2221"/>
        <item m="1" x="1047"/>
        <item m="1" x="1086"/>
        <item m="1" x="2236"/>
        <item m="1" x="2323"/>
        <item m="1" x="1308"/>
        <item m="1" x="2125"/>
        <item m="1" x="2048"/>
        <item m="1" x="2257"/>
        <item m="1" x="1695"/>
        <item m="1" x="2296"/>
        <item m="1" x="2158"/>
        <item m="1" x="2276"/>
        <item m="1" x="2600"/>
        <item m="1" x="1358"/>
        <item m="1" x="2551"/>
        <item m="1" x="1606"/>
        <item m="1" x="533"/>
        <item m="1" x="522"/>
        <item m="1" x="1202"/>
        <item m="1" x="1183"/>
        <item m="1" x="1866"/>
        <item m="1" x="2510"/>
        <item m="1" x="2725"/>
        <item m="1" x="2392"/>
        <item m="1" x="378"/>
        <item m="1" x="2252"/>
        <item m="1" x="2340"/>
        <item m="1" x="1349"/>
        <item m="1" x="1748"/>
        <item m="1" x="2432"/>
        <item m="1" x="675"/>
        <item m="1" x="864"/>
        <item m="1" x="271"/>
        <item m="1" x="283"/>
        <item m="1" x="210"/>
        <item m="1" x="1335"/>
        <item m="1" x="1157"/>
        <item m="1" x="2039"/>
        <item m="1" x="2695"/>
        <item m="1" x="1945"/>
        <item m="1" x="261"/>
        <item m="1" x="689"/>
        <item m="1" x="468"/>
        <item m="1" x="591"/>
        <item m="1" x="2056"/>
        <item m="1" x="306"/>
        <item m="1" x="1147"/>
        <item m="1" x="1739"/>
        <item m="1" x="310"/>
        <item m="1" x="512"/>
        <item m="1" x="631"/>
        <item m="1" x="1162"/>
        <item m="1" x="902"/>
        <item m="1" x="1769"/>
        <item m="1" x="297"/>
        <item m="1" x="2651"/>
        <item m="1" x="1702"/>
        <item m="1" x="2504"/>
        <item m="1" x="805"/>
        <item m="1" x="2022"/>
        <item m="1" x="2668"/>
        <item m="1" x="2332"/>
        <item m="1" x="452"/>
        <item m="1" x="2733"/>
        <item m="1" x="1218"/>
        <item m="1" x="309"/>
        <item m="1" x="762"/>
        <item m="1" x="1919"/>
        <item m="1" x="572"/>
        <item m="1" x="1277"/>
        <item m="1" x="2200"/>
        <item m="1" x="1315"/>
        <item m="1" x="923"/>
        <item m="1" x="982"/>
        <item m="1" x="1448"/>
        <item m="1" x="1629"/>
        <item m="1" x="523"/>
        <item m="1" x="1002"/>
        <item m="1" x="2414"/>
        <item m="1" x="1117"/>
        <item m="1" x="2804"/>
        <item m="1" x="380"/>
        <item m="1" x="368"/>
        <item m="1" x="1440"/>
        <item m="1" x="889"/>
        <item m="1" x="759"/>
        <item m="1" x="2254"/>
        <item m="1" x="1920"/>
        <item m="1" x="2462"/>
        <item m="1" x="680"/>
        <item m="1" x="436"/>
        <item m="1" x="2580"/>
        <item m="1" x="2534"/>
        <item m="1" x="2244"/>
        <item m="1" x="2146"/>
        <item m="1" x="672"/>
        <item m="1" x="203"/>
        <item m="1" x="970"/>
        <item m="1" x="1019"/>
        <item m="1" x="967"/>
        <item m="1" x="921"/>
        <item m="1" x="713"/>
        <item m="1" x="2378"/>
        <item m="1" x="2207"/>
        <item m="1" x="1471"/>
        <item m="1" x="1705"/>
        <item m="1" x="1041"/>
        <item m="1" x="489"/>
        <item m="1" x="555"/>
        <item m="1" x="2399"/>
        <item m="1" x="1674"/>
        <item m="1" x="793"/>
        <item m="1" x="2250"/>
        <item m="1" x="2546"/>
        <item m="1" x="1433"/>
        <item m="1" x="2194"/>
        <item m="1" x="553"/>
        <item m="1" x="1912"/>
        <item m="1" x="2195"/>
        <item m="1" x="2115"/>
        <item m="1" x="1085"/>
        <item m="1" x="1720"/>
        <item m="1" x="1129"/>
        <item m="1" x="1260"/>
        <item m="1" x="2795"/>
        <item m="1" x="324"/>
        <item m="1" x="2684"/>
        <item m="1" x="561"/>
        <item m="1" x="2598"/>
        <item m="1" x="418"/>
        <item m="1" x="2339"/>
        <item m="1" x="1151"/>
        <item m="1" x="513"/>
        <item m="1" x="2371"/>
        <item m="1" x="1337"/>
        <item m="1" x="2349"/>
        <item m="1" x="2687"/>
        <item m="1" x="2589"/>
        <item m="1" x="1855"/>
        <item m="1" x="2375"/>
        <item m="1" x="1319"/>
        <item m="1" x="1156"/>
        <item m="1" x="1396"/>
        <item m="1" x="950"/>
        <item m="1" x="2686"/>
        <item m="1" x="2242"/>
        <item m="1" x="2305"/>
        <item m="1" x="352"/>
        <item m="1" x="2496"/>
        <item m="1" x="1044"/>
        <item m="1" x="1501"/>
        <item m="1" x="617"/>
        <item m="1" x="1724"/>
        <item m="1" x="1903"/>
        <item m="1" x="811"/>
        <item m="1" x="1726"/>
        <item m="1" x="677"/>
        <item m="1" x="1761"/>
        <item m="1" x="194"/>
        <item m="1" x="2789"/>
        <item m="1" x="1683"/>
        <item m="1" x="1400"/>
        <item m="1" x="2273"/>
        <item m="1" x="2280"/>
        <item m="1" x="1171"/>
        <item m="1" x="1382"/>
        <item m="1" x="1287"/>
        <item m="1" x="1602"/>
        <item m="1" x="1120"/>
        <item m="1" x="687"/>
        <item m="1" x="2599"/>
        <item m="1" x="1545"/>
        <item m="1" x="898"/>
        <item m="1" x="683"/>
        <item m="1" x="1809"/>
        <item m="1" x="2611"/>
        <item m="1" x="2604"/>
        <item m="1" x="1410"/>
        <item m="1" x="2540"/>
        <item m="1" x="598"/>
        <item m="1" x="2761"/>
        <item m="1" x="1221"/>
        <item m="1" x="2020"/>
        <item m="1" x="1984"/>
        <item m="1" x="2134"/>
        <item m="1" x="1392"/>
        <item m="1" x="1968"/>
        <item m="1" x="1172"/>
        <item m="1" x="1079"/>
        <item m="1" x="1193"/>
        <item m="1" x="1902"/>
        <item m="1" x="1734"/>
        <item m="1" x="1223"/>
        <item m="1" x="2329"/>
        <item m="1" x="668"/>
        <item m="1" x="681"/>
        <item m="1" x="2542"/>
        <item m="1" x="738"/>
        <item m="1" x="1546"/>
        <item m="1" x="2661"/>
        <item m="1" x="250"/>
        <item m="1" x="1112"/>
        <item m="1" x="1198"/>
        <item m="1" x="1075"/>
        <item m="1" x="589"/>
        <item m="1" x="2642"/>
        <item m="1" x="1126"/>
        <item m="1" x="954"/>
        <item m="1" x="402"/>
        <item m="1" x="1904"/>
        <item m="1" x="1422"/>
        <item m="1" x="1099"/>
        <item m="1" x="903"/>
        <item m="1" x="2784"/>
        <item m="1" x="1275"/>
        <item m="1" x="2131"/>
        <item m="1" x="2479"/>
        <item m="1" x="1650"/>
        <item m="1" x="991"/>
        <item m="1" x="1057"/>
        <item m="1" x="611"/>
        <item m="1" x="2558"/>
        <item m="1" x="2490"/>
        <item m="1" x="956"/>
        <item m="1" x="961"/>
        <item m="1" x="1833"/>
        <item m="1" x="1299"/>
        <item m="1" x="1747"/>
        <item m="1" x="1007"/>
        <item m="1" x="655"/>
        <item m="1" x="1767"/>
        <item m="1" x="2081"/>
        <item m="1" x="721"/>
        <item m="1" x="227"/>
        <item m="1" x="2561"/>
        <item m="1" x="2794"/>
        <item m="1" x="1530"/>
        <item m="1" x="2570"/>
        <item m="1" x="1479"/>
        <item m="1" x="2298"/>
        <item m="1" x="2247"/>
        <item m="1" x="2406"/>
        <item m="1" x="2054"/>
        <item m="1" x="2191"/>
        <item m="1" x="2139"/>
        <item m="1" x="1935"/>
        <item m="1" x="565"/>
        <item m="1" x="399"/>
        <item m="1" x="728"/>
        <item m="1" x="980"/>
        <item m="1" x="336"/>
        <item m="1" x="2469"/>
        <item m="1" x="411"/>
        <item m="1" x="1071"/>
        <item m="1" x="2720"/>
        <item m="1" x="960"/>
        <item m="1" x="1868"/>
        <item m="1" x="1870"/>
        <item m="1" x="317"/>
        <item m="1" x="645"/>
        <item m="1" x="2805"/>
        <item m="1" x="2304"/>
        <item m="1" x="1461"/>
        <item m="1" x="1023"/>
        <item m="1" x="2643"/>
        <item m="1" x="2192"/>
        <item m="1" x="2006"/>
        <item m="1" x="1841"/>
        <item m="1" x="2018"/>
        <item m="1" x="2053"/>
        <item m="1" x="1432"/>
        <item m="1" x="2488"/>
        <item m="1" x="2483"/>
        <item m="1" x="673"/>
        <item m="1" x="2670"/>
        <item m="1" x="2606"/>
        <item m="1" x="740"/>
        <item m="1" x="1196"/>
        <item m="1" x="939"/>
        <item m="1" x="2145"/>
        <item m="1" x="2070"/>
        <item m="1" x="1600"/>
        <item m="1" x="1887"/>
        <item m="1" x="840"/>
        <item m="1" x="730"/>
        <item m="1" x="1853"/>
        <item m="1" x="2657"/>
        <item m="1" x="2274"/>
        <item m="1" x="1462"/>
        <item m="1" x="1491"/>
        <item m="1" x="2215"/>
        <item m="1" x="1006"/>
        <item m="1" x="1148"/>
        <item m="1" x="613"/>
        <item m="1" x="1954"/>
        <item m="1" x="1107"/>
        <item m="1" x="457"/>
        <item m="1" x="2467"/>
        <item m="1" x="516"/>
        <item m="1" x="1897"/>
        <item m="1" x="2635"/>
        <item m="1" x="546"/>
        <item m="1" x="199"/>
        <item m="1" x="685"/>
        <item m="1" x="200"/>
        <item m="1" x="874"/>
        <item m="1" x="2644"/>
        <item m="1" x="1639"/>
        <item m="1" x="2073"/>
        <item m="1" x="1049"/>
        <item m="1" x="386"/>
        <item m="1" x="1242"/>
        <item m="1" x="579"/>
        <item m="1" x="641"/>
        <item m="1" x="252"/>
        <item m="1" x="1818"/>
        <item m="1" x="819"/>
        <item m="1" x="2306"/>
        <item m="1" x="1020"/>
        <item m="1" x="1295"/>
        <item m="1" x="2767"/>
        <item m="1" x="1058"/>
        <item m="1" x="197"/>
        <item m="1" x="2640"/>
        <item m="1" x="2480"/>
        <item m="1" x="1987"/>
        <item m="1" x="2113"/>
        <item m="1" x="1657"/>
        <item m="1" x="1456"/>
        <item m="1" x="2583"/>
        <item m="1" x="926"/>
        <item m="1" x="818"/>
        <item m="1" x="500"/>
        <item m="1" x="1010"/>
        <item m="1" x="2351"/>
        <item m="1" x="1633"/>
        <item m="1" x="1679"/>
        <item m="1" x="2271"/>
        <item m="1" x="742"/>
        <item m="1" x="1189"/>
        <item m="1" x="403"/>
        <item m="1" x="1127"/>
        <item m="1" x="660"/>
        <item m="1" x="1252"/>
        <item m="1" x="1820"/>
        <item m="1" x="2797"/>
        <item m="1" x="1249"/>
        <item m="1" x="770"/>
        <item m="1" x="1646"/>
        <item m="1" x="1397"/>
        <item m="1" x="2234"/>
        <item m="1" x="1957"/>
        <item m="1" x="1133"/>
        <item m="1" x="1995"/>
        <item m="1" x="1678"/>
        <item m="1" x="1623"/>
        <item m="1" x="853"/>
        <item m="1" x="2040"/>
        <item m="1" x="2266"/>
        <item m="1" x="1932"/>
        <item m="1" x="1361"/>
        <item m="1" x="542"/>
        <item m="1" x="1386"/>
        <item m="1" x="2788"/>
        <item m="1" x="187"/>
        <item m="1" x="1786"/>
        <item m="1" x="1219"/>
        <item m="1" x="1064"/>
        <item m="1" x="1069"/>
        <item m="1" x="1978"/>
        <item m="1" x="1169"/>
        <item m="1" x="1481"/>
        <item m="1" x="2487"/>
        <item m="1" x="859"/>
        <item m="1" x="1632"/>
        <item m="1" x="1847"/>
        <item m="1" x="1366"/>
        <item m="1" x="2654"/>
        <item m="1" x="1795"/>
        <item m="1" x="531"/>
        <item m="1" x="1080"/>
        <item m="1" x="659"/>
        <item m="1" x="1108"/>
        <item m="1" x="917"/>
        <item m="1" x="2383"/>
        <item m="1" x="2774"/>
        <item m="1" x="1061"/>
        <item m="1" x="1873"/>
        <item m="1" x="2402"/>
        <item m="1" x="1991"/>
        <item m="1" x="547"/>
        <item m="1" x="426"/>
        <item m="1" x="817"/>
        <item m="1" x="2714"/>
        <item m="1" x="1424"/>
        <item m="1" x="1166"/>
        <item m="1" x="1521"/>
        <item m="1" x="2673"/>
        <item m="1" x="1093"/>
        <item m="1" x="1577"/>
        <item m="1" x="1469"/>
        <item m="1" x="682"/>
        <item m="1" x="1365"/>
        <item m="1" x="1031"/>
        <item m="1" x="1875"/>
        <item m="1" x="1293"/>
        <item m="1" x="1694"/>
        <item m="1" x="1278"/>
        <item m="1" x="2768"/>
        <item m="1" x="1719"/>
        <item m="1" x="1324"/>
        <item m="1" x="925"/>
        <item m="1" x="634"/>
        <item m="1" x="575"/>
        <item m="1" x="1336"/>
        <item m="1" x="1641"/>
        <item m="1" x="2223"/>
        <item m="1" x="1763"/>
        <item m="1" x="2288"/>
        <item m="1" x="1236"/>
        <item m="1" x="2300"/>
        <item m="1" x="1802"/>
        <item m="1" x="2742"/>
        <item m="1" x="1373"/>
        <item m="1" x="1144"/>
        <item m="1" x="2318"/>
        <item m="1" x="1207"/>
        <item m="1" x="240"/>
        <item m="1" x="1663"/>
        <item m="1" x="692"/>
        <item m="1" x="696"/>
        <item m="1" x="2535"/>
        <item m="1" x="2109"/>
        <item m="1" x="2584"/>
        <item m="1" x="2015"/>
        <item m="1" x="446"/>
        <item m="1" x="846"/>
        <item m="1" x="2454"/>
        <item m="1" x="1689"/>
        <item m="1" x="528"/>
        <item m="1" x="1561"/>
        <item m="1" x="2753"/>
        <item m="1" x="1568"/>
        <item m="1" x="1334"/>
        <item m="1" x="1625"/>
        <item m="1" x="381"/>
        <item m="1" x="601"/>
        <item m="1" x="833"/>
        <item m="1" x="2609"/>
        <item m="1" x="1446"/>
        <item m="1" x="636"/>
        <item m="1" x="415"/>
        <item m="1" x="2105"/>
        <item m="1" x="2464"/>
        <item m="1" x="662"/>
        <item m="1" x="996"/>
        <item m="1" x="2044"/>
        <item m="1" x="1368"/>
        <item m="1" x="1671"/>
        <item m="1" x="1473"/>
        <item m="1" x="1738"/>
        <item m="1" x="2536"/>
        <item m="1" x="244"/>
        <item m="1" x="2798"/>
        <item m="1" x="1697"/>
        <item m="1" x="2004"/>
        <item m="1" x="1846"/>
        <item m="1" x="383"/>
        <item m="1" x="1621"/>
        <item m="1" x="212"/>
        <item m="1" x="2140"/>
        <item m="1" x="756"/>
        <item m="1" x="1417"/>
        <item m="1" x="1416"/>
        <item m="1" x="1243"/>
        <item m="1" x="2778"/>
        <item m="1" x="2314"/>
        <item m="1" x="1429"/>
        <item m="1" x="1553"/>
        <item m="1" x="1038"/>
        <item m="1" x="1059"/>
        <item m="1" x="1034"/>
        <item m="1" x="2021"/>
        <item m="1" x="2366"/>
        <item m="1" x="1575"/>
        <item m="1" x="397"/>
        <item m="1" x="223"/>
        <item m="1" x="245"/>
        <item m="1" x="1700"/>
        <item m="1" x="2126"/>
        <item m="1" x="694"/>
        <item m="1" x="206"/>
        <item m="1" x="1174"/>
        <item m="1" x="2531"/>
        <item m="1" x="2311"/>
        <item m="1" x="1381"/>
        <item m="1" x="1804"/>
        <item m="1" x="2248"/>
        <item m="1" x="1420"/>
        <item m="1" x="1867"/>
        <item m="1" x="1180"/>
        <item m="1" x="2142"/>
        <item m="1" x="2575"/>
        <item m="1" x="1698"/>
        <item m="1" x="1307"/>
        <item m="1" x="2367"/>
        <item m="1" x="1372"/>
        <item m="1" x="2212"/>
        <item m="1" x="2178"/>
        <item m="1" x="1230"/>
        <item m="1" x="1967"/>
        <item m="1" x="440"/>
        <item m="1" x="2739"/>
        <item m="1" x="1404"/>
        <item m="1" x="2607"/>
        <item m="1" x="2458"/>
        <item m="1" x="2368"/>
        <item m="1" x="1150"/>
        <item m="1" x="2423"/>
        <item m="1" x="888"/>
        <item m="1" x="1269"/>
        <item m="1" x="1652"/>
        <item m="1" x="2433"/>
        <item m="1" x="2403"/>
        <item m="1" x="1240"/>
        <item m="1" x="2213"/>
        <item m="1" x="2210"/>
        <item m="1" x="873"/>
        <item m="1" x="2232"/>
        <item m="1" x="2335"/>
        <item m="1" x="1343"/>
        <item m="1" x="1637"/>
        <item m="1" x="2404"/>
        <item m="1" x="2219"/>
        <item m="1" x="1438"/>
        <item m="1" x="2597"/>
        <item m="1" x="2394"/>
        <item m="1" x="1138"/>
        <item m="1" x="834"/>
        <item m="1" x="725"/>
        <item m="1" x="2700"/>
        <item m="1" x="393"/>
        <item m="1" x="334"/>
        <item m="1" x="1128"/>
        <item m="1" x="1301"/>
        <item m="1" x="576"/>
        <item m="1" x="2270"/>
        <item x="69"/>
        <item m="1" x="195"/>
        <item m="1" x="492"/>
        <item m="1" x="1028"/>
        <item m="1" x="649"/>
        <item m="1" x="1055"/>
        <item m="1" x="2106"/>
        <item m="1" x="2217"/>
        <item m="1" x="1500"/>
        <item m="1" x="1357"/>
        <item m="1" x="2074"/>
        <item m="1" x="2060"/>
        <item m="1" x="1330"/>
        <item m="1" x="1614"/>
        <item m="1" x="1709"/>
        <item m="1" x="2811"/>
        <item m="1" x="1934"/>
        <item m="1" x="2035"/>
        <item m="1" x="257"/>
        <item m="1" x="1054"/>
        <item m="1" x="569"/>
        <item m="1" x="1578"/>
        <item m="1" x="2320"/>
        <item m="1" x="2636"/>
        <item m="1" x="184"/>
        <item m="1" x="2065"/>
        <item m="1" x="511"/>
        <item m="1" x="963"/>
        <item m="1" x="2251"/>
        <item x="42"/>
        <item m="1" x="2072"/>
        <item m="1" x="2581"/>
        <item m="1" x="2285"/>
        <item m="1" x="1691"/>
        <item m="1" x="2494"/>
        <item m="1" x="2437"/>
        <item m="1" x="2373"/>
        <item m="1" x="343"/>
        <item m="1" x="1013"/>
        <item m="1" x="453"/>
        <item m="1" x="409"/>
        <item m="1" x="2737"/>
        <item m="1" x="1423"/>
        <item m="1" x="2813"/>
        <item m="1" x="375"/>
        <item m="1" x="1981"/>
        <item m="1" x="2665"/>
        <item m="1" x="2485"/>
        <item m="1" x="2519"/>
        <item m="1" x="486"/>
        <item m="1" x="1097"/>
        <item m="1" x="2556"/>
        <item m="1" x="372"/>
        <item m="1" x="2576"/>
        <item m="1" x="1764"/>
        <item m="1" x="521"/>
        <item m="1" x="1311"/>
        <item m="1" x="2645"/>
        <item m="1" x="196"/>
        <item m="1" x="1677"/>
        <item m="1" x="1510"/>
        <item m="1" x="2179"/>
        <item m="1" x="2681"/>
        <item m="1" x="900"/>
        <item m="1" x="190"/>
        <item m="1" x="2543"/>
        <item m="1" x="637"/>
        <item m="1" x="1177"/>
        <item m="1" x="1516"/>
        <item m="1" x="1026"/>
        <item m="1" x="2345"/>
        <item m="1" x="1214"/>
        <item m="1" x="1216"/>
        <item m="1" x="2214"/>
        <item m="1" x="2246"/>
        <item m="1" x="1659"/>
        <item m="1" x="2630"/>
        <item m="1" x="1499"/>
        <item m="1" x="2735"/>
        <item m="1" x="2029"/>
        <item m="1" x="2513"/>
        <item m="1" x="222"/>
        <item m="1" x="1195"/>
        <item m="1" x="1780"/>
        <item m="1" x="2203"/>
        <item m="1" x="739"/>
        <item m="1" x="1876"/>
        <item m="1" x="1291"/>
        <item m="1" x="988"/>
        <item m="1" x="1181"/>
        <item m="1" x="1513"/>
        <item m="1" x="1807"/>
        <item m="1" x="2418"/>
        <item m="1" x="2321"/>
        <item m="1" x="753"/>
        <item m="1" x="525"/>
        <item m="1" x="2030"/>
        <item m="1" x="2025"/>
        <item m="1" x="2104"/>
        <item m="1" x="419"/>
        <item m="1" x="2290"/>
        <item m="1" x="1796"/>
        <item m="1" x="485"/>
        <item m="1" x="2147"/>
        <item m="1" x="1616"/>
        <item m="1" x="2553"/>
        <item m="1" x="1352"/>
        <item m="1" x="1938"/>
        <item m="1" x="538"/>
        <item m="1" x="2422"/>
        <item m="1" x="2129"/>
        <item m="1" x="460"/>
        <item m="1" x="1490"/>
        <item m="1" x="1567"/>
        <item m="1" x="608"/>
        <item m="1" x="490"/>
        <item m="1" x="1492"/>
        <item m="1" x="2697"/>
        <item m="1" x="1123"/>
        <item m="1" x="2297"/>
        <item m="1" x="1972"/>
        <item m="1" x="1258"/>
        <item m="1" x="1878"/>
        <item m="1" x="2658"/>
        <item m="1" x="2222"/>
        <item m="1" x="1604"/>
        <item m="1" x="646"/>
        <item m="1" x="2033"/>
        <item m="1" x="1401"/>
        <item m="1" x="1946"/>
        <item m="1" x="1333"/>
        <item m="1" x="1854"/>
        <item m="1" x="1435"/>
        <item m="1" x="1775"/>
        <item m="1" x="1611"/>
        <item m="1" x="557"/>
        <item m="1" x="2552"/>
        <item m="1" x="1590"/>
        <item m="1" x="1443"/>
        <item m="1" x="2621"/>
        <item m="1" x="239"/>
        <item m="1" x="1528"/>
        <item m="1" x="469"/>
        <item m="1" x="640"/>
        <item m="1" x="1888"/>
        <item m="1" x="2574"/>
        <item m="1" x="543"/>
        <item m="1" x="2659"/>
        <item m="1" x="2655"/>
        <item m="1" x="438"/>
        <item m="1" x="1808"/>
        <item m="1" x="2638"/>
        <item m="1" x="1102"/>
        <item m="1" x="475"/>
        <item m="1" x="791"/>
        <item m="1" x="243"/>
        <item m="1" x="1670"/>
        <item m="1" x="1015"/>
        <item m="1" x="876"/>
        <item m="1" x="1083"/>
        <item m="1" x="1772"/>
        <item m="1" x="2692"/>
        <item m="1" x="2262"/>
        <item m="1" x="299"/>
        <item m="1" x="2476"/>
        <item m="1" x="919"/>
        <item m="1" x="1905"/>
        <item m="1" x="535"/>
        <item m="1" x="1515"/>
        <item m="1" x="1106"/>
        <item m="1" x="1569"/>
        <item m="1" x="879"/>
        <item m="1" x="229"/>
        <item m="1" x="1619"/>
        <item m="1" x="1754"/>
        <item m="1" x="230"/>
        <item m="1" x="2100"/>
        <item m="1" x="2123"/>
        <item m="1" x="1208"/>
        <item m="1" x="287"/>
        <item m="1" x="812"/>
        <item m="1" x="2007"/>
        <item m="1" x="897"/>
        <item m="1" x="2641"/>
        <item m="1" x="1029"/>
        <item m="1" x="2046"/>
        <item m="1" x="1615"/>
        <item m="1" x="2639"/>
        <item m="1" x="398"/>
        <item m="1" x="999"/>
        <item m="1" x="2507"/>
        <item m="1" x="1737"/>
        <item m="1" x="2713"/>
        <item m="1" x="2650"/>
        <item m="1" x="1048"/>
        <item m="1" x="607"/>
        <item m="1" x="269"/>
        <item m="1" x="1394"/>
        <item m="1" x="816"/>
        <item m="1" x="650"/>
        <item m="1" x="966"/>
        <item m="1" x="251"/>
        <item m="1" x="1836"/>
        <item m="1" x="1428"/>
        <item m="1" x="1872"/>
        <item m="1" x="2679"/>
        <item m="1" x="1255"/>
        <item m="1" x="667"/>
        <item m="1" x="264"/>
        <item m="1" x="2509"/>
        <item m="1" x="2547"/>
        <item m="1" x="2253"/>
        <item m="1" x="1825"/>
        <item m="1" x="858"/>
        <item m="1" x="1980"/>
        <item x="108"/>
        <item m="1" x="2088"/>
        <item m="1" x="2138"/>
        <item m="1" x="2685"/>
        <item m="1" x="1976"/>
        <item m="1" x="2121"/>
        <item m="1" x="1517"/>
        <item m="1" x="1832"/>
        <item m="1" x="704"/>
        <item m="1" x="2807"/>
        <item m="1" x="214"/>
        <item m="1" x="959"/>
        <item m="1" x="1733"/>
        <item m="1" x="215"/>
        <item m="1" x="1511"/>
        <item m="1" x="2528"/>
        <item m="1" x="2512"/>
        <item m="1" x="2260"/>
        <item m="1" x="1025"/>
        <item m="1" x="1791"/>
        <item m="1" x="1665"/>
        <item m="1" x="242"/>
        <item m="1" x="2647"/>
        <item m="1" x="508"/>
        <item m="1" x="2616"/>
        <item m="1" x="1921"/>
        <item m="1" x="1834"/>
        <item m="1" x="1973"/>
        <item m="1" x="757"/>
        <item m="1" x="1367"/>
        <item m="1" x="1622"/>
        <item m="1" x="1687"/>
        <item m="1" x="2397"/>
        <item m="1" x="2683"/>
        <item m="1" x="2503"/>
        <item m="1" x="614"/>
        <item m="1" x="2431"/>
        <item m="1" x="2417"/>
        <item m="1" x="2724"/>
        <item m="1" x="2419"/>
        <item m="1" x="595"/>
        <item m="1" x="2633"/>
        <item m="1" x="1297"/>
        <item m="1" x="2762"/>
        <item m="1" x="2785"/>
        <item m="1" x="219"/>
        <item m="1" x="2325"/>
        <item m="1" x="710"/>
        <item m="1" x="752"/>
        <item m="1" x="1736"/>
        <item m="1" x="588"/>
        <item m="1" x="2499"/>
        <item m="1" x="2505"/>
        <item m="1" x="1758"/>
        <item m="1" x="700"/>
        <item m="1" x="945"/>
        <item m="1" x="204"/>
        <item m="1" x="922"/>
        <item m="1" x="2239"/>
        <item m="1" x="1348"/>
        <item m="1" x="2289"/>
        <item m="1" x="2168"/>
        <item m="1" x="741"/>
        <item m="1" x="764"/>
        <item m="1" x="265"/>
        <item m="1" x="2099"/>
        <item m="1" x="1074"/>
        <item m="1" x="2693"/>
        <item m="1" x="1673"/>
        <item m="1" x="838"/>
        <item m="1" x="2255"/>
        <item m="1" x="1570"/>
        <item m="1" x="1094"/>
        <item m="1" x="1927"/>
        <item m="1" x="1725"/>
        <item m="1" x="990"/>
        <item m="1" x="323"/>
        <item m="1" x="994"/>
        <item m="1" x="2265"/>
        <item m="1" x="1715"/>
        <item m="1" x="498"/>
        <item m="1" x="973"/>
        <item m="1" x="616"/>
        <item m="1" x="480"/>
        <item m="1" x="328"/>
        <item m="1" x="2592"/>
        <item m="1" x="910"/>
        <item m="1" x="1707"/>
        <item m="1" x="1001"/>
        <item m="1" x="2747"/>
        <item m="1" x="1077"/>
        <item m="1" x="2769"/>
        <item m="1" x="1325"/>
        <item m="1" x="1191"/>
        <item m="1" x="493"/>
        <item m="1" x="220"/>
        <item m="1" x="711"/>
        <item m="1" x="496"/>
        <item m="1" x="2453"/>
        <item m="1" x="716"/>
        <item m="1" x="1850"/>
        <item m="1" x="529"/>
        <item m="1" x="1402"/>
        <item m="1" x="559"/>
        <item m="1" x="360"/>
        <item m="1" x="232"/>
        <item m="1" x="2772"/>
        <item m="1" x="731"/>
        <item m="1" x="734"/>
        <item m="1" x="1708"/>
        <item x="128"/>
        <item m="1" x="1656"/>
        <item x="45"/>
        <item m="1" x="2677"/>
        <item m="1" x="1667"/>
        <item m="1" x="698"/>
        <item m="1" x="1563"/>
        <item m="1" x="1970"/>
        <item m="1" x="1891"/>
        <item m="1" x="1350"/>
        <item m="1" x="701"/>
        <item m="1" x="1161"/>
        <item m="1" x="2013"/>
        <item m="1" x="798"/>
        <item m="1" x="473"/>
        <item m="1" x="1331"/>
        <item m="1" x="2199"/>
        <item m="1" x="2710"/>
        <item m="1" x="957"/>
        <item m="1" x="841"/>
        <item m="1" x="796"/>
        <item m="1" x="626"/>
        <item m="1" x="1729"/>
        <item m="1" x="844"/>
        <item m="1" x="2799"/>
        <item m="1" x="260"/>
        <item m="1" x="1415"/>
        <item m="1" x="241"/>
        <item m="1" x="1607"/>
        <item m="1" x="558"/>
        <item m="1" x="506"/>
        <item m="1" x="2313"/>
        <item m="1" x="2752"/>
        <item m="1" x="2172"/>
        <item m="1" x="1845"/>
        <item m="1" x="2812"/>
        <item m="1" x="2569"/>
        <item m="1" x="797"/>
        <item m="1" x="1743"/>
        <item m="1" x="2578"/>
        <item m="1" x="2573"/>
        <item m="1" x="339"/>
        <item m="1" x="804"/>
        <item m="1" x="2751"/>
        <item m="1" x="430"/>
        <item m="1" x="619"/>
        <item m="1" x="2631"/>
        <item m="1" x="1765"/>
        <item m="1" x="1459"/>
        <item m="1" x="1613"/>
        <item m="1" x="2511"/>
        <item m="1" x="1630"/>
        <item m="1" x="1983"/>
        <item m="1" x="2518"/>
        <item m="1" x="385"/>
        <item m="1" x="1731"/>
        <item m="1" x="1182"/>
        <item m="1" x="1645"/>
        <item m="1" x="1134"/>
        <item m="1" x="1877"/>
        <item m="1" x="1318"/>
        <item m="1" x="2286"/>
        <item m="1" x="2732"/>
        <item m="1" x="648"/>
        <item m="1" x="2184"/>
        <item m="1" x="1953"/>
        <item m="1" x="2346"/>
        <item m="1" x="495"/>
        <item x="150"/>
        <item m="1" x="238"/>
        <item m="1" x="1068"/>
        <item m="1" x="1257"/>
        <item m="1" x="714"/>
        <item m="1" x="2209"/>
        <item m="1" x="573"/>
        <item m="1" x="444"/>
        <item m="1" x="2026"/>
        <item m="1" x="1655"/>
        <item m="1" x="2809"/>
        <item m="1" x="2137"/>
        <item m="1" x="1146"/>
        <item m="1" x="1661"/>
        <item m="1" x="1470"/>
        <item m="1" x="1008"/>
        <item m="1" x="2620"/>
        <item m="1" x="2810"/>
        <item m="1" x="947"/>
        <item m="1" x="1609"/>
        <item m="1" x="1562"/>
        <item m="1" x="1027"/>
        <item m="1" x="2515"/>
        <item m="1" x="843"/>
        <item m="1" x="871"/>
        <item m="1" x="749"/>
        <item m="1" x="2043"/>
        <item m="1" x="1296"/>
        <item m="1" x="1217"/>
        <item m="1" x="188"/>
        <item m="1" x="1830"/>
        <item m="1" x="1089"/>
        <item m="1" x="2516"/>
        <item m="1" x="707"/>
        <item m="1" x="1871"/>
        <item m="1" x="1413"/>
        <item m="1" x="234"/>
        <item m="1" x="1342"/>
        <item m="1" x="1915"/>
        <item m="1" x="807"/>
        <item m="1" x="2182"/>
        <item m="1" x="743"/>
        <item m="1" x="952"/>
        <item m="1" x="1506"/>
        <item m="1" x="1167"/>
        <item m="1" x="1155"/>
        <item m="1" x="2709"/>
        <item m="1" x="1284"/>
        <item m="1" x="1909"/>
        <item m="1" x="2330"/>
        <item m="1" x="2216"/>
        <item m="1" x="1095"/>
        <item m="1" x="1135"/>
        <item m="1" x="932"/>
        <item m="1" x="928"/>
        <item m="1" x="615"/>
        <item m="1" x="861"/>
        <item m="1" x="295"/>
        <item m="1" x="1256"/>
        <item m="1" x="722"/>
        <item m="1" x="1033"/>
        <item m="1" x="2160"/>
        <item m="1" x="1893"/>
        <item m="1" x="2132"/>
        <item m="1" x="2102"/>
        <item m="1" x="718"/>
        <item m="1" x="470"/>
        <item m="1" x="2411"/>
        <item m="1" x="2350"/>
        <item m="1" x="256"/>
        <item m="1" x="1204"/>
        <item m="1" x="1643"/>
        <item m="1" x="1087"/>
        <item m="1" x="1879"/>
        <item m="1" x="1136"/>
        <item m="1" x="1390"/>
        <item m="1" x="2344"/>
        <item m="1" x="427"/>
        <item m="1" x="437"/>
        <item m="1" x="1385"/>
        <item m="1" x="2163"/>
        <item m="1" x="1306"/>
        <item m="1" x="2231"/>
        <item m="1" x="727"/>
        <item m="1" x="2058"/>
        <item m="1" x="2436"/>
        <item m="1" x="1493"/>
        <item m="1" x="735"/>
        <item m="1" x="236"/>
        <item m="1" x="2295"/>
        <item m="1" x="1090"/>
        <item m="1" x="2775"/>
        <item m="1" x="2708"/>
        <item m="1" x="2605"/>
        <item m="1" x="345"/>
        <item m="1" x="2309"/>
        <item m="1" x="1941"/>
        <item m="1" x="1773"/>
        <item m="1" x="2520"/>
        <item m="1" x="1969"/>
        <item m="1" x="2554"/>
        <item m="1" x="951"/>
        <item m="1" x="262"/>
        <item m="1" x="363"/>
        <item m="1" x="1944"/>
        <item m="1" x="1458"/>
        <item m="1" x="1502"/>
        <item m="1" x="642"/>
        <item m="1" x="2780"/>
        <item m="1" x="2585"/>
        <item m="1" x="2353"/>
        <item m="1" x="1197"/>
        <item m="1" x="676"/>
        <item m="1" x="526"/>
        <item m="1" x="892"/>
        <item m="1" x="2108"/>
        <item m="1" x="321"/>
        <item m="1" x="783"/>
        <item m="1" x="1597"/>
        <item m="1" x="1226"/>
        <item m="1" x="1468"/>
        <item m="1" x="2741"/>
        <item m="1" x="2167"/>
        <item m="1" x="787"/>
        <item m="1" x="1840"/>
        <item m="1" x="949"/>
        <item m="1" x="958"/>
        <item m="1" x="2759"/>
        <item m="1" x="471"/>
        <item m="1" x="2614"/>
        <item m="1" x="1039"/>
        <item m="1" x="207"/>
        <item m="1" x="274"/>
        <item m="1" x="413"/>
        <item m="1" x="782"/>
        <item m="1" x="1475"/>
        <item m="1" x="1631"/>
        <item m="1" x="784"/>
        <item m="1" x="1519"/>
        <item m="1" x="2302"/>
        <item m="1" x="463"/>
        <item m="1" x="995"/>
        <item m="1" x="431"/>
        <item m="1" x="216"/>
        <item m="1" x="1153"/>
        <item m="1" x="1965"/>
        <item m="1" x="1620"/>
        <item m="1" x="1811"/>
        <item m="1" x="1225"/>
        <item m="1" x="1950"/>
        <item m="1" x="263"/>
        <item m="1" x="774"/>
        <item m="1" x="2307"/>
        <item m="1" x="1988"/>
        <item m="1" x="1406"/>
        <item m="1" x="1931"/>
        <item m="1" x="1418"/>
        <item m="1" x="1998"/>
        <item m="1" x="2408"/>
        <item m="1" x="1283"/>
        <item m="1" x="1936"/>
        <item m="1" x="1555"/>
        <item m="1" x="465"/>
        <item m="1" x="968"/>
        <item m="1" x="432"/>
        <item m="1" x="2468"/>
        <item m="1" x="890"/>
        <item m="1" x="1464"/>
        <item m="1" x="517"/>
        <item m="1" x="2229"/>
        <item m="1" x="1359"/>
        <item m="1" x="748"/>
        <item m="1" x="1865"/>
        <item m="1" x="1571"/>
        <item m="1" x="1266"/>
        <item m="1" x="1660"/>
        <item m="1" x="628"/>
        <item m="1" x="2319"/>
        <item m="1" x="1302"/>
        <item m="1" x="2293"/>
        <item m="1" x="1203"/>
        <item m="1" x="691"/>
        <item m="1" x="1933"/>
        <item m="1" x="938"/>
        <item m="1" x="202"/>
        <item m="1" x="870"/>
        <item m="1" x="1581"/>
        <item m="1" x="2370"/>
        <item m="1" x="400"/>
        <item m="1" x="2097"/>
        <item m="1" x="2150"/>
        <item m="1" x="2777"/>
        <item m="1" x="567"/>
        <item m="1" x="1369"/>
        <item m="1" x="2565"/>
        <item m="1" x="750"/>
        <item m="1" x="1264"/>
        <item m="1" x="2440"/>
        <item m="1" x="532"/>
        <item m="1" x="2755"/>
        <item m="1" x="867"/>
        <item m="1" x="474"/>
        <item m="1" x="2281"/>
        <item m="1" x="776"/>
        <item m="1" x="1405"/>
        <item m="1" x="2615"/>
        <item m="1" x="1119"/>
        <item m="1" x="1910"/>
        <item m="1" x="192"/>
        <item m="1" x="1536"/>
        <item m="1" x="1992"/>
        <item m="1" x="899"/>
        <item m="1" x="2118"/>
        <item m="1" x="2245"/>
        <item m="1" x="2087"/>
        <item m="1" x="1899"/>
        <item m="1" x="1192"/>
        <item m="1" x="2495"/>
        <item m="1" x="943"/>
        <item m="1" x="2381"/>
        <item m="1" x="353"/>
        <item m="1" x="1391"/>
        <item m="1" x="335"/>
        <item m="1" x="1143"/>
        <item m="1" x="1321"/>
        <item m="1" x="2727"/>
        <item m="1" x="237"/>
        <item m="1" x="1699"/>
        <item m="1" x="848"/>
        <item m="1" x="915"/>
        <item m="1" x="322"/>
        <item m="1" x="298"/>
        <item m="1" x="447"/>
        <item m="1" x="1730"/>
        <item m="1" x="2557"/>
        <item m="1" x="1960"/>
        <item m="1" x="2704"/>
        <item m="1" x="2617"/>
        <item m="1" x="2427"/>
        <item m="1" x="1495"/>
        <item m="1" x="253"/>
        <item m="1" x="1576"/>
        <item m="1" x="1741"/>
        <item m="1" x="1686"/>
        <item m="1" x="2632"/>
        <item m="1" x="2263"/>
        <item m="1" x="571"/>
        <item m="1" x="1844"/>
        <item m="1" x="2517"/>
        <item m="1" x="2466"/>
        <item m="1" x="307"/>
        <item m="1" x="1228"/>
        <item m="1" x="2533"/>
        <item m="1" x="1488"/>
        <item m="1" x="1925"/>
        <item m="1" x="2694"/>
        <item m="1" x="924"/>
        <item m="1" x="1926"/>
        <item m="1" x="2484"/>
        <item m="1" x="1063"/>
        <item m="1" x="279"/>
        <item m="1" x="545"/>
        <item m="1" x="882"/>
        <item m="1" x="2702"/>
        <item m="1" x="705"/>
        <item m="1" x="2316"/>
        <item m="1" x="2426"/>
        <item m="1" x="820"/>
        <item m="1" x="1110"/>
        <item m="1" x="2358"/>
        <item m="1" x="326"/>
        <item m="1" x="1681"/>
        <item m="1" x="1638"/>
        <item m="1" x="2089"/>
        <item m="1" x="1472"/>
        <item m="1" x="1288"/>
        <item m="1" x="2205"/>
        <item m="1" x="1215"/>
        <item m="1" x="1455"/>
        <item m="1" x="2623"/>
        <item m="1" x="1115"/>
        <item m="1" x="953"/>
        <item m="1" x="1244"/>
        <item m="1" x="712"/>
        <item m="1" x="1072"/>
        <item m="1" x="772"/>
        <item m="1" x="1512"/>
        <item m="1" x="2723"/>
        <item m="1" x="2052"/>
        <item m="1" x="1274"/>
        <item m="1" x="193"/>
        <item m="1" x="2002"/>
        <item m="1" x="1752"/>
        <item m="1" x="387"/>
        <item m="1" x="1351"/>
        <item m="1" x="281"/>
        <item m="1" x="1300"/>
        <item m="1" x="2450"/>
        <item m="1" x="1332"/>
        <item m="1" x="885"/>
        <item m="1" x="472"/>
        <item m="1" x="1187"/>
        <item m="1" x="1924"/>
        <item m="1" x="1693"/>
        <item m="1" x="777"/>
        <item m="1" x="2667"/>
        <item m="1" x="850"/>
        <item m="1" x="249"/>
        <item m="1" x="1290"/>
        <item m="1" x="2567"/>
        <item m="1" x="612"/>
        <item m="1" x="254"/>
        <item m="1" x="2360"/>
        <item m="1" x="1412"/>
        <item m="1" x="320"/>
        <item m="1" x="1618"/>
        <item m="1" x="604"/>
        <item m="1" x="1900"/>
        <item m="1" x="1407"/>
        <item m="1" x="349"/>
        <item m="1" x="2682"/>
        <item m="1" x="1703"/>
        <item m="1" x="1852"/>
        <item m="1" x="1713"/>
        <item m="1" x="2148"/>
        <item m="1" x="347"/>
        <item m="1" x="1952"/>
        <item m="1" x="880"/>
        <item m="1" x="482"/>
        <item m="1" x="2362"/>
        <item m="1" x="2415"/>
        <item m="1" x="1326"/>
        <item m="1" x="842"/>
        <item m="1" x="534"/>
        <item m="1" x="2279"/>
        <item m="1" x="2291"/>
        <item m="1" x="425"/>
        <item m="1" x="1304"/>
        <item m="1" x="1842"/>
        <item m="1" x="1599"/>
        <item m="1" x="699"/>
        <item m="1" x="519"/>
        <item m="1" x="2758"/>
        <item m="1" x="429"/>
        <item m="1" x="1439"/>
        <item m="1" x="984"/>
        <item m="1" x="1706"/>
        <item m="1" x="1409"/>
        <item m="1" x="445"/>
        <item m="1" x="2434"/>
        <item m="1" x="1526"/>
        <item m="1" x="2648"/>
        <item m="1" x="1675"/>
        <item m="1" x="1360"/>
        <item m="1" x="1753"/>
        <item m="1" x="1387"/>
        <item m="1" x="2336"/>
        <item m="1" x="977"/>
        <item m="1" x="2680"/>
        <item m="1" x="2634"/>
        <item m="1" x="605"/>
        <item m="1" x="369"/>
        <item m="1" x="255"/>
        <item m="1" x="2445"/>
        <item m="1" x="856"/>
        <item m="1" x="2566"/>
        <item m="1" x="2790"/>
        <item m="1" x="466"/>
        <item m="1" x="552"/>
        <item m="1" x="226"/>
        <item m="1" x="1113"/>
        <item m="1" x="630"/>
        <item m="1" x="329"/>
        <item m="1" x="2101"/>
        <item m="1" x="228"/>
        <item m="1" x="1176"/>
        <item m="1" x="779"/>
        <item m="1" x="1556"/>
        <item m="1" x="1770"/>
        <item m="1" x="597"/>
        <item m="1" x="458"/>
        <item m="1" x="1684"/>
        <item m="1" x="930"/>
        <item m="1" x="1768"/>
        <item m="1" x="955"/>
        <item m="1" x="1848"/>
        <item m="1" x="1862"/>
        <item m="1" x="2586"/>
        <item m="1" x="1233"/>
        <item m="1" x="417"/>
        <item m="1" x="2664"/>
        <item m="1" x="580"/>
        <item m="1" x="1453"/>
        <item m="1" x="1839"/>
        <item m="1" x="1227"/>
        <item m="1" x="1642"/>
        <item m="1" x="1322"/>
        <item m="1" x="414"/>
        <item m="1" x="1320"/>
        <item m="1" x="1537"/>
        <item m="1" x="1098"/>
        <item m="1" x="2197"/>
        <item m="1" x="1194"/>
        <item m="1" x="621"/>
        <item m="1" x="312"/>
        <item m="1" x="1685"/>
        <item m="1" x="1554"/>
        <item m="1" x="1649"/>
        <item m="1" x="556"/>
        <item m="1" x="2502"/>
        <item m="1" x="1251"/>
        <item m="1" x="901"/>
        <item m="1" x="715"/>
        <item m="1" x="289"/>
        <item m="1" x="933"/>
        <item m="1" x="390"/>
        <item m="1" x="2718"/>
        <item m="1" x="865"/>
        <item m="1" x="2334"/>
        <item m="1" x="1797"/>
        <item m="1" x="365"/>
        <item m="1" x="1598"/>
        <item m="1" x="1145"/>
        <item m="1" x="744"/>
        <item m="1" x="908"/>
        <item m="1" x="2202"/>
        <item m="1" x="1091"/>
        <item m="1" x="330"/>
        <item m="1" x="288"/>
        <item m="1" x="835"/>
        <item m="1" x="599"/>
        <item m="1" x="2133"/>
        <item m="1" x="1822"/>
        <item m="1" x="488"/>
        <item m="1" x="1154"/>
        <item m="1" x="2455"/>
        <item m="1" x="1779"/>
        <item m="1" x="918"/>
        <item m="1" x="577"/>
        <item m="1" x="1152"/>
        <item m="1" x="2091"/>
        <item m="1" x="548"/>
        <item m="1" x="1498"/>
        <item m="1" x="1507"/>
        <item m="1" x="2514"/>
        <item m="1" x="1648"/>
        <item m="1" x="1524"/>
        <item m="1" x="1588"/>
        <item m="1" x="2112"/>
        <item m="1" x="690"/>
        <item m="1" x="2083"/>
        <item m="1" x="2728"/>
        <item m="1" x="1959"/>
        <item m="1" x="1286"/>
        <item m="1" x="895"/>
        <item m="1" x="2324"/>
        <item m="1" x="1727"/>
        <item m="1" x="275"/>
        <item m="1" x="792"/>
        <item m="1" x="1463"/>
        <item m="1" x="854"/>
        <item m="1" x="2201"/>
        <item m="1" x="2128"/>
        <item m="1" x="1640"/>
        <item m="1" x="1434"/>
        <item m="1" x="2783"/>
        <item m="1" x="596"/>
        <item m="1" x="802"/>
        <item m="1" x="1766"/>
        <item m="1" x="2550"/>
        <item m="1" x="1444"/>
        <item m="1" x="972"/>
        <item m="1" x="1474"/>
        <item m="1" x="2166"/>
        <item m="1" x="2717"/>
        <item m="1" x="1690"/>
        <item m="1" x="1666"/>
        <item m="1" x="1849"/>
        <item m="1" x="1817"/>
        <item m="1" x="1864"/>
        <item m="1" x="1060"/>
        <item m="1" x="278"/>
        <item m="1" x="1042"/>
        <item m="1" x="388"/>
        <item m="1" x="823"/>
        <item m="1" x="2165"/>
        <item m="1" x="2001"/>
        <item m="1" x="1544"/>
        <item m="1" x="747"/>
        <item m="1" x="1234"/>
        <item m="1" x="985"/>
        <item m="1" x="656"/>
        <item m="1" x="1206"/>
        <item m="1" x="623"/>
        <item m="1" x="2613"/>
        <item m="1" x="505"/>
        <item m="1" x="771"/>
        <item m="1" x="2024"/>
        <item m="1" x="2707"/>
        <item m="1" x="2107"/>
        <item m="1" x="1529"/>
        <item m="1" x="1532"/>
        <item m="1" x="2204"/>
        <item m="1" x="1280"/>
        <item m="1" x="635"/>
        <item m="1" x="869"/>
        <item m="1" x="364"/>
        <item m="1" x="1573"/>
        <item m="1" x="2461"/>
        <item m="1" x="654"/>
        <item m="1" x="1088"/>
        <item m="1" x="454"/>
        <item m="1" x="294"/>
        <item m="1" x="494"/>
        <item m="1" x="581"/>
        <item m="1" x="2009"/>
        <item m="1" x="2814"/>
        <item m="1" x="1411"/>
        <item m="1" x="2287"/>
        <item m="1" x="688"/>
        <item m="1" x="2459"/>
        <item m="1" x="940"/>
        <item m="1" x="1533"/>
        <item m="1" x="931"/>
        <item m="1" x="2521"/>
        <item m="1" x="686"/>
        <item m="1" x="1771"/>
        <item m="1" x="442"/>
        <item m="1" x="2038"/>
        <item m="1" x="2124"/>
        <item m="1" x="891"/>
        <item m="1" x="1812"/>
        <item m="1" x="733"/>
        <item m="1" x="2756"/>
        <item m="1" x="2743"/>
        <item m="1" x="270"/>
        <item m="1" x="2470"/>
        <item m="1" x="2541"/>
        <item m="1" x="2497"/>
        <item m="1" x="1399"/>
        <item m="1" x="1437"/>
        <item m="1" x="1000"/>
        <item m="1" x="773"/>
        <item m="1" x="2233"/>
        <item m="1" x="855"/>
        <item m="1" x="2363"/>
        <item m="1" x="1974"/>
        <item m="1" x="736"/>
        <item m="1" x="2749"/>
        <item m="1" x="2086"/>
        <item m="1" x="794"/>
        <item m="1" x="290"/>
        <item m="1" x="342"/>
        <item m="1" x="860"/>
        <item m="1" x="2337"/>
        <item m="1" x="1388"/>
        <item m="1" x="2442"/>
        <item m="1" x="2525"/>
        <item m="1" x="484"/>
        <item m="1" x="1345"/>
        <item m="1" x="2272"/>
        <item m="1" x="1585"/>
        <item m="1" x="1340"/>
        <item m="1" x="1785"/>
        <item m="1" x="1317"/>
        <item m="1" x="2439"/>
        <item m="1" x="1856"/>
        <item m="1" x="2042"/>
        <item m="1" x="1799"/>
        <item m="1" x="1164"/>
        <item m="1" x="1672"/>
        <item m="1" x="609"/>
        <item m="1" x="1282"/>
        <item m="1" x="536"/>
        <item m="1" x="2096"/>
        <item m="1" x="2699"/>
        <item m="1" x="1478"/>
        <item m="1" x="1669"/>
        <item m="1" x="449"/>
        <item m="1" x="1605"/>
        <item m="1" x="1419"/>
        <item m="1" x="2379"/>
        <item m="1" x="2185"/>
        <item m="1" x="273"/>
        <item m="1" x="1658"/>
        <item m="1" x="1005"/>
        <item m="1" x="2361"/>
        <item m="1" x="422"/>
        <item m="1" x="1892"/>
        <item m="1" x="544"/>
        <item m="1" x="2672"/>
        <item m="1" x="1558"/>
        <item m="1" x="2176"/>
        <item m="1" x="2159"/>
        <item m="1" x="998"/>
        <item m="1" x="2249"/>
        <item m="1" x="809"/>
        <item m="1" x="502"/>
        <item m="1" x="247"/>
        <item m="1" x="593"/>
        <item m="1" x="2653"/>
        <item m="1" x="886"/>
        <item m="1" x="1137"/>
        <item m="1" x="669"/>
        <item m="1" x="1140"/>
        <item m="1" x="1999"/>
        <item m="1" x="2237"/>
        <item m="1" x="2014"/>
        <item m="1" x="2162"/>
        <item m="1" x="2144"/>
        <item m="1" x="1831"/>
        <item m="1" x="2277"/>
        <item m="1" x="2618"/>
        <item m="1" x="1749"/>
        <item m="1" x="1971"/>
        <item m="1" x="2156"/>
        <item m="1" x="2011"/>
        <item m="1" x="602"/>
        <item m="1" x="2377"/>
        <item m="1" x="2482"/>
        <item m="1" x="1996"/>
        <item m="1" x="1016"/>
        <item m="1" x="920"/>
        <item m="1" x="1593"/>
        <item m="1" x="639"/>
        <item m="1" x="2027"/>
        <item m="1" x="1917"/>
        <item m="1" x="1364"/>
        <item m="1" x="1347"/>
        <item x="82"/>
        <item m="1" x="1859"/>
        <item m="1" x="1312"/>
        <item m="1" x="563"/>
        <item m="1" x="2372"/>
        <item m="1" x="2193"/>
        <item m="1" x="1141"/>
        <item m="1" x="1022"/>
        <item m="1" x="2354"/>
        <item m="1" x="2120"/>
        <item m="1" x="929"/>
        <item m="1" x="2715"/>
        <item m="1" x="2595"/>
        <item m="1" x="562"/>
        <item m="1" x="600"/>
        <item m="1" x="2610"/>
        <item m="1" x="1237"/>
        <item m="1" x="1740"/>
        <item m="1" x="2612"/>
        <item m="1" x="441"/>
        <item m="1" x="763"/>
        <item m="1" x="1160"/>
        <item m="1" x="499"/>
        <item m="1" x="1012"/>
        <item m="1" x="913"/>
        <item m="1" x="1894"/>
        <item m="1" x="878"/>
        <item m="1" x="2689"/>
        <item m="1" x="325"/>
        <item m="1" x="1676"/>
        <item m="1" x="857"/>
        <item m="1" x="2792"/>
        <item m="1" x="374"/>
        <item m="1" x="2646"/>
        <item m="1" x="2062"/>
        <item m="1" x="1220"/>
        <item m="1" x="1564"/>
        <item m="1" x="1109"/>
        <item m="1" x="1314"/>
        <item m="1" x="1130"/>
        <item m="1" x="1421"/>
        <item m="1" x="2619"/>
        <item m="1" x="1574"/>
        <item m="1" x="361"/>
        <item m="1" x="302"/>
        <item m="1" x="2315"/>
        <item m="1" x="1787"/>
        <item m="1" x="1535"/>
        <item m="1" x="1735"/>
        <item m="1" x="765"/>
        <item m="1" x="2766"/>
        <item m="1" x="1247"/>
        <item m="1" x="1962"/>
        <item m="1" x="1789"/>
        <item m="1" x="1964"/>
        <item m="1" x="1185"/>
        <item m="1" x="1384"/>
        <item m="1" x="1858"/>
        <item m="1" x="1547"/>
        <item m="1" x="1408"/>
        <item m="1" x="359"/>
        <item m="1" x="481"/>
        <item m="1" x="258"/>
        <item m="1" x="1389"/>
        <item m="1" x="2103"/>
        <item m="1" x="1634"/>
        <item m="1" x="788"/>
        <item m="1" x="303"/>
        <item m="1" x="2228"/>
        <item m="1" x="2716"/>
        <item m="1" x="1979"/>
        <item m="1" x="1908"/>
        <item m="1" x="2562"/>
        <item m="1" x="1482"/>
        <item m="1" x="337"/>
        <item m="1" x="1222"/>
        <item m="1" x="371"/>
        <item m="1" x="191"/>
        <item m="1" x="2299"/>
        <item m="1" x="2055"/>
        <item m="1" x="2656"/>
        <item m="1" x="1173"/>
        <item m="1" x="2754"/>
        <item m="1" x="1805"/>
        <item m="1" x="624"/>
        <item m="1" x="941"/>
        <item m="1" x="550"/>
        <item m="1" x="1476"/>
        <item m="1" x="2218"/>
        <item m="1" x="2544"/>
        <item m="1" x="2457"/>
        <item m="1" x="293"/>
        <item m="1" x="1584"/>
        <item m="1" x="2075"/>
        <item m="1" x="2555"/>
        <item m="1" x="406"/>
        <item m="1" x="2413"/>
        <item m="1" x="1527"/>
        <item m="1" x="1050"/>
        <item m="1" x="384"/>
        <item m="1" x="1886"/>
        <item m="1" x="2649"/>
        <item m="1" x="285"/>
        <item m="1" x="311"/>
        <item m="1" x="1744"/>
        <item m="1" x="625"/>
        <item m="1" x="1580"/>
        <item m="1" x="1680"/>
        <item m="1" x="746"/>
        <item m="1" x="2506"/>
        <item m="1" x="586"/>
        <item m="1" x="2161"/>
        <item m="1" x="2624"/>
        <item m="1" x="1309"/>
        <item m="1" x="276"/>
        <item m="1" x="2622"/>
        <item m="1" x="1494"/>
        <item m="1" x="367"/>
        <item m="1" x="2110"/>
        <item m="1" x="2333"/>
        <item m="1" x="658"/>
        <item m="1" x="1096"/>
        <item m="1" x="1383"/>
        <item m="1" x="1930"/>
        <item m="1" x="2601"/>
        <item m="1" x="904"/>
        <item m="1" x="1774"/>
        <item m="1" x="2816"/>
        <item m="1" x="1142"/>
        <item m="1" x="2359"/>
        <item m="1" x="477"/>
        <item m="1" x="2447"/>
        <item m="1" x="1552"/>
        <item m="1" x="2093"/>
        <item m="1" x="1261"/>
        <item m="1" x="585"/>
        <item m="1" x="1011"/>
        <item m="1" x="2452"/>
        <item m="1" x="872"/>
        <item m="1" x="1560"/>
        <item m="1" x="1425"/>
        <item m="1" x="1692"/>
        <item m="1" x="2688"/>
        <item m="1" x="1928"/>
        <item m="1" x="2781"/>
        <item m="1" x="962"/>
        <item m="1" x="1975"/>
        <item m="1" x="2475"/>
        <item m="1" x="1757"/>
        <item m="1" x="2220"/>
        <item m="1" x="2412"/>
        <item m="1" x="1592"/>
        <item m="1" x="1989"/>
        <item m="1" x="213"/>
        <item m="1" x="1032"/>
        <item m="1" x="185"/>
        <item m="1" x="2241"/>
        <item m="1" x="379"/>
        <item m="1" x="914"/>
        <item m="1" x="2188"/>
        <item m="1" x="942"/>
        <item m="1" x="1004"/>
        <item m="1" x="768"/>
        <item m="1" x="2538"/>
        <item m="1" x="2407"/>
        <item m="1" x="2603"/>
        <item m="1" x="551"/>
        <item m="1" x="1948"/>
        <item m="1" x="2092"/>
        <item m="1" x="1711"/>
        <item m="1" x="1036"/>
        <item m="1" x="1052"/>
        <item m="1" x="351"/>
        <item m="1" x="1961"/>
        <item m="1" x="434"/>
        <item m="1" x="2170"/>
        <item m="1" x="1828"/>
        <item m="1" x="697"/>
        <item m="1" x="1224"/>
        <item m="1" x="305"/>
        <item m="1" x="509"/>
        <item m="1" x="389"/>
        <item m="1" x="893"/>
        <item m="1" x="224"/>
        <item m="1" x="377"/>
        <item m="1" x="2019"/>
        <item m="1" x="1084"/>
        <item m="1" x="1489"/>
        <item m="1" x="2186"/>
        <item m="1" x="2164"/>
        <item m="1" x="1503"/>
        <item m="1" x="235"/>
        <item m="1" x="1914"/>
        <item m="1" x="2211"/>
        <item m="1" x="1235"/>
        <item m="1" x="2082"/>
        <item m="1" x="1923"/>
        <item m="1" x="1901"/>
        <item m="1" x="1338"/>
        <item m="1" x="629"/>
        <item m="1" x="1082"/>
        <item m="1" x="2261"/>
        <item m="1" x="2746"/>
        <item m="1" x="894"/>
        <item m="1" x="1205"/>
        <item m="1" x="1483"/>
        <item m="1" x="2051"/>
        <item m="1" x="357"/>
        <item m="1" x="2806"/>
        <item m="1" x="1781"/>
        <item m="1" x="1572"/>
        <item m="1" x="2049"/>
        <item m="1" x="778"/>
        <item m="1" x="1065"/>
        <item m="1" x="2173"/>
        <item m="1" x="1051"/>
        <item m="1" x="2802"/>
        <item m="1" x="2481"/>
        <item m="1" x="503"/>
        <item m="1" x="821"/>
        <item m="1" x="2057"/>
        <item m="1" x="2264"/>
        <item m="1" x="451"/>
        <item m="1" x="578"/>
        <item m="1" x="758"/>
        <item m="1" x="2420"/>
        <item m="1" x="670"/>
        <item m="1" x="971"/>
        <item m="1" x="1885"/>
        <item m="1" x="1963"/>
        <item m="1" x="1538"/>
        <item m="1" x="2719"/>
        <item m="1" x="997"/>
        <item m="1" x="1793"/>
        <item m="1" x="2626"/>
        <item m="1" x="501"/>
        <item m="1" x="2243"/>
        <item m="1" x="1092"/>
        <item m="1" x="1199"/>
        <item m="1" x="1883"/>
        <item m="1" x="1916"/>
        <item m="1" x="946"/>
        <item m="1" x="1035"/>
        <item m="1" x="905"/>
        <item m="1" x="1826"/>
        <item m="1" x="1997"/>
        <item m="1" x="986"/>
        <item m="1" x="1241"/>
        <item m="1" x="2017"/>
        <item m="1" x="2548"/>
        <item m="1" x="1254"/>
        <item m="1" x="2003"/>
        <item m="1" x="2474"/>
        <item m="1" x="2008"/>
        <item m="1" x="1549"/>
        <item m="1" x="487"/>
        <item m="1" x="2181"/>
        <item m="1" x="2326"/>
        <item m="1" x="868"/>
        <item m="1" x="1784"/>
        <item m="1" x="1467"/>
        <item m="1" x="1213"/>
        <item m="1" x="1860"/>
        <item m="1" x="708"/>
        <item m="1" x="2736"/>
        <item m="1" x="1037"/>
        <item m="1" x="2582"/>
        <item m="1" x="2050"/>
        <item m="1" x="651"/>
        <item m="1" x="852"/>
        <item m="1" x="1918"/>
        <item m="1" x="2078"/>
        <item m="1" x="284"/>
        <item m="1" x="1942"/>
        <item m="1" x="2446"/>
        <item m="1" x="267"/>
        <item m="1" x="423"/>
        <item m="1" x="1496"/>
        <item m="1" x="2409"/>
        <item m="1" x="1814"/>
        <item m="1" x="421"/>
        <item m="1" x="863"/>
        <item m="1" x="1030"/>
        <item m="1" x="590"/>
        <item m="1" x="909"/>
        <item m="1" x="2498"/>
        <item m="1" x="1582"/>
        <item m="1" x="2791"/>
        <item m="1" x="1651"/>
        <item m="1" x="2189"/>
        <item m="1" x="2157"/>
        <item m="1" x="277"/>
        <item m="1" x="510"/>
        <item m="1" x="813"/>
        <item m="1" x="1370"/>
        <item m="1" x="1477"/>
        <item m="1" x="2571"/>
        <item m="1" x="2037"/>
        <item m="1" x="836"/>
        <item m="1" x="1062"/>
        <item m="1" x="1951"/>
        <item m="1" x="218"/>
        <item m="1" x="2625"/>
        <item m="1" x="2066"/>
        <item m="1" x="2666"/>
        <item m="1" x="1316"/>
        <item m="1" x="1612"/>
        <item m="1" x="912"/>
        <item m="1" x="832"/>
        <item m="1" x="969"/>
        <item m="1" x="948"/>
        <item m="1" x="2385"/>
        <item m="1" x="2549"/>
        <item m="1" x="1566"/>
        <item m="1" x="644"/>
        <item m="1" x="695"/>
        <item m="1" x="2127"/>
        <item m="1" x="1289"/>
        <item m="1" x="217"/>
        <item m="1" x="937"/>
        <item m="1" x="795"/>
        <item m="1" x="2206"/>
        <item m="1" x="719"/>
        <item m="1" x="1759"/>
        <item x="89"/>
        <item m="1" x="527"/>
        <item m="1" x="2357"/>
        <item m="1" x="2012"/>
        <item m="1" x="1977"/>
        <item m="1" x="2706"/>
        <item m="1" x="2225"/>
        <item m="1" x="935"/>
        <item m="1" x="1430"/>
        <item m="1" x="1436"/>
        <item m="1" x="504"/>
        <item m="1" x="1792"/>
        <item m="1" x="737"/>
        <item m="1" x="2356"/>
        <item m="1" x="2317"/>
        <item m="1" x="2526"/>
        <item m="1" x="2294"/>
        <item m="1" x="1480"/>
        <item m="1" x="839"/>
        <item m="1" x="2023"/>
        <item m="1" x="1857"/>
        <item m="1" x="993"/>
        <item m="1" x="1200"/>
        <item m="1" x="1520"/>
        <item m="1" x="1751"/>
        <item m="1" x="518"/>
        <item m="1" x="1451"/>
        <item m="1" x="1009"/>
        <item m="1" x="603"/>
        <item m="1" x="268"/>
        <item m="1" x="2669"/>
        <item m="1" x="456"/>
        <item m="1" x="2477"/>
        <item m="1" x="1603"/>
        <item m="1" x="1454"/>
        <item m="1" x="1122"/>
        <item m="1" x="1184"/>
        <item m="1" x="583"/>
        <item m="1" x="944"/>
        <item m="1" x="2690"/>
        <item m="1" x="1056"/>
        <item m="1" x="2364"/>
        <item m="1" x="2259"/>
        <item m="1" x="2338"/>
        <item m="1" x="448"/>
        <item m="1" x="483"/>
        <item m="1" x="2395"/>
        <item m="1" x="1267"/>
        <item m="1" x="2032"/>
        <item m="1" x="1209"/>
        <item m="1" x="1721"/>
        <item m="1" x="2180"/>
        <item m="1" x="201"/>
        <item m="1" x="1644"/>
        <item m="1" x="2155"/>
        <item m="1" x="1627"/>
        <item m="1" x="2405"/>
        <item m="1" x="507"/>
        <item m="1" x="2149"/>
        <item m="1" x="1851"/>
        <item m="1" x="2471"/>
        <item m="1" x="340"/>
        <item m="1" x="592"/>
        <item m="1" x="1922"/>
        <item m="1" x="981"/>
        <item m="1" x="2779"/>
        <item m="1" x="2734"/>
        <item m="1" x="2676"/>
        <item m="1" x="1232"/>
        <item m="1" x="1982"/>
        <item m="1" x="2410"/>
        <item m="1" x="1714"/>
        <item m="1" x="1956"/>
        <item m="1" x="376"/>
        <item m="1" x="2596"/>
        <item m="1" x="1898"/>
        <item m="1" x="2369"/>
        <item m="1" x="1548"/>
        <item m="1" x="308"/>
        <item m="1" x="1377"/>
        <item m="1" x="2489"/>
        <item m="1" x="2041"/>
        <item m="1" x="1363"/>
        <item m="1" x="2085"/>
        <item m="1" x="1728"/>
        <item m="1" x="1869"/>
        <item m="1" x="2744"/>
        <item m="1" x="1014"/>
        <item m="1" x="786"/>
        <item m="1" x="1427"/>
        <item m="1" x="790"/>
        <item m="1" x="2010"/>
        <item m="1" x="2000"/>
        <item m="1" x="2303"/>
        <item m="1" x="2152"/>
        <item m="1" x="2787"/>
        <item m="1" x="2493"/>
        <item m="1" x="461"/>
        <item m="1" x="1131"/>
        <item m="1" x="1531"/>
        <item m="1" x="1755"/>
        <item m="1" x="2529"/>
        <item m="1" x="1518"/>
        <item m="1" x="1043"/>
        <item m="1" x="1159"/>
        <item m="1" x="2796"/>
        <item m="1" x="1993"/>
        <item m="1" x="2545"/>
        <item m="1" x="671"/>
        <item m="1" x="416"/>
        <item m="1" x="568"/>
        <item m="1" x="1596"/>
        <item m="1" x="2077"/>
        <item m="1" x="2387"/>
        <item m="1" x="755"/>
        <item m="1" x="1414"/>
        <item m="1" x="333"/>
        <item m="1" x="1121"/>
        <item m="1" x="2177"/>
        <item m="1" x="709"/>
        <item m="1" x="1688"/>
        <item m="1" x="2435"/>
        <item m="1" x="884"/>
        <item m="1" x="1896"/>
        <item m="1" x="1303"/>
        <item m="1" x="2460"/>
        <item m="1" x="566"/>
        <item m="1" x="1565"/>
        <item m="1" x="1882"/>
        <item m="1" x="1118"/>
        <item m="1" x="2430"/>
        <item m="1" x="2416"/>
        <item m="1" x="2539"/>
        <item m="1" x="2530"/>
        <item m="1" x="1829"/>
        <item m="1" x="2703"/>
        <item m="1" x="356"/>
        <item m="1" x="1595"/>
        <item m="1" x="1880"/>
        <item m="1" x="2036"/>
        <item m="1" x="314"/>
        <item m="1" x="1955"/>
        <item m="1" x="355"/>
        <item m="1" x="1837"/>
        <item m="1" x="358"/>
        <item m="1" x="1078"/>
        <item m="1" x="2143"/>
        <item m="1" x="785"/>
        <item m="1" x="2730"/>
        <item m="1" x="610"/>
        <item x="169"/>
        <item m="1" x="464"/>
        <item m="1" x="684"/>
        <item m="1" x="1018"/>
        <item m="1" x="225"/>
        <item m="1" x="2310"/>
        <item m="1" x="896"/>
        <item m="1" x="1583"/>
        <item m="1" x="1958"/>
        <item m="1" x="1541"/>
        <item m="1" x="2098"/>
        <item m="1" x="761"/>
        <item m="1" x="2532"/>
        <item m="1" x="2141"/>
        <item m="1" x="1542"/>
        <item m="1" x="632"/>
        <item m="1" x="396"/>
        <item m="1" x="541"/>
        <item m="1" x="1895"/>
        <item m="1" x="661"/>
        <item m="1" x="1601"/>
        <item m="1" x="983"/>
        <item m="1" x="1305"/>
        <item m="1" x="1636"/>
        <item m="1" x="2465"/>
        <item m="1" x="1776"/>
        <item m="1" x="1132"/>
        <item m="1" x="497"/>
        <item m="1" x="1466"/>
        <item m="1" x="1262"/>
        <item m="1" x="769"/>
        <item m="1" x="1823"/>
        <item m="1" x="2662"/>
        <item m="1" x="2444"/>
        <item m="1" x="1806"/>
        <item m="1" x="2061"/>
        <item m="1" x="674"/>
        <item m="1" x="2770"/>
        <item m="1" x="2355"/>
        <item x="66"/>
        <item m="1" x="2786"/>
        <item m="1" x="2492"/>
        <item m="1" x="439"/>
        <item m="1" x="2500"/>
        <item m="1" x="1298"/>
        <item m="1" x="1509"/>
        <item m="1" x="198"/>
        <item m="1" x="1346"/>
        <item m="1" x="1505"/>
        <item m="1" x="1985"/>
        <item m="1" x="606"/>
        <item m="1" x="1994"/>
        <item m="1" x="975"/>
        <item m="1" x="2386"/>
        <item m="1" x="2564"/>
        <item m="1" x="584"/>
        <item m="1" x="2691"/>
        <item m="1" x="678"/>
        <item m="1" x="2593"/>
        <item m="1" x="1021"/>
        <item m="1" x="826"/>
        <item m="1" x="2663"/>
        <item m="1" x="1487"/>
        <item m="1" x="831"/>
        <item m="1" x="248"/>
        <item m="1" x="1653"/>
        <item m="1" x="1801"/>
        <item m="1" x="1457"/>
        <item m="1" x="2400"/>
        <item m="1" x="1139"/>
        <item m="1" x="524"/>
        <item m="1" x="2095"/>
        <item m="1" x="1231"/>
        <item m="1" x="1756"/>
        <item m="1" x="883"/>
        <item m="1" x="530"/>
        <item m="1" x="2572"/>
        <item m="1" x="346"/>
        <item m="1" x="1668"/>
        <item m="1" x="2765"/>
        <item m="1" x="1913"/>
        <item m="1" x="657"/>
        <item m="1" x="2090"/>
        <item m="1" x="1939"/>
        <item m="1" x="1712"/>
        <item m="1" x="1540"/>
        <item m="1" x="2449"/>
        <item m="1" x="2389"/>
        <item m="1" x="664"/>
        <item m="1" x="582"/>
        <item m="1" x="766"/>
        <item m="1" x="1790"/>
        <item m="1" x="706"/>
        <item m="1" x="1704"/>
        <item m="1" x="1124"/>
        <item m="1" x="911"/>
        <item m="1" x="965"/>
        <item m="1" x="1861"/>
        <item m="1" x="2674"/>
        <item m="1" x="2117"/>
        <item m="1" x="717"/>
        <item m="1" x="862"/>
        <item m="1" x="2393"/>
        <item m="1" x="1100"/>
        <item m="1" x="282"/>
        <item m="1" x="1783"/>
        <item m="1" x="1125"/>
        <item m="1" x="319"/>
        <item m="1" x="407"/>
        <item m="1" x="1624"/>
        <item m="1" x="1788"/>
        <item m="1" x="2577"/>
        <item m="1" x="1329"/>
        <item m="1" x="1362"/>
        <item m="1" x="2748"/>
        <item m="1" x="2151"/>
        <item m="1" x="827"/>
        <item m="1" x="1281"/>
        <item m="1" x="2283"/>
        <item m="1" x="1662"/>
        <item m="1" x="1551"/>
        <item m="1" x="992"/>
        <item m="1" x="424"/>
        <item m="1" x="332"/>
        <item m="1" x="211"/>
        <item m="1" x="1794"/>
        <item m="1" x="272"/>
        <item m="1" x="1354"/>
        <item m="1" x="412"/>
        <item m="1" x="1742"/>
        <item m="1" x="726"/>
        <item m="1" x="1557"/>
        <item m="1" x="1889"/>
        <item m="1" x="2560"/>
        <item m="1" x="974"/>
        <item m="1" x="1990"/>
        <item m="1" x="338"/>
        <item m="1" x="2594"/>
        <item m="1" x="231"/>
        <item m="1" x="916"/>
        <item m="1" x="280"/>
        <item m="1" x="2382"/>
        <item m="1" x="2308"/>
        <item m="1" x="2154"/>
        <item m="1" x="808"/>
        <item m="1" x="1313"/>
        <item m="1" x="208"/>
        <item m="1" x="2478"/>
        <item m="1" x="2757"/>
        <item m="1" x="2726"/>
        <item m="1" x="2136"/>
        <item m="1" x="1175"/>
        <item m="1" x="2301"/>
        <item m="1" x="570"/>
        <item m="1" x="814"/>
        <item m="1" x="2722"/>
        <item m="1" x="1460"/>
        <item m="1" x="316"/>
        <item m="1" x="1356"/>
        <item m="1" x="1484"/>
        <item m="1" x="313"/>
        <item m="1" x="2267"/>
        <item m="1" x="1550"/>
        <item m="1" x="462"/>
        <item m="1" x="1378"/>
        <item m="1" x="1158"/>
        <item m="1" x="1426"/>
        <item m="1" x="2034"/>
        <item m="1" x="1245"/>
        <item m="1" x="724"/>
        <item m="1" x="2773"/>
        <item m="1" x="450"/>
        <item m="1" x="2067"/>
        <item m="1" x="1986"/>
        <item m="1" x="702"/>
        <item m="1" x="829"/>
        <item m="1" x="1323"/>
        <item m="1" x="2391"/>
        <item m="1" x="745"/>
        <item m="1" x="723"/>
        <item m="1" x="2175"/>
        <item m="1" x="395"/>
        <item m="1" x="2135"/>
        <item m="1" x="906"/>
        <item m="1" x="2486"/>
        <item m="1" x="1543"/>
        <item m="1" x="1647"/>
        <item m="1" x="936"/>
        <item m="1" x="800"/>
        <item m="1" x="1579"/>
        <item m="1" x="1827"/>
        <item m="1" x="815"/>
        <item m="1" x="2114"/>
        <item m="1" x="2448"/>
        <item m="1" x="1441"/>
        <item m="1" x="1815"/>
        <item m="1" x="1450"/>
        <item m="1" x="514"/>
        <item m="1" x="341"/>
        <item m="1" x="2169"/>
        <item m="1" x="1522"/>
        <item m="1" x="1819"/>
        <item m="1" x="847"/>
        <item m="1" x="1210"/>
        <item m="1" x="729"/>
        <item m="1" x="1718"/>
        <item m="1" x="1813"/>
        <item m="1" x="927"/>
        <item m="1" x="2629"/>
        <item m="1" x="877"/>
        <item m="1" x="1442"/>
        <item x="0"/>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3"/>
        <item x="44"/>
        <item x="46"/>
        <item x="47"/>
        <item x="48"/>
        <item x="49"/>
        <item x="51"/>
        <item x="52"/>
        <item x="53"/>
        <item x="54"/>
        <item x="55"/>
        <item x="56"/>
        <item x="57"/>
        <item x="58"/>
        <item x="59"/>
        <item x="60"/>
        <item x="61"/>
        <item x="62"/>
        <item x="63"/>
        <item x="64"/>
        <item x="65"/>
        <item x="67"/>
        <item x="68"/>
        <item x="70"/>
        <item x="71"/>
        <item x="72"/>
        <item x="73"/>
        <item x="74"/>
        <item x="75"/>
        <item x="76"/>
        <item x="77"/>
        <item x="78"/>
        <item x="79"/>
        <item x="80"/>
        <item x="81"/>
        <item x="83"/>
        <item x="84"/>
        <item x="85"/>
        <item x="86"/>
        <item x="87"/>
        <item x="88"/>
        <item x="90"/>
        <item x="91"/>
        <item x="92"/>
        <item x="93"/>
        <item x="94"/>
        <item x="95"/>
        <item x="96"/>
        <item x="97"/>
        <item x="98"/>
        <item x="99"/>
        <item x="100"/>
        <item x="101"/>
        <item x="102"/>
        <item x="103"/>
        <item x="104"/>
        <item x="105"/>
        <item x="106"/>
        <item x="107"/>
        <item x="109"/>
        <item x="110"/>
        <item x="111"/>
        <item x="112"/>
        <item x="114"/>
        <item x="115"/>
        <item x="116"/>
        <item x="117"/>
        <item x="118"/>
        <item x="119"/>
        <item x="120"/>
        <item x="121"/>
        <item x="122"/>
        <item x="123"/>
        <item x="124"/>
        <item x="125"/>
        <item x="126"/>
        <item x="127"/>
        <item x="129"/>
        <item x="130"/>
        <item x="131"/>
        <item x="132"/>
        <item x="133"/>
        <item x="134"/>
        <item x="135"/>
        <item x="136"/>
        <item x="137"/>
        <item x="138"/>
        <item x="139"/>
        <item x="140"/>
        <item x="141"/>
        <item x="142"/>
        <item x="143"/>
        <item x="144"/>
        <item x="145"/>
        <item x="146"/>
        <item x="147"/>
        <item x="148"/>
        <item x="149"/>
        <item x="151"/>
        <item x="152"/>
        <item x="153"/>
        <item x="154"/>
        <item x="155"/>
        <item x="156"/>
        <item x="157"/>
        <item x="158"/>
        <item x="159"/>
        <item x="160"/>
        <item x="162"/>
        <item x="163"/>
        <item x="164"/>
        <item x="165"/>
        <item x="166"/>
        <item x="167"/>
        <item x="168"/>
        <item x="170"/>
        <item x="171"/>
        <item x="172"/>
        <item x="173"/>
        <item x="174"/>
        <item x="175"/>
        <item x="176"/>
        <item x="177"/>
        <item x="178"/>
        <item x="179"/>
        <item x="180"/>
        <item x="181"/>
        <item x="182"/>
      </items>
    </pivotField>
    <pivotField axis="axisRow" compact="0" outline="0" showAll="0" defaultSubtotal="0">
      <items count="6">
        <item m="1" x="5"/>
        <item x="0"/>
        <item x="1"/>
        <item x="4"/>
        <item x="2"/>
        <item x="3"/>
      </items>
    </pivotField>
    <pivotField axis="axisRow" compact="0" outline="0" showAll="0" defaultSubtotal="0">
      <items count="1378">
        <item m="1" x="694"/>
        <item m="1" x="474"/>
        <item m="1" x="893"/>
        <item m="1" x="1362"/>
        <item m="1" x="927"/>
        <item m="1" x="950"/>
        <item m="1" x="1121"/>
        <item m="1" x="220"/>
        <item m="1" x="830"/>
        <item m="1" x="797"/>
        <item m="1" x="596"/>
        <item m="1" x="1251"/>
        <item m="1" x="1295"/>
        <item m="1" x="1083"/>
        <item m="1" x="529"/>
        <item m="1" x="715"/>
        <item m="1" x="319"/>
        <item m="1" x="454"/>
        <item m="1" x="873"/>
        <item m="1" x="1109"/>
        <item m="1" x="1330"/>
        <item m="1" x="1271"/>
        <item m="1" x="818"/>
        <item m="1" x="754"/>
        <item m="1" x="677"/>
        <item m="1" x="377"/>
        <item m="1" x="1233"/>
        <item m="1" x="707"/>
        <item m="1" x="1180"/>
        <item m="1" x="1179"/>
        <item m="1" x="959"/>
        <item m="1" x="1331"/>
        <item m="1" x="836"/>
        <item m="1" x="411"/>
        <item m="1" x="921"/>
        <item m="1" x="211"/>
        <item m="1" x="803"/>
        <item m="1" x="415"/>
        <item m="1" x="999"/>
        <item m="1" x="1014"/>
        <item m="1" x="1091"/>
        <item m="1" x="1067"/>
        <item m="1" x="686"/>
        <item m="1" x="1360"/>
        <item m="1" x="1294"/>
        <item m="1" x="1168"/>
        <item m="1" x="913"/>
        <item m="1" x="1131"/>
        <item m="1" x="525"/>
        <item m="1" x="697"/>
        <item m="1" x="1269"/>
        <item m="1" x="1098"/>
        <item m="1" x="713"/>
        <item m="1" x="299"/>
        <item m="1" x="293"/>
        <item m="1" x="395"/>
        <item m="1" x="1061"/>
        <item m="1" x="1207"/>
        <item m="1" x="980"/>
        <item m="1" x="563"/>
        <item m="1" x="559"/>
        <item m="1" x="1227"/>
        <item m="1" x="1196"/>
        <item m="1" x="1229"/>
        <item m="1" x="191"/>
        <item m="1" x="1060"/>
        <item m="1" x="1173"/>
        <item m="1" x="440"/>
        <item m="1" x="1066"/>
        <item m="1" x="887"/>
        <item m="1" x="791"/>
        <item m="1" x="672"/>
        <item m="1" x="947"/>
        <item m="1" x="856"/>
        <item m="1" x="196"/>
        <item m="1" x="265"/>
        <item m="1" x="1170"/>
        <item m="1" x="988"/>
        <item m="1" x="966"/>
        <item m="1" x="1256"/>
        <item m="1" x="953"/>
        <item m="1" x="356"/>
        <item m="1" x="1150"/>
        <item m="1" x="611"/>
        <item m="1" x="188"/>
        <item m="1" x="494"/>
        <item m="1" x="628"/>
        <item m="1" x="1035"/>
        <item m="1" x="469"/>
        <item m="1" x="627"/>
        <item m="1" x="391"/>
        <item m="1" x="1367"/>
        <item m="1" x="521"/>
        <item m="1" x="897"/>
        <item m="1" x="1054"/>
        <item m="1" x="612"/>
        <item m="1" x="799"/>
        <item m="1" x="1164"/>
        <item m="1" x="1074"/>
        <item m="1" x="194"/>
        <item m="1" x="1111"/>
        <item m="1" x="824"/>
        <item m="1" x="208"/>
        <item m="1" x="349"/>
        <item m="1" x="1048"/>
        <item m="1" x="1114"/>
        <item m="1" x="375"/>
        <item m="1" x="366"/>
        <item m="1" x="1259"/>
        <item m="1" x="1296"/>
        <item m="1" x="285"/>
        <item m="1" x="266"/>
        <item m="1" x="792"/>
        <item m="1" x="503"/>
        <item m="1" x="608"/>
        <item m="1" x="235"/>
        <item m="1" x="308"/>
        <item m="1" x="280"/>
        <item m="1" x="894"/>
        <item m="1" x="680"/>
        <item m="1" x="1191"/>
        <item m="1" x="1270"/>
        <item m="1" x="1214"/>
        <item m="1" x="337"/>
        <item m="1" x="920"/>
        <item m="1" x="1310"/>
        <item m="1" x="184"/>
        <item m="1" x="964"/>
        <item m="1" x="764"/>
        <item m="1" x="1020"/>
        <item m="1" x="819"/>
        <item m="1" x="1201"/>
        <item m="1" x="374"/>
        <item m="1" x="1190"/>
        <item m="1" x="193"/>
        <item m="1" x="505"/>
        <item m="1" x="690"/>
        <item m="1" x="328"/>
        <item m="1" x="1068"/>
        <item m="1" x="1102"/>
        <item m="1" x="304"/>
        <item m="1" x="917"/>
        <item m="1" x="500"/>
        <item m="1" x="398"/>
        <item m="1" x="1119"/>
        <item m="1" x="1192"/>
        <item m="1" x="1182"/>
        <item m="1" x="948"/>
        <item m="1" x="839"/>
        <item m="1" x="1055"/>
        <item m="1" x="472"/>
        <item m="1" x="1010"/>
        <item m="1" x="1094"/>
        <item m="1" x="1345"/>
        <item m="1" x="661"/>
        <item m="1" x="259"/>
        <item m="1" x="1254"/>
        <item m="1" x="758"/>
        <item m="1" x="1117"/>
        <item m="1" x="821"/>
        <item m="1" x="444"/>
        <item m="1" x="1118"/>
        <item m="1" x="273"/>
        <item m="1" x="1148"/>
        <item m="1" x="868"/>
        <item m="1" x="981"/>
        <item m="1" x="1144"/>
        <item m="1" x="1092"/>
        <item m="1" x="1238"/>
        <item m="1" x="793"/>
        <item m="1" x="1321"/>
        <item m="1" x="979"/>
        <item m="1" x="613"/>
        <item m="1" x="546"/>
        <item m="1" x="582"/>
        <item m="1" x="933"/>
        <item m="1" x="362"/>
        <item m="1" x="1053"/>
        <item m="1" x="1223"/>
        <item m="1" x="394"/>
        <item m="1" x="1021"/>
        <item m="1" x="1077"/>
        <item m="1" x="885"/>
        <item x="112"/>
        <item x="181"/>
        <item m="1" x="831"/>
        <item m="1" x="466"/>
        <item m="1" x="928"/>
        <item m="1" x="404"/>
        <item m="1" x="982"/>
        <item m="1" x="788"/>
        <item m="1" x="932"/>
        <item m="1" x="383"/>
        <item m="1" x="1203"/>
        <item m="1" x="1007"/>
        <item m="1" x="588"/>
        <item m="1" x="801"/>
        <item m="1" x="971"/>
        <item m="1" x="409"/>
        <item m="1" x="243"/>
        <item m="1" x="314"/>
        <item m="1" x="214"/>
        <item m="1" x="484"/>
        <item m="1" x="1199"/>
        <item m="1" x="658"/>
        <item m="1" x="553"/>
        <item m="1" x="1177"/>
        <item m="1" x="587"/>
        <item m="1" x="709"/>
        <item m="1" x="1159"/>
        <item m="1" x="538"/>
        <item m="1" x="1171"/>
        <item m="1" x="229"/>
        <item m="1" x="1175"/>
        <item m="1" x="1167"/>
        <item m="1" x="1292"/>
        <item m="1" x="1289"/>
        <item m="1" x="1086"/>
        <item m="1" x="666"/>
        <item m="1" x="436"/>
        <item m="1" x="282"/>
        <item m="1" x="975"/>
        <item m="1" x="483"/>
        <item m="1" x="668"/>
        <item m="1" x="1205"/>
        <item m="1" x="386"/>
        <item m="1" x="264"/>
        <item m="1" x="1314"/>
        <item m="1" x="1183"/>
        <item m="1" x="1052"/>
        <item m="1" x="423"/>
        <item m="1" x="682"/>
        <item m="1" x="844"/>
        <item m="1" x="1322"/>
        <item m="1" x="1031"/>
        <item m="1" x="1174"/>
        <item m="1" x="1312"/>
        <item m="1" x="488"/>
        <item m="1" x="787"/>
        <item m="1" x="382"/>
        <item m="1" x="1195"/>
        <item m="1" x="579"/>
        <item m="1" x="1287"/>
        <item m="1" x="1326"/>
        <item m="1" x="1230"/>
        <item m="1" x="867"/>
        <item m="1" x="1260"/>
        <item m="1" x="892"/>
        <item m="1" x="1341"/>
        <item m="1" x="258"/>
        <item m="1" x="543"/>
        <item m="1" x="1333"/>
        <item m="1" x="820"/>
        <item m="1" x="495"/>
        <item m="1" x="857"/>
        <item m="1" x="798"/>
        <item m="1" x="1058"/>
        <item m="1" x="826"/>
        <item m="1" x="825"/>
        <item m="1" x="606"/>
        <item m="1" x="935"/>
        <item m="1" x="879"/>
        <item m="1" x="1208"/>
        <item m="1" x="846"/>
        <item m="1" x="1124"/>
        <item m="1" x="418"/>
        <item m="1" x="938"/>
        <item m="1" x="646"/>
        <item m="1" x="477"/>
        <item m="1" x="187"/>
        <item m="1" x="781"/>
        <item m="1" x="1323"/>
        <item m="1" x="1239"/>
        <item m="1" x="770"/>
        <item m="1" x="1206"/>
        <item m="1" x="1034"/>
        <item m="1" x="1262"/>
        <item m="1" x="676"/>
        <item m="1" x="252"/>
        <item m="1" x="1039"/>
        <item m="1" x="1252"/>
        <item m="1" x="1012"/>
        <item m="1" x="369"/>
        <item m="1" x="427"/>
        <item m="1" x="1030"/>
        <item m="1" x="189"/>
        <item m="1" x="334"/>
        <item m="1" x="1365"/>
        <item m="1" x="1220"/>
        <item m="1" x="475"/>
        <item m="1" x="234"/>
        <item m="1" x="1318"/>
        <item m="1" x="302"/>
        <item m="1" x="986"/>
        <item m="1" x="414"/>
        <item m="1" x="459"/>
        <item m="1" x="1129"/>
        <item m="1" x="467"/>
        <item m="1" x="1377"/>
        <item m="1" x="1019"/>
        <item m="1" x="852"/>
        <item m="1" x="673"/>
        <item m="1" x="405"/>
        <item m="1" x="1352"/>
        <item m="1" x="520"/>
        <item m="1" x="341"/>
        <item m="1" x="203"/>
        <item m="1" x="782"/>
        <item m="1" x="808"/>
        <item m="1" x="692"/>
        <item m="1" x="1337"/>
        <item m="1" x="269"/>
        <item m="1" x="493"/>
        <item m="1" x="288"/>
        <item m="1" x="545"/>
        <item m="1" x="663"/>
        <item m="1" x="209"/>
        <item m="1" x="978"/>
        <item m="1" x="704"/>
        <item m="1" x="310"/>
        <item m="1" x="1032"/>
        <item m="1" x="922"/>
        <item m="1" x="804"/>
        <item m="1" x="267"/>
        <item m="1" x="1059"/>
        <item m="1" x="778"/>
        <item m="1" x="674"/>
        <item m="1" x="1328"/>
        <item m="1" x="774"/>
        <item m="1" x="402"/>
        <item m="1" x="934"/>
        <item m="1" x="1003"/>
        <item m="1" x="441"/>
        <item m="1" x="647"/>
        <item m="1" x="769"/>
        <item m="1" x="937"/>
        <item m="1" x="392"/>
        <item m="1" x="247"/>
        <item m="1" x="726"/>
        <item m="1" x="262"/>
        <item m="1" x="278"/>
        <item m="1" x="601"/>
        <item m="1" x="815"/>
        <item m="1" x="327"/>
        <item m="1" x="323"/>
        <item m="1" x="271"/>
        <item m="1" x="576"/>
        <item m="1" x="1045"/>
        <item m="1" x="735"/>
        <item m="1" x="1200"/>
        <item m="1" x="407"/>
        <item m="1" x="1165"/>
        <item m="1" x="509"/>
        <item m="1" x="287"/>
        <item m="1" x="237"/>
        <item m="1" x="460"/>
        <item m="1" x="1155"/>
        <item m="1" x="468"/>
        <item m="1" x="540"/>
        <item m="1" x="968"/>
        <item m="1" x="584"/>
        <item m="1" x="744"/>
        <item m="1" x="915"/>
        <item m="1" x="1046"/>
        <item m="1" x="1371"/>
        <item m="1" x="732"/>
        <item m="1" x="1088"/>
        <item m="1" x="1343"/>
        <item m="1" x="1028"/>
        <item m="1" x="547"/>
        <item m="1" x="232"/>
        <item m="1" x="878"/>
        <item m="1" x="737"/>
        <item m="1" x="550"/>
        <item m="1" x="1242"/>
        <item m="1" x="772"/>
        <item m="1" x="249"/>
        <item m="1" x="958"/>
        <item m="1" x="223"/>
        <item m="1" x="591"/>
        <item m="1" x="473"/>
        <item m="1" x="895"/>
        <item m="1" x="1204"/>
        <item m="1" x="720"/>
        <item m="1" x="313"/>
        <item m="1" x="835"/>
        <item m="1" x="424"/>
        <item m="1" x="1300"/>
        <item m="1" x="1265"/>
        <item m="1" x="748"/>
        <item m="1" x="522"/>
        <item m="1" x="350"/>
        <item m="1" x="624"/>
        <item m="1" x="507"/>
        <item m="1" x="708"/>
        <item m="1" x="359"/>
        <item m="1" x="353"/>
        <item m="1" x="202"/>
        <item m="1" x="244"/>
        <item m="1" x="479"/>
        <item m="1" x="806"/>
        <item m="1" x="1307"/>
        <item m="1" x="212"/>
        <item m="1" x="827"/>
        <item m="1" x="531"/>
        <item m="1" x="1081"/>
        <item m="1" x="320"/>
        <item m="1" x="832"/>
        <item m="1" x="354"/>
        <item m="1" x="990"/>
        <item m="1" x="1257"/>
        <item x="93"/>
        <item m="1" x="765"/>
        <item m="1" x="1063"/>
        <item m="1" x="644"/>
        <item m="1" x="1116"/>
        <item m="1" x="977"/>
        <item m="1" x="973"/>
        <item m="1" x="823"/>
        <item m="1" x="784"/>
        <item m="1" x="743"/>
        <item m="1" x="1126"/>
        <item m="1" x="333"/>
        <item m="1" x="519"/>
        <item m="1" x="1354"/>
        <item m="1" x="949"/>
        <item m="1" x="496"/>
        <item m="1" x="1303"/>
        <item m="1" x="556"/>
        <item m="1" x="923"/>
        <item m="1" x="306"/>
        <item m="1" x="1281"/>
        <item m="1" x="1359"/>
        <item m="1" x="759"/>
        <item m="1" x="1087"/>
        <item m="1" x="1372"/>
        <item m="1" x="233"/>
        <item m="1" x="200"/>
        <item m="1" x="620"/>
        <item m="1" x="303"/>
        <item m="1" x="675"/>
        <item m="1" x="1366"/>
        <item m="1" x="317"/>
        <item m="1" x="1128"/>
        <item m="1" x="1008"/>
        <item m="1" x="416"/>
        <item m="1" x="421"/>
        <item m="1" x="896"/>
        <item m="1" x="882"/>
        <item m="1" x="727"/>
        <item m="1" x="987"/>
        <item m="1" x="352"/>
        <item m="1" x="810"/>
        <item m="1" x="227"/>
        <item m="1" x="552"/>
        <item m="1" x="695"/>
        <item m="1" x="995"/>
        <item m="1" x="1211"/>
        <item m="1" x="1006"/>
        <item m="1" x="891"/>
        <item m="1" x="253"/>
        <item m="1" x="1027"/>
        <item m="1" x="1266"/>
        <item m="1" x="731"/>
        <item m="1" x="918"/>
        <item m="1" x="183"/>
        <item m="1" x="945"/>
        <item m="1" x="860"/>
        <item m="1" x="1298"/>
        <item m="1" x="637"/>
        <item m="1" x="1162"/>
        <item x="20"/>
        <item m="1" x="1209"/>
        <item m="1" x="361"/>
        <item m="1" x="905"/>
        <item m="1" x="794"/>
        <item m="1" x="865"/>
        <item m="1" x="326"/>
        <item m="1" x="877"/>
        <item m="1" x="956"/>
        <item m="1" x="230"/>
        <item m="1" x="957"/>
        <item m="1" x="1023"/>
        <item m="1" x="344"/>
        <item m="1" x="728"/>
        <item m="1" x="1263"/>
        <item m="1" x="379"/>
        <item m="1" x="1044"/>
        <item m="1" x="224"/>
        <item m="1" x="384"/>
        <item m="1" x="1370"/>
        <item m="1" x="457"/>
        <item m="1" x="358"/>
        <item m="1" x="1017"/>
        <item m="1" x="884"/>
        <item m="1" x="1000"/>
        <item m="1" x="814"/>
        <item m="1" x="485"/>
        <item m="1" x="1342"/>
        <item m="1" x="197"/>
        <item m="1" x="1212"/>
        <item m="1" x="594"/>
        <item m="1" x="1100"/>
        <item m="1" x="910"/>
        <item m="1" x="1225"/>
        <item m="1" x="322"/>
        <item m="1" x="845"/>
        <item m="1" x="533"/>
        <item m="1" x="1275"/>
        <item m="1" x="1036"/>
        <item m="1" x="863"/>
        <item m="1" x="745"/>
        <item m="1" x="888"/>
        <item m="1" x="994"/>
        <item m="1" x="1246"/>
        <item m="1" x="461"/>
        <item m="1" x="1005"/>
        <item m="1" x="902"/>
        <item m="1" x="632"/>
        <item m="1" x="1050"/>
        <item m="1" x="281"/>
        <item m="1" x="1350"/>
        <item m="1" x="773"/>
        <item m="1" x="387"/>
        <item m="1" x="422"/>
        <item m="1" x="342"/>
        <item m="1" x="1009"/>
        <item x="125"/>
        <item m="1" x="1221"/>
        <item m="1" x="381"/>
        <item m="1" x="298"/>
        <item m="1" x="506"/>
        <item m="1" x="1248"/>
        <item m="1" x="898"/>
        <item m="1" x="1228"/>
        <item m="1" x="435"/>
        <item m="1" x="1249"/>
        <item m="1" x="451"/>
        <item m="1" x="809"/>
        <item m="1" x="869"/>
        <item m="1" x="445"/>
        <item m="1" x="790"/>
        <item m="1" x="805"/>
        <item m="1" x="1232"/>
        <item m="1" x="796"/>
        <item m="1" x="693"/>
        <item m="1" x="736"/>
        <item m="1" x="516"/>
        <item m="1" x="577"/>
        <item m="1" x="779"/>
        <item m="1" x="795"/>
        <item m="1" x="1334"/>
        <item x="85"/>
        <item m="1" x="1004"/>
        <item m="1" x="1255"/>
        <item m="1" x="260"/>
        <item m="1" x="195"/>
        <item m="1" x="425"/>
        <item m="1" x="1329"/>
        <item m="1" x="655"/>
        <item x="43"/>
        <item m="1" x="539"/>
        <item m="1" x="548"/>
        <item m="1" x="681"/>
        <item m="1" x="566"/>
        <item m="1" x="564"/>
        <item m="1" x="992"/>
        <item m="1" x="755"/>
        <item m="1" x="1285"/>
        <item m="1" x="578"/>
        <item m="1" x="969"/>
        <item m="1" x="198"/>
        <item m="1" x="1127"/>
        <item m="1" x="1279"/>
        <item m="1" x="486"/>
        <item m="1" x="567"/>
        <item m="1" x="513"/>
        <item m="1" x="847"/>
        <item m="1" x="991"/>
        <item m="1" x="617"/>
        <item m="1" x="1218"/>
        <item m="1" x="363"/>
        <item m="1" x="756"/>
        <item m="1" x="388"/>
        <item m="1" x="1325"/>
        <item m="1" x="1157"/>
        <item m="1" x="340"/>
        <item m="1" x="228"/>
        <item m="1" x="1097"/>
        <item m="1" x="972"/>
        <item m="1" x="944"/>
        <item m="1" x="622"/>
        <item m="1" x="530"/>
        <item m="1" x="1197"/>
        <item m="1" x="850"/>
        <item m="1" x="568"/>
        <item m="1" x="842"/>
        <item m="1" x="1002"/>
        <item m="1" x="685"/>
        <item m="1" x="257"/>
        <item m="1" x="1029"/>
        <item m="1" x="498"/>
        <item m="1" x="225"/>
        <item m="1" x="696"/>
        <item m="1" x="654"/>
        <item m="1" x="1024"/>
        <item m="1" x="1166"/>
        <item m="1" x="828"/>
        <item m="1" x="478"/>
        <item m="1" x="541"/>
        <item m="1" x="549"/>
        <item m="1" x="883"/>
        <item m="1" x="974"/>
        <item m="1" x="684"/>
        <item m="1" x="837"/>
        <item m="1" x="1349"/>
        <item m="1" x="1222"/>
        <item m="1" x="272"/>
        <item m="1" x="296"/>
        <item m="1" x="829"/>
        <item m="1" x="643"/>
        <item m="1" x="569"/>
        <item m="1" x="1093"/>
        <item m="1" x="514"/>
        <item m="1" x="1324"/>
        <item m="1" x="1250"/>
        <item m="1" x="185"/>
        <item m="1" x="447"/>
        <item m="1" x="936"/>
        <item m="1" x="204"/>
        <item m="1" x="206"/>
        <item m="1" x="1152"/>
        <item m="1" x="1108"/>
        <item m="1" x="642"/>
        <item m="1" x="1115"/>
        <item m="1" x="724"/>
        <item m="1" x="199"/>
        <item m="1" x="365"/>
        <item m="1" x="783"/>
        <item m="1" x="434"/>
        <item m="1" x="309"/>
        <item m="1" x="1284"/>
        <item m="1" x="1134"/>
        <item m="1" x="462"/>
        <item m="1" x="1123"/>
        <item m="1" x="841"/>
        <item m="1" x="1110"/>
        <item m="1" x="669"/>
        <item m="1" x="283"/>
        <item m="1" x="1142"/>
        <item m="1" x="492"/>
        <item m="1" x="1268"/>
        <item m="1" x="1075"/>
        <item m="1" x="789"/>
        <item m="1" x="965"/>
        <item m="1" x="925"/>
        <item m="1" x="659"/>
        <item m="1" x="802"/>
        <item m="1" x="1258"/>
        <item m="1" x="702"/>
        <item m="1" x="373"/>
        <item x="11"/>
        <item m="1" x="766"/>
        <item m="1" x="750"/>
        <item m="1" x="1147"/>
        <item m="1" x="346"/>
        <item m="1" x="721"/>
        <item m="1" x="463"/>
        <item m="1" x="216"/>
        <item m="1" x="470"/>
        <item m="1" x="740"/>
        <item m="1" x="881"/>
        <item m="1" x="1149"/>
        <item m="1" x="946"/>
        <item m="1" x="1313"/>
        <item m="1" x="997"/>
        <item m="1" x="1346"/>
        <item m="1" x="757"/>
        <item m="1" x="1130"/>
        <item m="1" x="465"/>
        <item m="1" x="331"/>
        <item m="1" x="607"/>
        <item m="1" x="1038"/>
        <item m="1" x="290"/>
        <item m="1" x="1277"/>
        <item m="1" x="581"/>
        <item m="1" x="572"/>
        <item m="1" x="570"/>
        <item m="1" x="1335"/>
        <item m="1" x="683"/>
        <item m="1" x="218"/>
        <item m="1" x="1043"/>
        <item m="1" x="916"/>
        <item m="1" x="1033"/>
        <item m="1" x="512"/>
        <item m="1" x="544"/>
        <item m="1" x="508"/>
        <item m="1" x="1188"/>
        <item m="1" x="301"/>
        <item m="1" x="315"/>
        <item m="1" x="718"/>
        <item m="1" x="849"/>
        <item m="1" x="1306"/>
        <item m="1" x="526"/>
        <item m="1" x="343"/>
        <item m="1" x="1276"/>
        <item m="1" x="1355"/>
        <item m="1" x="1184"/>
        <item m="1" x="1072"/>
        <item m="1" x="890"/>
        <item m="1" x="749"/>
        <item m="1" x="182"/>
        <item m="1" x="1236"/>
        <item m="1" x="347"/>
        <item m="1" x="528"/>
        <item m="1" x="930"/>
        <item m="1" x="592"/>
        <item m="1" x="1215"/>
        <item m="1" x="763"/>
        <item m="1" x="760"/>
        <item m="1" x="385"/>
        <item m="1" x="602"/>
        <item m="1" x="534"/>
        <item m="1" x="215"/>
        <item m="1" x="1363"/>
        <item m="1" x="428"/>
        <item m="1" x="615"/>
        <item m="1" x="901"/>
        <item m="1" x="1301"/>
        <item m="1" x="255"/>
        <item m="1" x="239"/>
        <item m="1" x="752"/>
        <item x="84"/>
        <item m="1" x="993"/>
        <item m="1" x="312"/>
        <item m="1" x="318"/>
        <item x="129"/>
        <item m="1" x="378"/>
        <item m="1" x="1153"/>
        <item m="1" x="456"/>
        <item m="1" x="1096"/>
        <item m="1" x="368"/>
        <item x="6"/>
        <item m="1" x="855"/>
        <item m="1" x="367"/>
        <item m="1" x="1219"/>
        <item m="1" x="1090"/>
        <item m="1" x="652"/>
        <item m="1" x="1037"/>
        <item m="1" x="688"/>
        <item m="1" x="1057"/>
        <item m="1" x="1317"/>
        <item m="1" x="941"/>
        <item m="1" x="817"/>
        <item m="1" x="231"/>
        <item m="1" x="210"/>
        <item m="1" x="914"/>
        <item m="1" x="190"/>
        <item m="1" x="1357"/>
        <item m="1" x="1302"/>
        <item m="1" x="1290"/>
        <item m="1" x="286"/>
        <item m="1" x="853"/>
        <item m="1" x="1160"/>
        <item m="1" x="733"/>
        <item m="1" x="207"/>
        <item m="1" x="1216"/>
        <item m="1" x="711"/>
        <item m="1" x="1217"/>
        <item m="1" x="316"/>
        <item m="1" x="1309"/>
        <item m="1" x="241"/>
        <item m="1" x="870"/>
        <item m="1" x="291"/>
        <item m="1" x="372"/>
        <item m="1" x="397"/>
        <item m="1" x="1297"/>
        <item m="1" x="940"/>
        <item m="1" x="311"/>
        <item m="1" x="245"/>
        <item m="1" x="329"/>
        <item m="1" x="417"/>
        <item m="1" x="1106"/>
        <item m="1" x="1022"/>
        <item m="1" x="1283"/>
        <item m="1" x="1169"/>
        <item m="1" x="263"/>
        <item m="1" x="719"/>
        <item m="1" x="1013"/>
        <item m="1" x="931"/>
        <item m="1" x="1099"/>
        <item m="1" x="222"/>
        <item m="1" x="240"/>
        <item m="1" x="843"/>
        <item m="1" x="221"/>
        <item m="1" x="1356"/>
        <item m="1" x="348"/>
        <item m="1" x="1011"/>
        <item m="1" x="1353"/>
        <item m="1" x="595"/>
        <item m="1" x="739"/>
        <item m="1" x="396"/>
        <item m="1" x="192"/>
        <item m="1" x="1361"/>
        <item m="1" x="1340"/>
        <item m="1" x="785"/>
        <item m="1" x="864"/>
        <item m="1" x="408"/>
        <item m="1" x="880"/>
        <item m="1" x="710"/>
        <item m="1" x="430"/>
        <item x="66"/>
        <item m="1" x="616"/>
        <item m="1" x="701"/>
        <item m="1" x="1172"/>
        <item m="1" x="446"/>
        <item m="1" x="295"/>
        <item m="1" x="458"/>
        <item x="49"/>
        <item m="1" x="1369"/>
        <item m="1" x="537"/>
        <item m="1" x="998"/>
        <item m="1" x="1146"/>
        <item m="1" x="678"/>
        <item m="1" x="585"/>
        <item m="1" x="586"/>
        <item m="1" x="1267"/>
        <item m="1" x="1288"/>
        <item m="1" x="954"/>
        <item m="1" x="1080"/>
        <item m="1" x="919"/>
        <item m="1" x="1286"/>
        <item m="1" x="1158"/>
        <item m="1" x="722"/>
        <item m="1" x="489"/>
        <item m="1" x="307"/>
        <item m="1" x="1040"/>
        <item m="1" x="638"/>
        <item m="1" x="861"/>
        <item m="1" x="535"/>
        <item m="1" x="580"/>
        <item m="1" x="1107"/>
        <item m="1" x="1299"/>
        <item m="1" x="355"/>
        <item m="1" x="1049"/>
        <item m="1" x="351"/>
        <item m="1" x="714"/>
        <item m="1" x="1141"/>
        <item m="1" x="703"/>
        <item m="1" x="242"/>
        <item m="1" x="876"/>
        <item m="1" x="1071"/>
        <item m="1" x="524"/>
        <item m="1" x="1015"/>
        <item m="1" x="1113"/>
        <item m="1" x="912"/>
        <item m="1" x="345"/>
        <item m="1" x="1018"/>
        <item m="1" x="989"/>
        <item m="1" x="481"/>
        <item m="1" x="738"/>
        <item m="1" x="476"/>
        <item m="1" x="909"/>
        <item m="1" x="1089"/>
        <item m="1" x="412"/>
        <item m="1" x="645"/>
        <item m="1" x="300"/>
        <item m="1" x="712"/>
        <item m="1" x="1336"/>
        <item m="1" x="768"/>
        <item m="1" x="623"/>
        <item m="1" x="268"/>
        <item m="1" x="1132"/>
        <item m="1" x="908"/>
        <item m="1" x="1138"/>
        <item m="1" x="501"/>
        <item m="1" x="1273"/>
        <item m="1" x="1187"/>
        <item m="1" x="776"/>
        <item m="1" x="389"/>
        <item m="1" x="276"/>
        <item m="1" x="562"/>
        <item m="1" x="960"/>
        <item m="1" x="1151"/>
        <item m="1" x="504"/>
        <item m="1" x="1202"/>
        <item m="1" x="453"/>
        <item m="1" x="699"/>
        <item m="1" x="872"/>
        <item m="1" x="859"/>
        <item m="1" x="741"/>
        <item m="1" x="961"/>
        <item m="1" x="515"/>
        <item m="1" x="426"/>
        <item m="1" x="679"/>
        <item m="1" x="976"/>
        <item m="1" x="1120"/>
        <item m="1" x="518"/>
        <item m="1" x="338"/>
        <item m="1" x="734"/>
        <item m="1" x="429"/>
        <item m="1" x="875"/>
        <item m="1" x="730"/>
        <item m="1" x="619"/>
        <item m="1" x="589"/>
        <item m="1" x="499"/>
        <item m="1" x="816"/>
        <item m="1" x="1261"/>
        <item m="1" x="1069"/>
        <item m="1" x="1305"/>
        <item m="1" x="813"/>
        <item m="1" x="442"/>
        <item x="161"/>
        <item m="1" x="1339"/>
        <item m="1" x="1193"/>
        <item m="1" x="742"/>
        <item m="1" x="631"/>
        <item m="1" x="651"/>
        <item m="1" x="1282"/>
        <item m="1" x="723"/>
        <item m="1" x="261"/>
        <item m="1" x="1001"/>
        <item m="1" x="1163"/>
        <item m="1" x="952"/>
        <item m="1" x="996"/>
        <item m="1" x="497"/>
        <item m="1" x="294"/>
        <item m="1" x="951"/>
        <item m="1" x="449"/>
        <item m="1" x="487"/>
        <item m="1" x="1272"/>
        <item m="1" x="639"/>
        <item m="1" x="871"/>
        <item m="1" x="511"/>
        <item m="1" x="851"/>
        <item m="1" x="1224"/>
        <item m="1" x="664"/>
        <item m="1" x="558"/>
        <item m="1" x="1143"/>
        <item m="1" x="455"/>
        <item m="1" x="811"/>
        <item m="1" x="297"/>
        <item m="1" x="716"/>
        <item m="1" x="292"/>
        <item m="1" x="330"/>
        <item m="1" x="1135"/>
        <item m="1" x="970"/>
        <item m="1" x="780"/>
        <item m="1" x="1065"/>
        <item m="1" x="279"/>
        <item m="1" x="605"/>
        <item m="1" x="1338"/>
        <item m="1" x="464"/>
        <item m="1" x="1082"/>
        <item x="100"/>
        <item m="1" x="1344"/>
        <item m="1" x="1244"/>
        <item m="1" x="360"/>
        <item m="1" x="1070"/>
        <item m="1" x="400"/>
        <item m="1" x="597"/>
        <item m="1" x="393"/>
        <item m="1" x="1291"/>
        <item m="1" x="899"/>
        <item m="1" x="889"/>
        <item m="1" x="840"/>
        <item m="1" x="1308"/>
        <item m="1" x="536"/>
        <item m="1" x="433"/>
        <item m="1" x="1145"/>
        <item m="1" x="527"/>
        <item m="1" x="648"/>
        <item m="1" x="600"/>
        <item m="1" x="270"/>
        <item m="1" x="929"/>
        <item m="1" x="866"/>
        <item m="1" x="1351"/>
        <item m="1" x="751"/>
        <item m="1" x="450"/>
        <item m="1" x="1176"/>
        <item m="1" x="438"/>
        <item m="1" x="858"/>
        <item m="1" x="939"/>
        <item m="1" x="1332"/>
        <item m="1" x="771"/>
        <item m="1" x="437"/>
        <item m="1" x="633"/>
        <item m="1" x="689"/>
        <item m="1" x="1042"/>
        <item m="1" x="662"/>
        <item m="1" x="609"/>
        <item m="1" x="962"/>
        <item m="1" x="656"/>
        <item m="1" x="593"/>
        <item m="1" x="626"/>
        <item m="1" x="911"/>
        <item m="1" x="1026"/>
        <item m="1" x="786"/>
        <item m="1" x="590"/>
        <item m="1" x="822"/>
        <item m="1" x="1280"/>
        <item m="1" x="903"/>
        <item m="1" x="955"/>
        <item m="1" x="357"/>
        <item m="1" x="670"/>
        <item m="1" x="985"/>
        <item m="1" x="332"/>
        <item m="1" x="1348"/>
        <item m="1" x="1315"/>
        <item m="1" x="848"/>
        <item m="1" x="761"/>
        <item m="1" x="1051"/>
        <item m="1" x="1136"/>
        <item m="1" x="1311"/>
        <item m="1" x="862"/>
        <item m="1" x="571"/>
        <item m="1" x="1364"/>
        <item m="1" x="762"/>
        <item m="1" x="698"/>
        <item m="1" x="777"/>
        <item m="1" x="219"/>
        <item m="1" x="1133"/>
        <item m="1" x="403"/>
        <item m="1" x="1278"/>
        <item m="1" x="284"/>
        <item m="1" x="482"/>
        <item m="1" x="274"/>
        <item m="1" x="551"/>
        <item m="1" x="1056"/>
        <item m="1" x="406"/>
        <item m="1" x="1103"/>
        <item m="1" x="217"/>
        <item m="1" x="1101"/>
        <item m="1" x="1073"/>
        <item m="1" x="812"/>
        <item m="1" x="502"/>
        <item m="1" x="1084"/>
        <item m="1" x="420"/>
        <item m="1" x="1347"/>
        <item m="1" x="967"/>
        <item m="1" x="1047"/>
        <item m="1" x="1095"/>
        <item m="1" x="364"/>
        <item m="1" x="246"/>
        <item m="1" x="1237"/>
        <item m="1" x="747"/>
        <item m="1" x="618"/>
        <item m="1" x="1264"/>
        <item m="1" x="419"/>
        <item m="1" x="583"/>
        <item m="1" x="610"/>
        <item m="1" x="448"/>
        <item m="1" x="641"/>
        <item m="1" x="238"/>
        <item m="1" x="1373"/>
        <item m="1" x="983"/>
        <item m="1" x="886"/>
        <item m="1" x="336"/>
        <item m="1" x="671"/>
        <item m="1" x="413"/>
        <item m="1" x="560"/>
        <item m="1" x="1079"/>
        <item m="1" x="667"/>
        <item m="1" x="1161"/>
        <item m="1" x="1156"/>
        <item m="1" x="574"/>
        <item m="1" x="1293"/>
        <item m="1" x="1178"/>
        <item m="1" x="942"/>
        <item m="1" x="1316"/>
        <item m="1" x="705"/>
        <item m="1" x="900"/>
        <item m="1" x="660"/>
        <item m="1" x="904"/>
        <item m="1" x="604"/>
        <item m="1" x="729"/>
        <item m="1" x="775"/>
        <item m="1" x="1243"/>
        <item m="1" x="236"/>
        <item m="1" x="565"/>
        <item m="1" x="325"/>
        <item m="1" x="321"/>
        <item m="1" x="275"/>
        <item m="1" x="1253"/>
        <item m="1" x="1181"/>
        <item m="1" x="1358"/>
        <item m="1" x="1076"/>
        <item m="1" x="339"/>
        <item m="1" x="201"/>
        <item m="1" x="1122"/>
        <item m="1" x="1140"/>
        <item m="1" x="399"/>
        <item m="1" x="706"/>
        <item m="1" x="691"/>
        <item m="1" x="753"/>
        <item m="1" x="1241"/>
        <item m="1" x="480"/>
        <item m="1" x="376"/>
        <item m="1" x="554"/>
        <item m="1" x="767"/>
        <item m="1" x="599"/>
        <item m="1" x="1327"/>
        <item m="1" x="1154"/>
        <item m="1" x="226"/>
        <item m="1" x="1016"/>
        <item m="1" x="635"/>
        <item x="27"/>
        <item m="1" x="1245"/>
        <item m="1" x="854"/>
        <item m="1" x="1375"/>
        <item m="1" x="984"/>
        <item m="1" x="1231"/>
        <item m="1" x="439"/>
        <item m="1" x="1247"/>
        <item m="1" x="1139"/>
        <item m="1" x="1064"/>
        <item m="1" x="630"/>
        <item m="1" x="650"/>
        <item m="1" x="1235"/>
        <item x="113"/>
        <item m="1" x="432"/>
        <item m="1" x="629"/>
        <item m="1" x="725"/>
        <item m="1" x="289"/>
        <item m="1" x="687"/>
        <item m="1" x="532"/>
        <item m="1" x="401"/>
        <item m="1" x="614"/>
        <item m="1" x="370"/>
        <item m="1" x="1240"/>
        <item m="1" x="700"/>
        <item m="1" x="1085"/>
        <item m="1" x="1210"/>
        <item m="1" x="621"/>
        <item m="1" x="665"/>
        <item m="1" x="1078"/>
        <item m="1" x="636"/>
        <item m="1" x="205"/>
        <item m="1" x="926"/>
        <item m="1" x="1025"/>
        <item m="1" x="452"/>
        <item x="178"/>
        <item m="1" x="305"/>
        <item m="1" x="573"/>
        <item m="1" x="575"/>
        <item m="1" x="807"/>
        <item m="1" x="874"/>
        <item m="1" x="490"/>
        <item m="1" x="657"/>
        <item m="1" x="1041"/>
        <item m="1" x="943"/>
        <item m="1" x="542"/>
        <item m="1" x="1198"/>
        <item m="1" x="1185"/>
        <item m="1" x="1374"/>
        <item m="1" x="746"/>
        <item m="1" x="335"/>
        <item m="1" x="1376"/>
        <item m="1" x="924"/>
        <item m="1" x="471"/>
        <item m="1" x="557"/>
        <item m="1" x="213"/>
        <item m="1" x="963"/>
        <item m="1" x="653"/>
        <item m="1" x="186"/>
        <item m="1" x="1226"/>
        <item m="1" x="251"/>
        <item m="1" x="634"/>
        <item m="1" x="517"/>
        <item m="1" x="371"/>
        <item m="1" x="1368"/>
        <item m="1" x="1104"/>
        <item m="1" x="510"/>
        <item m="1" x="833"/>
        <item x="143"/>
        <item m="1" x="1125"/>
        <item m="1" x="250"/>
        <item m="1" x="380"/>
        <item x="156"/>
        <item m="1" x="603"/>
        <item m="1" x="1304"/>
        <item m="1" x="1274"/>
        <item m="1" x="907"/>
        <item m="1" x="324"/>
        <item m="1" x="717"/>
        <item m="1" x="1319"/>
        <item m="1" x="1234"/>
        <item m="1" x="390"/>
        <item m="1" x="561"/>
        <item m="1" x="410"/>
        <item m="1" x="1137"/>
        <item m="1" x="1189"/>
        <item m="1" x="640"/>
        <item m="1" x="491"/>
        <item m="1" x="1112"/>
        <item m="1" x="1194"/>
        <item m="1" x="248"/>
        <item m="1" x="598"/>
        <item m="1" x="443"/>
        <item m="1" x="555"/>
        <item m="1" x="649"/>
        <item m="1" x="838"/>
        <item m="1" x="906"/>
        <item m="1" x="1062"/>
        <item m="1" x="800"/>
        <item m="1" x="431"/>
        <item m="1" x="1105"/>
        <item m="1" x="1320"/>
        <item m="1" x="625"/>
        <item m="1" x="1213"/>
        <item m="1" x="834"/>
        <item m="1" x="254"/>
        <item m="1" x="523"/>
        <item m="1" x="1186"/>
        <item m="1" x="256"/>
        <item m="1" x="277"/>
        <item x="0"/>
        <item x="1"/>
        <item x="2"/>
        <item x="3"/>
        <item x="4"/>
        <item x="5"/>
        <item x="7"/>
        <item x="8"/>
        <item x="9"/>
        <item x="10"/>
        <item x="12"/>
        <item x="13"/>
        <item x="14"/>
        <item x="15"/>
        <item x="16"/>
        <item x="17"/>
        <item x="18"/>
        <item x="19"/>
        <item x="21"/>
        <item x="22"/>
        <item x="23"/>
        <item x="24"/>
        <item x="25"/>
        <item x="26"/>
        <item x="28"/>
        <item x="29"/>
        <item x="30"/>
        <item x="31"/>
        <item x="32"/>
        <item x="33"/>
        <item x="34"/>
        <item x="35"/>
        <item x="36"/>
        <item x="37"/>
        <item x="38"/>
        <item x="39"/>
        <item x="40"/>
        <item x="41"/>
        <item x="42"/>
        <item x="44"/>
        <item x="45"/>
        <item x="46"/>
        <item x="47"/>
        <item x="48"/>
        <item x="50"/>
        <item x="51"/>
        <item x="52"/>
        <item x="53"/>
        <item x="54"/>
        <item x="55"/>
        <item x="56"/>
        <item x="57"/>
        <item x="58"/>
        <item x="59"/>
        <item x="60"/>
        <item x="61"/>
        <item x="62"/>
        <item x="63"/>
        <item x="64"/>
        <item x="65"/>
        <item x="67"/>
        <item x="68"/>
        <item x="69"/>
        <item x="70"/>
        <item x="71"/>
        <item x="72"/>
        <item x="73"/>
        <item x="74"/>
        <item x="75"/>
        <item x="76"/>
        <item x="77"/>
        <item x="78"/>
        <item x="79"/>
        <item x="80"/>
        <item x="81"/>
        <item x="82"/>
        <item x="83"/>
        <item x="86"/>
        <item x="87"/>
        <item x="88"/>
        <item x="89"/>
        <item x="90"/>
        <item x="91"/>
        <item x="92"/>
        <item x="94"/>
        <item x="95"/>
        <item x="96"/>
        <item x="97"/>
        <item x="98"/>
        <item x="99"/>
        <item x="101"/>
        <item x="102"/>
        <item x="103"/>
        <item x="104"/>
        <item x="105"/>
        <item x="106"/>
        <item x="107"/>
        <item x="108"/>
        <item x="109"/>
        <item x="110"/>
        <item x="111"/>
        <item x="114"/>
        <item x="115"/>
        <item x="116"/>
        <item x="117"/>
        <item x="118"/>
        <item x="119"/>
        <item x="120"/>
        <item x="121"/>
        <item x="122"/>
        <item x="123"/>
        <item x="124"/>
        <item x="126"/>
        <item x="127"/>
        <item x="128"/>
        <item x="130"/>
        <item x="131"/>
        <item x="132"/>
        <item x="133"/>
        <item x="134"/>
        <item x="135"/>
        <item x="136"/>
        <item x="137"/>
        <item x="138"/>
        <item x="139"/>
        <item x="140"/>
        <item x="141"/>
        <item x="142"/>
        <item x="144"/>
        <item x="145"/>
        <item x="146"/>
        <item x="147"/>
        <item x="148"/>
        <item x="149"/>
        <item x="150"/>
        <item x="151"/>
        <item x="152"/>
        <item x="153"/>
        <item x="154"/>
        <item x="155"/>
        <item x="157"/>
        <item x="158"/>
        <item x="159"/>
        <item x="160"/>
        <item x="162"/>
        <item x="163"/>
        <item x="164"/>
        <item x="165"/>
        <item x="166"/>
        <item x="167"/>
        <item x="168"/>
        <item x="169"/>
        <item x="170"/>
        <item x="171"/>
        <item x="172"/>
        <item x="173"/>
        <item x="174"/>
        <item x="175"/>
        <item x="176"/>
        <item x="177"/>
        <item x="179"/>
        <item x="180"/>
      </items>
    </pivotField>
    <pivotField compact="0" outline="0" showAll="0"/>
    <pivotField compact="0" outline="0" showAll="0">
      <items count="5">
        <item h="1" x="2"/>
        <item h="1" x="0"/>
        <item x="1"/>
        <item h="1" x="3"/>
        <item t="default"/>
      </items>
    </pivotField>
    <pivotField compact="0" outline="0" showAll="0"/>
    <pivotField compact="0" outline="0" showAll="0">
      <items count="5">
        <item x="2"/>
        <item x="0"/>
        <item x="1"/>
        <item x="3"/>
        <item t="default"/>
      </items>
    </pivotField>
    <pivotField compact="0" outline="0" showAll="0"/>
    <pivotField compact="0" outline="0" showAll="0"/>
  </pivotFields>
  <rowFields count="22">
    <field x="8"/>
    <field x="40"/>
    <field x="0"/>
    <field x="41"/>
    <field x="33"/>
    <field x="35"/>
    <field x="26"/>
    <field x="25"/>
    <field x="27"/>
    <field x="28"/>
    <field x="30"/>
    <field x="36"/>
    <field x="37"/>
    <field x="38"/>
    <field x="15"/>
    <field x="16"/>
    <field x="17"/>
    <field x="18"/>
    <field x="12"/>
    <field x="13"/>
    <field x="14"/>
    <field x="10"/>
  </rowFields>
  <rowItems count="6">
    <i>
      <x v="2"/>
      <x v="1"/>
      <x v="11"/>
      <x v="1335"/>
      <x v="169"/>
      <x v="194"/>
      <x v="137"/>
      <x v="49"/>
      <x v="49"/>
      <x v="4673"/>
      <x v="2"/>
      <x/>
      <x/>
      <x v="210"/>
      <x v="2"/>
      <x v="3"/>
      <x v="3"/>
      <x v="140"/>
      <x v="2"/>
      <x v="258"/>
      <x v="3"/>
      <x v="187"/>
    </i>
    <i r="2">
      <x v="29"/>
      <x v="1345"/>
      <x v="2"/>
      <x v="167"/>
      <x v="137"/>
      <x v="49"/>
      <x v="49"/>
      <x v="4483"/>
      <x v="2"/>
      <x v="3"/>
      <x/>
      <x v="35"/>
      <x v="2"/>
      <x v="3"/>
      <x v="3"/>
      <x v="11"/>
      <x/>
      <x v="190"/>
      <x v="2"/>
      <x v="187"/>
    </i>
    <i r="2">
      <x v="39"/>
      <x v="1362"/>
      <x v="78"/>
      <x v="209"/>
      <x v="137"/>
      <x v="49"/>
      <x v="49"/>
      <x v="4681"/>
      <x v="2"/>
      <x v="17"/>
      <x v="4"/>
      <x v="678"/>
      <x v="2"/>
      <x v="3"/>
      <x v="46"/>
      <x v="31"/>
      <x/>
      <x v="227"/>
      <x v="2"/>
      <x v="187"/>
    </i>
    <i r="1">
      <x v="2"/>
      <x v="103"/>
      <x v="1374"/>
      <x v="6"/>
      <x v="212"/>
      <x v="137"/>
      <x v="49"/>
      <x v="49"/>
      <x v="4690"/>
      <x v="2"/>
      <x v="26"/>
      <x v="23"/>
      <x v="704"/>
      <x v="2"/>
      <x v="3"/>
      <x v="46"/>
      <x v="192"/>
      <x/>
      <x v="306"/>
      <x v="2"/>
      <x v="187"/>
    </i>
    <i r="1">
      <x v="4"/>
      <x v="150"/>
      <x v="1371"/>
      <x v="1"/>
      <x v="211"/>
      <x v="137"/>
      <x v="49"/>
      <x v="49"/>
      <x v="4687"/>
      <x v="2"/>
      <x v="1"/>
      <x v="27"/>
      <x v="544"/>
      <x v="2"/>
      <x v="3"/>
      <x v="46"/>
      <x v="191"/>
      <x/>
      <x v="245"/>
      <x v="2"/>
      <x v="187"/>
    </i>
    <i t="grand">
      <x/>
    </i>
  </rowItems>
  <colItems count="1">
    <i/>
  </colItems>
  <pageFields count="2">
    <pageField fld="5" item="76" hier="-1"/>
    <pageField fld="7" item="2" hier="-1"/>
  </pageFields>
  <dataFields count="1">
    <dataField name="Count of SYMBOL" fld="0" subtotal="count" baseField="0" baseItem="0"/>
  </dataFields>
  <formats count="134">
    <format dxfId="14036">
      <pivotArea type="all" dataOnly="0" outline="0" fieldPosition="0"/>
    </format>
    <format dxfId="14035">
      <pivotArea outline="0" collapsedLevelsAreSubtotals="1" fieldPosition="0"/>
    </format>
    <format dxfId="14034">
      <pivotArea type="origin" dataOnly="0" labelOnly="1" outline="0" fieldPosition="0"/>
    </format>
    <format dxfId="14033">
      <pivotArea field="22" type="button" dataOnly="0" labelOnly="1" outline="0"/>
    </format>
    <format dxfId="14032">
      <pivotArea field="4" type="button" dataOnly="0" labelOnly="1" outline="0"/>
    </format>
    <format dxfId="14031">
      <pivotArea field="26" type="button" dataOnly="0" labelOnly="1" outline="0" axis="axisRow" fieldPosition="6"/>
    </format>
    <format dxfId="14030">
      <pivotArea field="25" type="button" dataOnly="0" labelOnly="1" outline="0" axis="axisRow" fieldPosition="7"/>
    </format>
    <format dxfId="14029">
      <pivotArea field="30" type="button" dataOnly="0" labelOnly="1" outline="0" axis="axisRow" fieldPosition="10"/>
    </format>
    <format dxfId="14028">
      <pivotArea field="35" type="button" dataOnly="0" labelOnly="1" outline="0" axis="axisRow" fieldPosition="5"/>
    </format>
    <format dxfId="14027">
      <pivotArea field="28" type="button" dataOnly="0" labelOnly="1" outline="0" axis="axisRow" fieldPosition="9"/>
    </format>
    <format dxfId="14026">
      <pivotArea field="6" type="button" dataOnly="0" labelOnly="1" outline="0"/>
    </format>
    <format dxfId="14025">
      <pivotArea dataOnly="0" labelOnly="1" grandRow="1" outline="0" fieldPosition="0"/>
    </format>
    <format dxfId="14024">
      <pivotArea type="topRight" dataOnly="0" labelOnly="1" outline="0" fieldPosition="0"/>
    </format>
    <format dxfId="14023">
      <pivotArea type="all" dataOnly="0" outline="0" fieldPosition="0"/>
    </format>
    <format dxfId="14022">
      <pivotArea outline="0" collapsedLevelsAreSubtotals="1" fieldPosition="0"/>
    </format>
    <format dxfId="14021">
      <pivotArea type="origin" dataOnly="0" labelOnly="1" outline="0" fieldPosition="0"/>
    </format>
    <format dxfId="14020">
      <pivotArea field="4" type="button" dataOnly="0" labelOnly="1" outline="0"/>
    </format>
    <format dxfId="14019">
      <pivotArea field="31" type="button" dataOnly="0" labelOnly="1" outline="0"/>
    </format>
    <format dxfId="14018">
      <pivotArea field="32" type="button" dataOnly="0" labelOnly="1" outline="0"/>
    </format>
    <format dxfId="14017">
      <pivotArea field="35" type="button" dataOnly="0" labelOnly="1" outline="0" axis="axisRow" fieldPosition="5"/>
    </format>
    <format dxfId="14016">
      <pivotArea field="26" type="button" dataOnly="0" labelOnly="1" outline="0" axis="axisRow" fieldPosition="6"/>
    </format>
    <format dxfId="14015">
      <pivotArea field="25" type="button" dataOnly="0" labelOnly="1" outline="0" axis="axisRow" fieldPosition="7"/>
    </format>
    <format dxfId="14014">
      <pivotArea field="28" type="button" dataOnly="0" labelOnly="1" outline="0" axis="axisRow" fieldPosition="9"/>
    </format>
    <format dxfId="14013">
      <pivotArea field="30" type="button" dataOnly="0" labelOnly="1" outline="0" axis="axisRow" fieldPosition="10"/>
    </format>
    <format dxfId="14012">
      <pivotArea field="10" type="button" dataOnly="0" labelOnly="1" outline="0" axis="axisRow" fieldPosition="21"/>
    </format>
    <format dxfId="14011">
      <pivotArea dataOnly="0" labelOnly="1" grandRow="1" outline="0" fieldPosition="0"/>
    </format>
    <format dxfId="14010">
      <pivotArea type="topRight" dataOnly="0" labelOnly="1" outline="0" fieldPosition="0"/>
    </format>
    <format dxfId="14009">
      <pivotArea type="all" dataOnly="0" outline="0" fieldPosition="0"/>
    </format>
    <format dxfId="14008">
      <pivotArea outline="0" collapsedLevelsAreSubtotals="1" fieldPosition="0"/>
    </format>
    <format dxfId="14007">
      <pivotArea type="origin" dataOnly="0" labelOnly="1" outline="0" fieldPosition="0"/>
    </format>
    <format dxfId="14006">
      <pivotArea field="4" type="button" dataOnly="0" labelOnly="1" outline="0"/>
    </format>
    <format dxfId="14005">
      <pivotArea field="31" type="button" dataOnly="0" labelOnly="1" outline="0"/>
    </format>
    <format dxfId="14004">
      <pivotArea field="32" type="button" dataOnly="0" labelOnly="1" outline="0"/>
    </format>
    <format dxfId="14003">
      <pivotArea field="35" type="button" dataOnly="0" labelOnly="1" outline="0" axis="axisRow" fieldPosition="5"/>
    </format>
    <format dxfId="14002">
      <pivotArea field="26" type="button" dataOnly="0" labelOnly="1" outline="0" axis="axisRow" fieldPosition="6"/>
    </format>
    <format dxfId="14001">
      <pivotArea field="25" type="button" dataOnly="0" labelOnly="1" outline="0" axis="axisRow" fieldPosition="7"/>
    </format>
    <format dxfId="14000">
      <pivotArea field="28" type="button" dataOnly="0" labelOnly="1" outline="0" axis="axisRow" fieldPosition="9"/>
    </format>
    <format dxfId="13999">
      <pivotArea field="30" type="button" dataOnly="0" labelOnly="1" outline="0" axis="axisRow" fieldPosition="10"/>
    </format>
    <format dxfId="13998">
      <pivotArea field="10" type="button" dataOnly="0" labelOnly="1" outline="0" axis="axisRow" fieldPosition="21"/>
    </format>
    <format dxfId="13997">
      <pivotArea field="19" type="button" dataOnly="0" labelOnly="1" outline="0"/>
    </format>
    <format dxfId="13996">
      <pivotArea field="20" type="button" dataOnly="0" labelOnly="1" outline="0"/>
    </format>
    <format dxfId="13995">
      <pivotArea field="21" type="button" dataOnly="0" labelOnly="1" outline="0"/>
    </format>
    <format dxfId="13994">
      <pivotArea field="12" type="button" dataOnly="0" labelOnly="1" outline="0" axis="axisRow" fieldPosition="18"/>
    </format>
    <format dxfId="13993">
      <pivotArea field="13" type="button" dataOnly="0" labelOnly="1" outline="0" axis="axisRow" fieldPosition="19"/>
    </format>
    <format dxfId="13992">
      <pivotArea dataOnly="0" labelOnly="1" grandRow="1" outline="0" fieldPosition="0"/>
    </format>
    <format dxfId="13991">
      <pivotArea type="topRight" dataOnly="0" labelOnly="1" outline="0" fieldPosition="0"/>
    </format>
    <format dxfId="13990">
      <pivotArea field="31" type="button" dataOnly="0" labelOnly="1" outline="0"/>
    </format>
    <format dxfId="13989">
      <pivotArea field="32" type="button" dataOnly="0" labelOnly="1" outline="0"/>
    </format>
    <format dxfId="13988">
      <pivotArea field="35" type="button" dataOnly="0" labelOnly="1" outline="0" axis="axisRow" fieldPosition="5"/>
    </format>
    <format dxfId="13987">
      <pivotArea field="26" type="button" dataOnly="0" labelOnly="1" outline="0" axis="axisRow" fieldPosition="6"/>
    </format>
    <format dxfId="13986">
      <pivotArea field="30" type="button" dataOnly="0" labelOnly="1" outline="0" axis="axisRow" fieldPosition="10"/>
    </format>
    <format dxfId="13985">
      <pivotArea field="10" type="button" dataOnly="0" labelOnly="1" outline="0" axis="axisRow" fieldPosition="21"/>
    </format>
    <format dxfId="13984">
      <pivotArea field="19" type="button" dataOnly="0" labelOnly="1" outline="0"/>
    </format>
    <format dxfId="13983">
      <pivotArea field="20" type="button" dataOnly="0" labelOnly="1" outline="0"/>
    </format>
    <format dxfId="13982">
      <pivotArea field="21" type="button" dataOnly="0" labelOnly="1" outline="0"/>
    </format>
    <format dxfId="13981">
      <pivotArea type="origin" dataOnly="0" labelOnly="1" outline="0" offset="G1" fieldPosition="0"/>
    </format>
    <format dxfId="13980">
      <pivotArea field="26" type="button" dataOnly="0" labelOnly="1" outline="0" axis="axisRow" fieldPosition="6"/>
    </format>
    <format dxfId="13979">
      <pivotArea dataOnly="0" labelOnly="1" grandRow="1" outline="0" offset="G256" fieldPosition="0"/>
    </format>
    <format dxfId="13978">
      <pivotArea type="origin" dataOnly="0" labelOnly="1" outline="0" offset="O1" fieldPosition="0"/>
    </format>
    <format dxfId="13977">
      <pivotArea field="19" type="button" dataOnly="0" labelOnly="1" outline="0"/>
    </format>
    <format dxfId="13976">
      <pivotArea dataOnly="0" labelOnly="1" grandRow="1" outline="0" offset="O256" fieldPosition="0"/>
    </format>
    <format dxfId="13975">
      <pivotArea type="origin" dataOnly="0" labelOnly="1" outline="0" offset="F1" fieldPosition="0"/>
    </format>
    <format dxfId="13974">
      <pivotArea field="35" type="button" dataOnly="0" labelOnly="1" outline="0" axis="axisRow" fieldPosition="5"/>
    </format>
    <format dxfId="13973">
      <pivotArea dataOnly="0" labelOnly="1" grandRow="1" outline="0" offset="F256" fieldPosition="0"/>
    </format>
    <format dxfId="13972">
      <pivotArea type="origin" dataOnly="0" labelOnly="1" outline="0" offset="J1" fieldPosition="0"/>
    </format>
    <format dxfId="13971">
      <pivotArea field="30" type="button" dataOnly="0" labelOnly="1" outline="0" axis="axisRow" fieldPosition="10"/>
    </format>
    <format dxfId="13970">
      <pivotArea dataOnly="0" labelOnly="1" grandRow="1" outline="0" offset="J256" fieldPosition="0"/>
    </format>
    <format dxfId="13969">
      <pivotArea type="origin" dataOnly="0" labelOnly="1" outline="0" offset="N1" fieldPosition="0"/>
    </format>
    <format dxfId="13968">
      <pivotArea field="39" type="button" dataOnly="0" labelOnly="1" outline="0"/>
    </format>
    <format dxfId="13967">
      <pivotArea dataOnly="0" labelOnly="1" grandRow="1" outline="0" offset="N256" fieldPosition="0"/>
    </format>
    <format dxfId="13966">
      <pivotArea type="origin" dataOnly="0" labelOnly="1" outline="0" offset="U1" fieldPosition="0"/>
    </format>
    <format dxfId="13965">
      <pivotArea field="10" type="button" dataOnly="0" labelOnly="1" outline="0" axis="axisRow" fieldPosition="21"/>
    </format>
    <format dxfId="13964">
      <pivotArea dataOnly="0" labelOnly="1" grandRow="1" outline="0" offset="IV256" fieldPosition="0"/>
    </format>
    <format dxfId="13963">
      <pivotArea type="origin" dataOnly="0" labelOnly="1" outline="0" offset="D1" fieldPosition="0"/>
    </format>
    <format dxfId="13962">
      <pivotArea field="31" type="button" dataOnly="0" labelOnly="1" outline="0"/>
    </format>
    <format dxfId="13961">
      <pivotArea dataOnly="0" labelOnly="1" grandRow="1" outline="0" offset="D256" fieldPosition="0"/>
    </format>
    <format dxfId="13960">
      <pivotArea type="all" dataOnly="0" outline="0" fieldPosition="0"/>
    </format>
    <format dxfId="13959">
      <pivotArea outline="0" collapsedLevelsAreSubtotals="1" fieldPosition="0"/>
    </format>
    <format dxfId="13958">
      <pivotArea type="origin" dataOnly="0" labelOnly="1" outline="0" fieldPosition="0"/>
    </format>
    <format dxfId="13957">
      <pivotArea field="8" type="button" dataOnly="0" labelOnly="1" outline="0" axis="axisRow" fieldPosition="0"/>
    </format>
    <format dxfId="13956">
      <pivotArea field="4" type="button" dataOnly="0" labelOnly="1" outline="0"/>
    </format>
    <format dxfId="13955">
      <pivotArea field="0" type="button" dataOnly="0" labelOnly="1" outline="0" axis="axisRow" fieldPosition="2"/>
    </format>
    <format dxfId="13954">
      <pivotArea field="41" type="button" dataOnly="0" labelOnly="1" outline="0" axis="axisRow" fieldPosition="3"/>
    </format>
    <format dxfId="13953">
      <pivotArea field="33" type="button" dataOnly="0" labelOnly="1" outline="0" axis="axisRow" fieldPosition="4"/>
    </format>
    <format dxfId="13952">
      <pivotArea field="35" type="button" dataOnly="0" labelOnly="1" outline="0" axis="axisRow" fieldPosition="5"/>
    </format>
    <format dxfId="13951">
      <pivotArea field="26" type="button" dataOnly="0" labelOnly="1" outline="0" axis="axisRow" fieldPosition="6"/>
    </format>
    <format dxfId="13950">
      <pivotArea field="25" type="button" dataOnly="0" labelOnly="1" outline="0" axis="axisRow" fieldPosition="7"/>
    </format>
    <format dxfId="13949">
      <pivotArea field="27" type="button" dataOnly="0" labelOnly="1" outline="0" axis="axisRow" fieldPosition="8"/>
    </format>
    <format dxfId="13948">
      <pivotArea field="28" type="button" dataOnly="0" labelOnly="1" outline="0" axis="axisRow" fieldPosition="9"/>
    </format>
    <format dxfId="13947">
      <pivotArea field="30" type="button" dataOnly="0" labelOnly="1" outline="0" axis="axisRow" fieldPosition="10"/>
    </format>
    <format dxfId="13946">
      <pivotArea field="36" type="button" dataOnly="0" labelOnly="1" outline="0" axis="axisRow" fieldPosition="11"/>
    </format>
    <format dxfId="13945">
      <pivotArea field="37" type="button" dataOnly="0" labelOnly="1" outline="0" axis="axisRow" fieldPosition="12"/>
    </format>
    <format dxfId="13944">
      <pivotArea field="38" type="button" dataOnly="0" labelOnly="1" outline="0" axis="axisRow" fieldPosition="13"/>
    </format>
    <format dxfId="13943">
      <pivotArea field="15" type="button" dataOnly="0" labelOnly="1" outline="0" axis="axisRow" fieldPosition="14"/>
    </format>
    <format dxfId="13942">
      <pivotArea field="16" type="button" dataOnly="0" labelOnly="1" outline="0" axis="axisRow" fieldPosition="15"/>
    </format>
    <format dxfId="13941">
      <pivotArea field="17" type="button" dataOnly="0" labelOnly="1" outline="0" axis="axisRow" fieldPosition="16"/>
    </format>
    <format dxfId="13940">
      <pivotArea field="18" type="button" dataOnly="0" labelOnly="1" outline="0" axis="axisRow" fieldPosition="17"/>
    </format>
    <format dxfId="13939">
      <pivotArea field="12" type="button" dataOnly="0" labelOnly="1" outline="0" axis="axisRow" fieldPosition="18"/>
    </format>
    <format dxfId="13938">
      <pivotArea field="13" type="button" dataOnly="0" labelOnly="1" outline="0" axis="axisRow" fieldPosition="19"/>
    </format>
    <format dxfId="13937">
      <pivotArea field="14" type="button" dataOnly="0" labelOnly="1" outline="0" axis="axisRow" fieldPosition="20"/>
    </format>
    <format dxfId="13936">
      <pivotArea field="10" type="button" dataOnly="0" labelOnly="1" outline="0" axis="axisRow" fieldPosition="21"/>
    </format>
    <format dxfId="13935">
      <pivotArea field="40" type="button" dataOnly="0" labelOnly="1" outline="0" axis="axisRow" fieldPosition="1"/>
    </format>
    <format dxfId="13934">
      <pivotArea dataOnly="0" labelOnly="1" outline="0" fieldPosition="0">
        <references count="1">
          <reference field="8" count="0"/>
        </references>
      </pivotArea>
    </format>
    <format dxfId="13933">
      <pivotArea dataOnly="0" labelOnly="1" grandRow="1" outline="0" fieldPosition="0"/>
    </format>
    <format dxfId="13932">
      <pivotArea type="topRight" dataOnly="0" labelOnly="1" outline="0" fieldPosition="0"/>
    </format>
    <format dxfId="13931">
      <pivotArea type="all" dataOnly="0" outline="0" fieldPosition="0"/>
    </format>
    <format dxfId="13930">
      <pivotArea outline="0" collapsedLevelsAreSubtotals="1" fieldPosition="0"/>
    </format>
    <format dxfId="13929">
      <pivotArea type="origin" dataOnly="0" labelOnly="1" outline="0" fieldPosition="0"/>
    </format>
    <format dxfId="13928">
      <pivotArea field="8" type="button" dataOnly="0" labelOnly="1" outline="0" axis="axisRow" fieldPosition="0"/>
    </format>
    <format dxfId="13927">
      <pivotArea field="4" type="button" dataOnly="0" labelOnly="1" outline="0"/>
    </format>
    <format dxfId="13926">
      <pivotArea field="0" type="button" dataOnly="0" labelOnly="1" outline="0" axis="axisRow" fieldPosition="2"/>
    </format>
    <format dxfId="13925">
      <pivotArea field="41" type="button" dataOnly="0" labelOnly="1" outline="0" axis="axisRow" fieldPosition="3"/>
    </format>
    <format dxfId="13924">
      <pivotArea field="33" type="button" dataOnly="0" labelOnly="1" outline="0" axis="axisRow" fieldPosition="4"/>
    </format>
    <format dxfId="13923">
      <pivotArea field="35" type="button" dataOnly="0" labelOnly="1" outline="0" axis="axisRow" fieldPosition="5"/>
    </format>
    <format dxfId="13922">
      <pivotArea field="26" type="button" dataOnly="0" labelOnly="1" outline="0" axis="axisRow" fieldPosition="6"/>
    </format>
    <format dxfId="13921">
      <pivotArea field="25" type="button" dataOnly="0" labelOnly="1" outline="0" axis="axisRow" fieldPosition="7"/>
    </format>
    <format dxfId="13920">
      <pivotArea field="27" type="button" dataOnly="0" labelOnly="1" outline="0" axis="axisRow" fieldPosition="8"/>
    </format>
    <format dxfId="13919">
      <pivotArea field="28" type="button" dataOnly="0" labelOnly="1" outline="0" axis="axisRow" fieldPosition="9"/>
    </format>
    <format dxfId="13918">
      <pivotArea field="30" type="button" dataOnly="0" labelOnly="1" outline="0" axis="axisRow" fieldPosition="10"/>
    </format>
    <format dxfId="13917">
      <pivotArea field="36" type="button" dataOnly="0" labelOnly="1" outline="0" axis="axisRow" fieldPosition="11"/>
    </format>
    <format dxfId="13916">
      <pivotArea field="37" type="button" dataOnly="0" labelOnly="1" outline="0" axis="axisRow" fieldPosition="12"/>
    </format>
    <format dxfId="13915">
      <pivotArea field="38" type="button" dataOnly="0" labelOnly="1" outline="0" axis="axisRow" fieldPosition="13"/>
    </format>
    <format dxfId="13914">
      <pivotArea field="15" type="button" dataOnly="0" labelOnly="1" outline="0" axis="axisRow" fieldPosition="14"/>
    </format>
    <format dxfId="13913">
      <pivotArea field="16" type="button" dataOnly="0" labelOnly="1" outline="0" axis="axisRow" fieldPosition="15"/>
    </format>
    <format dxfId="13912">
      <pivotArea field="17" type="button" dataOnly="0" labelOnly="1" outline="0" axis="axisRow" fieldPosition="16"/>
    </format>
    <format dxfId="13911">
      <pivotArea field="18" type="button" dataOnly="0" labelOnly="1" outline="0" axis="axisRow" fieldPosition="17"/>
    </format>
    <format dxfId="13910">
      <pivotArea field="12" type="button" dataOnly="0" labelOnly="1" outline="0" axis="axisRow" fieldPosition="18"/>
    </format>
    <format dxfId="13909">
      <pivotArea field="13" type="button" dataOnly="0" labelOnly="1" outline="0" axis="axisRow" fieldPosition="19"/>
    </format>
    <format dxfId="13908">
      <pivotArea field="14" type="button" dataOnly="0" labelOnly="1" outline="0" axis="axisRow" fieldPosition="20"/>
    </format>
    <format dxfId="13907">
      <pivotArea field="10" type="button" dataOnly="0" labelOnly="1" outline="0" axis="axisRow" fieldPosition="21"/>
    </format>
    <format dxfId="13906">
      <pivotArea field="40" type="button" dataOnly="0" labelOnly="1" outline="0" axis="axisRow" fieldPosition="1"/>
    </format>
    <format dxfId="13905">
      <pivotArea dataOnly="0" labelOnly="1" outline="0" fieldPosition="0">
        <references count="1">
          <reference field="8" count="0"/>
        </references>
      </pivotArea>
    </format>
    <format dxfId="13904">
      <pivotArea dataOnly="0" labelOnly="1" grandRow="1" outline="0" fieldPosition="0"/>
    </format>
    <format dxfId="13903">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47B460-F89D-4966-864C-2EB689DE9DA3}" name="PivotTable17" cacheId="243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location ref="FT4:FU88" firstHeaderRow="2" firstDataRow="2" firstDataCol="1" rowPageCount="2" colPageCount="1"/>
  <pivotFields count="48">
    <pivotField axis="axisRow" dataField="1" compact="0" outline="0" showAll="0">
      <items count="191">
        <item x="188"/>
        <item x="38"/>
        <item x="22"/>
        <item x="4"/>
        <item x="90"/>
        <item x="155"/>
        <item x="136"/>
        <item x="172"/>
        <item x="179"/>
        <item x="20"/>
        <item x="152"/>
        <item x="137"/>
        <item x="183"/>
        <item x="147"/>
        <item x="81"/>
        <item x="47"/>
        <item x="11"/>
        <item x="169"/>
        <item x="112"/>
        <item x="134"/>
        <item x="61"/>
        <item x="55"/>
        <item x="113"/>
        <item x="184"/>
        <item x="85"/>
        <item x="166"/>
        <item x="157"/>
        <item x="153"/>
        <item x="91"/>
        <item x="148"/>
        <item x="77"/>
        <item x="60"/>
        <item x="123"/>
        <item x="40"/>
        <item x="64"/>
        <item x="80"/>
        <item x="121"/>
        <item x="138"/>
        <item x="146"/>
        <item x="168"/>
        <item x="1"/>
        <item x="124"/>
        <item x="104"/>
        <item x="54"/>
        <item x="181"/>
        <item x="16"/>
        <item x="165"/>
        <item x="161"/>
        <item x="84"/>
        <item x="105"/>
        <item x="133"/>
        <item x="33"/>
        <item x="57"/>
        <item x="73"/>
        <item x="18"/>
        <item x="149"/>
        <item x="46"/>
        <item x="51"/>
        <item x="53"/>
        <item x="76"/>
        <item x="106"/>
        <item x="39"/>
        <item x="24"/>
        <item x="98"/>
        <item x="186"/>
        <item x="34"/>
        <item x="75"/>
        <item x="82"/>
        <item x="111"/>
        <item x="17"/>
        <item x="48"/>
        <item x="42"/>
        <item x="119"/>
        <item x="131"/>
        <item x="63"/>
        <item x="108"/>
        <item x="36"/>
        <item x="12"/>
        <item x="135"/>
        <item x="49"/>
        <item x="117"/>
        <item x="142"/>
        <item x="171"/>
        <item x="150"/>
        <item x="0"/>
        <item x="187"/>
        <item x="160"/>
        <item x="66"/>
        <item x="83"/>
        <item x="67"/>
        <item x="170"/>
        <item x="176"/>
        <item x="154"/>
        <item x="86"/>
        <item x="102"/>
        <item x="65"/>
        <item x="3"/>
        <item x="127"/>
        <item x="27"/>
        <item x="13"/>
        <item x="110"/>
        <item x="100"/>
        <item x="6"/>
        <item x="180"/>
        <item x="87"/>
        <item x="118"/>
        <item x="32"/>
        <item x="43"/>
        <item x="26"/>
        <item x="175"/>
        <item x="59"/>
        <item x="45"/>
        <item x="2"/>
        <item x="62"/>
        <item x="96"/>
        <item x="126"/>
        <item x="140"/>
        <item x="44"/>
        <item x="9"/>
        <item x="70"/>
        <item x="41"/>
        <item x="50"/>
        <item x="93"/>
        <item x="174"/>
        <item x="120"/>
        <item x="23"/>
        <item x="15"/>
        <item x="52"/>
        <item x="185"/>
        <item x="14"/>
        <item x="158"/>
        <item x="182"/>
        <item x="25"/>
        <item x="151"/>
        <item x="31"/>
        <item x="139"/>
        <item x="35"/>
        <item x="114"/>
        <item x="159"/>
        <item x="130"/>
        <item x="56"/>
        <item x="5"/>
        <item x="128"/>
        <item x="97"/>
        <item x="129"/>
        <item x="144"/>
        <item x="164"/>
        <item x="162"/>
        <item x="103"/>
        <item x="71"/>
        <item x="177"/>
        <item x="29"/>
        <item x="141"/>
        <item x="156"/>
        <item x="115"/>
        <item x="167"/>
        <item x="163"/>
        <item x="69"/>
        <item x="143"/>
        <item x="99"/>
        <item x="132"/>
        <item x="145"/>
        <item x="178"/>
        <item x="116"/>
        <item x="28"/>
        <item x="68"/>
        <item x="95"/>
        <item x="72"/>
        <item x="21"/>
        <item x="8"/>
        <item x="125"/>
        <item x="79"/>
        <item x="88"/>
        <item x="58"/>
        <item x="109"/>
        <item x="19"/>
        <item x="94"/>
        <item x="74"/>
        <item x="173"/>
        <item x="101"/>
        <item x="37"/>
        <item x="122"/>
        <item x="89"/>
        <item x="107"/>
        <item x="78"/>
        <item x="7"/>
        <item x="30"/>
        <item x="92"/>
        <item x="10"/>
        <item x="189"/>
        <item t="default"/>
      </items>
    </pivotField>
    <pivotField compact="0" outline="0" showAll="0"/>
    <pivotField compact="0" outline="0" showAll="0"/>
    <pivotField compact="0" outline="0" showAll="0"/>
    <pivotField compact="0" outline="0" showAll="0"/>
    <pivotField axis="axisPage" compact="0" outline="0" showAll="0">
      <items count="80">
        <item x="3"/>
        <item x="4"/>
        <item m="1" x="22"/>
        <item m="1" x="29"/>
        <item m="1" x="9"/>
        <item m="1" x="58"/>
        <item m="1" x="55"/>
        <item m="1" x="19"/>
        <item m="1" x="34"/>
        <item m="1" x="35"/>
        <item m="1" x="62"/>
        <item m="1" x="63"/>
        <item m="1" x="46"/>
        <item m="1" x="11"/>
        <item m="1" x="74"/>
        <item m="1" x="42"/>
        <item m="1" x="47"/>
        <item m="1" x="64"/>
        <item m="1" x="24"/>
        <item m="1" x="54"/>
        <item m="1" x="78"/>
        <item m="1" x="72"/>
        <item m="1" x="59"/>
        <item m="1" x="8"/>
        <item m="1" x="31"/>
        <item m="1" x="39"/>
        <item m="1" x="10"/>
        <item m="1" x="14"/>
        <item m="1" x="30"/>
        <item m="1" x="56"/>
        <item m="1" x="20"/>
        <item m="1" x="45"/>
        <item m="1" x="60"/>
        <item m="1" x="57"/>
        <item m="1" x="69"/>
        <item m="1" x="17"/>
        <item m="1" x="15"/>
        <item m="1" x="66"/>
        <item m="1" x="65"/>
        <item m="1" x="41"/>
        <item m="1" x="16"/>
        <item m="1" x="28"/>
        <item m="1" x="71"/>
        <item m="1" x="77"/>
        <item m="1" x="53"/>
        <item m="1" x="50"/>
        <item m="1" x="67"/>
        <item m="1" x="68"/>
        <item m="1" x="6"/>
        <item m="1" x="38"/>
        <item m="1" x="26"/>
        <item m="1" x="75"/>
        <item m="1" x="21"/>
        <item m="1" x="25"/>
        <item m="1" x="70"/>
        <item m="1" x="76"/>
        <item m="1" x="43"/>
        <item m="1" x="12"/>
        <item m="1" x="37"/>
        <item m="1" x="49"/>
        <item m="1" x="40"/>
        <item m="1" x="33"/>
        <item m="1" x="52"/>
        <item m="1" x="23"/>
        <item m="1" x="7"/>
        <item m="1" x="5"/>
        <item m="1" x="61"/>
        <item m="1" x="13"/>
        <item m="1" x="73"/>
        <item m="1" x="36"/>
        <item m="1" x="27"/>
        <item m="1" x="48"/>
        <item m="1" x="51"/>
        <item m="1" x="32"/>
        <item m="1" x="44"/>
        <item m="1" x="18"/>
        <item x="0"/>
        <item x="1"/>
        <item x="2"/>
        <item t="default"/>
      </items>
    </pivotField>
    <pivotField axis="axisPage" compact="0" outline="0" showAll="0">
      <items count="122">
        <item x="2"/>
        <item x="3"/>
        <item m="1" x="84"/>
        <item m="1" x="4"/>
        <item m="1" x="107"/>
        <item m="1" x="14"/>
        <item m="1" x="10"/>
        <item m="1" x="21"/>
        <item m="1" x="60"/>
        <item m="1" x="23"/>
        <item m="1" x="45"/>
        <item m="1" x="77"/>
        <item m="1" x="100"/>
        <item m="1" x="86"/>
        <item m="1" x="96"/>
        <item m="1" x="93"/>
        <item m="1" x="31"/>
        <item m="1" x="68"/>
        <item m="1" x="65"/>
        <item m="1" x="51"/>
        <item m="1" x="19"/>
        <item m="1" x="58"/>
        <item m="1" x="115"/>
        <item m="1" x="52"/>
        <item m="1" x="33"/>
        <item m="1" x="36"/>
        <item m="1" x="64"/>
        <item m="1" x="112"/>
        <item m="1" x="118"/>
        <item m="1" x="57"/>
        <item m="1" x="18"/>
        <item m="1" x="109"/>
        <item m="1" x="20"/>
        <item m="1" x="29"/>
        <item m="1" x="111"/>
        <item m="1" x="73"/>
        <item m="1" x="89"/>
        <item m="1" x="117"/>
        <item m="1" x="62"/>
        <item m="1" x="82"/>
        <item m="1" x="48"/>
        <item m="1" x="99"/>
        <item m="1" x="85"/>
        <item m="1" x="34"/>
        <item m="1" x="98"/>
        <item m="1" x="76"/>
        <item m="1" x="75"/>
        <item m="1" x="104"/>
        <item m="1" x="55"/>
        <item m="1" x="35"/>
        <item m="1" x="91"/>
        <item m="1" x="83"/>
        <item m="1" x="46"/>
        <item m="1" x="78"/>
        <item m="1" x="50"/>
        <item m="1" x="38"/>
        <item m="1" x="13"/>
        <item m="1" x="87"/>
        <item m="1" x="26"/>
        <item m="1" x="32"/>
        <item m="1" x="43"/>
        <item m="1" x="11"/>
        <item m="1" x="59"/>
        <item m="1" x="95"/>
        <item m="1" x="12"/>
        <item m="1" x="28"/>
        <item m="1" x="8"/>
        <item m="1" x="71"/>
        <item m="1" x="37"/>
        <item m="1" x="22"/>
        <item m="1" x="56"/>
        <item m="1" x="80"/>
        <item m="1" x="103"/>
        <item m="1" x="15"/>
        <item m="1" x="114"/>
        <item m="1" x="63"/>
        <item m="1" x="90"/>
        <item m="1" x="44"/>
        <item m="1" x="97"/>
        <item m="1" x="49"/>
        <item m="1" x="119"/>
        <item m="1" x="120"/>
        <item m="1" x="42"/>
        <item m="1" x="67"/>
        <item m="1" x="7"/>
        <item m="1" x="25"/>
        <item m="1" x="6"/>
        <item m="1" x="79"/>
        <item m="1" x="116"/>
        <item m="1" x="30"/>
        <item m="1" x="72"/>
        <item m="1" x="108"/>
        <item m="1" x="106"/>
        <item m="1" x="69"/>
        <item m="1" x="113"/>
        <item m="1" x="9"/>
        <item m="1" x="41"/>
        <item m="1" x="94"/>
        <item m="1" x="61"/>
        <item m="1" x="92"/>
        <item m="1" x="66"/>
        <item m="1" x="27"/>
        <item m="1" x="110"/>
        <item m="1" x="17"/>
        <item m="1" x="101"/>
        <item m="1" x="16"/>
        <item m="1" x="105"/>
        <item m="1" x="102"/>
        <item m="1" x="39"/>
        <item m="1" x="81"/>
        <item m="1" x="5"/>
        <item m="1" x="53"/>
        <item m="1" x="54"/>
        <item m="1" x="88"/>
        <item m="1" x="47"/>
        <item m="1" x="70"/>
        <item m="1" x="74"/>
        <item m="1" x="40"/>
        <item m="1" x="24"/>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3">
    <i>
      <x v="6"/>
    </i>
    <i>
      <x v="8"/>
    </i>
    <i>
      <x v="10"/>
    </i>
    <i>
      <x v="13"/>
    </i>
    <i>
      <x v="15"/>
    </i>
    <i>
      <x v="18"/>
    </i>
    <i>
      <x v="19"/>
    </i>
    <i>
      <x v="25"/>
    </i>
    <i>
      <x v="26"/>
    </i>
    <i>
      <x v="30"/>
    </i>
    <i>
      <x v="31"/>
    </i>
    <i>
      <x v="32"/>
    </i>
    <i>
      <x v="35"/>
    </i>
    <i>
      <x v="37"/>
    </i>
    <i>
      <x v="40"/>
    </i>
    <i>
      <x v="42"/>
    </i>
    <i>
      <x v="43"/>
    </i>
    <i>
      <x v="46"/>
    </i>
    <i>
      <x v="51"/>
    </i>
    <i>
      <x v="54"/>
    </i>
    <i>
      <x v="59"/>
    </i>
    <i>
      <x v="60"/>
    </i>
    <i>
      <x v="61"/>
    </i>
    <i>
      <x v="62"/>
    </i>
    <i>
      <x v="65"/>
    </i>
    <i>
      <x v="69"/>
    </i>
    <i>
      <x v="70"/>
    </i>
    <i>
      <x v="72"/>
    </i>
    <i>
      <x v="74"/>
    </i>
    <i>
      <x v="75"/>
    </i>
    <i>
      <x v="77"/>
    </i>
    <i>
      <x v="79"/>
    </i>
    <i>
      <x v="80"/>
    </i>
    <i>
      <x v="86"/>
    </i>
    <i>
      <x v="87"/>
    </i>
    <i>
      <x v="91"/>
    </i>
    <i>
      <x v="93"/>
    </i>
    <i>
      <x v="94"/>
    </i>
    <i>
      <x v="96"/>
    </i>
    <i>
      <x v="99"/>
    </i>
    <i>
      <x v="100"/>
    </i>
    <i>
      <x v="102"/>
    </i>
    <i>
      <x v="104"/>
    </i>
    <i>
      <x v="105"/>
    </i>
    <i>
      <x v="107"/>
    </i>
    <i>
      <x v="108"/>
    </i>
    <i>
      <x v="111"/>
    </i>
    <i>
      <x v="113"/>
    </i>
    <i>
      <x v="114"/>
    </i>
    <i>
      <x v="116"/>
    </i>
    <i>
      <x v="117"/>
    </i>
    <i>
      <x v="118"/>
    </i>
    <i>
      <x v="119"/>
    </i>
    <i>
      <x v="120"/>
    </i>
    <i>
      <x v="121"/>
    </i>
    <i>
      <x v="122"/>
    </i>
    <i>
      <x v="123"/>
    </i>
    <i>
      <x v="125"/>
    </i>
    <i>
      <x v="130"/>
    </i>
    <i>
      <x v="132"/>
    </i>
    <i>
      <x v="138"/>
    </i>
    <i>
      <x v="147"/>
    </i>
    <i>
      <x v="148"/>
    </i>
    <i>
      <x v="152"/>
    </i>
    <i>
      <x v="157"/>
    </i>
    <i>
      <x v="158"/>
    </i>
    <i>
      <x v="160"/>
    </i>
    <i>
      <x v="161"/>
    </i>
    <i>
      <x v="166"/>
    </i>
    <i>
      <x v="171"/>
    </i>
    <i>
      <x v="172"/>
    </i>
    <i>
      <x v="173"/>
    </i>
    <i>
      <x v="174"/>
    </i>
    <i>
      <x v="175"/>
    </i>
    <i>
      <x v="177"/>
    </i>
    <i>
      <x v="179"/>
    </i>
    <i>
      <x v="180"/>
    </i>
    <i>
      <x v="181"/>
    </i>
    <i>
      <x v="182"/>
    </i>
    <i>
      <x v="184"/>
    </i>
    <i>
      <x v="185"/>
    </i>
    <i>
      <x v="186"/>
    </i>
    <i t="grand">
      <x/>
    </i>
  </rowItems>
  <colItems count="1">
    <i/>
  </colItems>
  <pageFields count="2">
    <pageField fld="5" item="76" hier="-1"/>
    <pageField fld="6" item="119" hier="-1"/>
  </pageFields>
  <dataFields count="1">
    <dataField name="Count of SYMBOL" fld="0" subtotal="count" baseField="0" baseItem="0"/>
  </dataFields>
  <formats count="16">
    <format dxfId="14052">
      <pivotArea type="all" dataOnly="0" outline="0" fieldPosition="0"/>
    </format>
    <format dxfId="14051">
      <pivotArea outline="0" collapsedLevelsAreSubtotals="1" fieldPosition="0"/>
    </format>
    <format dxfId="14050">
      <pivotArea type="origin" dataOnly="0" labelOnly="1" outline="0" fieldPosition="0"/>
    </format>
    <format dxfId="14049">
      <pivotArea field="0" type="button" dataOnly="0" labelOnly="1" outline="0" axis="axisRow" fieldPosition="0"/>
    </format>
    <format dxfId="14048">
      <pivotArea dataOnly="0" labelOnly="1" outline="0" fieldPosition="0">
        <references count="1">
          <reference field="0" count="50">
            <x v="1"/>
            <x v="6"/>
            <x v="7"/>
            <x v="8"/>
            <x v="10"/>
            <x v="11"/>
            <x v="13"/>
            <x v="15"/>
            <x v="18"/>
            <x v="25"/>
            <x v="26"/>
            <x v="30"/>
            <x v="32"/>
            <x v="34"/>
            <x v="35"/>
            <x v="37"/>
            <x v="39"/>
            <x v="40"/>
            <x v="42"/>
            <x v="43"/>
            <x v="46"/>
            <x v="48"/>
            <x v="51"/>
            <x v="52"/>
            <x v="54"/>
            <x v="59"/>
            <x v="61"/>
            <x v="70"/>
            <x v="72"/>
            <x v="74"/>
            <x v="75"/>
            <x v="76"/>
            <x v="77"/>
            <x v="80"/>
            <x v="83"/>
            <x v="84"/>
            <x v="86"/>
            <x v="91"/>
            <x v="92"/>
            <x v="93"/>
            <x v="94"/>
            <x v="97"/>
            <x v="99"/>
            <x v="100"/>
            <x v="101"/>
            <x v="103"/>
            <x v="104"/>
            <x v="105"/>
            <x v="107"/>
            <x v="108"/>
          </reference>
        </references>
      </pivotArea>
    </format>
    <format dxfId="14047">
      <pivotArea dataOnly="0" labelOnly="1" outline="0" fieldPosition="0">
        <references count="1">
          <reference field="0" count="35">
            <x v="111"/>
            <x v="113"/>
            <x v="114"/>
            <x v="116"/>
            <x v="117"/>
            <x v="118"/>
            <x v="119"/>
            <x v="120"/>
            <x v="121"/>
            <x v="122"/>
            <x v="123"/>
            <x v="134"/>
            <x v="136"/>
            <x v="137"/>
            <x v="147"/>
            <x v="148"/>
            <x v="156"/>
            <x v="157"/>
            <x v="158"/>
            <x v="160"/>
            <x v="161"/>
            <x v="165"/>
            <x v="166"/>
            <x v="172"/>
            <x v="173"/>
            <x v="175"/>
            <x v="177"/>
            <x v="179"/>
            <x v="180"/>
            <x v="181"/>
            <x v="182"/>
            <x v="184"/>
            <x v="185"/>
            <x v="186"/>
            <x v="187"/>
          </reference>
        </references>
      </pivotArea>
    </format>
    <format dxfId="14046">
      <pivotArea dataOnly="0" labelOnly="1" grandRow="1" outline="0" fieldPosition="0"/>
    </format>
    <format dxfId="14045">
      <pivotArea type="topRight" dataOnly="0" labelOnly="1" outline="0" fieldPosition="0"/>
    </format>
    <format dxfId="14044">
      <pivotArea type="all" dataOnly="0" outline="0" fieldPosition="0"/>
    </format>
    <format dxfId="14043">
      <pivotArea outline="0" collapsedLevelsAreSubtotals="1" fieldPosition="0"/>
    </format>
    <format dxfId="14042">
      <pivotArea type="origin" dataOnly="0" labelOnly="1" outline="0" fieldPosition="0"/>
    </format>
    <format dxfId="14041">
      <pivotArea field="0" type="button" dataOnly="0" labelOnly="1" outline="0" axis="axisRow" fieldPosition="0"/>
    </format>
    <format dxfId="14040">
      <pivotArea dataOnly="0" labelOnly="1" outline="0" fieldPosition="0">
        <references count="1">
          <reference field="0" count="50">
            <x v="1"/>
            <x v="6"/>
            <x v="7"/>
            <x v="8"/>
            <x v="10"/>
            <x v="11"/>
            <x v="13"/>
            <x v="15"/>
            <x v="18"/>
            <x v="25"/>
            <x v="26"/>
            <x v="30"/>
            <x v="32"/>
            <x v="34"/>
            <x v="35"/>
            <x v="37"/>
            <x v="39"/>
            <x v="40"/>
            <x v="42"/>
            <x v="43"/>
            <x v="46"/>
            <x v="48"/>
            <x v="51"/>
            <x v="52"/>
            <x v="54"/>
            <x v="59"/>
            <x v="61"/>
            <x v="70"/>
            <x v="72"/>
            <x v="74"/>
            <x v="75"/>
            <x v="76"/>
            <x v="77"/>
            <x v="80"/>
            <x v="83"/>
            <x v="84"/>
            <x v="86"/>
            <x v="91"/>
            <x v="92"/>
            <x v="93"/>
            <x v="94"/>
            <x v="97"/>
            <x v="99"/>
            <x v="100"/>
            <x v="101"/>
            <x v="103"/>
            <x v="104"/>
            <x v="105"/>
            <x v="107"/>
            <x v="108"/>
          </reference>
        </references>
      </pivotArea>
    </format>
    <format dxfId="14039">
      <pivotArea dataOnly="0" labelOnly="1" outline="0" fieldPosition="0">
        <references count="1">
          <reference field="0" count="35">
            <x v="111"/>
            <x v="113"/>
            <x v="114"/>
            <x v="116"/>
            <x v="117"/>
            <x v="118"/>
            <x v="119"/>
            <x v="120"/>
            <x v="121"/>
            <x v="122"/>
            <x v="123"/>
            <x v="134"/>
            <x v="136"/>
            <x v="137"/>
            <x v="147"/>
            <x v="148"/>
            <x v="156"/>
            <x v="157"/>
            <x v="158"/>
            <x v="160"/>
            <x v="161"/>
            <x v="165"/>
            <x v="166"/>
            <x v="172"/>
            <x v="173"/>
            <x v="175"/>
            <x v="177"/>
            <x v="179"/>
            <x v="180"/>
            <x v="181"/>
            <x v="182"/>
            <x v="184"/>
            <x v="185"/>
            <x v="186"/>
            <x v="187"/>
          </reference>
        </references>
      </pivotArea>
    </format>
    <format dxfId="14038">
      <pivotArea dataOnly="0" labelOnly="1" grandRow="1" outline="0" fieldPosition="0"/>
    </format>
    <format dxfId="14037">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6B5CFE-13C2-41E8-B615-C2C8D1942525}" name="PivotTable4" cacheId="243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location ref="EO6:ER39" firstHeaderRow="1" firstDataRow="2" firstDataCol="2" rowPageCount="4" colPageCount="1"/>
  <pivotFields count="48">
    <pivotField axis="axisRow" dataField="1" compact="0" outline="0" showAll="0" defaultSubtotal="0">
      <items count="190">
        <item x="188"/>
        <item x="38"/>
        <item x="22"/>
        <item x="4"/>
        <item x="90"/>
        <item x="155"/>
        <item x="136"/>
        <item x="172"/>
        <item x="179"/>
        <item x="20"/>
        <item x="152"/>
        <item x="137"/>
        <item x="183"/>
        <item x="147"/>
        <item x="81"/>
        <item x="47"/>
        <item x="11"/>
        <item x="169"/>
        <item x="112"/>
        <item x="134"/>
        <item x="61"/>
        <item x="55"/>
        <item x="113"/>
        <item x="184"/>
        <item x="85"/>
        <item x="166"/>
        <item x="157"/>
        <item x="153"/>
        <item x="91"/>
        <item x="148"/>
        <item x="77"/>
        <item x="60"/>
        <item x="123"/>
        <item x="40"/>
        <item x="64"/>
        <item x="80"/>
        <item x="121"/>
        <item x="138"/>
        <item x="146"/>
        <item x="168"/>
        <item x="1"/>
        <item x="124"/>
        <item x="104"/>
        <item x="54"/>
        <item x="181"/>
        <item x="16"/>
        <item x="165"/>
        <item x="161"/>
        <item x="84"/>
        <item x="105"/>
        <item x="133"/>
        <item x="33"/>
        <item x="57"/>
        <item x="73"/>
        <item x="18"/>
        <item x="149"/>
        <item x="46"/>
        <item x="51"/>
        <item x="53"/>
        <item x="76"/>
        <item x="106"/>
        <item x="39"/>
        <item x="24"/>
        <item x="98"/>
        <item x="186"/>
        <item x="34"/>
        <item x="75"/>
        <item x="82"/>
        <item x="111"/>
        <item x="17"/>
        <item x="48"/>
        <item x="42"/>
        <item x="119"/>
        <item x="131"/>
        <item x="63"/>
        <item x="108"/>
        <item x="36"/>
        <item x="12"/>
        <item x="135"/>
        <item x="49"/>
        <item x="117"/>
        <item x="142"/>
        <item x="171"/>
        <item x="150"/>
        <item x="0"/>
        <item x="187"/>
        <item x="160"/>
        <item x="66"/>
        <item x="83"/>
        <item x="67"/>
        <item x="170"/>
        <item x="176"/>
        <item x="154"/>
        <item x="86"/>
        <item x="102"/>
        <item x="65"/>
        <item x="3"/>
        <item x="127"/>
        <item x="27"/>
        <item x="13"/>
        <item x="110"/>
        <item x="100"/>
        <item x="6"/>
        <item x="180"/>
        <item x="87"/>
        <item x="118"/>
        <item x="32"/>
        <item x="43"/>
        <item x="26"/>
        <item x="175"/>
        <item x="59"/>
        <item x="45"/>
        <item x="2"/>
        <item x="62"/>
        <item x="96"/>
        <item x="126"/>
        <item x="140"/>
        <item x="44"/>
        <item x="9"/>
        <item x="70"/>
        <item x="41"/>
        <item x="50"/>
        <item x="93"/>
        <item x="174"/>
        <item x="120"/>
        <item x="23"/>
        <item x="15"/>
        <item x="52"/>
        <item x="185"/>
        <item x="14"/>
        <item x="158"/>
        <item x="182"/>
        <item x="25"/>
        <item x="151"/>
        <item x="31"/>
        <item x="139"/>
        <item x="35"/>
        <item x="114"/>
        <item x="159"/>
        <item x="130"/>
        <item x="56"/>
        <item x="5"/>
        <item x="128"/>
        <item x="97"/>
        <item x="129"/>
        <item x="144"/>
        <item x="164"/>
        <item x="162"/>
        <item x="103"/>
        <item x="71"/>
        <item x="177"/>
        <item x="29"/>
        <item x="141"/>
        <item x="156"/>
        <item x="115"/>
        <item x="167"/>
        <item x="163"/>
        <item x="69"/>
        <item x="143"/>
        <item x="99"/>
        <item x="132"/>
        <item x="145"/>
        <item x="178"/>
        <item x="116"/>
        <item x="28"/>
        <item x="68"/>
        <item x="95"/>
        <item x="72"/>
        <item x="21"/>
        <item x="8"/>
        <item x="125"/>
        <item x="79"/>
        <item x="88"/>
        <item x="58"/>
        <item x="109"/>
        <item x="19"/>
        <item x="94"/>
        <item x="74"/>
        <item x="173"/>
        <item x="101"/>
        <item x="37"/>
        <item x="122"/>
        <item x="89"/>
        <item x="107"/>
        <item x="78"/>
        <item x="7"/>
        <item x="30"/>
        <item x="92"/>
        <item x="10"/>
        <item x="189"/>
      </items>
    </pivotField>
    <pivotField compact="0" outline="0" showAll="0"/>
    <pivotField compact="0" outline="0" showAll="0"/>
    <pivotField compact="0" outline="0" showAll="0"/>
    <pivotField compact="0" outline="0" showAll="0"/>
    <pivotField axis="axisPage" compact="0" outline="0" showAll="0">
      <items count="80">
        <item x="3"/>
        <item x="4"/>
        <item m="1" x="22"/>
        <item m="1" x="29"/>
        <item m="1" x="9"/>
        <item m="1" x="58"/>
        <item m="1" x="55"/>
        <item m="1" x="19"/>
        <item m="1" x="34"/>
        <item m="1" x="35"/>
        <item m="1" x="62"/>
        <item m="1" x="63"/>
        <item m="1" x="46"/>
        <item m="1" x="11"/>
        <item m="1" x="74"/>
        <item m="1" x="42"/>
        <item m="1" x="47"/>
        <item m="1" x="64"/>
        <item m="1" x="24"/>
        <item m="1" x="54"/>
        <item m="1" x="78"/>
        <item m="1" x="72"/>
        <item m="1" x="59"/>
        <item m="1" x="8"/>
        <item m="1" x="31"/>
        <item m="1" x="39"/>
        <item m="1" x="10"/>
        <item m="1" x="14"/>
        <item m="1" x="30"/>
        <item m="1" x="56"/>
        <item m="1" x="20"/>
        <item m="1" x="45"/>
        <item m="1" x="60"/>
        <item m="1" x="57"/>
        <item m="1" x="69"/>
        <item m="1" x="17"/>
        <item m="1" x="15"/>
        <item m="1" x="66"/>
        <item m="1" x="65"/>
        <item m="1" x="41"/>
        <item m="1" x="16"/>
        <item m="1" x="28"/>
        <item m="1" x="71"/>
        <item m="1" x="77"/>
        <item m="1" x="53"/>
        <item m="1" x="50"/>
        <item m="1" x="67"/>
        <item m="1" x="68"/>
        <item m="1" x="6"/>
        <item m="1" x="38"/>
        <item m="1" x="26"/>
        <item m="1" x="75"/>
        <item m="1" x="21"/>
        <item m="1" x="25"/>
        <item m="1" x="70"/>
        <item m="1" x="76"/>
        <item m="1" x="43"/>
        <item m="1" x="12"/>
        <item m="1" x="37"/>
        <item m="1" x="49"/>
        <item m="1" x="40"/>
        <item m="1" x="33"/>
        <item m="1" x="52"/>
        <item m="1" x="23"/>
        <item m="1" x="7"/>
        <item m="1" x="5"/>
        <item m="1" x="61"/>
        <item m="1" x="13"/>
        <item m="1" x="73"/>
        <item m="1" x="36"/>
        <item m="1" x="27"/>
        <item m="1" x="48"/>
        <item m="1" x="51"/>
        <item m="1" x="32"/>
        <item m="1" x="44"/>
        <item m="1" x="18"/>
        <item x="0"/>
        <item x="1"/>
        <item x="2"/>
        <item t="default"/>
      </items>
    </pivotField>
    <pivotField axis="axisPage" compact="0" outline="0" showAll="0">
      <items count="122">
        <item x="2"/>
        <item x="3"/>
        <item m="1" x="84"/>
        <item m="1" x="4"/>
        <item m="1" x="107"/>
        <item m="1" x="14"/>
        <item m="1" x="10"/>
        <item m="1" x="21"/>
        <item m="1" x="60"/>
        <item m="1" x="23"/>
        <item m="1" x="45"/>
        <item m="1" x="77"/>
        <item m="1" x="100"/>
        <item m="1" x="86"/>
        <item m="1" x="96"/>
        <item m="1" x="93"/>
        <item m="1" x="31"/>
        <item m="1" x="68"/>
        <item m="1" x="65"/>
        <item m="1" x="51"/>
        <item m="1" x="19"/>
        <item m="1" x="58"/>
        <item m="1" x="115"/>
        <item m="1" x="52"/>
        <item m="1" x="33"/>
        <item m="1" x="36"/>
        <item m="1" x="64"/>
        <item m="1" x="112"/>
        <item m="1" x="118"/>
        <item m="1" x="57"/>
        <item m="1" x="18"/>
        <item m="1" x="109"/>
        <item m="1" x="20"/>
        <item m="1" x="29"/>
        <item m="1" x="111"/>
        <item m="1" x="73"/>
        <item m="1" x="89"/>
        <item m="1" x="117"/>
        <item m="1" x="62"/>
        <item m="1" x="82"/>
        <item m="1" x="48"/>
        <item m="1" x="99"/>
        <item m="1" x="85"/>
        <item m="1" x="34"/>
        <item m="1" x="98"/>
        <item m="1" x="76"/>
        <item m="1" x="75"/>
        <item m="1" x="104"/>
        <item m="1" x="55"/>
        <item m="1" x="35"/>
        <item m="1" x="91"/>
        <item m="1" x="83"/>
        <item m="1" x="46"/>
        <item m="1" x="78"/>
        <item m="1" x="50"/>
        <item m="1" x="38"/>
        <item m="1" x="13"/>
        <item m="1" x="87"/>
        <item m="1" x="26"/>
        <item m="1" x="32"/>
        <item m="1" x="43"/>
        <item m="1" x="11"/>
        <item m="1" x="59"/>
        <item m="1" x="95"/>
        <item m="1" x="12"/>
        <item m="1" x="28"/>
        <item m="1" x="8"/>
        <item m="1" x="71"/>
        <item m="1" x="37"/>
        <item m="1" x="22"/>
        <item m="1" x="56"/>
        <item m="1" x="80"/>
        <item m="1" x="103"/>
        <item m="1" x="15"/>
        <item m="1" x="114"/>
        <item m="1" x="63"/>
        <item m="1" x="90"/>
        <item m="1" x="44"/>
        <item m="1" x="97"/>
        <item m="1" x="49"/>
        <item m="1" x="119"/>
        <item m="1" x="120"/>
        <item m="1" x="42"/>
        <item m="1" x="67"/>
        <item m="1" x="7"/>
        <item m="1" x="25"/>
        <item m="1" x="6"/>
        <item m="1" x="79"/>
        <item m="1" x="116"/>
        <item m="1" x="30"/>
        <item m="1" x="72"/>
        <item m="1" x="108"/>
        <item m="1" x="106"/>
        <item m="1" x="69"/>
        <item m="1" x="113"/>
        <item m="1" x="9"/>
        <item m="1" x="41"/>
        <item m="1" x="94"/>
        <item m="1" x="61"/>
        <item m="1" x="92"/>
        <item m="1" x="66"/>
        <item m="1" x="27"/>
        <item m="1" x="110"/>
        <item m="1" x="17"/>
        <item m="1" x="101"/>
        <item m="1" x="16"/>
        <item m="1" x="105"/>
        <item m="1" x="102"/>
        <item m="1" x="39"/>
        <item m="1" x="81"/>
        <item m="1" x="5"/>
        <item m="1" x="53"/>
        <item m="1" x="54"/>
        <item m="1" x="88"/>
        <item m="1" x="47"/>
        <item m="1" x="70"/>
        <item m="1" x="74"/>
        <item m="1" x="40"/>
        <item m="1" x="24"/>
        <item x="1"/>
        <item x="0"/>
        <item t="default"/>
      </items>
    </pivotField>
    <pivotField compact="0" outline="0" showAll="0"/>
    <pivotField compact="0" outline="0" showAll="0"/>
    <pivotField compact="0" outline="0" showAll="0"/>
    <pivotField compact="0" outline="0" showAll="0"/>
    <pivotField axis="axisCol" compact="0" outline="0" showAll="0">
      <items count="8">
        <item h="1" x="3"/>
        <item h="1" x="0"/>
        <item x="2"/>
        <item h="1" x="4"/>
        <item h="1" x="1"/>
        <item h="1" m="1" x="5"/>
        <item h="1" m="1" x="6"/>
        <item t="default"/>
      </items>
    </pivotField>
    <pivotField compact="0" outline="0" showAll="0"/>
    <pivotField compact="0" outline="0" showAll="0"/>
    <pivotField axis="axisPage" compact="0" outline="0" multipleItemSelectionAllowed="1" showAll="0">
      <items count="8">
        <item h="1" x="2"/>
        <item h="1" x="3"/>
        <item x="1"/>
        <item h="1" x="0"/>
        <item h="1" m="1" x="4"/>
        <item h="1" m="1" x="5"/>
        <item h="1" m="1"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7">
        <item m="1" x="5"/>
        <item x="4"/>
        <item x="0"/>
        <item h="1" x="1"/>
        <item h="1" x="2"/>
        <item h="1" x="3"/>
        <item t="default"/>
      </items>
    </pivotField>
    <pivotField axis="axisRow" compact="0" outline="0" showAll="0">
      <items count="1379">
        <item m="1" x="694"/>
        <item m="1" x="474"/>
        <item m="1" x="893"/>
        <item m="1" x="1362"/>
        <item m="1" x="927"/>
        <item m="1" x="950"/>
        <item m="1" x="1121"/>
        <item m="1" x="220"/>
        <item m="1" x="830"/>
        <item m="1" x="797"/>
        <item m="1" x="596"/>
        <item m="1" x="1251"/>
        <item m="1" x="1295"/>
        <item m="1" x="1083"/>
        <item m="1" x="529"/>
        <item m="1" x="715"/>
        <item m="1" x="319"/>
        <item m="1" x="454"/>
        <item m="1" x="873"/>
        <item m="1" x="1109"/>
        <item m="1" x="1330"/>
        <item m="1" x="1271"/>
        <item m="1" x="818"/>
        <item m="1" x="754"/>
        <item m="1" x="677"/>
        <item m="1" x="377"/>
        <item m="1" x="1233"/>
        <item m="1" x="707"/>
        <item m="1" x="1180"/>
        <item m="1" x="1179"/>
        <item m="1" x="959"/>
        <item m="1" x="1331"/>
        <item m="1" x="836"/>
        <item m="1" x="411"/>
        <item m="1" x="921"/>
        <item m="1" x="211"/>
        <item m="1" x="803"/>
        <item m="1" x="415"/>
        <item m="1" x="999"/>
        <item m="1" x="1014"/>
        <item m="1" x="1091"/>
        <item m="1" x="1067"/>
        <item m="1" x="686"/>
        <item m="1" x="1360"/>
        <item m="1" x="1294"/>
        <item m="1" x="1168"/>
        <item m="1" x="913"/>
        <item m="1" x="1131"/>
        <item m="1" x="525"/>
        <item m="1" x="697"/>
        <item m="1" x="1269"/>
        <item m="1" x="1098"/>
        <item m="1" x="713"/>
        <item m="1" x="299"/>
        <item m="1" x="293"/>
        <item m="1" x="395"/>
        <item m="1" x="1061"/>
        <item m="1" x="1207"/>
        <item m="1" x="980"/>
        <item m="1" x="563"/>
        <item m="1" x="559"/>
        <item m="1" x="1227"/>
        <item m="1" x="1196"/>
        <item m="1" x="1229"/>
        <item m="1" x="191"/>
        <item m="1" x="1060"/>
        <item m="1" x="1173"/>
        <item m="1" x="440"/>
        <item m="1" x="1066"/>
        <item m="1" x="887"/>
        <item m="1" x="791"/>
        <item m="1" x="672"/>
        <item m="1" x="947"/>
        <item m="1" x="856"/>
        <item m="1" x="196"/>
        <item m="1" x="265"/>
        <item m="1" x="1170"/>
        <item m="1" x="988"/>
        <item m="1" x="966"/>
        <item m="1" x="1256"/>
        <item m="1" x="953"/>
        <item m="1" x="356"/>
        <item m="1" x="1150"/>
        <item m="1" x="611"/>
        <item m="1" x="188"/>
        <item m="1" x="494"/>
        <item m="1" x="628"/>
        <item m="1" x="1035"/>
        <item m="1" x="469"/>
        <item m="1" x="627"/>
        <item m="1" x="391"/>
        <item m="1" x="1367"/>
        <item m="1" x="521"/>
        <item m="1" x="897"/>
        <item m="1" x="1054"/>
        <item m="1" x="612"/>
        <item m="1" x="799"/>
        <item m="1" x="1164"/>
        <item m="1" x="1074"/>
        <item m="1" x="194"/>
        <item m="1" x="1111"/>
        <item m="1" x="824"/>
        <item m="1" x="208"/>
        <item m="1" x="349"/>
        <item m="1" x="1048"/>
        <item m="1" x="1114"/>
        <item m="1" x="375"/>
        <item m="1" x="366"/>
        <item m="1" x="1259"/>
        <item m="1" x="1296"/>
        <item m="1" x="285"/>
        <item m="1" x="266"/>
        <item m="1" x="792"/>
        <item m="1" x="503"/>
        <item m="1" x="608"/>
        <item m="1" x="235"/>
        <item m="1" x="308"/>
        <item m="1" x="280"/>
        <item m="1" x="894"/>
        <item m="1" x="680"/>
        <item m="1" x="1191"/>
        <item m="1" x="1270"/>
        <item m="1" x="1214"/>
        <item m="1" x="337"/>
        <item m="1" x="920"/>
        <item m="1" x="1310"/>
        <item m="1" x="184"/>
        <item m="1" x="964"/>
        <item m="1" x="764"/>
        <item m="1" x="1020"/>
        <item m="1" x="819"/>
        <item m="1" x="1201"/>
        <item m="1" x="374"/>
        <item m="1" x="1190"/>
        <item m="1" x="193"/>
        <item m="1" x="505"/>
        <item m="1" x="690"/>
        <item m="1" x="328"/>
        <item m="1" x="1068"/>
        <item m="1" x="1102"/>
        <item m="1" x="304"/>
        <item m="1" x="917"/>
        <item m="1" x="500"/>
        <item m="1" x="398"/>
        <item m="1" x="1119"/>
        <item m="1" x="1192"/>
        <item m="1" x="1182"/>
        <item m="1" x="948"/>
        <item m="1" x="839"/>
        <item m="1" x="1055"/>
        <item m="1" x="472"/>
        <item m="1" x="1010"/>
        <item m="1" x="1094"/>
        <item m="1" x="1345"/>
        <item m="1" x="661"/>
        <item m="1" x="259"/>
        <item m="1" x="1254"/>
        <item m="1" x="758"/>
        <item m="1" x="1117"/>
        <item m="1" x="821"/>
        <item m="1" x="444"/>
        <item m="1" x="1118"/>
        <item m="1" x="273"/>
        <item m="1" x="1148"/>
        <item m="1" x="868"/>
        <item m="1" x="981"/>
        <item m="1" x="1144"/>
        <item m="1" x="1092"/>
        <item m="1" x="1238"/>
        <item m="1" x="793"/>
        <item m="1" x="1321"/>
        <item m="1" x="979"/>
        <item m="1" x="613"/>
        <item m="1" x="546"/>
        <item m="1" x="582"/>
        <item m="1" x="933"/>
        <item m="1" x="362"/>
        <item m="1" x="1053"/>
        <item m="1" x="1223"/>
        <item m="1" x="394"/>
        <item m="1" x="1021"/>
        <item m="1" x="1077"/>
        <item m="1" x="885"/>
        <item m="1" x="825"/>
        <item m="1" x="540"/>
        <item m="1" x="1328"/>
        <item m="1" x="459"/>
        <item m="1" x="1031"/>
        <item m="1" x="1174"/>
        <item m="1" x="668"/>
        <item m="1" x="407"/>
        <item m="1" x="1124"/>
        <item m="1" x="934"/>
        <item m="1" x="441"/>
        <item m="1" x="1030"/>
        <item m="1" x="1183"/>
        <item m="1" x="808"/>
        <item m="1" x="1208"/>
        <item m="1" x="692"/>
        <item m="1" x="334"/>
        <item m="1" x="647"/>
        <item m="1" x="1155"/>
        <item m="1" x="928"/>
        <item m="1" x="879"/>
        <item m="1" x="460"/>
        <item m="1" x="278"/>
        <item m="1" x="327"/>
        <item m="1" x="423"/>
        <item m="1" x="1341"/>
        <item m="1" x="209"/>
        <item m="1" x="310"/>
        <item m="1" x="189"/>
        <item m="1" x="553"/>
        <item m="1" x="509"/>
        <item m="1" x="1312"/>
        <item m="1" x="1371"/>
        <item m="1" x="1012"/>
        <item m="1" x="1365"/>
        <item m="1" x="436"/>
        <item m="1" x="1239"/>
        <item m="1" x="302"/>
        <item m="1" x="1205"/>
        <item m="1" x="735"/>
        <item m="1" x="323"/>
        <item m="1" x="1220"/>
        <item m="1" x="520"/>
        <item m="1" x="676"/>
        <item m="1" x="493"/>
        <item m="1" x="932"/>
        <item m="1" x="271"/>
        <item m="1" x="1088"/>
        <item m="1" x="427"/>
        <item m="1" x="937"/>
        <item m="1" x="467"/>
        <item m="1" x="831"/>
        <item m="1" x="658"/>
        <item m="1" x="663"/>
        <item m="1" x="673"/>
        <item m="1" x="1165"/>
        <item m="1" x="1326"/>
        <item m="1" x="1352"/>
        <item m="1" x="475"/>
        <item m="1" x="769"/>
        <item m="1" x="477"/>
        <item m="1" x="587"/>
        <item m="1" x="579"/>
        <item m="1" x="369"/>
        <item m="1" x="262"/>
        <item m="1" x="468"/>
        <item m="1" x="1039"/>
        <item m="1" x="815"/>
        <item m="1" x="1337"/>
        <item m="1" x="770"/>
        <item m="1" x="892"/>
        <item m="1" x="606"/>
        <item m="1" x="543"/>
        <item m="1" x="820"/>
        <item m="1" x="857"/>
        <item m="1" x="935"/>
        <item m="1" x="782"/>
        <item m="1" x="269"/>
        <item m="1" x="1252"/>
        <item m="1" x="1175"/>
        <item m="1" x="576"/>
        <item m="1" x="287"/>
        <item m="1" x="1034"/>
        <item m="1" x="971"/>
        <item m="1" x="1129"/>
        <item m="1" x="787"/>
        <item m="1" x="975"/>
        <item m="1" x="314"/>
        <item m="1" x="922"/>
        <item m="1" x="1032"/>
        <item m="1" x="495"/>
        <item m="1" x="1322"/>
        <item m="1" x="778"/>
        <item m="1" x="1318"/>
        <item m="1" x="234"/>
        <item m="1" x="986"/>
        <item m="1" x="846"/>
        <item m="1" x="781"/>
        <item m="1" x="704"/>
        <item m="1" x="247"/>
        <item m="1" x="1287"/>
        <item m="1" x="726"/>
        <item m="1" x="844"/>
        <item m="1" x="1314"/>
        <item m="1" x="852"/>
        <item m="1" x="744"/>
        <item m="1" x="1059"/>
        <item m="1" x="674"/>
        <item m="1" x="938"/>
        <item m="1" x="258"/>
        <item m="1" x="1323"/>
        <item m="1" x="1199"/>
        <item m="1" x="1086"/>
        <item m="1" x="1200"/>
        <item m="1" x="1058"/>
        <item m="1" x="1262"/>
        <item m="1" x="584"/>
        <item m="1" x="798"/>
        <item m="1" x="243"/>
        <item m="1" x="774"/>
        <item m="1" x="392"/>
        <item m="1" x="732"/>
        <item m="1" x="264"/>
        <item m="1" x="288"/>
        <item m="1" x="1019"/>
        <item m="1" x="601"/>
        <item m="1" x="709"/>
        <item m="1" x="538"/>
        <item m="1" x="1333"/>
        <item m="1" x="826"/>
        <item m="1" x="488"/>
        <item m="1" x="1260"/>
        <item m="1" x="867"/>
        <item m="1" x="1045"/>
        <item m="1" x="1343"/>
        <item m="1" x="978"/>
        <item m="1" x="229"/>
        <item m="1" x="214"/>
        <item m="1" x="646"/>
        <item m="1" x="1046"/>
        <item m="1" x="1292"/>
        <item m="1" x="1052"/>
        <item m="1" x="1003"/>
        <item m="1" x="203"/>
        <item m="1" x="1230"/>
        <item m="1" x="1195"/>
        <item m="1" x="414"/>
        <item m="1" x="801"/>
        <item m="1" x="341"/>
        <item m="1" x="483"/>
        <item m="1" x="1289"/>
        <item m="1" x="804"/>
        <item m="1" x="252"/>
        <item m="1" x="682"/>
        <item m="1" x="1203"/>
        <item m="1" x="382"/>
        <item m="1" x="418"/>
        <item m="1" x="666"/>
        <item m="1" x="187"/>
        <item m="1" x="1171"/>
        <item m="1" x="545"/>
        <item m="1" x="404"/>
        <item m="1" x="237"/>
        <item m="1" x="402"/>
        <item m="1" x="405"/>
        <item m="1" x="267"/>
        <item m="1" x="915"/>
        <item m="1" x="386"/>
        <item m="1" x="788"/>
        <item m="1" x="1206"/>
        <item m="1" x="282"/>
        <item m="1" x="968"/>
        <item m="1" x="1167"/>
        <item m="1" x="1007"/>
        <item m="1" x="466"/>
        <item m="1" x="1177"/>
        <item m="1" x="1377"/>
        <item m="1" x="1159"/>
        <item m="1" x="588"/>
        <item m="1" x="409"/>
        <item m="1" x="982"/>
        <item m="1" x="383"/>
        <item m="1" x="484"/>
        <item x="112"/>
        <item x="181"/>
        <item m="1" x="1028"/>
        <item m="1" x="547"/>
        <item m="1" x="232"/>
        <item m="1" x="878"/>
        <item m="1" x="737"/>
        <item m="1" x="550"/>
        <item m="1" x="1242"/>
        <item m="1" x="772"/>
        <item m="1" x="249"/>
        <item m="1" x="958"/>
        <item m="1" x="223"/>
        <item m="1" x="591"/>
        <item m="1" x="473"/>
        <item m="1" x="895"/>
        <item m="1" x="1204"/>
        <item m="1" x="720"/>
        <item m="1" x="313"/>
        <item m="1" x="835"/>
        <item m="1" x="424"/>
        <item m="1" x="1300"/>
        <item m="1" x="1265"/>
        <item m="1" x="748"/>
        <item m="1" x="522"/>
        <item m="1" x="350"/>
        <item m="1" x="624"/>
        <item m="1" x="507"/>
        <item m="1" x="708"/>
        <item m="1" x="359"/>
        <item m="1" x="353"/>
        <item m="1" x="202"/>
        <item m="1" x="244"/>
        <item m="1" x="479"/>
        <item m="1" x="806"/>
        <item m="1" x="1307"/>
        <item m="1" x="212"/>
        <item m="1" x="827"/>
        <item m="1" x="531"/>
        <item m="1" x="1081"/>
        <item m="1" x="320"/>
        <item m="1" x="832"/>
        <item m="1" x="354"/>
        <item m="1" x="990"/>
        <item m="1" x="1257"/>
        <item x="93"/>
        <item m="1" x="765"/>
        <item m="1" x="1063"/>
        <item m="1" x="644"/>
        <item m="1" x="1116"/>
        <item m="1" x="977"/>
        <item m="1" x="973"/>
        <item m="1" x="823"/>
        <item m="1" x="784"/>
        <item m="1" x="743"/>
        <item m="1" x="1126"/>
        <item m="1" x="333"/>
        <item m="1" x="519"/>
        <item m="1" x="1354"/>
        <item m="1" x="949"/>
        <item m="1" x="496"/>
        <item m="1" x="1303"/>
        <item m="1" x="556"/>
        <item m="1" x="923"/>
        <item m="1" x="306"/>
        <item m="1" x="1281"/>
        <item m="1" x="1359"/>
        <item m="1" x="759"/>
        <item m="1" x="1087"/>
        <item m="1" x="1372"/>
        <item m="1" x="233"/>
        <item m="1" x="200"/>
        <item m="1" x="620"/>
        <item m="1" x="303"/>
        <item m="1" x="675"/>
        <item m="1" x="1366"/>
        <item m="1" x="317"/>
        <item m="1" x="1128"/>
        <item m="1" x="1008"/>
        <item m="1" x="416"/>
        <item m="1" x="421"/>
        <item m="1" x="896"/>
        <item m="1" x="882"/>
        <item m="1" x="727"/>
        <item m="1" x="987"/>
        <item m="1" x="352"/>
        <item m="1" x="810"/>
        <item m="1" x="227"/>
        <item m="1" x="552"/>
        <item m="1" x="695"/>
        <item m="1" x="995"/>
        <item m="1" x="1211"/>
        <item m="1" x="1006"/>
        <item m="1" x="891"/>
        <item m="1" x="253"/>
        <item m="1" x="1027"/>
        <item m="1" x="1266"/>
        <item m="1" x="731"/>
        <item m="1" x="918"/>
        <item m="1" x="183"/>
        <item m="1" x="945"/>
        <item m="1" x="860"/>
        <item m="1" x="1298"/>
        <item m="1" x="637"/>
        <item m="1" x="1162"/>
        <item x="20"/>
        <item m="1" x="1209"/>
        <item m="1" x="361"/>
        <item m="1" x="905"/>
        <item m="1" x="794"/>
        <item m="1" x="865"/>
        <item m="1" x="326"/>
        <item m="1" x="877"/>
        <item m="1" x="956"/>
        <item m="1" x="230"/>
        <item m="1" x="957"/>
        <item m="1" x="1023"/>
        <item m="1" x="344"/>
        <item m="1" x="728"/>
        <item m="1" x="1263"/>
        <item m="1" x="379"/>
        <item m="1" x="1044"/>
        <item m="1" x="224"/>
        <item m="1" x="384"/>
        <item m="1" x="1370"/>
        <item m="1" x="457"/>
        <item m="1" x="358"/>
        <item m="1" x="1017"/>
        <item m="1" x="884"/>
        <item m="1" x="1000"/>
        <item m="1" x="814"/>
        <item m="1" x="485"/>
        <item m="1" x="1342"/>
        <item m="1" x="197"/>
        <item m="1" x="1212"/>
        <item m="1" x="594"/>
        <item m="1" x="1100"/>
        <item m="1" x="910"/>
        <item m="1" x="1225"/>
        <item m="1" x="322"/>
        <item m="1" x="845"/>
        <item m="1" x="533"/>
        <item m="1" x="1275"/>
        <item m="1" x="1036"/>
        <item m="1" x="863"/>
        <item m="1" x="745"/>
        <item m="1" x="888"/>
        <item m="1" x="994"/>
        <item m="1" x="1246"/>
        <item m="1" x="461"/>
        <item m="1" x="1005"/>
        <item m="1" x="902"/>
        <item m="1" x="632"/>
        <item m="1" x="1050"/>
        <item m="1" x="281"/>
        <item m="1" x="1350"/>
        <item m="1" x="773"/>
        <item m="1" x="387"/>
        <item m="1" x="422"/>
        <item m="1" x="342"/>
        <item m="1" x="1009"/>
        <item x="125"/>
        <item m="1" x="1221"/>
        <item m="1" x="381"/>
        <item m="1" x="298"/>
        <item m="1" x="506"/>
        <item m="1" x="1248"/>
        <item m="1" x="898"/>
        <item m="1" x="1228"/>
        <item m="1" x="435"/>
        <item m="1" x="1249"/>
        <item m="1" x="451"/>
        <item m="1" x="809"/>
        <item m="1" x="869"/>
        <item m="1" x="445"/>
        <item m="1" x="790"/>
        <item m="1" x="805"/>
        <item m="1" x="1232"/>
        <item m="1" x="796"/>
        <item m="1" x="693"/>
        <item m="1" x="736"/>
        <item m="1" x="516"/>
        <item m="1" x="577"/>
        <item m="1" x="779"/>
        <item m="1" x="795"/>
        <item m="1" x="1334"/>
        <item x="85"/>
        <item m="1" x="1004"/>
        <item m="1" x="1255"/>
        <item m="1" x="260"/>
        <item m="1" x="195"/>
        <item m="1" x="425"/>
        <item m="1" x="1329"/>
        <item m="1" x="655"/>
        <item x="43"/>
        <item m="1" x="539"/>
        <item m="1" x="548"/>
        <item m="1" x="681"/>
        <item m="1" x="566"/>
        <item m="1" x="564"/>
        <item m="1" x="992"/>
        <item m="1" x="755"/>
        <item m="1" x="1285"/>
        <item m="1" x="578"/>
        <item m="1" x="969"/>
        <item m="1" x="198"/>
        <item m="1" x="1127"/>
        <item m="1" x="1279"/>
        <item m="1" x="486"/>
        <item m="1" x="567"/>
        <item m="1" x="513"/>
        <item m="1" x="847"/>
        <item m="1" x="991"/>
        <item m="1" x="617"/>
        <item m="1" x="1218"/>
        <item m="1" x="363"/>
        <item m="1" x="756"/>
        <item m="1" x="388"/>
        <item m="1" x="1325"/>
        <item m="1" x="1157"/>
        <item m="1" x="340"/>
        <item m="1" x="228"/>
        <item m="1" x="1097"/>
        <item m="1" x="972"/>
        <item m="1" x="944"/>
        <item m="1" x="622"/>
        <item m="1" x="530"/>
        <item m="1" x="1197"/>
        <item m="1" x="850"/>
        <item m="1" x="568"/>
        <item m="1" x="842"/>
        <item m="1" x="1002"/>
        <item m="1" x="685"/>
        <item m="1" x="257"/>
        <item m="1" x="1029"/>
        <item m="1" x="498"/>
        <item m="1" x="225"/>
        <item m="1" x="696"/>
        <item m="1" x="654"/>
        <item m="1" x="1024"/>
        <item m="1" x="1166"/>
        <item m="1" x="828"/>
        <item m="1" x="478"/>
        <item m="1" x="541"/>
        <item m="1" x="549"/>
        <item m="1" x="883"/>
        <item m="1" x="974"/>
        <item m="1" x="684"/>
        <item m="1" x="837"/>
        <item m="1" x="1349"/>
        <item m="1" x="1222"/>
        <item m="1" x="272"/>
        <item m="1" x="296"/>
        <item m="1" x="829"/>
        <item m="1" x="643"/>
        <item m="1" x="569"/>
        <item m="1" x="1093"/>
        <item m="1" x="514"/>
        <item m="1" x="1324"/>
        <item m="1" x="1250"/>
        <item m="1" x="185"/>
        <item m="1" x="447"/>
        <item m="1" x="936"/>
        <item m="1" x="204"/>
        <item m="1" x="206"/>
        <item m="1" x="1152"/>
        <item m="1" x="1108"/>
        <item m="1" x="642"/>
        <item m="1" x="1115"/>
        <item m="1" x="724"/>
        <item m="1" x="199"/>
        <item m="1" x="365"/>
        <item m="1" x="783"/>
        <item m="1" x="434"/>
        <item m="1" x="309"/>
        <item m="1" x="1284"/>
        <item m="1" x="1134"/>
        <item m="1" x="462"/>
        <item m="1" x="1123"/>
        <item m="1" x="841"/>
        <item m="1" x="1110"/>
        <item m="1" x="669"/>
        <item m="1" x="283"/>
        <item m="1" x="1142"/>
        <item m="1" x="492"/>
        <item m="1" x="1268"/>
        <item m="1" x="1075"/>
        <item m="1" x="789"/>
        <item m="1" x="965"/>
        <item m="1" x="925"/>
        <item m="1" x="659"/>
        <item m="1" x="802"/>
        <item m="1" x="1258"/>
        <item m="1" x="702"/>
        <item m="1" x="373"/>
        <item x="11"/>
        <item m="1" x="766"/>
        <item m="1" x="750"/>
        <item m="1" x="1147"/>
        <item m="1" x="346"/>
        <item m="1" x="721"/>
        <item m="1" x="463"/>
        <item m="1" x="216"/>
        <item m="1" x="470"/>
        <item m="1" x="740"/>
        <item m="1" x="881"/>
        <item m="1" x="1149"/>
        <item m="1" x="946"/>
        <item m="1" x="1313"/>
        <item m="1" x="997"/>
        <item m="1" x="1346"/>
        <item m="1" x="757"/>
        <item m="1" x="1130"/>
        <item m="1" x="465"/>
        <item m="1" x="331"/>
        <item m="1" x="607"/>
        <item m="1" x="1038"/>
        <item m="1" x="290"/>
        <item m="1" x="1277"/>
        <item m="1" x="581"/>
        <item m="1" x="572"/>
        <item m="1" x="570"/>
        <item m="1" x="1335"/>
        <item m="1" x="683"/>
        <item m="1" x="218"/>
        <item m="1" x="1043"/>
        <item m="1" x="916"/>
        <item m="1" x="1033"/>
        <item m="1" x="512"/>
        <item m="1" x="544"/>
        <item m="1" x="508"/>
        <item m="1" x="1188"/>
        <item m="1" x="301"/>
        <item m="1" x="315"/>
        <item m="1" x="718"/>
        <item m="1" x="849"/>
        <item m="1" x="1306"/>
        <item m="1" x="526"/>
        <item m="1" x="343"/>
        <item m="1" x="1276"/>
        <item m="1" x="1355"/>
        <item m="1" x="1184"/>
        <item m="1" x="1072"/>
        <item m="1" x="890"/>
        <item m="1" x="749"/>
        <item m="1" x="182"/>
        <item m="1" x="1236"/>
        <item m="1" x="347"/>
        <item m="1" x="528"/>
        <item m="1" x="930"/>
        <item m="1" x="592"/>
        <item m="1" x="1215"/>
        <item m="1" x="763"/>
        <item m="1" x="760"/>
        <item m="1" x="385"/>
        <item m="1" x="602"/>
        <item m="1" x="534"/>
        <item m="1" x="215"/>
        <item m="1" x="1363"/>
        <item m="1" x="428"/>
        <item m="1" x="615"/>
        <item m="1" x="901"/>
        <item m="1" x="1301"/>
        <item m="1" x="255"/>
        <item m="1" x="239"/>
        <item m="1" x="752"/>
        <item x="84"/>
        <item m="1" x="993"/>
        <item m="1" x="312"/>
        <item m="1" x="318"/>
        <item x="129"/>
        <item m="1" x="378"/>
        <item m="1" x="1153"/>
        <item m="1" x="456"/>
        <item m="1" x="1096"/>
        <item m="1" x="368"/>
        <item x="6"/>
        <item m="1" x="855"/>
        <item m="1" x="367"/>
        <item m="1" x="1219"/>
        <item m="1" x="1090"/>
        <item m="1" x="652"/>
        <item m="1" x="1037"/>
        <item m="1" x="688"/>
        <item m="1" x="1057"/>
        <item m="1" x="1317"/>
        <item m="1" x="941"/>
        <item m="1" x="817"/>
        <item m="1" x="231"/>
        <item m="1" x="210"/>
        <item m="1" x="914"/>
        <item m="1" x="190"/>
        <item m="1" x="1357"/>
        <item m="1" x="1302"/>
        <item m="1" x="1290"/>
        <item m="1" x="286"/>
        <item m="1" x="853"/>
        <item m="1" x="1160"/>
        <item m="1" x="733"/>
        <item m="1" x="207"/>
        <item m="1" x="1216"/>
        <item m="1" x="711"/>
        <item m="1" x="1217"/>
        <item m="1" x="316"/>
        <item m="1" x="1309"/>
        <item m="1" x="241"/>
        <item m="1" x="870"/>
        <item m="1" x="291"/>
        <item m="1" x="372"/>
        <item m="1" x="397"/>
        <item m="1" x="1297"/>
        <item m="1" x="940"/>
        <item m="1" x="311"/>
        <item m="1" x="245"/>
        <item m="1" x="329"/>
        <item m="1" x="417"/>
        <item m="1" x="1106"/>
        <item m="1" x="1022"/>
        <item m="1" x="1283"/>
        <item m="1" x="1169"/>
        <item m="1" x="263"/>
        <item m="1" x="719"/>
        <item m="1" x="1013"/>
        <item m="1" x="931"/>
        <item m="1" x="1099"/>
        <item m="1" x="222"/>
        <item m="1" x="240"/>
        <item m="1" x="843"/>
        <item m="1" x="221"/>
        <item m="1" x="1356"/>
        <item m="1" x="348"/>
        <item m="1" x="1011"/>
        <item m="1" x="1353"/>
        <item m="1" x="595"/>
        <item m="1" x="739"/>
        <item m="1" x="396"/>
        <item m="1" x="192"/>
        <item m="1" x="1361"/>
        <item m="1" x="1340"/>
        <item m="1" x="785"/>
        <item m="1" x="864"/>
        <item m="1" x="408"/>
        <item m="1" x="880"/>
        <item m="1" x="710"/>
        <item m="1" x="430"/>
        <item x="66"/>
        <item m="1" x="616"/>
        <item m="1" x="701"/>
        <item m="1" x="1172"/>
        <item m="1" x="446"/>
        <item m="1" x="295"/>
        <item m="1" x="458"/>
        <item x="49"/>
        <item m="1" x="1369"/>
        <item m="1" x="537"/>
        <item m="1" x="998"/>
        <item m="1" x="1146"/>
        <item m="1" x="678"/>
        <item m="1" x="585"/>
        <item m="1" x="586"/>
        <item m="1" x="1267"/>
        <item m="1" x="1288"/>
        <item m="1" x="954"/>
        <item m="1" x="1080"/>
        <item m="1" x="919"/>
        <item m="1" x="1286"/>
        <item m="1" x="1158"/>
        <item m="1" x="722"/>
        <item m="1" x="489"/>
        <item m="1" x="307"/>
        <item m="1" x="1040"/>
        <item m="1" x="638"/>
        <item m="1" x="861"/>
        <item m="1" x="535"/>
        <item m="1" x="580"/>
        <item m="1" x="1107"/>
        <item m="1" x="1299"/>
        <item m="1" x="355"/>
        <item m="1" x="1049"/>
        <item m="1" x="351"/>
        <item m="1" x="714"/>
        <item m="1" x="1141"/>
        <item m="1" x="703"/>
        <item m="1" x="242"/>
        <item m="1" x="876"/>
        <item m="1" x="1071"/>
        <item m="1" x="524"/>
        <item m="1" x="1015"/>
        <item m="1" x="1113"/>
        <item m="1" x="912"/>
        <item m="1" x="345"/>
        <item m="1" x="1018"/>
        <item m="1" x="989"/>
        <item m="1" x="481"/>
        <item m="1" x="738"/>
        <item m="1" x="476"/>
        <item m="1" x="909"/>
        <item m="1" x="1089"/>
        <item m="1" x="412"/>
        <item m="1" x="645"/>
        <item m="1" x="300"/>
        <item m="1" x="712"/>
        <item m="1" x="1336"/>
        <item m="1" x="768"/>
        <item m="1" x="623"/>
        <item m="1" x="268"/>
        <item m="1" x="1132"/>
        <item m="1" x="908"/>
        <item m="1" x="1138"/>
        <item m="1" x="501"/>
        <item m="1" x="1273"/>
        <item m="1" x="1187"/>
        <item m="1" x="776"/>
        <item m="1" x="389"/>
        <item m="1" x="276"/>
        <item m="1" x="562"/>
        <item m="1" x="960"/>
        <item m="1" x="1151"/>
        <item m="1" x="504"/>
        <item m="1" x="1202"/>
        <item m="1" x="453"/>
        <item m="1" x="699"/>
        <item m="1" x="872"/>
        <item m="1" x="859"/>
        <item m="1" x="741"/>
        <item m="1" x="961"/>
        <item m="1" x="515"/>
        <item m="1" x="426"/>
        <item m="1" x="679"/>
        <item m="1" x="976"/>
        <item m="1" x="1120"/>
        <item m="1" x="518"/>
        <item m="1" x="338"/>
        <item m="1" x="734"/>
        <item m="1" x="429"/>
        <item m="1" x="875"/>
        <item m="1" x="730"/>
        <item m="1" x="619"/>
        <item m="1" x="589"/>
        <item m="1" x="499"/>
        <item m="1" x="816"/>
        <item m="1" x="1261"/>
        <item m="1" x="1069"/>
        <item m="1" x="1305"/>
        <item m="1" x="813"/>
        <item m="1" x="442"/>
        <item x="161"/>
        <item m="1" x="1339"/>
        <item m="1" x="1193"/>
        <item m="1" x="742"/>
        <item m="1" x="631"/>
        <item m="1" x="651"/>
        <item m="1" x="1282"/>
        <item m="1" x="723"/>
        <item m="1" x="261"/>
        <item m="1" x="1001"/>
        <item m="1" x="1163"/>
        <item m="1" x="952"/>
        <item m="1" x="996"/>
        <item m="1" x="497"/>
        <item m="1" x="294"/>
        <item m="1" x="951"/>
        <item m="1" x="449"/>
        <item m="1" x="487"/>
        <item m="1" x="1272"/>
        <item m="1" x="639"/>
        <item m="1" x="871"/>
        <item m="1" x="511"/>
        <item m="1" x="851"/>
        <item m="1" x="1224"/>
        <item m="1" x="664"/>
        <item m="1" x="558"/>
        <item m="1" x="1143"/>
        <item m="1" x="455"/>
        <item m="1" x="811"/>
        <item m="1" x="297"/>
        <item m="1" x="716"/>
        <item m="1" x="292"/>
        <item m="1" x="330"/>
        <item m="1" x="1135"/>
        <item m="1" x="970"/>
        <item m="1" x="780"/>
        <item m="1" x="1065"/>
        <item m="1" x="279"/>
        <item m="1" x="605"/>
        <item m="1" x="1338"/>
        <item m="1" x="464"/>
        <item m="1" x="1082"/>
        <item x="100"/>
        <item m="1" x="1344"/>
        <item m="1" x="1244"/>
        <item m="1" x="360"/>
        <item m="1" x="1070"/>
        <item m="1" x="400"/>
        <item m="1" x="597"/>
        <item m="1" x="393"/>
        <item m="1" x="1291"/>
        <item m="1" x="899"/>
        <item m="1" x="889"/>
        <item m="1" x="840"/>
        <item m="1" x="1308"/>
        <item m="1" x="536"/>
        <item m="1" x="433"/>
        <item m="1" x="1145"/>
        <item m="1" x="527"/>
        <item m="1" x="648"/>
        <item m="1" x="600"/>
        <item m="1" x="270"/>
        <item m="1" x="929"/>
        <item m="1" x="866"/>
        <item m="1" x="1351"/>
        <item m="1" x="751"/>
        <item m="1" x="450"/>
        <item m="1" x="1176"/>
        <item m="1" x="438"/>
        <item m="1" x="858"/>
        <item m="1" x="939"/>
        <item m="1" x="1332"/>
        <item m="1" x="771"/>
        <item m="1" x="437"/>
        <item m="1" x="633"/>
        <item m="1" x="689"/>
        <item m="1" x="1042"/>
        <item m="1" x="662"/>
        <item m="1" x="609"/>
        <item m="1" x="962"/>
        <item m="1" x="656"/>
        <item m="1" x="593"/>
        <item m="1" x="626"/>
        <item m="1" x="911"/>
        <item m="1" x="1026"/>
        <item m="1" x="786"/>
        <item m="1" x="590"/>
        <item m="1" x="822"/>
        <item m="1" x="1280"/>
        <item m="1" x="903"/>
        <item m="1" x="955"/>
        <item m="1" x="357"/>
        <item m="1" x="670"/>
        <item m="1" x="985"/>
        <item m="1" x="332"/>
        <item m="1" x="1348"/>
        <item m="1" x="1315"/>
        <item m="1" x="848"/>
        <item m="1" x="761"/>
        <item m="1" x="1051"/>
        <item m="1" x="1136"/>
        <item m="1" x="1311"/>
        <item m="1" x="862"/>
        <item m="1" x="571"/>
        <item m="1" x="1364"/>
        <item m="1" x="762"/>
        <item m="1" x="698"/>
        <item m="1" x="777"/>
        <item m="1" x="219"/>
        <item m="1" x="1133"/>
        <item m="1" x="403"/>
        <item m="1" x="1278"/>
        <item m="1" x="284"/>
        <item m="1" x="482"/>
        <item m="1" x="274"/>
        <item m="1" x="551"/>
        <item m="1" x="1056"/>
        <item m="1" x="406"/>
        <item m="1" x="1103"/>
        <item m="1" x="217"/>
        <item m="1" x="1101"/>
        <item m="1" x="1073"/>
        <item m="1" x="812"/>
        <item m="1" x="502"/>
        <item m="1" x="1084"/>
        <item m="1" x="420"/>
        <item m="1" x="1347"/>
        <item m="1" x="967"/>
        <item m="1" x="1047"/>
        <item m="1" x="1095"/>
        <item m="1" x="364"/>
        <item m="1" x="246"/>
        <item m="1" x="1237"/>
        <item m="1" x="747"/>
        <item m="1" x="618"/>
        <item m="1" x="1264"/>
        <item m="1" x="419"/>
        <item m="1" x="583"/>
        <item m="1" x="610"/>
        <item m="1" x="448"/>
        <item m="1" x="641"/>
        <item m="1" x="238"/>
        <item m="1" x="1373"/>
        <item m="1" x="983"/>
        <item m="1" x="886"/>
        <item m="1" x="336"/>
        <item m="1" x="671"/>
        <item m="1" x="413"/>
        <item m="1" x="560"/>
        <item m="1" x="1079"/>
        <item m="1" x="667"/>
        <item m="1" x="1161"/>
        <item m="1" x="1156"/>
        <item m="1" x="574"/>
        <item m="1" x="1293"/>
        <item m="1" x="1178"/>
        <item m="1" x="942"/>
        <item m="1" x="1316"/>
        <item m="1" x="705"/>
        <item m="1" x="900"/>
        <item m="1" x="660"/>
        <item m="1" x="904"/>
        <item m="1" x="604"/>
        <item m="1" x="729"/>
        <item m="1" x="775"/>
        <item m="1" x="1243"/>
        <item m="1" x="236"/>
        <item m="1" x="565"/>
        <item m="1" x="325"/>
        <item m="1" x="321"/>
        <item m="1" x="275"/>
        <item m="1" x="1253"/>
        <item m="1" x="1181"/>
        <item m="1" x="1358"/>
        <item m="1" x="1076"/>
        <item m="1" x="339"/>
        <item m="1" x="201"/>
        <item m="1" x="1122"/>
        <item m="1" x="1140"/>
        <item m="1" x="399"/>
        <item m="1" x="706"/>
        <item m="1" x="691"/>
        <item m="1" x="753"/>
        <item m="1" x="1241"/>
        <item m="1" x="480"/>
        <item m="1" x="376"/>
        <item m="1" x="554"/>
        <item m="1" x="767"/>
        <item m="1" x="599"/>
        <item m="1" x="1327"/>
        <item m="1" x="1154"/>
        <item m="1" x="226"/>
        <item m="1" x="1016"/>
        <item m="1" x="635"/>
        <item x="27"/>
        <item m="1" x="1245"/>
        <item m="1" x="854"/>
        <item m="1" x="1375"/>
        <item m="1" x="984"/>
        <item m="1" x="1231"/>
        <item m="1" x="439"/>
        <item m="1" x="1247"/>
        <item m="1" x="1139"/>
        <item m="1" x="1064"/>
        <item m="1" x="630"/>
        <item m="1" x="650"/>
        <item m="1" x="1235"/>
        <item x="113"/>
        <item m="1" x="432"/>
        <item m="1" x="629"/>
        <item m="1" x="725"/>
        <item m="1" x="289"/>
        <item m="1" x="687"/>
        <item m="1" x="532"/>
        <item m="1" x="401"/>
        <item m="1" x="614"/>
        <item m="1" x="370"/>
        <item m="1" x="1240"/>
        <item m="1" x="700"/>
        <item m="1" x="1085"/>
        <item m="1" x="1210"/>
        <item m="1" x="621"/>
        <item m="1" x="665"/>
        <item m="1" x="1078"/>
        <item m="1" x="636"/>
        <item m="1" x="205"/>
        <item m="1" x="926"/>
        <item m="1" x="1025"/>
        <item m="1" x="452"/>
        <item x="178"/>
        <item m="1" x="305"/>
        <item m="1" x="573"/>
        <item m="1" x="575"/>
        <item m="1" x="807"/>
        <item m="1" x="874"/>
        <item m="1" x="490"/>
        <item m="1" x="657"/>
        <item m="1" x="1041"/>
        <item m="1" x="943"/>
        <item m="1" x="542"/>
        <item m="1" x="1198"/>
        <item m="1" x="1185"/>
        <item m="1" x="1374"/>
        <item m="1" x="746"/>
        <item m="1" x="335"/>
        <item m="1" x="1376"/>
        <item m="1" x="924"/>
        <item m="1" x="471"/>
        <item m="1" x="557"/>
        <item m="1" x="213"/>
        <item m="1" x="963"/>
        <item m="1" x="653"/>
        <item m="1" x="186"/>
        <item m="1" x="1226"/>
        <item m="1" x="251"/>
        <item m="1" x="634"/>
        <item m="1" x="517"/>
        <item m="1" x="371"/>
        <item m="1" x="1368"/>
        <item m="1" x="1104"/>
        <item m="1" x="510"/>
        <item m="1" x="833"/>
        <item x="143"/>
        <item m="1" x="1125"/>
        <item m="1" x="250"/>
        <item m="1" x="380"/>
        <item x="156"/>
        <item m="1" x="603"/>
        <item m="1" x="1304"/>
        <item m="1" x="1274"/>
        <item m="1" x="907"/>
        <item m="1" x="324"/>
        <item m="1" x="717"/>
        <item m="1" x="1319"/>
        <item m="1" x="1234"/>
        <item m="1" x="390"/>
        <item m="1" x="561"/>
        <item m="1" x="410"/>
        <item m="1" x="1137"/>
        <item m="1" x="1189"/>
        <item m="1" x="640"/>
        <item m="1" x="491"/>
        <item m="1" x="1112"/>
        <item m="1" x="1194"/>
        <item m="1" x="248"/>
        <item m="1" x="598"/>
        <item m="1" x="443"/>
        <item m="1" x="555"/>
        <item m="1" x="649"/>
        <item m="1" x="838"/>
        <item m="1" x="906"/>
        <item m="1" x="1062"/>
        <item m="1" x="800"/>
        <item m="1" x="431"/>
        <item m="1" x="1105"/>
        <item m="1" x="1320"/>
        <item m="1" x="625"/>
        <item m="1" x="1213"/>
        <item m="1" x="834"/>
        <item m="1" x="254"/>
        <item m="1" x="523"/>
        <item m="1" x="1186"/>
        <item m="1" x="256"/>
        <item m="1" x="277"/>
        <item x="0"/>
        <item x="1"/>
        <item x="2"/>
        <item x="3"/>
        <item x="4"/>
        <item x="5"/>
        <item x="7"/>
        <item x="8"/>
        <item x="9"/>
        <item x="10"/>
        <item x="12"/>
        <item x="13"/>
        <item x="14"/>
        <item x="15"/>
        <item x="16"/>
        <item x="17"/>
        <item x="18"/>
        <item x="19"/>
        <item x="21"/>
        <item x="22"/>
        <item x="23"/>
        <item x="24"/>
        <item x="25"/>
        <item x="26"/>
        <item x="28"/>
        <item x="29"/>
        <item x="30"/>
        <item x="31"/>
        <item x="32"/>
        <item x="33"/>
        <item x="34"/>
        <item x="35"/>
        <item x="36"/>
        <item x="37"/>
        <item x="38"/>
        <item x="39"/>
        <item x="40"/>
        <item x="41"/>
        <item x="42"/>
        <item x="44"/>
        <item x="45"/>
        <item x="46"/>
        <item x="47"/>
        <item x="48"/>
        <item x="50"/>
        <item x="51"/>
        <item x="52"/>
        <item x="53"/>
        <item x="54"/>
        <item x="55"/>
        <item x="56"/>
        <item x="57"/>
        <item x="58"/>
        <item x="59"/>
        <item x="60"/>
        <item x="61"/>
        <item x="62"/>
        <item x="63"/>
        <item x="64"/>
        <item x="65"/>
        <item x="67"/>
        <item x="68"/>
        <item x="69"/>
        <item x="70"/>
        <item x="71"/>
        <item x="72"/>
        <item x="73"/>
        <item x="74"/>
        <item x="75"/>
        <item x="76"/>
        <item x="77"/>
        <item x="78"/>
        <item x="79"/>
        <item x="80"/>
        <item x="81"/>
        <item x="82"/>
        <item x="83"/>
        <item x="86"/>
        <item x="87"/>
        <item x="88"/>
        <item x="89"/>
        <item x="90"/>
        <item x="91"/>
        <item x="92"/>
        <item x="94"/>
        <item x="95"/>
        <item x="96"/>
        <item x="97"/>
        <item x="98"/>
        <item x="99"/>
        <item x="101"/>
        <item x="102"/>
        <item x="103"/>
        <item x="104"/>
        <item x="105"/>
        <item x="106"/>
        <item x="107"/>
        <item x="108"/>
        <item x="109"/>
        <item x="110"/>
        <item x="111"/>
        <item x="114"/>
        <item x="115"/>
        <item x="116"/>
        <item x="117"/>
        <item x="118"/>
        <item x="119"/>
        <item x="120"/>
        <item x="121"/>
        <item x="122"/>
        <item x="123"/>
        <item x="124"/>
        <item x="126"/>
        <item x="127"/>
        <item x="128"/>
        <item x="130"/>
        <item x="131"/>
        <item x="132"/>
        <item x="133"/>
        <item x="134"/>
        <item x="135"/>
        <item x="136"/>
        <item x="137"/>
        <item x="138"/>
        <item x="139"/>
        <item x="140"/>
        <item x="141"/>
        <item x="142"/>
        <item x="144"/>
        <item x="145"/>
        <item x="146"/>
        <item x="147"/>
        <item x="148"/>
        <item x="149"/>
        <item x="150"/>
        <item x="151"/>
        <item x="152"/>
        <item x="153"/>
        <item x="154"/>
        <item x="155"/>
        <item x="157"/>
        <item x="158"/>
        <item x="159"/>
        <item x="160"/>
        <item x="162"/>
        <item x="163"/>
        <item x="164"/>
        <item x="165"/>
        <item x="166"/>
        <item x="167"/>
        <item x="168"/>
        <item x="169"/>
        <item x="170"/>
        <item x="171"/>
        <item x="172"/>
        <item x="173"/>
        <item x="174"/>
        <item x="175"/>
        <item x="176"/>
        <item x="177"/>
        <item x="179"/>
        <item x="180"/>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2">
    <field x="0"/>
    <field x="41"/>
  </rowFields>
  <rowItems count="32">
    <i>
      <x v="6"/>
      <x v="1334"/>
    </i>
    <i>
      <x v="7"/>
      <x v="1366"/>
    </i>
    <i>
      <x v="8"/>
      <x v="1373"/>
    </i>
    <i>
      <x v="10"/>
      <x v="1349"/>
    </i>
    <i>
      <x v="19"/>
      <x v="1264"/>
    </i>
    <i>
      <x v="26"/>
      <x v="1353"/>
    </i>
    <i>
      <x v="29"/>
      <x v="1345"/>
    </i>
    <i>
      <x v="31"/>
      <x v="1270"/>
    </i>
    <i>
      <x v="32"/>
      <x v="1324"/>
    </i>
    <i>
      <x v="35"/>
      <x v="1289"/>
    </i>
    <i>
      <x v="37"/>
      <x v="1336"/>
    </i>
    <i>
      <x v="39"/>
      <x v="1362"/>
    </i>
    <i>
      <x v="43"/>
      <x v="1264"/>
    </i>
    <i>
      <x v="47"/>
      <x v="1356"/>
    </i>
    <i>
      <x v="51"/>
      <x v="1245"/>
    </i>
    <i>
      <x v="61"/>
      <x v="1251"/>
    </i>
    <i>
      <x v="62"/>
      <x v="1237"/>
    </i>
    <i>
      <x v="72"/>
      <x v="1320"/>
    </i>
    <i>
      <x v="77"/>
      <x v="1226"/>
    </i>
    <i>
      <x v="86"/>
      <x v="1178"/>
    </i>
    <i>
      <x v="91"/>
      <x v="1370"/>
    </i>
    <i>
      <x v="93"/>
      <x v="552"/>
    </i>
    <i>
      <x v="94"/>
      <x v="954"/>
    </i>
    <i>
      <x v="104"/>
      <x v="1293"/>
    </i>
    <i>
      <x v="113"/>
      <x v="1272"/>
    </i>
    <i>
      <x v="119"/>
      <x v="1279"/>
    </i>
    <i>
      <x v="123"/>
      <x v="1368"/>
    </i>
    <i>
      <x v="137"/>
      <x v="366"/>
    </i>
    <i>
      <x v="160"/>
      <x v="1331"/>
    </i>
    <i>
      <x v="185"/>
      <x v="1222"/>
    </i>
    <i>
      <x v="186"/>
      <x v="1242"/>
    </i>
    <i t="grand">
      <x/>
    </i>
  </rowItems>
  <colFields count="1">
    <field x="11"/>
  </colFields>
  <colItems count="2">
    <i>
      <x v="2"/>
    </i>
    <i t="grand">
      <x/>
    </i>
  </colItems>
  <pageFields count="4">
    <pageField fld="5" item="76" hier="-1"/>
    <pageField fld="6" hier="-1"/>
    <pageField fld="14" hier="-1"/>
    <pageField fld="40" hier="-1"/>
  </pageFields>
  <dataFields count="1">
    <dataField name="Count of SYMBOL" fld="0" subtotal="count" baseField="0" baseItem="0"/>
  </dataFields>
  <formats count="182">
    <format dxfId="14234">
      <pivotArea type="all" dataOnly="0" outline="0" fieldPosition="0"/>
    </format>
    <format dxfId="14233">
      <pivotArea outline="0" collapsedLevelsAreSubtotals="1" fieldPosition="0"/>
    </format>
    <format dxfId="14232">
      <pivotArea type="origin" dataOnly="0" labelOnly="1" outline="0" fieldPosition="0"/>
    </format>
    <format dxfId="14231">
      <pivotArea field="11" type="button" dataOnly="0" labelOnly="1" outline="0" axis="axisCol" fieldPosition="0"/>
    </format>
    <format dxfId="14230">
      <pivotArea type="topRight" dataOnly="0" labelOnly="1" outline="0" fieldPosition="0"/>
    </format>
    <format dxfId="14229">
      <pivotArea field="0" type="button" dataOnly="0" labelOnly="1" outline="0" axis="axisRow" fieldPosition="0"/>
    </format>
    <format dxfId="14228">
      <pivotArea field="41" type="button" dataOnly="0" labelOnly="1" outline="0" axis="axisRow" fieldPosition="1"/>
    </format>
    <format dxfId="14227">
      <pivotArea dataOnly="0" labelOnly="1" outline="0" fieldPosition="0">
        <references count="1">
          <reference field="0" count="50">
            <x v="6"/>
            <x v="7"/>
            <x v="8"/>
            <x v="10"/>
            <x v="11"/>
            <x v="14"/>
            <x v="17"/>
            <x v="18"/>
            <x v="22"/>
            <x v="26"/>
            <x v="30"/>
            <x v="31"/>
            <x v="32"/>
            <x v="34"/>
            <x v="35"/>
            <x v="36"/>
            <x v="37"/>
            <x v="39"/>
            <x v="43"/>
            <x v="45"/>
            <x v="46"/>
            <x v="47"/>
            <x v="51"/>
            <x v="52"/>
            <x v="62"/>
            <x v="65"/>
            <x v="69"/>
            <x v="70"/>
            <x v="72"/>
            <x v="73"/>
            <x v="74"/>
            <x v="75"/>
            <x v="76"/>
            <x v="77"/>
            <x v="80"/>
            <x v="81"/>
            <x v="87"/>
            <x v="88"/>
            <x v="93"/>
            <x v="94"/>
            <x v="97"/>
            <x v="98"/>
            <x v="99"/>
            <x v="100"/>
            <x v="101"/>
            <x v="104"/>
            <x v="107"/>
            <x v="113"/>
            <x v="114"/>
            <x v="116"/>
          </reference>
        </references>
      </pivotArea>
    </format>
    <format dxfId="14226">
      <pivotArea dataOnly="0" labelOnly="1" outline="0" fieldPosition="0">
        <references count="1">
          <reference field="0" count="29">
            <x v="117"/>
            <x v="119"/>
            <x v="127"/>
            <x v="132"/>
            <x v="134"/>
            <x v="135"/>
            <x v="136"/>
            <x v="137"/>
            <x v="141"/>
            <x v="148"/>
            <x v="157"/>
            <x v="161"/>
            <x v="165"/>
            <x v="166"/>
            <x v="169"/>
            <x v="171"/>
            <x v="172"/>
            <x v="173"/>
            <x v="174"/>
            <x v="175"/>
            <x v="176"/>
            <x v="177"/>
            <x v="179"/>
            <x v="180"/>
            <x v="181"/>
            <x v="182"/>
            <x v="184"/>
            <x v="185"/>
            <x v="186"/>
          </reference>
        </references>
      </pivotArea>
    </format>
    <format dxfId="14225">
      <pivotArea dataOnly="0" labelOnly="1" grandRow="1" outline="0" fieldPosition="0"/>
    </format>
    <format dxfId="14224">
      <pivotArea dataOnly="0" labelOnly="1" outline="0" fieldPosition="0">
        <references count="2">
          <reference field="0" count="1" selected="0">
            <x v="6"/>
          </reference>
          <reference field="41" count="1">
            <x v="983"/>
          </reference>
        </references>
      </pivotArea>
    </format>
    <format dxfId="14223">
      <pivotArea dataOnly="0" labelOnly="1" outline="0" fieldPosition="0">
        <references count="2">
          <reference field="0" count="1" selected="0">
            <x v="7"/>
          </reference>
          <reference field="41" count="1">
            <x v="938"/>
          </reference>
        </references>
      </pivotArea>
    </format>
    <format dxfId="14222">
      <pivotArea dataOnly="0" labelOnly="1" outline="0" fieldPosition="0">
        <references count="2">
          <reference field="0" count="1" selected="0">
            <x v="8"/>
          </reference>
          <reference field="41" count="1">
            <x v="934"/>
          </reference>
        </references>
      </pivotArea>
    </format>
    <format dxfId="14221">
      <pivotArea dataOnly="0" labelOnly="1" outline="0" fieldPosition="0">
        <references count="2">
          <reference field="0" count="1" selected="0">
            <x v="10"/>
          </reference>
          <reference field="41" count="1">
            <x v="1020"/>
          </reference>
        </references>
      </pivotArea>
    </format>
    <format dxfId="14220">
      <pivotArea dataOnly="0" labelOnly="1" outline="0" fieldPosition="0">
        <references count="2">
          <reference field="0" count="1" selected="0">
            <x v="11"/>
          </reference>
          <reference field="41" count="1">
            <x v="1016"/>
          </reference>
        </references>
      </pivotArea>
    </format>
    <format dxfId="14219">
      <pivotArea dataOnly="0" labelOnly="1" outline="0" fieldPosition="0">
        <references count="2">
          <reference field="0" count="1" selected="0">
            <x v="14"/>
          </reference>
          <reference field="41" count="1">
            <x v="902"/>
          </reference>
        </references>
      </pivotArea>
    </format>
    <format dxfId="14218">
      <pivotArea dataOnly="0" labelOnly="1" outline="0" fieldPosition="0">
        <references count="2">
          <reference field="0" count="1" selected="0">
            <x v="17"/>
          </reference>
          <reference field="41" count="1">
            <x v="906"/>
          </reference>
        </references>
      </pivotArea>
    </format>
    <format dxfId="14217">
      <pivotArea dataOnly="0" labelOnly="1" outline="0" fieldPosition="0">
        <references count="2">
          <reference field="0" count="1" selected="0">
            <x v="18"/>
          </reference>
          <reference field="41" count="1">
            <x v="1050"/>
          </reference>
        </references>
      </pivotArea>
    </format>
    <format dxfId="14216">
      <pivotArea dataOnly="0" labelOnly="1" outline="0" fieldPosition="0">
        <references count="2">
          <reference field="0" count="1" selected="0">
            <x v="22"/>
          </reference>
          <reference field="41" count="1">
            <x v="939"/>
          </reference>
        </references>
      </pivotArea>
    </format>
    <format dxfId="14215">
      <pivotArea dataOnly="0" labelOnly="1" outline="0" fieldPosition="0">
        <references count="2">
          <reference field="0" count="1" selected="0">
            <x v="26"/>
          </reference>
          <reference field="41" count="1">
            <x v="1038"/>
          </reference>
        </references>
      </pivotArea>
    </format>
    <format dxfId="14214">
      <pivotArea dataOnly="0" labelOnly="1" outline="0" fieldPosition="0">
        <references count="2">
          <reference field="0" count="1" selected="0">
            <x v="30"/>
          </reference>
          <reference field="41" count="1">
            <x v="899"/>
          </reference>
        </references>
      </pivotArea>
    </format>
    <format dxfId="14213">
      <pivotArea dataOnly="0" labelOnly="1" outline="0" fieldPosition="0">
        <references count="2">
          <reference field="0" count="1" selected="0">
            <x v="31"/>
          </reference>
          <reference field="41" count="1">
            <x v="1023"/>
          </reference>
        </references>
      </pivotArea>
    </format>
    <format dxfId="14212">
      <pivotArea dataOnly="0" labelOnly="1" outline="0" fieldPosition="0">
        <references count="2">
          <reference field="0" count="1" selected="0">
            <x v="32"/>
          </reference>
          <reference field="41" count="1">
            <x v="1006"/>
          </reference>
        </references>
      </pivotArea>
    </format>
    <format dxfId="14211">
      <pivotArea dataOnly="0" labelOnly="1" outline="0" fieldPosition="0">
        <references count="2">
          <reference field="0" count="1" selected="0">
            <x v="34"/>
          </reference>
          <reference field="41" count="1">
            <x v="1008"/>
          </reference>
        </references>
      </pivotArea>
    </format>
    <format dxfId="14210">
      <pivotArea dataOnly="0" labelOnly="1" outline="0" fieldPosition="0">
        <references count="2">
          <reference field="0" count="1" selected="0">
            <x v="35"/>
          </reference>
          <reference field="41" count="1">
            <x v="490"/>
          </reference>
        </references>
      </pivotArea>
    </format>
    <format dxfId="14209">
      <pivotArea dataOnly="0" labelOnly="1" outline="0" fieldPosition="0">
        <references count="2">
          <reference field="0" count="1" selected="0">
            <x v="36"/>
          </reference>
          <reference field="41" count="1">
            <x v="718"/>
          </reference>
        </references>
      </pivotArea>
    </format>
    <format dxfId="14208">
      <pivotArea dataOnly="0" labelOnly="1" outline="0" fieldPosition="0">
        <references count="2">
          <reference field="0" count="1" selected="0">
            <x v="37"/>
          </reference>
          <reference field="41" count="1">
            <x v="954"/>
          </reference>
        </references>
      </pivotArea>
    </format>
    <format dxfId="14207">
      <pivotArea dataOnly="0" labelOnly="1" outline="0" fieldPosition="0">
        <references count="2">
          <reference field="0" count="1" selected="0">
            <x v="39"/>
          </reference>
          <reference field="41" count="1">
            <x v="1011"/>
          </reference>
        </references>
      </pivotArea>
    </format>
    <format dxfId="14206">
      <pivotArea dataOnly="0" labelOnly="1" outline="0" fieldPosition="0">
        <references count="2">
          <reference field="0" count="1" selected="0">
            <x v="43"/>
          </reference>
          <reference field="41" count="1">
            <x v="1042"/>
          </reference>
        </references>
      </pivotArea>
    </format>
    <format dxfId="14205">
      <pivotArea dataOnly="0" labelOnly="1" outline="0" fieldPosition="0">
        <references count="2">
          <reference field="0" count="1" selected="0">
            <x v="45"/>
          </reference>
          <reference field="41" count="1">
            <x v="907"/>
          </reference>
        </references>
      </pivotArea>
    </format>
    <format dxfId="14204">
      <pivotArea dataOnly="0" labelOnly="1" outline="0" fieldPosition="0">
        <references count="2">
          <reference field="0" count="1" selected="0">
            <x v="46"/>
          </reference>
          <reference field="41" count="1">
            <x v="968"/>
          </reference>
        </references>
      </pivotArea>
    </format>
    <format dxfId="14203">
      <pivotArea dataOnly="0" labelOnly="1" outline="0" fieldPosition="0">
        <references count="2">
          <reference field="0" count="1" selected="0">
            <x v="47"/>
          </reference>
          <reference field="41" count="1">
            <x v="952"/>
          </reference>
        </references>
      </pivotArea>
    </format>
    <format dxfId="14202">
      <pivotArea dataOnly="0" labelOnly="1" outline="0" fieldPosition="0">
        <references count="2">
          <reference field="0" count="1" selected="0">
            <x v="51"/>
          </reference>
          <reference field="41" count="1">
            <x v="1037"/>
          </reference>
        </references>
      </pivotArea>
    </format>
    <format dxfId="14201">
      <pivotArea dataOnly="0" labelOnly="1" outline="0" fieldPosition="0">
        <references count="2">
          <reference field="0" count="1" selected="0">
            <x v="52"/>
          </reference>
          <reference field="41" count="1">
            <x v="921"/>
          </reference>
        </references>
      </pivotArea>
    </format>
    <format dxfId="14200">
      <pivotArea dataOnly="0" labelOnly="1" outline="0" fieldPosition="0">
        <references count="2">
          <reference field="0" count="1" selected="0">
            <x v="62"/>
          </reference>
          <reference field="41" count="1">
            <x v="970"/>
          </reference>
        </references>
      </pivotArea>
    </format>
    <format dxfId="14199">
      <pivotArea dataOnly="0" labelOnly="1" outline="0" fieldPosition="0">
        <references count="2">
          <reference field="0" count="1" selected="0">
            <x v="65"/>
          </reference>
          <reference field="41" count="1">
            <x v="975"/>
          </reference>
        </references>
      </pivotArea>
    </format>
    <format dxfId="14198">
      <pivotArea dataOnly="0" labelOnly="1" outline="0" fieldPosition="0">
        <references count="2">
          <reference field="0" count="1" selected="0">
            <x v="69"/>
          </reference>
          <reference field="41" count="1">
            <x v="1014"/>
          </reference>
        </references>
      </pivotArea>
    </format>
    <format dxfId="14197">
      <pivotArea dataOnly="0" labelOnly="1" outline="0" fieldPosition="0">
        <references count="2">
          <reference field="0" count="1" selected="0">
            <x v="70"/>
          </reference>
          <reference field="41" count="1">
            <x v="996"/>
          </reference>
        </references>
      </pivotArea>
    </format>
    <format dxfId="14196">
      <pivotArea dataOnly="0" labelOnly="1" outline="0" fieldPosition="0">
        <references count="2">
          <reference field="0" count="1" selected="0">
            <x v="72"/>
          </reference>
          <reference field="41" count="1">
            <x v="960"/>
          </reference>
        </references>
      </pivotArea>
    </format>
    <format dxfId="14195">
      <pivotArea dataOnly="0" labelOnly="1" outline="0" fieldPosition="0">
        <references count="2">
          <reference field="0" count="1" selected="0">
            <x v="73"/>
          </reference>
          <reference field="41" count="1">
            <x v="974"/>
          </reference>
        </references>
      </pivotArea>
    </format>
    <format dxfId="14194">
      <pivotArea dataOnly="0" labelOnly="1" outline="0" fieldPosition="0">
        <references count="2">
          <reference field="0" count="1" selected="0">
            <x v="74"/>
          </reference>
          <reference field="41" count="1">
            <x v="1012"/>
          </reference>
        </references>
      </pivotArea>
    </format>
    <format dxfId="14193">
      <pivotArea dataOnly="0" labelOnly="1" outline="0" fieldPosition="0">
        <references count="2">
          <reference field="0" count="1" selected="0">
            <x v="75"/>
          </reference>
          <reference field="41" count="1">
            <x v="910"/>
          </reference>
        </references>
      </pivotArea>
    </format>
    <format dxfId="14192">
      <pivotArea dataOnly="0" labelOnly="1" outline="0" fieldPosition="0">
        <references count="2">
          <reference field="0" count="1" selected="0">
            <x v="76"/>
          </reference>
          <reference field="41" count="1">
            <x v="958"/>
          </reference>
        </references>
      </pivotArea>
    </format>
    <format dxfId="14191">
      <pivotArea dataOnly="0" labelOnly="1" outline="0" fieldPosition="0">
        <references count="2">
          <reference field="0" count="1" selected="0">
            <x v="77"/>
          </reference>
          <reference field="41" count="1">
            <x v="1041"/>
          </reference>
        </references>
      </pivotArea>
    </format>
    <format dxfId="14190">
      <pivotArea dataOnly="0" labelOnly="1" outline="0" fieldPosition="0">
        <references count="2">
          <reference field="0" count="1" selected="0">
            <x v="80"/>
          </reference>
          <reference field="41" count="1">
            <x v="1017"/>
          </reference>
        </references>
      </pivotArea>
    </format>
    <format dxfId="14189">
      <pivotArea dataOnly="0" labelOnly="1" outline="0" fieldPosition="0">
        <references count="2">
          <reference field="0" count="1" selected="0">
            <x v="81"/>
          </reference>
          <reference field="41" count="1">
            <x v="948"/>
          </reference>
        </references>
      </pivotArea>
    </format>
    <format dxfId="14188">
      <pivotArea dataOnly="0" labelOnly="1" outline="0" fieldPosition="0">
        <references count="2">
          <reference field="0" count="1" selected="0">
            <x v="87"/>
          </reference>
          <reference field="41" count="1">
            <x v="929"/>
          </reference>
        </references>
      </pivotArea>
    </format>
    <format dxfId="14187">
      <pivotArea dataOnly="0" labelOnly="1" outline="0" fieldPosition="0">
        <references count="2">
          <reference field="0" count="1" selected="0">
            <x v="88"/>
          </reference>
          <reference field="41" count="1">
            <x v="854"/>
          </reference>
        </references>
      </pivotArea>
    </format>
    <format dxfId="14186">
      <pivotArea dataOnly="0" labelOnly="1" outline="0" fieldPosition="0">
        <references count="2">
          <reference field="0" count="1" selected="0">
            <x v="93"/>
          </reference>
          <reference field="41" count="1">
            <x v="1035"/>
          </reference>
        </references>
      </pivotArea>
    </format>
    <format dxfId="14185">
      <pivotArea dataOnly="0" labelOnly="1" outline="0" fieldPosition="0">
        <references count="2">
          <reference field="0" count="1" selected="0">
            <x v="94"/>
          </reference>
          <reference field="41" count="1">
            <x v="426"/>
          </reference>
        </references>
      </pivotArea>
    </format>
    <format dxfId="14184">
      <pivotArea dataOnly="0" labelOnly="1" outline="0" fieldPosition="0">
        <references count="2">
          <reference field="0" count="1" selected="0">
            <x v="97"/>
          </reference>
          <reference field="41" count="1">
            <x v="961"/>
          </reference>
        </references>
      </pivotArea>
    </format>
    <format dxfId="14183">
      <pivotArea dataOnly="0" labelOnly="1" outline="0" fieldPosition="0">
        <references count="2">
          <reference field="0" count="1" selected="0">
            <x v="98"/>
          </reference>
          <reference field="41" count="1">
            <x v="919"/>
          </reference>
        </references>
      </pivotArea>
    </format>
    <format dxfId="14182">
      <pivotArea dataOnly="0" labelOnly="1" outline="0" fieldPosition="0">
        <references count="2">
          <reference field="0" count="1" selected="0">
            <x v="99"/>
          </reference>
          <reference field="41" count="1">
            <x v="1040"/>
          </reference>
        </references>
      </pivotArea>
    </format>
    <format dxfId="14181">
      <pivotArea dataOnly="0" labelOnly="1" outline="0" fieldPosition="0">
        <references count="2">
          <reference field="0" count="1" selected="0">
            <x v="100"/>
          </reference>
          <reference field="41" count="1">
            <x v="1003"/>
          </reference>
        </references>
      </pivotArea>
    </format>
    <format dxfId="14180">
      <pivotArea dataOnly="0" labelOnly="1" outline="0" fieldPosition="0">
        <references count="2">
          <reference field="0" count="1" selected="0">
            <x v="101"/>
          </reference>
          <reference field="41" count="1">
            <x v="1002"/>
          </reference>
        </references>
      </pivotArea>
    </format>
    <format dxfId="14179">
      <pivotArea dataOnly="0" labelOnly="1" outline="0" fieldPosition="0">
        <references count="2">
          <reference field="0" count="1" selected="0">
            <x v="104"/>
          </reference>
          <reference field="41" count="1">
            <x v="988"/>
          </reference>
        </references>
      </pivotArea>
    </format>
    <format dxfId="14178">
      <pivotArea dataOnly="0" labelOnly="1" outline="0" fieldPosition="0">
        <references count="2">
          <reference field="0" count="1" selected="0">
            <x v="107"/>
          </reference>
          <reference field="41" count="1">
            <x v="940"/>
          </reference>
        </references>
      </pivotArea>
    </format>
    <format dxfId="14177">
      <pivotArea dataOnly="0" labelOnly="1" outline="0" fieldPosition="0">
        <references count="2">
          <reference field="0" count="1" selected="0">
            <x v="113"/>
          </reference>
          <reference field="41" count="1">
            <x v="999"/>
          </reference>
        </references>
      </pivotArea>
    </format>
    <format dxfId="14176">
      <pivotArea dataOnly="0" labelOnly="1" outline="0" fieldPosition="0">
        <references count="2">
          <reference field="0" count="1" selected="0">
            <x v="114"/>
          </reference>
          <reference field="41" count="1">
            <x v="1026"/>
          </reference>
        </references>
      </pivotArea>
    </format>
    <format dxfId="14175">
      <pivotArea dataOnly="0" labelOnly="1" outline="0" fieldPosition="0">
        <references count="2">
          <reference field="0" count="1" selected="0">
            <x v="116"/>
          </reference>
          <reference field="41" count="1">
            <x v="903"/>
          </reference>
        </references>
      </pivotArea>
    </format>
    <format dxfId="14174">
      <pivotArea dataOnly="0" labelOnly="1" outline="0" fieldPosition="0">
        <references count="2">
          <reference field="0" count="1" selected="0">
            <x v="117"/>
          </reference>
          <reference field="41" count="1">
            <x v="1044"/>
          </reference>
        </references>
      </pivotArea>
    </format>
    <format dxfId="14173">
      <pivotArea dataOnly="0" labelOnly="1" outline="0" fieldPosition="0">
        <references count="2">
          <reference field="0" count="1" selected="0">
            <x v="119"/>
          </reference>
          <reference field="41" count="1">
            <x v="965"/>
          </reference>
        </references>
      </pivotArea>
    </format>
    <format dxfId="14172">
      <pivotArea dataOnly="0" labelOnly="1" outline="0" fieldPosition="0">
        <references count="2">
          <reference field="0" count="1" selected="0">
            <x v="127"/>
          </reference>
          <reference field="41" count="1">
            <x v="1051"/>
          </reference>
        </references>
      </pivotArea>
    </format>
    <format dxfId="14171">
      <pivotArea dataOnly="0" labelOnly="1" outline="0" fieldPosition="0">
        <references count="2">
          <reference field="0" count="1" selected="0">
            <x v="132"/>
          </reference>
          <reference field="41" count="1">
            <x v="901"/>
          </reference>
        </references>
      </pivotArea>
    </format>
    <format dxfId="14170">
      <pivotArea dataOnly="0" labelOnly="1" outline="0" fieldPosition="0">
        <references count="2">
          <reference field="0" count="1" selected="0">
            <x v="134"/>
          </reference>
          <reference field="41" count="1">
            <x v="936"/>
          </reference>
        </references>
      </pivotArea>
    </format>
    <format dxfId="14169">
      <pivotArea dataOnly="0" labelOnly="1" outline="0" fieldPosition="0">
        <references count="2">
          <reference field="0" count="1" selected="0">
            <x v="135"/>
          </reference>
          <reference field="41" count="1">
            <x v="947"/>
          </reference>
        </references>
      </pivotArea>
    </format>
    <format dxfId="14168">
      <pivotArea dataOnly="0" labelOnly="1" outline="0" fieldPosition="0">
        <references count="2">
          <reference field="0" count="1" selected="0">
            <x v="136"/>
          </reference>
          <reference field="41" count="1">
            <x v="918"/>
          </reference>
        </references>
      </pivotArea>
    </format>
    <format dxfId="14167">
      <pivotArea dataOnly="0" labelOnly="1" outline="0" fieldPosition="0">
        <references count="2">
          <reference field="0" count="1" selected="0">
            <x v="137"/>
          </reference>
          <reference field="41" count="1">
            <x v="366"/>
          </reference>
        </references>
      </pivotArea>
    </format>
    <format dxfId="14166">
      <pivotArea dataOnly="0" labelOnly="1" outline="0" fieldPosition="0">
        <references count="2">
          <reference field="0" count="1" selected="0">
            <x v="141"/>
          </reference>
          <reference field="41" count="1">
            <x v="1055"/>
          </reference>
        </references>
      </pivotArea>
    </format>
    <format dxfId="14165">
      <pivotArea dataOnly="0" labelOnly="1" outline="0" fieldPosition="0">
        <references count="2">
          <reference field="0" count="1" selected="0">
            <x v="148"/>
          </reference>
          <reference field="41" count="1">
            <x v="914"/>
          </reference>
        </references>
      </pivotArea>
    </format>
    <format dxfId="14164">
      <pivotArea dataOnly="0" labelOnly="1" outline="0" fieldPosition="0">
        <references count="2">
          <reference field="0" count="1" selected="0">
            <x v="157"/>
          </reference>
          <reference field="41" count="1">
            <x v="995"/>
          </reference>
        </references>
      </pivotArea>
    </format>
    <format dxfId="14163">
      <pivotArea dataOnly="0" labelOnly="1" outline="0" fieldPosition="0">
        <references count="2">
          <reference field="0" count="1" selected="0">
            <x v="161"/>
          </reference>
          <reference field="41" count="1">
            <x v="432"/>
          </reference>
        </references>
      </pivotArea>
    </format>
    <format dxfId="14162">
      <pivotArea dataOnly="0" labelOnly="1" outline="0" fieldPosition="0">
        <references count="2">
          <reference field="0" count="1" selected="0">
            <x v="165"/>
          </reference>
          <reference field="41" count="1">
            <x v="944"/>
          </reference>
        </references>
      </pivotArea>
    </format>
    <format dxfId="14161">
      <pivotArea dataOnly="0" labelOnly="1" outline="0" fieldPosition="0">
        <references count="2">
          <reference field="0" count="1" selected="0">
            <x v="166"/>
          </reference>
          <reference field="41" count="1">
            <x v="1047"/>
          </reference>
        </references>
      </pivotArea>
    </format>
    <format dxfId="14160">
      <pivotArea dataOnly="0" labelOnly="1" outline="0" fieldPosition="0">
        <references count="2">
          <reference field="0" count="1" selected="0">
            <x v="169"/>
          </reference>
          <reference field="41" count="1">
            <x v="920"/>
          </reference>
        </references>
      </pivotArea>
    </format>
    <format dxfId="14159">
      <pivotArea dataOnly="0" labelOnly="1" outline="0" fieldPosition="0">
        <references count="2">
          <reference field="0" count="1" selected="0">
            <x v="171"/>
          </reference>
          <reference field="41" count="1">
            <x v="1000"/>
          </reference>
        </references>
      </pivotArea>
    </format>
    <format dxfId="14158">
      <pivotArea dataOnly="0" labelOnly="1" outline="0" fieldPosition="0">
        <references count="2">
          <reference field="0" count="1" selected="0">
            <x v="172"/>
          </reference>
          <reference field="41" count="1">
            <x v="1039"/>
          </reference>
        </references>
      </pivotArea>
    </format>
    <format dxfId="14157">
      <pivotArea dataOnly="0" labelOnly="1" outline="0" fieldPosition="0">
        <references count="2">
          <reference field="0" count="1" selected="0">
            <x v="173"/>
          </reference>
          <reference field="41" count="1">
            <x v="956"/>
          </reference>
        </references>
      </pivotArea>
    </format>
    <format dxfId="14156">
      <pivotArea dataOnly="0" labelOnly="1" outline="0" fieldPosition="0">
        <references count="2">
          <reference field="0" count="1" selected="0">
            <x v="174"/>
          </reference>
          <reference field="41" count="1">
            <x v="959"/>
          </reference>
        </references>
      </pivotArea>
    </format>
    <format dxfId="14155">
      <pivotArea dataOnly="0" labelOnly="1" outline="0" fieldPosition="0">
        <references count="2">
          <reference field="0" count="1" selected="0">
            <x v="175"/>
          </reference>
          <reference field="41" count="1">
            <x v="419"/>
          </reference>
        </references>
      </pivotArea>
    </format>
    <format dxfId="14154">
      <pivotArea dataOnly="0" labelOnly="1" outline="0" fieldPosition="0">
        <references count="2">
          <reference field="0" count="1" selected="0">
            <x v="176"/>
          </reference>
          <reference field="41" count="1">
            <x v="1046"/>
          </reference>
        </references>
      </pivotArea>
    </format>
    <format dxfId="14153">
      <pivotArea dataOnly="0" labelOnly="1" outline="0" fieldPosition="0">
        <references count="2">
          <reference field="0" count="1" selected="0">
            <x v="177"/>
          </reference>
          <reference field="41" count="1">
            <x v="909"/>
          </reference>
        </references>
      </pivotArea>
    </format>
    <format dxfId="14152">
      <pivotArea dataOnly="0" labelOnly="1" outline="0" fieldPosition="0">
        <references count="2">
          <reference field="0" count="1" selected="0">
            <x v="179"/>
          </reference>
          <reference field="41" count="1">
            <x v="1007"/>
          </reference>
        </references>
      </pivotArea>
    </format>
    <format dxfId="14151">
      <pivotArea dataOnly="0" labelOnly="1" outline="0" fieldPosition="0">
        <references count="2">
          <reference field="0" count="1" selected="0">
            <x v="180"/>
          </reference>
          <reference field="41" count="1">
            <x v="972"/>
          </reference>
        </references>
      </pivotArea>
    </format>
    <format dxfId="14150">
      <pivotArea dataOnly="0" labelOnly="1" outline="0" fieldPosition="0">
        <references count="2">
          <reference field="0" count="1" selected="0">
            <x v="181"/>
          </reference>
          <reference field="41" count="1">
            <x v="1015"/>
          </reference>
        </references>
      </pivotArea>
    </format>
    <format dxfId="14149">
      <pivotArea dataOnly="0" labelOnly="1" outline="0" fieldPosition="0">
        <references count="2">
          <reference field="0" count="1" selected="0">
            <x v="182"/>
          </reference>
          <reference field="41" count="1">
            <x v="978"/>
          </reference>
        </references>
      </pivotArea>
    </format>
    <format dxfId="14148">
      <pivotArea dataOnly="0" labelOnly="1" outline="0" fieldPosition="0">
        <references count="2">
          <reference field="0" count="1" selected="0">
            <x v="184"/>
          </reference>
          <reference field="41" count="1">
            <x v="1021"/>
          </reference>
        </references>
      </pivotArea>
    </format>
    <format dxfId="14147">
      <pivotArea dataOnly="0" labelOnly="1" outline="0" fieldPosition="0">
        <references count="2">
          <reference field="0" count="1" selected="0">
            <x v="185"/>
          </reference>
          <reference field="41" count="1">
            <x v="924"/>
          </reference>
        </references>
      </pivotArea>
    </format>
    <format dxfId="14146">
      <pivotArea dataOnly="0" labelOnly="1" outline="0" fieldPosition="0">
        <references count="2">
          <reference field="0" count="1" selected="0">
            <x v="186"/>
          </reference>
          <reference field="41" count="1">
            <x v="977"/>
          </reference>
        </references>
      </pivotArea>
    </format>
    <format dxfId="14145">
      <pivotArea dataOnly="0" labelOnly="1" outline="0" fieldPosition="0">
        <references count="1">
          <reference field="11" count="0"/>
        </references>
      </pivotArea>
    </format>
    <format dxfId="14144">
      <pivotArea dataOnly="0" labelOnly="1" grandCol="1" outline="0" fieldPosition="0"/>
    </format>
    <format dxfId="14143">
      <pivotArea type="all" dataOnly="0" outline="0" fieldPosition="0"/>
    </format>
    <format dxfId="14142">
      <pivotArea outline="0" collapsedLevelsAreSubtotals="1" fieldPosition="0"/>
    </format>
    <format dxfId="14141">
      <pivotArea type="origin" dataOnly="0" labelOnly="1" outline="0" fieldPosition="0"/>
    </format>
    <format dxfId="14140">
      <pivotArea field="11" type="button" dataOnly="0" labelOnly="1" outline="0" axis="axisCol" fieldPosition="0"/>
    </format>
    <format dxfId="14139">
      <pivotArea type="topRight" dataOnly="0" labelOnly="1" outline="0" fieldPosition="0"/>
    </format>
    <format dxfId="14138">
      <pivotArea field="0" type="button" dataOnly="0" labelOnly="1" outline="0" axis="axisRow" fieldPosition="0"/>
    </format>
    <format dxfId="14137">
      <pivotArea field="41" type="button" dataOnly="0" labelOnly="1" outline="0" axis="axisRow" fieldPosition="1"/>
    </format>
    <format dxfId="14136">
      <pivotArea dataOnly="0" labelOnly="1" outline="0" fieldPosition="0">
        <references count="1">
          <reference field="0" count="50">
            <x v="6"/>
            <x v="7"/>
            <x v="8"/>
            <x v="10"/>
            <x v="11"/>
            <x v="14"/>
            <x v="17"/>
            <x v="18"/>
            <x v="22"/>
            <x v="26"/>
            <x v="30"/>
            <x v="31"/>
            <x v="32"/>
            <x v="34"/>
            <x v="35"/>
            <x v="36"/>
            <x v="37"/>
            <x v="39"/>
            <x v="43"/>
            <x v="45"/>
            <x v="46"/>
            <x v="47"/>
            <x v="51"/>
            <x v="52"/>
            <x v="62"/>
            <x v="65"/>
            <x v="69"/>
            <x v="70"/>
            <x v="72"/>
            <x v="73"/>
            <x v="74"/>
            <x v="75"/>
            <x v="76"/>
            <x v="77"/>
            <x v="80"/>
            <x v="81"/>
            <x v="87"/>
            <x v="88"/>
            <x v="93"/>
            <x v="94"/>
            <x v="97"/>
            <x v="98"/>
            <x v="99"/>
            <x v="100"/>
            <x v="101"/>
            <x v="104"/>
            <x v="107"/>
            <x v="113"/>
            <x v="114"/>
            <x v="116"/>
          </reference>
        </references>
      </pivotArea>
    </format>
    <format dxfId="14135">
      <pivotArea dataOnly="0" labelOnly="1" outline="0" fieldPosition="0">
        <references count="1">
          <reference field="0" count="29">
            <x v="117"/>
            <x v="119"/>
            <x v="127"/>
            <x v="132"/>
            <x v="134"/>
            <x v="135"/>
            <x v="136"/>
            <x v="137"/>
            <x v="141"/>
            <x v="148"/>
            <x v="157"/>
            <x v="161"/>
            <x v="165"/>
            <x v="166"/>
            <x v="169"/>
            <x v="171"/>
            <x v="172"/>
            <x v="173"/>
            <x v="174"/>
            <x v="175"/>
            <x v="176"/>
            <x v="177"/>
            <x v="179"/>
            <x v="180"/>
            <x v="181"/>
            <x v="182"/>
            <x v="184"/>
            <x v="185"/>
            <x v="186"/>
          </reference>
        </references>
      </pivotArea>
    </format>
    <format dxfId="14134">
      <pivotArea dataOnly="0" labelOnly="1" grandRow="1" outline="0" fieldPosition="0"/>
    </format>
    <format dxfId="14133">
      <pivotArea dataOnly="0" labelOnly="1" outline="0" fieldPosition="0">
        <references count="2">
          <reference field="0" count="1" selected="0">
            <x v="6"/>
          </reference>
          <reference field="41" count="1">
            <x v="983"/>
          </reference>
        </references>
      </pivotArea>
    </format>
    <format dxfId="14132">
      <pivotArea dataOnly="0" labelOnly="1" outline="0" fieldPosition="0">
        <references count="2">
          <reference field="0" count="1" selected="0">
            <x v="7"/>
          </reference>
          <reference field="41" count="1">
            <x v="938"/>
          </reference>
        </references>
      </pivotArea>
    </format>
    <format dxfId="14131">
      <pivotArea dataOnly="0" labelOnly="1" outline="0" fieldPosition="0">
        <references count="2">
          <reference field="0" count="1" selected="0">
            <x v="8"/>
          </reference>
          <reference field="41" count="1">
            <x v="934"/>
          </reference>
        </references>
      </pivotArea>
    </format>
    <format dxfId="14130">
      <pivotArea dataOnly="0" labelOnly="1" outline="0" fieldPosition="0">
        <references count="2">
          <reference field="0" count="1" selected="0">
            <x v="10"/>
          </reference>
          <reference field="41" count="1">
            <x v="1020"/>
          </reference>
        </references>
      </pivotArea>
    </format>
    <format dxfId="14129">
      <pivotArea dataOnly="0" labelOnly="1" outline="0" fieldPosition="0">
        <references count="2">
          <reference field="0" count="1" selected="0">
            <x v="11"/>
          </reference>
          <reference field="41" count="1">
            <x v="1016"/>
          </reference>
        </references>
      </pivotArea>
    </format>
    <format dxfId="14128">
      <pivotArea dataOnly="0" labelOnly="1" outline="0" fieldPosition="0">
        <references count="2">
          <reference field="0" count="1" selected="0">
            <x v="14"/>
          </reference>
          <reference field="41" count="1">
            <x v="902"/>
          </reference>
        </references>
      </pivotArea>
    </format>
    <format dxfId="14127">
      <pivotArea dataOnly="0" labelOnly="1" outline="0" fieldPosition="0">
        <references count="2">
          <reference field="0" count="1" selected="0">
            <x v="17"/>
          </reference>
          <reference field="41" count="1">
            <x v="906"/>
          </reference>
        </references>
      </pivotArea>
    </format>
    <format dxfId="14126">
      <pivotArea dataOnly="0" labelOnly="1" outline="0" fieldPosition="0">
        <references count="2">
          <reference field="0" count="1" selected="0">
            <x v="18"/>
          </reference>
          <reference field="41" count="1">
            <x v="1050"/>
          </reference>
        </references>
      </pivotArea>
    </format>
    <format dxfId="14125">
      <pivotArea dataOnly="0" labelOnly="1" outline="0" fieldPosition="0">
        <references count="2">
          <reference field="0" count="1" selected="0">
            <x v="22"/>
          </reference>
          <reference field="41" count="1">
            <x v="939"/>
          </reference>
        </references>
      </pivotArea>
    </format>
    <format dxfId="14124">
      <pivotArea dataOnly="0" labelOnly="1" outline="0" fieldPosition="0">
        <references count="2">
          <reference field="0" count="1" selected="0">
            <x v="26"/>
          </reference>
          <reference field="41" count="1">
            <x v="1038"/>
          </reference>
        </references>
      </pivotArea>
    </format>
    <format dxfId="14123">
      <pivotArea dataOnly="0" labelOnly="1" outline="0" fieldPosition="0">
        <references count="2">
          <reference field="0" count="1" selected="0">
            <x v="30"/>
          </reference>
          <reference field="41" count="1">
            <x v="899"/>
          </reference>
        </references>
      </pivotArea>
    </format>
    <format dxfId="14122">
      <pivotArea dataOnly="0" labelOnly="1" outline="0" fieldPosition="0">
        <references count="2">
          <reference field="0" count="1" selected="0">
            <x v="31"/>
          </reference>
          <reference field="41" count="1">
            <x v="1023"/>
          </reference>
        </references>
      </pivotArea>
    </format>
    <format dxfId="14121">
      <pivotArea dataOnly="0" labelOnly="1" outline="0" fieldPosition="0">
        <references count="2">
          <reference field="0" count="1" selected="0">
            <x v="32"/>
          </reference>
          <reference field="41" count="1">
            <x v="1006"/>
          </reference>
        </references>
      </pivotArea>
    </format>
    <format dxfId="14120">
      <pivotArea dataOnly="0" labelOnly="1" outline="0" fieldPosition="0">
        <references count="2">
          <reference field="0" count="1" selected="0">
            <x v="34"/>
          </reference>
          <reference field="41" count="1">
            <x v="1008"/>
          </reference>
        </references>
      </pivotArea>
    </format>
    <format dxfId="14119">
      <pivotArea dataOnly="0" labelOnly="1" outline="0" fieldPosition="0">
        <references count="2">
          <reference field="0" count="1" selected="0">
            <x v="35"/>
          </reference>
          <reference field="41" count="1">
            <x v="490"/>
          </reference>
        </references>
      </pivotArea>
    </format>
    <format dxfId="14118">
      <pivotArea dataOnly="0" labelOnly="1" outline="0" fieldPosition="0">
        <references count="2">
          <reference field="0" count="1" selected="0">
            <x v="36"/>
          </reference>
          <reference field="41" count="1">
            <x v="718"/>
          </reference>
        </references>
      </pivotArea>
    </format>
    <format dxfId="14117">
      <pivotArea dataOnly="0" labelOnly="1" outline="0" fieldPosition="0">
        <references count="2">
          <reference field="0" count="1" selected="0">
            <x v="37"/>
          </reference>
          <reference field="41" count="1">
            <x v="954"/>
          </reference>
        </references>
      </pivotArea>
    </format>
    <format dxfId="14116">
      <pivotArea dataOnly="0" labelOnly="1" outline="0" fieldPosition="0">
        <references count="2">
          <reference field="0" count="1" selected="0">
            <x v="39"/>
          </reference>
          <reference field="41" count="1">
            <x v="1011"/>
          </reference>
        </references>
      </pivotArea>
    </format>
    <format dxfId="14115">
      <pivotArea dataOnly="0" labelOnly="1" outline="0" fieldPosition="0">
        <references count="2">
          <reference field="0" count="1" selected="0">
            <x v="43"/>
          </reference>
          <reference field="41" count="1">
            <x v="1042"/>
          </reference>
        </references>
      </pivotArea>
    </format>
    <format dxfId="14114">
      <pivotArea dataOnly="0" labelOnly="1" outline="0" fieldPosition="0">
        <references count="2">
          <reference field="0" count="1" selected="0">
            <x v="45"/>
          </reference>
          <reference field="41" count="1">
            <x v="907"/>
          </reference>
        </references>
      </pivotArea>
    </format>
    <format dxfId="14113">
      <pivotArea dataOnly="0" labelOnly="1" outline="0" fieldPosition="0">
        <references count="2">
          <reference field="0" count="1" selected="0">
            <x v="46"/>
          </reference>
          <reference field="41" count="1">
            <x v="968"/>
          </reference>
        </references>
      </pivotArea>
    </format>
    <format dxfId="14112">
      <pivotArea dataOnly="0" labelOnly="1" outline="0" fieldPosition="0">
        <references count="2">
          <reference field="0" count="1" selected="0">
            <x v="47"/>
          </reference>
          <reference field="41" count="1">
            <x v="952"/>
          </reference>
        </references>
      </pivotArea>
    </format>
    <format dxfId="14111">
      <pivotArea dataOnly="0" labelOnly="1" outline="0" fieldPosition="0">
        <references count="2">
          <reference field="0" count="1" selected="0">
            <x v="51"/>
          </reference>
          <reference field="41" count="1">
            <x v="1037"/>
          </reference>
        </references>
      </pivotArea>
    </format>
    <format dxfId="14110">
      <pivotArea dataOnly="0" labelOnly="1" outline="0" fieldPosition="0">
        <references count="2">
          <reference field="0" count="1" selected="0">
            <x v="52"/>
          </reference>
          <reference field="41" count="1">
            <x v="921"/>
          </reference>
        </references>
      </pivotArea>
    </format>
    <format dxfId="14109">
      <pivotArea dataOnly="0" labelOnly="1" outline="0" fieldPosition="0">
        <references count="2">
          <reference field="0" count="1" selected="0">
            <x v="62"/>
          </reference>
          <reference field="41" count="1">
            <x v="970"/>
          </reference>
        </references>
      </pivotArea>
    </format>
    <format dxfId="14108">
      <pivotArea dataOnly="0" labelOnly="1" outline="0" fieldPosition="0">
        <references count="2">
          <reference field="0" count="1" selected="0">
            <x v="65"/>
          </reference>
          <reference field="41" count="1">
            <x v="975"/>
          </reference>
        </references>
      </pivotArea>
    </format>
    <format dxfId="14107">
      <pivotArea dataOnly="0" labelOnly="1" outline="0" fieldPosition="0">
        <references count="2">
          <reference field="0" count="1" selected="0">
            <x v="69"/>
          </reference>
          <reference field="41" count="1">
            <x v="1014"/>
          </reference>
        </references>
      </pivotArea>
    </format>
    <format dxfId="14106">
      <pivotArea dataOnly="0" labelOnly="1" outline="0" fieldPosition="0">
        <references count="2">
          <reference field="0" count="1" selected="0">
            <x v="70"/>
          </reference>
          <reference field="41" count="1">
            <x v="996"/>
          </reference>
        </references>
      </pivotArea>
    </format>
    <format dxfId="14105">
      <pivotArea dataOnly="0" labelOnly="1" outline="0" fieldPosition="0">
        <references count="2">
          <reference field="0" count="1" selected="0">
            <x v="72"/>
          </reference>
          <reference field="41" count="1">
            <x v="960"/>
          </reference>
        </references>
      </pivotArea>
    </format>
    <format dxfId="14104">
      <pivotArea dataOnly="0" labelOnly="1" outline="0" fieldPosition="0">
        <references count="2">
          <reference field="0" count="1" selected="0">
            <x v="73"/>
          </reference>
          <reference field="41" count="1">
            <x v="974"/>
          </reference>
        </references>
      </pivotArea>
    </format>
    <format dxfId="14103">
      <pivotArea dataOnly="0" labelOnly="1" outline="0" fieldPosition="0">
        <references count="2">
          <reference field="0" count="1" selected="0">
            <x v="74"/>
          </reference>
          <reference field="41" count="1">
            <x v="1012"/>
          </reference>
        </references>
      </pivotArea>
    </format>
    <format dxfId="14102">
      <pivotArea dataOnly="0" labelOnly="1" outline="0" fieldPosition="0">
        <references count="2">
          <reference field="0" count="1" selected="0">
            <x v="75"/>
          </reference>
          <reference field="41" count="1">
            <x v="910"/>
          </reference>
        </references>
      </pivotArea>
    </format>
    <format dxfId="14101">
      <pivotArea dataOnly="0" labelOnly="1" outline="0" fieldPosition="0">
        <references count="2">
          <reference field="0" count="1" selected="0">
            <x v="76"/>
          </reference>
          <reference field="41" count="1">
            <x v="958"/>
          </reference>
        </references>
      </pivotArea>
    </format>
    <format dxfId="14100">
      <pivotArea dataOnly="0" labelOnly="1" outline="0" fieldPosition="0">
        <references count="2">
          <reference field="0" count="1" selected="0">
            <x v="77"/>
          </reference>
          <reference field="41" count="1">
            <x v="1041"/>
          </reference>
        </references>
      </pivotArea>
    </format>
    <format dxfId="14099">
      <pivotArea dataOnly="0" labelOnly="1" outline="0" fieldPosition="0">
        <references count="2">
          <reference field="0" count="1" selected="0">
            <x v="80"/>
          </reference>
          <reference field="41" count="1">
            <x v="1017"/>
          </reference>
        </references>
      </pivotArea>
    </format>
    <format dxfId="14098">
      <pivotArea dataOnly="0" labelOnly="1" outline="0" fieldPosition="0">
        <references count="2">
          <reference field="0" count="1" selected="0">
            <x v="81"/>
          </reference>
          <reference field="41" count="1">
            <x v="948"/>
          </reference>
        </references>
      </pivotArea>
    </format>
    <format dxfId="14097">
      <pivotArea dataOnly="0" labelOnly="1" outline="0" fieldPosition="0">
        <references count="2">
          <reference field="0" count="1" selected="0">
            <x v="87"/>
          </reference>
          <reference field="41" count="1">
            <x v="929"/>
          </reference>
        </references>
      </pivotArea>
    </format>
    <format dxfId="14096">
      <pivotArea dataOnly="0" labelOnly="1" outline="0" fieldPosition="0">
        <references count="2">
          <reference field="0" count="1" selected="0">
            <x v="88"/>
          </reference>
          <reference field="41" count="1">
            <x v="854"/>
          </reference>
        </references>
      </pivotArea>
    </format>
    <format dxfId="14095">
      <pivotArea dataOnly="0" labelOnly="1" outline="0" fieldPosition="0">
        <references count="2">
          <reference field="0" count="1" selected="0">
            <x v="93"/>
          </reference>
          <reference field="41" count="1">
            <x v="1035"/>
          </reference>
        </references>
      </pivotArea>
    </format>
    <format dxfId="14094">
      <pivotArea dataOnly="0" labelOnly="1" outline="0" fieldPosition="0">
        <references count="2">
          <reference field="0" count="1" selected="0">
            <x v="94"/>
          </reference>
          <reference field="41" count="1">
            <x v="426"/>
          </reference>
        </references>
      </pivotArea>
    </format>
    <format dxfId="14093">
      <pivotArea dataOnly="0" labelOnly="1" outline="0" fieldPosition="0">
        <references count="2">
          <reference field="0" count="1" selected="0">
            <x v="97"/>
          </reference>
          <reference field="41" count="1">
            <x v="961"/>
          </reference>
        </references>
      </pivotArea>
    </format>
    <format dxfId="14092">
      <pivotArea dataOnly="0" labelOnly="1" outline="0" fieldPosition="0">
        <references count="2">
          <reference field="0" count="1" selected="0">
            <x v="98"/>
          </reference>
          <reference field="41" count="1">
            <x v="919"/>
          </reference>
        </references>
      </pivotArea>
    </format>
    <format dxfId="14091">
      <pivotArea dataOnly="0" labelOnly="1" outline="0" fieldPosition="0">
        <references count="2">
          <reference field="0" count="1" selected="0">
            <x v="99"/>
          </reference>
          <reference field="41" count="1">
            <x v="1040"/>
          </reference>
        </references>
      </pivotArea>
    </format>
    <format dxfId="14090">
      <pivotArea dataOnly="0" labelOnly="1" outline="0" fieldPosition="0">
        <references count="2">
          <reference field="0" count="1" selected="0">
            <x v="100"/>
          </reference>
          <reference field="41" count="1">
            <x v="1003"/>
          </reference>
        </references>
      </pivotArea>
    </format>
    <format dxfId="14089">
      <pivotArea dataOnly="0" labelOnly="1" outline="0" fieldPosition="0">
        <references count="2">
          <reference field="0" count="1" selected="0">
            <x v="101"/>
          </reference>
          <reference field="41" count="1">
            <x v="1002"/>
          </reference>
        </references>
      </pivotArea>
    </format>
    <format dxfId="14088">
      <pivotArea dataOnly="0" labelOnly="1" outline="0" fieldPosition="0">
        <references count="2">
          <reference field="0" count="1" selected="0">
            <x v="104"/>
          </reference>
          <reference field="41" count="1">
            <x v="988"/>
          </reference>
        </references>
      </pivotArea>
    </format>
    <format dxfId="14087">
      <pivotArea dataOnly="0" labelOnly="1" outline="0" fieldPosition="0">
        <references count="2">
          <reference field="0" count="1" selected="0">
            <x v="107"/>
          </reference>
          <reference field="41" count="1">
            <x v="940"/>
          </reference>
        </references>
      </pivotArea>
    </format>
    <format dxfId="14086">
      <pivotArea dataOnly="0" labelOnly="1" outline="0" fieldPosition="0">
        <references count="2">
          <reference field="0" count="1" selected="0">
            <x v="113"/>
          </reference>
          <reference field="41" count="1">
            <x v="999"/>
          </reference>
        </references>
      </pivotArea>
    </format>
    <format dxfId="14085">
      <pivotArea dataOnly="0" labelOnly="1" outline="0" fieldPosition="0">
        <references count="2">
          <reference field="0" count="1" selected="0">
            <x v="114"/>
          </reference>
          <reference field="41" count="1">
            <x v="1026"/>
          </reference>
        </references>
      </pivotArea>
    </format>
    <format dxfId="14084">
      <pivotArea dataOnly="0" labelOnly="1" outline="0" fieldPosition="0">
        <references count="2">
          <reference field="0" count="1" selected="0">
            <x v="116"/>
          </reference>
          <reference field="41" count="1">
            <x v="903"/>
          </reference>
        </references>
      </pivotArea>
    </format>
    <format dxfId="14083">
      <pivotArea dataOnly="0" labelOnly="1" outline="0" fieldPosition="0">
        <references count="2">
          <reference field="0" count="1" selected="0">
            <x v="117"/>
          </reference>
          <reference field="41" count="1">
            <x v="1044"/>
          </reference>
        </references>
      </pivotArea>
    </format>
    <format dxfId="14082">
      <pivotArea dataOnly="0" labelOnly="1" outline="0" fieldPosition="0">
        <references count="2">
          <reference field="0" count="1" selected="0">
            <x v="119"/>
          </reference>
          <reference field="41" count="1">
            <x v="965"/>
          </reference>
        </references>
      </pivotArea>
    </format>
    <format dxfId="14081">
      <pivotArea dataOnly="0" labelOnly="1" outline="0" fieldPosition="0">
        <references count="2">
          <reference field="0" count="1" selected="0">
            <x v="127"/>
          </reference>
          <reference field="41" count="1">
            <x v="1051"/>
          </reference>
        </references>
      </pivotArea>
    </format>
    <format dxfId="14080">
      <pivotArea dataOnly="0" labelOnly="1" outline="0" fieldPosition="0">
        <references count="2">
          <reference field="0" count="1" selected="0">
            <x v="132"/>
          </reference>
          <reference field="41" count="1">
            <x v="901"/>
          </reference>
        </references>
      </pivotArea>
    </format>
    <format dxfId="14079">
      <pivotArea dataOnly="0" labelOnly="1" outline="0" fieldPosition="0">
        <references count="2">
          <reference field="0" count="1" selected="0">
            <x v="134"/>
          </reference>
          <reference field="41" count="1">
            <x v="936"/>
          </reference>
        </references>
      </pivotArea>
    </format>
    <format dxfId="14078">
      <pivotArea dataOnly="0" labelOnly="1" outline="0" fieldPosition="0">
        <references count="2">
          <reference field="0" count="1" selected="0">
            <x v="135"/>
          </reference>
          <reference field="41" count="1">
            <x v="947"/>
          </reference>
        </references>
      </pivotArea>
    </format>
    <format dxfId="14077">
      <pivotArea dataOnly="0" labelOnly="1" outline="0" fieldPosition="0">
        <references count="2">
          <reference field="0" count="1" selected="0">
            <x v="136"/>
          </reference>
          <reference field="41" count="1">
            <x v="918"/>
          </reference>
        </references>
      </pivotArea>
    </format>
    <format dxfId="14076">
      <pivotArea dataOnly="0" labelOnly="1" outline="0" fieldPosition="0">
        <references count="2">
          <reference field="0" count="1" selected="0">
            <x v="137"/>
          </reference>
          <reference field="41" count="1">
            <x v="366"/>
          </reference>
        </references>
      </pivotArea>
    </format>
    <format dxfId="14075">
      <pivotArea dataOnly="0" labelOnly="1" outline="0" fieldPosition="0">
        <references count="2">
          <reference field="0" count="1" selected="0">
            <x v="141"/>
          </reference>
          <reference field="41" count="1">
            <x v="1055"/>
          </reference>
        </references>
      </pivotArea>
    </format>
    <format dxfId="14074">
      <pivotArea dataOnly="0" labelOnly="1" outline="0" fieldPosition="0">
        <references count="2">
          <reference field="0" count="1" selected="0">
            <x v="148"/>
          </reference>
          <reference field="41" count="1">
            <x v="914"/>
          </reference>
        </references>
      </pivotArea>
    </format>
    <format dxfId="14073">
      <pivotArea dataOnly="0" labelOnly="1" outline="0" fieldPosition="0">
        <references count="2">
          <reference field="0" count="1" selected="0">
            <x v="157"/>
          </reference>
          <reference field="41" count="1">
            <x v="995"/>
          </reference>
        </references>
      </pivotArea>
    </format>
    <format dxfId="14072">
      <pivotArea dataOnly="0" labelOnly="1" outline="0" fieldPosition="0">
        <references count="2">
          <reference field="0" count="1" selected="0">
            <x v="161"/>
          </reference>
          <reference field="41" count="1">
            <x v="432"/>
          </reference>
        </references>
      </pivotArea>
    </format>
    <format dxfId="14071">
      <pivotArea dataOnly="0" labelOnly="1" outline="0" fieldPosition="0">
        <references count="2">
          <reference field="0" count="1" selected="0">
            <x v="165"/>
          </reference>
          <reference field="41" count="1">
            <x v="944"/>
          </reference>
        </references>
      </pivotArea>
    </format>
    <format dxfId="14070">
      <pivotArea dataOnly="0" labelOnly="1" outline="0" fieldPosition="0">
        <references count="2">
          <reference field="0" count="1" selected="0">
            <x v="166"/>
          </reference>
          <reference field="41" count="1">
            <x v="1047"/>
          </reference>
        </references>
      </pivotArea>
    </format>
    <format dxfId="14069">
      <pivotArea dataOnly="0" labelOnly="1" outline="0" fieldPosition="0">
        <references count="2">
          <reference field="0" count="1" selected="0">
            <x v="169"/>
          </reference>
          <reference field="41" count="1">
            <x v="920"/>
          </reference>
        </references>
      </pivotArea>
    </format>
    <format dxfId="14068">
      <pivotArea dataOnly="0" labelOnly="1" outline="0" fieldPosition="0">
        <references count="2">
          <reference field="0" count="1" selected="0">
            <x v="171"/>
          </reference>
          <reference field="41" count="1">
            <x v="1000"/>
          </reference>
        </references>
      </pivotArea>
    </format>
    <format dxfId="14067">
      <pivotArea dataOnly="0" labelOnly="1" outline="0" fieldPosition="0">
        <references count="2">
          <reference field="0" count="1" selected="0">
            <x v="172"/>
          </reference>
          <reference field="41" count="1">
            <x v="1039"/>
          </reference>
        </references>
      </pivotArea>
    </format>
    <format dxfId="14066">
      <pivotArea dataOnly="0" labelOnly="1" outline="0" fieldPosition="0">
        <references count="2">
          <reference field="0" count="1" selected="0">
            <x v="173"/>
          </reference>
          <reference field="41" count="1">
            <x v="956"/>
          </reference>
        </references>
      </pivotArea>
    </format>
    <format dxfId="14065">
      <pivotArea dataOnly="0" labelOnly="1" outline="0" fieldPosition="0">
        <references count="2">
          <reference field="0" count="1" selected="0">
            <x v="174"/>
          </reference>
          <reference field="41" count="1">
            <x v="959"/>
          </reference>
        </references>
      </pivotArea>
    </format>
    <format dxfId="14064">
      <pivotArea dataOnly="0" labelOnly="1" outline="0" fieldPosition="0">
        <references count="2">
          <reference field="0" count="1" selected="0">
            <x v="175"/>
          </reference>
          <reference field="41" count="1">
            <x v="419"/>
          </reference>
        </references>
      </pivotArea>
    </format>
    <format dxfId="14063">
      <pivotArea dataOnly="0" labelOnly="1" outline="0" fieldPosition="0">
        <references count="2">
          <reference field="0" count="1" selected="0">
            <x v="176"/>
          </reference>
          <reference field="41" count="1">
            <x v="1046"/>
          </reference>
        </references>
      </pivotArea>
    </format>
    <format dxfId="14062">
      <pivotArea dataOnly="0" labelOnly="1" outline="0" fieldPosition="0">
        <references count="2">
          <reference field="0" count="1" selected="0">
            <x v="177"/>
          </reference>
          <reference field="41" count="1">
            <x v="909"/>
          </reference>
        </references>
      </pivotArea>
    </format>
    <format dxfId="14061">
      <pivotArea dataOnly="0" labelOnly="1" outline="0" fieldPosition="0">
        <references count="2">
          <reference field="0" count="1" selected="0">
            <x v="179"/>
          </reference>
          <reference field="41" count="1">
            <x v="1007"/>
          </reference>
        </references>
      </pivotArea>
    </format>
    <format dxfId="14060">
      <pivotArea dataOnly="0" labelOnly="1" outline="0" fieldPosition="0">
        <references count="2">
          <reference field="0" count="1" selected="0">
            <x v="180"/>
          </reference>
          <reference field="41" count="1">
            <x v="972"/>
          </reference>
        </references>
      </pivotArea>
    </format>
    <format dxfId="14059">
      <pivotArea dataOnly="0" labelOnly="1" outline="0" fieldPosition="0">
        <references count="2">
          <reference field="0" count="1" selected="0">
            <x v="181"/>
          </reference>
          <reference field="41" count="1">
            <x v="1015"/>
          </reference>
        </references>
      </pivotArea>
    </format>
    <format dxfId="14058">
      <pivotArea dataOnly="0" labelOnly="1" outline="0" fieldPosition="0">
        <references count="2">
          <reference field="0" count="1" selected="0">
            <x v="182"/>
          </reference>
          <reference field="41" count="1">
            <x v="978"/>
          </reference>
        </references>
      </pivotArea>
    </format>
    <format dxfId="14057">
      <pivotArea dataOnly="0" labelOnly="1" outline="0" fieldPosition="0">
        <references count="2">
          <reference field="0" count="1" selected="0">
            <x v="184"/>
          </reference>
          <reference field="41" count="1">
            <x v="1021"/>
          </reference>
        </references>
      </pivotArea>
    </format>
    <format dxfId="14056">
      <pivotArea dataOnly="0" labelOnly="1" outline="0" fieldPosition="0">
        <references count="2">
          <reference field="0" count="1" selected="0">
            <x v="185"/>
          </reference>
          <reference field="41" count="1">
            <x v="924"/>
          </reference>
        </references>
      </pivotArea>
    </format>
    <format dxfId="14055">
      <pivotArea dataOnly="0" labelOnly="1" outline="0" fieldPosition="0">
        <references count="2">
          <reference field="0" count="1" selected="0">
            <x v="186"/>
          </reference>
          <reference field="41" count="1">
            <x v="977"/>
          </reference>
        </references>
      </pivotArea>
    </format>
    <format dxfId="14054">
      <pivotArea dataOnly="0" labelOnly="1" outline="0" fieldPosition="0">
        <references count="1">
          <reference field="11" count="0"/>
        </references>
      </pivotArea>
    </format>
    <format dxfId="1405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38B7AF-E2E3-415F-B466-55481A87816F}" name="PivotTable1" cacheId="243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location ref="HB5:HO12" firstHeaderRow="2" firstDataRow="2" firstDataCol="13" rowPageCount="2" colPageCount="1"/>
  <pivotFields count="48">
    <pivotField axis="axisRow" dataField="1" compact="0" outline="0" showAll="0" defaultSubtotal="0">
      <items count="190">
        <item x="188"/>
        <item x="38"/>
        <item x="22"/>
        <item x="4"/>
        <item x="90"/>
        <item x="155"/>
        <item x="136"/>
        <item x="172"/>
        <item x="179"/>
        <item x="20"/>
        <item x="152"/>
        <item x="137"/>
        <item x="183"/>
        <item x="147"/>
        <item x="81"/>
        <item x="47"/>
        <item x="11"/>
        <item x="169"/>
        <item x="112"/>
        <item x="134"/>
        <item x="61"/>
        <item x="55"/>
        <item x="113"/>
        <item x="184"/>
        <item x="85"/>
        <item x="166"/>
        <item x="157"/>
        <item x="153"/>
        <item x="91"/>
        <item x="148"/>
        <item x="77"/>
        <item x="60"/>
        <item x="123"/>
        <item x="40"/>
        <item x="64"/>
        <item x="80"/>
        <item x="121"/>
        <item x="138"/>
        <item x="146"/>
        <item x="168"/>
        <item x="1"/>
        <item x="124"/>
        <item x="104"/>
        <item x="54"/>
        <item x="181"/>
        <item x="16"/>
        <item x="165"/>
        <item x="161"/>
        <item x="84"/>
        <item x="105"/>
        <item x="133"/>
        <item x="33"/>
        <item x="57"/>
        <item x="73"/>
        <item x="18"/>
        <item x="149"/>
        <item x="46"/>
        <item x="51"/>
        <item x="53"/>
        <item x="76"/>
        <item x="106"/>
        <item x="39"/>
        <item x="24"/>
        <item x="98"/>
        <item x="186"/>
        <item x="34"/>
        <item x="75"/>
        <item x="82"/>
        <item x="111"/>
        <item x="17"/>
        <item x="48"/>
        <item x="42"/>
        <item x="119"/>
        <item x="131"/>
        <item x="63"/>
        <item x="108"/>
        <item x="36"/>
        <item x="12"/>
        <item x="135"/>
        <item x="49"/>
        <item x="117"/>
        <item x="142"/>
        <item x="171"/>
        <item x="150"/>
        <item x="0"/>
        <item x="187"/>
        <item x="160"/>
        <item x="66"/>
        <item x="83"/>
        <item x="67"/>
        <item x="170"/>
        <item x="176"/>
        <item x="154"/>
        <item x="86"/>
        <item x="102"/>
        <item x="65"/>
        <item x="3"/>
        <item x="127"/>
        <item x="27"/>
        <item x="13"/>
        <item x="110"/>
        <item x="100"/>
        <item x="6"/>
        <item x="180"/>
        <item x="87"/>
        <item x="118"/>
        <item x="32"/>
        <item x="43"/>
        <item x="26"/>
        <item x="175"/>
        <item x="59"/>
        <item x="45"/>
        <item x="2"/>
        <item x="62"/>
        <item x="96"/>
        <item x="126"/>
        <item x="140"/>
        <item x="44"/>
        <item x="9"/>
        <item x="70"/>
        <item x="41"/>
        <item x="50"/>
        <item x="93"/>
        <item x="174"/>
        <item x="120"/>
        <item x="23"/>
        <item x="15"/>
        <item x="52"/>
        <item x="185"/>
        <item x="14"/>
        <item x="158"/>
        <item x="182"/>
        <item x="25"/>
        <item x="151"/>
        <item x="31"/>
        <item x="139"/>
        <item x="35"/>
        <item x="114"/>
        <item x="159"/>
        <item x="130"/>
        <item x="56"/>
        <item x="5"/>
        <item x="128"/>
        <item x="97"/>
        <item x="129"/>
        <item x="144"/>
        <item x="164"/>
        <item x="162"/>
        <item x="103"/>
        <item x="71"/>
        <item x="177"/>
        <item x="29"/>
        <item x="141"/>
        <item x="156"/>
        <item x="115"/>
        <item x="167"/>
        <item x="163"/>
        <item x="69"/>
        <item x="143"/>
        <item x="99"/>
        <item x="132"/>
        <item x="145"/>
        <item x="178"/>
        <item x="116"/>
        <item x="28"/>
        <item x="68"/>
        <item x="95"/>
        <item x="72"/>
        <item x="21"/>
        <item x="8"/>
        <item x="125"/>
        <item x="79"/>
        <item x="88"/>
        <item x="58"/>
        <item x="109"/>
        <item x="19"/>
        <item x="94"/>
        <item x="74"/>
        <item x="173"/>
        <item x="101"/>
        <item x="37"/>
        <item x="122"/>
        <item x="89"/>
        <item x="107"/>
        <item x="78"/>
        <item x="7"/>
        <item x="30"/>
        <item x="92"/>
        <item x="10"/>
        <item x="189"/>
      </items>
    </pivotField>
    <pivotField compact="0" outline="0" showAll="0"/>
    <pivotField compact="0" outline="0" showAll="0"/>
    <pivotField compact="0" outline="0" showAll="0"/>
    <pivotField compact="0" outline="0" showAll="0"/>
    <pivotField axis="axisPage" compact="0" outline="0" showAll="0">
      <items count="80">
        <item x="3"/>
        <item x="4"/>
        <item m="1" x="22"/>
        <item m="1" x="29"/>
        <item m="1" x="9"/>
        <item m="1" x="58"/>
        <item m="1" x="55"/>
        <item m="1" x="19"/>
        <item m="1" x="34"/>
        <item m="1" x="35"/>
        <item m="1" x="62"/>
        <item m="1" x="63"/>
        <item m="1" x="46"/>
        <item m="1" x="11"/>
        <item m="1" x="74"/>
        <item m="1" x="42"/>
        <item m="1" x="47"/>
        <item m="1" x="64"/>
        <item m="1" x="24"/>
        <item m="1" x="54"/>
        <item m="1" x="78"/>
        <item m="1" x="72"/>
        <item m="1" x="59"/>
        <item m="1" x="8"/>
        <item m="1" x="31"/>
        <item m="1" x="39"/>
        <item m="1" x="10"/>
        <item m="1" x="14"/>
        <item m="1" x="30"/>
        <item m="1" x="56"/>
        <item m="1" x="20"/>
        <item m="1" x="45"/>
        <item m="1" x="60"/>
        <item m="1" x="57"/>
        <item m="1" x="69"/>
        <item m="1" x="17"/>
        <item m="1" x="15"/>
        <item m="1" x="66"/>
        <item m="1" x="65"/>
        <item m="1" x="41"/>
        <item m="1" x="16"/>
        <item m="1" x="28"/>
        <item m="1" x="71"/>
        <item m="1" x="77"/>
        <item m="1" x="53"/>
        <item m="1" x="50"/>
        <item m="1" x="67"/>
        <item m="1" x="68"/>
        <item m="1" x="6"/>
        <item m="1" x="38"/>
        <item m="1" x="26"/>
        <item m="1" x="75"/>
        <item m="1" x="21"/>
        <item m="1" x="25"/>
        <item m="1" x="70"/>
        <item m="1" x="76"/>
        <item m="1" x="43"/>
        <item m="1" x="12"/>
        <item m="1" x="37"/>
        <item m="1" x="49"/>
        <item m="1" x="40"/>
        <item m="1" x="33"/>
        <item m="1" x="52"/>
        <item m="1" x="23"/>
        <item m="1" x="7"/>
        <item m="1" x="5"/>
        <item m="1" x="61"/>
        <item m="1" x="13"/>
        <item m="1" x="73"/>
        <item m="1" x="36"/>
        <item m="1" x="27"/>
        <item m="1" x="48"/>
        <item m="1" x="51"/>
        <item m="1" x="32"/>
        <item m="1" x="44"/>
        <item m="1" x="18"/>
        <item x="0"/>
        <item x="1"/>
        <item x="2"/>
        <item t="default"/>
      </items>
    </pivotField>
    <pivotField axis="axisRow" compact="0" outline="0" showAll="0" defaultSubtotal="0">
      <items count="121">
        <item x="2"/>
        <item x="3"/>
        <item m="1" x="84"/>
        <item m="1" x="4"/>
        <item m="1" x="107"/>
        <item m="1" x="14"/>
        <item m="1" x="10"/>
        <item m="1" x="21"/>
        <item m="1" x="60"/>
        <item m="1" x="23"/>
        <item m="1" x="45"/>
        <item m="1" x="77"/>
        <item m="1" x="100"/>
        <item m="1" x="86"/>
        <item m="1" x="96"/>
        <item m="1" x="93"/>
        <item m="1" x="31"/>
        <item m="1" x="68"/>
        <item m="1" x="65"/>
        <item m="1" x="51"/>
        <item m="1" x="19"/>
        <item m="1" x="58"/>
        <item m="1" x="115"/>
        <item m="1" x="52"/>
        <item m="1" x="33"/>
        <item m="1" x="36"/>
        <item m="1" x="64"/>
        <item m="1" x="112"/>
        <item m="1" x="118"/>
        <item m="1" x="57"/>
        <item m="1" x="18"/>
        <item m="1" x="109"/>
        <item m="1" x="20"/>
        <item m="1" x="29"/>
        <item m="1" x="111"/>
        <item m="1" x="73"/>
        <item m="1" x="89"/>
        <item m="1" x="117"/>
        <item m="1" x="62"/>
        <item m="1" x="82"/>
        <item m="1" x="48"/>
        <item m="1" x="99"/>
        <item m="1" x="85"/>
        <item m="1" x="34"/>
        <item m="1" x="98"/>
        <item m="1" x="76"/>
        <item m="1" x="75"/>
        <item m="1" x="104"/>
        <item m="1" x="55"/>
        <item m="1" x="35"/>
        <item m="1" x="91"/>
        <item m="1" x="83"/>
        <item m="1" x="46"/>
        <item m="1" x="78"/>
        <item m="1" x="50"/>
        <item m="1" x="38"/>
        <item m="1" x="13"/>
        <item m="1" x="87"/>
        <item m="1" x="26"/>
        <item m="1" x="32"/>
        <item m="1" x="43"/>
        <item m="1" x="11"/>
        <item m="1" x="59"/>
        <item m="1" x="95"/>
        <item m="1" x="12"/>
        <item m="1" x="28"/>
        <item m="1" x="8"/>
        <item m="1" x="71"/>
        <item m="1" x="37"/>
        <item m="1" x="22"/>
        <item m="1" x="56"/>
        <item m="1" x="80"/>
        <item m="1" x="103"/>
        <item m="1" x="15"/>
        <item m="1" x="114"/>
        <item m="1" x="63"/>
        <item m="1" x="90"/>
        <item m="1" x="44"/>
        <item m="1" x="97"/>
        <item m="1" x="49"/>
        <item m="1" x="119"/>
        <item m="1" x="120"/>
        <item m="1" x="42"/>
        <item m="1" x="67"/>
        <item m="1" x="7"/>
        <item m="1" x="25"/>
        <item m="1" x="6"/>
        <item m="1" x="79"/>
        <item m="1" x="116"/>
        <item m="1" x="30"/>
        <item m="1" x="72"/>
        <item m="1" x="108"/>
        <item m="1" x="106"/>
        <item m="1" x="69"/>
        <item m="1" x="113"/>
        <item m="1" x="9"/>
        <item m="1" x="41"/>
        <item m="1" x="94"/>
        <item m="1" x="61"/>
        <item m="1" x="92"/>
        <item m="1" x="66"/>
        <item m="1" x="27"/>
        <item m="1" x="110"/>
        <item m="1" x="17"/>
        <item m="1" x="101"/>
        <item m="1" x="16"/>
        <item m="1" x="105"/>
        <item m="1" x="102"/>
        <item m="1" x="39"/>
        <item m="1" x="81"/>
        <item m="1" x="5"/>
        <item m="1" x="53"/>
        <item m="1" x="54"/>
        <item m="1" x="88"/>
        <item m="1" x="47"/>
        <item m="1" x="70"/>
        <item m="1" x="74"/>
        <item m="1" x="40"/>
        <item m="1" x="24"/>
        <item x="1"/>
        <item x="0"/>
      </items>
    </pivotField>
    <pivotField axis="axisRow" compact="0" outline="0" showAll="0" defaultSubtotal="0">
      <items count="7">
        <item x="3"/>
        <item x="0"/>
        <item x="1"/>
        <item x="2"/>
        <item x="4"/>
        <item m="1" x="6"/>
        <item m="1" x="5"/>
      </items>
    </pivotField>
    <pivotField compact="0" outline="0" showAll="0"/>
    <pivotField axis="axisRow" compact="0" outline="0" showAll="0" defaultSubtotal="0">
      <items count="138">
        <item x="2"/>
        <item x="3"/>
        <item m="1" x="42"/>
        <item m="1" x="4"/>
        <item m="1" x="86"/>
        <item m="1" x="50"/>
        <item m="1" x="94"/>
        <item m="1" x="17"/>
        <item m="1" x="56"/>
        <item m="1" x="38"/>
        <item m="1" x="60"/>
        <item m="1" x="58"/>
        <item m="1" x="30"/>
        <item m="1" x="59"/>
        <item m="1" x="90"/>
        <item m="1" x="55"/>
        <item m="1" x="135"/>
        <item m="1" x="36"/>
        <item m="1" x="7"/>
        <item m="1" x="84"/>
        <item m="1" x="124"/>
        <item m="1" x="113"/>
        <item m="1" x="32"/>
        <item m="1" x="137"/>
        <item m="1" x="87"/>
        <item m="1" x="12"/>
        <item m="1" x="44"/>
        <item m="1" x="23"/>
        <item m="1" x="62"/>
        <item m="1" x="49"/>
        <item m="1" x="65"/>
        <item m="1" x="89"/>
        <item m="1" x="93"/>
        <item m="1" x="136"/>
        <item m="1" x="95"/>
        <item m="1" x="107"/>
        <item m="1" x="115"/>
        <item m="1" x="16"/>
        <item m="1" x="127"/>
        <item m="1" x="53"/>
        <item m="1" x="40"/>
        <item m="1" x="10"/>
        <item m="1" x="69"/>
        <item m="1" x="99"/>
        <item m="1" x="31"/>
        <item m="1" x="43"/>
        <item m="1" x="132"/>
        <item m="1" x="79"/>
        <item m="1" x="61"/>
        <item m="1" x="8"/>
        <item m="1" x="45"/>
        <item m="1" x="106"/>
        <item m="1" x="83"/>
        <item m="1" x="108"/>
        <item m="1" x="111"/>
        <item m="1" x="6"/>
        <item m="1" x="128"/>
        <item m="1" x="63"/>
        <item m="1" x="76"/>
        <item m="1" x="114"/>
        <item m="1" x="34"/>
        <item m="1" x="101"/>
        <item m="1" x="77"/>
        <item m="1" x="33"/>
        <item m="1" x="27"/>
        <item m="1" x="24"/>
        <item m="1" x="71"/>
        <item m="1" x="96"/>
        <item m="1" x="52"/>
        <item m="1" x="18"/>
        <item m="1" x="81"/>
        <item m="1" x="39"/>
        <item m="1" x="35"/>
        <item m="1" x="73"/>
        <item m="1" x="74"/>
        <item m="1" x="126"/>
        <item m="1" x="57"/>
        <item m="1" x="20"/>
        <item m="1" x="131"/>
        <item m="1" x="129"/>
        <item m="1" x="67"/>
        <item m="1" x="19"/>
        <item m="1" x="46"/>
        <item m="1" x="118"/>
        <item m="1" x="92"/>
        <item m="1" x="102"/>
        <item m="1" x="22"/>
        <item m="1" x="100"/>
        <item m="1" x="125"/>
        <item m="1" x="72"/>
        <item m="1" x="25"/>
        <item m="1" x="119"/>
        <item m="1" x="134"/>
        <item m="1" x="5"/>
        <item m="1" x="97"/>
        <item m="1" x="109"/>
        <item m="1" x="121"/>
        <item m="1" x="14"/>
        <item m="1" x="133"/>
        <item m="1" x="105"/>
        <item m="1" x="48"/>
        <item m="1" x="80"/>
        <item m="1" x="103"/>
        <item m="1" x="51"/>
        <item m="1" x="26"/>
        <item m="1" x="37"/>
        <item m="1" x="68"/>
        <item m="1" x="98"/>
        <item m="1" x="54"/>
        <item m="1" x="122"/>
        <item m="1" x="28"/>
        <item m="1" x="21"/>
        <item m="1" x="88"/>
        <item m="1" x="91"/>
        <item m="1" x="104"/>
        <item m="1" x="112"/>
        <item m="1" x="110"/>
        <item m="1" x="11"/>
        <item m="1" x="66"/>
        <item m="1" x="117"/>
        <item m="1" x="47"/>
        <item m="1" x="13"/>
        <item m="1" x="41"/>
        <item m="1" x="78"/>
        <item m="1" x="82"/>
        <item m="1" x="130"/>
        <item m="1" x="70"/>
        <item m="1" x="120"/>
        <item m="1" x="15"/>
        <item m="1" x="9"/>
        <item m="1" x="64"/>
        <item m="1" x="85"/>
        <item m="1" x="123"/>
        <item m="1" x="75"/>
        <item m="1" x="116"/>
        <item m="1" x="29"/>
        <item x="0"/>
        <item x="1"/>
      </items>
    </pivotField>
    <pivotField axis="axisRow" compact="0" outline="0" showAll="0" defaultSubtotal="0">
      <items count="191">
        <item x="9"/>
        <item x="10"/>
        <item m="1" x="117"/>
        <item m="1" x="172"/>
        <item m="1" x="122"/>
        <item m="1" x="93"/>
        <item m="1" x="144"/>
        <item m="1" x="32"/>
        <item m="1" x="47"/>
        <item m="1" x="15"/>
        <item m="1" x="176"/>
        <item m="1" x="139"/>
        <item m="1" x="175"/>
        <item m="1" x="127"/>
        <item m="1" x="76"/>
        <item m="1" x="107"/>
        <item m="1" x="190"/>
        <item m="1" x="165"/>
        <item m="1" x="184"/>
        <item m="1" x="81"/>
        <item m="1" x="87"/>
        <item m="1" x="82"/>
        <item m="1" x="49"/>
        <item m="1" x="128"/>
        <item m="1" x="51"/>
        <item m="1" x="39"/>
        <item m="1" x="91"/>
        <item m="1" x="185"/>
        <item m="1" x="73"/>
        <item m="1" x="150"/>
        <item m="1" x="75"/>
        <item m="1" x="77"/>
        <item m="1" x="160"/>
        <item m="1" x="83"/>
        <item m="1" x="59"/>
        <item m="1" x="60"/>
        <item m="1" x="118"/>
        <item m="1" x="41"/>
        <item m="1" x="189"/>
        <item m="1" x="106"/>
        <item m="1" x="42"/>
        <item m="1" x="124"/>
        <item m="1" x="151"/>
        <item m="1" x="88"/>
        <item m="1" x="116"/>
        <item m="1" x="54"/>
        <item m="1" x="149"/>
        <item m="1" x="52"/>
        <item m="1" x="100"/>
        <item m="1" x="120"/>
        <item m="1" x="137"/>
        <item m="1" x="101"/>
        <item m="1" x="36"/>
        <item m="1" x="45"/>
        <item m="1" x="95"/>
        <item m="1" x="97"/>
        <item m="1" x="108"/>
        <item m="1" x="135"/>
        <item m="1" x="65"/>
        <item m="1" x="56"/>
        <item m="1" x="157"/>
        <item m="1" x="159"/>
        <item m="1" x="19"/>
        <item m="1" x="14"/>
        <item m="1" x="96"/>
        <item m="1" x="186"/>
        <item m="1" x="26"/>
        <item m="1" x="112"/>
        <item m="1" x="170"/>
        <item m="1" x="111"/>
        <item m="1" x="138"/>
        <item m="1" x="177"/>
        <item m="1" x="33"/>
        <item m="1" x="69"/>
        <item m="1" x="140"/>
        <item m="1" x="25"/>
        <item m="1" x="68"/>
        <item m="1" x="57"/>
        <item m="1" x="183"/>
        <item m="1" x="46"/>
        <item m="1" x="74"/>
        <item m="1" x="71"/>
        <item m="1" x="114"/>
        <item m="1" x="129"/>
        <item m="1" x="40"/>
        <item m="1" x="27"/>
        <item m="1" x="20"/>
        <item m="1" x="99"/>
        <item m="1" x="162"/>
        <item m="1" x="163"/>
        <item m="1" x="44"/>
        <item m="1" x="119"/>
        <item m="1" x="143"/>
        <item m="1" x="155"/>
        <item m="1" x="113"/>
        <item m="1" x="105"/>
        <item m="1" x="132"/>
        <item m="1" x="55"/>
        <item m="1" x="38"/>
        <item m="1" x="78"/>
        <item m="1" x="16"/>
        <item m="1" x="12"/>
        <item m="1" x="147"/>
        <item m="1" x="102"/>
        <item m="1" x="67"/>
        <item m="1" x="92"/>
        <item m="1" x="70"/>
        <item m="1" x="121"/>
        <item m="1" x="84"/>
        <item m="1" x="80"/>
        <item m="1" x="146"/>
        <item m="1" x="145"/>
        <item m="1" x="187"/>
        <item m="1" x="37"/>
        <item m="1" x="62"/>
        <item m="1" x="29"/>
        <item m="1" x="35"/>
        <item m="1" x="156"/>
        <item m="1" x="142"/>
        <item m="1" x="179"/>
        <item m="1" x="133"/>
        <item m="1" x="21"/>
        <item m="1" x="180"/>
        <item m="1" x="109"/>
        <item m="1" x="158"/>
        <item m="1" x="161"/>
        <item m="1" x="11"/>
        <item m="1" x="72"/>
        <item m="1" x="17"/>
        <item m="1" x="63"/>
        <item m="1" x="66"/>
        <item m="1" x="31"/>
        <item m="1" x="178"/>
        <item m="1" x="18"/>
        <item m="1" x="28"/>
        <item m="1" x="141"/>
        <item m="1" x="79"/>
        <item m="1" x="123"/>
        <item m="1" x="34"/>
        <item m="1" x="130"/>
        <item m="1" x="126"/>
        <item m="1" x="125"/>
        <item m="1" x="30"/>
        <item m="1" x="58"/>
        <item m="1" x="115"/>
        <item m="1" x="94"/>
        <item m="1" x="182"/>
        <item m="1" x="13"/>
        <item m="1" x="53"/>
        <item m="1" x="23"/>
        <item m="1" x="24"/>
        <item m="1" x="134"/>
        <item m="1" x="173"/>
        <item m="1" x="152"/>
        <item m="1" x="153"/>
        <item m="1" x="90"/>
        <item m="1" x="166"/>
        <item m="1" x="98"/>
        <item m="1" x="50"/>
        <item m="1" x="168"/>
        <item m="1" x="61"/>
        <item m="1" x="104"/>
        <item m="1" x="131"/>
        <item m="1" x="188"/>
        <item m="1" x="48"/>
        <item m="1" x="85"/>
        <item m="1" x="148"/>
        <item m="1" x="64"/>
        <item m="1" x="22"/>
        <item m="1" x="171"/>
        <item m="1" x="110"/>
        <item m="1" x="154"/>
        <item m="1" x="164"/>
        <item m="1" x="89"/>
        <item m="1" x="43"/>
        <item m="1" x="103"/>
        <item m="1" x="86"/>
        <item m="1" x="167"/>
        <item m="1" x="174"/>
        <item m="1" x="181"/>
        <item m="1" x="136"/>
        <item m="1" x="169"/>
        <item x="3"/>
        <item x="1"/>
        <item x="2"/>
        <item x="6"/>
        <item x="0"/>
        <item x="4"/>
        <item x="5"/>
        <item x="7"/>
        <item x="8"/>
      </items>
    </pivotField>
    <pivotField axis="axisRow" compact="0" outline="0" showAll="0" defaultSubtotal="0">
      <items count="7">
        <item x="3"/>
        <item x="0"/>
        <item x="2"/>
        <item x="4"/>
        <item x="1"/>
        <item m="1" x="5"/>
        <item m="1" x="6"/>
      </items>
    </pivotField>
    <pivotField axis="axisRow" compact="0" outline="0" showAll="0" defaultSubtotal="0">
      <items count="38">
        <item x="2"/>
        <item x="1"/>
        <item x="5"/>
        <item x="7"/>
        <item x="3"/>
        <item x="0"/>
        <item x="19"/>
        <item x="17"/>
        <item x="6"/>
        <item x="11"/>
        <item x="13"/>
        <item x="8"/>
        <item x="20"/>
        <item x="10"/>
        <item x="15"/>
        <item m="1" x="32"/>
        <item x="23"/>
        <item m="1" x="36"/>
        <item x="25"/>
        <item x="26"/>
        <item x="4"/>
        <item x="9"/>
        <item x="22"/>
        <item x="16"/>
        <item m="1" x="37"/>
        <item x="24"/>
        <item m="1" x="28"/>
        <item m="1" x="30"/>
        <item m="1" x="29"/>
        <item x="18"/>
        <item m="1" x="27"/>
        <item m="1" x="31"/>
        <item x="12"/>
        <item x="14"/>
        <item m="1" x="33"/>
        <item m="1" x="34"/>
        <item m="1" x="35"/>
        <item x="21"/>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6">
        <item x="3"/>
        <item x="4"/>
        <item x="1"/>
        <item x="0"/>
        <item x="2"/>
        <item t="default"/>
      </items>
    </pivotField>
    <pivotField axis="axisRow" compact="0" outline="0" showAll="0" defaultSubtotal="0">
      <items count="50">
        <item x="11"/>
        <item x="12"/>
        <item m="1" x="47"/>
        <item m="1" x="41"/>
        <item m="1" x="25"/>
        <item m="1" x="14"/>
        <item m="1" x="32"/>
        <item m="1" x="26"/>
        <item m="1" x="49"/>
        <item m="1" x="43"/>
        <item m="1" x="44"/>
        <item m="1" x="16"/>
        <item m="1" x="33"/>
        <item m="1" x="15"/>
        <item m="1" x="21"/>
        <item m="1" x="27"/>
        <item m="1" x="46"/>
        <item m="1" x="24"/>
        <item m="1" x="35"/>
        <item m="1" x="38"/>
        <item m="1" x="36"/>
        <item m="1" x="42"/>
        <item m="1" x="17"/>
        <item m="1" x="34"/>
        <item m="1" x="23"/>
        <item m="1" x="22"/>
        <item m="1" x="19"/>
        <item m="1" x="31"/>
        <item m="1" x="37"/>
        <item m="1" x="39"/>
        <item m="1" x="29"/>
        <item m="1" x="18"/>
        <item m="1" x="28"/>
        <item m="1" x="13"/>
        <item m="1" x="48"/>
        <item m="1" x="45"/>
        <item m="1" x="20"/>
        <item m="1" x="30"/>
        <item m="1" x="40"/>
        <item x="10"/>
        <item x="1"/>
        <item x="2"/>
        <item x="3"/>
        <item x="4"/>
        <item x="5"/>
        <item x="6"/>
        <item x="7"/>
        <item x="8"/>
        <item x="9"/>
        <item x="0"/>
      </items>
    </pivotField>
    <pivotField axis="axisRow" compact="0" outline="0" showAll="0" defaultSubtotal="0">
      <items count="138">
        <item x="11"/>
        <item x="12"/>
        <item m="1" x="21"/>
        <item m="1" x="49"/>
        <item m="1" x="78"/>
        <item m="1" x="111"/>
        <item m="1" x="15"/>
        <item m="1" x="43"/>
        <item m="1" x="72"/>
        <item m="1" x="106"/>
        <item m="1" x="135"/>
        <item m="1" x="38"/>
        <item m="1" x="66"/>
        <item m="1" x="100"/>
        <item m="1" x="128"/>
        <item m="1" x="34"/>
        <item m="1" x="61"/>
        <item m="1" x="95"/>
        <item m="1" x="124"/>
        <item m="1" x="29"/>
        <item m="1" x="57"/>
        <item m="1" x="88"/>
        <item m="1" x="119"/>
        <item m="1" x="24"/>
        <item m="1" x="53"/>
        <item m="1" x="82"/>
        <item m="1" x="115"/>
        <item m="1" x="18"/>
        <item m="1" x="47"/>
        <item m="1" x="76"/>
        <item m="1" x="109"/>
        <item m="1" x="13"/>
        <item m="1" x="42"/>
        <item m="1" x="70"/>
        <item m="1" x="104"/>
        <item m="1" x="132"/>
        <item m="1" x="37"/>
        <item m="1" x="64"/>
        <item m="1" x="98"/>
        <item m="1" x="126"/>
        <item m="1" x="33"/>
        <item m="1" x="59"/>
        <item m="1" x="93"/>
        <item m="1" x="121"/>
        <item m="1" x="27"/>
        <item m="1" x="55"/>
        <item m="1" x="85"/>
        <item m="1" x="117"/>
        <item m="1" x="23"/>
        <item m="1" x="51"/>
        <item m="1" x="80"/>
        <item m="1" x="112"/>
        <item m="1" x="17"/>
        <item m="1" x="44"/>
        <item m="1" x="74"/>
        <item m="1" x="107"/>
        <item m="1" x="137"/>
        <item m="1" x="40"/>
        <item m="1" x="68"/>
        <item m="1" x="101"/>
        <item m="1" x="130"/>
        <item m="1" x="35"/>
        <item m="1" x="62"/>
        <item m="1" x="96"/>
        <item m="1" x="31"/>
        <item m="1" x="90"/>
        <item m="1" x="25"/>
        <item m="1" x="83"/>
        <item m="1" x="20"/>
        <item m="1" x="77"/>
        <item m="1" x="14"/>
        <item m="1" x="71"/>
        <item m="1" x="134"/>
        <item m="1" x="65"/>
        <item m="1" x="127"/>
        <item m="1" x="60"/>
        <item m="1" x="123"/>
        <item m="1" x="56"/>
        <item m="1" x="118"/>
        <item m="1" x="52"/>
        <item m="1" x="114"/>
        <item m="1" x="46"/>
        <item m="1" x="108"/>
        <item m="1" x="41"/>
        <item m="1" x="103"/>
        <item m="1" x="36"/>
        <item m="1" x="97"/>
        <item m="1" x="32"/>
        <item m="1" x="92"/>
        <item m="1" x="26"/>
        <item m="1" x="84"/>
        <item m="1" x="22"/>
        <item m="1" x="79"/>
        <item m="1" x="16"/>
        <item m="1" x="73"/>
        <item m="1" x="136"/>
        <item m="1" x="129"/>
        <item m="1" x="125"/>
        <item m="1" x="120"/>
        <item m="1" x="116"/>
        <item m="1" x="110"/>
        <item m="1" x="105"/>
        <item m="1" x="99"/>
        <item m="1" x="94"/>
        <item m="1" x="87"/>
        <item m="1" x="81"/>
        <item m="1" x="75"/>
        <item m="1" x="69"/>
        <item m="1" x="63"/>
        <item m="1" x="58"/>
        <item m="1" x="54"/>
        <item m="1" x="50"/>
        <item m="1" x="39"/>
        <item m="1" x="30"/>
        <item m="1" x="19"/>
        <item m="1" x="133"/>
        <item m="1" x="122"/>
        <item m="1" x="113"/>
        <item m="1" x="102"/>
        <item m="1" x="91"/>
        <item m="1" x="67"/>
        <item m="1" x="48"/>
        <item m="1" x="28"/>
        <item m="1" x="131"/>
        <item m="1" x="89"/>
        <item m="1" x="45"/>
        <item m="1" x="86"/>
        <item x="10"/>
        <item x="3"/>
        <item x="2"/>
        <item x="4"/>
        <item x="1"/>
        <item x="5"/>
        <item x="6"/>
        <item x="9"/>
        <item x="8"/>
        <item x="7"/>
        <item x="0"/>
      </items>
    </pivotField>
    <pivotField axis="axisRow" compact="0" outline="0" showAll="0" defaultSubtotal="0">
      <items count="50">
        <item x="12"/>
        <item x="11"/>
        <item m="1" x="32"/>
        <item m="1" x="19"/>
        <item m="1" x="34"/>
        <item m="1" x="47"/>
        <item m="1" x="16"/>
        <item m="1" x="20"/>
        <item m="1" x="25"/>
        <item m="1" x="35"/>
        <item m="1" x="38"/>
        <item m="1" x="41"/>
        <item m="1" x="44"/>
        <item m="1" x="48"/>
        <item m="1" x="14"/>
        <item m="1" x="17"/>
        <item m="1" x="18"/>
        <item m="1" x="21"/>
        <item m="1" x="22"/>
        <item m="1" x="23"/>
        <item m="1" x="24"/>
        <item m="1" x="26"/>
        <item m="1" x="28"/>
        <item m="1" x="30"/>
        <item m="1" x="33"/>
        <item m="1" x="36"/>
        <item m="1" x="37"/>
        <item m="1" x="39"/>
        <item m="1" x="40"/>
        <item m="1" x="42"/>
        <item m="1" x="43"/>
        <item m="1" x="45"/>
        <item m="1" x="46"/>
        <item m="1" x="49"/>
        <item m="1" x="27"/>
        <item m="1" x="13"/>
        <item m="1" x="29"/>
        <item m="1" x="15"/>
        <item m="1" x="31"/>
        <item x="10"/>
        <item x="1"/>
        <item x="2"/>
        <item x="3"/>
        <item x="4"/>
        <item x="5"/>
        <item x="6"/>
        <item x="7"/>
        <item x="8"/>
        <item x="9"/>
        <item x="0"/>
      </items>
    </pivotField>
    <pivotField compact="0" outline="0" showAll="0"/>
    <pivotField compact="0" outline="0" showAll="0"/>
    <pivotField compact="0" outline="0" showAll="0"/>
    <pivotField compact="0" outline="0" showAll="0"/>
    <pivotField compact="0" outline="0" showAll="0"/>
    <pivotField axis="axisRow" compact="0" outline="0" showAll="0" defaultSubtotal="0">
      <items count="185">
        <item x="183"/>
        <item x="175"/>
        <item x="147"/>
        <item x="115"/>
        <item x="107"/>
        <item x="42"/>
        <item x="8"/>
        <item x="111"/>
        <item x="10"/>
        <item x="112"/>
        <item x="105"/>
        <item x="57"/>
        <item x="113"/>
        <item x="134"/>
        <item x="52"/>
        <item x="44"/>
        <item x="74"/>
        <item x="139"/>
        <item x="17"/>
        <item x="48"/>
        <item x="101"/>
        <item x="75"/>
        <item x="2"/>
        <item x="73"/>
        <item x="161"/>
        <item x="12"/>
        <item x="35"/>
        <item x="51"/>
        <item x="136"/>
        <item x="47"/>
        <item x="66"/>
        <item x="39"/>
        <item x="81"/>
        <item x="95"/>
        <item x="91"/>
        <item x="162"/>
        <item x="124"/>
        <item x="156"/>
        <item x="3"/>
        <item x="61"/>
        <item x="72"/>
        <item x="119"/>
        <item x="131"/>
        <item x="46"/>
        <item x="22"/>
        <item x="172"/>
        <item x="178"/>
        <item x="7"/>
        <item x="71"/>
        <item x="128"/>
        <item x="23"/>
        <item x="37"/>
        <item x="108"/>
        <item x="76"/>
        <item x="93"/>
        <item x="77"/>
        <item x="174"/>
        <item x="18"/>
        <item x="28"/>
        <item x="130"/>
        <item x="33"/>
        <item x="137"/>
        <item x="106"/>
        <item x="121"/>
        <item x="126"/>
        <item x="103"/>
        <item x="68"/>
        <item x="169"/>
        <item x="118"/>
        <item x="32"/>
        <item x="138"/>
        <item x="15"/>
        <item x="60"/>
        <item x="16"/>
        <item x="31"/>
        <item x="116"/>
        <item x="84"/>
        <item x="135"/>
        <item x="127"/>
        <item x="45"/>
        <item x="171"/>
        <item x="163"/>
        <item x="56"/>
        <item x="21"/>
        <item x="20"/>
        <item x="11"/>
        <item x="180"/>
        <item x="6"/>
        <item x="176"/>
        <item x="142"/>
        <item x="114"/>
        <item x="97"/>
        <item x="80"/>
        <item x="150"/>
        <item x="67"/>
        <item x="157"/>
        <item x="146"/>
        <item x="129"/>
        <item x="69"/>
        <item x="82"/>
        <item x="152"/>
        <item x="164"/>
        <item x="30"/>
        <item x="58"/>
        <item x="38"/>
        <item x="165"/>
        <item x="158"/>
        <item x="0"/>
        <item x="13"/>
        <item x="179"/>
        <item x="144"/>
        <item x="41"/>
        <item x="155"/>
        <item x="140"/>
        <item x="168"/>
        <item x="88"/>
        <item x="40"/>
        <item x="102"/>
        <item x="149"/>
        <item x="98"/>
        <item x="94"/>
        <item x="14"/>
        <item x="120"/>
        <item x="87"/>
        <item x="24"/>
        <item x="110"/>
        <item x="53"/>
        <item x="34"/>
        <item x="78"/>
        <item x="177"/>
        <item x="166"/>
        <item x="173"/>
        <item x="86"/>
        <item x="27"/>
        <item x="1"/>
        <item x="59"/>
        <item x="141"/>
        <item x="123"/>
        <item x="100"/>
        <item x="151"/>
        <item x="19"/>
        <item x="181"/>
        <item x="154"/>
        <item x="89"/>
        <item x="153"/>
        <item x="62"/>
        <item x="65"/>
        <item x="145"/>
        <item x="117"/>
        <item x="92"/>
        <item x="148"/>
        <item x="70"/>
        <item x="5"/>
        <item x="83"/>
        <item x="63"/>
        <item x="122"/>
        <item x="64"/>
        <item x="167"/>
        <item x="132"/>
        <item x="36"/>
        <item x="109"/>
        <item x="54"/>
        <item x="104"/>
        <item x="90"/>
        <item x="49"/>
        <item x="96"/>
        <item x="133"/>
        <item x="170"/>
        <item x="79"/>
        <item x="29"/>
        <item x="159"/>
        <item x="160"/>
        <item x="25"/>
        <item x="55"/>
        <item x="85"/>
        <item x="143"/>
        <item x="50"/>
        <item x="26"/>
        <item x="9"/>
        <item x="43"/>
        <item x="99"/>
        <item x="125"/>
        <item x="184"/>
        <item x="182"/>
        <item x="4"/>
      </items>
    </pivotField>
    <pivotField axis="axisRow" compact="0" outline="0" showAll="0" defaultSubtotal="0">
      <items count="5">
        <item x="3"/>
        <item x="4"/>
        <item x="0"/>
        <item x="2"/>
        <item x="1"/>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379">
        <item m="1" x="694"/>
        <item m="1" x="474"/>
        <item m="1" x="893"/>
        <item m="1" x="1362"/>
        <item m="1" x="927"/>
        <item m="1" x="950"/>
        <item m="1" x="1121"/>
        <item m="1" x="220"/>
        <item m="1" x="830"/>
        <item m="1" x="797"/>
        <item m="1" x="596"/>
        <item m="1" x="1251"/>
        <item m="1" x="1295"/>
        <item m="1" x="1083"/>
        <item m="1" x="529"/>
        <item m="1" x="715"/>
        <item m="1" x="319"/>
        <item m="1" x="454"/>
        <item m="1" x="873"/>
        <item m="1" x="1109"/>
        <item m="1" x="1330"/>
        <item m="1" x="1271"/>
        <item m="1" x="818"/>
        <item m="1" x="754"/>
        <item m="1" x="677"/>
        <item m="1" x="377"/>
        <item m="1" x="1233"/>
        <item m="1" x="707"/>
        <item m="1" x="1180"/>
        <item m="1" x="1179"/>
        <item m="1" x="959"/>
        <item m="1" x="1331"/>
        <item m="1" x="836"/>
        <item m="1" x="411"/>
        <item m="1" x="921"/>
        <item m="1" x="211"/>
        <item m="1" x="803"/>
        <item m="1" x="415"/>
        <item m="1" x="999"/>
        <item m="1" x="1014"/>
        <item m="1" x="1091"/>
        <item m="1" x="1067"/>
        <item m="1" x="686"/>
        <item m="1" x="1360"/>
        <item m="1" x="1294"/>
        <item m="1" x="1168"/>
        <item m="1" x="913"/>
        <item m="1" x="1131"/>
        <item m="1" x="525"/>
        <item m="1" x="697"/>
        <item m="1" x="1269"/>
        <item m="1" x="1098"/>
        <item m="1" x="713"/>
        <item m="1" x="299"/>
        <item m="1" x="293"/>
        <item m="1" x="395"/>
        <item m="1" x="1061"/>
        <item m="1" x="1207"/>
        <item m="1" x="980"/>
        <item m="1" x="563"/>
        <item m="1" x="559"/>
        <item m="1" x="1227"/>
        <item m="1" x="1196"/>
        <item m="1" x="1229"/>
        <item m="1" x="191"/>
        <item m="1" x="1060"/>
        <item m="1" x="1173"/>
        <item m="1" x="440"/>
        <item m="1" x="1066"/>
        <item m="1" x="887"/>
        <item m="1" x="791"/>
        <item m="1" x="672"/>
        <item m="1" x="947"/>
        <item m="1" x="856"/>
        <item m="1" x="196"/>
        <item m="1" x="265"/>
        <item m="1" x="1170"/>
        <item m="1" x="988"/>
        <item m="1" x="966"/>
        <item m="1" x="1256"/>
        <item m="1" x="953"/>
        <item m="1" x="356"/>
        <item m="1" x="1150"/>
        <item m="1" x="611"/>
        <item m="1" x="188"/>
        <item m="1" x="494"/>
        <item m="1" x="628"/>
        <item m="1" x="1035"/>
        <item m="1" x="469"/>
        <item m="1" x="627"/>
        <item m="1" x="391"/>
        <item m="1" x="1367"/>
        <item m="1" x="521"/>
        <item m="1" x="897"/>
        <item m="1" x="1054"/>
        <item m="1" x="612"/>
        <item m="1" x="799"/>
        <item m="1" x="1164"/>
        <item m="1" x="1074"/>
        <item m="1" x="194"/>
        <item m="1" x="1111"/>
        <item m="1" x="824"/>
        <item m="1" x="208"/>
        <item m="1" x="349"/>
        <item m="1" x="1048"/>
        <item m="1" x="1114"/>
        <item m="1" x="375"/>
        <item m="1" x="366"/>
        <item m="1" x="1259"/>
        <item m="1" x="1296"/>
        <item m="1" x="285"/>
        <item m="1" x="266"/>
        <item m="1" x="792"/>
        <item m="1" x="503"/>
        <item m="1" x="608"/>
        <item m="1" x="235"/>
        <item m="1" x="308"/>
        <item m="1" x="280"/>
        <item m="1" x="894"/>
        <item m="1" x="680"/>
        <item m="1" x="1191"/>
        <item m="1" x="1270"/>
        <item m="1" x="1214"/>
        <item m="1" x="337"/>
        <item m="1" x="920"/>
        <item m="1" x="1310"/>
        <item m="1" x="184"/>
        <item m="1" x="964"/>
        <item m="1" x="764"/>
        <item m="1" x="1020"/>
        <item m="1" x="819"/>
        <item m="1" x="1201"/>
        <item m="1" x="374"/>
        <item m="1" x="1190"/>
        <item m="1" x="193"/>
        <item m="1" x="505"/>
        <item m="1" x="690"/>
        <item m="1" x="328"/>
        <item m="1" x="1068"/>
        <item m="1" x="1102"/>
        <item m="1" x="304"/>
        <item m="1" x="917"/>
        <item m="1" x="500"/>
        <item m="1" x="398"/>
        <item m="1" x="1119"/>
        <item m="1" x="1192"/>
        <item m="1" x="1182"/>
        <item m="1" x="948"/>
        <item m="1" x="839"/>
        <item m="1" x="1055"/>
        <item m="1" x="472"/>
        <item m="1" x="1010"/>
        <item m="1" x="1094"/>
        <item m="1" x="1345"/>
        <item m="1" x="661"/>
        <item m="1" x="259"/>
        <item m="1" x="1254"/>
        <item m="1" x="758"/>
        <item m="1" x="1117"/>
        <item m="1" x="821"/>
        <item m="1" x="444"/>
        <item m="1" x="1118"/>
        <item m="1" x="273"/>
        <item m="1" x="1148"/>
        <item m="1" x="868"/>
        <item m="1" x="981"/>
        <item m="1" x="1144"/>
        <item m="1" x="1092"/>
        <item m="1" x="1238"/>
        <item m="1" x="793"/>
        <item m="1" x="1321"/>
        <item m="1" x="979"/>
        <item m="1" x="613"/>
        <item m="1" x="546"/>
        <item m="1" x="582"/>
        <item m="1" x="933"/>
        <item m="1" x="362"/>
        <item m="1" x="1053"/>
        <item m="1" x="1223"/>
        <item m="1" x="394"/>
        <item m="1" x="1021"/>
        <item m="1" x="1077"/>
        <item m="1" x="885"/>
        <item m="1" x="825"/>
        <item m="1" x="540"/>
        <item m="1" x="1328"/>
        <item m="1" x="459"/>
        <item m="1" x="1031"/>
        <item m="1" x="1174"/>
        <item m="1" x="668"/>
        <item m="1" x="407"/>
        <item m="1" x="1124"/>
        <item m="1" x="934"/>
        <item m="1" x="441"/>
        <item m="1" x="1030"/>
        <item m="1" x="1183"/>
        <item m="1" x="808"/>
        <item m="1" x="1208"/>
        <item m="1" x="692"/>
        <item m="1" x="334"/>
        <item m="1" x="647"/>
        <item m="1" x="1155"/>
        <item m="1" x="928"/>
        <item m="1" x="879"/>
        <item m="1" x="460"/>
        <item m="1" x="278"/>
        <item m="1" x="327"/>
        <item m="1" x="423"/>
        <item m="1" x="1341"/>
        <item m="1" x="209"/>
        <item m="1" x="310"/>
        <item m="1" x="189"/>
        <item m="1" x="553"/>
        <item m="1" x="509"/>
        <item m="1" x="1312"/>
        <item m="1" x="1371"/>
        <item m="1" x="1012"/>
        <item m="1" x="1365"/>
        <item m="1" x="436"/>
        <item m="1" x="1239"/>
        <item m="1" x="302"/>
        <item m="1" x="1205"/>
        <item m="1" x="735"/>
        <item m="1" x="323"/>
        <item m="1" x="1220"/>
        <item m="1" x="520"/>
        <item m="1" x="676"/>
        <item m="1" x="493"/>
        <item m="1" x="932"/>
        <item m="1" x="271"/>
        <item m="1" x="1088"/>
        <item m="1" x="427"/>
        <item m="1" x="937"/>
        <item m="1" x="467"/>
        <item m="1" x="831"/>
        <item m="1" x="658"/>
        <item m="1" x="663"/>
        <item m="1" x="673"/>
        <item m="1" x="1165"/>
        <item m="1" x="1326"/>
        <item m="1" x="1352"/>
        <item m="1" x="475"/>
        <item m="1" x="769"/>
        <item m="1" x="477"/>
        <item m="1" x="587"/>
        <item m="1" x="579"/>
        <item m="1" x="369"/>
        <item m="1" x="262"/>
        <item m="1" x="468"/>
        <item m="1" x="1039"/>
        <item m="1" x="815"/>
        <item m="1" x="1337"/>
        <item m="1" x="770"/>
        <item m="1" x="892"/>
        <item m="1" x="606"/>
        <item m="1" x="543"/>
        <item m="1" x="820"/>
        <item m="1" x="857"/>
        <item m="1" x="935"/>
        <item m="1" x="782"/>
        <item m="1" x="269"/>
        <item m="1" x="1252"/>
        <item m="1" x="1175"/>
        <item m="1" x="576"/>
        <item m="1" x="287"/>
        <item m="1" x="1034"/>
        <item m="1" x="971"/>
        <item m="1" x="1129"/>
        <item m="1" x="787"/>
        <item m="1" x="975"/>
        <item m="1" x="314"/>
        <item m="1" x="922"/>
        <item m="1" x="1032"/>
        <item m="1" x="495"/>
        <item m="1" x="1322"/>
        <item m="1" x="778"/>
        <item m="1" x="1318"/>
        <item m="1" x="234"/>
        <item m="1" x="986"/>
        <item m="1" x="846"/>
        <item m="1" x="781"/>
        <item m="1" x="704"/>
        <item m="1" x="247"/>
        <item m="1" x="1287"/>
        <item m="1" x="726"/>
        <item m="1" x="844"/>
        <item m="1" x="1314"/>
        <item m="1" x="852"/>
        <item m="1" x="744"/>
        <item m="1" x="1059"/>
        <item m="1" x="674"/>
        <item m="1" x="938"/>
        <item m="1" x="258"/>
        <item m="1" x="1323"/>
        <item m="1" x="1199"/>
        <item m="1" x="1086"/>
        <item m="1" x="1200"/>
        <item m="1" x="1058"/>
        <item m="1" x="1262"/>
        <item m="1" x="584"/>
        <item m="1" x="798"/>
        <item m="1" x="243"/>
        <item m="1" x="774"/>
        <item m="1" x="392"/>
        <item m="1" x="732"/>
        <item m="1" x="264"/>
        <item m="1" x="288"/>
        <item m="1" x="1019"/>
        <item m="1" x="601"/>
        <item m="1" x="709"/>
        <item m="1" x="538"/>
        <item m="1" x="1333"/>
        <item m="1" x="826"/>
        <item m="1" x="488"/>
        <item m="1" x="1260"/>
        <item m="1" x="867"/>
        <item m="1" x="1045"/>
        <item m="1" x="1343"/>
        <item m="1" x="978"/>
        <item m="1" x="229"/>
        <item m="1" x="214"/>
        <item m="1" x="646"/>
        <item m="1" x="1046"/>
        <item m="1" x="1292"/>
        <item m="1" x="1052"/>
        <item m="1" x="1003"/>
        <item m="1" x="203"/>
        <item m="1" x="1230"/>
        <item m="1" x="1195"/>
        <item m="1" x="414"/>
        <item m="1" x="801"/>
        <item m="1" x="341"/>
        <item m="1" x="483"/>
        <item m="1" x="1289"/>
        <item m="1" x="804"/>
        <item m="1" x="252"/>
        <item m="1" x="682"/>
        <item m="1" x="1203"/>
        <item m="1" x="382"/>
        <item m="1" x="418"/>
        <item m="1" x="666"/>
        <item m="1" x="187"/>
        <item m="1" x="1171"/>
        <item m="1" x="545"/>
        <item m="1" x="404"/>
        <item m="1" x="237"/>
        <item m="1" x="402"/>
        <item m="1" x="405"/>
        <item m="1" x="267"/>
        <item m="1" x="915"/>
        <item m="1" x="386"/>
        <item m="1" x="788"/>
        <item m="1" x="1206"/>
        <item m="1" x="282"/>
        <item m="1" x="968"/>
        <item m="1" x="1167"/>
        <item m="1" x="1007"/>
        <item m="1" x="466"/>
        <item m="1" x="1177"/>
        <item m="1" x="1377"/>
        <item m="1" x="1159"/>
        <item m="1" x="588"/>
        <item m="1" x="409"/>
        <item m="1" x="982"/>
        <item m="1" x="383"/>
        <item m="1" x="484"/>
        <item x="112"/>
        <item x="181"/>
        <item m="1" x="1028"/>
        <item m="1" x="547"/>
        <item m="1" x="232"/>
        <item m="1" x="878"/>
        <item m="1" x="737"/>
        <item m="1" x="550"/>
        <item m="1" x="1242"/>
        <item m="1" x="772"/>
        <item m="1" x="249"/>
        <item m="1" x="958"/>
        <item m="1" x="223"/>
        <item m="1" x="591"/>
        <item m="1" x="473"/>
        <item m="1" x="895"/>
        <item m="1" x="1204"/>
        <item m="1" x="720"/>
        <item m="1" x="313"/>
        <item m="1" x="835"/>
        <item m="1" x="424"/>
        <item m="1" x="1300"/>
        <item m="1" x="1265"/>
        <item m="1" x="748"/>
        <item m="1" x="522"/>
        <item m="1" x="350"/>
        <item m="1" x="624"/>
        <item m="1" x="507"/>
        <item m="1" x="708"/>
        <item m="1" x="359"/>
        <item m="1" x="353"/>
        <item m="1" x="202"/>
        <item m="1" x="244"/>
        <item m="1" x="479"/>
        <item m="1" x="806"/>
        <item m="1" x="1307"/>
        <item m="1" x="212"/>
        <item m="1" x="827"/>
        <item m="1" x="531"/>
        <item m="1" x="1081"/>
        <item m="1" x="320"/>
        <item m="1" x="832"/>
        <item m="1" x="354"/>
        <item m="1" x="990"/>
        <item m="1" x="1257"/>
        <item x="93"/>
        <item m="1" x="765"/>
        <item m="1" x="1063"/>
        <item m="1" x="644"/>
        <item m="1" x="1116"/>
        <item m="1" x="977"/>
        <item m="1" x="973"/>
        <item m="1" x="823"/>
        <item m="1" x="784"/>
        <item m="1" x="743"/>
        <item m="1" x="1126"/>
        <item m="1" x="333"/>
        <item m="1" x="519"/>
        <item m="1" x="1354"/>
        <item m="1" x="949"/>
        <item m="1" x="496"/>
        <item m="1" x="1303"/>
        <item m="1" x="556"/>
        <item m="1" x="923"/>
        <item m="1" x="306"/>
        <item m="1" x="1281"/>
        <item m="1" x="1359"/>
        <item m="1" x="759"/>
        <item m="1" x="1087"/>
        <item m="1" x="1372"/>
        <item m="1" x="233"/>
        <item m="1" x="200"/>
        <item m="1" x="620"/>
        <item m="1" x="303"/>
        <item m="1" x="675"/>
        <item m="1" x="1366"/>
        <item m="1" x="317"/>
        <item m="1" x="1128"/>
        <item m="1" x="1008"/>
        <item m="1" x="416"/>
        <item m="1" x="421"/>
        <item m="1" x="896"/>
        <item m="1" x="882"/>
        <item m="1" x="727"/>
        <item m="1" x="987"/>
        <item m="1" x="352"/>
        <item m="1" x="810"/>
        <item m="1" x="227"/>
        <item m="1" x="552"/>
        <item m="1" x="695"/>
        <item m="1" x="995"/>
        <item m="1" x="1211"/>
        <item m="1" x="1006"/>
        <item m="1" x="891"/>
        <item m="1" x="253"/>
        <item m="1" x="1027"/>
        <item m="1" x="1266"/>
        <item m="1" x="731"/>
        <item m="1" x="918"/>
        <item m="1" x="183"/>
        <item m="1" x="945"/>
        <item m="1" x="860"/>
        <item m="1" x="1298"/>
        <item m="1" x="637"/>
        <item m="1" x="1162"/>
        <item x="20"/>
        <item m="1" x="1209"/>
        <item m="1" x="361"/>
        <item m="1" x="905"/>
        <item m="1" x="794"/>
        <item m="1" x="865"/>
        <item m="1" x="326"/>
        <item m="1" x="877"/>
        <item m="1" x="956"/>
        <item m="1" x="230"/>
        <item m="1" x="957"/>
        <item m="1" x="1023"/>
        <item m="1" x="344"/>
        <item m="1" x="728"/>
        <item m="1" x="1263"/>
        <item m="1" x="379"/>
        <item m="1" x="1044"/>
        <item m="1" x="224"/>
        <item m="1" x="384"/>
        <item m="1" x="1370"/>
        <item m="1" x="457"/>
        <item m="1" x="358"/>
        <item m="1" x="1017"/>
        <item m="1" x="884"/>
        <item m="1" x="1000"/>
        <item m="1" x="814"/>
        <item m="1" x="485"/>
        <item m="1" x="1342"/>
        <item m="1" x="197"/>
        <item m="1" x="1212"/>
        <item m="1" x="594"/>
        <item m="1" x="1100"/>
        <item m="1" x="910"/>
        <item m="1" x="1225"/>
        <item m="1" x="322"/>
        <item m="1" x="845"/>
        <item m="1" x="533"/>
        <item m="1" x="1275"/>
        <item m="1" x="1036"/>
        <item m="1" x="863"/>
        <item m="1" x="745"/>
        <item m="1" x="888"/>
        <item m="1" x="994"/>
        <item m="1" x="1246"/>
        <item m="1" x="461"/>
        <item m="1" x="1005"/>
        <item m="1" x="902"/>
        <item m="1" x="632"/>
        <item m="1" x="1050"/>
        <item m="1" x="281"/>
        <item m="1" x="1350"/>
        <item m="1" x="773"/>
        <item m="1" x="387"/>
        <item m="1" x="422"/>
        <item m="1" x="342"/>
        <item m="1" x="1009"/>
        <item x="125"/>
        <item m="1" x="1221"/>
        <item m="1" x="381"/>
        <item m="1" x="298"/>
        <item m="1" x="506"/>
        <item m="1" x="1248"/>
        <item m="1" x="898"/>
        <item m="1" x="1228"/>
        <item m="1" x="435"/>
        <item m="1" x="1249"/>
        <item m="1" x="451"/>
        <item m="1" x="809"/>
        <item m="1" x="869"/>
        <item m="1" x="445"/>
        <item m="1" x="790"/>
        <item m="1" x="805"/>
        <item m="1" x="1232"/>
        <item m="1" x="796"/>
        <item m="1" x="693"/>
        <item m="1" x="736"/>
        <item m="1" x="516"/>
        <item m="1" x="577"/>
        <item m="1" x="779"/>
        <item m="1" x="795"/>
        <item m="1" x="1334"/>
        <item x="85"/>
        <item m="1" x="1004"/>
        <item m="1" x="1255"/>
        <item m="1" x="260"/>
        <item m="1" x="195"/>
        <item m="1" x="425"/>
        <item m="1" x="1329"/>
        <item m="1" x="655"/>
        <item x="43"/>
        <item m="1" x="539"/>
        <item m="1" x="548"/>
        <item m="1" x="681"/>
        <item m="1" x="566"/>
        <item m="1" x="564"/>
        <item m="1" x="992"/>
        <item m="1" x="755"/>
        <item m="1" x="1285"/>
        <item m="1" x="578"/>
        <item m="1" x="969"/>
        <item m="1" x="198"/>
        <item m="1" x="1127"/>
        <item m="1" x="1279"/>
        <item m="1" x="486"/>
        <item m="1" x="567"/>
        <item m="1" x="513"/>
        <item m="1" x="847"/>
        <item m="1" x="991"/>
        <item m="1" x="617"/>
        <item m="1" x="1218"/>
        <item m="1" x="363"/>
        <item m="1" x="756"/>
        <item m="1" x="388"/>
        <item m="1" x="1325"/>
        <item m="1" x="1157"/>
        <item m="1" x="340"/>
        <item m="1" x="228"/>
        <item m="1" x="1097"/>
        <item m="1" x="972"/>
        <item m="1" x="944"/>
        <item m="1" x="622"/>
        <item m="1" x="530"/>
        <item m="1" x="1197"/>
        <item m="1" x="850"/>
        <item m="1" x="568"/>
        <item m="1" x="842"/>
        <item m="1" x="1002"/>
        <item m="1" x="685"/>
        <item m="1" x="257"/>
        <item m="1" x="1029"/>
        <item m="1" x="498"/>
        <item m="1" x="225"/>
        <item m="1" x="696"/>
        <item m="1" x="654"/>
        <item m="1" x="1024"/>
        <item m="1" x="1166"/>
        <item m="1" x="828"/>
        <item m="1" x="478"/>
        <item m="1" x="541"/>
        <item m="1" x="549"/>
        <item m="1" x="883"/>
        <item m="1" x="974"/>
        <item m="1" x="684"/>
        <item m="1" x="837"/>
        <item m="1" x="1349"/>
        <item m="1" x="1222"/>
        <item m="1" x="272"/>
        <item m="1" x="296"/>
        <item m="1" x="829"/>
        <item m="1" x="643"/>
        <item m="1" x="569"/>
        <item m="1" x="1093"/>
        <item m="1" x="514"/>
        <item m="1" x="1324"/>
        <item m="1" x="1250"/>
        <item m="1" x="185"/>
        <item m="1" x="447"/>
        <item m="1" x="936"/>
        <item m="1" x="204"/>
        <item m="1" x="206"/>
        <item m="1" x="1152"/>
        <item m="1" x="1108"/>
        <item m="1" x="642"/>
        <item m="1" x="1115"/>
        <item m="1" x="724"/>
        <item m="1" x="199"/>
        <item m="1" x="365"/>
        <item m="1" x="783"/>
        <item m="1" x="434"/>
        <item m="1" x="309"/>
        <item m="1" x="1284"/>
        <item m="1" x="1134"/>
        <item m="1" x="462"/>
        <item m="1" x="1123"/>
        <item m="1" x="841"/>
        <item m="1" x="1110"/>
        <item m="1" x="669"/>
        <item m="1" x="283"/>
        <item m="1" x="1142"/>
        <item m="1" x="492"/>
        <item m="1" x="1268"/>
        <item m="1" x="1075"/>
        <item m="1" x="789"/>
        <item m="1" x="965"/>
        <item m="1" x="925"/>
        <item m="1" x="659"/>
        <item m="1" x="802"/>
        <item m="1" x="1258"/>
        <item m="1" x="702"/>
        <item m="1" x="373"/>
        <item x="11"/>
        <item m="1" x="766"/>
        <item m="1" x="750"/>
        <item m="1" x="1147"/>
        <item m="1" x="346"/>
        <item m="1" x="721"/>
        <item m="1" x="463"/>
        <item m="1" x="216"/>
        <item m="1" x="470"/>
        <item m="1" x="740"/>
        <item m="1" x="881"/>
        <item m="1" x="1149"/>
        <item m="1" x="946"/>
        <item m="1" x="1313"/>
        <item m="1" x="997"/>
        <item m="1" x="1346"/>
        <item m="1" x="757"/>
        <item m="1" x="1130"/>
        <item m="1" x="465"/>
        <item m="1" x="331"/>
        <item m="1" x="607"/>
        <item m="1" x="1038"/>
        <item m="1" x="290"/>
        <item m="1" x="1277"/>
        <item m="1" x="581"/>
        <item m="1" x="572"/>
        <item m="1" x="570"/>
        <item m="1" x="1335"/>
        <item m="1" x="683"/>
        <item m="1" x="218"/>
        <item m="1" x="1043"/>
        <item m="1" x="916"/>
        <item m="1" x="1033"/>
        <item m="1" x="512"/>
        <item m="1" x="544"/>
        <item m="1" x="508"/>
        <item m="1" x="1188"/>
        <item m="1" x="301"/>
        <item m="1" x="315"/>
        <item m="1" x="718"/>
        <item m="1" x="849"/>
        <item m="1" x="1306"/>
        <item m="1" x="526"/>
        <item m="1" x="343"/>
        <item m="1" x="1276"/>
        <item m="1" x="1355"/>
        <item m="1" x="1184"/>
        <item m="1" x="1072"/>
        <item m="1" x="890"/>
        <item m="1" x="749"/>
        <item m="1" x="182"/>
        <item m="1" x="1236"/>
        <item m="1" x="347"/>
        <item m="1" x="528"/>
        <item m="1" x="930"/>
        <item m="1" x="592"/>
        <item m="1" x="1215"/>
        <item m="1" x="763"/>
        <item m="1" x="760"/>
        <item m="1" x="385"/>
        <item m="1" x="602"/>
        <item m="1" x="534"/>
        <item m="1" x="215"/>
        <item m="1" x="1363"/>
        <item m="1" x="428"/>
        <item m="1" x="615"/>
        <item m="1" x="901"/>
        <item m="1" x="1301"/>
        <item m="1" x="255"/>
        <item m="1" x="239"/>
        <item m="1" x="752"/>
        <item x="84"/>
        <item m="1" x="993"/>
        <item m="1" x="312"/>
        <item m="1" x="318"/>
        <item x="129"/>
        <item m="1" x="378"/>
        <item m="1" x="1153"/>
        <item m="1" x="456"/>
        <item m="1" x="1096"/>
        <item m="1" x="368"/>
        <item x="6"/>
        <item m="1" x="855"/>
        <item m="1" x="367"/>
        <item m="1" x="1219"/>
        <item m="1" x="1090"/>
        <item m="1" x="652"/>
        <item m="1" x="1037"/>
        <item m="1" x="688"/>
        <item m="1" x="1057"/>
        <item m="1" x="1317"/>
        <item m="1" x="941"/>
        <item m="1" x="817"/>
        <item m="1" x="231"/>
        <item m="1" x="210"/>
        <item m="1" x="914"/>
        <item m="1" x="190"/>
        <item m="1" x="1357"/>
        <item m="1" x="1302"/>
        <item m="1" x="1290"/>
        <item m="1" x="286"/>
        <item m="1" x="853"/>
        <item m="1" x="1160"/>
        <item m="1" x="733"/>
        <item m="1" x="207"/>
        <item m="1" x="1216"/>
        <item m="1" x="711"/>
        <item m="1" x="1217"/>
        <item m="1" x="316"/>
        <item m="1" x="1309"/>
        <item m="1" x="241"/>
        <item m="1" x="870"/>
        <item m="1" x="291"/>
        <item m="1" x="372"/>
        <item m="1" x="397"/>
        <item m="1" x="1297"/>
        <item m="1" x="940"/>
        <item m="1" x="311"/>
        <item m="1" x="245"/>
        <item m="1" x="329"/>
        <item m="1" x="417"/>
        <item m="1" x="1106"/>
        <item m="1" x="1022"/>
        <item m="1" x="1283"/>
        <item m="1" x="1169"/>
        <item m="1" x="263"/>
        <item m="1" x="719"/>
        <item m="1" x="1013"/>
        <item m="1" x="931"/>
        <item m="1" x="1099"/>
        <item m="1" x="222"/>
        <item m="1" x="240"/>
        <item m="1" x="843"/>
        <item m="1" x="221"/>
        <item m="1" x="1356"/>
        <item m="1" x="348"/>
        <item m="1" x="1011"/>
        <item m="1" x="1353"/>
        <item m="1" x="595"/>
        <item m="1" x="739"/>
        <item m="1" x="396"/>
        <item m="1" x="192"/>
        <item m="1" x="1361"/>
        <item m="1" x="1340"/>
        <item m="1" x="785"/>
        <item m="1" x="864"/>
        <item m="1" x="408"/>
        <item m="1" x="880"/>
        <item m="1" x="710"/>
        <item m="1" x="430"/>
        <item x="66"/>
        <item m="1" x="616"/>
        <item m="1" x="701"/>
        <item m="1" x="1172"/>
        <item m="1" x="446"/>
        <item m="1" x="295"/>
        <item m="1" x="458"/>
        <item x="49"/>
        <item m="1" x="1369"/>
        <item m="1" x="537"/>
        <item m="1" x="998"/>
        <item m="1" x="1146"/>
        <item m="1" x="678"/>
        <item m="1" x="585"/>
        <item m="1" x="586"/>
        <item m="1" x="1267"/>
        <item m="1" x="1288"/>
        <item m="1" x="954"/>
        <item m="1" x="1080"/>
        <item m="1" x="919"/>
        <item m="1" x="1286"/>
        <item m="1" x="1158"/>
        <item m="1" x="722"/>
        <item m="1" x="489"/>
        <item m="1" x="307"/>
        <item m="1" x="1040"/>
        <item m="1" x="638"/>
        <item m="1" x="861"/>
        <item m="1" x="535"/>
        <item m="1" x="580"/>
        <item m="1" x="1107"/>
        <item m="1" x="1299"/>
        <item m="1" x="355"/>
        <item m="1" x="1049"/>
        <item m="1" x="351"/>
        <item m="1" x="714"/>
        <item m="1" x="1141"/>
        <item m="1" x="703"/>
        <item m="1" x="242"/>
        <item m="1" x="876"/>
        <item m="1" x="1071"/>
        <item m="1" x="524"/>
        <item m="1" x="1015"/>
        <item m="1" x="1113"/>
        <item m="1" x="912"/>
        <item m="1" x="345"/>
        <item m="1" x="1018"/>
        <item m="1" x="989"/>
        <item m="1" x="481"/>
        <item m="1" x="738"/>
        <item m="1" x="476"/>
        <item m="1" x="909"/>
        <item m="1" x="1089"/>
        <item m="1" x="412"/>
        <item m="1" x="645"/>
        <item m="1" x="300"/>
        <item m="1" x="712"/>
        <item m="1" x="1336"/>
        <item m="1" x="768"/>
        <item m="1" x="623"/>
        <item m="1" x="268"/>
        <item m="1" x="1132"/>
        <item m="1" x="908"/>
        <item m="1" x="1138"/>
        <item m="1" x="501"/>
        <item m="1" x="1273"/>
        <item m="1" x="1187"/>
        <item m="1" x="776"/>
        <item m="1" x="389"/>
        <item m="1" x="276"/>
        <item m="1" x="562"/>
        <item m="1" x="960"/>
        <item m="1" x="1151"/>
        <item m="1" x="504"/>
        <item m="1" x="1202"/>
        <item m="1" x="453"/>
        <item m="1" x="699"/>
        <item m="1" x="872"/>
        <item m="1" x="859"/>
        <item m="1" x="741"/>
        <item m="1" x="961"/>
        <item m="1" x="515"/>
        <item m="1" x="426"/>
        <item m="1" x="679"/>
        <item m="1" x="976"/>
        <item m="1" x="1120"/>
        <item m="1" x="518"/>
        <item m="1" x="338"/>
        <item m="1" x="734"/>
        <item m="1" x="429"/>
        <item m="1" x="875"/>
        <item m="1" x="730"/>
        <item m="1" x="619"/>
        <item m="1" x="589"/>
        <item m="1" x="499"/>
        <item m="1" x="816"/>
        <item m="1" x="1261"/>
        <item m="1" x="1069"/>
        <item m="1" x="1305"/>
        <item m="1" x="813"/>
        <item m="1" x="442"/>
        <item x="161"/>
        <item m="1" x="1339"/>
        <item m="1" x="1193"/>
        <item m="1" x="742"/>
        <item m="1" x="631"/>
        <item m="1" x="651"/>
        <item m="1" x="1282"/>
        <item m="1" x="723"/>
        <item m="1" x="261"/>
        <item m="1" x="1001"/>
        <item m="1" x="1163"/>
        <item m="1" x="952"/>
        <item m="1" x="996"/>
        <item m="1" x="497"/>
        <item m="1" x="294"/>
        <item m="1" x="951"/>
        <item m="1" x="449"/>
        <item m="1" x="487"/>
        <item m="1" x="1272"/>
        <item m="1" x="639"/>
        <item m="1" x="871"/>
        <item m="1" x="511"/>
        <item m="1" x="851"/>
        <item m="1" x="1224"/>
        <item m="1" x="664"/>
        <item m="1" x="558"/>
        <item m="1" x="1143"/>
        <item m="1" x="455"/>
        <item m="1" x="811"/>
        <item m="1" x="297"/>
        <item m="1" x="716"/>
        <item m="1" x="292"/>
        <item m="1" x="330"/>
        <item m="1" x="1135"/>
        <item m="1" x="970"/>
        <item m="1" x="780"/>
        <item m="1" x="1065"/>
        <item m="1" x="279"/>
        <item m="1" x="605"/>
        <item m="1" x="1338"/>
        <item m="1" x="464"/>
        <item m="1" x="1082"/>
        <item x="100"/>
        <item m="1" x="1344"/>
        <item m="1" x="1244"/>
        <item m="1" x="360"/>
        <item m="1" x="1070"/>
        <item m="1" x="400"/>
        <item m="1" x="597"/>
        <item m="1" x="393"/>
        <item m="1" x="1291"/>
        <item m="1" x="899"/>
        <item m="1" x="889"/>
        <item m="1" x="840"/>
        <item m="1" x="1308"/>
        <item m="1" x="536"/>
        <item m="1" x="433"/>
        <item m="1" x="1145"/>
        <item m="1" x="527"/>
        <item m="1" x="648"/>
        <item m="1" x="600"/>
        <item m="1" x="270"/>
        <item m="1" x="929"/>
        <item m="1" x="866"/>
        <item m="1" x="1351"/>
        <item m="1" x="751"/>
        <item m="1" x="450"/>
        <item m="1" x="1176"/>
        <item m="1" x="438"/>
        <item m="1" x="858"/>
        <item m="1" x="939"/>
        <item m="1" x="1332"/>
        <item m="1" x="771"/>
        <item m="1" x="437"/>
        <item m="1" x="633"/>
        <item m="1" x="689"/>
        <item m="1" x="1042"/>
        <item m="1" x="662"/>
        <item m="1" x="609"/>
        <item m="1" x="962"/>
        <item m="1" x="656"/>
        <item m="1" x="593"/>
        <item m="1" x="626"/>
        <item m="1" x="911"/>
        <item m="1" x="1026"/>
        <item m="1" x="786"/>
        <item m="1" x="590"/>
        <item m="1" x="822"/>
        <item m="1" x="1280"/>
        <item m="1" x="903"/>
        <item m="1" x="955"/>
        <item m="1" x="357"/>
        <item m="1" x="670"/>
        <item m="1" x="985"/>
        <item m="1" x="332"/>
        <item m="1" x="1348"/>
        <item m="1" x="1315"/>
        <item m="1" x="848"/>
        <item m="1" x="761"/>
        <item m="1" x="1051"/>
        <item m="1" x="1136"/>
        <item m="1" x="1311"/>
        <item m="1" x="862"/>
        <item m="1" x="571"/>
        <item m="1" x="1364"/>
        <item m="1" x="762"/>
        <item m="1" x="698"/>
        <item m="1" x="777"/>
        <item m="1" x="219"/>
        <item m="1" x="1133"/>
        <item m="1" x="403"/>
        <item m="1" x="1278"/>
        <item m="1" x="284"/>
        <item m="1" x="482"/>
        <item m="1" x="274"/>
        <item m="1" x="551"/>
        <item m="1" x="1056"/>
        <item m="1" x="406"/>
        <item m="1" x="1103"/>
        <item m="1" x="217"/>
        <item m="1" x="1101"/>
        <item m="1" x="1073"/>
        <item m="1" x="812"/>
        <item m="1" x="502"/>
        <item m="1" x="1084"/>
        <item m="1" x="420"/>
        <item m="1" x="1347"/>
        <item m="1" x="967"/>
        <item m="1" x="1047"/>
        <item m="1" x="1095"/>
        <item m="1" x="364"/>
        <item m="1" x="246"/>
        <item m="1" x="1237"/>
        <item m="1" x="747"/>
        <item m="1" x="618"/>
        <item m="1" x="1264"/>
        <item m="1" x="419"/>
        <item m="1" x="583"/>
        <item m="1" x="610"/>
        <item m="1" x="448"/>
        <item m="1" x="641"/>
        <item m="1" x="238"/>
        <item m="1" x="1373"/>
        <item m="1" x="983"/>
        <item m="1" x="886"/>
        <item m="1" x="336"/>
        <item m="1" x="671"/>
        <item m="1" x="413"/>
        <item m="1" x="560"/>
        <item m="1" x="1079"/>
        <item m="1" x="667"/>
        <item m="1" x="1161"/>
        <item m="1" x="1156"/>
        <item m="1" x="574"/>
        <item m="1" x="1293"/>
        <item m="1" x="1178"/>
        <item m="1" x="942"/>
        <item m="1" x="1316"/>
        <item m="1" x="705"/>
        <item m="1" x="900"/>
        <item m="1" x="660"/>
        <item m="1" x="904"/>
        <item m="1" x="604"/>
        <item m="1" x="729"/>
        <item m="1" x="775"/>
        <item m="1" x="1243"/>
        <item m="1" x="236"/>
        <item m="1" x="565"/>
        <item m="1" x="325"/>
        <item m="1" x="321"/>
        <item m="1" x="275"/>
        <item m="1" x="1253"/>
        <item m="1" x="1181"/>
        <item m="1" x="1358"/>
        <item m="1" x="1076"/>
        <item m="1" x="339"/>
        <item m="1" x="201"/>
        <item m="1" x="1122"/>
        <item m="1" x="1140"/>
        <item m="1" x="399"/>
        <item m="1" x="706"/>
        <item m="1" x="691"/>
        <item m="1" x="753"/>
        <item m="1" x="1241"/>
        <item m="1" x="480"/>
        <item m="1" x="376"/>
        <item m="1" x="554"/>
        <item m="1" x="767"/>
        <item m="1" x="599"/>
        <item m="1" x="1327"/>
        <item m="1" x="1154"/>
        <item m="1" x="226"/>
        <item m="1" x="1016"/>
        <item m="1" x="635"/>
        <item x="27"/>
        <item m="1" x="1245"/>
        <item m="1" x="854"/>
        <item m="1" x="1375"/>
        <item m="1" x="984"/>
        <item m="1" x="1231"/>
        <item m="1" x="439"/>
        <item m="1" x="1247"/>
        <item m="1" x="1139"/>
        <item m="1" x="1064"/>
        <item m="1" x="630"/>
        <item m="1" x="650"/>
        <item m="1" x="1235"/>
        <item x="113"/>
        <item m="1" x="432"/>
        <item m="1" x="629"/>
        <item m="1" x="725"/>
        <item m="1" x="289"/>
        <item m="1" x="687"/>
        <item m="1" x="532"/>
        <item m="1" x="401"/>
        <item m="1" x="614"/>
        <item m="1" x="370"/>
        <item m="1" x="1240"/>
        <item m="1" x="700"/>
        <item m="1" x="1085"/>
        <item m="1" x="1210"/>
        <item m="1" x="621"/>
        <item m="1" x="665"/>
        <item m="1" x="1078"/>
        <item m="1" x="636"/>
        <item m="1" x="205"/>
        <item m="1" x="926"/>
        <item m="1" x="1025"/>
        <item m="1" x="452"/>
        <item x="178"/>
        <item m="1" x="305"/>
        <item m="1" x="573"/>
        <item m="1" x="575"/>
        <item m="1" x="807"/>
        <item m="1" x="874"/>
        <item m="1" x="490"/>
        <item m="1" x="657"/>
        <item m="1" x="1041"/>
        <item m="1" x="943"/>
        <item m="1" x="542"/>
        <item m="1" x="1198"/>
        <item m="1" x="1185"/>
        <item m="1" x="1374"/>
        <item m="1" x="746"/>
        <item m="1" x="335"/>
        <item m="1" x="1376"/>
        <item m="1" x="924"/>
        <item m="1" x="471"/>
        <item m="1" x="557"/>
        <item m="1" x="213"/>
        <item m="1" x="963"/>
        <item m="1" x="653"/>
        <item m="1" x="186"/>
        <item m="1" x="1226"/>
        <item m="1" x="251"/>
        <item m="1" x="634"/>
        <item m="1" x="517"/>
        <item m="1" x="371"/>
        <item m="1" x="1368"/>
        <item m="1" x="1104"/>
        <item m="1" x="510"/>
        <item m="1" x="833"/>
        <item x="143"/>
        <item m="1" x="1125"/>
        <item m="1" x="250"/>
        <item m="1" x="380"/>
        <item x="156"/>
        <item m="1" x="603"/>
        <item m="1" x="1304"/>
        <item m="1" x="1274"/>
        <item m="1" x="907"/>
        <item m="1" x="324"/>
        <item m="1" x="717"/>
        <item m="1" x="1319"/>
        <item m="1" x="1234"/>
        <item m="1" x="390"/>
        <item m="1" x="561"/>
        <item m="1" x="410"/>
        <item m="1" x="1137"/>
        <item m="1" x="1189"/>
        <item m="1" x="640"/>
        <item m="1" x="491"/>
        <item m="1" x="1112"/>
        <item m="1" x="1194"/>
        <item m="1" x="248"/>
        <item m="1" x="598"/>
        <item m="1" x="443"/>
        <item m="1" x="555"/>
        <item m="1" x="649"/>
        <item m="1" x="838"/>
        <item m="1" x="906"/>
        <item m="1" x="1062"/>
        <item m="1" x="800"/>
        <item m="1" x="431"/>
        <item m="1" x="1105"/>
        <item m="1" x="1320"/>
        <item m="1" x="625"/>
        <item m="1" x="1213"/>
        <item m="1" x="834"/>
        <item m="1" x="254"/>
        <item m="1" x="523"/>
        <item m="1" x="1186"/>
        <item m="1" x="256"/>
        <item m="1" x="277"/>
        <item x="0"/>
        <item x="1"/>
        <item x="2"/>
        <item x="3"/>
        <item x="4"/>
        <item x="5"/>
        <item x="7"/>
        <item x="8"/>
        <item x="9"/>
        <item x="10"/>
        <item x="12"/>
        <item x="13"/>
        <item x="14"/>
        <item x="15"/>
        <item x="16"/>
        <item x="17"/>
        <item x="18"/>
        <item x="19"/>
        <item x="21"/>
        <item x="22"/>
        <item x="23"/>
        <item x="24"/>
        <item x="25"/>
        <item x="26"/>
        <item x="28"/>
        <item x="29"/>
        <item x="30"/>
        <item x="31"/>
        <item x="32"/>
        <item x="33"/>
        <item x="34"/>
        <item x="35"/>
        <item x="36"/>
        <item x="37"/>
        <item x="38"/>
        <item x="39"/>
        <item x="40"/>
        <item x="41"/>
        <item x="42"/>
        <item x="44"/>
        <item x="45"/>
        <item x="46"/>
        <item x="47"/>
        <item x="48"/>
        <item x="50"/>
        <item x="51"/>
        <item x="52"/>
        <item x="53"/>
        <item x="54"/>
        <item x="55"/>
        <item x="56"/>
        <item x="57"/>
        <item x="58"/>
        <item x="59"/>
        <item x="60"/>
        <item x="61"/>
        <item x="62"/>
        <item x="63"/>
        <item x="64"/>
        <item x="65"/>
        <item x="67"/>
        <item x="68"/>
        <item x="69"/>
        <item x="70"/>
        <item x="71"/>
        <item x="72"/>
        <item x="73"/>
        <item x="74"/>
        <item x="75"/>
        <item x="76"/>
        <item x="77"/>
        <item x="78"/>
        <item x="79"/>
        <item x="80"/>
        <item x="81"/>
        <item x="82"/>
        <item x="83"/>
        <item x="86"/>
        <item x="87"/>
        <item x="88"/>
        <item x="89"/>
        <item x="90"/>
        <item x="91"/>
        <item x="92"/>
        <item x="94"/>
        <item x="95"/>
        <item x="96"/>
        <item x="97"/>
        <item x="98"/>
        <item x="99"/>
        <item x="101"/>
        <item x="102"/>
        <item x="103"/>
        <item x="104"/>
        <item x="105"/>
        <item x="106"/>
        <item x="107"/>
        <item x="108"/>
        <item x="109"/>
        <item x="110"/>
        <item x="111"/>
        <item x="114"/>
        <item x="115"/>
        <item x="116"/>
        <item x="117"/>
        <item x="118"/>
        <item x="119"/>
        <item x="120"/>
        <item x="121"/>
        <item x="122"/>
        <item x="123"/>
        <item x="124"/>
        <item x="126"/>
        <item x="127"/>
        <item x="128"/>
        <item x="130"/>
        <item x="131"/>
        <item x="132"/>
        <item x="133"/>
        <item x="134"/>
        <item x="135"/>
        <item x="136"/>
        <item x="137"/>
        <item x="138"/>
        <item x="139"/>
        <item x="140"/>
        <item x="141"/>
        <item x="142"/>
        <item x="144"/>
        <item x="145"/>
        <item x="146"/>
        <item x="147"/>
        <item x="148"/>
        <item x="149"/>
        <item x="150"/>
        <item x="151"/>
        <item x="152"/>
        <item x="153"/>
        <item x="154"/>
        <item x="155"/>
        <item x="157"/>
        <item x="158"/>
        <item x="159"/>
        <item x="160"/>
        <item x="162"/>
        <item x="163"/>
        <item x="164"/>
        <item x="165"/>
        <item x="166"/>
        <item x="167"/>
        <item x="168"/>
        <item x="169"/>
        <item x="170"/>
        <item x="171"/>
        <item x="172"/>
        <item x="173"/>
        <item x="174"/>
        <item x="175"/>
        <item x="176"/>
        <item x="177"/>
        <item x="179"/>
        <item x="180"/>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3">
    <field x="0"/>
    <field x="26"/>
    <field x="25"/>
    <field x="27"/>
    <field x="33"/>
    <field x="34"/>
    <field x="11"/>
    <field x="12"/>
    <field x="10"/>
    <field x="9"/>
    <field x="7"/>
    <field x="6"/>
    <field x="41"/>
  </rowFields>
  <rowItems count="6">
    <i>
      <x v="45"/>
      <x v="131"/>
      <x v="40"/>
      <x v="40"/>
      <x v="73"/>
      <x v="2"/>
      <x v="2"/>
      <x v="11"/>
      <x v="188"/>
      <x v="136"/>
      <x v="3"/>
      <x v="120"/>
      <x v="1230"/>
    </i>
    <i>
      <x v="119"/>
      <x v="130"/>
      <x v="43"/>
      <x v="43"/>
      <x v="151"/>
      <x v="2"/>
      <x v="2"/>
      <x v="2"/>
      <x v="184"/>
      <x v="136"/>
      <x v="1"/>
      <x v="119"/>
      <x v="1279"/>
    </i>
    <i>
      <x v="135"/>
      <x v="133"/>
      <x v="45"/>
      <x v="45"/>
      <x v="70"/>
      <x v="2"/>
      <x v="2"/>
      <x v="22"/>
      <x v="186"/>
      <x v="136"/>
      <x v="1"/>
      <x v="120"/>
      <x v="1337"/>
    </i>
    <i>
      <x v="137"/>
      <x v="132"/>
      <x v="44"/>
      <x v="44"/>
      <x v="184"/>
      <x v="4"/>
      <x v="2"/>
      <x v="2"/>
      <x v="186"/>
      <x v="136"/>
      <x v="3"/>
      <x v="120"/>
      <x v="366"/>
    </i>
    <i>
      <x v="168"/>
      <x v="129"/>
      <x v="41"/>
      <x v="41"/>
      <x v="83"/>
      <x v="2"/>
      <x v="4"/>
      <x/>
      <x v="186"/>
      <x v="136"/>
      <x v="1"/>
      <x v="120"/>
      <x v="1234"/>
    </i>
    <i t="grand">
      <x/>
    </i>
  </rowItems>
  <colItems count="1">
    <i/>
  </colItems>
  <pageFields count="2">
    <pageField fld="24" item="2" hier="-1"/>
    <pageField fld="5" item="76" hier="-1"/>
  </pageFields>
  <dataFields count="1">
    <dataField name="Count of SYMBOL" fld="0" subtotal="count" baseField="0" baseItem="0"/>
  </dataFields>
  <formats count="110">
    <format dxfId="14344">
      <pivotArea type="all" dataOnly="0" outline="0" fieldPosition="0"/>
    </format>
    <format dxfId="14343">
      <pivotArea outline="0" collapsedLevelsAreSubtotals="1" fieldPosition="0"/>
    </format>
    <format dxfId="14342">
      <pivotArea type="origin" dataOnly="0" labelOnly="1" outline="0" fieldPosition="0"/>
    </format>
    <format dxfId="14341">
      <pivotArea field="0" type="button" dataOnly="0" labelOnly="1" outline="0" axis="axisRow" fieldPosition="0"/>
    </format>
    <format dxfId="14340">
      <pivotArea field="26" type="button" dataOnly="0" labelOnly="1" outline="0" axis="axisRow" fieldPosition="1"/>
    </format>
    <format dxfId="14339">
      <pivotArea field="25" type="button" dataOnly="0" labelOnly="1" outline="0" axis="axisRow" fieldPosition="2"/>
    </format>
    <format dxfId="14338">
      <pivotArea field="27" type="button" dataOnly="0" labelOnly="1" outline="0" axis="axisRow" fieldPosition="3"/>
    </format>
    <format dxfId="14337">
      <pivotArea field="33" type="button" dataOnly="0" labelOnly="1" outline="0" axis="axisRow" fieldPosition="4"/>
    </format>
    <format dxfId="14336">
      <pivotArea field="34" type="button" dataOnly="0" labelOnly="1" outline="0" axis="axisRow" fieldPosition="5"/>
    </format>
    <format dxfId="14335">
      <pivotArea field="11" type="button" dataOnly="0" labelOnly="1" outline="0" axis="axisRow" fieldPosition="6"/>
    </format>
    <format dxfId="14334">
      <pivotArea field="12" type="button" dataOnly="0" labelOnly="1" outline="0" axis="axisRow" fieldPosition="7"/>
    </format>
    <format dxfId="14333">
      <pivotArea field="10" type="button" dataOnly="0" labelOnly="1" outline="0" axis="axisRow" fieldPosition="8"/>
    </format>
    <format dxfId="14332">
      <pivotArea field="9" type="button" dataOnly="0" labelOnly="1" outline="0" axis="axisRow" fieldPosition="9"/>
    </format>
    <format dxfId="14331">
      <pivotArea field="7" type="button" dataOnly="0" labelOnly="1" outline="0" axis="axisRow" fieldPosition="10"/>
    </format>
    <format dxfId="14330">
      <pivotArea field="6" type="button" dataOnly="0" labelOnly="1" outline="0" axis="axisRow" fieldPosition="11"/>
    </format>
    <format dxfId="14329">
      <pivotArea field="41" type="button" dataOnly="0" labelOnly="1" outline="0" axis="axisRow" fieldPosition="12"/>
    </format>
    <format dxfId="14328">
      <pivotArea dataOnly="0" labelOnly="1" outline="0" fieldPosition="0">
        <references count="1">
          <reference field="0" count="31">
            <x v="1"/>
            <x v="14"/>
            <x v="18"/>
            <x v="28"/>
            <x v="30"/>
            <x v="33"/>
            <x v="40"/>
            <x v="45"/>
            <x v="51"/>
            <x v="52"/>
            <x v="75"/>
            <x v="78"/>
            <x v="88"/>
            <x v="91"/>
            <x v="96"/>
            <x v="102"/>
            <x v="114"/>
            <x v="117"/>
            <x v="120"/>
            <x v="123"/>
            <x v="126"/>
            <x v="127"/>
            <x v="130"/>
            <x v="132"/>
            <x v="139"/>
            <x v="141"/>
            <x v="148"/>
            <x v="150"/>
            <x v="152"/>
            <x v="166"/>
            <x v="176"/>
          </reference>
        </references>
      </pivotArea>
    </format>
    <format dxfId="14327">
      <pivotArea dataOnly="0" labelOnly="1" grandRow="1" outline="0" fieldPosition="0"/>
    </format>
    <format dxfId="14326">
      <pivotArea dataOnly="0" labelOnly="1" outline="0" fieldPosition="0">
        <references count="2">
          <reference field="0" count="1" selected="0">
            <x v="88"/>
          </reference>
          <reference field="26" count="1">
            <x v="131"/>
          </reference>
        </references>
      </pivotArea>
    </format>
    <format dxfId="14325">
      <pivotArea dataOnly="0" labelOnly="1" outline="0" fieldPosition="0">
        <references count="2">
          <reference field="0" count="1" selected="0">
            <x v="96"/>
          </reference>
          <reference field="26" count="1">
            <x v="132"/>
          </reference>
        </references>
      </pivotArea>
    </format>
    <format dxfId="14324">
      <pivotArea dataOnly="0" labelOnly="1" outline="0" fieldPosition="0">
        <references count="2">
          <reference field="0" count="1" selected="0">
            <x v="127"/>
          </reference>
          <reference field="26" count="1">
            <x v="134"/>
          </reference>
        </references>
      </pivotArea>
    </format>
    <format dxfId="14323">
      <pivotArea dataOnly="0" labelOnly="1" outline="0" fieldPosition="0">
        <references count="2">
          <reference field="0" count="1" selected="0">
            <x v="141"/>
          </reference>
          <reference field="26" count="1">
            <x v="127"/>
          </reference>
        </references>
      </pivotArea>
    </format>
    <format dxfId="14322">
      <pivotArea dataOnly="0" labelOnly="1" outline="0" fieldPosition="0">
        <references count="3">
          <reference field="0" count="1" selected="0">
            <x v="88"/>
          </reference>
          <reference field="25" count="1">
            <x v="41"/>
          </reference>
          <reference field="26" count="1" selected="0">
            <x v="131"/>
          </reference>
        </references>
      </pivotArea>
    </format>
    <format dxfId="14321">
      <pivotArea dataOnly="0" labelOnly="1" outline="0" fieldPosition="0">
        <references count="3">
          <reference field="0" count="1" selected="0">
            <x v="96"/>
          </reference>
          <reference field="25" count="1">
            <x v="44"/>
          </reference>
          <reference field="26" count="1" selected="0">
            <x v="132"/>
          </reference>
        </references>
      </pivotArea>
    </format>
    <format dxfId="14320">
      <pivotArea dataOnly="0" labelOnly="1" outline="0" fieldPosition="0">
        <references count="3">
          <reference field="0" count="1" selected="0">
            <x v="127"/>
          </reference>
          <reference field="25" count="1">
            <x v="45"/>
          </reference>
          <reference field="26" count="1" selected="0">
            <x v="134"/>
          </reference>
        </references>
      </pivotArea>
    </format>
    <format dxfId="14319">
      <pivotArea dataOnly="0" labelOnly="1" outline="0" fieldPosition="0">
        <references count="3">
          <reference field="0" count="1" selected="0">
            <x v="141"/>
          </reference>
          <reference field="25" count="1">
            <x v="39"/>
          </reference>
          <reference field="26" count="1" selected="0">
            <x v="127"/>
          </reference>
        </references>
      </pivotArea>
    </format>
    <format dxfId="14318">
      <pivotArea dataOnly="0" labelOnly="1" outline="0" fieldPosition="0">
        <references count="4">
          <reference field="0" count="1" selected="0">
            <x v="88"/>
          </reference>
          <reference field="25" count="1" selected="0">
            <x v="41"/>
          </reference>
          <reference field="26" count="1" selected="0">
            <x v="131"/>
          </reference>
          <reference field="27" count="1">
            <x v="41"/>
          </reference>
        </references>
      </pivotArea>
    </format>
    <format dxfId="14317">
      <pivotArea dataOnly="0" labelOnly="1" outline="0" fieldPosition="0">
        <references count="4">
          <reference field="0" count="1" selected="0">
            <x v="96"/>
          </reference>
          <reference field="25" count="1" selected="0">
            <x v="44"/>
          </reference>
          <reference field="26" count="1" selected="0">
            <x v="132"/>
          </reference>
          <reference field="27" count="1">
            <x v="44"/>
          </reference>
        </references>
      </pivotArea>
    </format>
    <format dxfId="14316">
      <pivotArea dataOnly="0" labelOnly="1" outline="0" fieldPosition="0">
        <references count="4">
          <reference field="0" count="1" selected="0">
            <x v="127"/>
          </reference>
          <reference field="25" count="1" selected="0">
            <x v="45"/>
          </reference>
          <reference field="26" count="1" selected="0">
            <x v="134"/>
          </reference>
          <reference field="27" count="1">
            <x v="45"/>
          </reference>
        </references>
      </pivotArea>
    </format>
    <format dxfId="14315">
      <pivotArea dataOnly="0" labelOnly="1" outline="0" fieldPosition="0">
        <references count="4">
          <reference field="0" count="1" selected="0">
            <x v="141"/>
          </reference>
          <reference field="25" count="1" selected="0">
            <x v="39"/>
          </reference>
          <reference field="26" count="1" selected="0">
            <x v="127"/>
          </reference>
          <reference field="27" count="1">
            <x v="39"/>
          </reference>
        </references>
      </pivotArea>
    </format>
    <format dxfId="14314">
      <pivotArea dataOnly="0" labelOnly="1" outline="0" fieldPosition="0">
        <references count="5">
          <reference field="0" count="1" selected="0">
            <x v="88"/>
          </reference>
          <reference field="25" count="1" selected="0">
            <x v="41"/>
          </reference>
          <reference field="26" count="1" selected="0">
            <x v="131"/>
          </reference>
          <reference field="27" count="1" selected="0">
            <x v="41"/>
          </reference>
          <reference field="33" count="1">
            <x v="116"/>
          </reference>
        </references>
      </pivotArea>
    </format>
    <format dxfId="14313">
      <pivotArea dataOnly="0" labelOnly="1" outline="0" fieldPosition="0">
        <references count="5">
          <reference field="0" count="1" selected="0">
            <x v="96"/>
          </reference>
          <reference field="25" count="1" selected="0">
            <x v="44"/>
          </reference>
          <reference field="26" count="1" selected="0">
            <x v="132"/>
          </reference>
          <reference field="27" count="1" selected="0">
            <x v="44"/>
          </reference>
          <reference field="33" count="1">
            <x v="72"/>
          </reference>
        </references>
      </pivotArea>
    </format>
    <format dxfId="14312">
      <pivotArea dataOnly="0" labelOnly="1" outline="0" fieldPosition="0">
        <references count="5">
          <reference field="0" count="1" selected="0">
            <x v="127"/>
          </reference>
          <reference field="25" count="1" selected="0">
            <x v="45"/>
          </reference>
          <reference field="26" count="1" selected="0">
            <x v="134"/>
          </reference>
          <reference field="27" count="1" selected="0">
            <x v="45"/>
          </reference>
          <reference field="33" count="1">
            <x v="29"/>
          </reference>
        </references>
      </pivotArea>
    </format>
    <format dxfId="14311">
      <pivotArea dataOnly="0" labelOnly="1" outline="0" fieldPosition="0">
        <references count="5">
          <reference field="0" count="1" selected="0">
            <x v="141"/>
          </reference>
          <reference field="25" count="1" selected="0">
            <x v="39"/>
          </reference>
          <reference field="26" count="1" selected="0">
            <x v="127"/>
          </reference>
          <reference field="27" count="1" selected="0">
            <x v="39"/>
          </reference>
          <reference field="33" count="1">
            <x v="126"/>
          </reference>
        </references>
      </pivotArea>
    </format>
    <format dxfId="14310">
      <pivotArea dataOnly="0" labelOnly="1" outline="0" fieldPosition="0">
        <references count="6">
          <reference field="0" count="1" selected="0">
            <x v="96"/>
          </reference>
          <reference field="25" count="1" selected="0">
            <x v="44"/>
          </reference>
          <reference field="26" count="1" selected="0">
            <x v="132"/>
          </reference>
          <reference field="27" count="1" selected="0">
            <x v="44"/>
          </reference>
          <reference field="33" count="1" selected="0">
            <x v="72"/>
          </reference>
          <reference field="34" count="1">
            <x v="2"/>
          </reference>
        </references>
      </pivotArea>
    </format>
    <format dxfId="14309">
      <pivotArea dataOnly="0" labelOnly="1" outline="0" fieldPosition="0">
        <references count="7">
          <reference field="0" count="1" selected="0">
            <x v="88"/>
          </reference>
          <reference field="11" count="1">
            <x v="2"/>
          </reference>
          <reference field="25" count="1" selected="0">
            <x v="41"/>
          </reference>
          <reference field="26" count="1" selected="0">
            <x v="131"/>
          </reference>
          <reference field="27" count="1" selected="0">
            <x v="41"/>
          </reference>
          <reference field="33" count="1" selected="0">
            <x v="116"/>
          </reference>
          <reference field="34" count="1" selected="0">
            <x v="3"/>
          </reference>
        </references>
      </pivotArea>
    </format>
    <format dxfId="14308">
      <pivotArea dataOnly="0" labelOnly="1" outline="0" fieldPosition="0">
        <references count="7">
          <reference field="0" count="1" selected="0">
            <x v="127"/>
          </reference>
          <reference field="11" count="1">
            <x v="2"/>
          </reference>
          <reference field="25" count="1" selected="0">
            <x v="45"/>
          </reference>
          <reference field="26" count="1" selected="0">
            <x v="134"/>
          </reference>
          <reference field="27" count="1" selected="0">
            <x v="45"/>
          </reference>
          <reference field="33" count="1" selected="0">
            <x v="29"/>
          </reference>
          <reference field="34" count="1" selected="0">
            <x v="2"/>
          </reference>
        </references>
      </pivotArea>
    </format>
    <format dxfId="14307">
      <pivotArea dataOnly="0" labelOnly="1" outline="0" fieldPosition="0">
        <references count="7">
          <reference field="0" count="1" selected="0">
            <x v="141"/>
          </reference>
          <reference field="11" count="1">
            <x v="2"/>
          </reference>
          <reference field="25" count="1" selected="0">
            <x v="39"/>
          </reference>
          <reference field="26" count="1" selected="0">
            <x v="127"/>
          </reference>
          <reference field="27" count="1" selected="0">
            <x v="39"/>
          </reference>
          <reference field="33" count="1" selected="0">
            <x v="126"/>
          </reference>
          <reference field="34" count="1" selected="0">
            <x v="2"/>
          </reference>
        </references>
      </pivotArea>
    </format>
    <format dxfId="14306">
      <pivotArea dataOnly="0" labelOnly="1" outline="0" fieldPosition="0">
        <references count="8">
          <reference field="0" count="1" selected="0">
            <x v="88"/>
          </reference>
          <reference field="11" count="1" selected="0">
            <x v="2"/>
          </reference>
          <reference field="12" count="1">
            <x v="10"/>
          </reference>
          <reference field="25" count="1" selected="0">
            <x v="41"/>
          </reference>
          <reference field="26" count="1" selected="0">
            <x v="131"/>
          </reference>
          <reference field="27" count="1" selected="0">
            <x v="41"/>
          </reference>
          <reference field="33" count="1" selected="0">
            <x v="116"/>
          </reference>
          <reference field="34" count="1" selected="0">
            <x v="3"/>
          </reference>
        </references>
      </pivotArea>
    </format>
    <format dxfId="14305">
      <pivotArea dataOnly="0" labelOnly="1" outline="0" fieldPosition="0">
        <references count="8">
          <reference field="0" count="1" selected="0">
            <x v="96"/>
          </reference>
          <reference field="11" count="1" selected="0">
            <x v="1"/>
          </reference>
          <reference field="12" count="1">
            <x v="8"/>
          </reference>
          <reference field="25" count="1" selected="0">
            <x v="44"/>
          </reference>
          <reference field="26" count="1" selected="0">
            <x v="132"/>
          </reference>
          <reference field="27" count="1" selected="0">
            <x v="44"/>
          </reference>
          <reference field="33" count="1" selected="0">
            <x v="72"/>
          </reference>
          <reference field="34" count="1" selected="0">
            <x v="2"/>
          </reference>
        </references>
      </pivotArea>
    </format>
    <format dxfId="14304">
      <pivotArea dataOnly="0" labelOnly="1" outline="0" fieldPosition="0">
        <references count="8">
          <reference field="0" count="1" selected="0">
            <x v="127"/>
          </reference>
          <reference field="11" count="1" selected="0">
            <x v="2"/>
          </reference>
          <reference field="12" count="1">
            <x v="5"/>
          </reference>
          <reference field="25" count="1" selected="0">
            <x v="45"/>
          </reference>
          <reference field="26" count="1" selected="0">
            <x v="134"/>
          </reference>
          <reference field="27" count="1" selected="0">
            <x v="45"/>
          </reference>
          <reference field="33" count="1" selected="0">
            <x v="29"/>
          </reference>
          <reference field="34" count="1" selected="0">
            <x v="2"/>
          </reference>
        </references>
      </pivotArea>
    </format>
    <format dxfId="14303">
      <pivotArea dataOnly="0" labelOnly="1" outline="0" fieldPosition="0">
        <references count="8">
          <reference field="0" count="1" selected="0">
            <x v="141"/>
          </reference>
          <reference field="11" count="1" selected="0">
            <x v="2"/>
          </reference>
          <reference field="12" count="1">
            <x v="5"/>
          </reference>
          <reference field="25" count="1" selected="0">
            <x v="39"/>
          </reference>
          <reference field="26" count="1" selected="0">
            <x v="127"/>
          </reference>
          <reference field="27" count="1" selected="0">
            <x v="39"/>
          </reference>
          <reference field="33" count="1" selected="0">
            <x v="126"/>
          </reference>
          <reference field="34" count="1" selected="0">
            <x v="2"/>
          </reference>
        </references>
      </pivotArea>
    </format>
    <format dxfId="14302">
      <pivotArea dataOnly="0" labelOnly="1" outline="0" fieldPosition="0">
        <references count="9">
          <reference field="0" count="1" selected="0">
            <x v="96"/>
          </reference>
          <reference field="10" count="1">
            <x v="186"/>
          </reference>
          <reference field="11" count="1" selected="0">
            <x v="1"/>
          </reference>
          <reference field="12" count="1" selected="0">
            <x v="8"/>
          </reference>
          <reference field="25" count="1" selected="0">
            <x v="44"/>
          </reference>
          <reference field="26" count="1" selected="0">
            <x v="132"/>
          </reference>
          <reference field="27" count="1" selected="0">
            <x v="44"/>
          </reference>
          <reference field="33" count="1" selected="0">
            <x v="72"/>
          </reference>
          <reference field="34" count="1" selected="0">
            <x v="2"/>
          </reference>
        </references>
      </pivotArea>
    </format>
    <format dxfId="14301">
      <pivotArea dataOnly="0" labelOnly="1" outline="0" fieldPosition="0">
        <references count="9">
          <reference field="0" count="1" selected="0">
            <x v="127"/>
          </reference>
          <reference field="10" count="1">
            <x v="187"/>
          </reference>
          <reference field="11" count="1" selected="0">
            <x v="2"/>
          </reference>
          <reference field="12" count="1" selected="0">
            <x v="5"/>
          </reference>
          <reference field="25" count="1" selected="0">
            <x v="45"/>
          </reference>
          <reference field="26" count="1" selected="0">
            <x v="134"/>
          </reference>
          <reference field="27" count="1" selected="0">
            <x v="45"/>
          </reference>
          <reference field="33" count="1" selected="0">
            <x v="29"/>
          </reference>
          <reference field="34" count="1" selected="0">
            <x v="2"/>
          </reference>
        </references>
      </pivotArea>
    </format>
    <format dxfId="14300">
      <pivotArea dataOnly="0" labelOnly="1" outline="0" fieldPosition="0">
        <references count="9">
          <reference field="0" count="1" selected="0">
            <x v="141"/>
          </reference>
          <reference field="10" count="1">
            <x v="187"/>
          </reference>
          <reference field="11" count="1" selected="0">
            <x v="2"/>
          </reference>
          <reference field="12" count="1" selected="0">
            <x v="5"/>
          </reference>
          <reference field="25" count="1" selected="0">
            <x v="39"/>
          </reference>
          <reference field="26" count="1" selected="0">
            <x v="127"/>
          </reference>
          <reference field="27" count="1" selected="0">
            <x v="39"/>
          </reference>
          <reference field="33" count="1" selected="0">
            <x v="126"/>
          </reference>
          <reference field="34" count="1" selected="0">
            <x v="2"/>
          </reference>
        </references>
      </pivotArea>
    </format>
    <format dxfId="14299">
      <pivotArea dataOnly="0" labelOnly="1" outline="0" fieldPosition="0">
        <references count="10">
          <reference field="0" count="1" selected="0">
            <x v="127"/>
          </reference>
          <reference field="9" count="1">
            <x v="137"/>
          </reference>
          <reference field="10" count="1" selected="0">
            <x v="187"/>
          </reference>
          <reference field="11" count="1" selected="0">
            <x v="2"/>
          </reference>
          <reference field="12" count="1" selected="0">
            <x v="5"/>
          </reference>
          <reference field="25" count="1" selected="0">
            <x v="45"/>
          </reference>
          <reference field="26" count="1" selected="0">
            <x v="134"/>
          </reference>
          <reference field="27" count="1" selected="0">
            <x v="45"/>
          </reference>
          <reference field="33" count="1" selected="0">
            <x v="29"/>
          </reference>
          <reference field="34" count="1" selected="0">
            <x v="2"/>
          </reference>
        </references>
      </pivotArea>
    </format>
    <format dxfId="14298">
      <pivotArea dataOnly="0" labelOnly="1" outline="0" fieldPosition="0">
        <references count="10">
          <reference field="0" count="1" selected="0">
            <x v="141"/>
          </reference>
          <reference field="9" count="1">
            <x v="137"/>
          </reference>
          <reference field="10" count="1" selected="0">
            <x v="187"/>
          </reference>
          <reference field="11" count="1" selected="0">
            <x v="2"/>
          </reference>
          <reference field="12" count="1" selected="0">
            <x v="5"/>
          </reference>
          <reference field="25" count="1" selected="0">
            <x v="39"/>
          </reference>
          <reference field="26" count="1" selected="0">
            <x v="127"/>
          </reference>
          <reference field="27" count="1" selected="0">
            <x v="39"/>
          </reference>
          <reference field="33" count="1" selected="0">
            <x v="126"/>
          </reference>
          <reference field="34" count="1" selected="0">
            <x v="2"/>
          </reference>
        </references>
      </pivotArea>
    </format>
    <format dxfId="14297">
      <pivotArea dataOnly="0" labelOnly="1" outline="0" fieldPosition="0">
        <references count="11">
          <reference field="0" count="1" selected="0">
            <x v="127"/>
          </reference>
          <reference field="7" count="1">
            <x v="2"/>
          </reference>
          <reference field="9" count="1" selected="0">
            <x v="137"/>
          </reference>
          <reference field="10" count="1" selected="0">
            <x v="187"/>
          </reference>
          <reference field="11" count="1" selected="0">
            <x v="2"/>
          </reference>
          <reference field="12" count="1" selected="0">
            <x v="5"/>
          </reference>
          <reference field="25" count="1" selected="0">
            <x v="45"/>
          </reference>
          <reference field="26" count="1" selected="0">
            <x v="134"/>
          </reference>
          <reference field="27" count="1" selected="0">
            <x v="45"/>
          </reference>
          <reference field="33" count="1" selected="0">
            <x v="29"/>
          </reference>
          <reference field="34" count="1" selected="0">
            <x v="2"/>
          </reference>
        </references>
      </pivotArea>
    </format>
    <format dxfId="14296">
      <pivotArea dataOnly="0" labelOnly="1" outline="0" fieldPosition="0">
        <references count="11">
          <reference field="0" count="1" selected="0">
            <x v="141"/>
          </reference>
          <reference field="7" count="1">
            <x v="2"/>
          </reference>
          <reference field="9" count="1" selected="0">
            <x v="137"/>
          </reference>
          <reference field="10" count="1" selected="0">
            <x v="187"/>
          </reference>
          <reference field="11" count="1" selected="0">
            <x v="2"/>
          </reference>
          <reference field="12" count="1" selected="0">
            <x v="5"/>
          </reference>
          <reference field="25" count="1" selected="0">
            <x v="39"/>
          </reference>
          <reference field="26" count="1" selected="0">
            <x v="127"/>
          </reference>
          <reference field="27" count="1" selected="0">
            <x v="39"/>
          </reference>
          <reference field="33" count="1" selected="0">
            <x v="126"/>
          </reference>
          <reference field="34" count="1" selected="0">
            <x v="2"/>
          </reference>
        </references>
      </pivotArea>
    </format>
    <format dxfId="14295">
      <pivotArea dataOnly="0" labelOnly="1" outline="0" fieldPosition="0">
        <references count="12">
          <reference field="0" count="1" selected="0">
            <x v="96"/>
          </reference>
          <reference field="6" count="1">
            <x v="120"/>
          </reference>
          <reference field="7" count="1" selected="0">
            <x v="1"/>
          </reference>
          <reference field="9" count="1" selected="0">
            <x v="136"/>
          </reference>
          <reference field="10" count="1" selected="0">
            <x v="186"/>
          </reference>
          <reference field="11" count="1" selected="0">
            <x v="1"/>
          </reference>
          <reference field="12" count="1" selected="0">
            <x v="8"/>
          </reference>
          <reference field="25" count="1" selected="0">
            <x v="44"/>
          </reference>
          <reference field="26" count="1" selected="0">
            <x v="132"/>
          </reference>
          <reference field="27" count="1" selected="0">
            <x v="44"/>
          </reference>
          <reference field="33" count="1" selected="0">
            <x v="72"/>
          </reference>
          <reference field="34" count="1" selected="0">
            <x v="2"/>
          </reference>
        </references>
      </pivotArea>
    </format>
    <format dxfId="14294">
      <pivotArea dataOnly="0" labelOnly="1" outline="0" fieldPosition="0">
        <references count="13">
          <reference field="0" count="1" selected="0">
            <x v="88"/>
          </reference>
          <reference field="6" count="1" selected="0">
            <x v="120"/>
          </reference>
          <reference field="7" count="1" selected="0">
            <x v="1"/>
          </reference>
          <reference field="9" count="1" selected="0">
            <x v="136"/>
          </reference>
          <reference field="10" count="1" selected="0">
            <x v="186"/>
          </reference>
          <reference field="11" count="1" selected="0">
            <x v="2"/>
          </reference>
          <reference field="12" count="1" selected="0">
            <x v="10"/>
          </reference>
          <reference field="25" count="1" selected="0">
            <x v="41"/>
          </reference>
          <reference field="26" count="1" selected="0">
            <x v="131"/>
          </reference>
          <reference field="27" count="1" selected="0">
            <x v="41"/>
          </reference>
          <reference field="33" count="1" selected="0">
            <x v="116"/>
          </reference>
          <reference field="34" count="1" selected="0">
            <x v="3"/>
          </reference>
          <reference field="41" count="1">
            <x v="854"/>
          </reference>
        </references>
      </pivotArea>
    </format>
    <format dxfId="14293">
      <pivotArea dataOnly="0" labelOnly="1" outline="0" fieldPosition="0">
        <references count="13">
          <reference field="0" count="1" selected="0">
            <x v="96"/>
          </reference>
          <reference field="6" count="1" selected="0">
            <x v="120"/>
          </reference>
          <reference field="7" count="1" selected="0">
            <x v="1"/>
          </reference>
          <reference field="9" count="1" selected="0">
            <x v="136"/>
          </reference>
          <reference field="10" count="1" selected="0">
            <x v="186"/>
          </reference>
          <reference field="11" count="1" selected="0">
            <x v="1"/>
          </reference>
          <reference field="12" count="1" selected="0">
            <x v="8"/>
          </reference>
          <reference field="25" count="1" selected="0">
            <x v="44"/>
          </reference>
          <reference field="26" count="1" selected="0">
            <x v="132"/>
          </reference>
          <reference field="27" count="1" selected="0">
            <x v="44"/>
          </reference>
          <reference field="33" count="1" selected="0">
            <x v="72"/>
          </reference>
          <reference field="34" count="1" selected="0">
            <x v="2"/>
          </reference>
          <reference field="41" count="1">
            <x v="897"/>
          </reference>
        </references>
      </pivotArea>
    </format>
    <format dxfId="14292">
      <pivotArea dataOnly="0" labelOnly="1" outline="0" fieldPosition="0">
        <references count="13">
          <reference field="0" count="1" selected="0">
            <x v="127"/>
          </reference>
          <reference field="6" count="1" selected="0">
            <x v="120"/>
          </reference>
          <reference field="7" count="1" selected="0">
            <x v="2"/>
          </reference>
          <reference field="9" count="1" selected="0">
            <x v="137"/>
          </reference>
          <reference field="10" count="1" selected="0">
            <x v="187"/>
          </reference>
          <reference field="11" count="1" selected="0">
            <x v="2"/>
          </reference>
          <reference field="12" count="1" selected="0">
            <x v="5"/>
          </reference>
          <reference field="25" count="1" selected="0">
            <x v="45"/>
          </reference>
          <reference field="26" count="1" selected="0">
            <x v="134"/>
          </reference>
          <reference field="27" count="1" selected="0">
            <x v="45"/>
          </reference>
          <reference field="33" count="1" selected="0">
            <x v="29"/>
          </reference>
          <reference field="34" count="1" selected="0">
            <x v="2"/>
          </reference>
          <reference field="41" count="1">
            <x v="1051"/>
          </reference>
        </references>
      </pivotArea>
    </format>
    <format dxfId="14291">
      <pivotArea dataOnly="0" labelOnly="1" outline="0" fieldPosition="0">
        <references count="13">
          <reference field="0" count="1" selected="0">
            <x v="141"/>
          </reference>
          <reference field="6" count="1" selected="0">
            <x v="120"/>
          </reference>
          <reference field="7" count="1" selected="0">
            <x v="2"/>
          </reference>
          <reference field="9" count="1" selected="0">
            <x v="137"/>
          </reference>
          <reference field="10" count="1" selected="0">
            <x v="187"/>
          </reference>
          <reference field="11" count="1" selected="0">
            <x v="2"/>
          </reference>
          <reference field="12" count="1" selected="0">
            <x v="5"/>
          </reference>
          <reference field="25" count="1" selected="0">
            <x v="39"/>
          </reference>
          <reference field="26" count="1" selected="0">
            <x v="127"/>
          </reference>
          <reference field="27" count="1" selected="0">
            <x v="39"/>
          </reference>
          <reference field="33" count="1" selected="0">
            <x v="126"/>
          </reference>
          <reference field="34" count="1" selected="0">
            <x v="2"/>
          </reference>
          <reference field="41" count="1">
            <x v="1055"/>
          </reference>
        </references>
      </pivotArea>
    </format>
    <format dxfId="14290">
      <pivotArea type="topRight" dataOnly="0" labelOnly="1" outline="0" fieldPosition="0"/>
    </format>
    <format dxfId="14289">
      <pivotArea type="all" dataOnly="0" outline="0" fieldPosition="0"/>
    </format>
    <format dxfId="14288">
      <pivotArea outline="0" collapsedLevelsAreSubtotals="1" fieldPosition="0"/>
    </format>
    <format dxfId="14287">
      <pivotArea type="origin" dataOnly="0" labelOnly="1" outline="0" fieldPosition="0"/>
    </format>
    <format dxfId="14286">
      <pivotArea field="0" type="button" dataOnly="0" labelOnly="1" outline="0" axis="axisRow" fieldPosition="0"/>
    </format>
    <format dxfId="14285">
      <pivotArea field="26" type="button" dataOnly="0" labelOnly="1" outline="0" axis="axisRow" fieldPosition="1"/>
    </format>
    <format dxfId="14284">
      <pivotArea field="25" type="button" dataOnly="0" labelOnly="1" outline="0" axis="axisRow" fieldPosition="2"/>
    </format>
    <format dxfId="14283">
      <pivotArea field="27" type="button" dataOnly="0" labelOnly="1" outline="0" axis="axisRow" fieldPosition="3"/>
    </format>
    <format dxfId="14282">
      <pivotArea field="33" type="button" dataOnly="0" labelOnly="1" outline="0" axis="axisRow" fieldPosition="4"/>
    </format>
    <format dxfId="14281">
      <pivotArea field="34" type="button" dataOnly="0" labelOnly="1" outline="0" axis="axisRow" fieldPosition="5"/>
    </format>
    <format dxfId="14280">
      <pivotArea field="11" type="button" dataOnly="0" labelOnly="1" outline="0" axis="axisRow" fieldPosition="6"/>
    </format>
    <format dxfId="14279">
      <pivotArea field="12" type="button" dataOnly="0" labelOnly="1" outline="0" axis="axisRow" fieldPosition="7"/>
    </format>
    <format dxfId="14278">
      <pivotArea field="10" type="button" dataOnly="0" labelOnly="1" outline="0" axis="axisRow" fieldPosition="8"/>
    </format>
    <format dxfId="14277">
      <pivotArea field="9" type="button" dataOnly="0" labelOnly="1" outline="0" axis="axisRow" fieldPosition="9"/>
    </format>
    <format dxfId="14276">
      <pivotArea field="7" type="button" dataOnly="0" labelOnly="1" outline="0" axis="axisRow" fieldPosition="10"/>
    </format>
    <format dxfId="14275">
      <pivotArea field="6" type="button" dataOnly="0" labelOnly="1" outline="0" axis="axisRow" fieldPosition="11"/>
    </format>
    <format dxfId="14274">
      <pivotArea field="41" type="button" dataOnly="0" labelOnly="1" outline="0" axis="axisRow" fieldPosition="12"/>
    </format>
    <format dxfId="14273">
      <pivotArea dataOnly="0" labelOnly="1" outline="0" fieldPosition="0">
        <references count="1">
          <reference field="0" count="31">
            <x v="1"/>
            <x v="14"/>
            <x v="18"/>
            <x v="28"/>
            <x v="30"/>
            <x v="33"/>
            <x v="40"/>
            <x v="45"/>
            <x v="51"/>
            <x v="52"/>
            <x v="75"/>
            <x v="78"/>
            <x v="88"/>
            <x v="91"/>
            <x v="96"/>
            <x v="102"/>
            <x v="114"/>
            <x v="117"/>
            <x v="120"/>
            <x v="123"/>
            <x v="126"/>
            <x v="127"/>
            <x v="130"/>
            <x v="132"/>
            <x v="139"/>
            <x v="141"/>
            <x v="148"/>
            <x v="150"/>
            <x v="152"/>
            <x v="166"/>
            <x v="176"/>
          </reference>
        </references>
      </pivotArea>
    </format>
    <format dxfId="14272">
      <pivotArea dataOnly="0" labelOnly="1" grandRow="1" outline="0" fieldPosition="0"/>
    </format>
    <format dxfId="14271">
      <pivotArea dataOnly="0" labelOnly="1" outline="0" fieldPosition="0">
        <references count="2">
          <reference field="0" count="1" selected="0">
            <x v="88"/>
          </reference>
          <reference field="26" count="1">
            <x v="131"/>
          </reference>
        </references>
      </pivotArea>
    </format>
    <format dxfId="14270">
      <pivotArea dataOnly="0" labelOnly="1" outline="0" fieldPosition="0">
        <references count="2">
          <reference field="0" count="1" selected="0">
            <x v="96"/>
          </reference>
          <reference field="26" count="1">
            <x v="132"/>
          </reference>
        </references>
      </pivotArea>
    </format>
    <format dxfId="14269">
      <pivotArea dataOnly="0" labelOnly="1" outline="0" fieldPosition="0">
        <references count="2">
          <reference field="0" count="1" selected="0">
            <x v="127"/>
          </reference>
          <reference field="26" count="1">
            <x v="134"/>
          </reference>
        </references>
      </pivotArea>
    </format>
    <format dxfId="14268">
      <pivotArea dataOnly="0" labelOnly="1" outline="0" fieldPosition="0">
        <references count="2">
          <reference field="0" count="1" selected="0">
            <x v="141"/>
          </reference>
          <reference field="26" count="1">
            <x v="127"/>
          </reference>
        </references>
      </pivotArea>
    </format>
    <format dxfId="14267">
      <pivotArea dataOnly="0" labelOnly="1" outline="0" fieldPosition="0">
        <references count="3">
          <reference field="0" count="1" selected="0">
            <x v="88"/>
          </reference>
          <reference field="25" count="1">
            <x v="41"/>
          </reference>
          <reference field="26" count="1" selected="0">
            <x v="131"/>
          </reference>
        </references>
      </pivotArea>
    </format>
    <format dxfId="14266">
      <pivotArea dataOnly="0" labelOnly="1" outline="0" fieldPosition="0">
        <references count="3">
          <reference field="0" count="1" selected="0">
            <x v="96"/>
          </reference>
          <reference field="25" count="1">
            <x v="44"/>
          </reference>
          <reference field="26" count="1" selected="0">
            <x v="132"/>
          </reference>
        </references>
      </pivotArea>
    </format>
    <format dxfId="14265">
      <pivotArea dataOnly="0" labelOnly="1" outline="0" fieldPosition="0">
        <references count="3">
          <reference field="0" count="1" selected="0">
            <x v="127"/>
          </reference>
          <reference field="25" count="1">
            <x v="45"/>
          </reference>
          <reference field="26" count="1" selected="0">
            <x v="134"/>
          </reference>
        </references>
      </pivotArea>
    </format>
    <format dxfId="14264">
      <pivotArea dataOnly="0" labelOnly="1" outline="0" fieldPosition="0">
        <references count="3">
          <reference field="0" count="1" selected="0">
            <x v="141"/>
          </reference>
          <reference field="25" count="1">
            <x v="39"/>
          </reference>
          <reference field="26" count="1" selected="0">
            <x v="127"/>
          </reference>
        </references>
      </pivotArea>
    </format>
    <format dxfId="14263">
      <pivotArea dataOnly="0" labelOnly="1" outline="0" fieldPosition="0">
        <references count="4">
          <reference field="0" count="1" selected="0">
            <x v="88"/>
          </reference>
          <reference field="25" count="1" selected="0">
            <x v="41"/>
          </reference>
          <reference field="26" count="1" selected="0">
            <x v="131"/>
          </reference>
          <reference field="27" count="1">
            <x v="41"/>
          </reference>
        </references>
      </pivotArea>
    </format>
    <format dxfId="14262">
      <pivotArea dataOnly="0" labelOnly="1" outline="0" fieldPosition="0">
        <references count="4">
          <reference field="0" count="1" selected="0">
            <x v="96"/>
          </reference>
          <reference field="25" count="1" selected="0">
            <x v="44"/>
          </reference>
          <reference field="26" count="1" selected="0">
            <x v="132"/>
          </reference>
          <reference field="27" count="1">
            <x v="44"/>
          </reference>
        </references>
      </pivotArea>
    </format>
    <format dxfId="14261">
      <pivotArea dataOnly="0" labelOnly="1" outline="0" fieldPosition="0">
        <references count="4">
          <reference field="0" count="1" selected="0">
            <x v="127"/>
          </reference>
          <reference field="25" count="1" selected="0">
            <x v="45"/>
          </reference>
          <reference field="26" count="1" selected="0">
            <x v="134"/>
          </reference>
          <reference field="27" count="1">
            <x v="45"/>
          </reference>
        </references>
      </pivotArea>
    </format>
    <format dxfId="14260">
      <pivotArea dataOnly="0" labelOnly="1" outline="0" fieldPosition="0">
        <references count="4">
          <reference field="0" count="1" selected="0">
            <x v="141"/>
          </reference>
          <reference field="25" count="1" selected="0">
            <x v="39"/>
          </reference>
          <reference field="26" count="1" selected="0">
            <x v="127"/>
          </reference>
          <reference field="27" count="1">
            <x v="39"/>
          </reference>
        </references>
      </pivotArea>
    </format>
    <format dxfId="14259">
      <pivotArea dataOnly="0" labelOnly="1" outline="0" fieldPosition="0">
        <references count="5">
          <reference field="0" count="1" selected="0">
            <x v="88"/>
          </reference>
          <reference field="25" count="1" selected="0">
            <x v="41"/>
          </reference>
          <reference field="26" count="1" selected="0">
            <x v="131"/>
          </reference>
          <reference field="27" count="1" selected="0">
            <x v="41"/>
          </reference>
          <reference field="33" count="1">
            <x v="116"/>
          </reference>
        </references>
      </pivotArea>
    </format>
    <format dxfId="14258">
      <pivotArea dataOnly="0" labelOnly="1" outline="0" fieldPosition="0">
        <references count="5">
          <reference field="0" count="1" selected="0">
            <x v="96"/>
          </reference>
          <reference field="25" count="1" selected="0">
            <x v="44"/>
          </reference>
          <reference field="26" count="1" selected="0">
            <x v="132"/>
          </reference>
          <reference field="27" count="1" selected="0">
            <x v="44"/>
          </reference>
          <reference field="33" count="1">
            <x v="72"/>
          </reference>
        </references>
      </pivotArea>
    </format>
    <format dxfId="14257">
      <pivotArea dataOnly="0" labelOnly="1" outline="0" fieldPosition="0">
        <references count="5">
          <reference field="0" count="1" selected="0">
            <x v="127"/>
          </reference>
          <reference field="25" count="1" selected="0">
            <x v="45"/>
          </reference>
          <reference field="26" count="1" selected="0">
            <x v="134"/>
          </reference>
          <reference field="27" count="1" selected="0">
            <x v="45"/>
          </reference>
          <reference field="33" count="1">
            <x v="29"/>
          </reference>
        </references>
      </pivotArea>
    </format>
    <format dxfId="14256">
      <pivotArea dataOnly="0" labelOnly="1" outline="0" fieldPosition="0">
        <references count="5">
          <reference field="0" count="1" selected="0">
            <x v="141"/>
          </reference>
          <reference field="25" count="1" selected="0">
            <x v="39"/>
          </reference>
          <reference field="26" count="1" selected="0">
            <x v="127"/>
          </reference>
          <reference field="27" count="1" selected="0">
            <x v="39"/>
          </reference>
          <reference field="33" count="1">
            <x v="126"/>
          </reference>
        </references>
      </pivotArea>
    </format>
    <format dxfId="14255">
      <pivotArea dataOnly="0" labelOnly="1" outline="0" fieldPosition="0">
        <references count="6">
          <reference field="0" count="1" selected="0">
            <x v="96"/>
          </reference>
          <reference field="25" count="1" selected="0">
            <x v="44"/>
          </reference>
          <reference field="26" count="1" selected="0">
            <x v="132"/>
          </reference>
          <reference field="27" count="1" selected="0">
            <x v="44"/>
          </reference>
          <reference field="33" count="1" selected="0">
            <x v="72"/>
          </reference>
          <reference field="34" count="1">
            <x v="2"/>
          </reference>
        </references>
      </pivotArea>
    </format>
    <format dxfId="14254">
      <pivotArea dataOnly="0" labelOnly="1" outline="0" fieldPosition="0">
        <references count="7">
          <reference field="0" count="1" selected="0">
            <x v="88"/>
          </reference>
          <reference field="11" count="1">
            <x v="2"/>
          </reference>
          <reference field="25" count="1" selected="0">
            <x v="41"/>
          </reference>
          <reference field="26" count="1" selected="0">
            <x v="131"/>
          </reference>
          <reference field="27" count="1" selected="0">
            <x v="41"/>
          </reference>
          <reference field="33" count="1" selected="0">
            <x v="116"/>
          </reference>
          <reference field="34" count="1" selected="0">
            <x v="3"/>
          </reference>
        </references>
      </pivotArea>
    </format>
    <format dxfId="14253">
      <pivotArea dataOnly="0" labelOnly="1" outline="0" fieldPosition="0">
        <references count="7">
          <reference field="0" count="1" selected="0">
            <x v="127"/>
          </reference>
          <reference field="11" count="1">
            <x v="2"/>
          </reference>
          <reference field="25" count="1" selected="0">
            <x v="45"/>
          </reference>
          <reference field="26" count="1" selected="0">
            <x v="134"/>
          </reference>
          <reference field="27" count="1" selected="0">
            <x v="45"/>
          </reference>
          <reference field="33" count="1" selected="0">
            <x v="29"/>
          </reference>
          <reference field="34" count="1" selected="0">
            <x v="2"/>
          </reference>
        </references>
      </pivotArea>
    </format>
    <format dxfId="14252">
      <pivotArea dataOnly="0" labelOnly="1" outline="0" fieldPosition="0">
        <references count="7">
          <reference field="0" count="1" selected="0">
            <x v="141"/>
          </reference>
          <reference field="11" count="1">
            <x v="2"/>
          </reference>
          <reference field="25" count="1" selected="0">
            <x v="39"/>
          </reference>
          <reference field="26" count="1" selected="0">
            <x v="127"/>
          </reference>
          <reference field="27" count="1" selected="0">
            <x v="39"/>
          </reference>
          <reference field="33" count="1" selected="0">
            <x v="126"/>
          </reference>
          <reference field="34" count="1" selected="0">
            <x v="2"/>
          </reference>
        </references>
      </pivotArea>
    </format>
    <format dxfId="14251">
      <pivotArea dataOnly="0" labelOnly="1" outline="0" fieldPosition="0">
        <references count="8">
          <reference field="0" count="1" selected="0">
            <x v="88"/>
          </reference>
          <reference field="11" count="1" selected="0">
            <x v="2"/>
          </reference>
          <reference field="12" count="1">
            <x v="10"/>
          </reference>
          <reference field="25" count="1" selected="0">
            <x v="41"/>
          </reference>
          <reference field="26" count="1" selected="0">
            <x v="131"/>
          </reference>
          <reference field="27" count="1" selected="0">
            <x v="41"/>
          </reference>
          <reference field="33" count="1" selected="0">
            <x v="116"/>
          </reference>
          <reference field="34" count="1" selected="0">
            <x v="3"/>
          </reference>
        </references>
      </pivotArea>
    </format>
    <format dxfId="14250">
      <pivotArea dataOnly="0" labelOnly="1" outline="0" fieldPosition="0">
        <references count="8">
          <reference field="0" count="1" selected="0">
            <x v="96"/>
          </reference>
          <reference field="11" count="1" selected="0">
            <x v="1"/>
          </reference>
          <reference field="12" count="1">
            <x v="8"/>
          </reference>
          <reference field="25" count="1" selected="0">
            <x v="44"/>
          </reference>
          <reference field="26" count="1" selected="0">
            <x v="132"/>
          </reference>
          <reference field="27" count="1" selected="0">
            <x v="44"/>
          </reference>
          <reference field="33" count="1" selected="0">
            <x v="72"/>
          </reference>
          <reference field="34" count="1" selected="0">
            <x v="2"/>
          </reference>
        </references>
      </pivotArea>
    </format>
    <format dxfId="14249">
      <pivotArea dataOnly="0" labelOnly="1" outline="0" fieldPosition="0">
        <references count="8">
          <reference field="0" count="1" selected="0">
            <x v="127"/>
          </reference>
          <reference field="11" count="1" selected="0">
            <x v="2"/>
          </reference>
          <reference field="12" count="1">
            <x v="5"/>
          </reference>
          <reference field="25" count="1" selected="0">
            <x v="45"/>
          </reference>
          <reference field="26" count="1" selected="0">
            <x v="134"/>
          </reference>
          <reference field="27" count="1" selected="0">
            <x v="45"/>
          </reference>
          <reference field="33" count="1" selected="0">
            <x v="29"/>
          </reference>
          <reference field="34" count="1" selected="0">
            <x v="2"/>
          </reference>
        </references>
      </pivotArea>
    </format>
    <format dxfId="14248">
      <pivotArea dataOnly="0" labelOnly="1" outline="0" fieldPosition="0">
        <references count="8">
          <reference field="0" count="1" selected="0">
            <x v="141"/>
          </reference>
          <reference field="11" count="1" selected="0">
            <x v="2"/>
          </reference>
          <reference field="12" count="1">
            <x v="5"/>
          </reference>
          <reference field="25" count="1" selected="0">
            <x v="39"/>
          </reference>
          <reference field="26" count="1" selected="0">
            <x v="127"/>
          </reference>
          <reference field="27" count="1" selected="0">
            <x v="39"/>
          </reference>
          <reference field="33" count="1" selected="0">
            <x v="126"/>
          </reference>
          <reference field="34" count="1" selected="0">
            <x v="2"/>
          </reference>
        </references>
      </pivotArea>
    </format>
    <format dxfId="14247">
      <pivotArea dataOnly="0" labelOnly="1" outline="0" fieldPosition="0">
        <references count="9">
          <reference field="0" count="1" selected="0">
            <x v="96"/>
          </reference>
          <reference field="10" count="1">
            <x v="186"/>
          </reference>
          <reference field="11" count="1" selected="0">
            <x v="1"/>
          </reference>
          <reference field="12" count="1" selected="0">
            <x v="8"/>
          </reference>
          <reference field="25" count="1" selected="0">
            <x v="44"/>
          </reference>
          <reference field="26" count="1" selected="0">
            <x v="132"/>
          </reference>
          <reference field="27" count="1" selected="0">
            <x v="44"/>
          </reference>
          <reference field="33" count="1" selected="0">
            <x v="72"/>
          </reference>
          <reference field="34" count="1" selected="0">
            <x v="2"/>
          </reference>
        </references>
      </pivotArea>
    </format>
    <format dxfId="14246">
      <pivotArea dataOnly="0" labelOnly="1" outline="0" fieldPosition="0">
        <references count="9">
          <reference field="0" count="1" selected="0">
            <x v="127"/>
          </reference>
          <reference field="10" count="1">
            <x v="187"/>
          </reference>
          <reference field="11" count="1" selected="0">
            <x v="2"/>
          </reference>
          <reference field="12" count="1" selected="0">
            <x v="5"/>
          </reference>
          <reference field="25" count="1" selected="0">
            <x v="45"/>
          </reference>
          <reference field="26" count="1" selected="0">
            <x v="134"/>
          </reference>
          <reference field="27" count="1" selected="0">
            <x v="45"/>
          </reference>
          <reference field="33" count="1" selected="0">
            <x v="29"/>
          </reference>
          <reference field="34" count="1" selected="0">
            <x v="2"/>
          </reference>
        </references>
      </pivotArea>
    </format>
    <format dxfId="14245">
      <pivotArea dataOnly="0" labelOnly="1" outline="0" fieldPosition="0">
        <references count="9">
          <reference field="0" count="1" selected="0">
            <x v="141"/>
          </reference>
          <reference field="10" count="1">
            <x v="187"/>
          </reference>
          <reference field="11" count="1" selected="0">
            <x v="2"/>
          </reference>
          <reference field="12" count="1" selected="0">
            <x v="5"/>
          </reference>
          <reference field="25" count="1" selected="0">
            <x v="39"/>
          </reference>
          <reference field="26" count="1" selected="0">
            <x v="127"/>
          </reference>
          <reference field="27" count="1" selected="0">
            <x v="39"/>
          </reference>
          <reference field="33" count="1" selected="0">
            <x v="126"/>
          </reference>
          <reference field="34" count="1" selected="0">
            <x v="2"/>
          </reference>
        </references>
      </pivotArea>
    </format>
    <format dxfId="14244">
      <pivotArea dataOnly="0" labelOnly="1" outline="0" fieldPosition="0">
        <references count="10">
          <reference field="0" count="1" selected="0">
            <x v="127"/>
          </reference>
          <reference field="9" count="1">
            <x v="137"/>
          </reference>
          <reference field="10" count="1" selected="0">
            <x v="187"/>
          </reference>
          <reference field="11" count="1" selected="0">
            <x v="2"/>
          </reference>
          <reference field="12" count="1" selected="0">
            <x v="5"/>
          </reference>
          <reference field="25" count="1" selected="0">
            <x v="45"/>
          </reference>
          <reference field="26" count="1" selected="0">
            <x v="134"/>
          </reference>
          <reference field="27" count="1" selected="0">
            <x v="45"/>
          </reference>
          <reference field="33" count="1" selected="0">
            <x v="29"/>
          </reference>
          <reference field="34" count="1" selected="0">
            <x v="2"/>
          </reference>
        </references>
      </pivotArea>
    </format>
    <format dxfId="14243">
      <pivotArea dataOnly="0" labelOnly="1" outline="0" fieldPosition="0">
        <references count="10">
          <reference field="0" count="1" selected="0">
            <x v="141"/>
          </reference>
          <reference field="9" count="1">
            <x v="137"/>
          </reference>
          <reference field="10" count="1" selected="0">
            <x v="187"/>
          </reference>
          <reference field="11" count="1" selected="0">
            <x v="2"/>
          </reference>
          <reference field="12" count="1" selected="0">
            <x v="5"/>
          </reference>
          <reference field="25" count="1" selected="0">
            <x v="39"/>
          </reference>
          <reference field="26" count="1" selected="0">
            <x v="127"/>
          </reference>
          <reference field="27" count="1" selected="0">
            <x v="39"/>
          </reference>
          <reference field="33" count="1" selected="0">
            <x v="126"/>
          </reference>
          <reference field="34" count="1" selected="0">
            <x v="2"/>
          </reference>
        </references>
      </pivotArea>
    </format>
    <format dxfId="14242">
      <pivotArea dataOnly="0" labelOnly="1" outline="0" fieldPosition="0">
        <references count="11">
          <reference field="0" count="1" selected="0">
            <x v="127"/>
          </reference>
          <reference field="7" count="1">
            <x v="2"/>
          </reference>
          <reference field="9" count="1" selected="0">
            <x v="137"/>
          </reference>
          <reference field="10" count="1" selected="0">
            <x v="187"/>
          </reference>
          <reference field="11" count="1" selected="0">
            <x v="2"/>
          </reference>
          <reference field="12" count="1" selected="0">
            <x v="5"/>
          </reference>
          <reference field="25" count="1" selected="0">
            <x v="45"/>
          </reference>
          <reference field="26" count="1" selected="0">
            <x v="134"/>
          </reference>
          <reference field="27" count="1" selected="0">
            <x v="45"/>
          </reference>
          <reference field="33" count="1" selected="0">
            <x v="29"/>
          </reference>
          <reference field="34" count="1" selected="0">
            <x v="2"/>
          </reference>
        </references>
      </pivotArea>
    </format>
    <format dxfId="14241">
      <pivotArea dataOnly="0" labelOnly="1" outline="0" fieldPosition="0">
        <references count="11">
          <reference field="0" count="1" selected="0">
            <x v="141"/>
          </reference>
          <reference field="7" count="1">
            <x v="2"/>
          </reference>
          <reference field="9" count="1" selected="0">
            <x v="137"/>
          </reference>
          <reference field="10" count="1" selected="0">
            <x v="187"/>
          </reference>
          <reference field="11" count="1" selected="0">
            <x v="2"/>
          </reference>
          <reference field="12" count="1" selected="0">
            <x v="5"/>
          </reference>
          <reference field="25" count="1" selected="0">
            <x v="39"/>
          </reference>
          <reference field="26" count="1" selected="0">
            <x v="127"/>
          </reference>
          <reference field="27" count="1" selected="0">
            <x v="39"/>
          </reference>
          <reference field="33" count="1" selected="0">
            <x v="126"/>
          </reference>
          <reference field="34" count="1" selected="0">
            <x v="2"/>
          </reference>
        </references>
      </pivotArea>
    </format>
    <format dxfId="14240">
      <pivotArea dataOnly="0" labelOnly="1" outline="0" fieldPosition="0">
        <references count="12">
          <reference field="0" count="1" selected="0">
            <x v="96"/>
          </reference>
          <reference field="6" count="1">
            <x v="120"/>
          </reference>
          <reference field="7" count="1" selected="0">
            <x v="1"/>
          </reference>
          <reference field="9" count="1" selected="0">
            <x v="136"/>
          </reference>
          <reference field="10" count="1" selected="0">
            <x v="186"/>
          </reference>
          <reference field="11" count="1" selected="0">
            <x v="1"/>
          </reference>
          <reference field="12" count="1" selected="0">
            <x v="8"/>
          </reference>
          <reference field="25" count="1" selected="0">
            <x v="44"/>
          </reference>
          <reference field="26" count="1" selected="0">
            <x v="132"/>
          </reference>
          <reference field="27" count="1" selected="0">
            <x v="44"/>
          </reference>
          <reference field="33" count="1" selected="0">
            <x v="72"/>
          </reference>
          <reference field="34" count="1" selected="0">
            <x v="2"/>
          </reference>
        </references>
      </pivotArea>
    </format>
    <format dxfId="14239">
      <pivotArea dataOnly="0" labelOnly="1" outline="0" fieldPosition="0">
        <references count="13">
          <reference field="0" count="1" selected="0">
            <x v="88"/>
          </reference>
          <reference field="6" count="1" selected="0">
            <x v="120"/>
          </reference>
          <reference field="7" count="1" selected="0">
            <x v="1"/>
          </reference>
          <reference field="9" count="1" selected="0">
            <x v="136"/>
          </reference>
          <reference field="10" count="1" selected="0">
            <x v="186"/>
          </reference>
          <reference field="11" count="1" selected="0">
            <x v="2"/>
          </reference>
          <reference field="12" count="1" selected="0">
            <x v="10"/>
          </reference>
          <reference field="25" count="1" selected="0">
            <x v="41"/>
          </reference>
          <reference field="26" count="1" selected="0">
            <x v="131"/>
          </reference>
          <reference field="27" count="1" selected="0">
            <x v="41"/>
          </reference>
          <reference field="33" count="1" selected="0">
            <x v="116"/>
          </reference>
          <reference field="34" count="1" selected="0">
            <x v="3"/>
          </reference>
          <reference field="41" count="1">
            <x v="854"/>
          </reference>
        </references>
      </pivotArea>
    </format>
    <format dxfId="14238">
      <pivotArea dataOnly="0" labelOnly="1" outline="0" fieldPosition="0">
        <references count="13">
          <reference field="0" count="1" selected="0">
            <x v="96"/>
          </reference>
          <reference field="6" count="1" selected="0">
            <x v="120"/>
          </reference>
          <reference field="7" count="1" selected="0">
            <x v="1"/>
          </reference>
          <reference field="9" count="1" selected="0">
            <x v="136"/>
          </reference>
          <reference field="10" count="1" selected="0">
            <x v="186"/>
          </reference>
          <reference field="11" count="1" selected="0">
            <x v="1"/>
          </reference>
          <reference field="12" count="1" selected="0">
            <x v="8"/>
          </reference>
          <reference field="25" count="1" selected="0">
            <x v="44"/>
          </reference>
          <reference field="26" count="1" selected="0">
            <x v="132"/>
          </reference>
          <reference field="27" count="1" selected="0">
            <x v="44"/>
          </reference>
          <reference field="33" count="1" selected="0">
            <x v="72"/>
          </reference>
          <reference field="34" count="1" selected="0">
            <x v="2"/>
          </reference>
          <reference field="41" count="1">
            <x v="897"/>
          </reference>
        </references>
      </pivotArea>
    </format>
    <format dxfId="14237">
      <pivotArea dataOnly="0" labelOnly="1" outline="0" fieldPosition="0">
        <references count="13">
          <reference field="0" count="1" selected="0">
            <x v="127"/>
          </reference>
          <reference field="6" count="1" selected="0">
            <x v="120"/>
          </reference>
          <reference field="7" count="1" selected="0">
            <x v="2"/>
          </reference>
          <reference field="9" count="1" selected="0">
            <x v="137"/>
          </reference>
          <reference field="10" count="1" selected="0">
            <x v="187"/>
          </reference>
          <reference field="11" count="1" selected="0">
            <x v="2"/>
          </reference>
          <reference field="12" count="1" selected="0">
            <x v="5"/>
          </reference>
          <reference field="25" count="1" selected="0">
            <x v="45"/>
          </reference>
          <reference field="26" count="1" selected="0">
            <x v="134"/>
          </reference>
          <reference field="27" count="1" selected="0">
            <x v="45"/>
          </reference>
          <reference field="33" count="1" selected="0">
            <x v="29"/>
          </reference>
          <reference field="34" count="1" selected="0">
            <x v="2"/>
          </reference>
          <reference field="41" count="1">
            <x v="1051"/>
          </reference>
        </references>
      </pivotArea>
    </format>
    <format dxfId="14236">
      <pivotArea dataOnly="0" labelOnly="1" outline="0" fieldPosition="0">
        <references count="13">
          <reference field="0" count="1" selected="0">
            <x v="141"/>
          </reference>
          <reference field="6" count="1" selected="0">
            <x v="120"/>
          </reference>
          <reference field="7" count="1" selected="0">
            <x v="2"/>
          </reference>
          <reference field="9" count="1" selected="0">
            <x v="137"/>
          </reference>
          <reference field="10" count="1" selected="0">
            <x v="187"/>
          </reference>
          <reference field="11" count="1" selected="0">
            <x v="2"/>
          </reference>
          <reference field="12" count="1" selected="0">
            <x v="5"/>
          </reference>
          <reference field="25" count="1" selected="0">
            <x v="39"/>
          </reference>
          <reference field="26" count="1" selected="0">
            <x v="127"/>
          </reference>
          <reference field="27" count="1" selected="0">
            <x v="39"/>
          </reference>
          <reference field="33" count="1" selected="0">
            <x v="126"/>
          </reference>
          <reference field="34" count="1" selected="0">
            <x v="2"/>
          </reference>
          <reference field="41" count="1">
            <x v="1055"/>
          </reference>
        </references>
      </pivotArea>
    </format>
    <format dxfId="14235">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15F969-D6C0-4AEE-A820-F267F1764923}" name="PivotTable5" cacheId="243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location ref="DP6:DQ24" firstHeaderRow="2" firstDataRow="2" firstDataCol="1" rowPageCount="2" colPageCount="1"/>
  <pivotFields count="48">
    <pivotField axis="axisRow" dataField="1" compact="0" outline="0" showAll="0" defaultSubtotal="0">
      <items count="190">
        <item x="188"/>
        <item x="38"/>
        <item x="22"/>
        <item x="4"/>
        <item x="90"/>
        <item x="155"/>
        <item x="136"/>
        <item x="172"/>
        <item x="179"/>
        <item x="20"/>
        <item x="152"/>
        <item x="137"/>
        <item x="183"/>
        <item x="147"/>
        <item x="81"/>
        <item x="47"/>
        <item x="11"/>
        <item x="169"/>
        <item x="112"/>
        <item x="134"/>
        <item x="61"/>
        <item x="55"/>
        <item x="113"/>
        <item x="184"/>
        <item x="85"/>
        <item x="166"/>
        <item x="157"/>
        <item x="153"/>
        <item x="91"/>
        <item x="148"/>
        <item x="77"/>
        <item x="60"/>
        <item x="123"/>
        <item x="40"/>
        <item x="64"/>
        <item x="80"/>
        <item x="121"/>
        <item x="138"/>
        <item x="146"/>
        <item x="168"/>
        <item x="1"/>
        <item x="124"/>
        <item x="104"/>
        <item x="54"/>
        <item x="181"/>
        <item x="16"/>
        <item x="165"/>
        <item x="161"/>
        <item x="84"/>
        <item x="105"/>
        <item x="133"/>
        <item x="33"/>
        <item x="57"/>
        <item x="73"/>
        <item x="18"/>
        <item x="149"/>
        <item x="46"/>
        <item x="51"/>
        <item x="53"/>
        <item x="76"/>
        <item x="106"/>
        <item x="39"/>
        <item x="24"/>
        <item x="98"/>
        <item x="186"/>
        <item x="34"/>
        <item x="75"/>
        <item x="82"/>
        <item x="111"/>
        <item x="17"/>
        <item x="48"/>
        <item x="42"/>
        <item x="119"/>
        <item x="131"/>
        <item x="63"/>
        <item x="108"/>
        <item x="36"/>
        <item x="12"/>
        <item x="135"/>
        <item x="49"/>
        <item x="117"/>
        <item x="142"/>
        <item x="171"/>
        <item x="150"/>
        <item x="0"/>
        <item x="187"/>
        <item x="160"/>
        <item x="66"/>
        <item x="83"/>
        <item x="67"/>
        <item x="170"/>
        <item x="176"/>
        <item x="154"/>
        <item x="86"/>
        <item x="102"/>
        <item x="65"/>
        <item x="3"/>
        <item x="127"/>
        <item x="27"/>
        <item x="13"/>
        <item x="110"/>
        <item x="100"/>
        <item x="6"/>
        <item x="180"/>
        <item x="87"/>
        <item x="118"/>
        <item x="32"/>
        <item x="43"/>
        <item x="26"/>
        <item x="175"/>
        <item x="59"/>
        <item x="45"/>
        <item x="2"/>
        <item x="62"/>
        <item x="96"/>
        <item x="126"/>
        <item x="140"/>
        <item x="44"/>
        <item x="9"/>
        <item x="70"/>
        <item x="41"/>
        <item x="50"/>
        <item x="93"/>
        <item x="174"/>
        <item x="120"/>
        <item x="23"/>
        <item x="15"/>
        <item x="52"/>
        <item x="185"/>
        <item x="14"/>
        <item x="158"/>
        <item x="182"/>
        <item x="25"/>
        <item x="151"/>
        <item x="31"/>
        <item x="139"/>
        <item x="35"/>
        <item x="114"/>
        <item x="159"/>
        <item x="130"/>
        <item x="56"/>
        <item x="5"/>
        <item x="128"/>
        <item x="97"/>
        <item x="129"/>
        <item x="144"/>
        <item x="164"/>
        <item x="162"/>
        <item x="103"/>
        <item x="71"/>
        <item x="177"/>
        <item x="29"/>
        <item x="141"/>
        <item x="156"/>
        <item x="115"/>
        <item x="167"/>
        <item x="163"/>
        <item x="69"/>
        <item x="143"/>
        <item x="99"/>
        <item x="132"/>
        <item x="145"/>
        <item x="178"/>
        <item x="116"/>
        <item x="28"/>
        <item x="68"/>
        <item x="95"/>
        <item x="72"/>
        <item x="21"/>
        <item x="8"/>
        <item x="125"/>
        <item x="79"/>
        <item x="88"/>
        <item x="58"/>
        <item x="109"/>
        <item x="19"/>
        <item x="94"/>
        <item x="74"/>
        <item x="173"/>
        <item x="101"/>
        <item x="37"/>
        <item x="122"/>
        <item x="89"/>
        <item x="107"/>
        <item x="78"/>
        <item x="7"/>
        <item x="30"/>
        <item x="92"/>
        <item x="10"/>
        <item x="189"/>
      </items>
    </pivotField>
    <pivotField compact="0" outline="0" showAll="0"/>
    <pivotField compact="0" outline="0" showAll="0"/>
    <pivotField compact="0" outline="0" showAll="0"/>
    <pivotField compact="0" outline="0" showAll="0"/>
    <pivotField axis="axisPage" compact="0" outline="0" showAll="0">
      <items count="80">
        <item x="3"/>
        <item x="4"/>
        <item m="1" x="22"/>
        <item m="1" x="29"/>
        <item m="1" x="9"/>
        <item m="1" x="58"/>
        <item m="1" x="55"/>
        <item m="1" x="19"/>
        <item m="1" x="34"/>
        <item m="1" x="35"/>
        <item m="1" x="62"/>
        <item m="1" x="63"/>
        <item m="1" x="46"/>
        <item m="1" x="11"/>
        <item m="1" x="74"/>
        <item m="1" x="42"/>
        <item m="1" x="47"/>
        <item m="1" x="64"/>
        <item m="1" x="24"/>
        <item m="1" x="54"/>
        <item m="1" x="78"/>
        <item m="1" x="72"/>
        <item m="1" x="59"/>
        <item m="1" x="8"/>
        <item m="1" x="31"/>
        <item m="1" x="39"/>
        <item m="1" x="10"/>
        <item m="1" x="14"/>
        <item m="1" x="30"/>
        <item m="1" x="56"/>
        <item m="1" x="20"/>
        <item m="1" x="45"/>
        <item m="1" x="60"/>
        <item m="1" x="57"/>
        <item m="1" x="69"/>
        <item m="1" x="17"/>
        <item m="1" x="15"/>
        <item m="1" x="66"/>
        <item m="1" x="65"/>
        <item m="1" x="41"/>
        <item m="1" x="16"/>
        <item m="1" x="28"/>
        <item m="1" x="71"/>
        <item m="1" x="77"/>
        <item m="1" x="53"/>
        <item m="1" x="50"/>
        <item m="1" x="67"/>
        <item m="1" x="68"/>
        <item m="1" x="6"/>
        <item m="1" x="38"/>
        <item m="1" x="26"/>
        <item m="1" x="75"/>
        <item m="1" x="21"/>
        <item m="1" x="25"/>
        <item m="1" x="70"/>
        <item m="1" x="76"/>
        <item m="1" x="43"/>
        <item m="1" x="12"/>
        <item m="1" x="37"/>
        <item m="1" x="49"/>
        <item m="1" x="40"/>
        <item m="1" x="33"/>
        <item m="1" x="52"/>
        <item m="1" x="23"/>
        <item m="1" x="7"/>
        <item m="1" x="5"/>
        <item m="1" x="61"/>
        <item m="1" x="13"/>
        <item m="1" x="73"/>
        <item m="1" x="36"/>
        <item m="1" x="27"/>
        <item m="1" x="48"/>
        <item m="1" x="51"/>
        <item m="1" x="32"/>
        <item m="1" x="44"/>
        <item m="1" x="18"/>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7">
        <item m="1" x="5"/>
        <item h="1" x="4"/>
        <item h="1" x="0"/>
        <item x="1"/>
        <item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7">
    <i>
      <x v="13"/>
    </i>
    <i>
      <x v="25"/>
    </i>
    <i>
      <x v="33"/>
    </i>
    <i>
      <x v="89"/>
    </i>
    <i>
      <x v="92"/>
    </i>
    <i>
      <x v="99"/>
    </i>
    <i>
      <x v="103"/>
    </i>
    <i>
      <x v="138"/>
    </i>
    <i>
      <x v="141"/>
    </i>
    <i>
      <x v="144"/>
    </i>
    <i>
      <x v="150"/>
    </i>
    <i>
      <x v="151"/>
    </i>
    <i>
      <x v="155"/>
    </i>
    <i>
      <x v="158"/>
    </i>
    <i>
      <x v="183"/>
    </i>
    <i>
      <x v="187"/>
    </i>
    <i t="grand">
      <x/>
    </i>
  </rowItems>
  <colItems count="1">
    <i/>
  </colItems>
  <pageFields count="2">
    <pageField fld="5" item="76" hier="-1"/>
    <pageField fld="40" hier="-1"/>
  </pageFields>
  <dataFields count="1">
    <dataField name="Count of SYMBOL" fld="0" subtotal="count" baseField="0" baseItem="0"/>
  </dataFields>
  <formats count="14">
    <format dxfId="14358">
      <pivotArea type="all" dataOnly="0" outline="0" fieldPosition="0"/>
    </format>
    <format dxfId="14357">
      <pivotArea outline="0" collapsedLevelsAreSubtotals="1" fieldPosition="0"/>
    </format>
    <format dxfId="14356">
      <pivotArea type="origin" dataOnly="0" labelOnly="1" outline="0" fieldPosition="0"/>
    </format>
    <format dxfId="14355">
      <pivotArea field="0" type="button" dataOnly="0" labelOnly="1" outline="0" axis="axisRow" fieldPosition="0"/>
    </format>
    <format dxfId="14354">
      <pivotArea dataOnly="0" labelOnly="1" outline="0" fieldPosition="0">
        <references count="1">
          <reference field="0" count="7">
            <x v="13"/>
            <x v="25"/>
            <x v="92"/>
            <x v="125"/>
            <x v="151"/>
            <x v="158"/>
            <x v="187"/>
          </reference>
        </references>
      </pivotArea>
    </format>
    <format dxfId="14353">
      <pivotArea dataOnly="0" labelOnly="1" grandRow="1" outline="0" fieldPosition="0"/>
    </format>
    <format dxfId="14352">
      <pivotArea type="topRight" dataOnly="0" labelOnly="1" outline="0" fieldPosition="0"/>
    </format>
    <format dxfId="14351">
      <pivotArea type="all" dataOnly="0" outline="0" fieldPosition="0"/>
    </format>
    <format dxfId="14350">
      <pivotArea outline="0" collapsedLevelsAreSubtotals="1" fieldPosition="0"/>
    </format>
    <format dxfId="14349">
      <pivotArea type="origin" dataOnly="0" labelOnly="1" outline="0" fieldPosition="0"/>
    </format>
    <format dxfId="14348">
      <pivotArea field="0" type="button" dataOnly="0" labelOnly="1" outline="0" axis="axisRow" fieldPosition="0"/>
    </format>
    <format dxfId="14347">
      <pivotArea dataOnly="0" labelOnly="1" outline="0" fieldPosition="0">
        <references count="1">
          <reference field="0" count="7">
            <x v="13"/>
            <x v="25"/>
            <x v="92"/>
            <x v="125"/>
            <x v="151"/>
            <x v="158"/>
            <x v="187"/>
          </reference>
        </references>
      </pivotArea>
    </format>
    <format dxfId="14346">
      <pivotArea dataOnly="0" labelOnly="1" grandRow="1" outline="0" fieldPosition="0"/>
    </format>
    <format dxfId="14345">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6E0FFA-2F59-4E8C-964B-9DF0A1455BEA}" name="PivotTable2" cacheId="243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location ref="CG5:DC17" firstHeaderRow="2" firstDataRow="2" firstDataCol="22" rowPageCount="2" colPageCount="1"/>
  <pivotFields count="48">
    <pivotField axis="axisRow" dataField="1" compact="0" outline="0" showAll="0" defaultSubtotal="0">
      <items count="190">
        <item x="188"/>
        <item x="38"/>
        <item x="22"/>
        <item x="4"/>
        <item x="90"/>
        <item x="155"/>
        <item x="136"/>
        <item x="172"/>
        <item x="179"/>
        <item x="20"/>
        <item x="152"/>
        <item x="137"/>
        <item x="183"/>
        <item x="147"/>
        <item x="81"/>
        <item x="47"/>
        <item x="11"/>
        <item x="169"/>
        <item x="112"/>
        <item x="134"/>
        <item x="61"/>
        <item x="55"/>
        <item x="113"/>
        <item x="184"/>
        <item x="85"/>
        <item x="166"/>
        <item x="157"/>
        <item x="153"/>
        <item x="91"/>
        <item x="148"/>
        <item x="77"/>
        <item x="60"/>
        <item x="123"/>
        <item x="40"/>
        <item x="64"/>
        <item x="80"/>
        <item x="121"/>
        <item x="138"/>
        <item x="146"/>
        <item x="168"/>
        <item x="1"/>
        <item x="124"/>
        <item x="104"/>
        <item x="54"/>
        <item x="181"/>
        <item x="16"/>
        <item x="165"/>
        <item x="161"/>
        <item x="84"/>
        <item x="105"/>
        <item x="133"/>
        <item x="33"/>
        <item x="57"/>
        <item x="73"/>
        <item x="18"/>
        <item x="149"/>
        <item x="46"/>
        <item x="51"/>
        <item x="53"/>
        <item x="76"/>
        <item x="106"/>
        <item x="39"/>
        <item x="24"/>
        <item x="98"/>
        <item x="186"/>
        <item x="34"/>
        <item x="75"/>
        <item x="82"/>
        <item x="111"/>
        <item x="17"/>
        <item x="48"/>
        <item x="42"/>
        <item x="119"/>
        <item x="131"/>
        <item x="63"/>
        <item x="108"/>
        <item x="36"/>
        <item x="12"/>
        <item x="135"/>
        <item x="49"/>
        <item x="117"/>
        <item x="142"/>
        <item x="171"/>
        <item x="150"/>
        <item x="0"/>
        <item x="187"/>
        <item x="160"/>
        <item x="66"/>
        <item x="83"/>
        <item x="67"/>
        <item x="170"/>
        <item x="176"/>
        <item x="154"/>
        <item x="86"/>
        <item x="102"/>
        <item x="65"/>
        <item x="3"/>
        <item x="127"/>
        <item x="27"/>
        <item x="13"/>
        <item x="110"/>
        <item x="100"/>
        <item x="6"/>
        <item x="180"/>
        <item x="87"/>
        <item x="118"/>
        <item x="32"/>
        <item x="43"/>
        <item x="26"/>
        <item x="175"/>
        <item x="59"/>
        <item x="45"/>
        <item x="2"/>
        <item x="62"/>
        <item x="96"/>
        <item x="126"/>
        <item x="140"/>
        <item x="44"/>
        <item x="9"/>
        <item x="70"/>
        <item x="41"/>
        <item x="50"/>
        <item x="93"/>
        <item x="174"/>
        <item x="120"/>
        <item x="23"/>
        <item x="15"/>
        <item x="52"/>
        <item x="185"/>
        <item x="14"/>
        <item x="158"/>
        <item x="182"/>
        <item x="25"/>
        <item x="151"/>
        <item x="31"/>
        <item x="139"/>
        <item x="35"/>
        <item x="114"/>
        <item x="159"/>
        <item x="130"/>
        <item x="56"/>
        <item x="5"/>
        <item x="128"/>
        <item x="97"/>
        <item x="129"/>
        <item x="144"/>
        <item x="164"/>
        <item x="162"/>
        <item x="103"/>
        <item x="71"/>
        <item x="177"/>
        <item x="29"/>
        <item x="141"/>
        <item x="156"/>
        <item x="115"/>
        <item x="167"/>
        <item x="163"/>
        <item x="69"/>
        <item x="143"/>
        <item x="99"/>
        <item x="132"/>
        <item x="145"/>
        <item x="178"/>
        <item x="116"/>
        <item x="28"/>
        <item x="68"/>
        <item x="95"/>
        <item x="72"/>
        <item x="21"/>
        <item x="8"/>
        <item x="125"/>
        <item x="79"/>
        <item x="88"/>
        <item x="58"/>
        <item x="109"/>
        <item x="19"/>
        <item x="94"/>
        <item x="74"/>
        <item x="173"/>
        <item x="101"/>
        <item x="37"/>
        <item x="122"/>
        <item x="89"/>
        <item x="107"/>
        <item x="78"/>
        <item x="7"/>
        <item x="30"/>
        <item x="92"/>
        <item x="10"/>
        <item x="189"/>
      </items>
    </pivotField>
    <pivotField compact="0" outline="0" showAll="0"/>
    <pivotField compact="0" outline="0" showAll="0"/>
    <pivotField compact="0" outline="0" showAll="0"/>
    <pivotField compact="0" outline="0" showAll="0" defaultSubtotal="0">
      <items count="101">
        <item x="3"/>
        <item x="4"/>
        <item m="1" x="91"/>
        <item x="2"/>
        <item m="1" x="20"/>
        <item m="1" x="66"/>
        <item m="1" x="62"/>
        <item m="1" x="70"/>
        <item m="1" x="67"/>
        <item m="1" x="39"/>
        <item m="1" x="95"/>
        <item m="1" x="73"/>
        <item m="1" x="43"/>
        <item m="1" x="15"/>
        <item m="1" x="99"/>
        <item m="1" x="23"/>
        <item m="1" x="74"/>
        <item m="1" x="72"/>
        <item m="1" x="24"/>
        <item m="1" x="96"/>
        <item m="1" x="65"/>
        <item m="1" x="56"/>
        <item m="1" x="33"/>
        <item m="1" x="55"/>
        <item m="1" x="48"/>
        <item m="1" x="19"/>
        <item m="1" x="10"/>
        <item m="1" x="7"/>
        <item m="1" x="35"/>
        <item m="1" x="84"/>
        <item m="1" x="42"/>
        <item m="1" x="8"/>
        <item m="1" x="26"/>
        <item m="1" x="92"/>
        <item m="1" x="49"/>
        <item m="1" x="97"/>
        <item m="1" x="16"/>
        <item m="1" x="21"/>
        <item m="1" x="5"/>
        <item m="1" x="58"/>
        <item m="1" x="18"/>
        <item m="1" x="83"/>
        <item m="1" x="38"/>
        <item m="1" x="50"/>
        <item m="1" x="59"/>
        <item m="1" x="68"/>
        <item m="1" x="80"/>
        <item m="1" x="9"/>
        <item m="1" x="22"/>
        <item m="1" x="17"/>
        <item m="1" x="30"/>
        <item m="1" x="51"/>
        <item m="1" x="27"/>
        <item m="1" x="31"/>
        <item m="1" x="100"/>
        <item m="1" x="71"/>
        <item m="1" x="57"/>
        <item m="1" x="78"/>
        <item m="1" x="52"/>
        <item m="1" x="40"/>
        <item m="1" x="90"/>
        <item m="1" x="76"/>
        <item m="1" x="25"/>
        <item m="1" x="54"/>
        <item m="1" x="6"/>
        <item m="1" x="37"/>
        <item m="1" x="61"/>
        <item m="1" x="88"/>
        <item m="1" x="29"/>
        <item m="1" x="85"/>
        <item m="1" x="34"/>
        <item m="1" x="77"/>
        <item m="1" x="86"/>
        <item m="1" x="11"/>
        <item m="1" x="81"/>
        <item m="1" x="93"/>
        <item m="1" x="89"/>
        <item m="1" x="32"/>
        <item m="1" x="94"/>
        <item m="1" x="14"/>
        <item m="1" x="87"/>
        <item m="1" x="69"/>
        <item m="1" x="41"/>
        <item m="1" x="12"/>
        <item m="1" x="75"/>
        <item m="1" x="79"/>
        <item m="1" x="28"/>
        <item m="1" x="13"/>
        <item m="1" x="63"/>
        <item m="1" x="60"/>
        <item m="1" x="64"/>
        <item m="1" x="98"/>
        <item m="1" x="45"/>
        <item m="1" x="47"/>
        <item m="1" x="53"/>
        <item m="1" x="44"/>
        <item m="1" x="82"/>
        <item m="1" x="46"/>
        <item m="1" x="36"/>
        <item x="0"/>
        <item x="1"/>
      </items>
    </pivotField>
    <pivotField axis="axisPage" compact="0" outline="0" showAll="0">
      <items count="80">
        <item x="3"/>
        <item x="4"/>
        <item m="1" x="22"/>
        <item m="1" x="29"/>
        <item m="1" x="9"/>
        <item m="1" x="58"/>
        <item m="1" x="55"/>
        <item m="1" x="19"/>
        <item m="1" x="34"/>
        <item m="1" x="35"/>
        <item m="1" x="62"/>
        <item m="1" x="63"/>
        <item m="1" x="46"/>
        <item m="1" x="11"/>
        <item m="1" x="74"/>
        <item m="1" x="42"/>
        <item m="1" x="47"/>
        <item m="1" x="64"/>
        <item m="1" x="24"/>
        <item m="1" x="54"/>
        <item m="1" x="78"/>
        <item m="1" x="72"/>
        <item m="1" x="59"/>
        <item m="1" x="8"/>
        <item m="1" x="31"/>
        <item m="1" x="39"/>
        <item m="1" x="10"/>
        <item m="1" x="14"/>
        <item m="1" x="30"/>
        <item m="1" x="56"/>
        <item m="1" x="20"/>
        <item m="1" x="45"/>
        <item m="1" x="60"/>
        <item m="1" x="57"/>
        <item m="1" x="69"/>
        <item m="1" x="17"/>
        <item m="1" x="15"/>
        <item m="1" x="66"/>
        <item m="1" x="65"/>
        <item m="1" x="41"/>
        <item m="1" x="16"/>
        <item m="1" x="28"/>
        <item m="1" x="71"/>
        <item m="1" x="77"/>
        <item m="1" x="53"/>
        <item m="1" x="50"/>
        <item m="1" x="67"/>
        <item m="1" x="68"/>
        <item m="1" x="6"/>
        <item m="1" x="38"/>
        <item m="1" x="26"/>
        <item m="1" x="75"/>
        <item m="1" x="21"/>
        <item m="1" x="25"/>
        <item m="1" x="70"/>
        <item m="1" x="76"/>
        <item m="1" x="43"/>
        <item m="1" x="12"/>
        <item m="1" x="37"/>
        <item m="1" x="49"/>
        <item m="1" x="40"/>
        <item m="1" x="33"/>
        <item m="1" x="52"/>
        <item m="1" x="23"/>
        <item m="1" x="7"/>
        <item m="1" x="5"/>
        <item m="1" x="61"/>
        <item m="1" x="13"/>
        <item m="1" x="73"/>
        <item m="1" x="36"/>
        <item m="1" x="27"/>
        <item m="1" x="48"/>
        <item m="1" x="51"/>
        <item m="1" x="32"/>
        <item m="1" x="44"/>
        <item m="1" x="18"/>
        <item x="0"/>
        <item x="1"/>
        <item x="2"/>
        <item t="default"/>
      </items>
    </pivotField>
    <pivotField compact="0" outline="0" showAll="0" defaultSubtotal="0">
      <items count="121">
        <item x="2"/>
        <item x="3"/>
        <item m="1" x="84"/>
        <item m="1" x="4"/>
        <item m="1" x="107"/>
        <item m="1" x="14"/>
        <item m="1" x="10"/>
        <item m="1" x="21"/>
        <item m="1" x="60"/>
        <item m="1" x="23"/>
        <item m="1" x="45"/>
        <item m="1" x="77"/>
        <item m="1" x="100"/>
        <item m="1" x="86"/>
        <item m="1" x="96"/>
        <item m="1" x="93"/>
        <item m="1" x="31"/>
        <item m="1" x="68"/>
        <item m="1" x="65"/>
        <item m="1" x="51"/>
        <item m="1" x="19"/>
        <item m="1" x="58"/>
        <item m="1" x="115"/>
        <item m="1" x="52"/>
        <item m="1" x="33"/>
        <item m="1" x="36"/>
        <item m="1" x="64"/>
        <item m="1" x="112"/>
        <item m="1" x="118"/>
        <item m="1" x="57"/>
        <item m="1" x="18"/>
        <item m="1" x="109"/>
        <item m="1" x="20"/>
        <item m="1" x="29"/>
        <item m="1" x="111"/>
        <item m="1" x="73"/>
        <item m="1" x="89"/>
        <item m="1" x="117"/>
        <item m="1" x="62"/>
        <item m="1" x="82"/>
        <item m="1" x="48"/>
        <item m="1" x="99"/>
        <item m="1" x="85"/>
        <item m="1" x="34"/>
        <item m="1" x="98"/>
        <item m="1" x="76"/>
        <item m="1" x="75"/>
        <item m="1" x="104"/>
        <item m="1" x="55"/>
        <item m="1" x="35"/>
        <item m="1" x="91"/>
        <item m="1" x="83"/>
        <item m="1" x="46"/>
        <item m="1" x="78"/>
        <item m="1" x="50"/>
        <item m="1" x="38"/>
        <item m="1" x="13"/>
        <item m="1" x="87"/>
        <item m="1" x="26"/>
        <item m="1" x="32"/>
        <item m="1" x="43"/>
        <item m="1" x="11"/>
        <item m="1" x="59"/>
        <item m="1" x="95"/>
        <item m="1" x="12"/>
        <item m="1" x="28"/>
        <item m="1" x="8"/>
        <item m="1" x="71"/>
        <item m="1" x="37"/>
        <item m="1" x="22"/>
        <item m="1" x="56"/>
        <item m="1" x="80"/>
        <item m="1" x="103"/>
        <item m="1" x="15"/>
        <item m="1" x="114"/>
        <item m="1" x="63"/>
        <item m="1" x="90"/>
        <item m="1" x="44"/>
        <item m="1" x="97"/>
        <item m="1" x="49"/>
        <item m="1" x="119"/>
        <item m="1" x="120"/>
        <item m="1" x="42"/>
        <item m="1" x="67"/>
        <item m="1" x="7"/>
        <item m="1" x="25"/>
        <item m="1" x="6"/>
        <item m="1" x="79"/>
        <item m="1" x="116"/>
        <item m="1" x="30"/>
        <item m="1" x="72"/>
        <item m="1" x="108"/>
        <item m="1" x="106"/>
        <item m="1" x="69"/>
        <item m="1" x="113"/>
        <item m="1" x="9"/>
        <item m="1" x="41"/>
        <item m="1" x="94"/>
        <item m="1" x="61"/>
        <item m="1" x="92"/>
        <item m="1" x="66"/>
        <item m="1" x="27"/>
        <item m="1" x="110"/>
        <item m="1" x="17"/>
        <item m="1" x="101"/>
        <item m="1" x="16"/>
        <item m="1" x="105"/>
        <item m="1" x="102"/>
        <item m="1" x="39"/>
        <item m="1" x="81"/>
        <item m="1" x="5"/>
        <item m="1" x="53"/>
        <item m="1" x="54"/>
        <item m="1" x="88"/>
        <item m="1" x="47"/>
        <item m="1" x="70"/>
        <item m="1" x="74"/>
        <item m="1" x="40"/>
        <item m="1" x="24"/>
        <item x="1"/>
        <item x="0"/>
      </items>
    </pivotField>
    <pivotField axis="axisPage" compact="0" outline="0" showAll="0">
      <items count="8">
        <item x="3"/>
        <item x="0"/>
        <item x="1"/>
        <item x="2"/>
        <item x="4"/>
        <item m="1" x="6"/>
        <item m="1" x="5"/>
        <item t="default"/>
      </items>
    </pivotField>
    <pivotField axis="axisRow" compact="0" outline="0" showAll="0" defaultSubtotal="0">
      <items count="7">
        <item h="1" x="3"/>
        <item x="0"/>
        <item h="1" x="2"/>
        <item h="1" x="1"/>
        <item h="1" x="4"/>
        <item h="1" m="1" x="6"/>
        <item h="1" m="1" x="5"/>
      </items>
    </pivotField>
    <pivotField compact="0" outline="0" showAll="0"/>
    <pivotField axis="axisRow" compact="0" outline="0" showAll="0" defaultSubtotal="0">
      <items count="191">
        <item x="9"/>
        <item x="10"/>
        <item m="1" x="117"/>
        <item m="1" x="172"/>
        <item m="1" x="122"/>
        <item m="1" x="93"/>
        <item m="1" x="144"/>
        <item m="1" x="32"/>
        <item m="1" x="47"/>
        <item m="1" x="15"/>
        <item m="1" x="176"/>
        <item m="1" x="139"/>
        <item m="1" x="175"/>
        <item m="1" x="127"/>
        <item m="1" x="76"/>
        <item m="1" x="107"/>
        <item m="1" x="190"/>
        <item m="1" x="165"/>
        <item m="1" x="184"/>
        <item m="1" x="81"/>
        <item m="1" x="87"/>
        <item m="1" x="82"/>
        <item m="1" x="49"/>
        <item m="1" x="128"/>
        <item m="1" x="51"/>
        <item m="1" x="39"/>
        <item m="1" x="91"/>
        <item m="1" x="185"/>
        <item m="1" x="73"/>
        <item m="1" x="150"/>
        <item m="1" x="75"/>
        <item m="1" x="77"/>
        <item m="1" x="160"/>
        <item m="1" x="83"/>
        <item m="1" x="59"/>
        <item m="1" x="60"/>
        <item m="1" x="118"/>
        <item m="1" x="41"/>
        <item m="1" x="189"/>
        <item m="1" x="106"/>
        <item m="1" x="42"/>
        <item m="1" x="124"/>
        <item m="1" x="151"/>
        <item m="1" x="88"/>
        <item m="1" x="116"/>
        <item m="1" x="54"/>
        <item m="1" x="149"/>
        <item m="1" x="52"/>
        <item m="1" x="100"/>
        <item m="1" x="120"/>
        <item m="1" x="137"/>
        <item m="1" x="101"/>
        <item m="1" x="36"/>
        <item m="1" x="45"/>
        <item m="1" x="95"/>
        <item m="1" x="97"/>
        <item m="1" x="108"/>
        <item m="1" x="135"/>
        <item m="1" x="65"/>
        <item m="1" x="56"/>
        <item m="1" x="157"/>
        <item m="1" x="159"/>
        <item m="1" x="19"/>
        <item m="1" x="14"/>
        <item m="1" x="96"/>
        <item m="1" x="186"/>
        <item m="1" x="26"/>
        <item m="1" x="112"/>
        <item m="1" x="170"/>
        <item m="1" x="111"/>
        <item m="1" x="138"/>
        <item m="1" x="177"/>
        <item m="1" x="33"/>
        <item m="1" x="69"/>
        <item m="1" x="140"/>
        <item m="1" x="25"/>
        <item m="1" x="68"/>
        <item m="1" x="57"/>
        <item m="1" x="183"/>
        <item m="1" x="46"/>
        <item m="1" x="74"/>
        <item m="1" x="71"/>
        <item m="1" x="114"/>
        <item m="1" x="129"/>
        <item m="1" x="40"/>
        <item m="1" x="27"/>
        <item m="1" x="20"/>
        <item m="1" x="99"/>
        <item m="1" x="162"/>
        <item m="1" x="163"/>
        <item m="1" x="44"/>
        <item m="1" x="119"/>
        <item m="1" x="143"/>
        <item m="1" x="155"/>
        <item m="1" x="113"/>
        <item m="1" x="105"/>
        <item m="1" x="132"/>
        <item m="1" x="55"/>
        <item m="1" x="38"/>
        <item m="1" x="78"/>
        <item m="1" x="16"/>
        <item m="1" x="12"/>
        <item m="1" x="147"/>
        <item m="1" x="102"/>
        <item m="1" x="67"/>
        <item m="1" x="92"/>
        <item m="1" x="70"/>
        <item m="1" x="121"/>
        <item m="1" x="84"/>
        <item m="1" x="80"/>
        <item m="1" x="146"/>
        <item m="1" x="145"/>
        <item m="1" x="187"/>
        <item m="1" x="37"/>
        <item m="1" x="62"/>
        <item m="1" x="29"/>
        <item m="1" x="35"/>
        <item m="1" x="156"/>
        <item m="1" x="142"/>
        <item m="1" x="179"/>
        <item m="1" x="133"/>
        <item m="1" x="21"/>
        <item m="1" x="180"/>
        <item m="1" x="109"/>
        <item m="1" x="158"/>
        <item m="1" x="161"/>
        <item m="1" x="11"/>
        <item m="1" x="72"/>
        <item m="1" x="17"/>
        <item m="1" x="63"/>
        <item m="1" x="66"/>
        <item m="1" x="31"/>
        <item m="1" x="178"/>
        <item m="1" x="18"/>
        <item m="1" x="28"/>
        <item m="1" x="141"/>
        <item m="1" x="79"/>
        <item m="1" x="123"/>
        <item m="1" x="34"/>
        <item m="1" x="130"/>
        <item m="1" x="126"/>
        <item m="1" x="125"/>
        <item m="1" x="30"/>
        <item m="1" x="58"/>
        <item m="1" x="115"/>
        <item m="1" x="94"/>
        <item m="1" x="182"/>
        <item m="1" x="13"/>
        <item m="1" x="53"/>
        <item m="1" x="23"/>
        <item m="1" x="24"/>
        <item m="1" x="134"/>
        <item m="1" x="173"/>
        <item m="1" x="152"/>
        <item m="1" x="153"/>
        <item m="1" x="90"/>
        <item m="1" x="166"/>
        <item m="1" x="98"/>
        <item m="1" x="50"/>
        <item m="1" x="168"/>
        <item m="1" x="61"/>
        <item m="1" x="104"/>
        <item m="1" x="131"/>
        <item m="1" x="188"/>
        <item m="1" x="48"/>
        <item m="1" x="85"/>
        <item m="1" x="148"/>
        <item m="1" x="64"/>
        <item m="1" x="22"/>
        <item m="1" x="171"/>
        <item m="1" x="110"/>
        <item m="1" x="154"/>
        <item m="1" x="164"/>
        <item m="1" x="89"/>
        <item m="1" x="43"/>
        <item m="1" x="103"/>
        <item m="1" x="86"/>
        <item m="1" x="167"/>
        <item m="1" x="174"/>
        <item m="1" x="181"/>
        <item m="1" x="136"/>
        <item m="1" x="169"/>
        <item x="3"/>
        <item x="1"/>
        <item x="2"/>
        <item x="6"/>
        <item x="0"/>
        <item x="4"/>
        <item x="5"/>
        <item x="7"/>
        <item x="8"/>
      </items>
    </pivotField>
    <pivotField compact="0" outline="0" showAll="0">
      <items count="8">
        <item x="3"/>
        <item x="0"/>
        <item x="2"/>
        <item x="1"/>
        <item m="1" x="5"/>
        <item m="1" x="6"/>
        <item x="4"/>
        <item t="default"/>
      </items>
    </pivotField>
    <pivotField axis="axisRow" compact="0" outline="0" showAll="0" defaultSubtotal="0">
      <items count="38">
        <item x="7"/>
        <item x="0"/>
        <item x="19"/>
        <item x="17"/>
        <item x="6"/>
        <item x="13"/>
        <item x="20"/>
        <item x="10"/>
        <item x="15"/>
        <item m="1" x="32"/>
        <item x="23"/>
        <item x="25"/>
        <item x="26"/>
        <item x="5"/>
        <item m="1" x="36"/>
        <item x="8"/>
        <item x="3"/>
        <item x="1"/>
        <item x="2"/>
        <item x="11"/>
        <item x="4"/>
        <item x="9"/>
        <item x="22"/>
        <item x="16"/>
        <item m="1" x="37"/>
        <item x="24"/>
        <item m="1" x="28"/>
        <item m="1" x="30"/>
        <item m="1" x="29"/>
        <item x="18"/>
        <item m="1" x="27"/>
        <item m="1" x="31"/>
        <item x="12"/>
        <item x="14"/>
        <item m="1" x="33"/>
        <item m="1" x="34"/>
        <item m="1" x="35"/>
        <item x="21"/>
      </items>
    </pivotField>
    <pivotField axis="axisRow" compact="0" outline="0" showAll="0" defaultSubtotal="0">
      <items count="307">
        <item x="110"/>
        <item x="111"/>
        <item m="1" x="226"/>
        <item x="2"/>
        <item m="1" x="201"/>
        <item x="3"/>
        <item x="35"/>
        <item m="1" x="265"/>
        <item m="1" x="216"/>
        <item x="69"/>
        <item m="1" x="283"/>
        <item x="19"/>
        <item m="1" x="120"/>
        <item m="1" x="134"/>
        <item m="1" x="114"/>
        <item x="41"/>
        <item x="92"/>
        <item x="106"/>
        <item m="1" x="140"/>
        <item x="1"/>
        <item m="1" x="238"/>
        <item m="1" x="141"/>
        <item m="1" x="150"/>
        <item m="1" x="227"/>
        <item x="97"/>
        <item m="1" x="206"/>
        <item m="1" x="186"/>
        <item m="1" x="198"/>
        <item x="70"/>
        <item x="43"/>
        <item m="1" x="170"/>
        <item x="16"/>
        <item m="1" x="282"/>
        <item m="1" x="255"/>
        <item m="1" x="276"/>
        <item m="1" x="115"/>
        <item x="98"/>
        <item m="1" x="169"/>
        <item m="1" x="228"/>
        <item m="1" x="266"/>
        <item m="1" x="137"/>
        <item m="1" x="185"/>
        <item m="1" x="213"/>
        <item m="1" x="191"/>
        <item m="1" x="287"/>
        <item m="1" x="180"/>
        <item m="1" x="247"/>
        <item x="87"/>
        <item x="25"/>
        <item m="1" x="245"/>
        <item m="1" x="159"/>
        <item m="1" x="161"/>
        <item x="94"/>
        <item m="1" x="261"/>
        <item x="28"/>
        <item m="1" x="303"/>
        <item x="99"/>
        <item x="67"/>
        <item m="1" x="296"/>
        <item x="63"/>
        <item m="1" x="209"/>
        <item x="53"/>
        <item m="1" x="284"/>
        <item m="1" x="254"/>
        <item m="1" x="211"/>
        <item m="1" x="145"/>
        <item m="1" x="304"/>
        <item m="1" x="240"/>
        <item x="64"/>
        <item m="1" x="196"/>
        <item m="1" x="259"/>
        <item m="1" x="193"/>
        <item m="1" x="279"/>
        <item x="74"/>
        <item m="1" x="263"/>
        <item m="1" x="239"/>
        <item x="72"/>
        <item m="1" x="258"/>
        <item m="1" x="233"/>
        <item m="1" x="246"/>
        <item x="79"/>
        <item x="55"/>
        <item m="1" x="234"/>
        <item m="1" x="253"/>
        <item m="1" x="177"/>
        <item m="1" x="166"/>
        <item m="1" x="163"/>
        <item m="1" x="162"/>
        <item m="1" x="205"/>
        <item m="1" x="281"/>
        <item m="1" x="144"/>
        <item x="90"/>
        <item x="88"/>
        <item m="1" x="142"/>
        <item m="1" x="154"/>
        <item m="1" x="139"/>
        <item x="45"/>
        <item m="1" x="119"/>
        <item m="1" x="157"/>
        <item m="1" x="294"/>
        <item m="1" x="133"/>
        <item m="1" x="218"/>
        <item m="1" x="251"/>
        <item m="1" x="199"/>
        <item m="1" x="121"/>
        <item m="1" x="275"/>
        <item m="1" x="250"/>
        <item m="1" x="252"/>
        <item x="59"/>
        <item m="1" x="165"/>
        <item m="1" x="204"/>
        <item m="1" x="210"/>
        <item m="1" x="229"/>
        <item x="86"/>
        <item x="49"/>
        <item m="1" x="277"/>
        <item m="1" x="179"/>
        <item x="65"/>
        <item m="1" x="171"/>
        <item m="1" x="189"/>
        <item m="1" x="175"/>
        <item m="1" x="156"/>
        <item m="1" x="131"/>
        <item m="1" x="158"/>
        <item x="62"/>
        <item m="1" x="264"/>
        <item m="1" x="268"/>
        <item x="95"/>
        <item m="1" x="208"/>
        <item x="32"/>
        <item m="1" x="224"/>
        <item m="1" x="188"/>
        <item m="1" x="292"/>
        <item m="1" x="267"/>
        <item x="7"/>
        <item m="1" x="285"/>
        <item m="1" x="136"/>
        <item x="18"/>
        <item m="1" x="164"/>
        <item x="80"/>
        <item m="1" x="132"/>
        <item x="39"/>
        <item m="1" x="146"/>
        <item m="1" x="256"/>
        <item x="50"/>
        <item x="40"/>
        <item m="1" x="167"/>
        <item m="1" x="280"/>
        <item m="1" x="217"/>
        <item m="1" x="173"/>
        <item m="1" x="262"/>
        <item m="1" x="127"/>
        <item m="1" x="230"/>
        <item m="1" x="248"/>
        <item m="1" x="300"/>
        <item m="1" x="301"/>
        <item m="1" x="299"/>
        <item x="20"/>
        <item x="8"/>
        <item m="1" x="257"/>
        <item m="1" x="249"/>
        <item m="1" x="289"/>
        <item m="1" x="212"/>
        <item m="1" x="225"/>
        <item m="1" x="232"/>
        <item m="1" x="231"/>
        <item m="1" x="235"/>
        <item m="1" x="214"/>
        <item x="34"/>
        <item m="1" x="270"/>
        <item m="1" x="174"/>
        <item m="1" x="184"/>
        <item m="1" x="160"/>
        <item m="1" x="123"/>
        <item m="1" x="286"/>
        <item m="1" x="288"/>
        <item m="1" x="135"/>
        <item x="61"/>
        <item m="1" x="197"/>
        <item x="15"/>
        <item m="1" x="151"/>
        <item m="1" x="117"/>
        <item x="42"/>
        <item m="1" x="241"/>
        <item m="1" x="172"/>
        <item x="33"/>
        <item m="1" x="202"/>
        <item m="1" x="122"/>
        <item x="38"/>
        <item x="76"/>
        <item x="91"/>
        <item m="1" x="192"/>
        <item m="1" x="297"/>
        <item m="1" x="302"/>
        <item x="102"/>
        <item m="1" x="222"/>
        <item m="1" x="168"/>
        <item m="1" x="305"/>
        <item m="1" x="237"/>
        <item x="96"/>
        <item m="1" x="181"/>
        <item m="1" x="129"/>
        <item m="1" x="195"/>
        <item m="1" x="149"/>
        <item m="1" x="298"/>
        <item m="1" x="183"/>
        <item m="1" x="126"/>
        <item m="1" x="244"/>
        <item x="12"/>
        <item m="1" x="124"/>
        <item m="1" x="187"/>
        <item m="1" x="306"/>
        <item m="1" x="278"/>
        <item m="1" x="176"/>
        <item m="1" x="178"/>
        <item m="1" x="269"/>
        <item x="37"/>
        <item x="100"/>
        <item x="57"/>
        <item m="1" x="112"/>
        <item m="1" x="125"/>
        <item x="81"/>
        <item m="1" x="242"/>
        <item x="26"/>
        <item x="13"/>
        <item m="1" x="113"/>
        <item m="1" x="221"/>
        <item x="101"/>
        <item x="75"/>
        <item m="1" x="200"/>
        <item m="1" x="219"/>
        <item m="1" x="236"/>
        <item m="1" x="271"/>
        <item m="1" x="293"/>
        <item m="1" x="295"/>
        <item x="47"/>
        <item m="1" x="203"/>
        <item m="1" x="220"/>
        <item m="1" x="194"/>
        <item m="1" x="272"/>
        <item x="73"/>
        <item m="1" x="273"/>
        <item x="89"/>
        <item m="1" x="190"/>
        <item x="22"/>
        <item x="107"/>
        <item x="4"/>
        <item x="68"/>
        <item x="66"/>
        <item m="1" x="143"/>
        <item x="104"/>
        <item x="77"/>
        <item x="24"/>
        <item m="1" x="243"/>
        <item m="1" x="130"/>
        <item m="1" x="182"/>
        <item m="1" x="128"/>
        <item m="1" x="153"/>
        <item x="84"/>
        <item m="1" x="223"/>
        <item m="1" x="215"/>
        <item x="5"/>
        <item x="82"/>
        <item m="1" x="207"/>
        <item x="58"/>
        <item m="1" x="152"/>
        <item x="14"/>
        <item x="31"/>
        <item m="1" x="148"/>
        <item x="54"/>
        <item x="78"/>
        <item x="48"/>
        <item m="1" x="147"/>
        <item x="10"/>
        <item m="1" x="291"/>
        <item x="11"/>
        <item x="52"/>
        <item x="44"/>
        <item x="60"/>
        <item m="1" x="260"/>
        <item x="46"/>
        <item x="93"/>
        <item m="1" x="155"/>
        <item x="0"/>
        <item m="1" x="274"/>
        <item x="105"/>
        <item m="1" x="290"/>
        <item m="1" x="118"/>
        <item m="1" x="116"/>
        <item m="1" x="138"/>
        <item x="36"/>
        <item x="29"/>
        <item x="6"/>
        <item x="9"/>
        <item x="17"/>
        <item x="21"/>
        <item x="23"/>
        <item x="27"/>
        <item x="30"/>
        <item x="51"/>
        <item x="56"/>
        <item x="71"/>
        <item x="83"/>
        <item x="85"/>
        <item x="103"/>
        <item x="108"/>
        <item x="109"/>
      </items>
    </pivotField>
    <pivotField axis="axisRow" compact="0" outline="0" multipleItemSelectionAllowed="1" showAll="0" defaultSubtotal="0">
      <items count="7">
        <item x="2"/>
        <item x="3"/>
        <item x="1"/>
        <item x="0"/>
        <item m="1" x="4"/>
        <item m="1" x="5"/>
        <item m="1" x="6"/>
      </items>
    </pivotField>
    <pivotField axis="axisRow" compact="0" outline="0" showAll="0" defaultSubtotal="0">
      <items count="5">
        <item x="1"/>
        <item x="3"/>
        <item x="2"/>
        <item x="0"/>
        <item x="4"/>
      </items>
    </pivotField>
    <pivotField axis="axisRow" compact="0" outline="0" showAll="0" defaultSubtotal="0">
      <items count="5">
        <item x="1"/>
        <item x="3"/>
        <item x="4"/>
        <item x="0"/>
        <item x="2"/>
      </items>
    </pivotField>
    <pivotField axis="axisRow" compact="0" outline="0" showAll="0" defaultSubtotal="0">
      <items count="48">
        <item m="1" x="15"/>
        <item x="1"/>
        <item x="0"/>
        <item x="2"/>
        <item x="6"/>
        <item x="11"/>
        <item x="5"/>
        <item x="4"/>
        <item x="7"/>
        <item x="3"/>
        <item x="10"/>
        <item x="9"/>
        <item m="1" x="45"/>
        <item m="1" x="17"/>
        <item m="1" x="19"/>
        <item m="1" x="26"/>
        <item x="8"/>
        <item x="12"/>
        <item m="1" x="28"/>
        <item m="1" x="29"/>
        <item m="1" x="33"/>
        <item m="1" x="35"/>
        <item m="1" x="36"/>
        <item m="1" x="38"/>
        <item m="1" x="39"/>
        <item m="1" x="41"/>
        <item m="1" x="43"/>
        <item m="1" x="47"/>
        <item m="1" x="16"/>
        <item m="1" x="30"/>
        <item m="1" x="32"/>
        <item m="1" x="34"/>
        <item m="1" x="22"/>
        <item m="1" x="23"/>
        <item m="1" x="25"/>
        <item m="1" x="42"/>
        <item m="1" x="44"/>
        <item m="1" x="46"/>
        <item m="1" x="18"/>
        <item m="1" x="31"/>
        <item m="1" x="21"/>
        <item m="1" x="37"/>
        <item m="1" x="40"/>
        <item m="1" x="24"/>
        <item m="1" x="20"/>
        <item x="13"/>
        <item x="14"/>
        <item m="1" x="27"/>
      </items>
    </pivotField>
    <pivotField axis="axisRow" compact="0" outline="0" showAll="0" defaultSubtotal="0">
      <items count="194">
        <item x="2"/>
        <item x="48"/>
        <item m="1" x="117"/>
        <item m="1" x="161"/>
        <item m="1" x="184"/>
        <item x="68"/>
        <item m="1" x="118"/>
        <item x="67"/>
        <item m="1" x="163"/>
        <item m="1" x="169"/>
        <item m="1" x="154"/>
        <item x="91"/>
        <item x="29"/>
        <item m="1" x="150"/>
        <item x="10"/>
        <item m="1" x="128"/>
        <item m="1" x="112"/>
        <item m="1" x="185"/>
        <item m="1" x="175"/>
        <item m="1" x="182"/>
        <item x="53"/>
        <item x="102"/>
        <item m="1" x="188"/>
        <item m="1" x="166"/>
        <item x="42"/>
        <item x="100"/>
        <item m="1" x="162"/>
        <item x="101"/>
        <item m="1" x="164"/>
        <item m="1" x="141"/>
        <item m="1" x="134"/>
        <item x="103"/>
        <item x="70"/>
        <item x="60"/>
        <item x="18"/>
        <item m="1" x="157"/>
        <item x="37"/>
        <item m="1" x="144"/>
        <item x="57"/>
        <item m="1" x="113"/>
        <item x="72"/>
        <item m="1" x="186"/>
        <item x="89"/>
        <item m="1" x="127"/>
        <item m="1" x="174"/>
        <item x="104"/>
        <item m="1" x="138"/>
        <item x="99"/>
        <item m="1" x="145"/>
        <item x="11"/>
        <item m="1" x="176"/>
        <item x="98"/>
        <item m="1" x="140"/>
        <item x="6"/>
        <item m="1" x="124"/>
        <item x="7"/>
        <item x="54"/>
        <item x="5"/>
        <item m="1" x="177"/>
        <item x="38"/>
        <item m="1" x="190"/>
        <item x="65"/>
        <item m="1" x="167"/>
        <item m="1" x="155"/>
        <item x="17"/>
        <item m="1" x="136"/>
        <item m="1" x="158"/>
        <item x="73"/>
        <item x="74"/>
        <item m="1" x="137"/>
        <item x="8"/>
        <item m="1" x="152"/>
        <item x="19"/>
        <item m="1" x="135"/>
        <item m="1" x="172"/>
        <item m="1" x="146"/>
        <item m="1" x="191"/>
        <item m="1" x="173"/>
        <item m="1" x="114"/>
        <item m="1" x="160"/>
        <item m="1" x="116"/>
        <item m="1" x="132"/>
        <item x="14"/>
        <item m="1" x="168"/>
        <item m="1" x="133"/>
        <item m="1" x="129"/>
        <item m="1" x="171"/>
        <item x="96"/>
        <item x="25"/>
        <item m="1" x="183"/>
        <item m="1" x="151"/>
        <item m="1" x="126"/>
        <item x="69"/>
        <item m="1" x="153"/>
        <item m="1" x="179"/>
        <item x="66"/>
        <item m="1" x="148"/>
        <item m="1" x="165"/>
        <item x="33"/>
        <item m="1" x="180"/>
        <item x="4"/>
        <item m="1" x="130"/>
        <item x="86"/>
        <item x="22"/>
        <item x="51"/>
        <item m="1" x="143"/>
        <item x="12"/>
        <item x="44"/>
        <item x="76"/>
        <item m="1" x="115"/>
        <item m="1" x="149"/>
        <item m="1" x="139"/>
        <item m="1" x="131"/>
        <item m="1" x="121"/>
        <item x="1"/>
        <item x="110"/>
        <item m="1" x="142"/>
        <item x="52"/>
        <item x="56"/>
        <item x="50"/>
        <item x="71"/>
        <item x="41"/>
        <item x="64"/>
        <item m="1" x="193"/>
        <item m="1" x="178"/>
        <item m="1" x="187"/>
        <item x="49"/>
        <item m="1" x="192"/>
        <item m="1" x="122"/>
        <item m="1" x="189"/>
        <item m="1" x="181"/>
        <item m="1" x="119"/>
        <item x="35"/>
        <item m="1" x="147"/>
        <item m="1" x="120"/>
        <item m="1" x="111"/>
        <item x="47"/>
        <item x="15"/>
        <item m="1" x="123"/>
        <item m="1" x="159"/>
        <item x="84"/>
        <item m="1" x="125"/>
        <item m="1" x="156"/>
        <item x="59"/>
        <item x="23"/>
        <item x="87"/>
        <item x="61"/>
        <item x="40"/>
        <item m="1" x="170"/>
        <item x="0"/>
        <item x="3"/>
        <item x="9"/>
        <item x="13"/>
        <item x="16"/>
        <item x="20"/>
        <item x="21"/>
        <item x="24"/>
        <item x="26"/>
        <item x="27"/>
        <item x="28"/>
        <item x="30"/>
        <item x="31"/>
        <item x="32"/>
        <item x="34"/>
        <item x="36"/>
        <item x="39"/>
        <item x="43"/>
        <item x="45"/>
        <item x="46"/>
        <item x="55"/>
        <item x="58"/>
        <item x="62"/>
        <item x="63"/>
        <item x="75"/>
        <item x="77"/>
        <item x="78"/>
        <item x="79"/>
        <item x="80"/>
        <item x="81"/>
        <item x="82"/>
        <item x="83"/>
        <item x="85"/>
        <item x="88"/>
        <item x="90"/>
        <item x="92"/>
        <item x="93"/>
        <item x="94"/>
        <item x="95"/>
        <item x="97"/>
        <item x="105"/>
        <item x="106"/>
        <item x="107"/>
        <item x="108"/>
        <item x="109"/>
      </items>
    </pivotField>
    <pivotField compact="0" outline="0" showAll="0" defaultSubtotal="0">
      <items count="4">
        <item m="1" x="3"/>
        <item x="0"/>
        <item x="2"/>
        <item x="1"/>
      </items>
    </pivotField>
    <pivotField compact="0" outline="0" showAll="0" defaultSubtotal="0">
      <items count="4">
        <item x="2"/>
        <item x="0"/>
        <item x="1"/>
        <item x="3"/>
      </items>
    </pivotField>
    <pivotField compact="0" outline="0" showAll="0" defaultSubtotal="0">
      <items count="4">
        <item m="1" x="2"/>
        <item x="0"/>
        <item m="1" x="3"/>
        <item x="1"/>
      </items>
    </pivotField>
    <pivotField compact="0" outline="0" multipleItemSelectionAllowed="1" showAll="0" defaultSubtotal="0">
      <items count="5">
        <item x="4"/>
        <item x="3"/>
        <item x="1"/>
        <item x="0"/>
        <item x="2"/>
      </items>
    </pivotField>
    <pivotField compact="0" outline="0" showAll="0">
      <items count="6">
        <item x="2"/>
        <item x="3"/>
        <item x="0"/>
        <item x="1"/>
        <item x="4"/>
        <item t="default"/>
      </items>
    </pivotField>
    <pivotField compact="0" outline="0" showAll="0">
      <items count="6">
        <item x="2"/>
        <item x="3"/>
        <item x="0"/>
        <item x="1"/>
        <item x="4"/>
        <item t="default"/>
      </items>
    </pivotField>
    <pivotField axis="axisRow" compact="0" outline="0" showAll="0" defaultSubtotal="0">
      <items count="50">
        <item x="12"/>
        <item x="11"/>
        <item m="1" x="47"/>
        <item m="1" x="41"/>
        <item m="1" x="25"/>
        <item m="1" x="14"/>
        <item m="1" x="32"/>
        <item m="1" x="26"/>
        <item m="1" x="49"/>
        <item m="1" x="43"/>
        <item m="1" x="44"/>
        <item m="1" x="16"/>
        <item m="1" x="33"/>
        <item m="1" x="15"/>
        <item m="1" x="21"/>
        <item m="1" x="27"/>
        <item m="1" x="46"/>
        <item m="1" x="24"/>
        <item m="1" x="35"/>
        <item m="1" x="38"/>
        <item m="1" x="36"/>
        <item m="1" x="42"/>
        <item m="1" x="17"/>
        <item m="1" x="34"/>
        <item m="1" x="23"/>
        <item m="1" x="22"/>
        <item m="1" x="19"/>
        <item m="1" x="31"/>
        <item m="1" x="37"/>
        <item m="1" x="39"/>
        <item m="1" x="29"/>
        <item m="1" x="18"/>
        <item m="1" x="28"/>
        <item m="1" x="13"/>
        <item m="1" x="48"/>
        <item m="1" x="45"/>
        <item m="1" x="20"/>
        <item m="1" x="30"/>
        <item m="1" x="40"/>
        <item x="10"/>
        <item x="1"/>
        <item x="2"/>
        <item x="3"/>
        <item x="4"/>
        <item x="5"/>
        <item x="6"/>
        <item x="7"/>
        <item x="8"/>
        <item x="9"/>
        <item x="0"/>
      </items>
    </pivotField>
    <pivotField axis="axisRow" compact="0" outline="0" showAll="0" defaultSubtotal="0">
      <items count="138">
        <item x="12"/>
        <item x="11"/>
        <item m="1" x="21"/>
        <item m="1" x="49"/>
        <item m="1" x="78"/>
        <item m="1" x="111"/>
        <item m="1" x="15"/>
        <item m="1" x="43"/>
        <item m="1" x="72"/>
        <item m="1" x="106"/>
        <item m="1" x="135"/>
        <item m="1" x="38"/>
        <item m="1" x="66"/>
        <item m="1" x="100"/>
        <item m="1" x="128"/>
        <item m="1" x="34"/>
        <item m="1" x="61"/>
        <item m="1" x="95"/>
        <item m="1" x="124"/>
        <item m="1" x="29"/>
        <item m="1" x="57"/>
        <item m="1" x="88"/>
        <item m="1" x="119"/>
        <item m="1" x="24"/>
        <item m="1" x="53"/>
        <item m="1" x="82"/>
        <item m="1" x="115"/>
        <item m="1" x="18"/>
        <item m="1" x="47"/>
        <item m="1" x="76"/>
        <item m="1" x="109"/>
        <item m="1" x="13"/>
        <item m="1" x="42"/>
        <item m="1" x="70"/>
        <item m="1" x="104"/>
        <item m="1" x="132"/>
        <item m="1" x="37"/>
        <item m="1" x="64"/>
        <item m="1" x="98"/>
        <item m="1" x="126"/>
        <item m="1" x="33"/>
        <item m="1" x="59"/>
        <item m="1" x="93"/>
        <item m="1" x="121"/>
        <item m="1" x="27"/>
        <item m="1" x="55"/>
        <item m="1" x="85"/>
        <item m="1" x="117"/>
        <item m="1" x="23"/>
        <item m="1" x="51"/>
        <item m="1" x="80"/>
        <item m="1" x="112"/>
        <item m="1" x="17"/>
        <item m="1" x="44"/>
        <item m="1" x="74"/>
        <item m="1" x="107"/>
        <item m="1" x="137"/>
        <item m="1" x="40"/>
        <item m="1" x="68"/>
        <item m="1" x="101"/>
        <item m="1" x="130"/>
        <item m="1" x="35"/>
        <item m="1" x="62"/>
        <item m="1" x="96"/>
        <item m="1" x="31"/>
        <item m="1" x="90"/>
        <item m="1" x="25"/>
        <item m="1" x="83"/>
        <item m="1" x="20"/>
        <item m="1" x="77"/>
        <item m="1" x="14"/>
        <item m="1" x="71"/>
        <item m="1" x="134"/>
        <item m="1" x="65"/>
        <item m="1" x="127"/>
        <item m="1" x="60"/>
        <item m="1" x="123"/>
        <item m="1" x="56"/>
        <item m="1" x="118"/>
        <item m="1" x="52"/>
        <item m="1" x="114"/>
        <item m="1" x="46"/>
        <item m="1" x="108"/>
        <item m="1" x="41"/>
        <item m="1" x="103"/>
        <item m="1" x="36"/>
        <item m="1" x="97"/>
        <item m="1" x="32"/>
        <item m="1" x="92"/>
        <item m="1" x="26"/>
        <item m="1" x="84"/>
        <item m="1" x="22"/>
        <item m="1" x="79"/>
        <item m="1" x="16"/>
        <item m="1" x="73"/>
        <item m="1" x="136"/>
        <item m="1" x="129"/>
        <item m="1" x="125"/>
        <item m="1" x="120"/>
        <item m="1" x="116"/>
        <item m="1" x="110"/>
        <item m="1" x="105"/>
        <item m="1" x="99"/>
        <item m="1" x="94"/>
        <item m="1" x="87"/>
        <item m="1" x="81"/>
        <item m="1" x="75"/>
        <item m="1" x="69"/>
        <item m="1" x="63"/>
        <item m="1" x="58"/>
        <item m="1" x="54"/>
        <item m="1" x="50"/>
        <item m="1" x="39"/>
        <item m="1" x="30"/>
        <item m="1" x="19"/>
        <item m="1" x="133"/>
        <item m="1" x="122"/>
        <item m="1" x="113"/>
        <item m="1" x="102"/>
        <item m="1" x="91"/>
        <item m="1" x="67"/>
        <item m="1" x="48"/>
        <item m="1" x="28"/>
        <item m="1" x="131"/>
        <item m="1" x="89"/>
        <item m="1" x="45"/>
        <item m="1" x="86"/>
        <item x="10"/>
        <item x="3"/>
        <item x="2"/>
        <item x="4"/>
        <item x="1"/>
        <item x="5"/>
        <item x="6"/>
        <item x="9"/>
        <item x="8"/>
        <item x="7"/>
        <item x="0"/>
      </items>
    </pivotField>
    <pivotField axis="axisRow" compact="0" outline="0" showAll="0" defaultSubtotal="0">
      <items count="50">
        <item x="12"/>
        <item x="11"/>
        <item m="1" x="32"/>
        <item m="1" x="19"/>
        <item m="1" x="34"/>
        <item m="1" x="47"/>
        <item m="1" x="16"/>
        <item m="1" x="20"/>
        <item m="1" x="25"/>
        <item m="1" x="35"/>
        <item m="1" x="38"/>
        <item m="1" x="41"/>
        <item m="1" x="44"/>
        <item m="1" x="48"/>
        <item m="1" x="14"/>
        <item m="1" x="17"/>
        <item m="1" x="18"/>
        <item m="1" x="21"/>
        <item m="1" x="22"/>
        <item m="1" x="23"/>
        <item m="1" x="24"/>
        <item m="1" x="26"/>
        <item m="1" x="28"/>
        <item m="1" x="30"/>
        <item m="1" x="33"/>
        <item m="1" x="36"/>
        <item m="1" x="37"/>
        <item m="1" x="39"/>
        <item m="1" x="40"/>
        <item m="1" x="42"/>
        <item m="1" x="43"/>
        <item m="1" x="45"/>
        <item m="1" x="46"/>
        <item m="1" x="49"/>
        <item m="1" x="27"/>
        <item m="1" x="13"/>
        <item m="1" x="29"/>
        <item m="1" x="15"/>
        <item m="1" x="31"/>
        <item x="10"/>
        <item x="1"/>
        <item x="2"/>
        <item x="3"/>
        <item x="4"/>
        <item x="5"/>
        <item x="6"/>
        <item x="7"/>
        <item x="8"/>
        <item x="9"/>
        <item x="0"/>
      </items>
    </pivotField>
    <pivotField axis="axisRow" compact="0" outline="0" showAll="0" defaultSubtotal="0">
      <items count="4695">
        <item x="157"/>
        <item x="158"/>
        <item m="1" x="2103"/>
        <item m="1" x="367"/>
        <item m="1" x="2728"/>
        <item m="1" x="1744"/>
        <item m="1" x="2507"/>
        <item m="1" x="3829"/>
        <item m="1" x="2321"/>
        <item m="1" x="4304"/>
        <item m="1" x="2436"/>
        <item m="1" x="2748"/>
        <item m="1" x="2710"/>
        <item m="1" x="1361"/>
        <item m="1" x="699"/>
        <item m="1" x="4167"/>
        <item m="1" x="2070"/>
        <item m="1" x="2115"/>
        <item m="1" x="4284"/>
        <item m="1" x="1835"/>
        <item m="1" x="4080"/>
        <item m="1" x="4114"/>
        <item m="1" x="2658"/>
        <item m="1" x="3862"/>
        <item m="1" x="1289"/>
        <item m="1" x="4649"/>
        <item m="1" x="3614"/>
        <item m="1" x="3362"/>
        <item m="1" x="1798"/>
        <item m="1" x="4673"/>
        <item m="1" x="4560"/>
        <item m="1" x="3457"/>
        <item m="1" x="2962"/>
        <item m="1" x="1059"/>
        <item m="1" x="3919"/>
        <item m="1" x="1104"/>
        <item m="1" x="4682"/>
        <item m="1" x="4590"/>
        <item m="1" x="269"/>
        <item m="1" x="804"/>
        <item m="1" x="4632"/>
        <item m="1" x="689"/>
        <item m="1" x="3093"/>
        <item m="1" x="1560"/>
        <item m="1" x="4683"/>
        <item m="1" x="4297"/>
        <item m="1" x="190"/>
        <item m="1" x="3412"/>
        <item m="1" x="892"/>
        <item m="1" x="1035"/>
        <item m="1" x="4520"/>
        <item m="1" x="2359"/>
        <item m="1" x="2398"/>
        <item m="1" x="3489"/>
        <item m="1" x="3949"/>
        <item m="1" x="2443"/>
        <item m="1" x="4026"/>
        <item m="1" x="4173"/>
        <item m="1" x="1797"/>
        <item m="1" x="3635"/>
        <item m="1" x="3987"/>
        <item m="1" x="898"/>
        <item m="1" x="2448"/>
        <item m="1" x="1091"/>
        <item m="1" x="573"/>
        <item m="1" x="2483"/>
        <item m="1" x="278"/>
        <item m="1" x="160"/>
        <item m="1" x="3721"/>
        <item m="1" x="1850"/>
        <item m="1" x="2506"/>
        <item m="1" x="378"/>
        <item m="1" x="4315"/>
        <item m="1" x="1366"/>
        <item m="1" x="1889"/>
        <item m="1" x="3779"/>
        <item m="1" x="556"/>
        <item m="1" x="1964"/>
        <item m="1" x="247"/>
        <item m="1" x="1179"/>
        <item m="1" x="1438"/>
        <item m="1" x="3757"/>
        <item m="1" x="2047"/>
        <item m="1" x="4431"/>
        <item m="1" x="1781"/>
        <item m="1" x="3573"/>
        <item m="1" x="3366"/>
        <item m="1" x="3186"/>
        <item m="1" x="566"/>
        <item m="1" x="4633"/>
        <item m="1" x="3327"/>
        <item m="1" x="231"/>
        <item m="1" x="641"/>
        <item m="1" x="981"/>
        <item m="1" x="2264"/>
        <item m="1" x="2803"/>
        <item m="1" x="2418"/>
        <item m="1" x="4651"/>
        <item m="1" x="3137"/>
        <item m="1" x="346"/>
        <item m="1" x="2515"/>
        <item m="1" x="2384"/>
        <item m="1" x="300"/>
        <item m="1" x="1653"/>
        <item m="1" x="4053"/>
        <item m="1" x="374"/>
        <item m="1" x="662"/>
        <item m="1" x="3715"/>
        <item m="1" x="1672"/>
        <item m="1" x="3176"/>
        <item m="1" x="4674"/>
        <item m="1" x="2228"/>
        <item m="1" x="4604"/>
        <item m="1" x="1422"/>
        <item m="1" x="3655"/>
        <item m="1" x="1590"/>
        <item m="1" x="2133"/>
        <item m="1" x="719"/>
        <item m="1" x="2861"/>
        <item m="1" x="2953"/>
        <item m="1" x="4238"/>
        <item m="1" x="2403"/>
        <item m="1" x="4494"/>
        <item m="1" x="3415"/>
        <item m="1" x="417"/>
        <item m="1" x="430"/>
        <item m="1" x="210"/>
        <item m="1" x="1667"/>
        <item m="1" x="3986"/>
        <item m="1" x="1031"/>
        <item m="1" x="2828"/>
        <item m="1" x="2925"/>
        <item m="1" x="758"/>
        <item m="1" x="174"/>
        <item m="1" x="2375"/>
        <item m="1" x="1622"/>
        <item m="1" x="4016"/>
        <item m="1" x="2567"/>
        <item m="1" x="463"/>
        <item m="1" x="432"/>
        <item m="1" x="2437"/>
        <item m="1" x="3300"/>
        <item m="1" x="1530"/>
        <item m="1" x="1913"/>
        <item m="1" x="705"/>
        <item m="1" x="485"/>
        <item m="1" x="638"/>
        <item m="1" x="989"/>
        <item m="1" x="2988"/>
        <item m="1" x="4694"/>
        <item m="1" x="2574"/>
        <item m="1" x="2826"/>
        <item m="1" x="3788"/>
        <item m="1" x="1457"/>
        <item m="1" x="4468"/>
        <item m="1" x="3059"/>
        <item m="1" x="4126"/>
        <item m="1" x="2823"/>
        <item m="1" x="4171"/>
        <item m="1" x="2564"/>
        <item m="1" x="4028"/>
        <item m="1" x="500"/>
        <item m="1" x="351"/>
        <item m="1" x="339"/>
        <item m="1" x="856"/>
        <item m="1" x="2635"/>
        <item m="1" x="1863"/>
        <item m="1" x="2108"/>
        <item m="1" x="2831"/>
        <item m="1" x="228"/>
        <item m="1" x="3039"/>
        <item m="1" x="4355"/>
        <item m="1" x="2365"/>
        <item m="1" x="4270"/>
        <item m="1" x="3955"/>
        <item m="1" x="3129"/>
        <item m="1" x="710"/>
        <item m="1" x="481"/>
        <item m="1" x="3393"/>
        <item m="1" x="3418"/>
        <item m="1" x="2887"/>
        <item m="1" x="4377"/>
        <item m="1" x="2707"/>
        <item m="1" x="1658"/>
        <item m="1" x="2432"/>
        <item m="1" x="1020"/>
        <item m="1" x="823"/>
        <item m="1" x="1911"/>
        <item m="1" x="3756"/>
        <item m="1" x="371"/>
        <item m="1" x="1539"/>
        <item m="1" x="2498"/>
        <item m="1" x="565"/>
        <item m="1" x="3121"/>
        <item m="1" x="4452"/>
        <item m="1" x="618"/>
        <item m="1" x="2841"/>
        <item m="1" x="2497"/>
        <item m="1" x="4151"/>
        <item m="1" x="735"/>
        <item m="1" x="3821"/>
        <item m="1" x="587"/>
        <item m="1" x="1134"/>
        <item m="1" x="2441"/>
        <item m="1" x="2697"/>
        <item m="1" x="3490"/>
        <item m="1" x="1824"/>
        <item m="1" x="3291"/>
        <item m="1" x="3069"/>
        <item m="1" x="1468"/>
        <item m="1" x="1960"/>
        <item m="1" x="2172"/>
        <item m="1" x="555"/>
        <item m="1" x="2118"/>
        <item m="1" x="1550"/>
        <item m="1" x="4606"/>
        <item m="1" x="1286"/>
        <item m="1" x="3358"/>
        <item m="1" x="2188"/>
        <item m="1" x="2423"/>
        <item m="1" x="4030"/>
        <item m="1" x="2221"/>
        <item m="1" x="2024"/>
        <item m="1" x="4608"/>
        <item m="1" x="2914"/>
        <item m="1" x="3089"/>
        <item m="1" x="3832"/>
        <item m="1" x="1463"/>
        <item m="1" x="2030"/>
        <item m="1" x="3465"/>
        <item m="1" x="2096"/>
        <item m="1" x="866"/>
        <item m="1" x="3747"/>
        <item m="1" x="1975"/>
        <item m="1" x="4311"/>
        <item m="1" x="3834"/>
        <item m="1" x="992"/>
        <item m="1" x="4571"/>
        <item m="1" x="796"/>
        <item m="1" x="4631"/>
        <item m="1" x="3125"/>
        <item m="1" x="631"/>
        <item m="1" x="3474"/>
        <item m="1" x="1437"/>
        <item m="1" x="4232"/>
        <item m="1" x="4102"/>
        <item m="1" x="1570"/>
        <item m="1" x="1567"/>
        <item m="1" x="4540"/>
        <item m="1" x="2503"/>
        <item m="1" x="3486"/>
        <item m="1" x="4225"/>
        <item m="1" x="1192"/>
        <item m="1" x="2896"/>
        <item m="1" x="2289"/>
        <item m="1" x="3096"/>
        <item m="1" x="3998"/>
        <item m="1" x="3882"/>
        <item m="1" x="171"/>
        <item m="1" x="1580"/>
        <item m="1" x="1897"/>
        <item m="1" x="642"/>
        <item m="1" x="2560"/>
        <item m="1" x="3542"/>
        <item m="1" x="1581"/>
        <item m="1" x="2405"/>
        <item m="1" x="434"/>
        <item m="1" x="4348"/>
        <item m="1" x="1873"/>
        <item m="1" x="3246"/>
        <item m="1" x="4637"/>
        <item m="1" x="2105"/>
        <item m="1" x="2392"/>
        <item m="1" x="4199"/>
        <item m="1" x="2324"/>
        <item m="1" x="1334"/>
        <item m="1" x="207"/>
        <item m="1" x="3850"/>
        <item m="1" x="4140"/>
        <item m="1" x="4218"/>
        <item m="1" x="354"/>
        <item m="1" x="279"/>
        <item m="1" x="1548"/>
        <item m="1" x="2557"/>
        <item m="1" x="3322"/>
        <item m="1" x="1955"/>
        <item m="1" x="3944"/>
        <item m="1" x="3714"/>
        <item m="1" x="4001"/>
        <item m="1" x="1871"/>
        <item m="1" x="1003"/>
        <item m="1" x="220"/>
        <item m="1" x="447"/>
        <item m="1" x="4488"/>
        <item m="1" x="1415"/>
        <item m="1" x="2689"/>
        <item m="1" x="4068"/>
        <item m="1" x="4350"/>
        <item m="1" x="2120"/>
        <item m="1" x="3107"/>
        <item m="1" x="1917"/>
        <item m="1" x="864"/>
        <item m="1" x="2004"/>
        <item m="1" x="2584"/>
        <item m="1" x="3311"/>
        <item m="1" x="734"/>
        <item m="1" x="1625"/>
        <item m="1" x="2652"/>
        <item m="1" x="3940"/>
        <item m="1" x="3523"/>
        <item m="1" x="3754"/>
        <item m="1" x="3294"/>
        <item m="1" x="2056"/>
        <item m="1" x="3591"/>
        <item m="1" x="4349"/>
        <item m="1" x="3936"/>
        <item m="1" x="1030"/>
        <item m="1" x="396"/>
        <item m="1" x="3024"/>
        <item m="1" x="3833"/>
        <item m="1" x="2186"/>
        <item m="1" x="3446"/>
        <item m="1" x="2509"/>
        <item m="1" x="2368"/>
        <item m="1" x="2406"/>
        <item m="1" x="312"/>
        <item m="1" x="2301"/>
        <item m="1" x="514"/>
        <item m="1" x="4598"/>
        <item m="1" x="1248"/>
        <item m="1" x="1668"/>
        <item m="1" x="1872"/>
        <item m="1" x="3014"/>
        <item m="1" x="4286"/>
        <item m="1" x="267"/>
        <item m="1" x="3818"/>
        <item m="1" x="4579"/>
        <item m="1" x="3870"/>
        <item m="1" x="3567"/>
        <item m="1" x="2051"/>
        <item m="1" x="4557"/>
        <item m="1" x="3104"/>
        <item m="1" x="1195"/>
        <item m="1" x="4562"/>
        <item m="1" x="333"/>
        <item m="1" x="4329"/>
        <item m="1" x="3734"/>
        <item m="1" x="2685"/>
        <item m="1" x="1858"/>
        <item m="1" x="3868"/>
        <item m="1" x="1752"/>
        <item m="1" x="1757"/>
        <item m="1" x="2987"/>
        <item m="1" x="2819"/>
        <item m="1" x="2947"/>
        <item m="1" x="1127"/>
        <item m="1" x="3058"/>
        <item m="1" x="470"/>
        <item m="1" x="1267"/>
        <item m="1" x="945"/>
        <item m="1" x="4363"/>
        <item m="1" x="4143"/>
        <item m="1" x="211"/>
        <item m="1" x="2625"/>
        <item m="1" x="3637"/>
        <item m="1" x="2154"/>
        <item m="1" x="4333"/>
        <item m="1" x="233"/>
        <item m="1" x="2428"/>
        <item m="1" x="3605"/>
        <item m="1" x="3264"/>
        <item m="1" x="4110"/>
        <item m="1" x="4133"/>
        <item m="1" x="2739"/>
        <item m="1" x="3972"/>
        <item m="1" x="4418"/>
        <item m="1" x="2765"/>
        <item m="1" x="2688"/>
        <item m="1" x="4630"/>
        <item m="1" x="2319"/>
        <item m="1" x="3663"/>
        <item m="1" x="727"/>
        <item m="1" x="1930"/>
        <item m="1" x="3737"/>
        <item m="1" x="899"/>
        <item m="1" x="379"/>
        <item m="1" x="2339"/>
        <item m="1" x="1189"/>
        <item m="1" x="3146"/>
        <item m="1" x="1411"/>
        <item m="1" x="4215"/>
        <item m="1" x="2802"/>
        <item m="1" x="711"/>
        <item m="1" x="486"/>
        <item m="1" x="2967"/>
        <item m="1" x="2789"/>
        <item m="1" x="3352"/>
        <item m="1" x="3031"/>
        <item m="1" x="4059"/>
        <item m="1" x="964"/>
        <item m="1" x="3328"/>
        <item m="1" x="1270"/>
        <item m="1" x="2701"/>
        <item m="1" x="1089"/>
        <item m="1" x="3887"/>
        <item m="1" x="905"/>
        <item m="1" x="4123"/>
        <item m="1" x="1958"/>
        <item m="1" x="1924"/>
        <item m="1" x="2735"/>
        <item m="1" x="2012"/>
        <item m="1" x="1984"/>
        <item m="1" x="1321"/>
        <item m="1" x="4086"/>
        <item m="1" x="2214"/>
        <item m="1" x="3544"/>
        <item m="1" x="1404"/>
        <item m="1" x="1561"/>
        <item m="1" x="3420"/>
        <item m="1" x="4576"/>
        <item m="1" x="1650"/>
        <item m="1" x="2486"/>
        <item m="1" x="1837"/>
        <item m="1" x="4470"/>
        <item m="1" x="2168"/>
        <item m="1" x="3194"/>
        <item m="1" x="2286"/>
        <item m="1" x="4640"/>
        <item m="1" x="1544"/>
        <item m="1" x="1487"/>
        <item m="1" x="2787"/>
        <item m="1" x="2395"/>
        <item m="1" x="883"/>
        <item m="1" x="853"/>
        <item m="1" x="2444"/>
        <item m="1" x="4561"/>
        <item m="1" x="4471"/>
        <item m="1" x="4501"/>
        <item m="1" x="1948"/>
        <item m="1" x="2058"/>
        <item m="1" x="421"/>
        <item m="1" x="3232"/>
        <item m="1" x="3753"/>
        <item m="1" x="3321"/>
        <item m="1" x="2526"/>
        <item m="1" x="3009"/>
        <item m="1" x="2880"/>
        <item m="1" x="4680"/>
        <item m="1" x="3662"/>
        <item m="1" x="607"/>
        <item m="1" x="2645"/>
        <item m="1" x="3842"/>
        <item m="1" x="4141"/>
        <item m="1" x="2143"/>
        <item m="1" x="270"/>
        <item m="1" x="1493"/>
        <item m="1" x="4233"/>
        <item m="1" x="3013"/>
        <item m="1" x="4137"/>
        <item m="1" x="195"/>
        <item m="1" x="2471"/>
        <item m="1" x="527"/>
        <item m="1" x="3207"/>
        <item m="1" x="1068"/>
        <item m="1" x="4442"/>
        <item m="1" x="482"/>
        <item m="1" x="3436"/>
        <item m="1" x="1387"/>
        <item m="1" x="3761"/>
        <item m="1" x="4186"/>
        <item m="1" x="3792"/>
        <item m="1" x="528"/>
        <item m="1" x="3345"/>
        <item m="1" x="3560"/>
        <item m="1" x="3745"/>
        <item m="1" x="4161"/>
        <item m="1" x="3070"/>
        <item m="1" x="553"/>
        <item m="1" x="594"/>
        <item m="1" x="3618"/>
        <item m="1" x="3768"/>
        <item m="1" x="3903"/>
        <item m="1" x="1148"/>
        <item m="1" x="309"/>
        <item m="1" x="1823"/>
        <item m="1" x="3931"/>
        <item m="1" x="3142"/>
        <item m="1" x="1698"/>
        <item m="1" x="4565"/>
        <item m="1" x="2762"/>
        <item m="1" x="164"/>
        <item m="1" x="2266"/>
        <item m="1" x="1810"/>
        <item m="1" x="2494"/>
        <item m="1" x="1472"/>
        <item m="1" x="2531"/>
        <item m="1" x="3634"/>
        <item m="1" x="452"/>
        <item m="1" x="3996"/>
        <item m="1" x="2196"/>
        <item m="1" x="1061"/>
        <item m="1" x="890"/>
        <item m="1" x="894"/>
        <item m="1" x="949"/>
        <item m="1" x="3127"/>
        <item m="1" x="2800"/>
        <item m="1" x="783"/>
        <item m="1" x="2411"/>
        <item m="1" x="3448"/>
        <item m="1" x="2495"/>
        <item m="1" x="2504"/>
        <item m="1" x="3626"/>
        <item m="1" x="4343"/>
        <item m="1" x="1008"/>
        <item m="1" x="1302"/>
        <item m="1" x="1375"/>
        <item m="1" x="1162"/>
        <item m="1" x="3793"/>
        <item m="1" x="3990"/>
        <item m="1" x="2878"/>
        <item m="1" x="908"/>
        <item m="1" x="774"/>
        <item m="1" x="1741"/>
        <item m="1" x="1396"/>
        <item m="1" x="1353"/>
        <item m="1" x="3769"/>
        <item m="1" x="1232"/>
        <item m="1" x="2147"/>
        <item m="1" x="2881"/>
        <item m="1" x="4013"/>
        <item m="1" x="508"/>
        <item m="1" x="2587"/>
        <item m="1" x="1753"/>
        <item m="1" x="1504"/>
        <item m="1" x="614"/>
        <item m="1" x="4584"/>
        <item m="1" x="4174"/>
        <item m="1" x="2545"/>
        <item m="1" x="2057"/>
        <item m="1" x="1012"/>
        <item m="1" x="2338"/>
        <item m="1" x="3048"/>
        <item m="1" x="1772"/>
        <item m="1" x="3269"/>
        <item m="1" x="428"/>
        <item m="1" x="4449"/>
        <item m="1" x="4469"/>
        <item m="1" x="1086"/>
        <item m="1" x="2424"/>
        <item m="1" x="3076"/>
        <item m="1" x="3638"/>
        <item m="1" x="4070"/>
        <item m="1" x="1507"/>
        <item m="1" x="2675"/>
        <item m="1" x="1230"/>
        <item m="1" x="4627"/>
        <item m="1" x="1718"/>
        <item m="1" x="2069"/>
        <item m="1" x="781"/>
        <item m="1" x="3874"/>
        <item m="1" x="4261"/>
        <item m="1" x="2700"/>
        <item m="1" x="1063"/>
        <item m="1" x="1714"/>
        <item m="1" x="1094"/>
        <item m="1" x="3043"/>
        <item m="1" x="606"/>
        <item m="1" x="4424"/>
        <item m="1" x="2592"/>
        <item m="1" x="2177"/>
        <item m="1" x="1076"/>
        <item m="1" x="1710"/>
        <item m="1" x="1013"/>
        <item m="1" x="1583"/>
        <item m="1" x="1765"/>
        <item m="1" x="909"/>
        <item m="1" x="439"/>
        <item m="1" x="1519"/>
        <item m="1" x="518"/>
        <item m="1" x="849"/>
        <item m="1" x="1776"/>
        <item m="1" x="1445"/>
        <item m="1" x="3693"/>
        <item m="1" x="390"/>
        <item m="1" x="4552"/>
        <item m="1" x="3781"/>
        <item m="1" x="2547"/>
        <item m="1" x="3363"/>
        <item m="1" x="4162"/>
        <item m="1" x="176"/>
        <item m="1" x="2725"/>
        <item m="1" x="281"/>
        <item m="1" x="4553"/>
        <item m="1" x="2837"/>
        <item m="1" x="968"/>
        <item m="1" x="2253"/>
        <item m="1" x="2305"/>
        <item m="1" x="3164"/>
        <item m="1" x="1882"/>
        <item m="1" x="3235"/>
        <item m="1" x="821"/>
        <item m="1" x="1585"/>
        <item m="1" x="243"/>
        <item m="1" x="2242"/>
        <item m="1" x="3824"/>
        <item m="1" x="2107"/>
        <item m="1" x="387"/>
        <item m="1" x="2943"/>
        <item m="1" x="376"/>
        <item m="1" x="3877"/>
        <item m="1" x="1296"/>
        <item m="1" x="266"/>
        <item m="1" x="3648"/>
        <item m="1" x="1540"/>
        <item m="1" x="1392"/>
        <item m="1" x="4402"/>
        <item m="1" x="633"/>
        <item m="1" x="1624"/>
        <item m="1" x="2776"/>
        <item m="1" x="784"/>
        <item m="1" x="4390"/>
        <item m="1" x="3390"/>
        <item m="1" x="4404"/>
        <item m="1" x="3019"/>
        <item m="1" x="3948"/>
        <item m="1" x="3302"/>
        <item m="1" x="2207"/>
        <item m="1" x="1635"/>
        <item m="1" x="722"/>
        <item m="1" x="1103"/>
        <item m="1" x="3689"/>
        <item m="1" x="2810"/>
        <item m="1" x="2123"/>
        <item m="1" x="2522"/>
        <item m="1" x="2136"/>
        <item m="1" x="2315"/>
        <item m="1" x="256"/>
        <item m="1" x="3144"/>
        <item m="1" x="4662"/>
        <item m="1" x="345"/>
        <item m="1" x="2128"/>
        <item m="1" x="2516"/>
        <item m="1" x="3330"/>
        <item m="1" x="1664"/>
        <item m="1" x="4339"/>
        <item m="1" x="3825"/>
        <item m="1" x="1555"/>
        <item m="1" x="1916"/>
        <item m="1" x="4513"/>
        <item m="1" x="2555"/>
        <item m="1" x="3966"/>
        <item m="1" x="2492"/>
        <item m="1" x="2202"/>
        <item m="1" x="205"/>
        <item m="1" x="4047"/>
        <item m="1" x="854"/>
        <item m="1" x="1429"/>
        <item m="1" x="712"/>
        <item m="1" x="1260"/>
        <item m="1" x="4492"/>
        <item m="1" x="4201"/>
        <item m="1" x="1784"/>
        <item m="1" x="2593"/>
        <item m="1" x="4292"/>
        <item m="1" x="4098"/>
        <item m="1" x="1489"/>
        <item m="1" x="4412"/>
        <item m="1" x="1453"/>
        <item m="1" x="1876"/>
        <item m="1" x="2048"/>
        <item m="1" x="3799"/>
        <item m="1" x="2663"/>
        <item m="1" x="2937"/>
        <item m="1" x="2270"/>
        <item m="1" x="2263"/>
        <item m="1" x="1494"/>
        <item m="1" x="1713"/>
        <item m="1" x="2217"/>
        <item m="1" x="4040"/>
        <item m="1" x="2082"/>
        <item m="1" x="664"/>
        <item m="1" x="3826"/>
        <item m="1" x="321"/>
        <item m="1" x="2731"/>
        <item m="1" x="4523"/>
        <item m="1" x="1119"/>
        <item m="1" x="1951"/>
        <item m="1" x="793"/>
        <item m="1" x="236"/>
        <item m="1" x="3312"/>
        <item m="1" x="3884"/>
        <item m="1" x="4435"/>
        <item m="1" x="1092"/>
        <item m="1" x="3610"/>
        <item m="1" x="2478"/>
        <item m="1" x="3613"/>
        <item m="1" x="2602"/>
        <item m="1" x="3015"/>
        <item m="1" x="179"/>
        <item m="1" x="3860"/>
        <item m="1" x="3068"/>
        <item m="1" x="2648"/>
        <item m="1" x="1880"/>
        <item m="1" x="2586"/>
        <item m="1" x="1139"/>
        <item m="1" x="280"/>
        <item m="1" x="4234"/>
        <item m="1" x="4293"/>
        <item m="1" x="1499"/>
        <item m="1" x="3509"/>
        <item m="1" x="1854"/>
        <item m="1" x="3267"/>
        <item m="1" x="3907"/>
        <item m="1" x="301"/>
        <item m="1" x="1591"/>
        <item m="1" x="3895"/>
        <item m="1" x="855"/>
        <item m="1" x="1053"/>
        <item m="1" x="2717"/>
        <item m="1" x="838"/>
        <item m="1" x="844"/>
        <item m="1" x="3275"/>
        <item m="1" x="3344"/>
        <item m="1" x="2923"/>
        <item m="1" x="3797"/>
        <item m="1" x="4320"/>
        <item m="1" x="2094"/>
        <item m="1" x="344"/>
        <item m="1" x="4071"/>
        <item m="1" x="3742"/>
        <item m="1" x="2695"/>
        <item m="1" x="786"/>
        <item m="1" x="359"/>
        <item m="1" x="3213"/>
        <item m="1" x="422"/>
        <item m="1" x="1202"/>
        <item m="1" x="1005"/>
        <item m="1" x="2074"/>
        <item m="1" x="4450"/>
        <item m="1" x="1600"/>
        <item m="1" x="959"/>
        <item m="1" x="3375"/>
        <item m="1" x="1878"/>
        <item m="1" x="3234"/>
        <item m="1" x="2775"/>
        <item m="1" x="3449"/>
        <item m="1" x="3554"/>
        <item m="1" x="4668"/>
        <item m="1" x="365"/>
        <item m="1" x="4089"/>
        <item m="1" x="1290"/>
        <item m="1" x="1819"/>
        <item m="1" x="4570"/>
        <item m="1" x="1766"/>
        <item m="1" x="397"/>
        <item m="1" x="3331"/>
        <item m="1" x="4622"/>
        <item m="1" x="2644"/>
        <item m="1" x="2952"/>
        <item m="1" x="2469"/>
        <item m="1" x="3166"/>
        <item m="1" x="931"/>
        <item m="1" x="3154"/>
        <item m="1" x="3001"/>
        <item m="1" x="1058"/>
        <item m="1" x="1386"/>
        <item m="1" x="986"/>
        <item m="1" x="3462"/>
        <item m="1" x="4458"/>
        <item m="1" x="3401"/>
        <item m="1" x="1737"/>
        <item m="1" x="550"/>
        <item m="1" x="4629"/>
        <item m="1" x="1280"/>
        <item m="1" x="810"/>
        <item m="1" x="3709"/>
        <item m="1" x="1655"/>
        <item m="1" x="1545"/>
        <item m="1" x="4279"/>
        <item m="1" x="1707"/>
        <item m="1" x="3926"/>
        <item m="1" x="2879"/>
        <item m="1" x="1841"/>
        <item m="1" x="3382"/>
        <item m="1" x="2513"/>
        <item m="1" x="973"/>
        <item m="1" x="4056"/>
        <item m="1" x="1456"/>
        <item m="1" x="952"/>
        <item m="1" x="546"/>
        <item m="1" x="2452"/>
        <item m="1" x="3077"/>
        <item m="1" x="817"/>
        <item m="1" x="979"/>
        <item m="1" x="1822"/>
        <item m="1" x="1596"/>
        <item m="1" x="1446"/>
        <item m="1" x="2482"/>
        <item m="1" x="1809"/>
        <item m="1" x="1259"/>
        <item m="1" x="1763"/>
        <item m="1" x="4503"/>
        <item m="1" x="3193"/>
        <item m="1" x="4255"/>
        <item m="1" x="3891"/>
        <item m="1" x="2150"/>
        <item m="1" x="2594"/>
        <item m="1" x="595"/>
        <item m="1" x="1449"/>
        <item m="1" x="473"/>
        <item m="1" x="3426"/>
        <item m="1" x="3081"/>
        <item m="1" x="3216"/>
        <item m="1" x="1405"/>
        <item m="1" x="2940"/>
        <item m="1" x="3279"/>
        <item m="1" x="3733"/>
        <item m="1" x="1506"/>
        <item m="1" x="2749"/>
        <item m="1" x="2484"/>
        <item m="1" x="4208"/>
        <item m="1" x="3988"/>
        <item m="1" x="3872"/>
        <item m="1" x="507"/>
        <item m="1" x="3920"/>
        <item m="1" x="2671"/>
        <item m="1" x="3612"/>
        <item m="1" x="1931"/>
        <item m="1" x="2421"/>
        <item m="1" x="201"/>
        <item m="1" x="3406"/>
        <item m="1" x="3110"/>
        <item m="1" x="467"/>
        <item m="1" x="4544"/>
        <item m="1" x="1965"/>
        <item m="1" x="3333"/>
        <item m="1" x="3730"/>
        <item m="1" x="2850"/>
        <item m="1" x="3515"/>
        <item m="1" x="3906"/>
        <item m="1" x="3726"/>
        <item m="1" x="3215"/>
        <item m="1" x="4169"/>
        <item m="1" x="924"/>
        <item m="1" x="1686"/>
        <item m="1" x="2978"/>
        <item m="1" x="316"/>
        <item m="1" x="2822"/>
        <item m="1" x="4407"/>
        <item m="1" x="2897"/>
        <item m="1" x="615"/>
        <item m="1" x="494"/>
        <item m="1" x="4302"/>
        <item m="1" x="3233"/>
        <item m="1" x="2225"/>
        <item m="1" x="4386"/>
        <item m="1" x="362"/>
        <item m="1" x="4652"/>
        <item m="1" x="1774"/>
        <item m="1" x="2532"/>
        <item m="1" x="2520"/>
        <item m="1" x="4002"/>
        <item m="1" x="2164"/>
        <item m="1" x="3421"/>
        <item m="1" x="3767"/>
        <item m="1" x="3471"/>
        <item m="1" x="637"/>
        <item m="1" x="498"/>
        <item m="1" x="1662"/>
        <item m="1" x="596"/>
        <item m="1" x="2400"/>
        <item m="1" x="3583"/>
        <item m="1" x="4358"/>
        <item m="1" x="3572"/>
        <item m="1" x="2373"/>
        <item m="1" x="343"/>
        <item m="1" x="1288"/>
        <item m="1" x="737"/>
        <item m="1" x="3159"/>
        <item m="1" x="1724"/>
        <item m="1" x="2427"/>
        <item m="1" x="3148"/>
        <item m="1" x="3212"/>
        <item m="1" x="3525"/>
        <item m="1" x="3398"/>
        <item m="1" x="2222"/>
        <item m="1" x="1595"/>
        <item m="1" x="2357"/>
        <item m="1" x="4088"/>
        <item m="1" x="3468"/>
        <item m="1" x="3261"/>
        <item m="1" x="524"/>
        <item m="1" x="4681"/>
        <item m="1" x="3247"/>
        <item m="1" x="3759"/>
        <item m="1" x="714"/>
        <item m="1" x="4206"/>
        <item m="1" x="4142"/>
        <item m="1" x="4093"/>
        <item m="1" x="591"/>
        <item m="1" x="2820"/>
        <item m="1" x="3483"/>
        <item m="1" x="1414"/>
        <item m="1" x="324"/>
        <item m="1" x="4499"/>
        <item m="1" x="4041"/>
        <item m="1" x="2489"/>
        <item m="1" x="1643"/>
        <item m="1" x="3174"/>
        <item m="1" x="3222"/>
        <item m="1" x="4306"/>
        <item m="1" x="2544"/>
        <item m="1" x="1100"/>
        <item m="1" x="4127"/>
        <item m="1" x="1701"/>
        <item m="1" x="1443"/>
        <item m="1" x="3073"/>
        <item m="1" x="3958"/>
        <item m="1" x="4645"/>
        <item m="1" x="1371"/>
        <item m="1" x="1559"/>
        <item m="1" x="1542"/>
        <item m="1" x="4482"/>
        <item m="1" x="1994"/>
        <item m="1" x="3338"/>
        <item m="1" x="839"/>
        <item m="1" x="732"/>
        <item m="1" x="3932"/>
        <item m="1" x="3511"/>
        <item m="1" x="4154"/>
        <item m="1" x="2397"/>
        <item m="1" x="4573"/>
        <item m="1" x="4076"/>
        <item m="1" x="3674"/>
        <item m="1" x="3941"/>
        <item m="1" x="3306"/>
        <item m="1" x="4472"/>
        <item m="1" x="4689"/>
        <item m="1" x="1088"/>
        <item m="1" x="3391"/>
        <item m="1" x="3443"/>
        <item m="1" x="1313"/>
        <item m="1" x="3167"/>
        <item m="1" x="4119"/>
        <item m="1" x="3933"/>
        <item m="1" x="2838"/>
        <item m="1" x="900"/>
        <item m="1" x="4611"/>
        <item m="1" x="4075"/>
        <item m="1" x="4020"/>
        <item m="1" x="4212"/>
        <item m="1" x="298"/>
        <item m="1" x="1773"/>
        <item m="1" x="4190"/>
        <item m="1" x="4321"/>
        <item m="1" x="2621"/>
        <item m="1" x="4184"/>
        <item m="1" x="162"/>
        <item m="1" x="2815"/>
        <item m="1" x="196"/>
        <item m="1" x="4203"/>
        <item m="1" x="3062"/>
        <item m="1" x="1682"/>
        <item m="1" x="681"/>
        <item m="1" x="4285"/>
        <item m="1" x="1367"/>
        <item m="1" x="531"/>
        <item m="1" x="3684"/>
        <item m="1" x="4636"/>
        <item m="1" x="3109"/>
        <item m="1" x="4475"/>
        <item m="1" x="2155"/>
        <item m="1" x="1218"/>
        <item m="1" x="1341"/>
        <item m="1" x="762"/>
        <item m="1" x="4084"/>
        <item m="1" x="2453"/>
        <item m="1" x="3705"/>
        <item m="1" x="2875"/>
        <item m="1" x="3373"/>
        <item m="1" x="3706"/>
        <item m="1" x="4248"/>
        <item m="1" x="4454"/>
        <item m="1" x="4267"/>
        <item m="1" x="2320"/>
        <item m="1" x="2528"/>
        <item m="1" x="3927"/>
        <item m="1" x="194"/>
        <item m="1" x="277"/>
        <item m="1" x="1025"/>
        <item m="1" x="3056"/>
        <item m="1" x="170"/>
        <item m="1" x="2258"/>
        <item m="1" x="4128"/>
        <item m="1" x="436"/>
        <item m="1" x="3814"/>
        <item m="1" x="2015"/>
        <item m="1" x="3163"/>
        <item m="1" x="885"/>
        <item m="1" x="2308"/>
        <item m="1" x="1193"/>
        <item m="1" x="549"/>
        <item m="1" x="4691"/>
        <item m="1" x="749"/>
        <item m="1" x="3454"/>
        <item m="1" x="3310"/>
        <item m="1" x="1533"/>
        <item m="1" x="2063"/>
        <item m="1" x="4446"/>
        <item m="1" x="1430"/>
        <item m="1" x="2189"/>
        <item m="1" x="2454"/>
        <item m="1" x="4467"/>
        <item m="1" x="2007"/>
        <item m="1" x="3994"/>
        <item m="1" x="3584"/>
        <item m="1" x="2598"/>
        <item m="1" x="4394"/>
        <item m="1" x="886"/>
        <item m="1" x="1556"/>
        <item m="1" x="2227"/>
        <item m="1" x="971"/>
        <item m="1" x="1663"/>
        <item m="1" x="1814"/>
        <item m="1" x="1073"/>
        <item m="1" x="1374"/>
        <item m="1" x="3787"/>
        <item m="1" x="2093"/>
        <item m="1" x="4125"/>
        <item m="1" x="4626"/>
        <item m="1" x="1693"/>
        <item m="1" x="1654"/>
        <item m="1" x="2885"/>
        <item m="1" x="4117"/>
        <item m="1" x="2251"/>
        <item m="1" x="1452"/>
        <item m="1" x="2961"/>
        <item m="1" x="1751"/>
        <item m="1" x="797"/>
        <item m="1" x="4077"/>
        <item m="1" x="4639"/>
        <item m="1" x="4282"/>
        <item m="1" x="3746"/>
        <item m="1" x="4510"/>
        <item m="1" x="2950"/>
        <item m="1" x="4061"/>
        <item m="1" x="713"/>
        <item m="1" x="1531"/>
        <item m="1" x="1771"/>
        <item m="1" x="3304"/>
        <item m="1" x="4511"/>
        <item m="1" x="389"/>
        <item m="1" x="1376"/>
        <item m="1" x="1354"/>
        <item m="1" x="2891"/>
        <item m="1" x="3087"/>
        <item m="1" x="2524"/>
        <item m="1" x="181"/>
        <item m="1" x="1728"/>
        <item m="1" x="826"/>
        <item m="1" x="4460"/>
        <item m="1" x="2238"/>
        <item m="1" x="1669"/>
        <item m="1" x="3499"/>
        <item m="1" x="1057"/>
        <item m="1" x="2175"/>
        <item m="1" x="932"/>
        <item m="1" x="4580"/>
        <item m="1" x="2327"/>
        <item m="1" x="1112"/>
        <item m="1" x="1910"/>
        <item m="1" x="4484"/>
        <item m="1" x="3119"/>
        <item m="1" x="954"/>
        <item m="1" x="3399"/>
        <item m="1" x="1904"/>
        <item m="1" x="557"/>
        <item m="1" x="3428"/>
        <item m="1" x="720"/>
        <item m="1" x="212"/>
        <item m="1" x="2166"/>
        <item m="1" x="3823"/>
        <item m="1" x="1892"/>
        <item m="1" x="575"/>
        <item m="1" x="1932"/>
        <item m="1" x="2330"/>
        <item m="1" x="4441"/>
        <item m="1" x="3918"/>
        <item m="1" x="1034"/>
        <item m="1" x="4182"/>
        <item m="1" x="2981"/>
        <item m="1" x="489"/>
        <item m="1" x="3173"/>
        <item m="1" x="1732"/>
        <item m="1" x="3979"/>
        <item m="1" x="4214"/>
        <item m="1" x="2708"/>
        <item m="1" x="3313"/>
        <item m="1" x="4518"/>
        <item m="1" x="1439"/>
        <item m="1" x="857"/>
        <item m="1" x="2474"/>
        <item m="1" x="2851"/>
        <item m="1" x="1370"/>
        <item m="1" x="224"/>
        <item m="1" x="2807"/>
        <item m="1" x="741"/>
        <item m="1" x="1096"/>
        <item m="1" x="3134"/>
        <item m="1" x="659"/>
        <item m="1" x="1627"/>
        <item m="1" x="2565"/>
        <item m="1" x="1849"/>
        <item m="1" x="577"/>
        <item m="1" x="3774"/>
        <item m="1" x="602"/>
        <item m="1" x="1670"/>
        <item m="1" x="2414"/>
        <item m="1" x="2018"/>
        <item m="1" x="678"/>
        <item m="1" x="2691"/>
        <item m="1" x="1748"/>
        <item m="1" x="2318"/>
        <item m="1" x="3473"/>
        <item m="1" x="2521"/>
        <item m="1" x="4254"/>
        <item m="1" x="4461"/>
        <item m="1" x="1488"/>
        <item m="1" x="4554"/>
        <item m="1" x="3775"/>
        <item m="1" x="1072"/>
        <item m="1" x="3910"/>
        <item m="1" x="2808"/>
        <item m="1" x="2348"/>
        <item m="1" x="4242"/>
        <item m="1" x="350"/>
        <item m="1" x="2734"/>
        <item m="1" x="3111"/>
        <item m="1" x="1372"/>
        <item m="1" x="408"/>
        <item m="1" x="1656"/>
        <item m="1" x="903"/>
        <item m="1" x="2575"/>
        <item m="1" x="456"/>
        <item m="1" x="4531"/>
        <item m="1" x="1257"/>
        <item m="1" x="2623"/>
        <item m="1" x="1789"/>
        <item m="1" x="707"/>
        <item m="1" x="2970"/>
        <item m="1" x="2104"/>
        <item m="1" x="3350"/>
        <item m="1" x="4383"/>
        <item m="1" x="2755"/>
        <item m="1" x="2676"/>
        <item m="1" x="4180"/>
        <item m="1" x="450"/>
        <item m="1" x="4401"/>
        <item m="1" x="3501"/>
        <item m="1" x="651"/>
        <item m="1" x="4396"/>
        <item m="1" x="2825"/>
        <item m="1" x="2101"/>
        <item m="1" x="458"/>
        <item m="1" x="3417"/>
        <item m="1" x="437"/>
        <item m="1" x="1231"/>
        <item m="1" x="1517"/>
        <item m="1" x="409"/>
        <item m="1" x="2256"/>
        <item m="1" x="3491"/>
        <item m="1" x="1340"/>
        <item m="1" x="1527"/>
        <item m="1" x="1970"/>
        <item m="1" x="3214"/>
        <item m="1" x="3540"/>
        <item m="1" x="830"/>
        <item m="1" x="2072"/>
        <item m="1" x="3378"/>
        <item m="1" x="2442"/>
        <item m="1" x="2982"/>
        <item m="1" x="2323"/>
        <item m="1" x="1816"/>
        <item m="1" x="4585"/>
        <item m="1" x="1865"/>
        <item m="1" x="2642"/>
        <item m="1" x="1233"/>
        <item m="1" x="630"/>
        <item m="1" x="523"/>
        <item m="1" x="759"/>
        <item m="1" x="2419"/>
        <item m="1" x="2624"/>
        <item m="1" x="2997"/>
        <item m="1" x="480"/>
        <item m="1" x="660"/>
        <item m="1" x="850"/>
        <item m="1" x="3408"/>
        <item m="1" x="2430"/>
        <item m="1" x="1045"/>
        <item m="1" x="1541"/>
        <item m="1" x="1983"/>
        <item m="1" x="1805"/>
        <item m="1" x="3938"/>
        <item m="1" x="3372"/>
        <item m="1" x="2948"/>
        <item m="1" x="1688"/>
        <item m="1" x="1129"/>
        <item m="1" x="1485"/>
        <item m="1" x="2921"/>
        <item m="1" x="3971"/>
        <item m="1" x="2666"/>
        <item m="1" x="3192"/>
        <item m="1" x="1106"/>
        <item m="1" x="3739"/>
        <item m="1" x="3064"/>
        <item m="1" x="323"/>
        <item m="1" x="4039"/>
        <item m="1" x="3005"/>
        <item m="1" x="4578"/>
        <item m="1" x="2781"/>
        <item m="1" x="4043"/>
        <item m="1" x="260"/>
        <item m="1" x="2530"/>
        <item m="1" x="3526"/>
        <item m="1" x="1589"/>
        <item m="1" x="2761"/>
        <item m="1" x="4617"/>
        <item m="1" x="1716"/>
        <item m="1" x="3640"/>
        <item m="1" x="4658"/>
        <item m="1" x="3078"/>
        <item m="1" x="1015"/>
        <item m="1" x="1665"/>
        <item m="1" x="3184"/>
        <item m="1" x="4498"/>
        <item m="1" x="2569"/>
        <item m="1" x="4406"/>
        <item m="1" x="200"/>
        <item m="1" x="1153"/>
        <item m="1" x="1046"/>
        <item m="1" x="1144"/>
        <item m="1" x="597"/>
        <item m="1" x="4340"/>
        <item m="1" x="649"/>
        <item m="1" x="2086"/>
        <item m="1" x="3403"/>
        <item m="1" x="914"/>
        <item m="1" x="1265"/>
        <item m="1" x="2884"/>
        <item m="1" x="3915"/>
        <item m="1" x="1238"/>
        <item m="1" x="4624"/>
        <item m="1" x="3624"/>
        <item m="1" x="601"/>
        <item m="1" x="3049"/>
        <item m="1" x="4535"/>
        <item m="1" x="3695"/>
        <item m="1" x="1116"/>
        <item m="1" x="2477"/>
        <item m="1" x="2864"/>
        <item m="1" x="4368"/>
        <item m="1" x="2125"/>
        <item m="1" x="4210"/>
        <item m="1" x="1074"/>
        <item m="1" x="3090"/>
        <item m="1" x="1069"/>
        <item m="1" x="901"/>
        <item m="1" x="3827"/>
        <item m="1" x="2200"/>
        <item m="1" x="2763"/>
        <item m="1" x="2795"/>
        <item m="1" x="4644"/>
        <item m="1" x="1337"/>
        <item m="1" x="1935"/>
        <item m="1" x="3851"/>
        <item m="1" x="327"/>
        <item m="1" x="334"/>
        <item m="1" x="4581"/>
        <item m="1" x="370"/>
        <item m="1" x="1016"/>
        <item m="1" x="3621"/>
        <item m="1" x="525"/>
        <item m="1" x="1738"/>
        <item m="1" x="3120"/>
        <item m="1" x="1721"/>
        <item m="1" x="3863"/>
        <item m="1" x="4661"/>
        <item m="1" x="2679"/>
        <item m="1" x="3672"/>
        <item m="1" x="4272"/>
        <item m="1" x="337"/>
        <item m="1" x="2450"/>
        <item m="1" x="2002"/>
        <item m="1" x="2975"/>
        <item m="1" x="2380"/>
        <item m="1" x="4011"/>
        <item m="1" x="3061"/>
        <item m="1" x="3615"/>
        <item m="1" x="3588"/>
        <item m="1" x="3959"/>
        <item m="1" x="4564"/>
        <item m="1" x="1840"/>
        <item m="1" x="3318"/>
        <item m="1" x="206"/>
        <item m="1" x="800"/>
        <item m="1" x="3381"/>
        <item m="1" x="1176"/>
        <item m="1" x="3451"/>
        <item m="1" x="2754"/>
        <item m="1" x="2500"/>
        <item m="1" x="3559"/>
        <item m="1" x="4179"/>
        <item m="1" x="2856"/>
        <item m="1" x="3135"/>
        <item m="1" x="2090"/>
        <item m="1" x="169"/>
        <item m="1" x="3752"/>
        <item m="1" x="1546"/>
        <item m="1" x="2213"/>
        <item m="1" x="2583"/>
        <item m="1" x="4067"/>
        <item m="1" x="1989"/>
        <item m="1" x="2540"/>
        <item m="1" x="2991"/>
        <item m="1" x="4555"/>
        <item m="1" x="3569"/>
        <item m="1" x="3030"/>
        <item m="1" x="4603"/>
        <item m="1" x="1206"/>
        <item m="1" x="4325"/>
        <item m="1" x="1554"/>
        <item m="1" x="801"/>
        <item m="1" x="708"/>
        <item m="1" x="4008"/>
        <item m="1" x="723"/>
        <item m="1" x="729"/>
        <item m="1" x="3697"/>
        <item m="1" x="563"/>
        <item m="1" x="1111"/>
        <item m="1" x="2811"/>
        <item m="1" x="3103"/>
        <item m="1" x="3219"/>
        <item m="1" x="1142"/>
        <item m="1" x="2046"/>
        <item m="1" x="811"/>
        <item m="1" x="414"/>
        <item m="1" x="2278"/>
        <item m="1" x="634"/>
        <item m="1" x="188"/>
        <item m="1" x="305"/>
        <item m="1" x="654"/>
        <item m="1" x="4101"/>
        <item m="1" x="4693"/>
        <item m="1" x="3197"/>
        <item m="1" x="3046"/>
        <item m="1" x="1043"/>
        <item m="1" x="1212"/>
        <item m="1" x="2809"/>
        <item m="1" x="4160"/>
        <item m="1" x="4322"/>
        <item m="1" x="4534"/>
        <item m="1" x="1808"/>
        <item m="1" x="1963"/>
        <item m="1" x="3620"/>
        <item m="1" x="778"/>
        <item m="1" x="1040"/>
        <item m="1" x="405"/>
        <item m="1" x="1532"/>
        <item m="1" x="1695"/>
        <item m="1" x="1516"/>
        <item m="1" x="177"/>
        <item m="1" x="3126"/>
        <item m="1" x="303"/>
        <item m="1" x="3599"/>
        <item m="1" x="635"/>
        <item m="1" x="2647"/>
        <item m="1" x="2224"/>
        <item m="1" x="2032"/>
        <item m="1" x="1574"/>
        <item m="1" x="4062"/>
        <item m="1" x="1704"/>
        <item m="1" x="929"/>
        <item m="1" x="2573"/>
        <item m="1" x="2297"/>
        <item m="1" x="3848"/>
        <item m="1" x="3764"/>
        <item m="1" x="4108"/>
        <item m="1" x="893"/>
        <item m="1" x="731"/>
        <item m="1" x="1229"/>
        <item m="1" x="338"/>
        <item m="1" x="1543"/>
        <item m="1" x="2847"/>
        <item m="1" x="3266"/>
        <item m="1" x="1979"/>
        <item m="1" x="3917"/>
        <item m="1" x="4648"/>
        <item m="1" x="469"/>
        <item m="1" x="3699"/>
        <item m="1" x="1219"/>
        <item m="1" x="861"/>
        <item m="1" x="1328"/>
        <item m="1" x="3929"/>
        <item m="1" x="655"/>
        <item m="1" x="2098"/>
        <item m="1" x="4625"/>
        <item m="1" x="293"/>
        <item m="1" x="484"/>
        <item m="1" x="1359"/>
        <item m="1" x="3208"/>
        <item m="1" x="1154"/>
        <item m="1" x="1436"/>
        <item m="1" x="2230"/>
        <item m="1" x="2945"/>
        <item m="1" x="3437"/>
        <item m="1" x="2538"/>
        <item m="1" x="2782"/>
        <item m="1" x="3585"/>
        <item m="1" x="788"/>
        <item m="1" x="922"/>
        <item m="1" x="937"/>
        <item m="1" x="1363"/>
        <item m="1" x="2052"/>
        <item m="1" x="4400"/>
        <item m="1" x="760"/>
        <item m="1" x="818"/>
        <item m="1" x="3582"/>
        <item m="1" x="4135"/>
        <item m="1" x="3946"/>
        <item m="1" x="2580"/>
        <item m="1" x="4249"/>
        <item m="1" x="3578"/>
        <item m="1" x="2860"/>
        <item m="1" x="2044"/>
        <item m="1" x="215"/>
        <item m="1" x="3536"/>
        <item m="1" x="4456"/>
        <item m="1" x="3835"/>
        <item m="1" x="2326"/>
        <item m="1" x="4157"/>
        <item m="1" x="4181"/>
        <item m="1" x="1571"/>
        <item m="1" x="4158"/>
        <item m="1" x="307"/>
        <item m="1" x="2901"/>
        <item m="1" x="1972"/>
        <item m="1" x="4054"/>
        <item m="1" x="567"/>
        <item m="1" x="3751"/>
        <item m="1" x="3335"/>
        <item m="1" x="955"/>
        <item m="1" x="4037"/>
        <item m="1" x="3828"/>
        <item m="1" x="643"/>
        <item m="1" x="3700"/>
        <item m="1" x="3993"/>
        <item m="1" x="4072"/>
        <item m="1" x="1159"/>
        <item m="1" x="1941"/>
        <item m="1" x="4211"/>
        <item m="1" x="645"/>
        <item m="1" x="1038"/>
        <item m="1" x="1829"/>
        <item m="1" x="2906"/>
        <item m="1" x="1553"/>
        <item m="1" x="983"/>
        <item m="1" x="3028"/>
        <item m="1" x="1300"/>
        <item m="1" x="3795"/>
        <item m="1" x="2699"/>
        <item m="1" x="2459"/>
        <item m="1" x="3592"/>
        <item m="1" x="4303"/>
        <item m="1" x="1205"/>
        <item m="1" x="4177"/>
        <item m="1" x="1986"/>
        <item m="1" x="753"/>
        <item m="1" x="852"/>
        <item m="1" x="1479"/>
        <item m="1" x="2546"/>
        <item m="1" x="4479"/>
        <item m="1" x="3370"/>
        <item m="1" x="2626"/>
        <item m="1" x="1777"/>
        <item m="1" x="2757"/>
        <item m="1" x="250"/>
        <item m="1" x="4413"/>
        <item m="1" x="357"/>
        <item m="1" x="3097"/>
        <item m="1" x="4559"/>
        <item m="1" x="1291"/>
        <item m="1" x="4356"/>
        <item m="1" x="4241"/>
        <item m="1" x="3913"/>
        <item m="1" x="2501"/>
        <item m="1" x="4393"/>
        <item m="1" x="3875"/>
        <item m="1" x="4291"/>
        <item m="1" x="348"/>
        <item m="1" x="479"/>
        <item m="1" x="3145"/>
        <item m="1" x="519"/>
        <item m="1" x="3911"/>
        <item m="1" x="2381"/>
        <item m="1" x="4519"/>
        <item m="1" x="790"/>
        <item m="1" x="388"/>
        <item m="1" x="404"/>
        <item m="1" x="574"/>
        <item m="1" x="1908"/>
        <item m="1" x="1940"/>
        <item m="1" x="2797"/>
        <item m="1" x="3541"/>
        <item m="1" x="1263"/>
        <item m="1" x="653"/>
        <item m="1" x="3287"/>
        <item m="1" x="1442"/>
        <item m="1" x="1857"/>
        <item m="1" x="4376"/>
        <item m="1" x="3694"/>
        <item m="1" x="2173"/>
        <item m="1" x="287"/>
        <item m="1" x="2514"/>
        <item m="1" x="3141"/>
        <item m="1" x="4290"/>
        <item m="1" x="1836"/>
        <item m="1" x="690"/>
        <item m="1" x="4192"/>
        <item m="1" x="487"/>
        <item m="1" x="3651"/>
        <item m="1" x="2299"/>
        <item m="1" x="3289"/>
        <item m="1" x="3157"/>
        <item m="1" x="285"/>
        <item m="1" x="744"/>
        <item m="1" x="3782"/>
        <item m="1" x="4194"/>
        <item m="1" x="4372"/>
        <item m="1" x="4497"/>
        <item m="1" x="543"/>
        <item m="1" x="3744"/>
        <item m="1" x="2487"/>
        <item m="1" x="2156"/>
        <item m="1" x="1314"/>
        <item m="1" x="2010"/>
        <item m="1" x="3405"/>
        <item m="1" x="2470"/>
        <item m="1" x="3152"/>
        <item m="1" x="3006"/>
        <item m="1" x="4327"/>
        <item m="1" x="872"/>
        <item m="1" x="1594"/>
        <item m="1" x="1400"/>
        <item m="1" x="1901"/>
        <item m="1" x="3722"/>
        <item m="1" x="3482"/>
        <item m="1" x="2984"/>
        <item m="1" x="2817"/>
        <item m="1" x="2312"/>
        <item m="1" x="3220"/>
        <item m="1" x="663"/>
        <item m="1" x="2005"/>
        <item m="1" x="4380"/>
        <item m="1" x="1762"/>
        <item m="1" x="1036"/>
        <item m="1" x="2813"/>
        <item m="1" x="779"/>
        <item m="1" x="1335"/>
        <item m="1" x="3617"/>
        <item m="1" x="2013"/>
        <item m="1" x="178"/>
        <item m="1" x="3168"/>
        <item m="1" x="1272"/>
        <item m="1" x="1619"/>
        <item m="1" x="1518"/>
        <item m="1" x="1330"/>
        <item m="1" x="2614"/>
        <item m="1" x="3445"/>
        <item m="1" x="3025"/>
        <item m="1" x="1746"/>
        <item m="1" x="3974"/>
        <item m="1" x="3645"/>
        <item m="1" x="3928"/>
        <item m="1" x="2996"/>
        <item m="1" x="3666"/>
        <item m="1" x="2858"/>
        <item m="1" x="3067"/>
        <item m="1" x="4381"/>
        <item m="1" x="2267"/>
        <item m="1" x="2724"/>
        <item m="1" x="2783"/>
        <item m="1" x="4332"/>
        <item m="1" x="3678"/>
        <item m="1" x="3086"/>
        <item m="1" x="232"/>
        <item m="1" x="2131"/>
        <item m="1" x="743"/>
        <item m="1" x="3900"/>
        <item m="1" x="1509"/>
        <item m="1" x="3356"/>
        <item m="1" x="4525"/>
        <item m="1" x="1535"/>
        <item m="1" x="2830"/>
        <item m="1" x="1187"/>
        <item m="1" x="366"/>
        <item m="1" x="2852"/>
        <item m="1" x="2853"/>
        <item m="1" x="541"/>
        <item m="1" x="1216"/>
        <item m="1" x="2040"/>
        <item m="1" x="3497"/>
        <item m="1" x="1383"/>
        <item m="1" x="192"/>
        <item m="1" x="2806"/>
        <item m="1" x="2378"/>
        <item m="1" x="2296"/>
        <item m="1" x="675"/>
        <item m="1" x="3528"/>
        <item m="1" x="3427"/>
        <item m="1" x="1093"/>
        <item m="1" x="3469"/>
        <item m="1" x="2742"/>
        <item m="1" x="902"/>
        <item m="1" x="1120"/>
        <item m="1" x="529"/>
        <item m="1" x="4033"/>
        <item m="1" x="515"/>
        <item m="1" x="2077"/>
        <item m="1" x="3203"/>
        <item m="1" x="239"/>
        <item m="1" x="4569"/>
        <item m="1" x="2144"/>
        <item m="1" x="1729"/>
        <item m="1" x="2636"/>
        <item m="1" x="3982"/>
        <item m="1" x="3975"/>
        <item m="1" x="1389"/>
        <item m="1" x="3295"/>
        <item m="1" x="3411"/>
        <item m="1" x="769"/>
        <item m="1" x="3729"/>
        <item m="1" x="3656"/>
        <item m="1" x="650"/>
        <item m="1" x="2889"/>
        <item m="1" x="919"/>
        <item m="1" x="2632"/>
        <item m="1" x="2935"/>
        <item m="1" x="3812"/>
        <item m="1" x="1149"/>
        <item m="1" x="2657"/>
        <item m="1" x="2262"/>
        <item m="1" x="1295"/>
        <item m="1" x="814"/>
        <item m="1" x="2352"/>
        <item m="1" x="977"/>
        <item m="1" x="4642"/>
        <item m="1" x="2464"/>
        <item m="1" x="1795"/>
        <item m="1" x="496"/>
        <item m="1" x="2191"/>
        <item m="1" x="4403"/>
        <item m="1" x="2918"/>
        <item m="1" x="2059"/>
        <item m="1" x="3211"/>
        <item m="1" x="3566"/>
        <item m="1" x="3435"/>
        <item m="1" x="3558"/>
        <item m="1" x="891"/>
        <item m="1" x="1178"/>
        <item m="1" x="4257"/>
        <item m="1" x="1117"/>
        <item m="1" x="2977"/>
        <item m="1" x="3357"/>
        <item m="1" x="3140"/>
        <item m="1" x="2142"/>
        <item m="1" x="168"/>
        <item m="1" x="273"/>
        <item m="1" x="4623"/>
        <item m="1" x="4296"/>
        <item m="1" x="1719"/>
        <item m="1" x="754"/>
        <item m="1" x="2659"/>
        <item m="1" x="1562"/>
        <item m="1" x="2944"/>
        <item m="1" x="3598"/>
        <item m="1" x="3319"/>
        <item m="1" x="1827"/>
        <item m="1" x="554"/>
        <item m="1" x="2350"/>
        <item m="1" x="2907"/>
        <item m="1" x="2845"/>
        <item m="1" x="4369"/>
        <item m="1" x="889"/>
        <item m="1" x="648"/>
        <item m="1" x="1610"/>
        <item m="1" x="1790"/>
        <item m="1" x="3630"/>
        <item m="1" x="3570"/>
        <item m="1" x="967"/>
        <item m="1" x="4280"/>
        <item m="1" x="2894"/>
        <item m="1" x="578"/>
        <item m="1" x="756"/>
        <item m="1" x="1115"/>
        <item m="1" x="3379"/>
        <item m="1" x="3924"/>
        <item m="1" x="4583"/>
        <item m="1" x="4375"/>
        <item m="1" x="2525"/>
        <item m="1" x="3650"/>
        <item m="1" x="640"/>
        <item m="1" x="3430"/>
        <item m="1" x="1113"/>
        <item m="1" x="4112"/>
        <item m="1" x="2457"/>
        <item m="1" x="1952"/>
        <item m="1" x="1135"/>
        <item m="1" x="271"/>
        <item m="1" x="328"/>
        <item m="1" x="3914"/>
        <item m="1" x="700"/>
        <item m="1" x="2902"/>
        <item m="1" x="1090"/>
        <item m="1" x="3317"/>
        <item m="1" x="3480"/>
        <item m="1" x="4305"/>
        <item m="1" x="2903"/>
        <item m="1" x="906"/>
        <item m="1" x="490"/>
        <item m="1" x="1597"/>
        <item m="1" x="4168"/>
        <item m="1" x="3055"/>
        <item m="1" x="2904"/>
        <item m="1" x="3581"/>
        <item m="1" x="4539"/>
        <item m="1" x="223"/>
        <item m="1" x="3813"/>
        <item m="1" x="2064"/>
        <item m="1" x="4641"/>
        <item m="1" x="2993"/>
        <item m="1" x="2475"/>
        <item m="1" x="1558"/>
        <item m="1" x="3481"/>
        <item m="1" x="2179"/>
        <item m="1" x="2391"/>
        <item m="1" x="1213"/>
        <item m="1" x="2537"/>
        <item m="1" x="3576"/>
        <item m="1" x="3036"/>
        <item m="1" x="4481"/>
        <item m="1" x="425"/>
        <item m="1" x="3242"/>
        <item m="1" x="2433"/>
        <item m="1" x="4048"/>
        <item m="1" x="3505"/>
        <item m="1" x="910"/>
        <item m="1" x="2220"/>
        <item m="1" x="299"/>
        <item m="1" x="3681"/>
        <item m="1" x="3410"/>
        <item m="1" x="1203"/>
        <item m="1" x="980"/>
        <item m="1" x="532"/>
        <item m="1" x="1847"/>
        <item m="1" x="1912"/>
        <item m="1" x="3003"/>
        <item m="1" x="2317"/>
        <item m="1" x="2561"/>
        <item m="1" x="2393"/>
        <item m="1" x="395"/>
        <item m="1" x="3902"/>
        <item m="1" x="4281"/>
        <item m="1" x="411"/>
        <item m="1" x="189"/>
        <item m="1" x="3810"/>
        <item m="1" x="1529"/>
        <item m="1" x="3995"/>
        <item m="1" x="1062"/>
        <item m="1" x="2394"/>
        <item m="1" x="493"/>
        <item m="1" x="871"/>
        <item m="1" x="3260"/>
        <item m="1" x="3424"/>
        <item m="1" x="3750"/>
        <item m="1" x="3631"/>
        <item m="1" x="4447"/>
        <item m="1" x="1364"/>
        <item m="1" x="3359"/>
        <item m="1" x="3459"/>
        <item m="1" x="2968"/>
        <item m="1" x="1191"/>
        <item m="1" x="2083"/>
        <item m="1" x="4344"/>
        <item m="1" x="2027"/>
        <item m="1" x="3354"/>
        <item m="1" x="1582"/>
        <item m="1" x="4684"/>
        <item m="1" x="2805"/>
        <item m="1" x="4448"/>
        <item m="1" x="245"/>
        <item m="1" x="4601"/>
        <item m="1" x="2379"/>
        <item m="1" x="3277"/>
        <item m="1" x="2028"/>
        <item m="1" x="4324"/>
        <item m="1" x="1938"/>
        <item m="1" x="2078"/>
        <item m="1" x="3336"/>
        <item m="1" x="1199"/>
        <item m="1" x="915"/>
        <item m="1" x="2865"/>
        <item m="1" x="841"/>
        <item m="1" x="547"/>
        <item m="1" x="3551"/>
        <item m="1" x="1825"/>
        <item m="1" x="1087"/>
        <item m="1" x="2690"/>
        <item m="1" x="3027"/>
        <item m="1" x="4029"/>
        <item m="1" x="3433"/>
        <item m="1" x="535"/>
        <item m="1" x="2275"/>
        <item m="1" x="4003"/>
        <item m="1" x="644"/>
        <item m="1" x="3642"/>
        <item m="1" x="1742"/>
        <item m="1" x="609"/>
        <item m="1" x="3517"/>
        <item m="1" x="3360"/>
        <item m="1" x="1500"/>
        <item m="1" x="356"/>
        <item m="1" x="3871"/>
        <item m="1" x="2363"/>
        <item m="1" x="1355"/>
        <item m="1" x="530"/>
        <item m="1" x="1303"/>
        <item m="1" x="3315"/>
        <item m="1" x="2288"/>
        <item m="1" x="1907"/>
        <item m="1" x="1807"/>
        <item m="1" x="4122"/>
        <item m="1" x="2859"/>
        <item m="1" x="1047"/>
        <item m="1" x="4536"/>
        <item m="1" x="4163"/>
        <item m="1" x="1614"/>
        <item m="1" x="3196"/>
        <item m="1" x="1969"/>
        <item m="1" x="2571"/>
        <item m="1" x="928"/>
        <item m="1" x="1033"/>
        <item m="1" x="4007"/>
        <item m="1" x="1022"/>
        <item m="1" x="4229"/>
        <item m="1" x="2294"/>
        <item m="1" x="1486"/>
        <item m="1" x="3029"/>
        <item m="1" x="3743"/>
        <item m="1" x="3181"/>
        <item m="1" x="1692"/>
        <item m="1" x="1826"/>
        <item m="1" x="3416"/>
        <item m="1" x="1936"/>
        <item m="1" x="1883"/>
        <item m="1" x="539"/>
        <item m="1" x="4116"/>
        <item m="1" x="3841"/>
        <item m="1" x="4236"/>
        <item m="1" x="3118"/>
        <item m="1" x="2637"/>
        <item m="1" x="728"/>
        <item m="1" x="1874"/>
        <item m="1" x="4159"/>
        <item m="1" x="1325"/>
        <item m="1" x="3308"/>
        <item m="1" x="622"/>
        <item m="1" x="3580"/>
        <item m="1" x="3639"/>
        <item m="1" x="4397"/>
        <item m="1" x="1320"/>
        <item m="1" x="381"/>
        <item m="1" x="222"/>
        <item m="1" x="2715"/>
        <item m="1" x="1767"/>
        <item m="1" x="1521"/>
        <item m="1" x="3952"/>
        <item m="1" x="1351"/>
        <item m="1" x="1641"/>
        <item m="1" x="2577"/>
        <item m="1" x="3736"/>
        <item m="1" x="656"/>
        <item m="1" x="4200"/>
        <item m="1" x="3316"/>
        <item m="1" x="3084"/>
        <item m="1" x="4466"/>
        <item m="1" x="3066"/>
        <item m="1" x="2874"/>
        <item m="1" x="887"/>
        <item m="1" x="3180"/>
        <item m="1" x="623"/>
        <item m="1" x="393"/>
        <item m="1" x="237"/>
        <item m="1" x="1447"/>
        <item m="1" x="2162"/>
        <item m="1" x="4017"/>
        <item m="1" x="1399"/>
        <item m="1" x="3858"/>
        <item m="1" x="4009"/>
        <item m="1" x="2541"/>
        <item m="1" x="875"/>
        <item m="1" x="3785"/>
        <item m="1" x="284"/>
        <item m="1" x="4124"/>
        <item m="1" x="2928"/>
        <item m="1" x="916"/>
        <item m="1" x="2033"/>
        <item m="1" x="1689"/>
        <item m="1" x="2161"/>
        <item m="1" x="4655"/>
        <item m="1" x="3943"/>
        <item m="1" x="2021"/>
        <item m="1" x="1885"/>
        <item m="1" x="942"/>
        <item m="1" x="3303"/>
        <item m="1" x="253"/>
        <item m="1" x="970"/>
        <item m="1" x="2334"/>
        <item m="1" x="288"/>
        <item m="1" x="4568"/>
        <item m="1" x="4574"/>
        <item m="1" x="4109"/>
        <item m="1" x="3847"/>
        <item m="1" x="1511"/>
        <item m="1" x="3136"/>
        <item m="1" x="3477"/>
        <item m="1" x="2244"/>
        <item m="1" x="4357"/>
        <item m="1" x="2092"/>
        <item m="1" x="2280"/>
        <item m="1" x="2458"/>
        <item m="1" x="1236"/>
        <item m="1" x="721"/>
        <item m="1" x="1358"/>
        <item m="1" x="372"/>
        <item m="1" x="1007"/>
        <item m="1" x="406"/>
        <item m="1" x="2169"/>
        <item m="1" x="2476"/>
        <item m="1" x="3524"/>
        <item m="1" x="1183"/>
        <item m="1" x="2190"/>
        <item m="1" x="2353"/>
        <item m="1" x="2170"/>
        <item m="1" x="571"/>
        <item m="1" x="2720"/>
        <item m="1" x="2876"/>
        <item m="1" x="3187"/>
        <item m="1" x="1011"/>
        <item m="1" x="4428"/>
        <item m="1" x="3458"/>
        <item m="1" x="3845"/>
        <item m="1" x="2915"/>
        <item m="1" x="3696"/>
        <item m="1" x="1734"/>
        <item m="1" x="3888"/>
        <item m="1" x="2240"/>
        <item m="1" x="3004"/>
        <item m="1" x="3221"/>
        <item m="1" x="3965"/>
        <item m="1" x="579"/>
        <item m="1" x="3980"/>
        <item m="1" x="4527"/>
        <item m="1" x="1684"/>
        <item m="1" x="3441"/>
        <item m="1" x="1621"/>
        <item m="1" x="2706"/>
        <item m="1" x="4170"/>
        <item m="1" x="1352"/>
        <item m="1" x="1934"/>
        <item m="1" x="1587"/>
        <item m="1" x="1293"/>
        <item m="1" x="1397"/>
        <item m="1" x="2556"/>
        <item m="1" x="1188"/>
        <item m="1" x="4113"/>
        <item m="1" x="2792"/>
        <item m="1" x="2193"/>
        <item m="1" x="1612"/>
        <item m="1" x="877"/>
        <item m="1" x="3102"/>
        <item m="1" x="517"/>
        <item m="1" x="4230"/>
        <item m="1" x="3692"/>
        <item m="1" x="2930"/>
        <item m="1" x="3951"/>
        <item m="1" x="4222"/>
        <item m="1" x="966"/>
        <item m="1" x="545"/>
        <item m="1" x="360"/>
        <item m="1" x="1791"/>
        <item m="1" x="1249"/>
        <item m="1" x="4019"/>
        <item m="1" x="2543"/>
        <item m="1" x="3819"/>
        <item m="1" x="2769"/>
        <item m="1" x="2141"/>
        <item m="1" x="2449"/>
        <item m="1" x="4410"/>
        <item m="1" x="2387"/>
        <item m="1" x="4183"/>
        <item m="1" x="3082"/>
        <item m="1" x="2401"/>
        <item m="1" x="1711"/>
        <item m="1" x="2268"/>
        <item m="1" x="926"/>
        <item m="1" x="3852"/>
        <item m="1" x="1217"/>
        <item m="1" x="1660"/>
        <item m="1" x="538"/>
        <item m="1" x="3175"/>
        <item m="1" x="2491"/>
        <item m="1" x="1674"/>
        <item m="1" x="3324"/>
        <item m="1" x="3531"/>
        <item m="1" x="3532"/>
        <item m="1" x="2499"/>
        <item m="1" x="4289"/>
        <item m="1" x="2466"/>
        <item m="1" x="1881"/>
        <item m="1" x="4066"/>
        <item m="1" x="4416"/>
        <item m="1" x="3969"/>
        <item m="1" x="2927"/>
        <item m="1" x="3054"/>
        <item m="1" x="4227"/>
        <item m="1" x="4042"/>
        <item m="1" x="2613"/>
        <item m="1" x="2662"/>
        <item m="1" x="4058"/>
        <item m="1" x="1425"/>
        <item m="1" x="3132"/>
        <item m="1" x="259"/>
        <item m="1" x="4516"/>
        <item m="1" x="2249"/>
        <item m="1" x="1875"/>
        <item m="1" x="4155"/>
        <item m="1" x="904"/>
        <item m="1" x="1118"/>
        <item m="1" x="1105"/>
        <item m="1" x="1381"/>
        <item m="1" x="4537"/>
        <item m="1" x="2445"/>
        <item m="1" x="3808"/>
        <item m="1" x="1890"/>
        <item m="1" x="3522"/>
        <item m="1" x="2867"/>
        <item m="1" x="2596"/>
        <item m="1" x="3609"/>
        <item m="1" x="582"/>
        <item m="1" x="819"/>
        <item m="1" x="1703"/>
        <item m="1" x="1000"/>
        <item m="1" x="1676"/>
        <item m="1" x="1143"/>
        <item m="1" x="940"/>
        <item m="1" x="688"/>
        <item m="1" x="443"/>
        <item m="1" x="1190"/>
        <item m="1" x="1638"/>
        <item m="1" x="2839"/>
        <item m="1" x="4308"/>
        <item m="1" x="2963"/>
        <item m="1" x="352"/>
        <item m="1" x="3504"/>
        <item m="1" x="746"/>
        <item m="1" x="2291"/>
        <item m="1" x="296"/>
        <item m="1" x="4532"/>
        <item m="1" x="2239"/>
        <item m="1" x="4148"/>
        <item m="1" x="329"/>
        <item m="1" x="551"/>
        <item m="1" x="1679"/>
        <item m="1" x="755"/>
        <item m="1" x="3518"/>
        <item m="1" x="1114"/>
        <item m="1" x="1379"/>
        <item m="1" x="2655"/>
        <item m="1" x="4052"/>
        <item m="1" x="1347"/>
        <item m="1" x="394"/>
        <item m="1" x="558"/>
        <item m="1" x="588"/>
        <item m="1" x="2958"/>
        <item m="1" x="3112"/>
        <item m="1" x="2723"/>
        <item m="1" x="2794"/>
        <item m="1" x="1605"/>
        <item m="1" x="2407"/>
        <item m="1" x="445"/>
        <item m="1" x="358"/>
        <item m="1" x="1182"/>
        <item m="1" x="1602"/>
        <item m="1" x="1315"/>
        <item m="1" x="3546"/>
        <item m="1" x="3589"/>
        <item m="1" x="2192"/>
        <item m="1" x="1717"/>
        <item m="1" x="1922"/>
        <item m="1" x="2590"/>
        <item m="1" x="4307"/>
        <item m="1" x="1243"/>
        <item m="1" x="2971"/>
        <item m="1" x="4654"/>
        <item m="1" x="191"/>
        <item m="1" x="3574"/>
        <item m="1" x="1124"/>
        <item m="1" x="561"/>
        <item m="1" x="2346"/>
        <item m="1" x="2877"/>
        <item m="1" x="3170"/>
        <item m="1" x="950"/>
        <item m="1" x="382"/>
        <item m="1" x="3037"/>
        <item m="1" x="911"/>
        <item m="1" x="3866"/>
        <item m="1" x="3890"/>
        <item m="1" x="2233"/>
        <item m="1" x="1431"/>
        <item m="1" x="604"/>
        <item m="1" x="590"/>
        <item m="1" x="2628"/>
        <item m="1" x="1522"/>
        <item m="1" x="1276"/>
        <item m="1" x="1722"/>
        <item m="1" x="4023"/>
        <item m="1" x="1525"/>
        <item m="1" x="4634"/>
        <item m="1" x="2282"/>
        <item m="1" x="1475"/>
        <item m="1" x="322"/>
        <item m="1" x="1273"/>
        <item m="1" x="730"/>
        <item m="1" x="2705"/>
        <item m="1" x="859"/>
        <item m="1" x="747"/>
        <item m="1" x="1769"/>
        <item m="1" x="4477"/>
        <item m="1" x="1322"/>
        <item m="1" x="1432"/>
        <item m="1" x="3758"/>
        <item m="1" x="4619"/>
        <item m="1" x="540"/>
        <item m="1" x="4354"/>
        <item m="1" x="3389"/>
        <item m="1" x="1099"/>
        <item m="1" x="4295"/>
        <item m="1" x="1866"/>
        <item m="1" x="1377"/>
        <item m="1" x="4000"/>
        <item m="1" x="1130"/>
        <item m="1" x="738"/>
        <item m="1" x="2284"/>
        <item m="1" x="3802"/>
        <item m="1" x="184"/>
        <item m="1" x="3507"/>
        <item m="1" x="2388"/>
        <item m="1" x="227"/>
        <item m="1" x="2236"/>
        <item m="1" x="2618"/>
        <item m="1" x="2285"/>
        <item m="1" x="1607"/>
        <item m="1" x="4271"/>
        <item m="1" x="4506"/>
        <item m="1" x="3075"/>
        <item m="1" x="878"/>
        <item m="1" x="2351"/>
        <item m="1" x="261"/>
        <item m="1" x="616"/>
        <item m="1" x="3285"/>
        <item m="1" x="4614"/>
        <item m="1" x="998"/>
        <item m="1" x="4419"/>
        <item m="1" x="3263"/>
        <item m="1" x="3838"/>
        <item m="1" x="1128"/>
        <item m="1" x="1065"/>
        <item m="1" x="3114"/>
        <item m="1" x="1630"/>
        <item m="1" x="1240"/>
        <item m="1" x="1675"/>
        <item m="1" x="1577"/>
        <item m="1" x="3925"/>
        <item m="1" x="585"/>
        <item m="1" x="934"/>
        <item m="1" x="1942"/>
        <item m="1" x="4422"/>
        <item m="1" x="2472"/>
        <item m="1" x="3760"/>
        <item m="1" x="680"/>
        <item m="1" x="1269"/>
        <item m="1" x="3394"/>
        <item m="1" x="2608"/>
        <item m="1" x="629"/>
        <item m="1" x="203"/>
        <item m="1" x="4223"/>
        <item m="1" x="687"/>
        <item m="1" x="1815"/>
        <item m="1" x="290"/>
        <item m="1" x="3231"/>
        <item m="1" x="511"/>
        <item m="1" x="4074"/>
        <item m="1" x="686"/>
        <item m="1" x="3162"/>
        <item m="1" x="4496"/>
        <item m="1" x="1601"/>
        <item m="1" x="1492"/>
        <item m="1" x="944"/>
        <item m="1" x="3921"/>
        <item m="1" x="4414"/>
        <item m="1" x="1150"/>
        <item m="1" x="2011"/>
        <item m="1" x="3855"/>
        <item m="1" x="1042"/>
        <item m="1" x="669"/>
        <item m="1" x="2314"/>
        <item m="1" x="4081"/>
        <item m="1" x="4094"/>
        <item m="1" x="2893"/>
        <item m="1" x="3429"/>
        <item m="1" x="276"/>
        <item m="1" x="1870"/>
        <item m="1" x="2054"/>
        <item m="1" x="2243"/>
        <item m="1" x="3320"/>
        <item m="1" x="1801"/>
        <item m="1" x="1413"/>
        <item m="1" x="1647"/>
        <item m="1" x="974"/>
        <item m="1" x="230"/>
        <item m="1" x="2298"/>
        <item m="1" x="1027"/>
        <item m="1" x="1648"/>
        <item m="1" x="3749"/>
        <item m="1" x="3606"/>
        <item m="1" x="3334"/>
        <item m="1" x="3098"/>
        <item m="1" x="1084"/>
        <item m="1" x="383"/>
        <item m="1" x="1923"/>
        <item m="1" x="1165"/>
        <item m="1" x="520"/>
        <item m="1" x="187"/>
        <item m="1" x="2050"/>
        <item m="1" x="3259"/>
        <item m="1" x="1305"/>
        <item m="1" x="2576"/>
        <item m="1" x="3065"/>
        <item m="1" x="3249"/>
        <item m="1" x="3571"/>
        <item m="1" x="1101"/>
        <item m="1" x="2843"/>
        <item m="1" x="1802"/>
        <item m="1" x="1787"/>
        <item m="1" x="3256"/>
        <item m="1" x="1760"/>
        <item m="1" x="3502"/>
        <item m="1" x="873"/>
        <item m="1" x="1394"/>
        <item m="1" x="3816"/>
        <item m="1" x="2061"/>
        <item m="1" x="3698"/>
        <item m="1" x="624"/>
        <item m="1" x="4398"/>
        <item m="1" x="3032"/>
        <item m="1" x="1547"/>
        <item m="1" x="4597"/>
        <item m="1" x="1709"/>
        <item m="1" x="3953"/>
        <item m="1" x="592"/>
        <item m="1" x="1884"/>
        <item m="1" x="4015"/>
        <item m="1" x="1311"/>
        <item m="1" x="3271"/>
        <item m="1" x="2160"/>
        <item m="1" x="315"/>
        <item m="1" x="173"/>
        <item m="1" x="2998"/>
        <item m="1" x="3396"/>
        <item m="1" x="2777"/>
        <item m="1" x="1167"/>
        <item m="1" x="1990"/>
        <item m="1" x="3676"/>
        <item m="1" x="1838"/>
        <item m="1" x="537"/>
        <item m="1" x="3859"/>
        <item m="1" x="4100"/>
        <item m="1" x="2303"/>
        <item m="1" x="3292"/>
        <item m="1" x="2665"/>
        <item m="1" x="1051"/>
        <item m="1" x="1678"/>
        <item m="1" x="1844"/>
        <item m="1" x="1831"/>
        <item m="1" x="423"/>
        <item m="1" x="4341"/>
        <item m="1" x="625"/>
        <item m="1" x="4326"/>
        <item m="1" x="3963"/>
        <item m="1" x="4044"/>
        <item m="1" x="2712"/>
        <item m="1" x="882"/>
        <item m="1" x="2178"/>
        <item m="1" x="2722"/>
        <item m="1" x="1725"/>
        <item m="1" x="2277"/>
        <item m="1" x="4219"/>
        <item m="1" x="2025"/>
        <item m="1" x="936"/>
        <item m="1" x="2542"/>
        <item m="1" x="238"/>
        <item m="1" x="1953"/>
        <item m="1" x="1896"/>
        <item m="1" x="1598"/>
        <item m="1" x="3206"/>
        <item m="1" x="3777"/>
        <item m="1" x="771"/>
        <item m="1" x="4217"/>
        <item m="1" x="3383"/>
        <item m="1" x="3641"/>
        <item m="1" x="1209"/>
        <item m="1" x="3444"/>
        <item m="1" x="2730"/>
        <item m="1" x="1326"/>
        <item m="1" x="3365"/>
        <item m="1" x="695"/>
        <item m="1" x="483"/>
        <item m="1" x="3023"/>
        <item m="1" x="2553"/>
        <item m="1" x="3883"/>
        <item m="1" x="2461"/>
        <item m="1" x="373"/>
        <item m="1" x="3392"/>
        <item m="1" x="4032"/>
        <item m="1" x="2933"/>
        <item m="1" x="2656"/>
        <item m="1" x="1169"/>
        <item m="1" x="1477"/>
        <item m="1" x="611"/>
        <item m="1" x="502"/>
        <item m="1" x="2646"/>
        <item m="1" x="1126"/>
        <item m="1" x="1056"/>
        <item m="1" x="2195"/>
        <item m="1" x="4443"/>
        <item m="1" x="1052"/>
        <item m="1" x="3527"/>
        <item m="1" x="1731"/>
        <item m="1" x="3225"/>
        <item m="1" x="4373"/>
        <item m="1" x="812"/>
        <item m="1" x="2420"/>
        <item m="1" x="505"/>
        <item m="1" x="3894"/>
        <item m="1" x="1534"/>
        <item m="1" x="1755"/>
        <item m="1" x="613"/>
        <item m="1" x="3857"/>
        <item m="1" x="4650"/>
        <item m="1" x="426"/>
        <item m="1" x="1557"/>
        <item m="1" x="2882"/>
        <item m="1" x="1474"/>
        <item m="1" x="1450"/>
        <item m="1" x="808"/>
        <item m="1" x="2615"/>
        <item m="1" x="332"/>
        <item m="1" x="1160"/>
        <item m="1" x="4530"/>
        <item m="1" x="533"/>
        <item m="1" x="2369"/>
        <item m="1" x="4045"/>
        <item m="1" x="1391"/>
        <item m="1" x="2994"/>
        <item m="1" x="2716"/>
        <item m="1" x="862"/>
        <item m="1" x="1501"/>
        <item m="1" x="4388"/>
        <item m="1" x="4055"/>
        <item m="1" x="4596"/>
        <item m="1" x="4660"/>
        <item m="1" x="4121"/>
        <item m="1" x="1491"/>
        <item m="1" x="2682"/>
        <item m="1" x="3565"/>
        <item m="1" x="3765"/>
        <item m="1" x="1041"/>
        <item m="1" x="4378"/>
        <item m="1" x="4489"/>
        <item m="1" x="4175"/>
        <item m="1" x="375"/>
        <item m="1" x="2218"/>
        <item m="1" x="2785"/>
        <item m="1" x="947"/>
        <item m="1" x="257"/>
        <item m="1" x="1730"/>
        <item m="1" x="4605"/>
        <item m="1" x="4508"/>
        <item m="1" x="2955"/>
        <item m="1" x="361"/>
        <item m="1" x="3297"/>
        <item m="1" x="1177"/>
        <item m="1" x="1441"/>
        <item m="1" x="4187"/>
        <item m="1" x="2774"/>
        <item m="1" x="4338"/>
        <item m="1" x="1152"/>
        <item m="1" x="1220"/>
        <item m="1" x="3701"/>
        <item m="1" x="3553"/>
        <item m="1" x="996"/>
        <item m="1" x="534"/>
        <item m="1" x="1455"/>
        <item m="1" x="3400"/>
        <item m="1" x="1634"/>
        <item m="1" x="4677"/>
        <item m="1" x="3521"/>
        <item m="1" x="829"/>
        <item m="1" x="4301"/>
        <item m="1" x="4027"/>
        <item m="1" x="3976"/>
        <item m="1" x="3844"/>
        <item m="1" x="1759"/>
        <item m="1" x="1184"/>
        <item m="1" x="1021"/>
        <item m="1" x="2788"/>
        <item m="1" x="4478"/>
        <item m="1" x="2084"/>
        <item m="1" x="1947"/>
        <item m="1" x="4514"/>
        <item m="1" x="2138"/>
        <item m="1" x="3643"/>
        <item m="1" x="2152"/>
        <item m="1" x="1943"/>
        <item m="1" x="2022"/>
        <item m="1" x="444"/>
        <item m="1" x="2434"/>
        <item m="1" x="3731"/>
        <item m="1" x="3258"/>
        <item m="1" x="2760"/>
        <item m="1" x="4176"/>
        <item m="1" x="4106"/>
        <item m="1" x="1867"/>
        <item m="1" x="1565"/>
        <item m="1" x="1806"/>
        <item m="1" x="165"/>
        <item m="1" x="1066"/>
        <item m="1" x="1860"/>
        <item m="1" x="717"/>
        <item m="1" x="1592"/>
        <item m="1" x="2171"/>
        <item m="1" x="2075"/>
        <item m="1" x="576"/>
        <item m="1" x="751"/>
        <item m="1" x="3487"/>
        <item m="1" x="2110"/>
        <item m="1" x="4352"/>
        <item m="1" x="4522"/>
        <item m="1" x="3223"/>
        <item m="1" x="1987"/>
        <item m="1" x="1279"/>
        <item m="1" x="1097"/>
        <item m="1" x="4575"/>
        <item m="1" x="3597"/>
        <item m="1" x="4444"/>
        <item m="1" x="368"/>
        <item m="1" x="599"/>
        <item m="1" x="1821"/>
        <item m="1" x="2043"/>
        <item m="1" x="1017"/>
        <item m="1" x="1520"/>
        <item m="1" x="2413"/>
        <item m="1" x="2872"/>
        <item m="1" x="1138"/>
        <item m="1" x="698"/>
        <item m="1" x="2627"/>
        <item m="1" x="183"/>
        <item m="1" x="504"/>
        <item m="1" x="2680"/>
        <item m="1" x="2404"/>
        <item m="1" x="4635"/>
        <item m="1" x="3371"/>
        <item m="1" x="586"/>
        <item m="1" x="935"/>
        <item m="1" x="1497"/>
        <item m="1" x="2990"/>
        <item m="1" x="218"/>
        <item m="1" x="3453"/>
        <item m="1" x="2568"/>
        <item m="1" x="4090"/>
        <item m="1" x="825"/>
        <item m="1" x="1706"/>
        <item m="1" x="1988"/>
        <item m="1" x="3685"/>
        <item m="1" x="306"/>
        <item m="1" x="1164"/>
        <item m="1" x="3179"/>
        <item m="1" x="2148"/>
        <item m="1" x="2726"/>
        <item m="1" x="809"/>
        <item m="1" x="2873"/>
        <item m="1" x="1842"/>
        <item m="1" x="4347"/>
        <item m="1" x="619"/>
        <item m="1" x="3654"/>
        <item m="1" x="4097"/>
        <item m="1" x="1982"/>
        <item m="1" x="3682"/>
        <item m="1" x="1794"/>
        <item m="1" x="235"/>
        <item m="1" x="2559"/>
        <item m="1" x="512"/>
        <item m="1" x="3766"/>
        <item m="1" x="3188"/>
        <item m="1" x="3545"/>
        <item m="1" x="1427"/>
        <item m="1" x="4612"/>
        <item m="1" x="1618"/>
        <item m="1" x="3713"/>
        <item m="1" x="3139"/>
        <item m="1" x="652"/>
        <item m="1" x="1308"/>
        <item m="1" x="2017"/>
        <item m="1" x="1018"/>
        <item m="1" x="3414"/>
        <item m="1" x="4423"/>
        <item m="1" x="1473"/>
        <item m="1" x="3849"/>
        <item m="1" x="2563"/>
        <item m="1" x="2386"/>
        <item m="1" x="2938"/>
        <item m="1" x="1747"/>
        <item m="1" x="252"/>
        <item m="1" x="412"/>
        <item m="1" x="2037"/>
        <item m="1" x="2741"/>
        <item m="1" x="4495"/>
        <item m="1" x="3460"/>
        <item m="1" x="2570"/>
        <item m="1" x="1818"/>
        <item m="1" x="4500"/>
        <item m="1" x="4657"/>
        <item m="1" x="745"/>
        <item m="1" x="542"/>
        <item m="1" x="3671"/>
        <item m="1" x="1004"/>
        <item m="1" x="353"/>
        <item m="1" x="314"/>
        <item m="1" x="4457"/>
        <item m="1" x="593"/>
        <item m="1" x="3229"/>
        <item m="1" x="2246"/>
        <item m="1" x="1028"/>
        <item m="1" x="4541"/>
        <item m="1" x="2753"/>
        <item m="1" x="933"/>
        <item m="1" x="4144"/>
        <item m="1" x="3720"/>
        <item m="1" x="2842"/>
        <item m="1" x="1332"/>
        <item m="1" x="1496"/>
        <item m="1" x="3548"/>
        <item m="1" x="991"/>
        <item m="1" x="2366"/>
        <item m="1" x="234"/>
        <item m="1" x="3131"/>
        <item m="1" x="166"/>
        <item m="1" x="3961"/>
        <item m="1" x="693"/>
        <item m="1" x="2114"/>
        <item m="1" x="4328"/>
        <item m="1" x="318"/>
        <item m="1" x="1796"/>
        <item m="1" x="4430"/>
        <item m="1" x="3549"/>
        <item m="1" x="3942"/>
        <item m="1" x="1937"/>
        <item m="1" x="2116"/>
        <item m="1" x="736"/>
        <item m="1" x="4262"/>
        <item m="1" x="4245"/>
        <item m="1" x="2957"/>
        <item m="1" x="349"/>
        <item m="1" x="657"/>
        <item m="1" x="2949"/>
        <item m="1" x="3364"/>
        <item m="1" x="1155"/>
        <item m="1" x="4038"/>
        <item m="1" x="1055"/>
        <item m="1" x="4063"/>
        <item m="1" x="672"/>
        <item m="1" x="691"/>
        <item m="1" x="4433"/>
        <item m="1" x="1237"/>
        <item m="1" x="491"/>
        <item m="1" x="4384"/>
        <item m="1" x="694"/>
        <item m="1" x="4036"/>
        <item m="1" x="3045"/>
        <item m="1" x="1246"/>
        <item m="1" x="4371"/>
        <item m="1" x="2250"/>
        <item m="1" x="3632"/>
        <item m="1" x="510"/>
        <item m="1" x="2638"/>
        <item m="1" x="4445"/>
        <item m="1" x="3253"/>
        <item m="1" x="1651"/>
        <item m="1" x="1606"/>
        <item m="1" x="1498"/>
        <item m="1" x="3815"/>
        <item m="1" x="4335"/>
        <item m="1" x="1726"/>
        <item m="1" x="446"/>
        <item m="1" x="994"/>
        <item m="1" x="3255"/>
        <item m="1" x="2174"/>
        <item m="1" x="244"/>
        <item m="1" x="1611"/>
        <item m="1" x="2527"/>
        <item m="1" x="451"/>
        <item m="1" x="2747"/>
        <item m="1" x="448"/>
        <item m="1" x="3290"/>
        <item m="1" x="1274"/>
        <item m="1" x="1107"/>
        <item m="1" x="2322"/>
        <item m="1" x="4287"/>
        <item m="1" x="3447"/>
        <item m="1" x="2229"/>
        <item m="1" x="4205"/>
        <item m="1" x="3898"/>
        <item m="1" x="1465"/>
        <item m="1" x="4336"/>
        <item m="1" x="4263"/>
        <item m="1" x="4524"/>
        <item m="1" x="3153"/>
        <item m="1" x="317"/>
        <item m="1" x="1551"/>
        <item m="1" x="2467"/>
        <item m="1" x="1944"/>
        <item m="1" x="1108"/>
        <item m="1" x="2591"/>
        <item m="1" x="1324"/>
        <item m="1" x="4269"/>
        <item m="1" x="1277"/>
        <item m="1" x="4103"/>
        <item m="1" x="4417"/>
        <item m="1" x="3190"/>
        <item m="1" x="1992"/>
        <item m="1" x="2518"/>
        <item m="1" x="3723"/>
        <item m="1" x="2698"/>
        <item m="1" x="410"/>
        <item m="1" x="2245"/>
        <item m="1" x="2979"/>
        <item m="1" x="3496"/>
        <item m="1" x="3755"/>
        <item m="1" x="478"/>
        <item m="1" x="248"/>
        <item m="1" x="455"/>
        <item m="1" x="612"/>
        <item m="1" x="1758"/>
        <item m="1" x="3147"/>
        <item m="1" x="1644"/>
        <item m="1" x="4319"/>
        <item m="1" x="4659"/>
        <item m="1" x="860"/>
        <item m="1" x="2034"/>
        <item m="1" x="413"/>
        <item m="1" x="2252"/>
        <item m="1" x="3873"/>
        <item m="1" x="930"/>
        <item m="1" x="4239"/>
        <item m="1" x="1401"/>
        <item m="1" x="1918"/>
        <item m="1" x="3172"/>
        <item m="1" x="1893"/>
        <item m="1" x="3041"/>
        <item m="1" x="763"/>
        <item m="1" x="1336"/>
        <item m="1" x="917"/>
        <item m="1" x="583"/>
        <item m="1" x="3836"/>
        <item m="1" x="2669"/>
        <item m="1" x="3007"/>
        <item m="1" x="679"/>
        <item m="1" x="867"/>
        <item m="1" x="4014"/>
        <item m="1" x="4288"/>
        <item m="1" x="1608"/>
        <item m="1" x="4069"/>
        <item m="1" x="1044"/>
        <item m="1" x="3981"/>
        <item m="1" x="263"/>
        <item m="1" x="1736"/>
        <item m="1" x="1616"/>
        <item m="1" x="3957"/>
        <item m="1" x="2798"/>
        <item m="1" x="4082"/>
        <item m="1" x="2913"/>
        <item m="1" x="2931"/>
        <item m="1" x="2223"/>
        <item m="1" x="441"/>
        <item m="1" x="3552"/>
        <item m="1" x="2854"/>
        <item m="1" x="1109"/>
        <item m="1" x="794"/>
        <item m="1" x="2674"/>
        <item m="1" x="2235"/>
        <item m="1" x="1609"/>
        <item m="1" x="4577"/>
        <item m="1" x="2951"/>
        <item m="1" x="1309"/>
        <item m="1" x="2456"/>
        <item m="1" x="3649"/>
        <item m="1" x="4545"/>
        <item m="1" x="667"/>
        <item m="1" x="3108"/>
        <item m="1" x="956"/>
        <item m="1" x="2029"/>
        <item m="1" x="3476"/>
        <item m="1" x="560"/>
        <item m="1" x="3002"/>
        <item m="1" x="3586"/>
        <item m="1" x="4312"/>
        <item m="1" x="2840"/>
        <item m="1" x="1075"/>
        <item m="1" x="884"/>
        <item m="1" x="3020"/>
        <item m="1" x="3579"/>
        <item m="1" x="665"/>
        <item m="1" x="1830"/>
        <item m="1" x="1444"/>
        <item m="1" x="1508"/>
        <item m="1" x="4628"/>
        <item m="1" x="4515"/>
        <item m="1" x="294"/>
        <item m="1" x="3380"/>
        <item m="1" x="1593"/>
        <item m="1" x="927"/>
        <item m="1" x="3241"/>
        <item m="1" x="2300"/>
        <item m="1" x="265"/>
        <item m="1" x="431"/>
        <item m="1" x="3820"/>
        <item m="1" x="1510"/>
        <item m="1" x="3908"/>
        <item m="1" x="2158"/>
        <item m="1" x="2972"/>
        <item m="1" x="4686"/>
        <item m="1" x="3422"/>
        <item m="1" x="1739"/>
        <item m="1" x="2425"/>
        <item m="1" x="1579"/>
        <item m="1" x="2740"/>
        <item m="1" x="3623"/>
        <item m="1" x="4379"/>
        <item m="1" x="1060"/>
        <item m="1" x="4330"/>
        <item m="1" x="2548"/>
        <item m="1" x="1426"/>
        <item m="1" x="3021"/>
        <item m="1" x="392"/>
        <item m="1" x="3710"/>
        <item m="1" x="733"/>
        <item m="1" x="1978"/>
        <item m="1" x="3865"/>
        <item m="1" x="526"/>
        <item m="1" x="4120"/>
        <item m="1" x="1297"/>
        <item m="1" x="1362"/>
        <item m="1" x="2311"/>
        <item m="1" x="3603"/>
        <item m="1" x="3664"/>
        <item m="1" x="3616"/>
        <item m="1" x="4196"/>
        <item m="1" x="3204"/>
        <item m="1" x="1925"/>
        <item m="1" x="1906"/>
        <item m="1" x="2216"/>
        <item m="1" x="4049"/>
        <item m="1" x="509"/>
        <item m="1" x="3063"/>
        <item m="1" x="295"/>
        <item m="1" x="4480"/>
        <item m="1" x="1950"/>
        <item m="1" x="1685"/>
        <item m="1" x="4035"/>
        <item m="1" x="3281"/>
        <item m="1" x="3991"/>
        <item m="1" x="1307"/>
        <item m="1" x="2829"/>
        <item m="1" x="2995"/>
        <item m="1" x="4426"/>
        <item m="1" x="2402"/>
        <item m="1" x="1812"/>
        <item m="1" x="3404"/>
        <item m="1" x="3083"/>
        <item m="1" x="1778"/>
        <item m="1" x="831"/>
        <item m="1" x="2361"/>
        <item m="1" x="1512"/>
        <item m="1" x="704"/>
        <item m="1" x="3040"/>
        <item m="1" x="2579"/>
        <item m="1" x="4342"/>
        <item m="1" x="4138"/>
        <item m="1" x="2888"/>
        <item m="1" x="2341"/>
        <item m="1" x="1888"/>
        <item m="1" x="4362"/>
        <item m="1" x="670"/>
        <item m="1" x="4331"/>
        <item m="1" x="2784"/>
        <item m="1" x="4587"/>
        <item m="1" x="4487"/>
        <item m="1" x="1779"/>
        <item m="1" x="2895"/>
        <item m="1" x="913"/>
        <item m="1" x="2265"/>
        <item m="1" x="325"/>
        <item m="1" x="3254"/>
        <item m="1" x="3440"/>
        <item m="1" x="3189"/>
        <item m="1" x="3217"/>
        <item m="1" x="161"/>
        <item m="1" x="2088"/>
        <item m="1" x="2260"/>
        <item m="1" x="958"/>
        <item m="1" x="1649"/>
        <item m="1" x="522"/>
        <item m="1" x="2219"/>
        <item m="1" x="787"/>
        <item m="1" x="4051"/>
        <item m="1" x="3772"/>
        <item m="1" x="3947"/>
        <item m="1" x="692"/>
        <item m="1" x="2003"/>
        <item m="1" x="3236"/>
        <item m="1" x="4476"/>
        <item m="1" x="2693"/>
        <item m="1" x="4439"/>
        <item m="1" x="3274"/>
        <item m="1" x="4166"/>
        <item m="1" x="3543"/>
        <item m="1" x="1242"/>
        <item m="1" x="1318"/>
        <item m="1" x="1299"/>
        <item m="1" x="2333"/>
        <item m="1" x="1528"/>
        <item m="1" x="4462"/>
        <item m="1" x="1464"/>
        <item m="1" x="3590"/>
        <item m="1" x="241"/>
        <item m="1" x="2678"/>
        <item m="1" x="962"/>
        <item m="1" x="320"/>
        <item m="1" x="3243"/>
        <item m="1" x="3494"/>
        <item m="1" x="2410"/>
        <item m="1" x="3113"/>
        <item m="1" x="3182"/>
        <item m="1" x="2519"/>
        <item m="1" x="767"/>
        <item m="1" x="3283"/>
        <item m="1" x="564"/>
        <item m="1" x="3837"/>
        <item m="1" x="3200"/>
        <item m="1" x="2309"/>
        <item m="1" x="492"/>
        <item m="1" x="3893"/>
        <item m="1" x="870"/>
        <item m="1" x="4679"/>
        <item m="1" x="1898"/>
        <item m="1" x="3369"/>
        <item m="1" x="506"/>
        <item m="1" x="976"/>
        <item m="1" x="1564"/>
        <item m="1" x="1832"/>
        <item m="1" x="3703"/>
        <item m="1" x="2511"/>
        <item m="1" x="2713"/>
        <item m="1" x="2342"/>
        <item m="1" x="3022"/>
        <item m="1" x="3937"/>
        <item m="1" x="1224"/>
        <item m="1" x="2681"/>
        <item m="1" x="286"/>
        <item m="1" x="4415"/>
        <item m="1" x="4132"/>
        <item m="1" x="1156"/>
        <item m="1" x="3629"/>
        <item m="1" x="1251"/>
        <item m="1" x="289"/>
        <item m="1" x="716"/>
        <item m="1" x="2408"/>
        <item m="1" x="4213"/>
        <item m="1" x="2165"/>
        <item m="1" x="4395"/>
        <item m="1" x="1466"/>
        <item m="1" x="988"/>
        <item m="1" x="1673"/>
        <item m="1" x="3794"/>
        <item m="1" x="2035"/>
        <item m="1" x="1037"/>
        <item m="1" x="696"/>
        <item m="1" x="2929"/>
        <item m="1" x="2702"/>
        <item m="1" x="3803"/>
        <item m="1" x="2505"/>
        <item m="1" x="3230"/>
        <item m="1" x="1484"/>
        <item m="1" x="1171"/>
        <item m="1" x="2226"/>
        <item m="1" x="2611"/>
        <item m="1" x="1095"/>
        <item m="1" x="2211"/>
        <item m="1" x="1985"/>
        <item m="1" x="2465"/>
        <item m="1" x="2347"/>
        <item m="1" x="182"/>
        <item m="1" x="1633"/>
        <item m="1" x="1999"/>
        <item m="1" x="4646"/>
        <item m="1" x="3160"/>
        <item m="1" x="2290"/>
        <item m="1" x="4073"/>
        <item m="1" x="4105"/>
        <item m="1" x="1974"/>
        <item m="1" x="3218"/>
        <item m="1" x="499"/>
        <item m="1" x="4432"/>
        <item m="1" x="347"/>
        <item m="1" x="617"/>
        <item m="1" x="2215"/>
        <item m="1" x="2661"/>
        <item m="1" x="2550"/>
        <item m="1" x="3169"/>
        <item m="1" x="2313"/>
        <item m="1" x="4521"/>
        <item m="1" x="4274"/>
        <item m="1" x="1461"/>
        <item m="1" x="3257"/>
        <item m="1" x="4692"/>
        <item m="1" x="4273"/>
        <item m="1" x="4474"/>
        <item m="1" x="2786"/>
        <item m="1" x="1691"/>
        <item m="1" x="2989"/>
        <item m="1" x="584"/>
        <item m="1" x="3983"/>
        <item m="1" x="3479"/>
        <item m="1" x="3361"/>
        <item m="1" x="4436"/>
        <item m="1" x="3735"/>
        <item m="1" x="3488"/>
        <item m="1" x="3945"/>
        <item m="1" x="1715"/>
        <item m="1" x="4172"/>
        <item m="1" x="3060"/>
        <item m="1" x="453"/>
        <item m="1" x="1861"/>
        <item m="1" x="1834"/>
        <item m="1" x="369"/>
        <item m="1" x="923"/>
        <item m="1" x="938"/>
        <item m="1" x="2892"/>
        <item m="1" x="3017"/>
        <item m="1" x="2745"/>
        <item m="1" x="264"/>
        <item m="1" x="2006"/>
        <item m="1" x="199"/>
        <item m="1" x="2068"/>
        <item m="1" x="3800"/>
        <item m="1" x="773"/>
        <item m="1" x="2389"/>
        <item m="1" x="4509"/>
        <item m="1" x="969"/>
        <item m="1" x="2167"/>
        <item m="1" x="391"/>
        <item m="1" x="1345"/>
        <item m="1" x="1646"/>
        <item m="1" x="2293"/>
        <item m="1" x="768"/>
        <item m="1" x="4164"/>
        <item m="1" x="1339"/>
        <item m="1" x="702"/>
        <item m="1" x="2129"/>
        <item m="1" x="4107"/>
        <item m="1" x="3853"/>
        <item m="1" x="2255"/>
        <item m="1" x="2912"/>
        <item m="1" x="3704"/>
        <item m="1" x="2306"/>
        <item m="1" x="1346"/>
        <item m="1" x="1869"/>
        <item m="1" x="984"/>
        <item m="1" x="465"/>
        <item m="1" x="1420"/>
        <item m="1" x="1166"/>
        <item m="1" x="3349"/>
        <item m="1" x="1921"/>
        <item m="1" x="3912"/>
        <item m="1" x="2709"/>
        <item m="1" x="4314"/>
        <item m="1" x="4687"/>
        <item m="1" x="3675"/>
        <item m="1" x="1228"/>
        <item m="1" x="782"/>
        <item m="1" x="1083"/>
        <item m="1" x="1620"/>
        <item m="1" x="4594"/>
        <item m="1" x="3930"/>
        <item m="1" x="1448"/>
        <item m="1" x="3464"/>
        <item m="1" x="1462"/>
        <item m="1" x="319"/>
        <item m="1" x="1483"/>
        <item m="1" x="2857"/>
        <item m="1" x="3533"/>
        <item m="1" x="1852"/>
        <item m="1" x="1123"/>
        <item m="1" x="2863"/>
        <item m="1" x="1671"/>
        <item m="1" x="4549"/>
        <item m="1" x="3101"/>
        <item m="1" x="3326"/>
        <item m="1" x="1211"/>
        <item m="1" x="3786"/>
        <item m="1" x="2146"/>
        <item m="1" x="3741"/>
        <item m="1" x="2899"/>
        <item m="1" x="1271"/>
        <item m="1" x="3513"/>
        <item m="1" x="415"/>
        <item m="1" x="4405"/>
        <item m="1" x="2426"/>
        <item m="1" x="2936"/>
        <item m="1" x="4221"/>
        <item m="1" x="424"/>
        <item m="1" x="1298"/>
        <item m="1" x="1690"/>
        <item m="1" x="3282"/>
        <item m="1" x="4409"/>
        <item m="1" x="462"/>
        <item m="1" x="792"/>
        <item m="1" x="364"/>
        <item m="1" x="2597"/>
        <item m="1" x="805"/>
        <item m="1" x="2959"/>
        <item m="1" x="3716"/>
        <item m="1" x="636"/>
        <item m="1" x="2102"/>
        <item m="1" x="1369"/>
        <item m="1" x="3150"/>
        <item m="1" x="1536"/>
        <item m="1" x="3010"/>
        <item m="1" x="3989"/>
        <item m="1" x="4427"/>
        <item m="1" x="336"/>
        <item m="1" x="4505"/>
        <item m="1" x="785"/>
        <item m="1" x="709"/>
        <item m="1" x="4156"/>
        <item m="1" x="1174"/>
        <item m="1" x="1395"/>
        <item m="1" x="925"/>
        <item m="1" x="2153"/>
        <item m="1" x="941"/>
        <item m="1" x="1997"/>
        <item m="1" x="1980"/>
        <item m="1" x="1423"/>
        <item m="1" x="2643"/>
        <item m="1" x="658"/>
        <item m="1" x="2732"/>
        <item m="1" x="1705"/>
        <item m="1" x="1927"/>
        <item m="1" x="355"/>
        <item m="1" x="1186"/>
        <item m="1" x="580"/>
        <item m="1" x="3033"/>
        <item m="1" x="1537"/>
        <item m="1" x="3171"/>
        <item m="1" x="3978"/>
        <item m="1" x="495"/>
        <item m="1" x="1626"/>
        <item m="1" x="3728"/>
        <item m="1" x="1961"/>
        <item m="1" x="701"/>
        <item m="1" x="1287"/>
        <item m="1" x="1131"/>
        <item m="1" x="1196"/>
        <item m="1" x="2241"/>
        <item m="1" x="2065"/>
        <item m="1" x="3519"/>
        <item m="1" x="213"/>
        <item m="1" x="1316"/>
        <item m="1" x="4529"/>
        <item m="1" x="3088"/>
        <item m="1" x="2439"/>
        <item m="1" x="1001"/>
        <item m="1" x="386"/>
        <item m="1" x="2799"/>
        <item m="1" x="3529"/>
        <item m="1" x="2558"/>
        <item m="1" x="3510"/>
        <item m="1" x="1681"/>
        <item m="1" x="3740"/>
        <item m="1" x="2703"/>
        <item m="1" x="4653"/>
        <item m="1" x="3770"/>
        <item m="1" x="1268"/>
        <item m="1" x="4250"/>
        <item m="1" x="3687"/>
        <item m="1" x="4310"/>
        <item m="1" x="3724"/>
        <item m="1" x="3091"/>
        <item m="1" x="3130"/>
        <item m="1" x="159"/>
        <item m="1" x="1402"/>
        <item m="1" x="2743"/>
        <item m="1" x="1002"/>
        <item m="1" x="1222"/>
        <item m="1" x="963"/>
        <item m="1" x="813"/>
        <item m="1" x="1146"/>
        <item m="1" x="2134"/>
        <item m="1" x="2360"/>
        <item m="1" x="3000"/>
        <item m="1" x="2833"/>
        <item m="1" x="858"/>
        <item m="1" x="957"/>
        <item m="1" x="249"/>
        <item m="1" x="1408"/>
        <item m="1" x="3296"/>
        <item m="1" x="1915"/>
        <item m="1" x="442"/>
        <item m="1" x="216"/>
        <item m="1" x="3419"/>
        <item m="1" x="438"/>
        <item m="1" x="1070"/>
        <item m="1" x="1899"/>
        <item m="1" x="1417"/>
        <item m="1" x="1804"/>
        <item m="1" x="4079"/>
        <item m="1" x="1514"/>
        <item m="1" x="4663"/>
        <item m="1" x="4153"/>
        <item m="1" x="3679"/>
        <item m="1" x="1862"/>
        <item m="1" x="310"/>
        <item m="1" x="3251"/>
        <item m="1" x="1785"/>
        <item m="1" x="2581"/>
        <item m="1" x="308"/>
        <item m="1" x="1227"/>
        <item m="1" x="2910"/>
        <item m="1" x="4365"/>
        <item m="1" x="2779"/>
        <item m="1" x="1995"/>
        <item m="1" x="1403"/>
        <item m="1" x="4451"/>
        <item m="1" x="2176"/>
        <item m="1" x="4111"/>
        <item m="1" x="3668"/>
        <item m="1" x="2370"/>
        <item m="1" x="272"/>
        <item m="1" x="4547"/>
        <item m="1" x="516"/>
        <item m="1" x="4240"/>
        <item m="1" x="335"/>
        <item m="1" x="2257"/>
        <item m="1" x="2729"/>
        <item m="1" x="1879"/>
        <item m="1" x="1360"/>
        <item m="1" x="2038"/>
        <item m="1" x="2604"/>
        <item m="1" x="4490"/>
        <item m="1" x="3273"/>
        <item m="1" x="229"/>
        <item m="1" x="548"/>
        <item m="1" x="1234"/>
        <item m="1" x="895"/>
        <item m="1" x="3923"/>
        <item m="1" x="2435"/>
        <item m="1" x="1077"/>
        <item m="1" x="2770"/>
        <item m="1" x="1331"/>
        <item m="1" x="2335"/>
        <item m="1" x="3563"/>
        <item m="1" x="3514"/>
        <item m="1" x="3973"/>
        <item m="1" x="1014"/>
        <item m="1" x="2023"/>
        <item m="1" x="2036"/>
        <item m="1" x="3738"/>
        <item m="1" x="3831"/>
        <item m="1" x="1082"/>
        <item m="1" x="2358"/>
        <item m="1" x="427"/>
        <item m="1" x="3798"/>
        <item m="1" x="2468"/>
        <item m="1" x="4129"/>
        <item m="1" x="2976"/>
        <item m="1" x="2508"/>
        <item m="1" x="3593"/>
        <item m="1" x="2866"/>
        <item m="1" x="2122"/>
        <item m="1" x="2367"/>
        <item m="1" x="776"/>
        <item m="1" x="2868"/>
        <item m="1" x="3239"/>
        <item m="1" x="603"/>
        <item m="1" x="2869"/>
        <item m="1" x="4688"/>
        <item m="1" x="3240"/>
        <item m="1" x="3608"/>
        <item m="1" x="497"/>
        <item m="1" x="2247"/>
        <item m="1" x="2145"/>
        <item m="1" x="2259"/>
        <item m="1" x="1481"/>
        <item m="1" x="2821"/>
        <item m="1" x="997"/>
        <item m="1" x="1515"/>
        <item m="1" x="816"/>
        <item m="1" x="3960"/>
        <item m="1" x="4085"/>
        <item m="1" x="2060"/>
        <item m="1" x="3762"/>
        <item m="1" x="3178"/>
        <item m="1" x="1435"/>
        <item m="1" x="3600"/>
        <item m="1" x="1458"/>
        <item m="1" x="3876"/>
        <item m="1" x="752"/>
        <item m="1" x="4665"/>
        <item m="1" x="4533"/>
        <item m="1" x="3385"/>
        <item m="1" x="4065"/>
        <item m="1" x="2630"/>
        <item m="1" x="225"/>
        <item m="1" x="1629"/>
        <item m="1" x="1264"/>
        <item m="1" x="4022"/>
        <item m="1" x="521"/>
        <item m="1" x="552"/>
        <item m="1" x="3079"/>
        <item m="1" x="1666"/>
        <item m="1" x="2790"/>
        <item m="1" x="4060"/>
        <item m="1" x="1503"/>
        <item m="1" x="2964"/>
        <item m="1" x="3669"/>
        <item m="1" x="3967"/>
        <item m="1" x="4434"/>
        <item m="1" x="454"/>
        <item m="1" x="995"/>
        <item m="1" x="879"/>
        <item m="1" x="2908"/>
        <item m="1" x="1239"/>
        <item m="1" x="2124"/>
        <item m="1" x="342"/>
        <item m="1" x="806"/>
        <item m="1" x="1959"/>
        <item m="1" x="2026"/>
        <item m="1" x="2053"/>
        <item m="1" x="3843"/>
        <item m="1" x="4294"/>
        <item m="1" x="246"/>
        <item m="1" x="1304"/>
        <item m="1" x="2886"/>
        <item m="1" x="3811"/>
        <item m="1" x="1478"/>
        <item m="1" x="3095"/>
        <item m="1" x="4582"/>
        <item m="1" x="3288"/>
        <item m="1" x="1312"/>
        <item m="1" x="598"/>
        <item m="1" x="3727"/>
        <item m="1" x="2607"/>
        <item m="1" x="2898"/>
        <item m="1" x="3092"/>
        <item m="1" x="419"/>
        <item m="1" x="2670"/>
        <item m="1" x="3143"/>
        <item m="1" x="2121"/>
        <item m="1" x="3587"/>
        <item m="1" x="4588"/>
        <item m="1" x="476"/>
        <item m="1" x="2206"/>
        <item m="1" x="815"/>
        <item m="1" x="2237"/>
        <item m="1" x="1378"/>
        <item m="1" x="2460"/>
        <item m="1" x="1460"/>
        <item m="1" x="3293"/>
        <item m="1" x="1163"/>
        <item m="1" x="4465"/>
        <item m="1" x="2956"/>
        <item m="1" x="2704"/>
        <item m="1" x="3080"/>
        <item m="1" x="1039"/>
        <item m="1" x="209"/>
        <item m="1" x="3339"/>
        <item m="1" x="2667"/>
        <item m="1" x="3503"/>
        <item m="1" x="1385"/>
        <item m="1" x="3071"/>
        <item m="1" x="219"/>
        <item m="1" x="632"/>
        <item m="1" x="3886"/>
        <item m="1" x="3008"/>
        <item m="1" x="780"/>
        <item m="1" x="1223"/>
        <item m="1" x="3594"/>
        <item m="1" x="2331"/>
        <item m="1" x="2111"/>
        <item m="1" x="4224"/>
        <item m="1" x="3467"/>
        <item m="1" x="4278"/>
        <item m="1" x="1864"/>
        <item m="1" x="3539"/>
        <item m="1" x="1817"/>
        <item m="1" x="291"/>
        <item m="1" x="1081"/>
        <item m="1" x="2629"/>
        <item m="1" x="832"/>
        <item m="1" x="2071"/>
        <item m="1" x="3340"/>
        <item m="1" x="4437"/>
        <item m="1" x="1702"/>
        <item m="1" x="380"/>
        <item m="1" x="2539"/>
        <item m="1" x="2197"/>
        <item m="1" x="3402"/>
        <item m="1" x="2692"/>
        <item m="1" x="2019"/>
        <item m="1" x="1637"/>
        <item m="1" x="3512"/>
        <item m="1" x="2534"/>
        <item m="1" x="1780"/>
        <item m="1" x="1122"/>
        <item m="1" x="4361"/>
        <item m="1" x="939"/>
        <item m="1" x="2796"/>
        <item m="1" x="4370"/>
        <item m="1" x="2510"/>
        <item m="1" x="2020"/>
        <item m="1" x="3970"/>
        <item m="1" x="2276"/>
        <item m="1" x="2159"/>
        <item m="1" x="4607"/>
        <item m="1" x="3248"/>
        <item m="1" x="833"/>
        <item m="1" x="3702"/>
        <item m="1" x="2578"/>
        <item m="1" x="3115"/>
        <item m="1" x="739"/>
        <item m="1" x="4556"/>
        <item m="1" x="3413"/>
        <item m="1" x="3939"/>
        <item m="1" x="1147"/>
        <item m="1" x="1761"/>
        <item m="1" x="4191"/>
        <item m="1" x="1125"/>
        <item m="1" x="834"/>
        <item m="1" x="2517"/>
        <item m="1" x="1006"/>
        <item m="1" x="2001"/>
        <item m="1" x="197"/>
        <item m="1" x="3791"/>
        <item m="1" x="1102"/>
        <item m="1" x="226"/>
        <item m="1" x="1356"/>
        <item m="1" x="4220"/>
        <item m="1" x="1428"/>
        <item m="1" x="2980"/>
        <item m="1" x="4517"/>
        <item m="1" x="2493"/>
        <item m="1" x="2812"/>
        <item m="1" x="4130"/>
        <item m="1" x="4260"/>
        <item m="1" x="1168"/>
        <item m="1" x="513"/>
        <item m="1" x="1329"/>
        <item m="1" x="3670"/>
        <item m="1" x="2287"/>
        <item m="1" x="987"/>
        <item m="1" x="589"/>
        <item m="1" x="2941"/>
        <item m="1" x="2606"/>
        <item m="1" x="907"/>
        <item m="1" x="1754"/>
        <item m="1" x="2417"/>
        <item m="1" x="4671"/>
        <item m="1" x="2073"/>
        <item m="1" x="1064"/>
        <item m="1" x="1204"/>
        <item m="1" x="4440"/>
        <item m="1" x="1418"/>
        <item m="1" x="647"/>
        <item m="1" x="4360"/>
        <item m="1" x="2585"/>
        <item m="1" x="851"/>
        <item m="1" x="2554"/>
        <item m="1" x="3452"/>
        <item m="1" x="2274"/>
        <item m="1" x="435"/>
        <item m="1" x="2182"/>
        <item m="1" x="3856"/>
        <item m="1" x="3964"/>
        <item m="1" x="3116"/>
        <item m="1" x="3280"/>
        <item m="1" x="1803"/>
        <item m="1" x="1743"/>
        <item m="1" x="3604"/>
        <item m="1" x="475"/>
        <item m="1" x="3780"/>
        <item m="1" x="2668"/>
        <item m="1" x="3999"/>
        <item m="1" x="331"/>
        <item m="1" x="2385"/>
        <item m="1" x="2089"/>
        <item m="1" x="3568"/>
        <item m="1" x="1170"/>
        <item m="1" x="1344"/>
        <item m="1" x="4209"/>
        <item m="1" x="4243"/>
        <item m="1" x="4667"/>
        <item m="1" x="4024"/>
        <item m="1" x="674"/>
        <item m="1" x="1137"/>
        <item m="1" x="3784"/>
        <item m="1" x="399"/>
        <item m="1" x="2639"/>
        <item m="1" x="2966"/>
        <item m="1" x="1645"/>
        <item m="1" x="990"/>
        <item m="1" x="313"/>
        <item m="1" x="3956"/>
        <item m="1" x="2364"/>
        <item m="1" x="2496"/>
        <item m="1" x="673"/>
        <item m="1" x="3250"/>
        <item m="1" x="3038"/>
        <item m="1" x="4550"/>
        <item m="1" x="1696"/>
        <item m="1" x="2261"/>
        <item m="1" x="3846"/>
        <item m="1" x="4276"/>
        <item m="1" x="175"/>
        <item m="1" x="627"/>
        <item m="1" x="581"/>
        <item m="1" x="1471"/>
        <item m="1" x="3680"/>
        <item m="1" x="2209"/>
        <item m="1" x="2985"/>
        <item m="1" x="2651"/>
        <item m="1" x="2383"/>
        <item m="1" x="3305"/>
        <item m="1" x="764"/>
        <item m="1" x="4064"/>
        <item m="1" x="2827"/>
        <item m="1" x="2533"/>
        <item m="1" x="1078"/>
        <item m="1" x="1350"/>
        <item m="1" x="848"/>
        <item m="1" x="1009"/>
        <item m="1" x="2687"/>
        <item m="1" x="1409"/>
        <item m="1" x="1523"/>
        <item m="1" x="765"/>
        <item m="1" x="2139"/>
        <item m="1" x="948"/>
        <item m="1" x="4134"/>
        <item m="1" x="2801"/>
        <item m="1" x="568"/>
        <item m="1" x="1700"/>
        <item m="1" x="2292"/>
        <item m="1" x="1010"/>
        <item m="1" x="2042"/>
        <item m="1" x="921"/>
        <item m="1" x="4563"/>
        <item m="1" x="4483"/>
        <item m="1" x="2969"/>
        <item m="1" x="304"/>
        <item m="1" x="2112"/>
        <item m="1" x="1306"/>
        <item m="1" x="2248"/>
        <item m="1" x="4012"/>
        <item m="1" x="3717"/>
        <item m="1" x="4420"/>
        <item m="1" x="1733"/>
        <item m="1" x="1502"/>
        <item m="1" x="3106"/>
        <item m="1" x="3485"/>
        <item m="1" x="2451"/>
        <item m="1" x="4136"/>
        <item m="1" x="4589"/>
        <item m="1" x="2127"/>
        <item m="1" x="869"/>
        <item m="1" x="4253"/>
        <item m="1" x="2055"/>
        <item m="1" x="608"/>
        <item m="1" x="1476"/>
        <item m="1" x="3892"/>
        <item m="1" x="799"/>
        <item m="1" x="946"/>
        <item m="1" x="2772"/>
        <item m="1" x="2039"/>
        <item m="1" x="2181"/>
        <item m="1" x="2440"/>
        <item m="1" x="2814"/>
        <item m="1" x="4091"/>
        <item m="1" x="1856"/>
        <item m="1" x="1895"/>
        <item m="1" x="2349"/>
        <item m="1" x="2633"/>
        <item m="1" x="881"/>
        <item m="1" x="3151"/>
        <item m="1" x="4021"/>
        <item m="1" x="1197"/>
        <item m="1" x="2447"/>
        <item m="1" x="2091"/>
        <item m="1" x="2371"/>
        <item m="1" x="3307"/>
        <item m="1" x="2355"/>
        <item m="1" x="1482"/>
        <item m="1" x="2210"/>
        <item m="1" x="4204"/>
        <item m="1" x="999"/>
        <item m="1" x="840"/>
        <item m="1" x="3789"/>
        <item m="1" x="1909"/>
        <item m="1" x="1745"/>
        <item m="1" x="2374"/>
        <item m="1" x="4259"/>
        <item m="1" x="1563"/>
        <item m="1" x="620"/>
        <item m="1" x="167"/>
        <item m="1" x="2549"/>
        <item m="1" x="1469"/>
        <item m="1" x="1661"/>
        <item m="1" x="2746"/>
        <item m="1" x="2641"/>
        <item m="1" x="2551"/>
        <item m="1" x="777"/>
        <item m="1" x="1368"/>
        <item m="1" x="1756"/>
        <item m="1" x="2767"/>
        <item m="1" x="3286"/>
        <item m="1" x="2835"/>
        <item m="1" x="3355"/>
        <item m="1" x="2986"/>
        <item m="1" x="2686"/>
        <item m="1" x="3619"/>
        <item m="1" x="2589"/>
        <item m="1" x="1723"/>
        <item m="1" x="4670"/>
        <item m="1" x="1764"/>
        <item m="1" x="3386"/>
        <item m="1" x="1971"/>
        <item m="1" x="3085"/>
        <item m="1" x="2965"/>
        <item m="1" x="384"/>
        <item m="1" x="3677"/>
        <item m="1" x="1573"/>
        <item m="1" x="2791"/>
        <item m="1" x="3577"/>
        <item m="1" x="1642"/>
        <item m="1" x="3561"/>
        <item m="1" x="3690"/>
        <item m="1" x="3376"/>
        <item m="1" x="3387"/>
        <item m="1" x="2422"/>
        <item m="1" x="4455"/>
        <item m="1" x="4463"/>
        <item m="1" x="3796"/>
        <item m="1" x="1080"/>
        <item m="1" x="2672"/>
        <item m="1" x="3165"/>
        <item m="1" x="2718"/>
        <item m="1" x="2117"/>
        <item m="1" x="1098"/>
        <item m="1" x="4099"/>
        <item m="1" x="3783"/>
        <item m="1" x="3450"/>
        <item m="1" x="4318"/>
        <item m="1" x="1991"/>
        <item m="1" x="2773"/>
        <item m="1" x="4507"/>
        <item m="1" x="3992"/>
        <item m="1" x="3683"/>
        <item m="1" x="912"/>
        <item m="1" x="163"/>
        <item m="1" x="385"/>
        <item m="1" x="4385"/>
        <item m="1" x="3564"/>
        <item m="1" x="4228"/>
        <item m="1" x="1949"/>
        <item m="1" x="803"/>
        <item m="1" x="4675"/>
        <item m="1" x="1977"/>
        <item m="1" x="3954"/>
        <item m="1" x="4528"/>
        <item m="1" x="807"/>
        <item m="1" x="3867"/>
        <item m="1" x="3665"/>
        <item m="1" x="2617"/>
        <item m="1" x="2014"/>
        <item m="1" x="2204"/>
        <item m="1" x="2766"/>
        <item m="1" x="544"/>
        <item m="1" x="2203"/>
        <item m="1" x="2752"/>
        <item m="1" x="2180"/>
        <item m="1" x="2329"/>
        <item m="1" x="2926"/>
        <item m="1" x="3177"/>
        <item m="1" x="2273"/>
        <item m="1" x="1919"/>
        <item m="1" x="2438"/>
        <item m="1" x="3495"/>
        <item m="1" x="1388"/>
        <item m="1" x="1636"/>
        <item m="1" x="202"/>
        <item m="1" x="1845"/>
        <item m="1" x="3708"/>
        <item m="1" x="4586"/>
        <item m="1" x="3602"/>
        <item m="1" x="1226"/>
        <item m="1" x="2974"/>
        <item m="1" x="1928"/>
        <item m="1" x="1998"/>
        <item m="1" x="1855"/>
        <item m="1" x="3042"/>
        <item m="1" x="2396"/>
        <item m="1" x="3922"/>
        <item m="1" x="1310"/>
        <item m="1" x="2759"/>
        <item m="1" x="3461"/>
        <item m="1" x="3607"/>
        <item m="1" x="1513"/>
        <item m="1" x="3026"/>
        <item m="1" x="2462"/>
        <item m="1" x="4421"/>
        <item m="1" x="2954"/>
        <item m="1" x="2764"/>
        <item m="1" x="1161"/>
        <item m="1" x="274"/>
        <item m="1" x="1278"/>
        <item m="1" x="4150"/>
        <item m="1" x="2582"/>
        <item m="1" x="1697"/>
        <item m="1" x="2660"/>
        <item m="1" x="1384"/>
        <item m="1" x="4078"/>
        <item m="1" x="2212"/>
        <item m="1" x="503"/>
        <item m="1" x="2066"/>
        <item m="1" x="3368"/>
        <item m="1" x="4004"/>
        <item m="1" x="3265"/>
        <item m="1" x="1846"/>
        <item m="1" x="4542"/>
        <item m="1" x="2870"/>
        <item m="1" x="1886"/>
        <item m="1" x="1770"/>
        <item m="1" x="3557"/>
        <item m="1" x="472"/>
        <item m="1" x="193"/>
        <item m="1" x="1250"/>
        <item m="1" x="4690"/>
        <item m="1" x="377"/>
        <item m="1" x="1800"/>
        <item m="1" x="258"/>
        <item m="1" x="2113"/>
        <item m="1" x="433"/>
        <item m="1" x="4334"/>
        <item m="1" x="1905"/>
        <item m="1" x="2960"/>
        <item m="1" x="4034"/>
        <item m="1" x="4198"/>
        <item m="1" x="3904"/>
        <item m="1" x="1524"/>
        <item m="1" x="1799"/>
        <item m="1" x="843"/>
        <item m="1" x="186"/>
        <item m="1" x="1467"/>
        <item m="1" x="2149"/>
        <item m="1" x="3332"/>
        <item m="1" x="4147"/>
        <item m="1" x="3864"/>
        <item m="1" x="3822"/>
        <item m="1" x="2337"/>
        <item m="1" x="1245"/>
        <item m="1" x="2031"/>
        <item m="1" x="847"/>
        <item m="1" x="4666"/>
        <item m="1" x="1253"/>
        <item m="1" x="1677"/>
        <item m="1" x="865"/>
        <item m="1" x="3455"/>
        <item m="1" x="3550"/>
        <item m="1" x="2328"/>
        <item m="1" x="1588"/>
        <item m="1" x="3628"/>
        <item m="1" x="897"/>
        <item m="1" x="1085"/>
        <item m="1" x="4165"/>
        <item m="1" x="3470"/>
        <item m="1" x="2983"/>
        <item m="1" x="2616"/>
        <item m="1" x="1954"/>
        <item m="1" x="2137"/>
        <item m="1" x="2832"/>
        <item m="1" x="3409"/>
        <item m="1" x="2566"/>
        <item m="1" x="1412"/>
        <item m="1" x="3431"/>
        <item m="1" x="2634"/>
        <item m="1" x="2016"/>
        <item m="1" x="2041"/>
        <item m="1" x="1406"/>
        <item m="1" x="993"/>
        <item m="1" x="626"/>
        <item m="1" x="1454"/>
        <item m="1" x="4300"/>
        <item m="1" x="3156"/>
        <item m="1" x="3466"/>
        <item m="1" x="1214"/>
        <item m="1" x="1185"/>
        <item m="1" x="2097"/>
        <item m="1" x="3935"/>
        <item m="1" x="827"/>
        <item m="1" x="3595"/>
        <item m="1" x="863"/>
        <item m="1" x="2942"/>
        <item m="1" x="1173"/>
        <item m="1" x="3341"/>
        <item m="1" x="750"/>
        <item m="1" x="2673"/>
        <item m="1" x="1470"/>
        <item m="1" x="4202"/>
        <item m="1" x="896"/>
        <item m="1" x="1968"/>
        <item m="1" x="715"/>
        <item m="1" x="2325"/>
        <item m="1" x="4595"/>
        <item m="1" x="706"/>
        <item m="1" x="398"/>
        <item m="1" x="1720"/>
        <item m="1" x="326"/>
        <item m="1" x="2183"/>
        <item m="1" x="4599"/>
        <item m="1" x="2377"/>
        <item m="1" x="4197"/>
        <item m="1" x="4337"/>
        <item m="1" x="1419"/>
        <item m="1" x="1552"/>
        <item m="1" x="2523"/>
        <item m="1" x="559"/>
        <item m="1" x="1407"/>
        <item m="1" x="3885"/>
        <item m="1" x="3158"/>
        <item m="1" x="2934"/>
        <item m="1" x="3673"/>
        <item m="1" x="3374"/>
        <item m="1" x="3346"/>
        <item m="1" x="2946"/>
        <item m="1" x="4464"/>
        <item m="1" x="2234"/>
        <item m="1" x="2900"/>
        <item m="1" x="2756"/>
        <item m="1" x="876"/>
        <item m="1" x="1694"/>
        <item m="1" x="2446"/>
        <item m="1" x="3547"/>
        <item m="1" x="1207"/>
        <item m="1" x="3889"/>
        <item m="1" x="3879"/>
        <item m="1" x="683"/>
        <item m="1" x="4188"/>
        <item m="1" x="4104"/>
        <item m="1" x="3099"/>
        <item m="1" x="1902"/>
        <item m="1" x="2719"/>
        <item m="1" x="2778"/>
        <item m="1" x="2862"/>
        <item m="1" x="3707"/>
        <item m="1" x="2271"/>
        <item m="1" x="3691"/>
        <item m="1" x="208"/>
        <item m="1" x="726"/>
        <item m="1" x="1140"/>
        <item m="1" x="4408"/>
        <item m="1" x="1019"/>
        <item m="1" x="2999"/>
        <item m="1" x="474"/>
        <item m="1" x="2455"/>
        <item m="1" x="1210"/>
        <item m="1" x="1786"/>
        <item m="1" x="3484"/>
        <item m="1" x="2849"/>
        <item m="1" x="3475"/>
        <item m="1" x="1348"/>
        <item m="1" x="3667"/>
        <item m="1" x="1699"/>
        <item m="1" x="3763"/>
        <item m="1" x="3337"/>
        <item m="1" x="4018"/>
        <item m="1" x="3537"/>
        <item m="1" x="4669"/>
        <item m="1" x="1549"/>
        <item m="1" x="4283"/>
        <item m="1" x="828"/>
        <item m="1" x="1973"/>
        <item m="1" x="1416"/>
        <item m="1" x="4139"/>
        <item m="1" x="1788"/>
        <item m="1" x="198"/>
        <item m="1" x="471"/>
        <item m="1" x="4246"/>
        <item m="1" x="1877"/>
        <item m="1" x="4247"/>
        <item m="1" x="761"/>
        <item m="1" x="1266"/>
        <item m="1" x="4251"/>
        <item m="1" x="4392"/>
        <item m="1" x="1054"/>
        <item m="1" x="2890"/>
        <item m="1" x="2683"/>
        <item m="1" x="918"/>
        <item m="1" x="2099"/>
        <item m="1" x="420"/>
        <item m="1" x="2834"/>
        <item m="1" x="1782"/>
        <item m="1" x="1538"/>
        <item m="1" x="2610"/>
        <item m="1" x="1256"/>
        <item m="1" x="4367"/>
        <item m="1" x="4602"/>
        <item m="1" x="3659"/>
        <item m="1" x="3909"/>
        <item m="1" x="4491"/>
        <item m="1" x="684"/>
        <item m="1" x="4323"/>
        <item m="1" x="2079"/>
        <item m="1" x="1121"/>
        <item m="1" x="1071"/>
        <item m="1" x="789"/>
        <item m="1" x="4265"/>
        <item m="1" x="3072"/>
        <item m="1" x="4005"/>
        <item m="1" x="3270"/>
        <item m="1" x="3016"/>
        <item m="1" x="2184"/>
        <item m="1" x="2919"/>
        <item m="1" x="4096"/>
        <item m="1" x="1158"/>
        <item m="1" x="1920"/>
        <item m="1" x="1241"/>
        <item m="1" x="3161"/>
        <item m="1" x="3018"/>
        <item m="1" x="1900"/>
        <item m="1" x="255"/>
        <item m="1" x="1575"/>
        <item m="1" x="2572"/>
        <item m="1" x="718"/>
        <item m="1" x="1640"/>
        <item m="1" x="2415"/>
        <item m="1" x="600"/>
        <item m="1" x="748"/>
        <item m="1" x="4353"/>
        <item m="1" x="2714"/>
        <item m="1" x="1026"/>
        <item m="1" x="3688"/>
        <item m="1" x="1933"/>
        <item m="1" x="1957"/>
        <item m="1" x="2336"/>
        <item m="1" x="2744"/>
        <item m="1" x="3199"/>
        <item m="1" x="4244"/>
        <item m="1" x="3329"/>
        <item m="1" x="1208"/>
        <item m="1" x="1235"/>
        <item m="1" x="2344"/>
        <item m="1" x="1275"/>
        <item m="1" x="3276"/>
        <item m="1" x="4616"/>
        <item m="1" x="2187"/>
        <item m="1" x="3183"/>
        <item m="1" x="1526"/>
        <item m="1" x="2135"/>
        <item m="1" x="2640"/>
        <item m="1" x="3658"/>
        <item m="1" x="1843"/>
        <item m="1" x="4277"/>
        <item m="1" x="2481"/>
        <item m="1" x="3878"/>
        <item m="1" x="3601"/>
        <item m="1" x="4275"/>
        <item m="1" x="978"/>
        <item m="1" x="742"/>
        <item m="1" x="3463"/>
        <item m="1" x="1572"/>
        <item m="1" x="3719"/>
        <item m="1" x="3575"/>
        <item m="1" x="4006"/>
        <item m="1" x="1708"/>
        <item m="1" x="4298"/>
        <item m="1" x="3962"/>
        <item m="1" x="3439"/>
        <item m="1" x="1262"/>
        <item m="1" x="2736"/>
        <item m="1" x="3434"/>
        <item m="1" x="3806"/>
        <item m="1" x="2062"/>
        <item m="1" x="4185"/>
        <item m="1" x="3299"/>
        <item m="1" x="1657"/>
        <item m="1" x="3124"/>
        <item m="1" x="1258"/>
        <item m="1" x="2871"/>
        <item m="1" x="488"/>
        <item m="1" x="2340"/>
        <item m="1" x="3790"/>
        <item m="1" x="2650"/>
        <item m="1" x="2883"/>
        <item m="1" x="2848"/>
        <item m="1" x="2163"/>
        <item m="1" x="3456"/>
        <item m="1" x="2372"/>
        <item m="1" x="2502"/>
        <item m="1" x="3051"/>
        <item m="1" x="3839"/>
        <item m="1" x="4647"/>
        <item m="1" x="4046"/>
        <item m="1" x="1683"/>
        <item m="1" x="960"/>
        <item m="1" x="4504"/>
        <item m="1" x="3348"/>
        <item m="1" x="1768"/>
        <item m="1" x="1151"/>
        <item m="1" x="4207"/>
        <item m="1" x="3278"/>
        <item m="1" x="3830"/>
        <item m="1" x="1712"/>
        <item m="1" x="1967"/>
        <item m="1" x="2473"/>
        <item m="1" x="3100"/>
        <item m="1" x="2295"/>
        <item m="1" x="1853"/>
        <item m="1" x="2307"/>
        <item m="1" x="3498"/>
        <item m="1" x="2208"/>
        <item m="1" x="791"/>
        <item m="1" x="297"/>
        <item m="1" x="2345"/>
        <item m="1" x="4193"/>
        <item m="1" x="1292"/>
        <item m="1" x="2727"/>
        <item m="1" x="2677"/>
        <item m="1" x="2684"/>
        <item m="1" x="2304"/>
        <item m="1" x="822"/>
        <item m="1" x="2694"/>
        <item m="1" x="2185"/>
        <item m="1" x="1373"/>
        <item m="1" x="1180"/>
        <item m="1" x="2119"/>
        <item m="1" x="3968"/>
        <item m="1" x="4010"/>
        <item m="1" x="2818"/>
        <item m="1" x="1342"/>
        <item m="1" x="3817"/>
        <item m="1" x="1254"/>
        <item m="1" x="3228"/>
        <item m="1" x="2076"/>
        <item m="1" x="2416"/>
        <item m="1" x="3238"/>
        <item m="1" x="562"/>
        <item m="1" x="836"/>
        <item m="1" x="4546"/>
        <item m="1" x="3985"/>
        <item m="1" x="3686"/>
        <item m="1" x="4031"/>
        <item m="1" x="961"/>
        <item m="1" x="2768"/>
        <item m="1" x="725"/>
        <item m="1" x="363"/>
        <item m="1" x="1820"/>
        <item m="1" x="3535"/>
        <item m="1" x="3117"/>
        <item m="1" x="3343"/>
        <item m="1" x="2654"/>
        <item m="1" x="3520"/>
        <item m="1" x="4149"/>
        <item m="1" x="1735"/>
        <item m="1" x="302"/>
        <item m="1" x="3262"/>
        <item m="1" x="1145"/>
        <item m="1" x="4359"/>
        <item m="1" x="3773"/>
        <item m="1" x="920"/>
        <item m="1" x="2008"/>
        <item m="1" x="2429"/>
        <item m="1" x="4592"/>
        <item m="1" x="3314"/>
        <item m="1" x="4345"/>
        <item m="1" x="1284"/>
        <item m="1" x="3244"/>
        <item m="1" x="2751"/>
        <item m="1" x="4676"/>
        <item m="1" x="4216"/>
        <item m="1" x="1495"/>
        <item m="1" x="1365"/>
        <item m="1" x="3905"/>
        <item m="1" x="1604"/>
        <item m="1" x="1451"/>
        <item m="1" x="1032"/>
        <item m="1" x="2909"/>
        <item m="1" x="868"/>
        <item m="1" x="3508"/>
        <item m="1" x="820"/>
        <item m="1" x="1285"/>
        <item m="1" x="3035"/>
        <item m="1" x="4083"/>
        <item m="1" x="2536"/>
        <item m="1" x="3725"/>
        <item m="1" x="2201"/>
        <item m="1" x="1201"/>
        <item m="1" x="3367"/>
        <item m="1" x="2916"/>
        <item m="1" x="3442"/>
        <item m="1" x="2595"/>
        <item m="1" x="1215"/>
        <item m="1" x="1966"/>
        <item m="1" x="842"/>
        <item m="1" x="4189"/>
        <item m="1" x="770"/>
        <item m="1" x="824"/>
        <item m="1" x="3534"/>
        <item m="1" x="972"/>
        <item m="1" x="1221"/>
        <item m="1" x="449"/>
        <item m="1" x="4664"/>
        <item m="1" x="3530"/>
        <item m="1" x="4351"/>
        <item m="1" x="400"/>
        <item m="1" x="4685"/>
        <item m="1" x="3881"/>
        <item m="1" x="3596"/>
        <item m="1" x="3493"/>
        <item m="1" x="1319"/>
        <item m="1" x="3284"/>
        <item m="1" x="2600"/>
        <item m="1" x="685"/>
        <item m="1" x="3210"/>
        <item m="1" x="4548"/>
        <item m="1" x="1939"/>
        <item m="1" x="668"/>
        <item m="1" x="4231"/>
        <item m="1" x="1903"/>
        <item m="1" x="1833"/>
        <item m="1" x="2157"/>
        <item m="1" x="3268"/>
        <item m="1" x="1079"/>
        <item m="1" x="4316"/>
        <item m="1" x="3252"/>
        <item m="1" x="3807"/>
        <item m="1" x="4092"/>
        <item m="1" x="1783"/>
        <item m="1" x="2620"/>
        <item m="1" x="1894"/>
        <item m="1" x="3052"/>
        <item m="1" x="4558"/>
        <item m="1" x="943"/>
        <item m="1" x="283"/>
        <item m="1" x="621"/>
        <item m="1" x="4485"/>
        <item m="1" x="1048"/>
        <item m="1" x="407"/>
        <item m="1" x="3897"/>
        <item m="1" x="1505"/>
        <item m="1" x="4567"/>
        <item m="1" x="2771"/>
        <item m="1" x="2622"/>
        <item m="1" x="4429"/>
        <item m="1" x="1859"/>
        <item m="1" x="1566"/>
        <item m="1" x="3854"/>
        <item m="1" x="4258"/>
        <item m="1" x="1887"/>
        <item m="1" x="4425"/>
        <item m="1" x="2711"/>
        <item m="1" x="1301"/>
        <item m="1" x="4152"/>
        <item m="1" x="1349"/>
        <item m="1" x="3384"/>
        <item m="1" x="3226"/>
        <item m="1" x="3718"/>
        <item m="1" x="1132"/>
        <item m="1" x="3351"/>
        <item m="1" x="311"/>
        <item m="1" x="639"/>
        <item m="1" x="2588"/>
        <item m="1" x="2199"/>
        <item m="1" x="703"/>
        <item m="1" x="2780"/>
        <item m="1" x="1839"/>
        <item m="1" x="3438"/>
        <item m="1" x="795"/>
        <item m="1" x="3227"/>
        <item m="1" x="1946"/>
        <item m="1" x="3123"/>
        <item m="1" x="4438"/>
        <item m="1" x="1569"/>
        <item m="1" x="429"/>
        <item m="1" x="1459"/>
        <item m="1" x="459"/>
        <item m="1" x="1175"/>
        <item m="1" x="1172"/>
        <item m="1" x="2269"/>
        <item m="1" x="740"/>
        <item m="1" x="2302"/>
        <item m="1" x="4195"/>
        <item m="1" x="2535"/>
        <item m="1" x="1049"/>
        <item m="1" x="2631"/>
        <item m="1" x="646"/>
        <item m="1" x="772"/>
        <item m="1" x="240"/>
        <item m="1" x="1996"/>
        <item m="1" x="2232"/>
        <item m="1" x="330"/>
        <item m="1" x="2081"/>
        <item m="1" x="2738"/>
        <item m="1" x="1380"/>
        <item m="1" x="4131"/>
        <item m="1" x="3869"/>
        <item m="1" x="254"/>
        <item m="1" x="2601"/>
        <item m="1" x="2932"/>
        <item m="1" x="501"/>
        <item m="1" x="4678"/>
        <item m="1" x="1576"/>
        <item m="1" x="4615"/>
        <item m="1" x="570"/>
        <item m="1" x="1194"/>
        <item m="1" x="2905"/>
        <item m="1" x="4656"/>
        <item m="1" x="1848"/>
        <item m="1" x="1727"/>
        <item m="1" x="477"/>
        <item m="1" x="3516"/>
        <item m="1" x="4178"/>
        <item m="1" x="3034"/>
        <item m="1" x="1956"/>
        <item m="1" x="3195"/>
        <item m="1" x="3191"/>
        <item m="1" x="880"/>
        <item m="1" x="3801"/>
        <item m="1" x="418"/>
        <item m="1" x="217"/>
        <item m="1" x="3896"/>
        <item m="1" x="4473"/>
        <item m="1" x="2529"/>
        <item m="1" x="4025"/>
        <item m="1" x="2310"/>
        <item m="1" x="3202"/>
        <item m="1" x="661"/>
        <item m="1" x="1225"/>
        <item m="1" x="4387"/>
        <item m="1" x="460"/>
        <item m="1" x="3323"/>
        <item m="1" x="3105"/>
        <item m="1" x="3562"/>
        <item m="1" x="2836"/>
        <item m="1" x="3647"/>
        <item m="1" x="845"/>
        <item m="1" x="677"/>
        <item m="1" x="3395"/>
        <item m="1" x="1750"/>
        <item m="1" x="4672"/>
        <item m="1" x="185"/>
        <item m="1" x="4551"/>
        <item m="1" x="4264"/>
        <item m="1" x="3478"/>
        <item m="1" x="4593"/>
        <item m="1" x="4235"/>
        <item m="1" x="1424"/>
        <item m="1" x="4346"/>
        <item m="1" x="4118"/>
        <item m="1" x="4364"/>
        <item m="1" x="2362"/>
        <item m="1" x="214"/>
        <item m="1" x="3347"/>
        <item m="1" x="775"/>
        <item m="1" x="3011"/>
        <item m="1" x="1440"/>
        <item m="1" x="1775"/>
        <item m="1" x="4146"/>
        <item m="1" x="2009"/>
        <item m="1" x="402"/>
        <item m="1" x="4252"/>
        <item m="1" x="4389"/>
        <item m="1" x="3044"/>
        <item m="1" x="2924"/>
        <item m="1" x="3298"/>
        <item m="1" x="3538"/>
        <item m="1" x="282"/>
        <item m="1" x="610"/>
        <item m="1" x="1398"/>
        <item m="1" x="221"/>
        <item m="1" x="172"/>
        <item m="1" x="2911"/>
        <item m="1" x="3138"/>
        <item m="1" x="1584"/>
        <item m="1" x="1792"/>
        <item m="1" x="341"/>
        <item m="1" x="1981"/>
        <item m="1" x="3901"/>
        <item m="1" x="403"/>
        <item m="1" x="3804"/>
        <item m="1" x="3778"/>
        <item m="1" x="4613"/>
        <item m="1" x="2605"/>
        <item m="1" x="4057"/>
        <item m="1" x="461"/>
        <item m="1" x="846"/>
        <item m="1" x="1617"/>
        <item m="1" x="4374"/>
        <item m="1" x="4600"/>
        <item m="1" x="3611"/>
        <item m="1" x="766"/>
        <item m="1" x="2100"/>
        <item m="1" x="2272"/>
        <item m="1" x="1244"/>
        <item m="1" x="3377"/>
        <item m="1" x="2603"/>
        <item m="1" x="2343"/>
        <item m="1" x="2480"/>
        <item m="1" x="1811"/>
        <item m="1" x="3198"/>
        <item m="1" x="4115"/>
        <item m="1" x="1050"/>
        <item m="1" x="2390"/>
        <item m="1" x="2080"/>
        <item m="1" x="3997"/>
        <item m="1" x="4453"/>
        <item m="1" x="3776"/>
        <item m="1" x="1261"/>
        <item m="1" x="3122"/>
        <item m="1" x="3012"/>
        <item m="1" x="4486"/>
        <item m="1" x="3934"/>
        <item m="1" x="2354"/>
        <item m="1" x="3622"/>
        <item m="1" x="440"/>
        <item m="1" x="2485"/>
        <item m="1" x="3301"/>
        <item m="1" x="2793"/>
        <item m="1" x="2085"/>
        <item m="1" x="2332"/>
        <item m="1" x="2463"/>
        <item m="1" x="1281"/>
        <item m="1" x="2132"/>
        <item m="1" x="4493"/>
        <item m="1" x="2649"/>
        <item m="1" x="1828"/>
        <item m="1" x="4317"/>
        <item m="1" x="985"/>
        <item m="1" x="1868"/>
        <item m="1" x="3245"/>
        <item m="1" x="4610"/>
        <item m="1" x="3711"/>
        <item m="1" x="1421"/>
        <item m="1" x="3950"/>
        <item m="1" x="572"/>
        <item m="1" x="1962"/>
        <item m="1" x="292"/>
        <item m="1" x="2844"/>
        <item m="1" x="4095"/>
        <item m="1" x="3053"/>
        <item m="1" x="4591"/>
        <item m="1" x="3325"/>
        <item m="1" x="2279"/>
        <item m="1" x="3660"/>
        <item m="1" x="2992"/>
        <item m="1" x="671"/>
        <item m="1" x="3094"/>
        <item m="1" x="2198"/>
        <item m="1" x="975"/>
        <item m="1" x="2000"/>
        <item m="1" x="1578"/>
        <item m="1" x="4538"/>
        <item m="1" x="4237"/>
        <item m="1" x="1198"/>
        <item m="1" x="4050"/>
        <item m="1" x="3205"/>
        <item m="1" x="835"/>
        <item m="1" x="275"/>
        <item m="1" x="2737"/>
        <item m="1" x="3309"/>
        <item m="1" x="1490"/>
        <item m="1" x="3636"/>
        <item m="1" x="1926"/>
        <item m="1" x="3805"/>
        <item m="1" x="3057"/>
        <item m="1" x="3555"/>
        <item m="1" x="1680"/>
        <item m="1" x="401"/>
        <item m="1" x="3149"/>
        <item m="1" x="2316"/>
        <item m="1" x="1024"/>
        <item m="1" x="2609"/>
        <item m="1" x="2922"/>
        <item m="1" x="682"/>
        <item m="1" x="1357"/>
        <item m="1" x="965"/>
        <item m="1" x="1282"/>
        <item m="1" x="3984"/>
        <item m="1" x="2733"/>
        <item m="1" x="953"/>
        <item m="1" x="1433"/>
        <item m="1" x="2552"/>
        <item m="1" x="2140"/>
        <item m="1" x="2045"/>
        <item m="1" x="4543"/>
        <item m="1" x="3652"/>
        <item m="1" x="3155"/>
        <item m="1" x="3627"/>
        <item m="1" x="416"/>
        <item m="1" x="1652"/>
        <item m="1" x="569"/>
        <item m="1" x="4502"/>
        <item m="1" x="1390"/>
        <item m="1" x="2399"/>
        <item m="1" x="3492"/>
        <item m="1" x="1181"/>
        <item m="1" x="2758"/>
        <item m="1" x="3423"/>
        <item m="1" x="2283"/>
        <item m="1" x="4459"/>
        <item m="1" x="4256"/>
        <item m="1" x="4620"/>
        <item m="1" x="3748"/>
        <item m="1" x="1382"/>
        <item m="1" x="4226"/>
        <item m="1" x="4643"/>
        <item m="1" x="4268"/>
        <item m="1" x="3899"/>
        <item m="1" x="1255"/>
        <item m="1" x="1740"/>
        <item m="1" x="268"/>
        <item m="1" x="3074"/>
        <item m="1" x="2151"/>
        <item m="1" x="1793"/>
        <item m="1" x="4618"/>
        <item m="1" x="2939"/>
        <item m="1" x="2599"/>
        <item m="1" x="4313"/>
        <item m="1" x="2205"/>
        <item m="1" x="2126"/>
        <item m="1" x="2109"/>
        <item m="1" x="3661"/>
        <item m="1" x="2917"/>
        <item m="1" x="888"/>
        <item m="1" x="464"/>
        <item m="1" x="2087"/>
        <item m="1" x="1929"/>
        <item m="1" x="1338"/>
        <item m="1" x="605"/>
        <item m="1" x="1659"/>
        <item m="1" x="2490"/>
        <item m="1" x="4621"/>
        <item m="1" x="457"/>
        <item m="1" x="1110"/>
        <item m="1" x="1252"/>
        <item m="1" x="3388"/>
        <item m="1" x="951"/>
        <item m="1" x="2412"/>
        <item m="1" x="4526"/>
        <item x="12"/>
        <item m="1" x="1327"/>
        <item m="1" x="3472"/>
        <item x="16"/>
        <item m="1" x="2479"/>
        <item m="1" x="2855"/>
        <item m="1" x="798"/>
        <item x="27"/>
        <item m="1" x="2106"/>
        <item m="1" x="1410"/>
        <item m="1" x="1323"/>
        <item m="1" x="1029"/>
        <item x="36"/>
        <item m="1" x="4609"/>
        <item m="1" x="4512"/>
        <item x="42"/>
        <item m="1" x="1568"/>
        <item m="1" x="1480"/>
        <item m="1" x="874"/>
        <item x="46"/>
        <item x="49"/>
        <item x="50"/>
        <item x="53"/>
        <item m="1" x="2409"/>
        <item m="1" x="2619"/>
        <item m="1" x="1945"/>
        <item m="1" x="1639"/>
        <item m="1" x="1317"/>
        <item x="59"/>
        <item x="60"/>
        <item m="1" x="2095"/>
        <item x="68"/>
        <item x="69"/>
        <item m="1" x="2696"/>
        <item m="1" x="2612"/>
        <item m="1" x="4411"/>
        <item m="1" x="3732"/>
        <item x="77"/>
        <item x="80"/>
        <item m="1" x="4266"/>
        <item x="81"/>
        <item x="83"/>
        <item m="1" x="2254"/>
        <item m="1" x="1632"/>
        <item x="87"/>
        <item m="1" x="3880"/>
        <item m="1" x="3224"/>
        <item m="1" x="3657"/>
        <item x="91"/>
        <item x="93"/>
        <item m="1" x="2920"/>
        <item m="1" x="3353"/>
        <item x="98"/>
        <item m="1" x="2816"/>
        <item x="100"/>
        <item x="101"/>
        <item m="1" x="466"/>
        <item m="1" x="724"/>
        <item m="1" x="4399"/>
        <item x="107"/>
        <item m="1" x="204"/>
        <item m="1" x="1628"/>
        <item m="1" x="1393"/>
        <item m="1" x="2846"/>
        <item m="1" x="1023"/>
        <item x="110"/>
        <item m="1" x="1247"/>
        <item x="111"/>
        <item m="1" x="3977"/>
        <item m="1" x="802"/>
        <item m="1" x="2194"/>
        <item m="1" x="3556"/>
        <item m="1" x="3625"/>
        <item m="1" x="1813"/>
        <item m="1" x="676"/>
        <item x="114"/>
        <item m="1" x="3397"/>
        <item x="115"/>
        <item x="117"/>
        <item m="1" x="4299"/>
        <item m="1" x="468"/>
        <item x="118"/>
        <item m="1" x="4366"/>
        <item x="121"/>
        <item m="1" x="1200"/>
        <item m="1" x="1891"/>
        <item m="1" x="2562"/>
        <item x="122"/>
        <item m="1" x="3916"/>
        <item m="1" x="4638"/>
        <item m="1" x="1343"/>
        <item m="1" x="2721"/>
        <item m="1" x="2804"/>
        <item x="128"/>
        <item m="1" x="3644"/>
        <item m="1" x="3712"/>
        <item m="1" x="4309"/>
        <item m="1" x="1133"/>
        <item m="1" x="982"/>
        <item m="1" x="1283"/>
        <item m="1" x="1603"/>
        <item x="131"/>
        <item m="1" x="2067"/>
        <item m="1" x="2664"/>
        <item m="1" x="3342"/>
        <item m="1" x="3646"/>
        <item m="1" x="4087"/>
        <item m="1" x="180"/>
        <item m="1" x="837"/>
        <item x="135"/>
        <item m="1" x="3506"/>
        <item m="1" x="4145"/>
        <item m="1" x="4572"/>
        <item m="1" x="628"/>
        <item m="1" x="697"/>
        <item m="1" x="1615"/>
        <item m="1" x="1914"/>
        <item m="1" x="3653"/>
        <item x="140"/>
        <item x="141"/>
        <item m="1" x="3128"/>
        <item x="143"/>
        <item m="1" x="2376"/>
        <item m="1" x="340"/>
        <item m="1" x="2382"/>
        <item m="1" x="1623"/>
        <item m="1" x="1157"/>
        <item m="1" x="2824"/>
        <item m="1" x="1294"/>
        <item m="1" x="3185"/>
        <item m="1" x="536"/>
        <item m="1" x="1631"/>
        <item m="1" x="3500"/>
        <item m="1" x="2049"/>
        <item x="156"/>
        <item x="2"/>
        <item m="1" x="666"/>
        <item m="1" x="1851"/>
        <item x="99"/>
        <item x="102"/>
        <item m="1" x="251"/>
        <item m="1" x="3809"/>
        <item m="1" x="3237"/>
        <item m="1" x="2488"/>
        <item m="1" x="3840"/>
        <item m="1" x="1333"/>
        <item x="116"/>
        <item m="1" x="1586"/>
        <item m="1" x="2281"/>
        <item m="1" x="3633"/>
        <item m="1" x="2356"/>
        <item x="119"/>
        <item x="120"/>
        <item m="1" x="1976"/>
        <item m="1" x="2653"/>
        <item m="1" x="3272"/>
        <item x="123"/>
        <item m="1" x="757"/>
        <item m="1" x="1434"/>
        <item m="1" x="2130"/>
        <item m="1" x="3407"/>
        <item x="124"/>
        <item x="125"/>
        <item x="126"/>
        <item x="127"/>
        <item m="1" x="1599"/>
        <item m="1" x="2973"/>
        <item m="1" x="3047"/>
        <item m="1" x="4382"/>
        <item m="1" x="1749"/>
        <item m="1" x="2431"/>
        <item m="1" x="3201"/>
        <item m="1" x="3771"/>
        <item m="1" x="3861"/>
        <item m="1" x="4566"/>
        <item x="130"/>
        <item m="1" x="1993"/>
        <item m="1" x="3050"/>
        <item m="1" x="3425"/>
        <item x="133"/>
        <item m="1" x="1136"/>
        <item m="1" x="2231"/>
        <item m="1" x="2512"/>
        <item m="1" x="3209"/>
        <item m="1" x="1687"/>
        <item m="1" x="3133"/>
        <item m="1" x="3432"/>
        <item m="1" x="4391"/>
        <item m="1" x="262"/>
        <item m="1" x="1141"/>
        <item m="1" x="1067"/>
        <item m="1" x="1613"/>
        <item m="1" x="2750"/>
        <item m="1" x="242"/>
        <item x="0"/>
        <item x="1"/>
        <item x="3"/>
        <item x="4"/>
        <item x="5"/>
        <item x="6"/>
        <item x="7"/>
        <item x="8"/>
        <item x="9"/>
        <item x="10"/>
        <item x="11"/>
        <item x="13"/>
        <item x="14"/>
        <item x="15"/>
        <item x="17"/>
        <item x="18"/>
        <item x="19"/>
        <item x="20"/>
        <item x="21"/>
        <item x="22"/>
        <item x="23"/>
        <item x="24"/>
        <item x="25"/>
        <item x="26"/>
        <item x="28"/>
        <item x="29"/>
        <item x="30"/>
        <item x="31"/>
        <item x="32"/>
        <item x="33"/>
        <item x="34"/>
        <item x="35"/>
        <item x="37"/>
        <item x="38"/>
        <item x="39"/>
        <item x="40"/>
        <item x="41"/>
        <item x="43"/>
        <item x="44"/>
        <item x="45"/>
        <item x="47"/>
        <item x="48"/>
        <item x="51"/>
        <item x="52"/>
        <item x="54"/>
        <item x="55"/>
        <item x="56"/>
        <item x="57"/>
        <item x="58"/>
        <item x="61"/>
        <item x="62"/>
        <item x="63"/>
        <item x="64"/>
        <item x="65"/>
        <item x="66"/>
        <item x="67"/>
        <item x="70"/>
        <item x="71"/>
        <item x="72"/>
        <item x="73"/>
        <item x="74"/>
        <item x="75"/>
        <item x="76"/>
        <item x="78"/>
        <item x="79"/>
        <item x="82"/>
        <item x="84"/>
        <item x="85"/>
        <item x="86"/>
        <item x="88"/>
        <item x="89"/>
        <item x="90"/>
        <item x="92"/>
        <item x="94"/>
        <item x="95"/>
        <item x="96"/>
        <item x="97"/>
        <item x="103"/>
        <item x="104"/>
        <item x="105"/>
        <item x="106"/>
        <item x="108"/>
        <item x="109"/>
        <item x="112"/>
        <item x="113"/>
        <item x="129"/>
        <item x="132"/>
        <item x="134"/>
        <item x="136"/>
        <item x="137"/>
        <item x="138"/>
        <item x="139"/>
        <item x="142"/>
        <item x="144"/>
        <item x="145"/>
        <item x="146"/>
        <item x="147"/>
        <item x="148"/>
        <item x="149"/>
        <item x="150"/>
        <item x="151"/>
        <item x="152"/>
        <item x="153"/>
        <item x="154"/>
        <item x="155"/>
      </items>
    </pivotField>
    <pivotField compact="0" outline="0" showAll="0"/>
    <pivotField axis="axisRow" compact="0" outline="0" showAll="0" defaultSubtotal="0">
      <items count="4">
        <item x="2"/>
        <item x="3"/>
        <item x="0"/>
        <item x="1"/>
      </items>
    </pivotField>
    <pivotField compact="0" outline="0" showAll="0" defaultSubtotal="0">
      <items count="1">
        <item x="0"/>
      </items>
    </pivotField>
    <pivotField compact="0" outline="0" showAll="0" defaultSubtotal="0">
      <items count="1">
        <item x="0"/>
      </items>
    </pivotField>
    <pivotField axis="axisRow" compact="0" outline="0" showAll="0" defaultSubtotal="0">
      <items count="185">
        <item x="183"/>
        <item x="175"/>
        <item x="147"/>
        <item x="134"/>
        <item x="161"/>
        <item x="162"/>
        <item x="178"/>
        <item x="174"/>
        <item x="169"/>
        <item x="127"/>
        <item x="142"/>
        <item x="150"/>
        <item x="67"/>
        <item x="157"/>
        <item x="146"/>
        <item x="129"/>
        <item x="69"/>
        <item x="82"/>
        <item x="152"/>
        <item x="164"/>
        <item x="30"/>
        <item x="58"/>
        <item x="38"/>
        <item x="165"/>
        <item x="158"/>
        <item x="0"/>
        <item x="13"/>
        <item x="179"/>
        <item x="144"/>
        <item x="41"/>
        <item x="155"/>
        <item x="140"/>
        <item x="168"/>
        <item x="88"/>
        <item x="40"/>
        <item x="102"/>
        <item x="149"/>
        <item x="98"/>
        <item x="94"/>
        <item x="14"/>
        <item x="120"/>
        <item x="87"/>
        <item x="24"/>
        <item x="110"/>
        <item x="53"/>
        <item x="34"/>
        <item x="78"/>
        <item x="100"/>
        <item x="92"/>
        <item x="109"/>
        <item x="160"/>
        <item x="184"/>
        <item x="133"/>
        <item x="118"/>
        <item x="59"/>
        <item x="159"/>
        <item x="76"/>
        <item x="116"/>
        <item x="1"/>
        <item x="3"/>
        <item x="145"/>
        <item x="85"/>
        <item x="131"/>
        <item x="171"/>
        <item x="101"/>
        <item x="124"/>
        <item x="108"/>
        <item x="79"/>
        <item x="74"/>
        <item x="135"/>
        <item x="62"/>
        <item x="28"/>
        <item x="51"/>
        <item x="115"/>
        <item x="63"/>
        <item x="80"/>
        <item x="138"/>
        <item x="167"/>
        <item x="166"/>
        <item x="105"/>
        <item x="99"/>
        <item x="54"/>
        <item x="143"/>
        <item x="19"/>
        <item x="113"/>
        <item x="39"/>
        <item x="9"/>
        <item x="95"/>
        <item x="107"/>
        <item x="21"/>
        <item x="57"/>
        <item x="20"/>
        <item x="22"/>
        <item x="177"/>
        <item x="182"/>
        <item x="121"/>
        <item x="32"/>
        <item x="61"/>
        <item x="117"/>
        <item x="35"/>
        <item x="111"/>
        <item x="93"/>
        <item x="91"/>
        <item x="125"/>
        <item x="18"/>
        <item x="83"/>
        <item x="181"/>
        <item x="81"/>
        <item x="106"/>
        <item x="96"/>
        <item x="172"/>
        <item x="5"/>
        <item x="141"/>
        <item x="36"/>
        <item x="71"/>
        <item x="12"/>
        <item x="65"/>
        <item x="49"/>
        <item x="104"/>
        <item x="77"/>
        <item x="29"/>
        <item x="42"/>
        <item x="154"/>
        <item x="114"/>
        <item x="86"/>
        <item x="64"/>
        <item x="137"/>
        <item x="27"/>
        <item x="170"/>
        <item x="89"/>
        <item x="25"/>
        <item x="173"/>
        <item x="148"/>
        <item x="153"/>
        <item x="48"/>
        <item x="44"/>
        <item x="23"/>
        <item x="90"/>
        <item x="10"/>
        <item x="123"/>
        <item x="112"/>
        <item x="130"/>
        <item x="43"/>
        <item x="26"/>
        <item x="180"/>
        <item x="45"/>
        <item x="75"/>
        <item x="126"/>
        <item x="97"/>
        <item x="16"/>
        <item x="68"/>
        <item x="6"/>
        <item x="163"/>
        <item x="119"/>
        <item x="66"/>
        <item x="122"/>
        <item x="2"/>
        <item x="15"/>
        <item x="156"/>
        <item x="37"/>
        <item x="46"/>
        <item x="151"/>
        <item x="7"/>
        <item x="176"/>
        <item x="103"/>
        <item x="31"/>
        <item x="60"/>
        <item x="47"/>
        <item x="17"/>
        <item x="136"/>
        <item x="8"/>
        <item x="128"/>
        <item x="52"/>
        <item x="139"/>
        <item x="50"/>
        <item x="56"/>
        <item x="72"/>
        <item x="73"/>
        <item x="84"/>
        <item x="33"/>
        <item x="132"/>
        <item x="55"/>
        <item x="70"/>
        <item x="11"/>
        <item x="4"/>
      </items>
    </pivotField>
    <pivotField compact="0" outline="0" showAll="0">
      <items count="6">
        <item x="1"/>
        <item x="3"/>
        <item x="0"/>
        <item x="2"/>
        <item x="4"/>
        <item t="default"/>
      </items>
    </pivotField>
    <pivotField axis="axisRow" compact="0" outline="0" showAll="0" defaultSubtotal="0">
      <items count="215">
        <item x="101"/>
        <item x="102"/>
        <item x="4"/>
        <item m="1" x="145"/>
        <item m="1" x="211"/>
        <item m="1" x="206"/>
        <item m="1" x="188"/>
        <item m="1" x="174"/>
        <item m="1" x="105"/>
        <item m="1" x="130"/>
        <item m="1" x="181"/>
        <item m="1" x="153"/>
        <item m="1" x="207"/>
        <item m="1" x="178"/>
        <item m="1" x="214"/>
        <item m="1" x="193"/>
        <item m="1" x="133"/>
        <item m="1" x="192"/>
        <item m="1" x="126"/>
        <item m="1" x="158"/>
        <item m="1" x="108"/>
        <item m="1" x="151"/>
        <item m="1" x="171"/>
        <item m="1" x="107"/>
        <item m="1" x="156"/>
        <item m="1" x="136"/>
        <item m="1" x="170"/>
        <item m="1" x="177"/>
        <item m="1" x="137"/>
        <item m="1" x="143"/>
        <item m="1" x="210"/>
        <item m="1" x="121"/>
        <item m="1" x="180"/>
        <item m="1" x="175"/>
        <item m="1" x="140"/>
        <item m="1" x="179"/>
        <item m="1" x="135"/>
        <item m="1" x="197"/>
        <item m="1" x="132"/>
        <item m="1" x="200"/>
        <item m="1" x="150"/>
        <item m="1" x="147"/>
        <item m="1" x="152"/>
        <item m="1" x="191"/>
        <item m="1" x="183"/>
        <item m="1" x="120"/>
        <item m="1" x="123"/>
        <item m="1" x="127"/>
        <item m="1" x="149"/>
        <item m="1" x="187"/>
        <item m="1" x="111"/>
        <item m="1" x="212"/>
        <item m="1" x="161"/>
        <item m="1" x="208"/>
        <item m="1" x="142"/>
        <item m="1" x="189"/>
        <item m="1" x="157"/>
        <item m="1" x="113"/>
        <item m="1" x="122"/>
        <item m="1" x="165"/>
        <item m="1" x="196"/>
        <item m="1" x="160"/>
        <item m="1" x="190"/>
        <item m="1" x="194"/>
        <item m="1" x="139"/>
        <item m="1" x="162"/>
        <item m="1" x="198"/>
        <item m="1" x="134"/>
        <item m="1" x="128"/>
        <item m="1" x="112"/>
        <item m="1" x="116"/>
        <item m="1" x="119"/>
        <item m="1" x="167"/>
        <item m="1" x="186"/>
        <item m="1" x="173"/>
        <item m="1" x="109"/>
        <item m="1" x="129"/>
        <item m="1" x="115"/>
        <item m="1" x="159"/>
        <item m="1" x="164"/>
        <item m="1" x="103"/>
        <item m="1" x="213"/>
        <item m="1" x="117"/>
        <item m="1" x="131"/>
        <item m="1" x="172"/>
        <item m="1" x="202"/>
        <item m="1" x="104"/>
        <item m="1" x="204"/>
        <item m="1" x="166"/>
        <item m="1" x="106"/>
        <item m="1" x="124"/>
        <item m="1" x="144"/>
        <item m="1" x="154"/>
        <item m="1" x="182"/>
        <item m="1" x="203"/>
        <item m="1" x="125"/>
        <item m="1" x="141"/>
        <item m="1" x="169"/>
        <item m="1" x="168"/>
        <item m="1" x="209"/>
        <item m="1" x="146"/>
        <item m="1" x="118"/>
        <item m="1" x="185"/>
        <item m="1" x="184"/>
        <item m="1" x="138"/>
        <item m="1" x="195"/>
        <item m="1" x="163"/>
        <item m="1" x="155"/>
        <item m="1" x="201"/>
        <item m="1" x="199"/>
        <item m="1" x="205"/>
        <item m="1" x="148"/>
        <item m="1" x="114"/>
        <item m="1" x="176"/>
        <item m="1" x="110"/>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s>
    </pivotField>
    <pivotField axis="axisRow" compact="0" outline="0" showAll="0" defaultSubtotal="0">
      <items count="62">
        <item x="2"/>
        <item x="57"/>
        <item x="34"/>
        <item x="39"/>
        <item x="51"/>
        <item x="50"/>
        <item x="32"/>
        <item x="44"/>
        <item x="37"/>
        <item x="54"/>
        <item x="43"/>
        <item x="46"/>
        <item x="56"/>
        <item x="38"/>
        <item x="35"/>
        <item x="60"/>
        <item x="55"/>
        <item x="52"/>
        <item x="33"/>
        <item x="40"/>
        <item x="49"/>
        <item x="30"/>
        <item x="53"/>
        <item x="59"/>
        <item x="42"/>
        <item x="41"/>
        <item x="58"/>
        <item x="48"/>
        <item x="47"/>
        <item x="45"/>
        <item x="36"/>
        <item x="18"/>
        <item x="4"/>
        <item x="7"/>
        <item x="14"/>
        <item x="3"/>
        <item x="13"/>
        <item x="19"/>
        <item x="22"/>
        <item x="9"/>
        <item x="6"/>
        <item x="20"/>
        <item x="21"/>
        <item x="23"/>
        <item x="0"/>
        <item x="11"/>
        <item x="16"/>
        <item x="1"/>
        <item x="15"/>
        <item x="5"/>
        <item x="17"/>
        <item x="24"/>
        <item x="29"/>
        <item x="8"/>
        <item x="12"/>
        <item x="10"/>
        <item x="25"/>
        <item x="28"/>
        <item x="27"/>
        <item x="31"/>
        <item x="26"/>
        <item x="61"/>
      </items>
    </pivotField>
    <pivotField axis="axisRow" compact="0" outline="0" showAll="0" defaultSubtotal="0">
      <items count="62">
        <item x="0"/>
        <item x="53"/>
        <item x="45"/>
        <item x="42"/>
        <item x="38"/>
        <item m="1" x="58"/>
        <item x="36"/>
        <item x="41"/>
        <item x="44"/>
        <item x="40"/>
        <item x="35"/>
        <item x="51"/>
        <item x="27"/>
        <item x="29"/>
        <item x="28"/>
        <item x="32"/>
        <item x="37"/>
        <item x="34"/>
        <item x="30"/>
        <item x="33"/>
        <item x="31"/>
        <item x="52"/>
        <item x="25"/>
        <item x="49"/>
        <item x="50"/>
        <item x="48"/>
        <item x="47"/>
        <item x="46"/>
        <item x="39"/>
        <item x="9"/>
        <item x="18"/>
        <item x="3"/>
        <item x="2"/>
        <item x="12"/>
        <item m="1" x="55"/>
        <item x="5"/>
        <item m="1" x="61"/>
        <item m="1" x="59"/>
        <item x="22"/>
        <item x="1"/>
        <item x="6"/>
        <item x="7"/>
        <item x="15"/>
        <item x="19"/>
        <item x="4"/>
        <item m="1" x="57"/>
        <item x="24"/>
        <item x="8"/>
        <item x="20"/>
        <item x="23"/>
        <item x="11"/>
        <item x="54"/>
        <item x="43"/>
        <item x="16"/>
        <item m="1" x="60"/>
        <item x="17"/>
        <item x="13"/>
        <item x="10"/>
        <item x="21"/>
        <item m="1" x="56"/>
        <item x="14"/>
        <item x="26"/>
      </items>
    </pivotField>
    <pivotField axis="axisRow" compact="0" outline="0" showAll="0" defaultSubtotal="0">
      <items count="709">
        <item m="1" x="599"/>
        <item m="1" x="298"/>
        <item m="1" x="182"/>
        <item m="1" x="580"/>
        <item x="29"/>
        <item m="1" x="189"/>
        <item x="82"/>
        <item x="67"/>
        <item x="47"/>
        <item m="1" x="425"/>
        <item m="1" x="586"/>
        <item m="1" x="377"/>
        <item m="1" x="612"/>
        <item m="1" x="443"/>
        <item m="1" x="660"/>
        <item m="1" x="501"/>
        <item m="1" x="259"/>
        <item x="99"/>
        <item x="106"/>
        <item x="103"/>
        <item m="1" x="287"/>
        <item m="1" x="467"/>
        <item m="1" x="190"/>
        <item m="1" x="448"/>
        <item x="124"/>
        <item m="1" x="342"/>
        <item m="1" x="203"/>
        <item m="1" x="304"/>
        <item m="1" x="385"/>
        <item m="1" x="482"/>
        <item m="1" x="577"/>
        <item x="116"/>
        <item m="1" x="165"/>
        <item m="1" x="246"/>
        <item m="1" x="255"/>
        <item x="123"/>
        <item x="129"/>
        <item x="125"/>
        <item m="1" x="470"/>
        <item m="1" x="593"/>
        <item x="122"/>
        <item m="1" x="364"/>
        <item m="1" x="370"/>
        <item m="1" x="405"/>
        <item m="1" x="502"/>
        <item m="1" x="583"/>
        <item m="1" x="635"/>
        <item m="1" x="677"/>
        <item m="1" x="406"/>
        <item m="1" x="534"/>
        <item m="1" x="178"/>
        <item m="1" x="267"/>
        <item m="1" x="445"/>
        <item x="93"/>
        <item x="157"/>
        <item m="1" x="166"/>
        <item x="102"/>
        <item x="97"/>
        <item m="1" x="629"/>
        <item m="1" x="442"/>
        <item m="1" x="676"/>
        <item m="1" x="176"/>
        <item m="1" x="437"/>
        <item m="1" x="694"/>
        <item x="44"/>
        <item m="1" x="356"/>
        <item m="1" x="634"/>
        <item m="1" x="556"/>
        <item m="1" x="345"/>
        <item m="1" x="310"/>
        <item x="84"/>
        <item m="1" x="192"/>
        <item m="1" x="204"/>
        <item m="1" x="435"/>
        <item x="43"/>
        <item m="1" x="436"/>
        <item x="135"/>
        <item m="1" x="589"/>
        <item m="1" x="368"/>
        <item m="1" x="231"/>
        <item m="1" x="273"/>
        <item m="1" x="270"/>
        <item m="1" x="302"/>
        <item m="1" x="183"/>
        <item m="1" x="329"/>
        <item m="1" x="344"/>
        <item x="66"/>
        <item x="75"/>
        <item m="1" x="595"/>
        <item m="1" x="199"/>
        <item x="144"/>
        <item x="105"/>
        <item m="1" x="289"/>
        <item x="53"/>
        <item m="1" x="386"/>
        <item m="1" x="560"/>
        <item m="1" x="656"/>
        <item x="121"/>
        <item m="1" x="330"/>
        <item m="1" x="653"/>
        <item m="1" x="420"/>
        <item m="1" x="568"/>
        <item m="1" x="584"/>
        <item m="1" x="193"/>
        <item m="1" x="449"/>
        <item x="48"/>
        <item m="1" x="201"/>
        <item m="1" x="365"/>
        <item m="1" x="429"/>
        <item m="1" x="477"/>
        <item x="50"/>
        <item m="1" x="373"/>
        <item x="40"/>
        <item m="1" x="696"/>
        <item m="1" x="638"/>
        <item m="1" x="632"/>
        <item m="1" x="227"/>
        <item m="1" x="658"/>
        <item m="1" x="213"/>
        <item m="1" x="168"/>
        <item m="1" x="415"/>
        <item m="1" x="163"/>
        <item m="1" x="399"/>
        <item x="77"/>
        <item m="1" x="387"/>
        <item m="1" x="401"/>
        <item x="21"/>
        <item m="1" x="208"/>
        <item m="1" x="274"/>
        <item x="118"/>
        <item m="1" x="322"/>
        <item m="1" x="159"/>
        <item m="1" x="347"/>
        <item m="1" x="337"/>
        <item m="1" x="661"/>
        <item m="1" x="188"/>
        <item m="1" x="278"/>
        <item m="1" x="690"/>
        <item m="1" x="544"/>
        <item m="1" x="558"/>
        <item x="147"/>
        <item m="1" x="180"/>
        <item m="1" x="388"/>
        <item m="1" x="250"/>
        <item m="1" x="488"/>
        <item m="1" x="525"/>
        <item m="1" x="607"/>
        <item m="1" x="664"/>
        <item m="1" x="484"/>
        <item m="1" x="334"/>
        <item m="1" x="333"/>
        <item m="1" x="538"/>
        <item m="1" x="490"/>
        <item m="1" x="207"/>
        <item m="1" x="362"/>
        <item m="1" x="410"/>
        <item m="1" x="686"/>
        <item m="1" x="441"/>
        <item m="1" x="311"/>
        <item m="1" x="402"/>
        <item x="49"/>
        <item m="1" x="588"/>
        <item m="1" x="279"/>
        <item x="39"/>
        <item x="15"/>
        <item x="32"/>
        <item x="89"/>
        <item x="38"/>
        <item x="37"/>
        <item m="1" x="454"/>
        <item x="46"/>
        <item x="70"/>
        <item m="1" x="392"/>
        <item m="1" x="596"/>
        <item x="61"/>
        <item m="1" x="475"/>
        <item x="54"/>
        <item m="1" x="487"/>
        <item m="1" x="251"/>
        <item x="56"/>
        <item x="78"/>
        <item m="1" x="497"/>
        <item x="71"/>
        <item m="1" x="277"/>
        <item m="1" x="161"/>
        <item x="72"/>
        <item x="51"/>
        <item m="1" x="571"/>
        <item x="65"/>
        <item m="1" x="646"/>
        <item m="1" x="460"/>
        <item x="62"/>
        <item m="1" x="663"/>
        <item m="1" x="641"/>
        <item x="92"/>
        <item m="1" x="640"/>
        <item m="1" x="479"/>
        <item m="1" x="265"/>
        <item m="1" x="367"/>
        <item x="83"/>
        <item x="73"/>
        <item m="1" x="529"/>
        <item x="76"/>
        <item x="87"/>
        <item m="1" x="603"/>
        <item x="117"/>
        <item x="114"/>
        <item x="113"/>
        <item m="1" x="702"/>
        <item m="1" x="532"/>
        <item x="109"/>
        <item m="1" x="314"/>
        <item m="1" x="433"/>
        <item m="1" x="628"/>
        <item m="1" x="355"/>
        <item m="1" x="363"/>
        <item m="1" x="610"/>
        <item x="119"/>
        <item x="107"/>
        <item m="1" x="510"/>
        <item m="1" x="687"/>
        <item m="1" x="552"/>
        <item m="1" x="397"/>
        <item m="1" x="566"/>
        <item m="1" x="693"/>
        <item m="1" x="605"/>
        <item m="1" x="264"/>
        <item m="1" x="211"/>
        <item m="1" x="224"/>
        <item m="1" x="321"/>
        <item m="1" x="554"/>
        <item m="1" x="491"/>
        <item x="136"/>
        <item m="1" x="469"/>
        <item m="1" x="177"/>
        <item m="1" x="306"/>
        <item x="132"/>
        <item m="1" x="257"/>
        <item m="1" x="543"/>
        <item m="1" x="517"/>
        <item m="1" x="503"/>
        <item m="1" x="212"/>
        <item x="143"/>
        <item x="138"/>
        <item m="1" x="307"/>
        <item m="1" x="504"/>
        <item m="1" x="688"/>
        <item m="1" x="594"/>
        <item m="1" x="512"/>
        <item m="1" x="366"/>
        <item m="1" x="669"/>
        <item m="1" x="371"/>
        <item m="1" x="670"/>
        <item m="1" x="440"/>
        <item m="1" x="185"/>
        <item m="1" x="624"/>
        <item m="1" x="343"/>
        <item m="1" x="409"/>
        <item m="1" x="706"/>
        <item m="1" x="639"/>
        <item m="1" x="581"/>
        <item x="11"/>
        <item m="1" x="191"/>
        <item m="1" x="218"/>
        <item m="1" x="549"/>
        <item x="74"/>
        <item m="1" x="414"/>
        <item m="1" x="309"/>
        <item m="1" x="548"/>
        <item x="68"/>
        <item m="1" x="326"/>
        <item x="94"/>
        <item m="1" x="196"/>
        <item m="1" x="623"/>
        <item m="1" x="697"/>
        <item x="86"/>
        <item x="88"/>
        <item m="1" x="572"/>
        <item x="96"/>
        <item m="1" x="678"/>
        <item x="111"/>
        <item m="1" x="537"/>
        <item x="79"/>
        <item x="104"/>
        <item m="1" x="563"/>
        <item m="1" x="675"/>
        <item x="95"/>
        <item x="127"/>
        <item m="1" x="592"/>
        <item m="1" x="383"/>
        <item m="1" x="620"/>
        <item m="1" x="292"/>
        <item m="1" x="422"/>
        <item m="1" x="305"/>
        <item m="1" x="315"/>
        <item m="1" x="233"/>
        <item m="1" x="194"/>
        <item x="85"/>
        <item m="1" x="240"/>
        <item m="1" x="461"/>
        <item m="1" x="604"/>
        <item x="134"/>
        <item m="1" x="522"/>
        <item m="1" x="444"/>
        <item m="1" x="241"/>
        <item m="1" x="451"/>
        <item m="1" x="621"/>
        <item m="1" x="555"/>
        <item m="1" x="471"/>
        <item x="130"/>
        <item m="1" x="557"/>
        <item m="1" x="226"/>
        <item m="1" x="205"/>
        <item m="1" x="179"/>
        <item m="1" x="423"/>
        <item m="1" x="332"/>
        <item m="1" x="492"/>
        <item m="1" x="378"/>
        <item x="142"/>
        <item m="1" x="248"/>
        <item m="1" x="463"/>
        <item m="1" x="453"/>
        <item m="1" x="680"/>
        <item m="1" x="242"/>
        <item m="1" x="318"/>
        <item m="1" x="671"/>
        <item m="1" x="228"/>
        <item m="1" x="372"/>
        <item m="1" x="665"/>
        <item m="1" x="474"/>
        <item m="1" x="303"/>
        <item m="1" x="170"/>
        <item m="1" x="559"/>
        <item m="1" x="269"/>
        <item m="1" x="282"/>
        <item m="1" x="319"/>
        <item m="1" x="335"/>
        <item m="1" x="223"/>
        <item m="1" x="323"/>
        <item m="1" x="175"/>
        <item m="1" x="567"/>
        <item m="1" x="245"/>
        <item m="1" x="701"/>
        <item x="1"/>
        <item m="1" x="381"/>
        <item x="5"/>
        <item m="1" x="184"/>
        <item m="1" x="666"/>
        <item m="1" x="351"/>
        <item m="1" x="486"/>
        <item x="57"/>
        <item x="45"/>
        <item x="52"/>
        <item m="1" x="615"/>
        <item m="1" x="215"/>
        <item m="1" x="391"/>
        <item x="22"/>
        <item m="1" x="428"/>
        <item x="24"/>
        <item x="108"/>
        <item x="100"/>
        <item x="91"/>
        <item m="1" x="361"/>
        <item m="1" x="281"/>
        <item x="120"/>
        <item m="1" x="450"/>
        <item m="1" x="564"/>
        <item x="115"/>
        <item m="1" x="539"/>
        <item m="1" x="247"/>
        <item m="1" x="395"/>
        <item m="1" x="158"/>
        <item x="137"/>
        <item x="140"/>
        <item m="1" x="376"/>
        <item m="1" x="266"/>
        <item m="1" x="195"/>
        <item m="1" x="695"/>
        <item m="1" x="258"/>
        <item m="1" x="408"/>
        <item m="1" x="348"/>
        <item m="1" x="452"/>
        <item m="1" x="295"/>
        <item m="1" x="570"/>
        <item m="1" x="636"/>
        <item m="1" x="655"/>
        <item m="1" x="536"/>
        <item m="1" x="296"/>
        <item x="151"/>
        <item m="1" x="473"/>
        <item m="1" x="197"/>
        <item m="1" x="494"/>
        <item m="1" x="551"/>
        <item m="1" x="221"/>
        <item m="1" x="384"/>
        <item m="1" x="380"/>
        <item m="1" x="652"/>
        <item m="1" x="667"/>
        <item m="1" x="574"/>
        <item x="36"/>
        <item m="1" x="519"/>
        <item x="42"/>
        <item m="1" x="561"/>
        <item x="34"/>
        <item x="69"/>
        <item x="55"/>
        <item x="60"/>
        <item x="63"/>
        <item x="80"/>
        <item m="1" x="614"/>
        <item m="1" x="618"/>
        <item x="112"/>
        <item m="1" x="421"/>
        <item m="1" x="293"/>
        <item m="1" x="256"/>
        <item m="1" x="511"/>
        <item m="1" x="542"/>
        <item m="1" x="521"/>
        <item x="126"/>
        <item m="1" x="483"/>
        <item m="1" x="275"/>
        <item m="1" x="611"/>
        <item m="1" x="472"/>
        <item m="1" x="569"/>
        <item m="1" x="358"/>
        <item m="1" x="260"/>
        <item m="1" x="253"/>
        <item m="1" x="411"/>
        <item m="1" x="465"/>
        <item m="1" x="209"/>
        <item m="1" x="531"/>
        <item m="1" x="485"/>
        <item m="1" x="526"/>
        <item x="16"/>
        <item m="1" x="261"/>
        <item m="1" x="562"/>
        <item m="1" x="455"/>
        <item m="1" x="507"/>
        <item x="59"/>
        <item x="90"/>
        <item x="58"/>
        <item x="81"/>
        <item x="98"/>
        <item x="101"/>
        <item m="1" x="516"/>
        <item x="110"/>
        <item m="1" x="533"/>
        <item m="1" x="225"/>
        <item m="1" x="346"/>
        <item m="1" x="187"/>
        <item m="1" x="249"/>
        <item x="128"/>
        <item m="1" x="654"/>
        <item m="1" x="331"/>
        <item m="1" x="167"/>
        <item x="146"/>
        <item m="1" x="689"/>
        <item m="1" x="357"/>
        <item m="1" x="169"/>
        <item m="1" x="232"/>
        <item m="1" x="214"/>
        <item m="1" x="585"/>
        <item m="1" x="390"/>
        <item m="1" x="325"/>
        <item x="150"/>
        <item m="1" x="704"/>
        <item m="1" x="662"/>
        <item m="1" x="439"/>
        <item m="1" x="505"/>
        <item m="1" x="389"/>
        <item m="1" x="350"/>
        <item m="1" x="545"/>
        <item m="1" x="412"/>
        <item m="1" x="597"/>
        <item m="1" x="520"/>
        <item m="1" x="579"/>
        <item m="1" x="174"/>
        <item m="1" x="459"/>
        <item m="1" x="553"/>
        <item x="25"/>
        <item m="1" x="220"/>
        <item m="1" x="647"/>
        <item m="1" x="515"/>
        <item m="1" x="582"/>
        <item m="1" x="219"/>
        <item m="1" x="708"/>
        <item m="1" x="360"/>
        <item m="1" x="300"/>
        <item m="1" x="541"/>
        <item m="1" x="627"/>
        <item m="1" x="514"/>
        <item m="1" x="616"/>
        <item m="1" x="339"/>
        <item x="33"/>
        <item x="28"/>
        <item m="1" x="229"/>
        <item m="1" x="172"/>
        <item m="1" x="394"/>
        <item m="1" x="216"/>
        <item m="1" x="217"/>
        <item m="1" x="587"/>
        <item m="1" x="648"/>
        <item m="1" x="338"/>
        <item m="1" x="324"/>
        <item m="1" x="642"/>
        <item m="1" x="619"/>
        <item m="1" x="668"/>
        <item m="1" x="426"/>
        <item m="1" x="438"/>
        <item m="1" x="276"/>
        <item m="1" x="299"/>
        <item m="1" x="481"/>
        <item m="1" x="369"/>
        <item m="1" x="447"/>
        <item m="1" x="498"/>
        <item m="1" x="181"/>
        <item x="30"/>
        <item m="1" x="458"/>
        <item m="1" x="576"/>
        <item x="35"/>
        <item m="1" x="328"/>
        <item m="1" x="308"/>
        <item x="13"/>
        <item x="17"/>
        <item m="1" x="550"/>
        <item m="1" x="513"/>
        <item m="1" x="457"/>
        <item m="1" x="682"/>
        <item m="1" x="353"/>
        <item m="1" x="290"/>
        <item m="1" x="419"/>
        <item m="1" x="413"/>
        <item x="27"/>
        <item m="1" x="478"/>
        <item x="19"/>
        <item m="1" x="200"/>
        <item m="1" x="236"/>
        <item x="14"/>
        <item m="1" x="673"/>
        <item m="1" x="271"/>
        <item m="1" x="375"/>
        <item m="1" x="407"/>
        <item m="1" x="540"/>
        <item m="1" x="456"/>
        <item x="149"/>
        <item m="1" x="327"/>
        <item m="1" x="237"/>
        <item m="1" x="609"/>
        <item m="1" x="480"/>
        <item m="1" x="699"/>
        <item m="1" x="578"/>
        <item m="1" x="608"/>
        <item m="1" x="404"/>
        <item m="1" x="341"/>
        <item m="1" x="651"/>
        <item m="1" x="657"/>
        <item m="1" x="432"/>
        <item m="1" x="171"/>
        <item m="1" x="700"/>
        <item m="1" x="547"/>
        <item m="1" x="198"/>
        <item m="1" x="659"/>
        <item m="1" x="495"/>
        <item m="1" x="291"/>
        <item m="1" x="500"/>
        <item m="1" x="590"/>
        <item m="1" x="173"/>
        <item m="1" x="601"/>
        <item m="1" x="685"/>
        <item m="1" x="301"/>
        <item m="1" x="254"/>
        <item m="1" x="575"/>
        <item m="1" x="313"/>
        <item m="1" x="352"/>
        <item m="1" x="238"/>
        <item m="1" x="446"/>
        <item m="1" x="602"/>
        <item x="2"/>
        <item m="1" x="288"/>
        <item m="1" x="591"/>
        <item m="1" x="202"/>
        <item m="1" x="416"/>
        <item m="1" x="684"/>
        <item m="1" x="162"/>
        <item m="1" x="340"/>
        <item m="1" x="430"/>
        <item m="1" x="252"/>
        <item m="1" x="312"/>
        <item m="1" x="508"/>
        <item m="1" x="617"/>
        <item m="1" x="243"/>
        <item m="1" x="649"/>
        <item m="1" x="403"/>
        <item x="8"/>
        <item m="1" x="499"/>
        <item m="1" x="230"/>
        <item m="1" x="600"/>
        <item x="9"/>
        <item m="1" x="683"/>
        <item m="1" x="280"/>
        <item m="1" x="476"/>
        <item x="26"/>
        <item m="1" x="626"/>
        <item m="1" x="650"/>
        <item m="1" x="637"/>
        <item x="41"/>
        <item m="1" x="493"/>
        <item m="1" x="398"/>
        <item m="1" x="681"/>
        <item x="133"/>
        <item m="1" x="613"/>
        <item m="1" x="160"/>
        <item m="1" x="417"/>
        <item m="1" x="707"/>
        <item m="1" x="244"/>
        <item m="1" x="206"/>
        <item m="1" x="268"/>
        <item m="1" x="285"/>
        <item m="1" x="625"/>
        <item m="1" x="698"/>
        <item x="31"/>
        <item m="1" x="424"/>
        <item m="1" x="703"/>
        <item m="1" x="462"/>
        <item m="1" x="518"/>
        <item x="148"/>
        <item m="1" x="466"/>
        <item m="1" x="284"/>
        <item m="1" x="349"/>
        <item m="1" x="222"/>
        <item m="1" x="565"/>
        <item m="1" x="691"/>
        <item m="1" x="400"/>
        <item m="1" x="272"/>
        <item m="1" x="573"/>
        <item m="1" x="598"/>
        <item m="1" x="431"/>
        <item m="1" x="489"/>
        <item m="1" x="530"/>
        <item m="1" x="674"/>
        <item m="1" x="528"/>
        <item m="1" x="393"/>
        <item x="64"/>
        <item m="1" x="294"/>
        <item m="1" x="630"/>
        <item m="1" x="316"/>
        <item m="1" x="679"/>
        <item m="1" x="523"/>
        <item m="1" x="234"/>
        <item m="1" x="645"/>
        <item m="1" x="506"/>
        <item m="1" x="524"/>
        <item m="1" x="210"/>
        <item m="1" x="644"/>
        <item m="1" x="164"/>
        <item m="1" x="354"/>
        <item m="1" x="396"/>
        <item m="1" x="286"/>
        <item m="1" x="546"/>
        <item m="1" x="434"/>
        <item m="1" x="235"/>
        <item m="1" x="374"/>
        <item m="1" x="468"/>
        <item x="10"/>
        <item m="1" x="320"/>
        <item m="1" x="633"/>
        <item m="1" x="336"/>
        <item m="1" x="239"/>
        <item m="1" x="297"/>
        <item m="1" x="672"/>
        <item m="1" x="418"/>
        <item m="1" x="643"/>
        <item m="1" x="262"/>
        <item m="1" x="509"/>
        <item m="1" x="527"/>
        <item m="1" x="263"/>
        <item m="1" x="692"/>
        <item x="20"/>
        <item x="141"/>
        <item m="1" x="317"/>
        <item m="1" x="379"/>
        <item m="1" x="427"/>
        <item m="1" x="359"/>
        <item m="1" x="631"/>
        <item m="1" x="705"/>
        <item m="1" x="464"/>
        <item m="1" x="382"/>
        <item m="1" x="283"/>
        <item m="1" x="186"/>
        <item m="1" x="535"/>
        <item m="1" x="622"/>
        <item m="1" x="606"/>
        <item m="1" x="496"/>
        <item x="0"/>
        <item x="3"/>
        <item x="4"/>
        <item x="6"/>
        <item x="7"/>
        <item x="12"/>
        <item x="18"/>
        <item x="23"/>
        <item x="131"/>
        <item x="139"/>
        <item x="145"/>
        <item x="152"/>
        <item x="153"/>
        <item x="154"/>
        <item x="155"/>
        <item x="156"/>
      </items>
    </pivotField>
    <pivotField compact="0" outline="0" showAll="0" defaultSubtotal="0">
      <items count="2818">
        <item m="1" x="2660"/>
        <item x="113"/>
        <item x="183"/>
        <item m="1" x="1559"/>
        <item m="1" x="1168"/>
        <item m="1" x="2587"/>
        <item m="1" x="2711"/>
        <item m="1" x="1212"/>
        <item m="1" x="1024"/>
        <item m="1" x="1589"/>
        <item m="1" x="2028"/>
        <item m="1" x="2071"/>
        <item m="1" x="1375"/>
        <item m="1" x="2508"/>
        <item m="1" x="564"/>
        <item m="1" x="1449"/>
        <item m="1" x="2803"/>
        <item m="1" x="2527"/>
        <item m="1" x="246"/>
        <item m="1" x="2801"/>
        <item m="1" x="2588"/>
        <item m="1" x="2568"/>
        <item m="1" x="2226"/>
        <item m="1" x="2322"/>
        <item m="1" x="1310"/>
        <item m="1" x="2196"/>
        <item m="1" x="2069"/>
        <item m="1" x="1178"/>
        <item m="1" x="2269"/>
        <item m="1" x="875"/>
        <item m="1" x="2808"/>
        <item m="1" x="1246"/>
        <item m="1" x="2712"/>
        <item m="1" x="1017"/>
        <item m="1" x="652"/>
        <item m="1" x="1835"/>
        <item m="1" x="2328"/>
        <item m="1" x="754"/>
        <item m="1" x="2198"/>
        <item m="1" x="2224"/>
        <item m="1" x="1617"/>
        <item m="1" x="1046"/>
        <item m="1" x="620"/>
        <item m="1" x="633"/>
        <item m="1" x="428"/>
        <item m="1" x="401"/>
        <item m="1" x="1398"/>
        <item m="1" x="2282"/>
        <item m="1" x="2501"/>
        <item m="1" x="2045"/>
        <item m="1" x="2463"/>
        <item m="1" x="391"/>
        <item m="1" x="1265"/>
        <item m="1" x="209"/>
        <item m="1" x="370"/>
        <item x="50"/>
        <item m="1" x="1966"/>
        <item m="1" x="976"/>
        <item m="1" x="703"/>
        <item m="1" x="1431"/>
        <item m="1" x="1248"/>
        <item m="1" x="2678"/>
        <item m="1" x="1201"/>
        <item m="1" x="1881"/>
        <item m="1" x="2116"/>
        <item m="1" x="540"/>
        <item m="1" x="1485"/>
        <item m="1" x="189"/>
        <item m="1" x="647"/>
        <item m="1" x="292"/>
        <item m="1" x="2275"/>
        <item m="1" x="2763"/>
        <item m="1" x="554"/>
        <item m="1" x="2341"/>
        <item m="1" x="1906"/>
        <item m="1" x="2343"/>
        <item m="1" x="1380"/>
        <item m="1" x="1103"/>
        <item m="1" x="2438"/>
        <item m="1" x="1586"/>
        <item m="1" x="1940"/>
        <item m="1" x="1760"/>
        <item m="1" x="663"/>
        <item m="1" x="1929"/>
        <item m="1" x="1591"/>
        <item m="1" x="1279"/>
        <item m="1" x="2456"/>
        <item m="1" x="435"/>
        <item m="1" x="810"/>
        <item m="1" x="2380"/>
        <item m="1" x="1890"/>
        <item m="1" x="2111"/>
        <item m="1" x="1504"/>
        <item m="1" x="2429"/>
        <item m="1" x="1947"/>
        <item m="1" x="824"/>
        <item m="1" x="2094"/>
        <item m="1" x="622"/>
        <item m="1" x="2240"/>
        <item m="1" x="828"/>
        <item m="1" x="2424"/>
        <item m="1" x="1497"/>
        <item m="1" x="2183"/>
        <item m="1" x="2388"/>
        <item m="1" x="2208"/>
        <item m="1" x="2522"/>
        <item m="1" x="1238"/>
        <item m="1" x="1838"/>
        <item m="1" x="1635"/>
        <item m="1" x="825"/>
        <item m="1" x="1186"/>
        <item m="1" x="301"/>
        <item m="1" x="560"/>
        <item m="1" x="520"/>
        <item m="1" x="1114"/>
        <item m="1" x="2374"/>
        <item m="1" x="2705"/>
        <item m="1" x="638"/>
        <item m="1" x="1884"/>
        <item m="1" x="2130"/>
        <item m="1" x="420"/>
        <item m="1" x="693"/>
        <item m="1" x="1907"/>
        <item x="2"/>
        <item m="1" x="2428"/>
        <item m="1" x="1101"/>
        <item m="1" x="1722"/>
        <item m="1" x="2016"/>
        <item m="1" x="1272"/>
        <item m="1" x="587"/>
        <item m="1" x="1710"/>
        <item m="1" x="2278"/>
        <item m="1" x="1163"/>
        <item m="1" x="2815"/>
        <item m="1" x="455"/>
        <item m="1" x="2579"/>
        <item m="1" x="233"/>
        <item m="1" x="1777"/>
        <item m="1" x="760"/>
        <item m="1" x="537"/>
        <item m="1" x="1628"/>
        <item m="1" x="1508"/>
        <item m="1" x="1696"/>
        <item m="1" x="1259"/>
        <item m="1" x="1292"/>
        <item m="1" x="594"/>
        <item m="1" x="2047"/>
        <item m="1" x="2312"/>
        <item m="1" x="549"/>
        <item m="1" x="618"/>
        <item m="1" x="296"/>
        <item m="1" x="845"/>
        <item m="1" x="1070"/>
        <item m="1" x="806"/>
        <item m="1" x="1003"/>
        <item m="1" x="2782"/>
        <item m="1" x="2080"/>
        <item m="1" x="2696"/>
        <item m="1" x="732"/>
        <item m="1" x="382"/>
        <item m="1" x="653"/>
        <item m="1" x="2327"/>
        <item m="1" x="2523"/>
        <item m="1" x="2425"/>
        <item m="1" x="1745"/>
        <item m="1" x="1778"/>
        <item m="1" x="1045"/>
        <item m="1" x="2817"/>
        <item m="1" x="1445"/>
        <item m="1" x="2701"/>
        <item m="1" x="2671"/>
        <item m="1" x="2731"/>
        <item m="1" x="767"/>
        <item m="1" x="2190"/>
        <item m="1" x="1374"/>
        <item m="1" x="404"/>
        <item m="1" x="2348"/>
        <item m="1" x="2342"/>
        <item m="1" x="2745"/>
        <item m="1" x="2675"/>
        <item m="1" x="2235"/>
        <item m="1" x="2602"/>
        <item m="1" x="476"/>
        <item m="1" x="1943"/>
        <item m="1" x="1750"/>
        <item m="1" x="1263"/>
        <item m="1" x="1534"/>
        <item m="1" x="350"/>
        <item m="1" x="1816"/>
        <item m="1" x="1371"/>
        <item m="1" x="291"/>
        <item m="1" x="1353"/>
        <item m="1" x="2122"/>
        <item m="1" x="2171"/>
        <item m="1" x="2472"/>
        <item m="1" x="2258"/>
        <item m="1" x="1270"/>
        <item m="1" x="515"/>
        <item m="1" x="1067"/>
        <item m="1" x="789"/>
        <item m="1" x="2064"/>
        <item m="1" x="2421"/>
        <item m="1" x="830"/>
        <item m="1" x="1149"/>
        <item m="1" x="2443"/>
        <item m="1" x="2063"/>
        <item m="1" x="2698"/>
        <item m="1" x="2365"/>
        <item m="1" x="1379"/>
        <item m="1" x="2119"/>
        <item m="1" x="315"/>
        <item m="1" x="1701"/>
        <item m="1" x="1376"/>
        <item m="1" x="1800"/>
        <item m="1" x="801"/>
        <item m="1" x="221"/>
        <item m="1" x="2005"/>
        <item m="1" x="1403"/>
        <item m="1" x="2174"/>
        <item m="1" x="1211"/>
        <item m="1" x="1076"/>
        <item m="1" x="1328"/>
        <item m="1" x="720"/>
        <item m="1" x="1111"/>
        <item m="1" x="1608"/>
        <item m="1" x="2473"/>
        <item m="1" x="2230"/>
        <item m="1" x="679"/>
        <item m="1" x="1339"/>
        <item m="1" x="410"/>
        <item m="1" x="300"/>
        <item m="1" x="2563"/>
        <item m="1" x="2227"/>
        <item m="1" x="2376"/>
        <item m="1" x="1271"/>
        <item m="1" x="1190"/>
        <item m="1" x="780"/>
        <item m="1" x="443"/>
        <item m="1" x="1105"/>
        <item m="1" x="2491"/>
        <item m="1" x="2721"/>
        <item m="1" x="2187"/>
        <item m="1" x="2793"/>
        <item m="1" x="1803"/>
        <item m="1" x="2396"/>
        <item m="1" x="666"/>
        <item m="1" x="331"/>
        <item m="1" x="2384"/>
        <item m="1" x="2292"/>
        <item m="1" x="405"/>
        <item m="1" x="989"/>
        <item m="1" x="2652"/>
        <item m="1" x="1073"/>
        <item m="1" x="354"/>
        <item m="1" x="2591"/>
        <item m="1" x="1355"/>
        <item m="1" x="1273"/>
        <item m="1" x="2398"/>
        <item m="1" x="1746"/>
        <item m="1" x="2627"/>
        <item m="1" x="1486"/>
        <item m="1" x="2331"/>
        <item m="1" x="1937"/>
        <item m="1" x="479"/>
        <item m="1" x="1327"/>
        <item m="1" x="866"/>
        <item m="1" x="1762"/>
        <item m="1" x="775"/>
        <item m="1" x="851"/>
        <item m="1" x="2401"/>
        <item m="1" x="408"/>
        <item m="1" x="1239"/>
        <item m="1" x="1229"/>
        <item m="1" x="348"/>
        <item m="1" x="1610"/>
        <item m="1" x="1514"/>
        <item m="1" x="2738"/>
        <item m="1" x="362"/>
        <item x="161"/>
        <item m="1" x="574"/>
        <item m="1" x="2628"/>
        <item m="1" x="1053"/>
        <item m="1" x="887"/>
        <item m="1" x="2256"/>
        <item m="1" x="1594"/>
        <item m="1" x="1268"/>
        <item m="1" x="978"/>
        <item m="1" x="1170"/>
        <item m="1" x="881"/>
        <item m="1" x="344"/>
        <item m="1" x="2284"/>
        <item m="1" x="799"/>
        <item m="1" x="1626"/>
        <item m="1" x="1587"/>
        <item m="1" x="803"/>
        <item m="1" x="1949"/>
        <item m="1" x="259"/>
        <item m="1" x="2590"/>
        <item m="1" x="1723"/>
        <item m="1" x="934"/>
        <item m="1" x="2771"/>
        <item m="1" x="1253"/>
        <item m="1" x="665"/>
        <item m="1" x="1250"/>
        <item m="1" x="2729"/>
        <item m="1" x="1447"/>
        <item m="1" x="1824"/>
        <item m="1" x="1341"/>
        <item m="1" x="1782"/>
        <item m="1" x="478"/>
        <item m="1" x="1682"/>
        <item m="1" x="2451"/>
        <item m="1" x="1525"/>
        <item m="1" x="1821"/>
        <item m="1" x="1911"/>
        <item m="1" x="327"/>
        <item m="1" x="979"/>
        <item m="1" x="491"/>
        <item m="1" x="2776"/>
        <item m="1" x="2390"/>
        <item m="1" x="1716"/>
        <item m="1" x="2352"/>
        <item m="1" x="2608"/>
        <item m="1" x="1863"/>
        <item m="1" x="2031"/>
        <item m="1" x="822"/>
        <item m="1" x="304"/>
        <item m="1" x="1040"/>
        <item m="1" x="2637"/>
        <item m="1" x="2750"/>
        <item m="1" x="1798"/>
        <item m="1" x="1344"/>
        <item m="1" x="2760"/>
        <item m="1" x="539"/>
        <item m="1" x="459"/>
        <item m="1" x="643"/>
        <item m="1" x="837"/>
        <item m="1" x="1717"/>
        <item m="1" x="1395"/>
        <item m="1" x="467"/>
        <item m="1" x="373"/>
        <item m="1" x="2800"/>
        <item m="1" x="2068"/>
        <item m="1" x="987"/>
        <item m="1" x="2764"/>
        <item m="1" x="1465"/>
        <item m="1" x="2238"/>
        <item m="1" x="2559"/>
        <item m="1" x="2153"/>
        <item m="1" x="1810"/>
        <item m="1" x="266"/>
        <item m="1" x="1843"/>
        <item m="1" x="751"/>
        <item m="1" x="907"/>
        <item m="1" x="1732"/>
        <item m="1" x="1393"/>
        <item m="1" x="205"/>
        <item m="1" x="1104"/>
        <item m="1" x="1179"/>
        <item m="1" x="1452"/>
        <item m="1" x="433"/>
        <item m="1" x="286"/>
        <item m="1" x="2537"/>
        <item m="1" x="627"/>
        <item m="1" x="1165"/>
        <item m="1" x="1539"/>
        <item m="1" x="2441"/>
        <item m="1" x="2268"/>
        <item m="1" x="1116"/>
        <item m="1" x="1188"/>
        <item m="1" x="964"/>
        <item m="1" x="2079"/>
        <item m="1" x="1523"/>
        <item m="1" x="318"/>
        <item m="1" x="781"/>
        <item m="1" x="1066"/>
        <item m="1" x="849"/>
        <item m="1" x="2059"/>
        <item m="1" x="394"/>
        <item m="1" x="2347"/>
        <item m="1" x="186"/>
        <item m="1" x="2084"/>
        <item m="1" x="2076"/>
        <item m="1" x="1654"/>
        <item m="1" x="1874"/>
        <item m="1" x="1276"/>
        <item m="1" x="1294"/>
        <item m="1" x="1664"/>
        <item m="1" x="392"/>
        <item m="1" x="1285"/>
        <item m="1" x="366"/>
        <item m="1" x="2524"/>
        <item m="1" x="2740"/>
        <item m="1" x="1081"/>
        <item m="1" x="2221"/>
        <item m="1" x="1047"/>
        <item m="1" x="1086"/>
        <item m="1" x="2236"/>
        <item m="1" x="2323"/>
        <item m="1" x="1308"/>
        <item m="1" x="2125"/>
        <item m="1" x="2048"/>
        <item m="1" x="2257"/>
        <item m="1" x="1695"/>
        <item m="1" x="2296"/>
        <item m="1" x="2158"/>
        <item m="1" x="2276"/>
        <item m="1" x="2600"/>
        <item m="1" x="1358"/>
        <item m="1" x="2551"/>
        <item m="1" x="1606"/>
        <item m="1" x="533"/>
        <item m="1" x="522"/>
        <item m="1" x="1202"/>
        <item m="1" x="1183"/>
        <item m="1" x="1866"/>
        <item m="1" x="2510"/>
        <item m="1" x="2725"/>
        <item m="1" x="2392"/>
        <item m="1" x="378"/>
        <item m="1" x="2252"/>
        <item m="1" x="2340"/>
        <item m="1" x="1349"/>
        <item m="1" x="1748"/>
        <item m="1" x="2432"/>
        <item m="1" x="675"/>
        <item m="1" x="864"/>
        <item m="1" x="271"/>
        <item m="1" x="283"/>
        <item m="1" x="210"/>
        <item m="1" x="1335"/>
        <item m="1" x="1157"/>
        <item m="1" x="2039"/>
        <item m="1" x="2695"/>
        <item m="1" x="1945"/>
        <item m="1" x="261"/>
        <item m="1" x="689"/>
        <item m="1" x="468"/>
        <item m="1" x="591"/>
        <item m="1" x="2056"/>
        <item m="1" x="306"/>
        <item m="1" x="1147"/>
        <item m="1" x="1739"/>
        <item m="1" x="310"/>
        <item m="1" x="512"/>
        <item m="1" x="631"/>
        <item m="1" x="1162"/>
        <item m="1" x="902"/>
        <item m="1" x="1769"/>
        <item m="1" x="297"/>
        <item m="1" x="2651"/>
        <item m="1" x="1702"/>
        <item m="1" x="2504"/>
        <item m="1" x="805"/>
        <item m="1" x="2022"/>
        <item m="1" x="2668"/>
        <item m="1" x="2332"/>
        <item m="1" x="452"/>
        <item m="1" x="2733"/>
        <item m="1" x="1218"/>
        <item m="1" x="309"/>
        <item m="1" x="762"/>
        <item m="1" x="1919"/>
        <item m="1" x="572"/>
        <item m="1" x="1277"/>
        <item m="1" x="2200"/>
        <item m="1" x="1315"/>
        <item m="1" x="923"/>
        <item m="1" x="982"/>
        <item m="1" x="1448"/>
        <item m="1" x="1629"/>
        <item m="1" x="523"/>
        <item m="1" x="1002"/>
        <item m="1" x="2414"/>
        <item m="1" x="1117"/>
        <item m="1" x="2804"/>
        <item m="1" x="380"/>
        <item m="1" x="368"/>
        <item m="1" x="1440"/>
        <item m="1" x="889"/>
        <item m="1" x="759"/>
        <item m="1" x="2254"/>
        <item m="1" x="1920"/>
        <item m="1" x="2462"/>
        <item m="1" x="680"/>
        <item m="1" x="436"/>
        <item m="1" x="2580"/>
        <item m="1" x="2534"/>
        <item m="1" x="2244"/>
        <item m="1" x="2146"/>
        <item m="1" x="672"/>
        <item m="1" x="203"/>
        <item m="1" x="970"/>
        <item m="1" x="1019"/>
        <item m="1" x="967"/>
        <item m="1" x="921"/>
        <item m="1" x="713"/>
        <item m="1" x="2378"/>
        <item m="1" x="2207"/>
        <item m="1" x="1471"/>
        <item m="1" x="1705"/>
        <item m="1" x="1041"/>
        <item m="1" x="489"/>
        <item m="1" x="555"/>
        <item m="1" x="2399"/>
        <item m="1" x="1674"/>
        <item m="1" x="793"/>
        <item m="1" x="2250"/>
        <item m="1" x="2546"/>
        <item m="1" x="1433"/>
        <item m="1" x="2194"/>
        <item m="1" x="553"/>
        <item m="1" x="1912"/>
        <item m="1" x="2195"/>
        <item m="1" x="2115"/>
        <item m="1" x="1085"/>
        <item m="1" x="1720"/>
        <item m="1" x="1129"/>
        <item m="1" x="1260"/>
        <item m="1" x="2795"/>
        <item m="1" x="324"/>
        <item m="1" x="2684"/>
        <item m="1" x="561"/>
        <item m="1" x="2598"/>
        <item m="1" x="418"/>
        <item m="1" x="2339"/>
        <item m="1" x="1151"/>
        <item m="1" x="513"/>
        <item m="1" x="2371"/>
        <item m="1" x="1337"/>
        <item m="1" x="2349"/>
        <item m="1" x="2687"/>
        <item m="1" x="2589"/>
        <item m="1" x="1855"/>
        <item m="1" x="2375"/>
        <item m="1" x="1319"/>
        <item m="1" x="1156"/>
        <item m="1" x="1396"/>
        <item m="1" x="950"/>
        <item m="1" x="2686"/>
        <item m="1" x="2242"/>
        <item m="1" x="2305"/>
        <item m="1" x="352"/>
        <item m="1" x="2496"/>
        <item m="1" x="1044"/>
        <item m="1" x="1501"/>
        <item m="1" x="617"/>
        <item m="1" x="1724"/>
        <item m="1" x="1903"/>
        <item m="1" x="811"/>
        <item m="1" x="1726"/>
        <item m="1" x="677"/>
        <item m="1" x="1761"/>
        <item m="1" x="194"/>
        <item m="1" x="2789"/>
        <item m="1" x="1683"/>
        <item m="1" x="1400"/>
        <item m="1" x="2273"/>
        <item m="1" x="2280"/>
        <item m="1" x="1171"/>
        <item m="1" x="1382"/>
        <item m="1" x="1287"/>
        <item m="1" x="1602"/>
        <item m="1" x="1120"/>
        <item m="1" x="687"/>
        <item m="1" x="2599"/>
        <item m="1" x="1545"/>
        <item m="1" x="898"/>
        <item m="1" x="683"/>
        <item m="1" x="1809"/>
        <item m="1" x="2611"/>
        <item m="1" x="2604"/>
        <item m="1" x="1410"/>
        <item m="1" x="2540"/>
        <item m="1" x="598"/>
        <item m="1" x="2761"/>
        <item m="1" x="1221"/>
        <item m="1" x="2020"/>
        <item m="1" x="1984"/>
        <item m="1" x="2134"/>
        <item m="1" x="1392"/>
        <item m="1" x="1968"/>
        <item m="1" x="1172"/>
        <item m="1" x="1079"/>
        <item m="1" x="1193"/>
        <item m="1" x="1902"/>
        <item m="1" x="1734"/>
        <item m="1" x="1223"/>
        <item m="1" x="2329"/>
        <item m="1" x="668"/>
        <item m="1" x="681"/>
        <item m="1" x="2542"/>
        <item m="1" x="738"/>
        <item m="1" x="1546"/>
        <item m="1" x="2661"/>
        <item m="1" x="250"/>
        <item m="1" x="1112"/>
        <item m="1" x="1198"/>
        <item m="1" x="1075"/>
        <item m="1" x="589"/>
        <item m="1" x="2642"/>
        <item m="1" x="1126"/>
        <item m="1" x="954"/>
        <item m="1" x="402"/>
        <item m="1" x="1904"/>
        <item m="1" x="1422"/>
        <item m="1" x="1099"/>
        <item m="1" x="903"/>
        <item m="1" x="2784"/>
        <item m="1" x="1275"/>
        <item m="1" x="2131"/>
        <item m="1" x="2479"/>
        <item m="1" x="1650"/>
        <item m="1" x="991"/>
        <item m="1" x="1057"/>
        <item m="1" x="611"/>
        <item m="1" x="2558"/>
        <item m="1" x="2490"/>
        <item m="1" x="956"/>
        <item m="1" x="961"/>
        <item m="1" x="1833"/>
        <item m="1" x="1299"/>
        <item m="1" x="1747"/>
        <item m="1" x="1007"/>
        <item m="1" x="655"/>
        <item m="1" x="1767"/>
        <item m="1" x="2081"/>
        <item m="1" x="721"/>
        <item m="1" x="227"/>
        <item m="1" x="2561"/>
        <item m="1" x="2794"/>
        <item m="1" x="1530"/>
        <item m="1" x="2570"/>
        <item m="1" x="1479"/>
        <item m="1" x="2298"/>
        <item m="1" x="2247"/>
        <item m="1" x="2406"/>
        <item m="1" x="2054"/>
        <item m="1" x="2191"/>
        <item m="1" x="2139"/>
        <item m="1" x="1935"/>
        <item m="1" x="565"/>
        <item m="1" x="399"/>
        <item m="1" x="728"/>
        <item m="1" x="980"/>
        <item m="1" x="336"/>
        <item m="1" x="2469"/>
        <item m="1" x="411"/>
        <item m="1" x="1071"/>
        <item m="1" x="2720"/>
        <item m="1" x="960"/>
        <item m="1" x="1868"/>
        <item m="1" x="1870"/>
        <item m="1" x="317"/>
        <item m="1" x="645"/>
        <item m="1" x="2805"/>
        <item m="1" x="2304"/>
        <item m="1" x="1461"/>
        <item m="1" x="1023"/>
        <item m="1" x="2643"/>
        <item m="1" x="2192"/>
        <item m="1" x="2006"/>
        <item m="1" x="1841"/>
        <item m="1" x="2018"/>
        <item m="1" x="2053"/>
        <item m="1" x="1432"/>
        <item m="1" x="2488"/>
        <item m="1" x="2483"/>
        <item m="1" x="673"/>
        <item m="1" x="2670"/>
        <item m="1" x="2606"/>
        <item m="1" x="740"/>
        <item m="1" x="1196"/>
        <item m="1" x="939"/>
        <item m="1" x="2145"/>
        <item m="1" x="2070"/>
        <item m="1" x="1600"/>
        <item m="1" x="1887"/>
        <item m="1" x="840"/>
        <item m="1" x="730"/>
        <item m="1" x="1853"/>
        <item m="1" x="2657"/>
        <item m="1" x="2274"/>
        <item m="1" x="1462"/>
        <item m="1" x="1491"/>
        <item m="1" x="2215"/>
        <item m="1" x="1006"/>
        <item m="1" x="1148"/>
        <item m="1" x="613"/>
        <item m="1" x="1954"/>
        <item m="1" x="1107"/>
        <item m="1" x="457"/>
        <item m="1" x="2467"/>
        <item m="1" x="516"/>
        <item m="1" x="1897"/>
        <item m="1" x="2635"/>
        <item m="1" x="546"/>
        <item m="1" x="199"/>
        <item m="1" x="685"/>
        <item m="1" x="200"/>
        <item m="1" x="874"/>
        <item m="1" x="2644"/>
        <item m="1" x="1639"/>
        <item m="1" x="2073"/>
        <item m="1" x="1049"/>
        <item m="1" x="386"/>
        <item m="1" x="1242"/>
        <item m="1" x="579"/>
        <item m="1" x="641"/>
        <item m="1" x="252"/>
        <item m="1" x="1818"/>
        <item m="1" x="819"/>
        <item m="1" x="2306"/>
        <item m="1" x="1020"/>
        <item m="1" x="1295"/>
        <item m="1" x="2767"/>
        <item m="1" x="1058"/>
        <item m="1" x="197"/>
        <item m="1" x="2640"/>
        <item m="1" x="2480"/>
        <item m="1" x="1987"/>
        <item m="1" x="2113"/>
        <item m="1" x="1657"/>
        <item m="1" x="1456"/>
        <item m="1" x="2583"/>
        <item m="1" x="926"/>
        <item m="1" x="818"/>
        <item m="1" x="500"/>
        <item m="1" x="1010"/>
        <item m="1" x="2351"/>
        <item m="1" x="1633"/>
        <item m="1" x="1679"/>
        <item m="1" x="2271"/>
        <item m="1" x="742"/>
        <item m="1" x="1189"/>
        <item m="1" x="403"/>
        <item m="1" x="1127"/>
        <item m="1" x="660"/>
        <item m="1" x="1252"/>
        <item m="1" x="1820"/>
        <item m="1" x="2797"/>
        <item m="1" x="1249"/>
        <item m="1" x="770"/>
        <item m="1" x="1646"/>
        <item m="1" x="1397"/>
        <item m="1" x="2234"/>
        <item m="1" x="1957"/>
        <item m="1" x="1133"/>
        <item m="1" x="1995"/>
        <item m="1" x="1678"/>
        <item m="1" x="1623"/>
        <item m="1" x="853"/>
        <item m="1" x="2040"/>
        <item m="1" x="2266"/>
        <item m="1" x="1932"/>
        <item m="1" x="1361"/>
        <item m="1" x="542"/>
        <item m="1" x="1386"/>
        <item m="1" x="2788"/>
        <item m="1" x="187"/>
        <item m="1" x="1786"/>
        <item m="1" x="1219"/>
        <item m="1" x="1064"/>
        <item m="1" x="1069"/>
        <item m="1" x="1978"/>
        <item m="1" x="1169"/>
        <item m="1" x="1481"/>
        <item m="1" x="2487"/>
        <item m="1" x="859"/>
        <item m="1" x="1632"/>
        <item m="1" x="1847"/>
        <item m="1" x="1366"/>
        <item m="1" x="2654"/>
        <item m="1" x="1795"/>
        <item m="1" x="531"/>
        <item m="1" x="1080"/>
        <item m="1" x="659"/>
        <item m="1" x="1108"/>
        <item m="1" x="917"/>
        <item m="1" x="2383"/>
        <item m="1" x="2774"/>
        <item m="1" x="1061"/>
        <item m="1" x="1873"/>
        <item m="1" x="2402"/>
        <item m="1" x="1991"/>
        <item m="1" x="547"/>
        <item m="1" x="426"/>
        <item m="1" x="817"/>
        <item m="1" x="2714"/>
        <item m="1" x="1424"/>
        <item m="1" x="1166"/>
        <item m="1" x="1521"/>
        <item m="1" x="2673"/>
        <item m="1" x="1093"/>
        <item m="1" x="1577"/>
        <item m="1" x="1469"/>
        <item m="1" x="682"/>
        <item m="1" x="1365"/>
        <item m="1" x="1031"/>
        <item m="1" x="1875"/>
        <item m="1" x="1293"/>
        <item m="1" x="1694"/>
        <item m="1" x="1278"/>
        <item m="1" x="2768"/>
        <item m="1" x="1719"/>
        <item m="1" x="1324"/>
        <item m="1" x="925"/>
        <item m="1" x="634"/>
        <item m="1" x="575"/>
        <item m="1" x="1336"/>
        <item m="1" x="1641"/>
        <item m="1" x="2223"/>
        <item m="1" x="1763"/>
        <item m="1" x="2288"/>
        <item m="1" x="1236"/>
        <item m="1" x="2300"/>
        <item m="1" x="1802"/>
        <item m="1" x="2742"/>
        <item m="1" x="1373"/>
        <item m="1" x="1144"/>
        <item m="1" x="2318"/>
        <item m="1" x="1207"/>
        <item m="1" x="240"/>
        <item m="1" x="1663"/>
        <item m="1" x="692"/>
        <item m="1" x="696"/>
        <item m="1" x="2535"/>
        <item m="1" x="2109"/>
        <item m="1" x="2584"/>
        <item m="1" x="2015"/>
        <item m="1" x="446"/>
        <item m="1" x="846"/>
        <item m="1" x="2454"/>
        <item m="1" x="1689"/>
        <item m="1" x="528"/>
        <item m="1" x="1561"/>
        <item m="1" x="2753"/>
        <item m="1" x="1568"/>
        <item m="1" x="1334"/>
        <item m="1" x="1625"/>
        <item m="1" x="381"/>
        <item m="1" x="601"/>
        <item m="1" x="833"/>
        <item m="1" x="2609"/>
        <item m="1" x="1446"/>
        <item m="1" x="636"/>
        <item m="1" x="415"/>
        <item m="1" x="2105"/>
        <item m="1" x="2464"/>
        <item m="1" x="662"/>
        <item m="1" x="996"/>
        <item m="1" x="2044"/>
        <item m="1" x="1368"/>
        <item m="1" x="1671"/>
        <item m="1" x="1473"/>
        <item m="1" x="1738"/>
        <item m="1" x="2536"/>
        <item m="1" x="244"/>
        <item m="1" x="2798"/>
        <item m="1" x="1697"/>
        <item m="1" x="2004"/>
        <item m="1" x="1846"/>
        <item m="1" x="383"/>
        <item m="1" x="1621"/>
        <item m="1" x="212"/>
        <item m="1" x="2140"/>
        <item m="1" x="756"/>
        <item m="1" x="1417"/>
        <item m="1" x="1416"/>
        <item m="1" x="1243"/>
        <item m="1" x="2778"/>
        <item m="1" x="2314"/>
        <item m="1" x="1429"/>
        <item m="1" x="1553"/>
        <item m="1" x="1038"/>
        <item m="1" x="1059"/>
        <item m="1" x="1034"/>
        <item m="1" x="2021"/>
        <item m="1" x="2366"/>
        <item m="1" x="1575"/>
        <item m="1" x="397"/>
        <item m="1" x="223"/>
        <item m="1" x="245"/>
        <item m="1" x="1700"/>
        <item m="1" x="2126"/>
        <item m="1" x="694"/>
        <item m="1" x="206"/>
        <item m="1" x="1174"/>
        <item m="1" x="2531"/>
        <item m="1" x="2311"/>
        <item m="1" x="1381"/>
        <item m="1" x="1804"/>
        <item m="1" x="2248"/>
        <item m="1" x="1420"/>
        <item m="1" x="1867"/>
        <item m="1" x="1180"/>
        <item m="1" x="2142"/>
        <item m="1" x="2575"/>
        <item m="1" x="1698"/>
        <item m="1" x="1307"/>
        <item m="1" x="2367"/>
        <item m="1" x="1372"/>
        <item m="1" x="2212"/>
        <item m="1" x="2178"/>
        <item m="1" x="1230"/>
        <item m="1" x="1967"/>
        <item m="1" x="440"/>
        <item m="1" x="2739"/>
        <item m="1" x="1404"/>
        <item m="1" x="2607"/>
        <item m="1" x="2458"/>
        <item m="1" x="2368"/>
        <item m="1" x="1150"/>
        <item m="1" x="2423"/>
        <item m="1" x="888"/>
        <item m="1" x="1269"/>
        <item m="1" x="1652"/>
        <item m="1" x="2433"/>
        <item m="1" x="2403"/>
        <item m="1" x="1240"/>
        <item m="1" x="2213"/>
        <item m="1" x="2210"/>
        <item m="1" x="873"/>
        <item m="1" x="2232"/>
        <item m="1" x="2335"/>
        <item m="1" x="1343"/>
        <item m="1" x="1637"/>
        <item m="1" x="2404"/>
        <item m="1" x="2219"/>
        <item m="1" x="1438"/>
        <item m="1" x="2597"/>
        <item m="1" x="2394"/>
        <item m="1" x="1138"/>
        <item m="1" x="834"/>
        <item m="1" x="725"/>
        <item m="1" x="2700"/>
        <item m="1" x="393"/>
        <item m="1" x="334"/>
        <item m="1" x="1128"/>
        <item m="1" x="1301"/>
        <item m="1" x="576"/>
        <item m="1" x="2270"/>
        <item x="69"/>
        <item m="1" x="195"/>
        <item m="1" x="492"/>
        <item m="1" x="1028"/>
        <item m="1" x="649"/>
        <item m="1" x="1055"/>
        <item m="1" x="2106"/>
        <item m="1" x="2217"/>
        <item m="1" x="1500"/>
        <item m="1" x="1357"/>
        <item m="1" x="2074"/>
        <item m="1" x="2060"/>
        <item m="1" x="1330"/>
        <item m="1" x="1614"/>
        <item m="1" x="1709"/>
        <item m="1" x="2811"/>
        <item m="1" x="1934"/>
        <item m="1" x="2035"/>
        <item m="1" x="257"/>
        <item m="1" x="1054"/>
        <item m="1" x="569"/>
        <item m="1" x="1578"/>
        <item m="1" x="2320"/>
        <item m="1" x="2636"/>
        <item m="1" x="184"/>
        <item m="1" x="2065"/>
        <item m="1" x="511"/>
        <item m="1" x="963"/>
        <item m="1" x="2251"/>
        <item x="42"/>
        <item m="1" x="2072"/>
        <item m="1" x="2581"/>
        <item m="1" x="2285"/>
        <item m="1" x="1691"/>
        <item m="1" x="2494"/>
        <item m="1" x="2437"/>
        <item m="1" x="2373"/>
        <item m="1" x="343"/>
        <item m="1" x="1013"/>
        <item m="1" x="453"/>
        <item m="1" x="409"/>
        <item m="1" x="2737"/>
        <item m="1" x="1423"/>
        <item m="1" x="2813"/>
        <item m="1" x="375"/>
        <item m="1" x="1981"/>
        <item m="1" x="2665"/>
        <item m="1" x="2485"/>
        <item m="1" x="2519"/>
        <item m="1" x="486"/>
        <item m="1" x="1097"/>
        <item m="1" x="2556"/>
        <item m="1" x="372"/>
        <item m="1" x="2576"/>
        <item m="1" x="1764"/>
        <item m="1" x="521"/>
        <item m="1" x="1311"/>
        <item m="1" x="2645"/>
        <item m="1" x="196"/>
        <item m="1" x="1677"/>
        <item m="1" x="1510"/>
        <item m="1" x="2179"/>
        <item m="1" x="2681"/>
        <item m="1" x="900"/>
        <item m="1" x="190"/>
        <item m="1" x="2543"/>
        <item m="1" x="637"/>
        <item m="1" x="1177"/>
        <item m="1" x="1516"/>
        <item m="1" x="1026"/>
        <item m="1" x="2345"/>
        <item m="1" x="1214"/>
        <item m="1" x="1216"/>
        <item m="1" x="2214"/>
        <item m="1" x="2246"/>
        <item m="1" x="1659"/>
        <item m="1" x="2630"/>
        <item m="1" x="1499"/>
        <item m="1" x="2735"/>
        <item m="1" x="2029"/>
        <item m="1" x="2513"/>
        <item m="1" x="222"/>
        <item m="1" x="1195"/>
        <item m="1" x="1780"/>
        <item m="1" x="2203"/>
        <item m="1" x="739"/>
        <item m="1" x="1876"/>
        <item m="1" x="1291"/>
        <item m="1" x="988"/>
        <item m="1" x="1181"/>
        <item m="1" x="1513"/>
        <item m="1" x="1807"/>
        <item m="1" x="2418"/>
        <item m="1" x="2321"/>
        <item m="1" x="753"/>
        <item m="1" x="525"/>
        <item m="1" x="2030"/>
        <item m="1" x="2025"/>
        <item m="1" x="2104"/>
        <item m="1" x="419"/>
        <item m="1" x="2290"/>
        <item m="1" x="1796"/>
        <item m="1" x="485"/>
        <item m="1" x="2147"/>
        <item m="1" x="1616"/>
        <item m="1" x="2553"/>
        <item m="1" x="1352"/>
        <item m="1" x="1938"/>
        <item m="1" x="538"/>
        <item m="1" x="2422"/>
        <item m="1" x="2129"/>
        <item m="1" x="460"/>
        <item m="1" x="1490"/>
        <item m="1" x="1567"/>
        <item m="1" x="608"/>
        <item m="1" x="490"/>
        <item m="1" x="1492"/>
        <item m="1" x="2697"/>
        <item m="1" x="1123"/>
        <item m="1" x="2297"/>
        <item m="1" x="1972"/>
        <item m="1" x="1258"/>
        <item m="1" x="1878"/>
        <item m="1" x="2658"/>
        <item m="1" x="2222"/>
        <item m="1" x="1604"/>
        <item m="1" x="646"/>
        <item m="1" x="2033"/>
        <item m="1" x="1401"/>
        <item m="1" x="1946"/>
        <item m="1" x="1333"/>
        <item m="1" x="1854"/>
        <item m="1" x="1435"/>
        <item m="1" x="1775"/>
        <item m="1" x="1611"/>
        <item m="1" x="557"/>
        <item m="1" x="2552"/>
        <item m="1" x="1590"/>
        <item m="1" x="1443"/>
        <item m="1" x="2621"/>
        <item m="1" x="239"/>
        <item m="1" x="1528"/>
        <item m="1" x="469"/>
        <item m="1" x="640"/>
        <item m="1" x="1888"/>
        <item m="1" x="2574"/>
        <item m="1" x="543"/>
        <item m="1" x="2659"/>
        <item m="1" x="2655"/>
        <item m="1" x="438"/>
        <item m="1" x="1808"/>
        <item m="1" x="2638"/>
        <item m="1" x="1102"/>
        <item m="1" x="475"/>
        <item m="1" x="791"/>
        <item m="1" x="243"/>
        <item m="1" x="1670"/>
        <item m="1" x="1015"/>
        <item m="1" x="876"/>
        <item m="1" x="1083"/>
        <item m="1" x="1772"/>
        <item m="1" x="2692"/>
        <item m="1" x="2262"/>
        <item m="1" x="299"/>
        <item m="1" x="2476"/>
        <item m="1" x="919"/>
        <item m="1" x="1905"/>
        <item m="1" x="535"/>
        <item m="1" x="1515"/>
        <item m="1" x="1106"/>
        <item m="1" x="1569"/>
        <item m="1" x="879"/>
        <item m="1" x="229"/>
        <item m="1" x="1619"/>
        <item m="1" x="1754"/>
        <item m="1" x="230"/>
        <item m="1" x="2100"/>
        <item m="1" x="2123"/>
        <item m="1" x="1208"/>
        <item m="1" x="287"/>
        <item m="1" x="812"/>
        <item m="1" x="2007"/>
        <item m="1" x="897"/>
        <item m="1" x="2641"/>
        <item m="1" x="1029"/>
        <item m="1" x="2046"/>
        <item m="1" x="1615"/>
        <item m="1" x="2639"/>
        <item m="1" x="398"/>
        <item m="1" x="999"/>
        <item m="1" x="2507"/>
        <item m="1" x="1737"/>
        <item m="1" x="2713"/>
        <item m="1" x="2650"/>
        <item m="1" x="1048"/>
        <item m="1" x="607"/>
        <item m="1" x="269"/>
        <item m="1" x="1394"/>
        <item m="1" x="816"/>
        <item m="1" x="650"/>
        <item m="1" x="966"/>
        <item m="1" x="251"/>
        <item m="1" x="1836"/>
        <item m="1" x="1428"/>
        <item m="1" x="1872"/>
        <item m="1" x="2679"/>
        <item m="1" x="1255"/>
        <item m="1" x="667"/>
        <item m="1" x="264"/>
        <item m="1" x="2509"/>
        <item m="1" x="2547"/>
        <item m="1" x="2253"/>
        <item m="1" x="1825"/>
        <item m="1" x="858"/>
        <item m="1" x="1980"/>
        <item x="108"/>
        <item m="1" x="2088"/>
        <item m="1" x="2138"/>
        <item m="1" x="2685"/>
        <item m="1" x="1976"/>
        <item m="1" x="2121"/>
        <item m="1" x="1517"/>
        <item m="1" x="1832"/>
        <item m="1" x="704"/>
        <item m="1" x="2807"/>
        <item m="1" x="214"/>
        <item m="1" x="959"/>
        <item m="1" x="1733"/>
        <item m="1" x="215"/>
        <item m="1" x="1511"/>
        <item m="1" x="2528"/>
        <item m="1" x="2512"/>
        <item m="1" x="2260"/>
        <item m="1" x="1025"/>
        <item m="1" x="1791"/>
        <item m="1" x="1665"/>
        <item m="1" x="242"/>
        <item m="1" x="2647"/>
        <item m="1" x="508"/>
        <item m="1" x="2616"/>
        <item m="1" x="1921"/>
        <item m="1" x="1834"/>
        <item m="1" x="1973"/>
        <item m="1" x="757"/>
        <item m="1" x="1367"/>
        <item m="1" x="1622"/>
        <item m="1" x="1687"/>
        <item m="1" x="2397"/>
        <item m="1" x="2683"/>
        <item m="1" x="2503"/>
        <item m="1" x="614"/>
        <item m="1" x="2431"/>
        <item m="1" x="2417"/>
        <item m="1" x="2724"/>
        <item m="1" x="2419"/>
        <item m="1" x="595"/>
        <item m="1" x="2633"/>
        <item m="1" x="1297"/>
        <item m="1" x="2762"/>
        <item m="1" x="2785"/>
        <item m="1" x="219"/>
        <item m="1" x="2325"/>
        <item m="1" x="710"/>
        <item m="1" x="752"/>
        <item m="1" x="1736"/>
        <item m="1" x="588"/>
        <item m="1" x="2499"/>
        <item m="1" x="2505"/>
        <item m="1" x="1758"/>
        <item m="1" x="700"/>
        <item m="1" x="945"/>
        <item m="1" x="204"/>
        <item m="1" x="922"/>
        <item m="1" x="2239"/>
        <item m="1" x="1348"/>
        <item m="1" x="2289"/>
        <item m="1" x="2168"/>
        <item m="1" x="741"/>
        <item m="1" x="764"/>
        <item m="1" x="265"/>
        <item m="1" x="2099"/>
        <item m="1" x="1074"/>
        <item m="1" x="2693"/>
        <item m="1" x="1673"/>
        <item m="1" x="838"/>
        <item m="1" x="2255"/>
        <item m="1" x="1570"/>
        <item m="1" x="1094"/>
        <item m="1" x="1927"/>
        <item m="1" x="1725"/>
        <item m="1" x="990"/>
        <item m="1" x="323"/>
        <item m="1" x="994"/>
        <item m="1" x="2265"/>
        <item m="1" x="1715"/>
        <item m="1" x="498"/>
        <item m="1" x="973"/>
        <item m="1" x="616"/>
        <item m="1" x="480"/>
        <item m="1" x="328"/>
        <item m="1" x="2592"/>
        <item m="1" x="910"/>
        <item m="1" x="1707"/>
        <item m="1" x="1001"/>
        <item m="1" x="2747"/>
        <item m="1" x="1077"/>
        <item m="1" x="2769"/>
        <item m="1" x="1325"/>
        <item m="1" x="1191"/>
        <item m="1" x="493"/>
        <item m="1" x="220"/>
        <item m="1" x="711"/>
        <item m="1" x="496"/>
        <item m="1" x="2453"/>
        <item m="1" x="716"/>
        <item m="1" x="1850"/>
        <item m="1" x="529"/>
        <item m="1" x="1402"/>
        <item m="1" x="559"/>
        <item m="1" x="360"/>
        <item m="1" x="232"/>
        <item m="1" x="2772"/>
        <item m="1" x="731"/>
        <item m="1" x="734"/>
        <item m="1" x="1708"/>
        <item x="128"/>
        <item m="1" x="1656"/>
        <item x="45"/>
        <item m="1" x="2677"/>
        <item m="1" x="1667"/>
        <item m="1" x="698"/>
        <item m="1" x="1563"/>
        <item m="1" x="1970"/>
        <item m="1" x="1891"/>
        <item m="1" x="1350"/>
        <item m="1" x="701"/>
        <item m="1" x="1161"/>
        <item m="1" x="2013"/>
        <item m="1" x="798"/>
        <item m="1" x="473"/>
        <item m="1" x="1331"/>
        <item m="1" x="2199"/>
        <item m="1" x="2710"/>
        <item m="1" x="957"/>
        <item m="1" x="841"/>
        <item m="1" x="796"/>
        <item m="1" x="626"/>
        <item m="1" x="1729"/>
        <item m="1" x="844"/>
        <item m="1" x="2799"/>
        <item m="1" x="260"/>
        <item m="1" x="1415"/>
        <item m="1" x="241"/>
        <item m="1" x="1607"/>
        <item m="1" x="558"/>
        <item m="1" x="506"/>
        <item m="1" x="2313"/>
        <item m="1" x="2752"/>
        <item m="1" x="2172"/>
        <item m="1" x="1845"/>
        <item m="1" x="2812"/>
        <item m="1" x="2569"/>
        <item m="1" x="797"/>
        <item m="1" x="1743"/>
        <item m="1" x="2578"/>
        <item m="1" x="2573"/>
        <item m="1" x="339"/>
        <item m="1" x="804"/>
        <item m="1" x="2751"/>
        <item m="1" x="430"/>
        <item m="1" x="619"/>
        <item m="1" x="2631"/>
        <item m="1" x="1765"/>
        <item m="1" x="1459"/>
        <item m="1" x="1613"/>
        <item m="1" x="2511"/>
        <item m="1" x="1630"/>
        <item m="1" x="1983"/>
        <item m="1" x="2518"/>
        <item m="1" x="385"/>
        <item m="1" x="1731"/>
        <item m="1" x="1182"/>
        <item m="1" x="1645"/>
        <item m="1" x="1134"/>
        <item m="1" x="1877"/>
        <item m="1" x="1318"/>
        <item m="1" x="2286"/>
        <item m="1" x="2732"/>
        <item m="1" x="648"/>
        <item m="1" x="2184"/>
        <item m="1" x="1953"/>
        <item m="1" x="2346"/>
        <item m="1" x="495"/>
        <item x="150"/>
        <item m="1" x="238"/>
        <item m="1" x="1068"/>
        <item m="1" x="1257"/>
        <item m="1" x="714"/>
        <item m="1" x="2209"/>
        <item m="1" x="573"/>
        <item m="1" x="444"/>
        <item m="1" x="2026"/>
        <item m="1" x="1655"/>
        <item m="1" x="2809"/>
        <item m="1" x="2137"/>
        <item m="1" x="1146"/>
        <item m="1" x="1661"/>
        <item m="1" x="1470"/>
        <item m="1" x="1008"/>
        <item m="1" x="2620"/>
        <item m="1" x="2810"/>
        <item m="1" x="947"/>
        <item m="1" x="1609"/>
        <item m="1" x="1562"/>
        <item m="1" x="1027"/>
        <item m="1" x="2515"/>
        <item m="1" x="843"/>
        <item m="1" x="871"/>
        <item m="1" x="749"/>
        <item m="1" x="2043"/>
        <item m="1" x="1296"/>
        <item m="1" x="1217"/>
        <item m="1" x="188"/>
        <item m="1" x="1830"/>
        <item m="1" x="1089"/>
        <item m="1" x="2516"/>
        <item m="1" x="707"/>
        <item m="1" x="1871"/>
        <item m="1" x="1413"/>
        <item m="1" x="234"/>
        <item m="1" x="1342"/>
        <item m="1" x="1915"/>
        <item m="1" x="807"/>
        <item m="1" x="2182"/>
        <item m="1" x="743"/>
        <item m="1" x="952"/>
        <item m="1" x="1506"/>
        <item m="1" x="1167"/>
        <item m="1" x="1155"/>
        <item m="1" x="2709"/>
        <item m="1" x="1284"/>
        <item m="1" x="1909"/>
        <item m="1" x="2330"/>
        <item m="1" x="2216"/>
        <item m="1" x="1095"/>
        <item m="1" x="1135"/>
        <item m="1" x="932"/>
        <item m="1" x="928"/>
        <item m="1" x="615"/>
        <item m="1" x="861"/>
        <item m="1" x="295"/>
        <item m="1" x="1256"/>
        <item m="1" x="722"/>
        <item m="1" x="1033"/>
        <item m="1" x="2160"/>
        <item m="1" x="1893"/>
        <item m="1" x="2132"/>
        <item m="1" x="2102"/>
        <item m="1" x="718"/>
        <item m="1" x="470"/>
        <item m="1" x="2411"/>
        <item m="1" x="2350"/>
        <item m="1" x="256"/>
        <item m="1" x="1204"/>
        <item m="1" x="1643"/>
        <item m="1" x="1087"/>
        <item m="1" x="1879"/>
        <item m="1" x="1136"/>
        <item m="1" x="1390"/>
        <item m="1" x="2344"/>
        <item m="1" x="427"/>
        <item m="1" x="437"/>
        <item m="1" x="1385"/>
        <item m="1" x="2163"/>
        <item m="1" x="1306"/>
        <item m="1" x="2231"/>
        <item m="1" x="727"/>
        <item m="1" x="2058"/>
        <item m="1" x="2436"/>
        <item m="1" x="1493"/>
        <item m="1" x="735"/>
        <item m="1" x="236"/>
        <item m="1" x="2295"/>
        <item m="1" x="1090"/>
        <item m="1" x="2775"/>
        <item m="1" x="2708"/>
        <item m="1" x="2605"/>
        <item m="1" x="345"/>
        <item m="1" x="2309"/>
        <item m="1" x="1941"/>
        <item m="1" x="1773"/>
        <item m="1" x="2520"/>
        <item m="1" x="1969"/>
        <item m="1" x="2554"/>
        <item m="1" x="951"/>
        <item m="1" x="262"/>
        <item m="1" x="363"/>
        <item m="1" x="1944"/>
        <item m="1" x="1458"/>
        <item m="1" x="1502"/>
        <item m="1" x="642"/>
        <item m="1" x="2780"/>
        <item m="1" x="2585"/>
        <item m="1" x="2353"/>
        <item m="1" x="1197"/>
        <item m="1" x="676"/>
        <item m="1" x="526"/>
        <item m="1" x="892"/>
        <item m="1" x="2108"/>
        <item m="1" x="321"/>
        <item m="1" x="783"/>
        <item m="1" x="1597"/>
        <item m="1" x="1226"/>
        <item m="1" x="1468"/>
        <item m="1" x="2741"/>
        <item m="1" x="2167"/>
        <item m="1" x="787"/>
        <item m="1" x="1840"/>
        <item m="1" x="949"/>
        <item m="1" x="958"/>
        <item m="1" x="2759"/>
        <item m="1" x="471"/>
        <item m="1" x="2614"/>
        <item m="1" x="1039"/>
        <item m="1" x="207"/>
        <item m="1" x="274"/>
        <item m="1" x="413"/>
        <item m="1" x="782"/>
        <item m="1" x="1475"/>
        <item m="1" x="1631"/>
        <item m="1" x="784"/>
        <item m="1" x="1519"/>
        <item m="1" x="2302"/>
        <item m="1" x="463"/>
        <item m="1" x="995"/>
        <item m="1" x="431"/>
        <item m="1" x="216"/>
        <item m="1" x="1153"/>
        <item m="1" x="1965"/>
        <item m="1" x="1620"/>
        <item m="1" x="1811"/>
        <item m="1" x="1225"/>
        <item m="1" x="1950"/>
        <item m="1" x="263"/>
        <item m="1" x="774"/>
        <item m="1" x="2307"/>
        <item m="1" x="1988"/>
        <item m="1" x="1406"/>
        <item m="1" x="1931"/>
        <item m="1" x="1418"/>
        <item m="1" x="1998"/>
        <item m="1" x="2408"/>
        <item m="1" x="1283"/>
        <item m="1" x="1936"/>
        <item m="1" x="1555"/>
        <item m="1" x="465"/>
        <item m="1" x="968"/>
        <item m="1" x="432"/>
        <item m="1" x="2468"/>
        <item m="1" x="890"/>
        <item m="1" x="1464"/>
        <item m="1" x="517"/>
        <item m="1" x="2229"/>
        <item m="1" x="1359"/>
        <item m="1" x="748"/>
        <item m="1" x="1865"/>
        <item m="1" x="1571"/>
        <item m="1" x="1266"/>
        <item m="1" x="1660"/>
        <item m="1" x="628"/>
        <item m="1" x="2319"/>
        <item m="1" x="1302"/>
        <item m="1" x="2293"/>
        <item m="1" x="1203"/>
        <item m="1" x="691"/>
        <item m="1" x="1933"/>
        <item m="1" x="938"/>
        <item m="1" x="202"/>
        <item m="1" x="870"/>
        <item m="1" x="1581"/>
        <item m="1" x="2370"/>
        <item m="1" x="400"/>
        <item m="1" x="2097"/>
        <item m="1" x="2150"/>
        <item m="1" x="2777"/>
        <item m="1" x="567"/>
        <item m="1" x="1369"/>
        <item m="1" x="2565"/>
        <item m="1" x="750"/>
        <item m="1" x="1264"/>
        <item m="1" x="2440"/>
        <item m="1" x="532"/>
        <item m="1" x="2755"/>
        <item m="1" x="867"/>
        <item m="1" x="474"/>
        <item m="1" x="2281"/>
        <item m="1" x="776"/>
        <item m="1" x="1405"/>
        <item m="1" x="2615"/>
        <item m="1" x="1119"/>
        <item m="1" x="1910"/>
        <item m="1" x="192"/>
        <item m="1" x="1536"/>
        <item m="1" x="1992"/>
        <item m="1" x="899"/>
        <item m="1" x="2118"/>
        <item m="1" x="2245"/>
        <item m="1" x="2087"/>
        <item m="1" x="1899"/>
        <item m="1" x="1192"/>
        <item m="1" x="2495"/>
        <item m="1" x="943"/>
        <item m="1" x="2381"/>
        <item m="1" x="353"/>
        <item m="1" x="1391"/>
        <item m="1" x="335"/>
        <item m="1" x="1143"/>
        <item m="1" x="1321"/>
        <item m="1" x="2727"/>
        <item m="1" x="237"/>
        <item m="1" x="1699"/>
        <item m="1" x="848"/>
        <item m="1" x="915"/>
        <item m="1" x="322"/>
        <item m="1" x="298"/>
        <item m="1" x="447"/>
        <item m="1" x="1730"/>
        <item m="1" x="2557"/>
        <item m="1" x="1960"/>
        <item m="1" x="2704"/>
        <item m="1" x="2617"/>
        <item m="1" x="2427"/>
        <item m="1" x="1495"/>
        <item m="1" x="253"/>
        <item m="1" x="1576"/>
        <item m="1" x="1741"/>
        <item m="1" x="1686"/>
        <item m="1" x="2632"/>
        <item m="1" x="2263"/>
        <item m="1" x="571"/>
        <item m="1" x="1844"/>
        <item m="1" x="2517"/>
        <item m="1" x="2466"/>
        <item m="1" x="307"/>
        <item m="1" x="1228"/>
        <item m="1" x="2533"/>
        <item m="1" x="1488"/>
        <item m="1" x="1925"/>
        <item m="1" x="2694"/>
        <item m="1" x="924"/>
        <item m="1" x="1926"/>
        <item m="1" x="2484"/>
        <item m="1" x="1063"/>
        <item m="1" x="279"/>
        <item m="1" x="545"/>
        <item m="1" x="882"/>
        <item m="1" x="2702"/>
        <item m="1" x="705"/>
        <item m="1" x="2316"/>
        <item m="1" x="2426"/>
        <item m="1" x="820"/>
        <item m="1" x="1110"/>
        <item m="1" x="2358"/>
        <item m="1" x="326"/>
        <item m="1" x="1681"/>
        <item m="1" x="1638"/>
        <item m="1" x="2089"/>
        <item m="1" x="1472"/>
        <item m="1" x="1288"/>
        <item m="1" x="2205"/>
        <item m="1" x="1215"/>
        <item m="1" x="1455"/>
        <item m="1" x="2623"/>
        <item m="1" x="1115"/>
        <item m="1" x="953"/>
        <item m="1" x="1244"/>
        <item m="1" x="712"/>
        <item m="1" x="1072"/>
        <item m="1" x="772"/>
        <item m="1" x="1512"/>
        <item m="1" x="2723"/>
        <item m="1" x="2052"/>
        <item m="1" x="1274"/>
        <item m="1" x="193"/>
        <item m="1" x="2002"/>
        <item m="1" x="1752"/>
        <item m="1" x="387"/>
        <item m="1" x="1351"/>
        <item m="1" x="281"/>
        <item m="1" x="1300"/>
        <item m="1" x="2450"/>
        <item m="1" x="1332"/>
        <item m="1" x="885"/>
        <item m="1" x="472"/>
        <item m="1" x="1187"/>
        <item m="1" x="1924"/>
        <item m="1" x="1693"/>
        <item m="1" x="777"/>
        <item m="1" x="2667"/>
        <item m="1" x="850"/>
        <item m="1" x="249"/>
        <item m="1" x="1290"/>
        <item m="1" x="2567"/>
        <item m="1" x="612"/>
        <item m="1" x="254"/>
        <item m="1" x="2360"/>
        <item m="1" x="1412"/>
        <item m="1" x="320"/>
        <item m="1" x="1618"/>
        <item m="1" x="604"/>
        <item m="1" x="1900"/>
        <item m="1" x="1407"/>
        <item m="1" x="349"/>
        <item m="1" x="2682"/>
        <item m="1" x="1703"/>
        <item m="1" x="1852"/>
        <item m="1" x="1713"/>
        <item m="1" x="2148"/>
        <item m="1" x="347"/>
        <item m="1" x="1952"/>
        <item m="1" x="880"/>
        <item m="1" x="482"/>
        <item m="1" x="2362"/>
        <item m="1" x="2415"/>
        <item m="1" x="1326"/>
        <item m="1" x="842"/>
        <item m="1" x="534"/>
        <item m="1" x="2279"/>
        <item m="1" x="2291"/>
        <item m="1" x="425"/>
        <item m="1" x="1304"/>
        <item m="1" x="1842"/>
        <item m="1" x="1599"/>
        <item m="1" x="699"/>
        <item m="1" x="519"/>
        <item m="1" x="2758"/>
        <item m="1" x="429"/>
        <item m="1" x="1439"/>
        <item m="1" x="984"/>
        <item m="1" x="1706"/>
        <item m="1" x="1409"/>
        <item m="1" x="445"/>
        <item m="1" x="2434"/>
        <item m="1" x="1526"/>
        <item m="1" x="2648"/>
        <item m="1" x="1675"/>
        <item m="1" x="1360"/>
        <item m="1" x="1753"/>
        <item m="1" x="1387"/>
        <item m="1" x="2336"/>
        <item m="1" x="977"/>
        <item m="1" x="2680"/>
        <item m="1" x="2634"/>
        <item m="1" x="605"/>
        <item m="1" x="369"/>
        <item m="1" x="255"/>
        <item m="1" x="2445"/>
        <item m="1" x="856"/>
        <item m="1" x="2566"/>
        <item m="1" x="2790"/>
        <item m="1" x="466"/>
        <item m="1" x="552"/>
        <item m="1" x="226"/>
        <item m="1" x="1113"/>
        <item m="1" x="630"/>
        <item m="1" x="329"/>
        <item m="1" x="2101"/>
        <item m="1" x="228"/>
        <item m="1" x="1176"/>
        <item m="1" x="779"/>
        <item m="1" x="1556"/>
        <item m="1" x="1770"/>
        <item m="1" x="597"/>
        <item m="1" x="458"/>
        <item m="1" x="1684"/>
        <item m="1" x="930"/>
        <item m="1" x="1768"/>
        <item m="1" x="955"/>
        <item m="1" x="1848"/>
        <item m="1" x="1862"/>
        <item m="1" x="2586"/>
        <item m="1" x="1233"/>
        <item m="1" x="417"/>
        <item m="1" x="2664"/>
        <item m="1" x="580"/>
        <item m="1" x="1453"/>
        <item m="1" x="1839"/>
        <item m="1" x="1227"/>
        <item m="1" x="1642"/>
        <item m="1" x="1322"/>
        <item m="1" x="414"/>
        <item m="1" x="1320"/>
        <item m="1" x="1537"/>
        <item m="1" x="1098"/>
        <item m="1" x="2197"/>
        <item m="1" x="1194"/>
        <item m="1" x="621"/>
        <item m="1" x="312"/>
        <item m="1" x="1685"/>
        <item m="1" x="1554"/>
        <item m="1" x="1649"/>
        <item m="1" x="556"/>
        <item m="1" x="2502"/>
        <item m="1" x="1251"/>
        <item m="1" x="901"/>
        <item m="1" x="715"/>
        <item m="1" x="289"/>
        <item m="1" x="933"/>
        <item m="1" x="390"/>
        <item m="1" x="2718"/>
        <item m="1" x="865"/>
        <item m="1" x="2334"/>
        <item m="1" x="1797"/>
        <item m="1" x="365"/>
        <item m="1" x="1598"/>
        <item m="1" x="1145"/>
        <item m="1" x="744"/>
        <item m="1" x="908"/>
        <item m="1" x="2202"/>
        <item m="1" x="1091"/>
        <item m="1" x="330"/>
        <item m="1" x="288"/>
        <item m="1" x="835"/>
        <item m="1" x="599"/>
        <item m="1" x="2133"/>
        <item m="1" x="1822"/>
        <item m="1" x="488"/>
        <item m="1" x="1154"/>
        <item m="1" x="2455"/>
        <item m="1" x="1779"/>
        <item m="1" x="918"/>
        <item m="1" x="577"/>
        <item m="1" x="1152"/>
        <item m="1" x="2091"/>
        <item m="1" x="548"/>
        <item m="1" x="1498"/>
        <item m="1" x="1507"/>
        <item m="1" x="2514"/>
        <item m="1" x="1648"/>
        <item m="1" x="1524"/>
        <item m="1" x="1588"/>
        <item m="1" x="2112"/>
        <item m="1" x="690"/>
        <item m="1" x="2083"/>
        <item m="1" x="2728"/>
        <item m="1" x="1959"/>
        <item m="1" x="1286"/>
        <item m="1" x="895"/>
        <item m="1" x="2324"/>
        <item m="1" x="1727"/>
        <item m="1" x="275"/>
        <item m="1" x="792"/>
        <item m="1" x="1463"/>
        <item m="1" x="854"/>
        <item m="1" x="2201"/>
        <item m="1" x="2128"/>
        <item m="1" x="1640"/>
        <item m="1" x="1434"/>
        <item m="1" x="2783"/>
        <item m="1" x="596"/>
        <item m="1" x="802"/>
        <item m="1" x="1766"/>
        <item m="1" x="2550"/>
        <item m="1" x="1444"/>
        <item m="1" x="972"/>
        <item m="1" x="1474"/>
        <item m="1" x="2166"/>
        <item m="1" x="2717"/>
        <item m="1" x="1690"/>
        <item m="1" x="1666"/>
        <item m="1" x="1849"/>
        <item m="1" x="1817"/>
        <item m="1" x="1864"/>
        <item m="1" x="1060"/>
        <item m="1" x="278"/>
        <item m="1" x="1042"/>
        <item m="1" x="388"/>
        <item m="1" x="823"/>
        <item m="1" x="2165"/>
        <item m="1" x="2001"/>
        <item m="1" x="1544"/>
        <item m="1" x="747"/>
        <item m="1" x="1234"/>
        <item m="1" x="985"/>
        <item m="1" x="656"/>
        <item m="1" x="1206"/>
        <item m="1" x="623"/>
        <item m="1" x="2613"/>
        <item m="1" x="505"/>
        <item m="1" x="771"/>
        <item m="1" x="2024"/>
        <item m="1" x="2707"/>
        <item m="1" x="2107"/>
        <item m="1" x="1529"/>
        <item m="1" x="1532"/>
        <item m="1" x="2204"/>
        <item m="1" x="1280"/>
        <item m="1" x="635"/>
        <item m="1" x="869"/>
        <item m="1" x="364"/>
        <item m="1" x="1573"/>
        <item m="1" x="2461"/>
        <item m="1" x="654"/>
        <item m="1" x="1088"/>
        <item m="1" x="454"/>
        <item m="1" x="294"/>
        <item m="1" x="494"/>
        <item m="1" x="581"/>
        <item m="1" x="2009"/>
        <item m="1" x="2814"/>
        <item m="1" x="1411"/>
        <item m="1" x="2287"/>
        <item m="1" x="688"/>
        <item m="1" x="2459"/>
        <item m="1" x="940"/>
        <item m="1" x="1533"/>
        <item m="1" x="931"/>
        <item m="1" x="2521"/>
        <item m="1" x="686"/>
        <item m="1" x="1771"/>
        <item m="1" x="442"/>
        <item m="1" x="2038"/>
        <item m="1" x="2124"/>
        <item m="1" x="891"/>
        <item m="1" x="1812"/>
        <item m="1" x="733"/>
        <item m="1" x="2756"/>
        <item m="1" x="2743"/>
        <item m="1" x="270"/>
        <item m="1" x="2470"/>
        <item m="1" x="2541"/>
        <item m="1" x="2497"/>
        <item m="1" x="1399"/>
        <item m="1" x="1437"/>
        <item m="1" x="1000"/>
        <item m="1" x="773"/>
        <item m="1" x="2233"/>
        <item m="1" x="855"/>
        <item m="1" x="2363"/>
        <item m="1" x="1974"/>
        <item m="1" x="736"/>
        <item m="1" x="2749"/>
        <item m="1" x="2086"/>
        <item m="1" x="794"/>
        <item m="1" x="290"/>
        <item m="1" x="342"/>
        <item m="1" x="860"/>
        <item m="1" x="2337"/>
        <item m="1" x="1388"/>
        <item m="1" x="2442"/>
        <item m="1" x="2525"/>
        <item m="1" x="484"/>
        <item m="1" x="1345"/>
        <item m="1" x="2272"/>
        <item m="1" x="1585"/>
        <item m="1" x="1340"/>
        <item m="1" x="1785"/>
        <item m="1" x="1317"/>
        <item m="1" x="2439"/>
        <item m="1" x="1856"/>
        <item m="1" x="2042"/>
        <item m="1" x="1799"/>
        <item m="1" x="1164"/>
        <item m="1" x="1672"/>
        <item m="1" x="609"/>
        <item m="1" x="1282"/>
        <item m="1" x="536"/>
        <item m="1" x="2096"/>
        <item m="1" x="2699"/>
        <item m="1" x="1478"/>
        <item m="1" x="1669"/>
        <item m="1" x="449"/>
        <item m="1" x="1605"/>
        <item m="1" x="1419"/>
        <item m="1" x="2379"/>
        <item m="1" x="2185"/>
        <item m="1" x="273"/>
        <item m="1" x="1658"/>
        <item m="1" x="1005"/>
        <item m="1" x="2361"/>
        <item m="1" x="422"/>
        <item m="1" x="1892"/>
        <item m="1" x="544"/>
        <item m="1" x="2672"/>
        <item m="1" x="1558"/>
        <item m="1" x="2176"/>
        <item m="1" x="2159"/>
        <item m="1" x="998"/>
        <item m="1" x="2249"/>
        <item m="1" x="809"/>
        <item m="1" x="502"/>
        <item m="1" x="247"/>
        <item m="1" x="593"/>
        <item m="1" x="2653"/>
        <item m="1" x="886"/>
        <item m="1" x="1137"/>
        <item m="1" x="669"/>
        <item m="1" x="1140"/>
        <item m="1" x="1999"/>
        <item m="1" x="2237"/>
        <item m="1" x="2014"/>
        <item m="1" x="2162"/>
        <item m="1" x="2144"/>
        <item m="1" x="1831"/>
        <item m="1" x="2277"/>
        <item m="1" x="2618"/>
        <item m="1" x="1749"/>
        <item m="1" x="1971"/>
        <item m="1" x="2156"/>
        <item m="1" x="2011"/>
        <item m="1" x="602"/>
        <item m="1" x="2377"/>
        <item m="1" x="2482"/>
        <item m="1" x="1996"/>
        <item m="1" x="1016"/>
        <item m="1" x="920"/>
        <item m="1" x="1593"/>
        <item m="1" x="639"/>
        <item m="1" x="2027"/>
        <item m="1" x="1917"/>
        <item m="1" x="1364"/>
        <item m="1" x="1347"/>
        <item x="82"/>
        <item m="1" x="1859"/>
        <item m="1" x="1312"/>
        <item m="1" x="563"/>
        <item m="1" x="2372"/>
        <item m="1" x="2193"/>
        <item m="1" x="1141"/>
        <item m="1" x="1022"/>
        <item m="1" x="2354"/>
        <item m="1" x="2120"/>
        <item m="1" x="929"/>
        <item m="1" x="2715"/>
        <item m="1" x="2595"/>
        <item m="1" x="562"/>
        <item m="1" x="600"/>
        <item m="1" x="2610"/>
        <item m="1" x="1237"/>
        <item m="1" x="1740"/>
        <item m="1" x="2612"/>
        <item m="1" x="441"/>
        <item m="1" x="763"/>
        <item m="1" x="1160"/>
        <item m="1" x="499"/>
        <item m="1" x="1012"/>
        <item m="1" x="913"/>
        <item m="1" x="1894"/>
        <item m="1" x="878"/>
        <item m="1" x="2689"/>
        <item m="1" x="325"/>
        <item m="1" x="1676"/>
        <item m="1" x="857"/>
        <item m="1" x="2792"/>
        <item m="1" x="374"/>
        <item m="1" x="2646"/>
        <item m="1" x="2062"/>
        <item m="1" x="1220"/>
        <item m="1" x="1564"/>
        <item m="1" x="1109"/>
        <item m="1" x="1314"/>
        <item m="1" x="1130"/>
        <item m="1" x="1421"/>
        <item m="1" x="2619"/>
        <item m="1" x="1574"/>
        <item m="1" x="361"/>
        <item m="1" x="302"/>
        <item m="1" x="2315"/>
        <item m="1" x="1787"/>
        <item m="1" x="1535"/>
        <item m="1" x="1735"/>
        <item m="1" x="765"/>
        <item m="1" x="2766"/>
        <item m="1" x="1247"/>
        <item m="1" x="1962"/>
        <item m="1" x="1789"/>
        <item m="1" x="1964"/>
        <item m="1" x="1185"/>
        <item m="1" x="1384"/>
        <item m="1" x="1858"/>
        <item m="1" x="1547"/>
        <item m="1" x="1408"/>
        <item m="1" x="359"/>
        <item m="1" x="481"/>
        <item m="1" x="258"/>
        <item m="1" x="1389"/>
        <item m="1" x="2103"/>
        <item m="1" x="1634"/>
        <item m="1" x="788"/>
        <item m="1" x="303"/>
        <item m="1" x="2228"/>
        <item m="1" x="2716"/>
        <item m="1" x="1979"/>
        <item m="1" x="1908"/>
        <item m="1" x="2562"/>
        <item m="1" x="1482"/>
        <item m="1" x="337"/>
        <item m="1" x="1222"/>
        <item m="1" x="371"/>
        <item m="1" x="191"/>
        <item m="1" x="2299"/>
        <item m="1" x="2055"/>
        <item m="1" x="2656"/>
        <item m="1" x="1173"/>
        <item m="1" x="2754"/>
        <item m="1" x="1805"/>
        <item m="1" x="624"/>
        <item m="1" x="941"/>
        <item m="1" x="550"/>
        <item m="1" x="1476"/>
        <item m="1" x="2218"/>
        <item m="1" x="2544"/>
        <item m="1" x="2457"/>
        <item m="1" x="293"/>
        <item m="1" x="1584"/>
        <item m="1" x="2075"/>
        <item m="1" x="2555"/>
        <item m="1" x="406"/>
        <item m="1" x="2413"/>
        <item m="1" x="1527"/>
        <item m="1" x="1050"/>
        <item m="1" x="384"/>
        <item m="1" x="1886"/>
        <item m="1" x="2649"/>
        <item m="1" x="285"/>
        <item m="1" x="311"/>
        <item m="1" x="1744"/>
        <item m="1" x="625"/>
        <item m="1" x="1580"/>
        <item m="1" x="1680"/>
        <item m="1" x="746"/>
        <item m="1" x="2506"/>
        <item m="1" x="586"/>
        <item m="1" x="2161"/>
        <item m="1" x="2624"/>
        <item m="1" x="1309"/>
        <item m="1" x="276"/>
        <item m="1" x="2622"/>
        <item m="1" x="1494"/>
        <item m="1" x="367"/>
        <item m="1" x="2110"/>
        <item m="1" x="2333"/>
        <item m="1" x="658"/>
        <item m="1" x="1096"/>
        <item m="1" x="1383"/>
        <item m="1" x="1930"/>
        <item m="1" x="2601"/>
        <item m="1" x="904"/>
        <item m="1" x="1774"/>
        <item m="1" x="2816"/>
        <item m="1" x="1142"/>
        <item m="1" x="2359"/>
        <item m="1" x="477"/>
        <item m="1" x="2447"/>
        <item m="1" x="1552"/>
        <item m="1" x="2093"/>
        <item m="1" x="1261"/>
        <item m="1" x="585"/>
        <item m="1" x="1011"/>
        <item m="1" x="2452"/>
        <item m="1" x="872"/>
        <item m="1" x="1560"/>
        <item m="1" x="1425"/>
        <item m="1" x="1692"/>
        <item m="1" x="2688"/>
        <item m="1" x="1928"/>
        <item m="1" x="2781"/>
        <item m="1" x="962"/>
        <item m="1" x="1975"/>
        <item m="1" x="2475"/>
        <item m="1" x="1757"/>
        <item m="1" x="2220"/>
        <item m="1" x="2412"/>
        <item m="1" x="1592"/>
        <item m="1" x="1989"/>
        <item m="1" x="213"/>
        <item m="1" x="1032"/>
        <item m="1" x="185"/>
        <item m="1" x="2241"/>
        <item m="1" x="379"/>
        <item m="1" x="914"/>
        <item m="1" x="2188"/>
        <item m="1" x="942"/>
        <item m="1" x="1004"/>
        <item m="1" x="768"/>
        <item m="1" x="2538"/>
        <item m="1" x="2407"/>
        <item m="1" x="2603"/>
        <item m="1" x="551"/>
        <item m="1" x="1948"/>
        <item m="1" x="2092"/>
        <item m="1" x="1711"/>
        <item m="1" x="1036"/>
        <item m="1" x="1052"/>
        <item m="1" x="351"/>
        <item m="1" x="1961"/>
        <item m="1" x="434"/>
        <item m="1" x="2170"/>
        <item m="1" x="1828"/>
        <item m="1" x="697"/>
        <item m="1" x="1224"/>
        <item m="1" x="305"/>
        <item m="1" x="509"/>
        <item m="1" x="389"/>
        <item m="1" x="893"/>
        <item m="1" x="224"/>
        <item m="1" x="377"/>
        <item m="1" x="2019"/>
        <item m="1" x="1084"/>
        <item m="1" x="1489"/>
        <item m="1" x="2186"/>
        <item m="1" x="2164"/>
        <item m="1" x="1503"/>
        <item m="1" x="235"/>
        <item m="1" x="1914"/>
        <item m="1" x="2211"/>
        <item m="1" x="1235"/>
        <item m="1" x="2082"/>
        <item m="1" x="1923"/>
        <item m="1" x="1901"/>
        <item m="1" x="1338"/>
        <item m="1" x="629"/>
        <item m="1" x="1082"/>
        <item m="1" x="2261"/>
        <item m="1" x="2746"/>
        <item m="1" x="894"/>
        <item m="1" x="1205"/>
        <item m="1" x="1483"/>
        <item m="1" x="2051"/>
        <item m="1" x="357"/>
        <item m="1" x="2806"/>
        <item m="1" x="1781"/>
        <item m="1" x="1572"/>
        <item m="1" x="2049"/>
        <item m="1" x="778"/>
        <item m="1" x="1065"/>
        <item m="1" x="2173"/>
        <item m="1" x="1051"/>
        <item m="1" x="2802"/>
        <item m="1" x="2481"/>
        <item m="1" x="503"/>
        <item m="1" x="821"/>
        <item m="1" x="2057"/>
        <item m="1" x="2264"/>
        <item m="1" x="451"/>
        <item m="1" x="578"/>
        <item m="1" x="758"/>
        <item m="1" x="2420"/>
        <item m="1" x="670"/>
        <item m="1" x="971"/>
        <item m="1" x="1885"/>
        <item m="1" x="1963"/>
        <item m="1" x="1538"/>
        <item m="1" x="2719"/>
        <item m="1" x="997"/>
        <item m="1" x="1793"/>
        <item m="1" x="2626"/>
        <item m="1" x="501"/>
        <item m="1" x="2243"/>
        <item m="1" x="1092"/>
        <item m="1" x="1199"/>
        <item m="1" x="1883"/>
        <item m="1" x="1916"/>
        <item m="1" x="946"/>
        <item m="1" x="1035"/>
        <item m="1" x="905"/>
        <item m="1" x="1826"/>
        <item m="1" x="1997"/>
        <item m="1" x="986"/>
        <item m="1" x="1241"/>
        <item m="1" x="2017"/>
        <item m="1" x="2548"/>
        <item m="1" x="1254"/>
        <item m="1" x="2003"/>
        <item m="1" x="2474"/>
        <item m="1" x="2008"/>
        <item m="1" x="1549"/>
        <item m="1" x="487"/>
        <item m="1" x="2181"/>
        <item m="1" x="2326"/>
        <item m="1" x="868"/>
        <item m="1" x="1784"/>
        <item m="1" x="1467"/>
        <item m="1" x="1213"/>
        <item m="1" x="1860"/>
        <item m="1" x="708"/>
        <item m="1" x="2736"/>
        <item m="1" x="1037"/>
        <item m="1" x="2582"/>
        <item m="1" x="2050"/>
        <item m="1" x="651"/>
        <item m="1" x="852"/>
        <item m="1" x="1918"/>
        <item m="1" x="2078"/>
        <item m="1" x="284"/>
        <item m="1" x="1942"/>
        <item m="1" x="2446"/>
        <item m="1" x="267"/>
        <item m="1" x="423"/>
        <item m="1" x="1496"/>
        <item m="1" x="2409"/>
        <item m="1" x="1814"/>
        <item m="1" x="421"/>
        <item m="1" x="863"/>
        <item m="1" x="1030"/>
        <item m="1" x="590"/>
        <item m="1" x="909"/>
        <item m="1" x="2498"/>
        <item m="1" x="1582"/>
        <item m="1" x="2791"/>
        <item m="1" x="1651"/>
        <item m="1" x="2189"/>
        <item m="1" x="2157"/>
        <item m="1" x="277"/>
        <item m="1" x="510"/>
        <item m="1" x="813"/>
        <item m="1" x="1370"/>
        <item m="1" x="1477"/>
        <item m="1" x="2571"/>
        <item m="1" x="2037"/>
        <item m="1" x="836"/>
        <item m="1" x="1062"/>
        <item m="1" x="1951"/>
        <item m="1" x="218"/>
        <item m="1" x="2625"/>
        <item m="1" x="2066"/>
        <item m="1" x="2666"/>
        <item m="1" x="1316"/>
        <item m="1" x="1612"/>
        <item m="1" x="912"/>
        <item m="1" x="832"/>
        <item m="1" x="969"/>
        <item m="1" x="948"/>
        <item m="1" x="2385"/>
        <item m="1" x="2549"/>
        <item m="1" x="1566"/>
        <item m="1" x="644"/>
        <item m="1" x="695"/>
        <item m="1" x="2127"/>
        <item m="1" x="1289"/>
        <item m="1" x="217"/>
        <item m="1" x="937"/>
        <item m="1" x="795"/>
        <item m="1" x="2206"/>
        <item m="1" x="719"/>
        <item m="1" x="1759"/>
        <item x="89"/>
        <item m="1" x="527"/>
        <item m="1" x="2357"/>
        <item m="1" x="2012"/>
        <item m="1" x="1977"/>
        <item m="1" x="2706"/>
        <item m="1" x="2225"/>
        <item m="1" x="935"/>
        <item m="1" x="1430"/>
        <item m="1" x="1436"/>
        <item m="1" x="504"/>
        <item m="1" x="1792"/>
        <item m="1" x="737"/>
        <item m="1" x="2356"/>
        <item m="1" x="2317"/>
        <item m="1" x="2526"/>
        <item m="1" x="2294"/>
        <item m="1" x="1480"/>
        <item m="1" x="839"/>
        <item m="1" x="2023"/>
        <item m="1" x="1857"/>
        <item m="1" x="993"/>
        <item m="1" x="1200"/>
        <item m="1" x="1520"/>
        <item m="1" x="1751"/>
        <item m="1" x="518"/>
        <item m="1" x="1451"/>
        <item m="1" x="1009"/>
        <item m="1" x="603"/>
        <item m="1" x="268"/>
        <item m="1" x="2669"/>
        <item m="1" x="456"/>
        <item m="1" x="2477"/>
        <item m="1" x="1603"/>
        <item m="1" x="1454"/>
        <item m="1" x="1122"/>
        <item m="1" x="1184"/>
        <item m="1" x="583"/>
        <item m="1" x="944"/>
        <item m="1" x="2690"/>
        <item m="1" x="1056"/>
        <item m="1" x="2364"/>
        <item m="1" x="2259"/>
        <item m="1" x="2338"/>
        <item m="1" x="448"/>
        <item m="1" x="483"/>
        <item m="1" x="2395"/>
        <item m="1" x="1267"/>
        <item m="1" x="2032"/>
        <item m="1" x="1209"/>
        <item m="1" x="1721"/>
        <item m="1" x="2180"/>
        <item m="1" x="201"/>
        <item m="1" x="1644"/>
        <item m="1" x="2155"/>
        <item m="1" x="1627"/>
        <item m="1" x="2405"/>
        <item m="1" x="507"/>
        <item m="1" x="2149"/>
        <item m="1" x="1851"/>
        <item m="1" x="2471"/>
        <item m="1" x="340"/>
        <item m="1" x="592"/>
        <item m="1" x="1922"/>
        <item m="1" x="981"/>
        <item m="1" x="2779"/>
        <item m="1" x="2734"/>
        <item m="1" x="2676"/>
        <item m="1" x="1232"/>
        <item m="1" x="1982"/>
        <item m="1" x="2410"/>
        <item m="1" x="1714"/>
        <item m="1" x="1956"/>
        <item m="1" x="376"/>
        <item m="1" x="2596"/>
        <item m="1" x="1898"/>
        <item m="1" x="2369"/>
        <item m="1" x="1548"/>
        <item m="1" x="308"/>
        <item m="1" x="1377"/>
        <item m="1" x="2489"/>
        <item m="1" x="2041"/>
        <item m="1" x="1363"/>
        <item m="1" x="2085"/>
        <item m="1" x="1728"/>
        <item m="1" x="1869"/>
        <item m="1" x="2744"/>
        <item m="1" x="1014"/>
        <item m="1" x="786"/>
        <item m="1" x="1427"/>
        <item m="1" x="790"/>
        <item m="1" x="2010"/>
        <item m="1" x="2000"/>
        <item m="1" x="2303"/>
        <item m="1" x="2152"/>
        <item m="1" x="2787"/>
        <item m="1" x="2493"/>
        <item m="1" x="461"/>
        <item m="1" x="1131"/>
        <item m="1" x="1531"/>
        <item m="1" x="1755"/>
        <item m="1" x="2529"/>
        <item m="1" x="1518"/>
        <item m="1" x="1043"/>
        <item m="1" x="1159"/>
        <item m="1" x="2796"/>
        <item m="1" x="1993"/>
        <item m="1" x="2545"/>
        <item m="1" x="671"/>
        <item m="1" x="416"/>
        <item m="1" x="568"/>
        <item m="1" x="1596"/>
        <item m="1" x="2077"/>
        <item m="1" x="2387"/>
        <item m="1" x="755"/>
        <item m="1" x="1414"/>
        <item m="1" x="333"/>
        <item m="1" x="1121"/>
        <item m="1" x="2177"/>
        <item m="1" x="709"/>
        <item m="1" x="1688"/>
        <item m="1" x="2435"/>
        <item m="1" x="884"/>
        <item m="1" x="1896"/>
        <item m="1" x="1303"/>
        <item m="1" x="2460"/>
        <item m="1" x="566"/>
        <item m="1" x="1565"/>
        <item m="1" x="1882"/>
        <item m="1" x="1118"/>
        <item m="1" x="2430"/>
        <item m="1" x="2416"/>
        <item m="1" x="2539"/>
        <item m="1" x="2530"/>
        <item m="1" x="1829"/>
        <item m="1" x="2703"/>
        <item m="1" x="356"/>
        <item m="1" x="1595"/>
        <item m="1" x="1880"/>
        <item m="1" x="2036"/>
        <item m="1" x="314"/>
        <item m="1" x="1955"/>
        <item m="1" x="355"/>
        <item m="1" x="1837"/>
        <item m="1" x="358"/>
        <item m="1" x="1078"/>
        <item m="1" x="2143"/>
        <item m="1" x="785"/>
        <item m="1" x="2730"/>
        <item m="1" x="610"/>
        <item x="169"/>
        <item m="1" x="464"/>
        <item m="1" x="684"/>
        <item m="1" x="1018"/>
        <item m="1" x="225"/>
        <item m="1" x="2310"/>
        <item m="1" x="896"/>
        <item m="1" x="1583"/>
        <item m="1" x="1958"/>
        <item m="1" x="1541"/>
        <item m="1" x="2098"/>
        <item m="1" x="761"/>
        <item m="1" x="2532"/>
        <item m="1" x="2141"/>
        <item m="1" x="1542"/>
        <item m="1" x="632"/>
        <item m="1" x="396"/>
        <item m="1" x="541"/>
        <item m="1" x="1895"/>
        <item m="1" x="661"/>
        <item m="1" x="1601"/>
        <item m="1" x="983"/>
        <item m="1" x="1305"/>
        <item m="1" x="1636"/>
        <item m="1" x="2465"/>
        <item m="1" x="1776"/>
        <item m="1" x="1132"/>
        <item m="1" x="497"/>
        <item m="1" x="1466"/>
        <item m="1" x="1262"/>
        <item m="1" x="769"/>
        <item m="1" x="1823"/>
        <item m="1" x="2662"/>
        <item m="1" x="2444"/>
        <item m="1" x="1806"/>
        <item m="1" x="2061"/>
        <item m="1" x="674"/>
        <item m="1" x="2770"/>
        <item m="1" x="2355"/>
        <item x="66"/>
        <item m="1" x="2786"/>
        <item m="1" x="2492"/>
        <item m="1" x="439"/>
        <item m="1" x="2500"/>
        <item m="1" x="1298"/>
        <item m="1" x="1509"/>
        <item m="1" x="198"/>
        <item m="1" x="1346"/>
        <item m="1" x="1505"/>
        <item m="1" x="1985"/>
        <item m="1" x="606"/>
        <item m="1" x="1994"/>
        <item m="1" x="975"/>
        <item m="1" x="2386"/>
        <item m="1" x="2564"/>
        <item m="1" x="584"/>
        <item m="1" x="2691"/>
        <item m="1" x="678"/>
        <item m="1" x="2593"/>
        <item m="1" x="1021"/>
        <item m="1" x="826"/>
        <item m="1" x="2663"/>
        <item m="1" x="1487"/>
        <item m="1" x="831"/>
        <item m="1" x="248"/>
        <item m="1" x="1653"/>
        <item m="1" x="1801"/>
        <item m="1" x="1457"/>
        <item m="1" x="2400"/>
        <item m="1" x="1139"/>
        <item m="1" x="524"/>
        <item m="1" x="2095"/>
        <item m="1" x="1231"/>
        <item m="1" x="1756"/>
        <item m="1" x="883"/>
        <item m="1" x="530"/>
        <item m="1" x="2572"/>
        <item m="1" x="346"/>
        <item m="1" x="1668"/>
        <item m="1" x="2765"/>
        <item m="1" x="1913"/>
        <item m="1" x="657"/>
        <item m="1" x="2090"/>
        <item m="1" x="1939"/>
        <item m="1" x="1712"/>
        <item m="1" x="1540"/>
        <item m="1" x="2449"/>
        <item m="1" x="2389"/>
        <item m="1" x="664"/>
        <item m="1" x="582"/>
        <item m="1" x="766"/>
        <item m="1" x="1790"/>
        <item m="1" x="706"/>
        <item m="1" x="1704"/>
        <item m="1" x="1124"/>
        <item m="1" x="911"/>
        <item m="1" x="965"/>
        <item m="1" x="1861"/>
        <item m="1" x="2674"/>
        <item m="1" x="2117"/>
        <item m="1" x="717"/>
        <item m="1" x="862"/>
        <item m="1" x="2393"/>
        <item m="1" x="1100"/>
        <item m="1" x="282"/>
        <item m="1" x="1783"/>
        <item m="1" x="1125"/>
        <item m="1" x="319"/>
        <item m="1" x="407"/>
        <item m="1" x="1624"/>
        <item m="1" x="1788"/>
        <item m="1" x="2577"/>
        <item m="1" x="1329"/>
        <item m="1" x="1362"/>
        <item m="1" x="2748"/>
        <item m="1" x="2151"/>
        <item m="1" x="827"/>
        <item m="1" x="1281"/>
        <item m="1" x="2283"/>
        <item m="1" x="1662"/>
        <item m="1" x="1551"/>
        <item m="1" x="992"/>
        <item m="1" x="424"/>
        <item m="1" x="332"/>
        <item m="1" x="211"/>
        <item m="1" x="1794"/>
        <item m="1" x="272"/>
        <item m="1" x="1354"/>
        <item m="1" x="412"/>
        <item m="1" x="1742"/>
        <item m="1" x="726"/>
        <item m="1" x="1557"/>
        <item m="1" x="1889"/>
        <item m="1" x="2560"/>
        <item m="1" x="974"/>
        <item m="1" x="1990"/>
        <item m="1" x="338"/>
        <item m="1" x="2594"/>
        <item m="1" x="231"/>
        <item m="1" x="916"/>
        <item m="1" x="280"/>
        <item m="1" x="2382"/>
        <item m="1" x="2308"/>
        <item m="1" x="2154"/>
        <item m="1" x="808"/>
        <item m="1" x="1313"/>
        <item m="1" x="208"/>
        <item m="1" x="2478"/>
        <item m="1" x="2757"/>
        <item m="1" x="2726"/>
        <item m="1" x="2136"/>
        <item m="1" x="1175"/>
        <item m="1" x="2301"/>
        <item m="1" x="570"/>
        <item m="1" x="814"/>
        <item m="1" x="2722"/>
        <item m="1" x="1460"/>
        <item m="1" x="316"/>
        <item m="1" x="1356"/>
        <item m="1" x="1484"/>
        <item m="1" x="313"/>
        <item m="1" x="2267"/>
        <item m="1" x="1550"/>
        <item m="1" x="462"/>
        <item m="1" x="1378"/>
        <item m="1" x="1158"/>
        <item m="1" x="1426"/>
        <item m="1" x="2034"/>
        <item m="1" x="1245"/>
        <item m="1" x="724"/>
        <item m="1" x="2773"/>
        <item m="1" x="450"/>
        <item m="1" x="2067"/>
        <item m="1" x="1986"/>
        <item m="1" x="702"/>
        <item m="1" x="829"/>
        <item m="1" x="1323"/>
        <item m="1" x="2391"/>
        <item m="1" x="745"/>
        <item m="1" x="723"/>
        <item m="1" x="2175"/>
        <item m="1" x="395"/>
        <item m="1" x="2135"/>
        <item m="1" x="906"/>
        <item m="1" x="2486"/>
        <item m="1" x="1543"/>
        <item m="1" x="1647"/>
        <item m="1" x="936"/>
        <item m="1" x="800"/>
        <item m="1" x="1579"/>
        <item m="1" x="1827"/>
        <item m="1" x="815"/>
        <item m="1" x="2114"/>
        <item m="1" x="2448"/>
        <item m="1" x="1441"/>
        <item m="1" x="1815"/>
        <item m="1" x="1450"/>
        <item m="1" x="514"/>
        <item m="1" x="341"/>
        <item m="1" x="2169"/>
        <item m="1" x="1522"/>
        <item m="1" x="1819"/>
        <item m="1" x="847"/>
        <item m="1" x="1210"/>
        <item m="1" x="729"/>
        <item m="1" x="1718"/>
        <item m="1" x="1813"/>
        <item m="1" x="927"/>
        <item m="1" x="2629"/>
        <item m="1" x="877"/>
        <item m="1" x="1442"/>
        <item x="0"/>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3"/>
        <item x="44"/>
        <item x="46"/>
        <item x="47"/>
        <item x="48"/>
        <item x="49"/>
        <item x="51"/>
        <item x="52"/>
        <item x="53"/>
        <item x="54"/>
        <item x="55"/>
        <item x="56"/>
        <item x="57"/>
        <item x="58"/>
        <item x="59"/>
        <item x="60"/>
        <item x="61"/>
        <item x="62"/>
        <item x="63"/>
        <item x="64"/>
        <item x="65"/>
        <item x="67"/>
        <item x="68"/>
        <item x="70"/>
        <item x="71"/>
        <item x="72"/>
        <item x="73"/>
        <item x="74"/>
        <item x="75"/>
        <item x="76"/>
        <item x="77"/>
        <item x="78"/>
        <item x="79"/>
        <item x="80"/>
        <item x="81"/>
        <item x="83"/>
        <item x="84"/>
        <item x="85"/>
        <item x="86"/>
        <item x="87"/>
        <item x="88"/>
        <item x="90"/>
        <item x="91"/>
        <item x="92"/>
        <item x="93"/>
        <item x="94"/>
        <item x="95"/>
        <item x="96"/>
        <item x="97"/>
        <item x="98"/>
        <item x="99"/>
        <item x="100"/>
        <item x="101"/>
        <item x="102"/>
        <item x="103"/>
        <item x="104"/>
        <item x="105"/>
        <item x="106"/>
        <item x="107"/>
        <item x="109"/>
        <item x="110"/>
        <item x="111"/>
        <item x="112"/>
        <item x="114"/>
        <item x="115"/>
        <item x="116"/>
        <item x="117"/>
        <item x="118"/>
        <item x="119"/>
        <item x="120"/>
        <item x="121"/>
        <item x="122"/>
        <item x="123"/>
        <item x="124"/>
        <item x="125"/>
        <item x="126"/>
        <item x="127"/>
        <item x="129"/>
        <item x="130"/>
        <item x="131"/>
        <item x="132"/>
        <item x="133"/>
        <item x="134"/>
        <item x="135"/>
        <item x="136"/>
        <item x="137"/>
        <item x="138"/>
        <item x="139"/>
        <item x="140"/>
        <item x="141"/>
        <item x="142"/>
        <item x="143"/>
        <item x="144"/>
        <item x="145"/>
        <item x="146"/>
        <item x="147"/>
        <item x="148"/>
        <item x="149"/>
        <item x="151"/>
        <item x="152"/>
        <item x="153"/>
        <item x="154"/>
        <item x="155"/>
        <item x="156"/>
        <item x="157"/>
        <item x="158"/>
        <item x="159"/>
        <item x="160"/>
        <item x="162"/>
        <item x="163"/>
        <item x="164"/>
        <item x="165"/>
        <item x="166"/>
        <item x="167"/>
        <item x="168"/>
        <item x="170"/>
        <item x="171"/>
        <item x="172"/>
        <item x="173"/>
        <item x="174"/>
        <item x="175"/>
        <item x="176"/>
        <item x="177"/>
        <item x="178"/>
        <item x="179"/>
        <item x="180"/>
        <item x="181"/>
        <item x="182"/>
      </items>
    </pivotField>
    <pivotField axis="axisRow" compact="0" outline="0" showAll="0" defaultSubtotal="0">
      <items count="6">
        <item m="1" x="5"/>
        <item x="0"/>
        <item x="1"/>
        <item x="4"/>
        <item x="2"/>
        <item x="3"/>
      </items>
    </pivotField>
    <pivotField axis="axisRow" compact="0" outline="0" showAll="0" defaultSubtotal="0">
      <items count="1378">
        <item m="1" x="694"/>
        <item m="1" x="474"/>
        <item m="1" x="893"/>
        <item m="1" x="1362"/>
        <item m="1" x="927"/>
        <item m="1" x="950"/>
        <item m="1" x="1121"/>
        <item m="1" x="220"/>
        <item m="1" x="830"/>
        <item m="1" x="797"/>
        <item m="1" x="596"/>
        <item m="1" x="1251"/>
        <item m="1" x="1295"/>
        <item m="1" x="1083"/>
        <item m="1" x="529"/>
        <item m="1" x="715"/>
        <item m="1" x="319"/>
        <item m="1" x="454"/>
        <item m="1" x="873"/>
        <item m="1" x="1109"/>
        <item m="1" x="1330"/>
        <item m="1" x="1271"/>
        <item m="1" x="818"/>
        <item m="1" x="754"/>
        <item m="1" x="677"/>
        <item m="1" x="377"/>
        <item m="1" x="1233"/>
        <item m="1" x="707"/>
        <item m="1" x="1180"/>
        <item m="1" x="1179"/>
        <item m="1" x="959"/>
        <item m="1" x="1331"/>
        <item m="1" x="836"/>
        <item m="1" x="411"/>
        <item m="1" x="921"/>
        <item m="1" x="211"/>
        <item m="1" x="803"/>
        <item m="1" x="415"/>
        <item m="1" x="999"/>
        <item m="1" x="1014"/>
        <item m="1" x="1091"/>
        <item m="1" x="1067"/>
        <item m="1" x="686"/>
        <item m="1" x="1360"/>
        <item m="1" x="1294"/>
        <item m="1" x="1168"/>
        <item m="1" x="913"/>
        <item m="1" x="1131"/>
        <item m="1" x="525"/>
        <item m="1" x="697"/>
        <item m="1" x="1269"/>
        <item m="1" x="1098"/>
        <item m="1" x="713"/>
        <item m="1" x="299"/>
        <item m="1" x="293"/>
        <item m="1" x="395"/>
        <item m="1" x="1061"/>
        <item m="1" x="1207"/>
        <item m="1" x="980"/>
        <item m="1" x="563"/>
        <item m="1" x="559"/>
        <item m="1" x="1227"/>
        <item m="1" x="1196"/>
        <item m="1" x="1229"/>
        <item m="1" x="191"/>
        <item m="1" x="1060"/>
        <item m="1" x="1173"/>
        <item m="1" x="440"/>
        <item m="1" x="1066"/>
        <item m="1" x="887"/>
        <item m="1" x="791"/>
        <item m="1" x="672"/>
        <item m="1" x="947"/>
        <item m="1" x="856"/>
        <item m="1" x="196"/>
        <item m="1" x="265"/>
        <item m="1" x="1170"/>
        <item m="1" x="988"/>
        <item m="1" x="966"/>
        <item m="1" x="1256"/>
        <item m="1" x="953"/>
        <item m="1" x="356"/>
        <item m="1" x="1150"/>
        <item m="1" x="611"/>
        <item m="1" x="188"/>
        <item m="1" x="494"/>
        <item m="1" x="628"/>
        <item m="1" x="1035"/>
        <item m="1" x="469"/>
        <item m="1" x="627"/>
        <item m="1" x="391"/>
        <item m="1" x="1367"/>
        <item m="1" x="521"/>
        <item m="1" x="897"/>
        <item m="1" x="1054"/>
        <item m="1" x="612"/>
        <item m="1" x="799"/>
        <item m="1" x="1164"/>
        <item m="1" x="1074"/>
        <item m="1" x="194"/>
        <item m="1" x="1111"/>
        <item m="1" x="824"/>
        <item m="1" x="208"/>
        <item m="1" x="349"/>
        <item m="1" x="1048"/>
        <item m="1" x="1114"/>
        <item m="1" x="375"/>
        <item m="1" x="366"/>
        <item m="1" x="1259"/>
        <item m="1" x="1296"/>
        <item m="1" x="285"/>
        <item m="1" x="266"/>
        <item m="1" x="792"/>
        <item m="1" x="503"/>
        <item m="1" x="608"/>
        <item m="1" x="235"/>
        <item m="1" x="308"/>
        <item m="1" x="280"/>
        <item m="1" x="894"/>
        <item m="1" x="680"/>
        <item m="1" x="1191"/>
        <item m="1" x="1270"/>
        <item m="1" x="1214"/>
        <item m="1" x="337"/>
        <item m="1" x="920"/>
        <item m="1" x="1310"/>
        <item m="1" x="184"/>
        <item m="1" x="964"/>
        <item m="1" x="764"/>
        <item m="1" x="1020"/>
        <item m="1" x="819"/>
        <item m="1" x="1201"/>
        <item m="1" x="374"/>
        <item m="1" x="1190"/>
        <item m="1" x="193"/>
        <item m="1" x="505"/>
        <item m="1" x="690"/>
        <item m="1" x="328"/>
        <item m="1" x="1068"/>
        <item m="1" x="1102"/>
        <item m="1" x="304"/>
        <item m="1" x="917"/>
        <item m="1" x="500"/>
        <item m="1" x="398"/>
        <item m="1" x="1119"/>
        <item m="1" x="1192"/>
        <item m="1" x="1182"/>
        <item m="1" x="948"/>
        <item m="1" x="839"/>
        <item m="1" x="1055"/>
        <item m="1" x="472"/>
        <item m="1" x="1010"/>
        <item m="1" x="1094"/>
        <item m="1" x="1345"/>
        <item m="1" x="661"/>
        <item m="1" x="259"/>
        <item m="1" x="1254"/>
        <item m="1" x="758"/>
        <item m="1" x="1117"/>
        <item m="1" x="821"/>
        <item m="1" x="444"/>
        <item m="1" x="1118"/>
        <item m="1" x="273"/>
        <item m="1" x="1148"/>
        <item m="1" x="868"/>
        <item m="1" x="981"/>
        <item m="1" x="1144"/>
        <item m="1" x="1092"/>
        <item m="1" x="1238"/>
        <item m="1" x="793"/>
        <item m="1" x="1321"/>
        <item m="1" x="979"/>
        <item m="1" x="613"/>
        <item m="1" x="546"/>
        <item m="1" x="582"/>
        <item m="1" x="933"/>
        <item m="1" x="362"/>
        <item m="1" x="1053"/>
        <item m="1" x="1223"/>
        <item m="1" x="394"/>
        <item m="1" x="1021"/>
        <item m="1" x="1077"/>
        <item m="1" x="885"/>
        <item x="112"/>
        <item x="181"/>
        <item m="1" x="831"/>
        <item m="1" x="466"/>
        <item m="1" x="928"/>
        <item m="1" x="404"/>
        <item m="1" x="982"/>
        <item m="1" x="788"/>
        <item m="1" x="932"/>
        <item m="1" x="383"/>
        <item m="1" x="1203"/>
        <item m="1" x="1007"/>
        <item m="1" x="588"/>
        <item m="1" x="801"/>
        <item m="1" x="971"/>
        <item m="1" x="409"/>
        <item m="1" x="243"/>
        <item m="1" x="314"/>
        <item m="1" x="214"/>
        <item m="1" x="484"/>
        <item m="1" x="1199"/>
        <item m="1" x="658"/>
        <item m="1" x="553"/>
        <item m="1" x="1177"/>
        <item m="1" x="587"/>
        <item m="1" x="709"/>
        <item m="1" x="1159"/>
        <item m="1" x="538"/>
        <item m="1" x="1171"/>
        <item m="1" x="229"/>
        <item m="1" x="1175"/>
        <item m="1" x="1167"/>
        <item m="1" x="1292"/>
        <item m="1" x="1289"/>
        <item m="1" x="1086"/>
        <item m="1" x="666"/>
        <item m="1" x="436"/>
        <item m="1" x="282"/>
        <item m="1" x="975"/>
        <item m="1" x="483"/>
        <item m="1" x="668"/>
        <item m="1" x="1205"/>
        <item m="1" x="386"/>
        <item m="1" x="264"/>
        <item m="1" x="1314"/>
        <item m="1" x="1183"/>
        <item m="1" x="1052"/>
        <item m="1" x="423"/>
        <item m="1" x="682"/>
        <item m="1" x="844"/>
        <item m="1" x="1322"/>
        <item m="1" x="1031"/>
        <item m="1" x="1174"/>
        <item m="1" x="1312"/>
        <item m="1" x="488"/>
        <item m="1" x="787"/>
        <item m="1" x="382"/>
        <item m="1" x="1195"/>
        <item m="1" x="579"/>
        <item m="1" x="1287"/>
        <item m="1" x="1326"/>
        <item m="1" x="1230"/>
        <item m="1" x="867"/>
        <item m="1" x="1260"/>
        <item m="1" x="892"/>
        <item m="1" x="1341"/>
        <item m="1" x="258"/>
        <item m="1" x="543"/>
        <item m="1" x="1333"/>
        <item m="1" x="820"/>
        <item m="1" x="495"/>
        <item m="1" x="857"/>
        <item m="1" x="798"/>
        <item m="1" x="1058"/>
        <item m="1" x="826"/>
        <item m="1" x="825"/>
        <item m="1" x="606"/>
        <item m="1" x="935"/>
        <item m="1" x="879"/>
        <item m="1" x="1208"/>
        <item m="1" x="846"/>
        <item m="1" x="1124"/>
        <item m="1" x="418"/>
        <item m="1" x="938"/>
        <item m="1" x="646"/>
        <item m="1" x="477"/>
        <item m="1" x="187"/>
        <item m="1" x="781"/>
        <item m="1" x="1323"/>
        <item m="1" x="1239"/>
        <item m="1" x="770"/>
        <item m="1" x="1206"/>
        <item m="1" x="1034"/>
        <item m="1" x="1262"/>
        <item m="1" x="676"/>
        <item m="1" x="252"/>
        <item m="1" x="1039"/>
        <item m="1" x="1252"/>
        <item m="1" x="1012"/>
        <item m="1" x="369"/>
        <item m="1" x="427"/>
        <item m="1" x="1030"/>
        <item m="1" x="189"/>
        <item m="1" x="334"/>
        <item m="1" x="1365"/>
        <item m="1" x="1220"/>
        <item m="1" x="475"/>
        <item m="1" x="234"/>
        <item m="1" x="1318"/>
        <item m="1" x="302"/>
        <item m="1" x="986"/>
        <item m="1" x="414"/>
        <item m="1" x="459"/>
        <item m="1" x="1129"/>
        <item m="1" x="467"/>
        <item m="1" x="1377"/>
        <item m="1" x="1019"/>
        <item m="1" x="852"/>
        <item m="1" x="673"/>
        <item m="1" x="405"/>
        <item m="1" x="1352"/>
        <item m="1" x="520"/>
        <item m="1" x="341"/>
        <item m="1" x="203"/>
        <item m="1" x="782"/>
        <item m="1" x="808"/>
        <item m="1" x="692"/>
        <item m="1" x="1337"/>
        <item m="1" x="269"/>
        <item m="1" x="493"/>
        <item m="1" x="288"/>
        <item m="1" x="545"/>
        <item m="1" x="663"/>
        <item m="1" x="209"/>
        <item m="1" x="978"/>
        <item m="1" x="704"/>
        <item m="1" x="310"/>
        <item m="1" x="1032"/>
        <item m="1" x="922"/>
        <item m="1" x="804"/>
        <item m="1" x="267"/>
        <item m="1" x="1059"/>
        <item m="1" x="778"/>
        <item m="1" x="674"/>
        <item m="1" x="1328"/>
        <item m="1" x="774"/>
        <item m="1" x="402"/>
        <item m="1" x="934"/>
        <item m="1" x="1003"/>
        <item m="1" x="441"/>
        <item m="1" x="647"/>
        <item m="1" x="769"/>
        <item m="1" x="937"/>
        <item m="1" x="392"/>
        <item m="1" x="247"/>
        <item m="1" x="726"/>
        <item m="1" x="262"/>
        <item m="1" x="278"/>
        <item m="1" x="601"/>
        <item m="1" x="815"/>
        <item m="1" x="327"/>
        <item m="1" x="323"/>
        <item m="1" x="271"/>
        <item m="1" x="576"/>
        <item m="1" x="1045"/>
        <item m="1" x="735"/>
        <item m="1" x="1200"/>
        <item m="1" x="407"/>
        <item m="1" x="1165"/>
        <item m="1" x="509"/>
        <item m="1" x="287"/>
        <item m="1" x="237"/>
        <item m="1" x="460"/>
        <item m="1" x="1155"/>
        <item m="1" x="468"/>
        <item m="1" x="540"/>
        <item m="1" x="968"/>
        <item m="1" x="584"/>
        <item m="1" x="744"/>
        <item m="1" x="915"/>
        <item m="1" x="1046"/>
        <item m="1" x="1371"/>
        <item m="1" x="732"/>
        <item m="1" x="1088"/>
        <item m="1" x="1343"/>
        <item m="1" x="1028"/>
        <item m="1" x="547"/>
        <item m="1" x="232"/>
        <item m="1" x="878"/>
        <item m="1" x="737"/>
        <item m="1" x="550"/>
        <item m="1" x="1242"/>
        <item m="1" x="772"/>
        <item m="1" x="249"/>
        <item m="1" x="958"/>
        <item m="1" x="223"/>
        <item m="1" x="591"/>
        <item m="1" x="473"/>
        <item m="1" x="895"/>
        <item m="1" x="1204"/>
        <item m="1" x="720"/>
        <item m="1" x="313"/>
        <item m="1" x="835"/>
        <item m="1" x="424"/>
        <item m="1" x="1300"/>
        <item m="1" x="1265"/>
        <item m="1" x="748"/>
        <item m="1" x="522"/>
        <item m="1" x="350"/>
        <item m="1" x="624"/>
        <item m="1" x="507"/>
        <item m="1" x="708"/>
        <item m="1" x="359"/>
        <item m="1" x="353"/>
        <item m="1" x="202"/>
        <item m="1" x="244"/>
        <item m="1" x="479"/>
        <item m="1" x="806"/>
        <item m="1" x="1307"/>
        <item m="1" x="212"/>
        <item m="1" x="827"/>
        <item m="1" x="531"/>
        <item m="1" x="1081"/>
        <item m="1" x="320"/>
        <item m="1" x="832"/>
        <item m="1" x="354"/>
        <item m="1" x="990"/>
        <item m="1" x="1257"/>
        <item x="93"/>
        <item m="1" x="765"/>
        <item m="1" x="1063"/>
        <item m="1" x="644"/>
        <item m="1" x="1116"/>
        <item m="1" x="977"/>
        <item m="1" x="973"/>
        <item m="1" x="823"/>
        <item m="1" x="784"/>
        <item m="1" x="743"/>
        <item m="1" x="1126"/>
        <item m="1" x="333"/>
        <item m="1" x="519"/>
        <item m="1" x="1354"/>
        <item m="1" x="949"/>
        <item m="1" x="496"/>
        <item m="1" x="1303"/>
        <item m="1" x="556"/>
        <item m="1" x="923"/>
        <item m="1" x="306"/>
        <item m="1" x="1281"/>
        <item m="1" x="1359"/>
        <item m="1" x="759"/>
        <item m="1" x="1087"/>
        <item m="1" x="1372"/>
        <item m="1" x="233"/>
        <item m="1" x="200"/>
        <item m="1" x="620"/>
        <item m="1" x="303"/>
        <item m="1" x="675"/>
        <item m="1" x="1366"/>
        <item m="1" x="317"/>
        <item m="1" x="1128"/>
        <item m="1" x="1008"/>
        <item m="1" x="416"/>
        <item m="1" x="421"/>
        <item m="1" x="896"/>
        <item m="1" x="882"/>
        <item m="1" x="727"/>
        <item m="1" x="987"/>
        <item m="1" x="352"/>
        <item m="1" x="810"/>
        <item m="1" x="227"/>
        <item m="1" x="552"/>
        <item m="1" x="695"/>
        <item m="1" x="995"/>
        <item m="1" x="1211"/>
        <item m="1" x="1006"/>
        <item m="1" x="891"/>
        <item m="1" x="253"/>
        <item m="1" x="1027"/>
        <item m="1" x="1266"/>
        <item m="1" x="731"/>
        <item m="1" x="918"/>
        <item m="1" x="183"/>
        <item m="1" x="945"/>
        <item m="1" x="860"/>
        <item m="1" x="1298"/>
        <item m="1" x="637"/>
        <item m="1" x="1162"/>
        <item x="20"/>
        <item m="1" x="1209"/>
        <item m="1" x="361"/>
        <item m="1" x="905"/>
        <item m="1" x="794"/>
        <item m="1" x="865"/>
        <item m="1" x="326"/>
        <item m="1" x="877"/>
        <item m="1" x="956"/>
        <item m="1" x="230"/>
        <item m="1" x="957"/>
        <item m="1" x="1023"/>
        <item m="1" x="344"/>
        <item m="1" x="728"/>
        <item m="1" x="1263"/>
        <item m="1" x="379"/>
        <item m="1" x="1044"/>
        <item m="1" x="224"/>
        <item m="1" x="384"/>
        <item m="1" x="1370"/>
        <item m="1" x="457"/>
        <item m="1" x="358"/>
        <item m="1" x="1017"/>
        <item m="1" x="884"/>
        <item m="1" x="1000"/>
        <item m="1" x="814"/>
        <item m="1" x="485"/>
        <item m="1" x="1342"/>
        <item m="1" x="197"/>
        <item m="1" x="1212"/>
        <item m="1" x="594"/>
        <item m="1" x="1100"/>
        <item m="1" x="910"/>
        <item m="1" x="1225"/>
        <item m="1" x="322"/>
        <item m="1" x="845"/>
        <item m="1" x="533"/>
        <item m="1" x="1275"/>
        <item m="1" x="1036"/>
        <item m="1" x="863"/>
        <item m="1" x="745"/>
        <item m="1" x="888"/>
        <item m="1" x="994"/>
        <item m="1" x="1246"/>
        <item m="1" x="461"/>
        <item m="1" x="1005"/>
        <item m="1" x="902"/>
        <item m="1" x="632"/>
        <item m="1" x="1050"/>
        <item m="1" x="281"/>
        <item m="1" x="1350"/>
        <item m="1" x="773"/>
        <item m="1" x="387"/>
        <item m="1" x="422"/>
        <item m="1" x="342"/>
        <item m="1" x="1009"/>
        <item x="125"/>
        <item m="1" x="1221"/>
        <item m="1" x="381"/>
        <item m="1" x="298"/>
        <item m="1" x="506"/>
        <item m="1" x="1248"/>
        <item m="1" x="898"/>
        <item m="1" x="1228"/>
        <item m="1" x="435"/>
        <item m="1" x="1249"/>
        <item m="1" x="451"/>
        <item m="1" x="809"/>
        <item m="1" x="869"/>
        <item m="1" x="445"/>
        <item m="1" x="790"/>
        <item m="1" x="805"/>
        <item m="1" x="1232"/>
        <item m="1" x="796"/>
        <item m="1" x="693"/>
        <item m="1" x="736"/>
        <item m="1" x="516"/>
        <item m="1" x="577"/>
        <item m="1" x="779"/>
        <item m="1" x="795"/>
        <item m="1" x="1334"/>
        <item x="85"/>
        <item m="1" x="1004"/>
        <item m="1" x="1255"/>
        <item m="1" x="260"/>
        <item m="1" x="195"/>
        <item m="1" x="425"/>
        <item m="1" x="1329"/>
        <item m="1" x="655"/>
        <item x="43"/>
        <item m="1" x="539"/>
        <item m="1" x="548"/>
        <item m="1" x="681"/>
        <item m="1" x="566"/>
        <item m="1" x="564"/>
        <item m="1" x="992"/>
        <item m="1" x="755"/>
        <item m="1" x="1285"/>
        <item m="1" x="578"/>
        <item m="1" x="969"/>
        <item m="1" x="198"/>
        <item m="1" x="1127"/>
        <item m="1" x="1279"/>
        <item m="1" x="486"/>
        <item m="1" x="567"/>
        <item m="1" x="513"/>
        <item m="1" x="847"/>
        <item m="1" x="991"/>
        <item m="1" x="617"/>
        <item m="1" x="1218"/>
        <item m="1" x="363"/>
        <item m="1" x="756"/>
        <item m="1" x="388"/>
        <item m="1" x="1325"/>
        <item m="1" x="1157"/>
        <item m="1" x="340"/>
        <item m="1" x="228"/>
        <item m="1" x="1097"/>
        <item m="1" x="972"/>
        <item m="1" x="944"/>
        <item m="1" x="622"/>
        <item m="1" x="530"/>
        <item m="1" x="1197"/>
        <item m="1" x="850"/>
        <item m="1" x="568"/>
        <item m="1" x="842"/>
        <item m="1" x="1002"/>
        <item m="1" x="685"/>
        <item m="1" x="257"/>
        <item m="1" x="1029"/>
        <item m="1" x="498"/>
        <item m="1" x="225"/>
        <item m="1" x="696"/>
        <item m="1" x="654"/>
        <item m="1" x="1024"/>
        <item m="1" x="1166"/>
        <item m="1" x="828"/>
        <item m="1" x="478"/>
        <item m="1" x="541"/>
        <item m="1" x="549"/>
        <item m="1" x="883"/>
        <item m="1" x="974"/>
        <item m="1" x="684"/>
        <item m="1" x="837"/>
        <item m="1" x="1349"/>
        <item m="1" x="1222"/>
        <item m="1" x="272"/>
        <item m="1" x="296"/>
        <item m="1" x="829"/>
        <item m="1" x="643"/>
        <item m="1" x="569"/>
        <item m="1" x="1093"/>
        <item m="1" x="514"/>
        <item m="1" x="1324"/>
        <item m="1" x="1250"/>
        <item m="1" x="185"/>
        <item m="1" x="447"/>
        <item m="1" x="936"/>
        <item m="1" x="204"/>
        <item m="1" x="206"/>
        <item m="1" x="1152"/>
        <item m="1" x="1108"/>
        <item m="1" x="642"/>
        <item m="1" x="1115"/>
        <item m="1" x="724"/>
        <item m="1" x="199"/>
        <item m="1" x="365"/>
        <item m="1" x="783"/>
        <item m="1" x="434"/>
        <item m="1" x="309"/>
        <item m="1" x="1284"/>
        <item m="1" x="1134"/>
        <item m="1" x="462"/>
        <item m="1" x="1123"/>
        <item m="1" x="841"/>
        <item m="1" x="1110"/>
        <item m="1" x="669"/>
        <item m="1" x="283"/>
        <item m="1" x="1142"/>
        <item m="1" x="492"/>
        <item m="1" x="1268"/>
        <item m="1" x="1075"/>
        <item m="1" x="789"/>
        <item m="1" x="965"/>
        <item m="1" x="925"/>
        <item m="1" x="659"/>
        <item m="1" x="802"/>
        <item m="1" x="1258"/>
        <item m="1" x="702"/>
        <item m="1" x="373"/>
        <item x="11"/>
        <item m="1" x="766"/>
        <item m="1" x="750"/>
        <item m="1" x="1147"/>
        <item m="1" x="346"/>
        <item m="1" x="721"/>
        <item m="1" x="463"/>
        <item m="1" x="216"/>
        <item m="1" x="470"/>
        <item m="1" x="740"/>
        <item m="1" x="881"/>
        <item m="1" x="1149"/>
        <item m="1" x="946"/>
        <item m="1" x="1313"/>
        <item m="1" x="997"/>
        <item m="1" x="1346"/>
        <item m="1" x="757"/>
        <item m="1" x="1130"/>
        <item m="1" x="465"/>
        <item m="1" x="331"/>
        <item m="1" x="607"/>
        <item m="1" x="1038"/>
        <item m="1" x="290"/>
        <item m="1" x="1277"/>
        <item m="1" x="581"/>
        <item m="1" x="572"/>
        <item m="1" x="570"/>
        <item m="1" x="1335"/>
        <item m="1" x="683"/>
        <item m="1" x="218"/>
        <item m="1" x="1043"/>
        <item m="1" x="916"/>
        <item m="1" x="1033"/>
        <item m="1" x="512"/>
        <item m="1" x="544"/>
        <item m="1" x="508"/>
        <item m="1" x="1188"/>
        <item m="1" x="301"/>
        <item m="1" x="315"/>
        <item m="1" x="718"/>
        <item m="1" x="849"/>
        <item m="1" x="1306"/>
        <item m="1" x="526"/>
        <item m="1" x="343"/>
        <item m="1" x="1276"/>
        <item m="1" x="1355"/>
        <item m="1" x="1184"/>
        <item m="1" x="1072"/>
        <item m="1" x="890"/>
        <item m="1" x="749"/>
        <item m="1" x="182"/>
        <item m="1" x="1236"/>
        <item m="1" x="347"/>
        <item m="1" x="528"/>
        <item m="1" x="930"/>
        <item m="1" x="592"/>
        <item m="1" x="1215"/>
        <item m="1" x="763"/>
        <item m="1" x="760"/>
        <item m="1" x="385"/>
        <item m="1" x="602"/>
        <item m="1" x="534"/>
        <item m="1" x="215"/>
        <item m="1" x="1363"/>
        <item m="1" x="428"/>
        <item m="1" x="615"/>
        <item m="1" x="901"/>
        <item m="1" x="1301"/>
        <item m="1" x="255"/>
        <item m="1" x="239"/>
        <item m="1" x="752"/>
        <item x="84"/>
        <item m="1" x="993"/>
        <item m="1" x="312"/>
        <item m="1" x="318"/>
        <item x="129"/>
        <item m="1" x="378"/>
        <item m="1" x="1153"/>
        <item m="1" x="456"/>
        <item m="1" x="1096"/>
        <item m="1" x="368"/>
        <item x="6"/>
        <item m="1" x="855"/>
        <item m="1" x="367"/>
        <item m="1" x="1219"/>
        <item m="1" x="1090"/>
        <item m="1" x="652"/>
        <item m="1" x="1037"/>
        <item m="1" x="688"/>
        <item m="1" x="1057"/>
        <item m="1" x="1317"/>
        <item m="1" x="941"/>
        <item m="1" x="817"/>
        <item m="1" x="231"/>
        <item m="1" x="210"/>
        <item m="1" x="914"/>
        <item m="1" x="190"/>
        <item m="1" x="1357"/>
        <item m="1" x="1302"/>
        <item m="1" x="1290"/>
        <item m="1" x="286"/>
        <item m="1" x="853"/>
        <item m="1" x="1160"/>
        <item m="1" x="733"/>
        <item m="1" x="207"/>
        <item m="1" x="1216"/>
        <item m="1" x="711"/>
        <item m="1" x="1217"/>
        <item m="1" x="316"/>
        <item m="1" x="1309"/>
        <item m="1" x="241"/>
        <item m="1" x="870"/>
        <item m="1" x="291"/>
        <item m="1" x="372"/>
        <item m="1" x="397"/>
        <item m="1" x="1297"/>
        <item m="1" x="940"/>
        <item m="1" x="311"/>
        <item m="1" x="245"/>
        <item m="1" x="329"/>
        <item m="1" x="417"/>
        <item m="1" x="1106"/>
        <item m="1" x="1022"/>
        <item m="1" x="1283"/>
        <item m="1" x="1169"/>
        <item m="1" x="263"/>
        <item m="1" x="719"/>
        <item m="1" x="1013"/>
        <item m="1" x="931"/>
        <item m="1" x="1099"/>
        <item m="1" x="222"/>
        <item m="1" x="240"/>
        <item m="1" x="843"/>
        <item m="1" x="221"/>
        <item m="1" x="1356"/>
        <item m="1" x="348"/>
        <item m="1" x="1011"/>
        <item m="1" x="1353"/>
        <item m="1" x="595"/>
        <item m="1" x="739"/>
        <item m="1" x="396"/>
        <item m="1" x="192"/>
        <item m="1" x="1361"/>
        <item m="1" x="1340"/>
        <item m="1" x="785"/>
        <item m="1" x="864"/>
        <item m="1" x="408"/>
        <item m="1" x="880"/>
        <item m="1" x="710"/>
        <item m="1" x="430"/>
        <item x="66"/>
        <item m="1" x="616"/>
        <item m="1" x="701"/>
        <item m="1" x="1172"/>
        <item m="1" x="446"/>
        <item m="1" x="295"/>
        <item m="1" x="458"/>
        <item x="49"/>
        <item m="1" x="1369"/>
        <item m="1" x="537"/>
        <item m="1" x="998"/>
        <item m="1" x="1146"/>
        <item m="1" x="678"/>
        <item m="1" x="585"/>
        <item m="1" x="586"/>
        <item m="1" x="1267"/>
        <item m="1" x="1288"/>
        <item m="1" x="954"/>
        <item m="1" x="1080"/>
        <item m="1" x="919"/>
        <item m="1" x="1286"/>
        <item m="1" x="1158"/>
        <item m="1" x="722"/>
        <item m="1" x="489"/>
        <item m="1" x="307"/>
        <item m="1" x="1040"/>
        <item m="1" x="638"/>
        <item m="1" x="861"/>
        <item m="1" x="535"/>
        <item m="1" x="580"/>
        <item m="1" x="1107"/>
        <item m="1" x="1299"/>
        <item m="1" x="355"/>
        <item m="1" x="1049"/>
        <item m="1" x="351"/>
        <item m="1" x="714"/>
        <item m="1" x="1141"/>
        <item m="1" x="703"/>
        <item m="1" x="242"/>
        <item m="1" x="876"/>
        <item m="1" x="1071"/>
        <item m="1" x="524"/>
        <item m="1" x="1015"/>
        <item m="1" x="1113"/>
        <item m="1" x="912"/>
        <item m="1" x="345"/>
        <item m="1" x="1018"/>
        <item m="1" x="989"/>
        <item m="1" x="481"/>
        <item m="1" x="738"/>
        <item m="1" x="476"/>
        <item m="1" x="909"/>
        <item m="1" x="1089"/>
        <item m="1" x="412"/>
        <item m="1" x="645"/>
        <item m="1" x="300"/>
        <item m="1" x="712"/>
        <item m="1" x="1336"/>
        <item m="1" x="768"/>
        <item m="1" x="623"/>
        <item m="1" x="268"/>
        <item m="1" x="1132"/>
        <item m="1" x="908"/>
        <item m="1" x="1138"/>
        <item m="1" x="501"/>
        <item m="1" x="1273"/>
        <item m="1" x="1187"/>
        <item m="1" x="776"/>
        <item m="1" x="389"/>
        <item m="1" x="276"/>
        <item m="1" x="562"/>
        <item m="1" x="960"/>
        <item m="1" x="1151"/>
        <item m="1" x="504"/>
        <item m="1" x="1202"/>
        <item m="1" x="453"/>
        <item m="1" x="699"/>
        <item m="1" x="872"/>
        <item m="1" x="859"/>
        <item m="1" x="741"/>
        <item m="1" x="961"/>
        <item m="1" x="515"/>
        <item m="1" x="426"/>
        <item m="1" x="679"/>
        <item m="1" x="976"/>
        <item m="1" x="1120"/>
        <item m="1" x="518"/>
        <item m="1" x="338"/>
        <item m="1" x="734"/>
        <item m="1" x="429"/>
        <item m="1" x="875"/>
        <item m="1" x="730"/>
        <item m="1" x="619"/>
        <item m="1" x="589"/>
        <item m="1" x="499"/>
        <item m="1" x="816"/>
        <item m="1" x="1261"/>
        <item m="1" x="1069"/>
        <item m="1" x="1305"/>
        <item m="1" x="813"/>
        <item m="1" x="442"/>
        <item x="161"/>
        <item m="1" x="1339"/>
        <item m="1" x="1193"/>
        <item m="1" x="742"/>
        <item m="1" x="631"/>
        <item m="1" x="651"/>
        <item m="1" x="1282"/>
        <item m="1" x="723"/>
        <item m="1" x="261"/>
        <item m="1" x="1001"/>
        <item m="1" x="1163"/>
        <item m="1" x="952"/>
        <item m="1" x="996"/>
        <item m="1" x="497"/>
        <item m="1" x="294"/>
        <item m="1" x="951"/>
        <item m="1" x="449"/>
        <item m="1" x="487"/>
        <item m="1" x="1272"/>
        <item m="1" x="639"/>
        <item m="1" x="871"/>
        <item m="1" x="511"/>
        <item m="1" x="851"/>
        <item m="1" x="1224"/>
        <item m="1" x="664"/>
        <item m="1" x="558"/>
        <item m="1" x="1143"/>
        <item m="1" x="455"/>
        <item m="1" x="811"/>
        <item m="1" x="297"/>
        <item m="1" x="716"/>
        <item m="1" x="292"/>
        <item m="1" x="330"/>
        <item m="1" x="1135"/>
        <item m="1" x="970"/>
        <item m="1" x="780"/>
        <item m="1" x="1065"/>
        <item m="1" x="279"/>
        <item m="1" x="605"/>
        <item m="1" x="1338"/>
        <item m="1" x="464"/>
        <item m="1" x="1082"/>
        <item x="100"/>
        <item m="1" x="1344"/>
        <item m="1" x="1244"/>
        <item m="1" x="360"/>
        <item m="1" x="1070"/>
        <item m="1" x="400"/>
        <item m="1" x="597"/>
        <item m="1" x="393"/>
        <item m="1" x="1291"/>
        <item m="1" x="899"/>
        <item m="1" x="889"/>
        <item m="1" x="840"/>
        <item m="1" x="1308"/>
        <item m="1" x="536"/>
        <item m="1" x="433"/>
        <item m="1" x="1145"/>
        <item m="1" x="527"/>
        <item m="1" x="648"/>
        <item m="1" x="600"/>
        <item m="1" x="270"/>
        <item m="1" x="929"/>
        <item m="1" x="866"/>
        <item m="1" x="1351"/>
        <item m="1" x="751"/>
        <item m="1" x="450"/>
        <item m="1" x="1176"/>
        <item m="1" x="438"/>
        <item m="1" x="858"/>
        <item m="1" x="939"/>
        <item m="1" x="1332"/>
        <item m="1" x="771"/>
        <item m="1" x="437"/>
        <item m="1" x="633"/>
        <item m="1" x="689"/>
        <item m="1" x="1042"/>
        <item m="1" x="662"/>
        <item m="1" x="609"/>
        <item m="1" x="962"/>
        <item m="1" x="656"/>
        <item m="1" x="593"/>
        <item m="1" x="626"/>
        <item m="1" x="911"/>
        <item m="1" x="1026"/>
        <item m="1" x="786"/>
        <item m="1" x="590"/>
        <item m="1" x="822"/>
        <item m="1" x="1280"/>
        <item m="1" x="903"/>
        <item m="1" x="955"/>
        <item m="1" x="357"/>
        <item m="1" x="670"/>
        <item m="1" x="985"/>
        <item m="1" x="332"/>
        <item m="1" x="1348"/>
        <item m="1" x="1315"/>
        <item m="1" x="848"/>
        <item m="1" x="761"/>
        <item m="1" x="1051"/>
        <item m="1" x="1136"/>
        <item m="1" x="1311"/>
        <item m="1" x="862"/>
        <item m="1" x="571"/>
        <item m="1" x="1364"/>
        <item m="1" x="762"/>
        <item m="1" x="698"/>
        <item m="1" x="777"/>
        <item m="1" x="219"/>
        <item m="1" x="1133"/>
        <item m="1" x="403"/>
        <item m="1" x="1278"/>
        <item m="1" x="284"/>
        <item m="1" x="482"/>
        <item m="1" x="274"/>
        <item m="1" x="551"/>
        <item m="1" x="1056"/>
        <item m="1" x="406"/>
        <item m="1" x="1103"/>
        <item m="1" x="217"/>
        <item m="1" x="1101"/>
        <item m="1" x="1073"/>
        <item m="1" x="812"/>
        <item m="1" x="502"/>
        <item m="1" x="1084"/>
        <item m="1" x="420"/>
        <item m="1" x="1347"/>
        <item m="1" x="967"/>
        <item m="1" x="1047"/>
        <item m="1" x="1095"/>
        <item m="1" x="364"/>
        <item m="1" x="246"/>
        <item m="1" x="1237"/>
        <item m="1" x="747"/>
        <item m="1" x="618"/>
        <item m="1" x="1264"/>
        <item m="1" x="419"/>
        <item m="1" x="583"/>
        <item m="1" x="610"/>
        <item m="1" x="448"/>
        <item m="1" x="641"/>
        <item m="1" x="238"/>
        <item m="1" x="1373"/>
        <item m="1" x="983"/>
        <item m="1" x="886"/>
        <item m="1" x="336"/>
        <item m="1" x="671"/>
        <item m="1" x="413"/>
        <item m="1" x="560"/>
        <item m="1" x="1079"/>
        <item m="1" x="667"/>
        <item m="1" x="1161"/>
        <item m="1" x="1156"/>
        <item m="1" x="574"/>
        <item m="1" x="1293"/>
        <item m="1" x="1178"/>
        <item m="1" x="942"/>
        <item m="1" x="1316"/>
        <item m="1" x="705"/>
        <item m="1" x="900"/>
        <item m="1" x="660"/>
        <item m="1" x="904"/>
        <item m="1" x="604"/>
        <item m="1" x="729"/>
        <item m="1" x="775"/>
        <item m="1" x="1243"/>
        <item m="1" x="236"/>
        <item m="1" x="565"/>
        <item m="1" x="325"/>
        <item m="1" x="321"/>
        <item m="1" x="275"/>
        <item m="1" x="1253"/>
        <item m="1" x="1181"/>
        <item m="1" x="1358"/>
        <item m="1" x="1076"/>
        <item m="1" x="339"/>
        <item m="1" x="201"/>
        <item m="1" x="1122"/>
        <item m="1" x="1140"/>
        <item m="1" x="399"/>
        <item m="1" x="706"/>
        <item m="1" x="691"/>
        <item m="1" x="753"/>
        <item m="1" x="1241"/>
        <item m="1" x="480"/>
        <item m="1" x="376"/>
        <item m="1" x="554"/>
        <item m="1" x="767"/>
        <item m="1" x="599"/>
        <item m="1" x="1327"/>
        <item m="1" x="1154"/>
        <item m="1" x="226"/>
        <item m="1" x="1016"/>
        <item m="1" x="635"/>
        <item x="27"/>
        <item m="1" x="1245"/>
        <item m="1" x="854"/>
        <item m="1" x="1375"/>
        <item m="1" x="984"/>
        <item m="1" x="1231"/>
        <item m="1" x="439"/>
        <item m="1" x="1247"/>
        <item m="1" x="1139"/>
        <item m="1" x="1064"/>
        <item m="1" x="630"/>
        <item m="1" x="650"/>
        <item m="1" x="1235"/>
        <item x="113"/>
        <item m="1" x="432"/>
        <item m="1" x="629"/>
        <item m="1" x="725"/>
        <item m="1" x="289"/>
        <item m="1" x="687"/>
        <item m="1" x="532"/>
        <item m="1" x="401"/>
        <item m="1" x="614"/>
        <item m="1" x="370"/>
        <item m="1" x="1240"/>
        <item m="1" x="700"/>
        <item m="1" x="1085"/>
        <item m="1" x="1210"/>
        <item m="1" x="621"/>
        <item m="1" x="665"/>
        <item m="1" x="1078"/>
        <item m="1" x="636"/>
        <item m="1" x="205"/>
        <item m="1" x="926"/>
        <item m="1" x="1025"/>
        <item m="1" x="452"/>
        <item x="178"/>
        <item m="1" x="305"/>
        <item m="1" x="573"/>
        <item m="1" x="575"/>
        <item m="1" x="807"/>
        <item m="1" x="874"/>
        <item m="1" x="490"/>
        <item m="1" x="657"/>
        <item m="1" x="1041"/>
        <item m="1" x="943"/>
        <item m="1" x="542"/>
        <item m="1" x="1198"/>
        <item m="1" x="1185"/>
        <item m="1" x="1374"/>
        <item m="1" x="746"/>
        <item m="1" x="335"/>
        <item m="1" x="1376"/>
        <item m="1" x="924"/>
        <item m="1" x="471"/>
        <item m="1" x="557"/>
        <item m="1" x="213"/>
        <item m="1" x="963"/>
        <item m="1" x="653"/>
        <item m="1" x="186"/>
        <item m="1" x="1226"/>
        <item m="1" x="251"/>
        <item m="1" x="634"/>
        <item m="1" x="517"/>
        <item m="1" x="371"/>
        <item m="1" x="1368"/>
        <item m="1" x="1104"/>
        <item m="1" x="510"/>
        <item m="1" x="833"/>
        <item x="143"/>
        <item m="1" x="1125"/>
        <item m="1" x="250"/>
        <item m="1" x="380"/>
        <item x="156"/>
        <item m="1" x="603"/>
        <item m="1" x="1304"/>
        <item m="1" x="1274"/>
        <item m="1" x="907"/>
        <item m="1" x="324"/>
        <item m="1" x="717"/>
        <item m="1" x="1319"/>
        <item m="1" x="1234"/>
        <item m="1" x="390"/>
        <item m="1" x="561"/>
        <item m="1" x="410"/>
        <item m="1" x="1137"/>
        <item m="1" x="1189"/>
        <item m="1" x="640"/>
        <item m="1" x="491"/>
        <item m="1" x="1112"/>
        <item m="1" x="1194"/>
        <item m="1" x="248"/>
        <item m="1" x="598"/>
        <item m="1" x="443"/>
        <item m="1" x="555"/>
        <item m="1" x="649"/>
        <item m="1" x="838"/>
        <item m="1" x="906"/>
        <item m="1" x="1062"/>
        <item m="1" x="800"/>
        <item m="1" x="431"/>
        <item m="1" x="1105"/>
        <item m="1" x="1320"/>
        <item m="1" x="625"/>
        <item m="1" x="1213"/>
        <item m="1" x="834"/>
        <item m="1" x="254"/>
        <item m="1" x="523"/>
        <item m="1" x="1186"/>
        <item m="1" x="256"/>
        <item m="1" x="277"/>
        <item x="0"/>
        <item x="1"/>
        <item x="2"/>
        <item x="3"/>
        <item x="4"/>
        <item x="5"/>
        <item x="7"/>
        <item x="8"/>
        <item x="9"/>
        <item x="10"/>
        <item x="12"/>
        <item x="13"/>
        <item x="14"/>
        <item x="15"/>
        <item x="16"/>
        <item x="17"/>
        <item x="18"/>
        <item x="19"/>
        <item x="21"/>
        <item x="22"/>
        <item x="23"/>
        <item x="24"/>
        <item x="25"/>
        <item x="26"/>
        <item x="28"/>
        <item x="29"/>
        <item x="30"/>
        <item x="31"/>
        <item x="32"/>
        <item x="33"/>
        <item x="34"/>
        <item x="35"/>
        <item x="36"/>
        <item x="37"/>
        <item x="38"/>
        <item x="39"/>
        <item x="40"/>
        <item x="41"/>
        <item x="42"/>
        <item x="44"/>
        <item x="45"/>
        <item x="46"/>
        <item x="47"/>
        <item x="48"/>
        <item x="50"/>
        <item x="51"/>
        <item x="52"/>
        <item x="53"/>
        <item x="54"/>
        <item x="55"/>
        <item x="56"/>
        <item x="57"/>
        <item x="58"/>
        <item x="59"/>
        <item x="60"/>
        <item x="61"/>
        <item x="62"/>
        <item x="63"/>
        <item x="64"/>
        <item x="65"/>
        <item x="67"/>
        <item x="68"/>
        <item x="69"/>
        <item x="70"/>
        <item x="71"/>
        <item x="72"/>
        <item x="73"/>
        <item x="74"/>
        <item x="75"/>
        <item x="76"/>
        <item x="77"/>
        <item x="78"/>
        <item x="79"/>
        <item x="80"/>
        <item x="81"/>
        <item x="82"/>
        <item x="83"/>
        <item x="86"/>
        <item x="87"/>
        <item x="88"/>
        <item x="89"/>
        <item x="90"/>
        <item x="91"/>
        <item x="92"/>
        <item x="94"/>
        <item x="95"/>
        <item x="96"/>
        <item x="97"/>
        <item x="98"/>
        <item x="99"/>
        <item x="101"/>
        <item x="102"/>
        <item x="103"/>
        <item x="104"/>
        <item x="105"/>
        <item x="106"/>
        <item x="107"/>
        <item x="108"/>
        <item x="109"/>
        <item x="110"/>
        <item x="111"/>
        <item x="114"/>
        <item x="115"/>
        <item x="116"/>
        <item x="117"/>
        <item x="118"/>
        <item x="119"/>
        <item x="120"/>
        <item x="121"/>
        <item x="122"/>
        <item x="123"/>
        <item x="124"/>
        <item x="126"/>
        <item x="127"/>
        <item x="128"/>
        <item x="130"/>
        <item x="131"/>
        <item x="132"/>
        <item x="133"/>
        <item x="134"/>
        <item x="135"/>
        <item x="136"/>
        <item x="137"/>
        <item x="138"/>
        <item x="139"/>
        <item x="140"/>
        <item x="141"/>
        <item x="142"/>
        <item x="144"/>
        <item x="145"/>
        <item x="146"/>
        <item x="147"/>
        <item x="148"/>
        <item x="149"/>
        <item x="150"/>
        <item x="151"/>
        <item x="152"/>
        <item x="153"/>
        <item x="154"/>
        <item x="155"/>
        <item x="157"/>
        <item x="158"/>
        <item x="159"/>
        <item x="160"/>
        <item x="162"/>
        <item x="163"/>
        <item x="164"/>
        <item x="165"/>
        <item x="166"/>
        <item x="167"/>
        <item x="168"/>
        <item x="169"/>
        <item x="170"/>
        <item x="171"/>
        <item x="172"/>
        <item x="173"/>
        <item x="174"/>
        <item x="175"/>
        <item x="176"/>
        <item x="177"/>
        <item x="179"/>
        <item x="180"/>
      </items>
    </pivotField>
    <pivotField compact="0" outline="0" showAll="0"/>
    <pivotField compact="0" outline="0" showAll="0"/>
    <pivotField compact="0" outline="0" showAll="0">
      <items count="5">
        <item h="1" x="2"/>
        <item h="1" x="1"/>
        <item x="0"/>
        <item h="1" x="3"/>
        <item t="default"/>
      </items>
    </pivotField>
    <pivotField compact="0" outline="0" showAll="0"/>
    <pivotField compact="0" outline="0" showAll="0">
      <items count="5">
        <item x="2"/>
        <item x="1"/>
        <item x="0"/>
        <item x="3"/>
        <item t="default"/>
      </items>
    </pivotField>
    <pivotField compact="0" outline="0" showAll="0"/>
  </pivotFields>
  <rowFields count="22">
    <field x="8"/>
    <field x="40"/>
    <field x="0"/>
    <field x="41"/>
    <field x="33"/>
    <field x="35"/>
    <field x="26"/>
    <field x="25"/>
    <field x="27"/>
    <field x="28"/>
    <field x="30"/>
    <field x="36"/>
    <field x="37"/>
    <field x="38"/>
    <field x="15"/>
    <field x="16"/>
    <field x="17"/>
    <field x="18"/>
    <field x="12"/>
    <field x="13"/>
    <field x="14"/>
    <field x="10"/>
  </rowFields>
  <rowItems count="11">
    <i>
      <x v="1"/>
      <x v="1"/>
      <x v="14"/>
      <x v="1243"/>
      <x v="107"/>
      <x v="172"/>
      <x v="137"/>
      <x v="49"/>
      <x v="49"/>
      <x v="4427"/>
      <x v="2"/>
      <x/>
      <x/>
      <x v="171"/>
      <x v="3"/>
      <x v="3"/>
      <x v="5"/>
      <x v="118"/>
      <x v="16"/>
      <x v="276"/>
      <x v="3"/>
      <x v="186"/>
    </i>
    <i r="2">
      <x v="21"/>
      <x v="1265"/>
      <x v="181"/>
      <x v="134"/>
      <x v="137"/>
      <x v="49"/>
      <x v="49"/>
      <x v="4632"/>
      <x v="2"/>
      <x/>
      <x/>
      <x v="160"/>
      <x v="2"/>
      <x v="4"/>
      <x v="2"/>
      <x v="157"/>
      <x v="3"/>
      <x v="216"/>
      <x v="3"/>
      <x v="186"/>
    </i>
    <i r="2">
      <x v="28"/>
      <x v="1297"/>
      <x v="102"/>
      <x v="174"/>
      <x v="137"/>
      <x v="49"/>
      <x v="49"/>
      <x v="4650"/>
      <x v="2"/>
      <x/>
      <x/>
      <x v="171"/>
      <x v="3"/>
      <x v="3"/>
      <x v="6"/>
      <x v="70"/>
      <x v="21"/>
      <x v="264"/>
      <x v="3"/>
      <x v="186"/>
    </i>
    <i r="2">
      <x v="48"/>
      <x v="1292"/>
      <x v="178"/>
      <x v="140"/>
      <x v="137"/>
      <x v="49"/>
      <x v="49"/>
      <x v="4646"/>
      <x v="2"/>
      <x/>
      <x/>
      <x v="176"/>
      <x v="2"/>
      <x v="3"/>
      <x v="3"/>
      <x v="170"/>
      <x v="21"/>
      <x v="269"/>
      <x v="3"/>
      <x v="188"/>
    </i>
    <i r="2">
      <x v="56"/>
      <x v="1257"/>
      <x v="160"/>
      <x v="153"/>
      <x v="137"/>
      <x v="49"/>
      <x v="49"/>
      <x v="4627"/>
      <x v="2"/>
      <x/>
      <x/>
      <x v="74"/>
      <x v="3"/>
      <x v="3"/>
      <x v="7"/>
      <x v="98"/>
      <x v="21"/>
      <x v="267"/>
      <x v="3"/>
      <x v="186"/>
    </i>
    <i r="2">
      <x v="63"/>
      <x v="1302"/>
      <x v="37"/>
      <x v="179"/>
      <x v="137"/>
      <x v="49"/>
      <x v="49"/>
      <x v="4654"/>
      <x v="2"/>
      <x v="60"/>
      <x v="41"/>
      <x v="182"/>
      <x v="3"/>
      <x v="3"/>
      <x v="6"/>
      <x v="7"/>
      <x v="21"/>
      <x v="59"/>
      <x v="3"/>
      <x v="186"/>
    </i>
    <i r="2">
      <x v="84"/>
      <x v="1216"/>
      <x v="25"/>
      <x v="115"/>
      <x v="137"/>
      <x v="49"/>
      <x v="49"/>
      <x v="4590"/>
      <x v="2"/>
      <x v="44"/>
      <x/>
      <x v="693"/>
      <x v="3"/>
      <x v="3"/>
      <x v="2"/>
      <x v="149"/>
      <x v="1"/>
      <x v="283"/>
      <x v="3"/>
      <x v="186"/>
    </i>
    <i r="2">
      <x v="126"/>
      <x v="1229"/>
      <x v="157"/>
      <x v="129"/>
      <x v="137"/>
      <x v="49"/>
      <x v="49"/>
      <x v="4602"/>
      <x v="2"/>
      <x/>
      <x/>
      <x v="537"/>
      <x v="3"/>
      <x v="3"/>
      <x v="4"/>
      <x v="49"/>
      <x v="16"/>
      <x v="275"/>
      <x v="3"/>
      <x v="186"/>
    </i>
    <i r="2">
      <x v="165"/>
      <x v="1277"/>
      <x v="150"/>
      <x v="164"/>
      <x v="137"/>
      <x v="49"/>
      <x v="49"/>
      <x v="4425"/>
      <x v="2"/>
      <x/>
      <x/>
      <x v="438"/>
      <x v="3"/>
      <x v="3"/>
      <x v="5"/>
      <x v="126"/>
      <x v="1"/>
      <x v="280"/>
      <x v="3"/>
      <x v="186"/>
    </i>
    <i r="1">
      <x v="4"/>
      <x v="183"/>
      <x v="1310"/>
      <x v="88"/>
      <x v="136"/>
      <x v="137"/>
      <x v="49"/>
      <x v="49"/>
      <x v="4440"/>
      <x v="2"/>
      <x/>
      <x v="55"/>
      <x v="203"/>
      <x v="3"/>
      <x v="3"/>
      <x v="6"/>
      <x v="40"/>
      <x v="29"/>
      <x v="114"/>
      <x v="3"/>
      <x v="186"/>
    </i>
    <i t="grand">
      <x/>
    </i>
  </rowItems>
  <colItems count="1">
    <i/>
  </colItems>
  <pageFields count="2">
    <pageField fld="5" item="76" hier="-1"/>
    <pageField fld="7" item="1" hier="-1"/>
  </pageFields>
  <dataFields count="1">
    <dataField name="Count of SYMBOL" fld="0" subtotal="count" baseField="0" baseItem="0"/>
  </dataFields>
  <formats count="173">
    <format dxfId="14531">
      <pivotArea type="all" dataOnly="0" outline="0" fieldPosition="0"/>
    </format>
    <format dxfId="14530">
      <pivotArea outline="0" collapsedLevelsAreSubtotals="1" fieldPosition="0"/>
    </format>
    <format dxfId="14529">
      <pivotArea type="origin" dataOnly="0" labelOnly="1" outline="0" fieldPosition="0"/>
    </format>
    <format dxfId="14528">
      <pivotArea field="22" type="button" dataOnly="0" labelOnly="1" outline="0"/>
    </format>
    <format dxfId="14527">
      <pivotArea field="4" type="button" dataOnly="0" labelOnly="1" outline="0"/>
    </format>
    <format dxfId="14526">
      <pivotArea field="26" type="button" dataOnly="0" labelOnly="1" outline="0" axis="axisRow" fieldPosition="6"/>
    </format>
    <format dxfId="14525">
      <pivotArea field="25" type="button" dataOnly="0" labelOnly="1" outline="0" axis="axisRow" fieldPosition="7"/>
    </format>
    <format dxfId="14524">
      <pivotArea field="30" type="button" dataOnly="0" labelOnly="1" outline="0" axis="axisRow" fieldPosition="10"/>
    </format>
    <format dxfId="14523">
      <pivotArea field="35" type="button" dataOnly="0" labelOnly="1" outline="0" axis="axisRow" fieldPosition="5"/>
    </format>
    <format dxfId="14522">
      <pivotArea field="28" type="button" dataOnly="0" labelOnly="1" outline="0" axis="axisRow" fieldPosition="9"/>
    </format>
    <format dxfId="14521">
      <pivotArea field="6" type="button" dataOnly="0" labelOnly="1" outline="0"/>
    </format>
    <format dxfId="14520">
      <pivotArea dataOnly="0" labelOnly="1" grandRow="1" outline="0" fieldPosition="0"/>
    </format>
    <format dxfId="14519">
      <pivotArea type="topRight" dataOnly="0" labelOnly="1" outline="0" fieldPosition="0"/>
    </format>
    <format dxfId="14518">
      <pivotArea type="all" dataOnly="0" outline="0" fieldPosition="0"/>
    </format>
    <format dxfId="14517">
      <pivotArea outline="0" collapsedLevelsAreSubtotals="1" fieldPosition="0"/>
    </format>
    <format dxfId="14516">
      <pivotArea type="origin" dataOnly="0" labelOnly="1" outline="0" fieldPosition="0"/>
    </format>
    <format dxfId="14515">
      <pivotArea field="4" type="button" dataOnly="0" labelOnly="1" outline="0"/>
    </format>
    <format dxfId="14514">
      <pivotArea field="31" type="button" dataOnly="0" labelOnly="1" outline="0"/>
    </format>
    <format dxfId="14513">
      <pivotArea field="32" type="button" dataOnly="0" labelOnly="1" outline="0"/>
    </format>
    <format dxfId="14512">
      <pivotArea field="35" type="button" dataOnly="0" labelOnly="1" outline="0" axis="axisRow" fieldPosition="5"/>
    </format>
    <format dxfId="14511">
      <pivotArea field="26" type="button" dataOnly="0" labelOnly="1" outline="0" axis="axisRow" fieldPosition="6"/>
    </format>
    <format dxfId="14510">
      <pivotArea field="25" type="button" dataOnly="0" labelOnly="1" outline="0" axis="axisRow" fieldPosition="7"/>
    </format>
    <format dxfId="14509">
      <pivotArea field="28" type="button" dataOnly="0" labelOnly="1" outline="0" axis="axisRow" fieldPosition="9"/>
    </format>
    <format dxfId="14508">
      <pivotArea field="30" type="button" dataOnly="0" labelOnly="1" outline="0" axis="axisRow" fieldPosition="10"/>
    </format>
    <format dxfId="14507">
      <pivotArea field="10" type="button" dataOnly="0" labelOnly="1" outline="0" axis="axisRow" fieldPosition="21"/>
    </format>
    <format dxfId="14506">
      <pivotArea dataOnly="0" labelOnly="1" grandRow="1" outline="0" fieldPosition="0"/>
    </format>
    <format dxfId="14505">
      <pivotArea type="topRight" dataOnly="0" labelOnly="1" outline="0" fieldPosition="0"/>
    </format>
    <format dxfId="14504">
      <pivotArea type="all" dataOnly="0" outline="0" fieldPosition="0"/>
    </format>
    <format dxfId="14503">
      <pivotArea outline="0" collapsedLevelsAreSubtotals="1" fieldPosition="0"/>
    </format>
    <format dxfId="14502">
      <pivotArea type="origin" dataOnly="0" labelOnly="1" outline="0" fieldPosition="0"/>
    </format>
    <format dxfId="14501">
      <pivotArea field="4" type="button" dataOnly="0" labelOnly="1" outline="0"/>
    </format>
    <format dxfId="14500">
      <pivotArea field="31" type="button" dataOnly="0" labelOnly="1" outline="0"/>
    </format>
    <format dxfId="14499">
      <pivotArea field="32" type="button" dataOnly="0" labelOnly="1" outline="0"/>
    </format>
    <format dxfId="14498">
      <pivotArea field="35" type="button" dataOnly="0" labelOnly="1" outline="0" axis="axisRow" fieldPosition="5"/>
    </format>
    <format dxfId="14497">
      <pivotArea field="26" type="button" dataOnly="0" labelOnly="1" outline="0" axis="axisRow" fieldPosition="6"/>
    </format>
    <format dxfId="14496">
      <pivotArea field="25" type="button" dataOnly="0" labelOnly="1" outline="0" axis="axisRow" fieldPosition="7"/>
    </format>
    <format dxfId="14495">
      <pivotArea field="28" type="button" dataOnly="0" labelOnly="1" outline="0" axis="axisRow" fieldPosition="9"/>
    </format>
    <format dxfId="14494">
      <pivotArea field="30" type="button" dataOnly="0" labelOnly="1" outline="0" axis="axisRow" fieldPosition="10"/>
    </format>
    <format dxfId="14493">
      <pivotArea field="10" type="button" dataOnly="0" labelOnly="1" outline="0" axis="axisRow" fieldPosition="21"/>
    </format>
    <format dxfId="14492">
      <pivotArea field="19" type="button" dataOnly="0" labelOnly="1" outline="0"/>
    </format>
    <format dxfId="14491">
      <pivotArea field="20" type="button" dataOnly="0" labelOnly="1" outline="0"/>
    </format>
    <format dxfId="14490">
      <pivotArea field="21" type="button" dataOnly="0" labelOnly="1" outline="0"/>
    </format>
    <format dxfId="14489">
      <pivotArea field="12" type="button" dataOnly="0" labelOnly="1" outline="0" axis="axisRow" fieldPosition="18"/>
    </format>
    <format dxfId="14488">
      <pivotArea field="13" type="button" dataOnly="0" labelOnly="1" outline="0" axis="axisRow" fieldPosition="19"/>
    </format>
    <format dxfId="14487">
      <pivotArea dataOnly="0" labelOnly="1" grandRow="1" outline="0" fieldPosition="0"/>
    </format>
    <format dxfId="14486">
      <pivotArea type="topRight" dataOnly="0" labelOnly="1" outline="0" fieldPosition="0"/>
    </format>
    <format dxfId="14485">
      <pivotArea field="4" type="button" dataOnly="0" labelOnly="1" outline="0"/>
    </format>
    <format dxfId="14484">
      <pivotArea field="31" type="button" dataOnly="0" labelOnly="1" outline="0"/>
    </format>
    <format dxfId="14483">
      <pivotArea field="32" type="button" dataOnly="0" labelOnly="1" outline="0"/>
    </format>
    <format dxfId="14482">
      <pivotArea field="35" type="button" dataOnly="0" labelOnly="1" outline="0" axis="axisRow" fieldPosition="5"/>
    </format>
    <format dxfId="14481">
      <pivotArea field="26" type="button" dataOnly="0" labelOnly="1" outline="0" axis="axisRow" fieldPosition="6"/>
    </format>
    <format dxfId="14480">
      <pivotArea field="30" type="button" dataOnly="0" labelOnly="1" outline="0" axis="axisRow" fieldPosition="10"/>
    </format>
    <format dxfId="14479">
      <pivotArea field="10" type="button" dataOnly="0" labelOnly="1" outline="0" axis="axisRow" fieldPosition="21"/>
    </format>
    <format dxfId="14478">
      <pivotArea field="19" type="button" dataOnly="0" labelOnly="1" outline="0"/>
    </format>
    <format dxfId="14477">
      <pivotArea field="20" type="button" dataOnly="0" labelOnly="1" outline="0"/>
    </format>
    <format dxfId="14476">
      <pivotArea field="21" type="button" dataOnly="0" labelOnly="1" outline="0"/>
    </format>
    <format dxfId="14475">
      <pivotArea type="origin" dataOnly="0" labelOnly="1" outline="0" offset="G1" fieldPosition="0"/>
    </format>
    <format dxfId="14474">
      <pivotArea field="26" type="button" dataOnly="0" labelOnly="1" outline="0" axis="axisRow" fieldPosition="6"/>
    </format>
    <format dxfId="14473">
      <pivotArea dataOnly="0" labelOnly="1" grandRow="1" outline="0" offset="G256" fieldPosition="0"/>
    </format>
    <format dxfId="14472">
      <pivotArea type="origin" dataOnly="0" labelOnly="1" outline="0" offset="O1" fieldPosition="0"/>
    </format>
    <format dxfId="14471">
      <pivotArea field="19" type="button" dataOnly="0" labelOnly="1" outline="0"/>
    </format>
    <format dxfId="14470">
      <pivotArea dataOnly="0" labelOnly="1" grandRow="1" outline="0" offset="O256" fieldPosition="0"/>
    </format>
    <format dxfId="14469">
      <pivotArea type="origin" dataOnly="0" labelOnly="1" outline="0" offset="F1" fieldPosition="0"/>
    </format>
    <format dxfId="14468">
      <pivotArea field="35" type="button" dataOnly="0" labelOnly="1" outline="0" axis="axisRow" fieldPosition="5"/>
    </format>
    <format dxfId="14467">
      <pivotArea dataOnly="0" labelOnly="1" grandRow="1" outline="0" offset="F256" fieldPosition="0"/>
    </format>
    <format dxfId="14466">
      <pivotArea type="origin" dataOnly="0" labelOnly="1" outline="0" offset="J1" fieldPosition="0"/>
    </format>
    <format dxfId="14465">
      <pivotArea field="30" type="button" dataOnly="0" labelOnly="1" outline="0" axis="axisRow" fieldPosition="10"/>
    </format>
    <format dxfId="14464">
      <pivotArea dataOnly="0" labelOnly="1" grandRow="1" outline="0" offset="J256" fieldPosition="0"/>
    </format>
    <format dxfId="14463">
      <pivotArea type="origin" dataOnly="0" labelOnly="1" outline="0" offset="N1" fieldPosition="0"/>
    </format>
    <format dxfId="14462">
      <pivotArea field="39" type="button" dataOnly="0" labelOnly="1" outline="0"/>
    </format>
    <format dxfId="14461">
      <pivotArea dataOnly="0" labelOnly="1" grandRow="1" outline="0" offset="N256" fieldPosition="0"/>
    </format>
    <format dxfId="14460">
      <pivotArea type="origin" dataOnly="0" labelOnly="1" outline="0" offset="U1" fieldPosition="0"/>
    </format>
    <format dxfId="14459">
      <pivotArea field="10" type="button" dataOnly="0" labelOnly="1" outline="0" axis="axisRow" fieldPosition="21"/>
    </format>
    <format dxfId="14458">
      <pivotArea dataOnly="0" labelOnly="1" grandRow="1" outline="0" offset="IV256" fieldPosition="0"/>
    </format>
    <format dxfId="14457">
      <pivotArea type="origin" dataOnly="0" labelOnly="1" outline="0" offset="D1" fieldPosition="0"/>
    </format>
    <format dxfId="14456">
      <pivotArea field="31" type="button" dataOnly="0" labelOnly="1" outline="0"/>
    </format>
    <format dxfId="14455">
      <pivotArea dataOnly="0" labelOnly="1" grandRow="1" outline="0" offset="D256" fieldPosition="0"/>
    </format>
    <format dxfId="14454">
      <pivotArea type="all" dataOnly="0" outline="0" fieldPosition="0"/>
    </format>
    <format dxfId="14453">
      <pivotArea outline="0" collapsedLevelsAreSubtotals="1" fieldPosition="0"/>
    </format>
    <format dxfId="14452">
      <pivotArea type="origin" dataOnly="0" labelOnly="1" outline="0" fieldPosition="0"/>
    </format>
    <format dxfId="14451">
      <pivotArea field="8" type="button" dataOnly="0" labelOnly="1" outline="0" axis="axisRow" fieldPosition="0"/>
    </format>
    <format dxfId="14450">
      <pivotArea field="40" type="button" dataOnly="0" labelOnly="1" outline="0" axis="axisRow" fieldPosition="1"/>
    </format>
    <format dxfId="14449">
      <pivotArea field="0" type="button" dataOnly="0" labelOnly="1" outline="0" axis="axisRow" fieldPosition="2"/>
    </format>
    <format dxfId="14448">
      <pivotArea field="41" type="button" dataOnly="0" labelOnly="1" outline="0" axis="axisRow" fieldPosition="3"/>
    </format>
    <format dxfId="14447">
      <pivotArea field="33" type="button" dataOnly="0" labelOnly="1" outline="0" axis="axisRow" fieldPosition="4"/>
    </format>
    <format dxfId="14446">
      <pivotArea field="35" type="button" dataOnly="0" labelOnly="1" outline="0" axis="axisRow" fieldPosition="5"/>
    </format>
    <format dxfId="14445">
      <pivotArea field="26" type="button" dataOnly="0" labelOnly="1" outline="0" axis="axisRow" fieldPosition="6"/>
    </format>
    <format dxfId="14444">
      <pivotArea field="25" type="button" dataOnly="0" labelOnly="1" outline="0" axis="axisRow" fieldPosition="7"/>
    </format>
    <format dxfId="14443">
      <pivotArea field="27" type="button" dataOnly="0" labelOnly="1" outline="0" axis="axisRow" fieldPosition="8"/>
    </format>
    <format dxfId="14442">
      <pivotArea field="28" type="button" dataOnly="0" labelOnly="1" outline="0" axis="axisRow" fieldPosition="9"/>
    </format>
    <format dxfId="14441">
      <pivotArea field="30" type="button" dataOnly="0" labelOnly="1" outline="0" axis="axisRow" fieldPosition="10"/>
    </format>
    <format dxfId="14440">
      <pivotArea field="36" type="button" dataOnly="0" labelOnly="1" outline="0" axis="axisRow" fieldPosition="11"/>
    </format>
    <format dxfId="14439">
      <pivotArea field="37" type="button" dataOnly="0" labelOnly="1" outline="0" axis="axisRow" fieldPosition="12"/>
    </format>
    <format dxfId="14438">
      <pivotArea field="38" type="button" dataOnly="0" labelOnly="1" outline="0" axis="axisRow" fieldPosition="13"/>
    </format>
    <format dxfId="14437">
      <pivotArea field="15" type="button" dataOnly="0" labelOnly="1" outline="0" axis="axisRow" fieldPosition="14"/>
    </format>
    <format dxfId="14436">
      <pivotArea field="16" type="button" dataOnly="0" labelOnly="1" outline="0" axis="axisRow" fieldPosition="15"/>
    </format>
    <format dxfId="14435">
      <pivotArea field="17" type="button" dataOnly="0" labelOnly="1" outline="0" axis="axisRow" fieldPosition="16"/>
    </format>
    <format dxfId="14434">
      <pivotArea field="18" type="button" dataOnly="0" labelOnly="1" outline="0" axis="axisRow" fieldPosition="17"/>
    </format>
    <format dxfId="14433">
      <pivotArea field="12" type="button" dataOnly="0" labelOnly="1" outline="0" axis="axisRow" fieldPosition="18"/>
    </format>
    <format dxfId="14432">
      <pivotArea field="13" type="button" dataOnly="0" labelOnly="1" outline="0" axis="axisRow" fieldPosition="19"/>
    </format>
    <format dxfId="14431">
      <pivotArea field="14" type="button" dataOnly="0" labelOnly="1" outline="0" axis="axisRow" fieldPosition="20"/>
    </format>
    <format dxfId="14430">
      <pivotArea field="10" type="button" dataOnly="0" labelOnly="1" outline="0" axis="axisRow" fieldPosition="21"/>
    </format>
    <format dxfId="14429">
      <pivotArea dataOnly="0" labelOnly="1" outline="0" fieldPosition="0">
        <references count="1">
          <reference field="8" count="0"/>
        </references>
      </pivotArea>
    </format>
    <format dxfId="14428">
      <pivotArea dataOnly="0" labelOnly="1" grandRow="1" outline="0" fieldPosition="0"/>
    </format>
    <format dxfId="14427">
      <pivotArea dataOnly="0" labelOnly="1" outline="0" fieldPosition="0">
        <references count="2">
          <reference field="8" count="0" selected="0"/>
          <reference field="40" count="3">
            <x v="1"/>
            <x v="2"/>
            <x v="4"/>
          </reference>
        </references>
      </pivotArea>
    </format>
    <format dxfId="14426">
      <pivotArea dataOnly="0" labelOnly="1" outline="0" fieldPosition="0">
        <references count="3">
          <reference field="0" count="6">
            <x v="21"/>
            <x v="60"/>
            <x v="78"/>
            <x v="96"/>
            <x v="126"/>
            <x v="144"/>
          </reference>
          <reference field="8" count="0" selected="0"/>
          <reference field="40" count="1" selected="0">
            <x v="1"/>
          </reference>
        </references>
      </pivotArea>
    </format>
    <format dxfId="14425">
      <pivotArea dataOnly="0" labelOnly="1" outline="0" fieldPosition="0">
        <references count="3">
          <reference field="0" count="1">
            <x v="125"/>
          </reference>
          <reference field="8" count="0" selected="0"/>
          <reference field="40" count="1" selected="0">
            <x v="2"/>
          </reference>
        </references>
      </pivotArea>
    </format>
    <format dxfId="14424">
      <pivotArea dataOnly="0" labelOnly="1" outline="0" fieldPosition="0">
        <references count="3">
          <reference field="0" count="1">
            <x v="183"/>
          </reference>
          <reference field="8" count="0" selected="0"/>
          <reference field="40" count="1" selected="0">
            <x v="4"/>
          </reference>
        </references>
      </pivotArea>
    </format>
    <format dxfId="14423">
      <pivotArea dataOnly="0" labelOnly="1" outline="0" fieldPosition="0">
        <references count="4">
          <reference field="0" count="1" selected="0">
            <x v="21"/>
          </reference>
          <reference field="8" count="0" selected="0"/>
          <reference field="40" count="1" selected="0">
            <x v="1"/>
          </reference>
          <reference field="41" count="1">
            <x v="971"/>
          </reference>
        </references>
      </pivotArea>
    </format>
    <format dxfId="14422">
      <pivotArea dataOnly="0" labelOnly="1" outline="0" fieldPosition="0">
        <references count="4">
          <reference field="0" count="1" selected="0">
            <x v="60"/>
          </reference>
          <reference field="8" count="0" selected="0"/>
          <reference field="40" count="1" selected="0">
            <x v="1"/>
          </reference>
          <reference field="41" count="1">
            <x v="925"/>
          </reference>
        </references>
      </pivotArea>
    </format>
    <format dxfId="14421">
      <pivotArea dataOnly="0" labelOnly="1" outline="0" fieldPosition="0">
        <references count="4">
          <reference field="0" count="1" selected="0">
            <x v="78"/>
          </reference>
          <reference field="8" count="0" selected="0"/>
          <reference field="40" count="1" selected="0">
            <x v="1"/>
          </reference>
          <reference field="41" count="1">
            <x v="900"/>
          </reference>
        </references>
      </pivotArea>
    </format>
    <format dxfId="14420">
      <pivotArea dataOnly="0" labelOnly="1" outline="0" fieldPosition="0">
        <references count="4">
          <reference field="0" count="1" selected="0">
            <x v="96"/>
          </reference>
          <reference field="8" count="0" selected="0"/>
          <reference field="40" count="1" selected="0">
            <x v="1"/>
          </reference>
          <reference field="41" count="1">
            <x v="897"/>
          </reference>
        </references>
      </pivotArea>
    </format>
    <format dxfId="14419">
      <pivotArea dataOnly="0" labelOnly="1" outline="0" fieldPosition="0">
        <references count="4">
          <reference field="0" count="1" selected="0">
            <x v="126"/>
          </reference>
          <reference field="8" count="0" selected="0"/>
          <reference field="40" count="1" selected="0">
            <x v="1"/>
          </reference>
          <reference field="41" count="1">
            <x v="898"/>
          </reference>
        </references>
      </pivotArea>
    </format>
    <format dxfId="14418">
      <pivotArea dataOnly="0" labelOnly="1" outline="0" fieldPosition="0">
        <references count="4">
          <reference field="0" count="1" selected="0">
            <x v="144"/>
          </reference>
          <reference field="8" count="0" selected="0"/>
          <reference field="40" count="1" selected="0">
            <x v="1"/>
          </reference>
          <reference field="41" count="1">
            <x v="966"/>
          </reference>
        </references>
      </pivotArea>
    </format>
    <format dxfId="14417">
      <pivotArea dataOnly="0" labelOnly="1" outline="0" fieldPosition="0">
        <references count="4">
          <reference field="0" count="1" selected="0">
            <x v="125"/>
          </reference>
          <reference field="8" count="0" selected="0"/>
          <reference field="40" count="1" selected="0">
            <x v="2"/>
          </reference>
          <reference field="41" count="1">
            <x v="942"/>
          </reference>
        </references>
      </pivotArea>
    </format>
    <format dxfId="14416">
      <pivotArea dataOnly="0" labelOnly="1" outline="0" fieldPosition="0">
        <references count="4">
          <reference field="0" count="1" selected="0">
            <x v="183"/>
          </reference>
          <reference field="8" count="0" selected="0"/>
          <reference field="40" count="1" selected="0">
            <x v="4"/>
          </reference>
          <reference field="41" count="1">
            <x v="951"/>
          </reference>
        </references>
      </pivotArea>
    </format>
    <format dxfId="14415">
      <pivotArea dataOnly="0" labelOnly="1" outline="0" fieldPosition="0">
        <references count="5">
          <reference field="0" count="1" selected="0">
            <x v="21"/>
          </reference>
          <reference field="8" count="0" selected="0"/>
          <reference field="33" count="1">
            <x v="77"/>
          </reference>
          <reference field="40" count="1" selected="0">
            <x v="1"/>
          </reference>
          <reference field="41" count="1" selected="0">
            <x v="971"/>
          </reference>
        </references>
      </pivotArea>
    </format>
    <format dxfId="14414">
      <pivotArea dataOnly="0" labelOnly="1" outline="0" fieldPosition="0">
        <references count="5">
          <reference field="0" count="1" selected="0">
            <x v="60"/>
          </reference>
          <reference field="8" count="0" selected="0"/>
          <reference field="33" count="1">
            <x v="99"/>
          </reference>
          <reference field="40" count="1" selected="0">
            <x v="1"/>
          </reference>
          <reference field="41" count="1" selected="0">
            <x v="925"/>
          </reference>
        </references>
      </pivotArea>
    </format>
    <format dxfId="14413">
      <pivotArea dataOnly="0" labelOnly="1" outline="0" fieldPosition="0">
        <references count="5">
          <reference field="0" count="1" selected="0">
            <x v="78"/>
          </reference>
          <reference field="8" count="0" selected="0"/>
          <reference field="33" count="1">
            <x v="1"/>
          </reference>
          <reference field="40" count="1" selected="0">
            <x v="1"/>
          </reference>
          <reference field="41" count="1" selected="0">
            <x v="900"/>
          </reference>
        </references>
      </pivotArea>
    </format>
    <format dxfId="14412">
      <pivotArea dataOnly="0" labelOnly="1" outline="0" fieldPosition="0">
        <references count="5">
          <reference field="0" count="1" selected="0">
            <x v="96"/>
          </reference>
          <reference field="8" count="0" selected="0"/>
          <reference field="33" count="1">
            <x v="166"/>
          </reference>
          <reference field="40" count="1" selected="0">
            <x v="1"/>
          </reference>
          <reference field="41" count="1" selected="0">
            <x v="897"/>
          </reference>
        </references>
      </pivotArea>
    </format>
    <format dxfId="14411">
      <pivotArea dataOnly="0" labelOnly="1" outline="0" fieldPosition="0">
        <references count="5">
          <reference field="0" count="1" selected="0">
            <x v="126"/>
          </reference>
          <reference field="8" count="0" selected="0"/>
          <reference field="33" count="1">
            <x v="116"/>
          </reference>
          <reference field="40" count="1" selected="0">
            <x v="1"/>
          </reference>
          <reference field="41" count="1" selected="0">
            <x v="898"/>
          </reference>
        </references>
      </pivotArea>
    </format>
    <format dxfId="14410">
      <pivotArea dataOnly="0" labelOnly="1" outline="0" fieldPosition="0">
        <references count="5">
          <reference field="0" count="1" selected="0">
            <x v="144"/>
          </reference>
          <reference field="8" count="0" selected="0"/>
          <reference field="33" count="1">
            <x v="137"/>
          </reference>
          <reference field="40" count="1" selected="0">
            <x v="1"/>
          </reference>
          <reference field="41" count="1" selected="0">
            <x v="966"/>
          </reference>
        </references>
      </pivotArea>
    </format>
    <format dxfId="14409">
      <pivotArea dataOnly="0" labelOnly="1" outline="0" fieldPosition="0">
        <references count="5">
          <reference field="0" count="1" selected="0">
            <x v="125"/>
          </reference>
          <reference field="8" count="0" selected="0"/>
          <reference field="33" count="1">
            <x v="53"/>
          </reference>
          <reference field="40" count="1" selected="0">
            <x v="2"/>
          </reference>
          <reference field="41" count="1" selected="0">
            <x v="942"/>
          </reference>
        </references>
      </pivotArea>
    </format>
    <format dxfId="14408">
      <pivotArea dataOnly="0" labelOnly="1" outline="0" fieldPosition="0">
        <references count="5">
          <reference field="0" count="1" selected="0">
            <x v="183"/>
          </reference>
          <reference field="8" count="0" selected="0"/>
          <reference field="33" count="1">
            <x v="122"/>
          </reference>
          <reference field="40" count="1" selected="0">
            <x v="4"/>
          </reference>
          <reference field="41" count="1" selected="0">
            <x v="951"/>
          </reference>
        </references>
      </pivotArea>
    </format>
    <format dxfId="14407">
      <pivotArea type="topRight" dataOnly="0" labelOnly="1" outline="0" fieldPosition="0"/>
    </format>
    <format dxfId="14406">
      <pivotArea type="all" dataOnly="0" outline="0" fieldPosition="0"/>
    </format>
    <format dxfId="14405">
      <pivotArea outline="0" collapsedLevelsAreSubtotals="1" fieldPosition="0"/>
    </format>
    <format dxfId="14404">
      <pivotArea type="origin" dataOnly="0" labelOnly="1" outline="0" fieldPosition="0"/>
    </format>
    <format dxfId="14403">
      <pivotArea field="8" type="button" dataOnly="0" labelOnly="1" outline="0" axis="axisRow" fieldPosition="0"/>
    </format>
    <format dxfId="14402">
      <pivotArea field="40" type="button" dataOnly="0" labelOnly="1" outline="0" axis="axisRow" fieldPosition="1"/>
    </format>
    <format dxfId="14401">
      <pivotArea field="0" type="button" dataOnly="0" labelOnly="1" outline="0" axis="axisRow" fieldPosition="2"/>
    </format>
    <format dxfId="14400">
      <pivotArea field="41" type="button" dataOnly="0" labelOnly="1" outline="0" axis="axisRow" fieldPosition="3"/>
    </format>
    <format dxfId="14399">
      <pivotArea field="33" type="button" dataOnly="0" labelOnly="1" outline="0" axis="axisRow" fieldPosition="4"/>
    </format>
    <format dxfId="14398">
      <pivotArea field="35" type="button" dataOnly="0" labelOnly="1" outline="0" axis="axisRow" fieldPosition="5"/>
    </format>
    <format dxfId="14397">
      <pivotArea field="26" type="button" dataOnly="0" labelOnly="1" outline="0" axis="axisRow" fieldPosition="6"/>
    </format>
    <format dxfId="14396">
      <pivotArea field="25" type="button" dataOnly="0" labelOnly="1" outline="0" axis="axisRow" fieldPosition="7"/>
    </format>
    <format dxfId="14395">
      <pivotArea field="27" type="button" dataOnly="0" labelOnly="1" outline="0" axis="axisRow" fieldPosition="8"/>
    </format>
    <format dxfId="14394">
      <pivotArea field="28" type="button" dataOnly="0" labelOnly="1" outline="0" axis="axisRow" fieldPosition="9"/>
    </format>
    <format dxfId="14393">
      <pivotArea field="30" type="button" dataOnly="0" labelOnly="1" outline="0" axis="axisRow" fieldPosition="10"/>
    </format>
    <format dxfId="14392">
      <pivotArea field="36" type="button" dataOnly="0" labelOnly="1" outline="0" axis="axisRow" fieldPosition="11"/>
    </format>
    <format dxfId="14391">
      <pivotArea field="37" type="button" dataOnly="0" labelOnly="1" outline="0" axis="axisRow" fieldPosition="12"/>
    </format>
    <format dxfId="14390">
      <pivotArea field="38" type="button" dataOnly="0" labelOnly="1" outline="0" axis="axisRow" fieldPosition="13"/>
    </format>
    <format dxfId="14389">
      <pivotArea field="15" type="button" dataOnly="0" labelOnly="1" outline="0" axis="axisRow" fieldPosition="14"/>
    </format>
    <format dxfId="14388">
      <pivotArea field="16" type="button" dataOnly="0" labelOnly="1" outline="0" axis="axisRow" fieldPosition="15"/>
    </format>
    <format dxfId="14387">
      <pivotArea field="17" type="button" dataOnly="0" labelOnly="1" outline="0" axis="axisRow" fieldPosition="16"/>
    </format>
    <format dxfId="14386">
      <pivotArea field="18" type="button" dataOnly="0" labelOnly="1" outline="0" axis="axisRow" fieldPosition="17"/>
    </format>
    <format dxfId="14385">
      <pivotArea field="12" type="button" dataOnly="0" labelOnly="1" outline="0" axis="axisRow" fieldPosition="18"/>
    </format>
    <format dxfId="14384">
      <pivotArea field="13" type="button" dataOnly="0" labelOnly="1" outline="0" axis="axisRow" fieldPosition="19"/>
    </format>
    <format dxfId="14383">
      <pivotArea field="14" type="button" dataOnly="0" labelOnly="1" outline="0" axis="axisRow" fieldPosition="20"/>
    </format>
    <format dxfId="14382">
      <pivotArea field="10" type="button" dataOnly="0" labelOnly="1" outline="0" axis="axisRow" fieldPosition="21"/>
    </format>
    <format dxfId="14381">
      <pivotArea dataOnly="0" labelOnly="1" outline="0" fieldPosition="0">
        <references count="1">
          <reference field="8" count="0"/>
        </references>
      </pivotArea>
    </format>
    <format dxfId="14380">
      <pivotArea dataOnly="0" labelOnly="1" grandRow="1" outline="0" fieldPosition="0"/>
    </format>
    <format dxfId="14379">
      <pivotArea dataOnly="0" labelOnly="1" outline="0" fieldPosition="0">
        <references count="2">
          <reference field="8" count="0" selected="0"/>
          <reference field="40" count="3">
            <x v="1"/>
            <x v="2"/>
            <x v="4"/>
          </reference>
        </references>
      </pivotArea>
    </format>
    <format dxfId="14378">
      <pivotArea dataOnly="0" labelOnly="1" outline="0" fieldPosition="0">
        <references count="3">
          <reference field="0" count="6">
            <x v="21"/>
            <x v="60"/>
            <x v="78"/>
            <x v="96"/>
            <x v="126"/>
            <x v="144"/>
          </reference>
          <reference field="8" count="0" selected="0"/>
          <reference field="40" count="1" selected="0">
            <x v="1"/>
          </reference>
        </references>
      </pivotArea>
    </format>
    <format dxfId="14377">
      <pivotArea dataOnly="0" labelOnly="1" outline="0" fieldPosition="0">
        <references count="3">
          <reference field="0" count="1">
            <x v="125"/>
          </reference>
          <reference field="8" count="0" selected="0"/>
          <reference field="40" count="1" selected="0">
            <x v="2"/>
          </reference>
        </references>
      </pivotArea>
    </format>
    <format dxfId="14376">
      <pivotArea dataOnly="0" labelOnly="1" outline="0" fieldPosition="0">
        <references count="3">
          <reference field="0" count="1">
            <x v="183"/>
          </reference>
          <reference field="8" count="0" selected="0"/>
          <reference field="40" count="1" selected="0">
            <x v="4"/>
          </reference>
        </references>
      </pivotArea>
    </format>
    <format dxfId="14375">
      <pivotArea dataOnly="0" labelOnly="1" outline="0" fieldPosition="0">
        <references count="4">
          <reference field="0" count="1" selected="0">
            <x v="21"/>
          </reference>
          <reference field="8" count="0" selected="0"/>
          <reference field="40" count="1" selected="0">
            <x v="1"/>
          </reference>
          <reference field="41" count="1">
            <x v="971"/>
          </reference>
        </references>
      </pivotArea>
    </format>
    <format dxfId="14374">
      <pivotArea dataOnly="0" labelOnly="1" outline="0" fieldPosition="0">
        <references count="4">
          <reference field="0" count="1" selected="0">
            <x v="60"/>
          </reference>
          <reference field="8" count="0" selected="0"/>
          <reference field="40" count="1" selected="0">
            <x v="1"/>
          </reference>
          <reference field="41" count="1">
            <x v="925"/>
          </reference>
        </references>
      </pivotArea>
    </format>
    <format dxfId="14373">
      <pivotArea dataOnly="0" labelOnly="1" outline="0" fieldPosition="0">
        <references count="4">
          <reference field="0" count="1" selected="0">
            <x v="78"/>
          </reference>
          <reference field="8" count="0" selected="0"/>
          <reference field="40" count="1" selected="0">
            <x v="1"/>
          </reference>
          <reference field="41" count="1">
            <x v="900"/>
          </reference>
        </references>
      </pivotArea>
    </format>
    <format dxfId="14372">
      <pivotArea dataOnly="0" labelOnly="1" outline="0" fieldPosition="0">
        <references count="4">
          <reference field="0" count="1" selected="0">
            <x v="96"/>
          </reference>
          <reference field="8" count="0" selected="0"/>
          <reference field="40" count="1" selected="0">
            <x v="1"/>
          </reference>
          <reference field="41" count="1">
            <x v="897"/>
          </reference>
        </references>
      </pivotArea>
    </format>
    <format dxfId="14371">
      <pivotArea dataOnly="0" labelOnly="1" outline="0" fieldPosition="0">
        <references count="4">
          <reference field="0" count="1" selected="0">
            <x v="126"/>
          </reference>
          <reference field="8" count="0" selected="0"/>
          <reference field="40" count="1" selected="0">
            <x v="1"/>
          </reference>
          <reference field="41" count="1">
            <x v="898"/>
          </reference>
        </references>
      </pivotArea>
    </format>
    <format dxfId="14370">
      <pivotArea dataOnly="0" labelOnly="1" outline="0" fieldPosition="0">
        <references count="4">
          <reference field="0" count="1" selected="0">
            <x v="144"/>
          </reference>
          <reference field="8" count="0" selected="0"/>
          <reference field="40" count="1" selected="0">
            <x v="1"/>
          </reference>
          <reference field="41" count="1">
            <x v="966"/>
          </reference>
        </references>
      </pivotArea>
    </format>
    <format dxfId="14369">
      <pivotArea dataOnly="0" labelOnly="1" outline="0" fieldPosition="0">
        <references count="4">
          <reference field="0" count="1" selected="0">
            <x v="125"/>
          </reference>
          <reference field="8" count="0" selected="0"/>
          <reference field="40" count="1" selected="0">
            <x v="2"/>
          </reference>
          <reference field="41" count="1">
            <x v="942"/>
          </reference>
        </references>
      </pivotArea>
    </format>
    <format dxfId="14368">
      <pivotArea dataOnly="0" labelOnly="1" outline="0" fieldPosition="0">
        <references count="4">
          <reference field="0" count="1" selected="0">
            <x v="183"/>
          </reference>
          <reference field="8" count="0" selected="0"/>
          <reference field="40" count="1" selected="0">
            <x v="4"/>
          </reference>
          <reference field="41" count="1">
            <x v="951"/>
          </reference>
        </references>
      </pivotArea>
    </format>
    <format dxfId="14367">
      <pivotArea dataOnly="0" labelOnly="1" outline="0" fieldPosition="0">
        <references count="5">
          <reference field="0" count="1" selected="0">
            <x v="21"/>
          </reference>
          <reference field="8" count="0" selected="0"/>
          <reference field="33" count="1">
            <x v="77"/>
          </reference>
          <reference field="40" count="1" selected="0">
            <x v="1"/>
          </reference>
          <reference field="41" count="1" selected="0">
            <x v="971"/>
          </reference>
        </references>
      </pivotArea>
    </format>
    <format dxfId="14366">
      <pivotArea dataOnly="0" labelOnly="1" outline="0" fieldPosition="0">
        <references count="5">
          <reference field="0" count="1" selected="0">
            <x v="60"/>
          </reference>
          <reference field="8" count="0" selected="0"/>
          <reference field="33" count="1">
            <x v="99"/>
          </reference>
          <reference field="40" count="1" selected="0">
            <x v="1"/>
          </reference>
          <reference field="41" count="1" selected="0">
            <x v="925"/>
          </reference>
        </references>
      </pivotArea>
    </format>
    <format dxfId="14365">
      <pivotArea dataOnly="0" labelOnly="1" outline="0" fieldPosition="0">
        <references count="5">
          <reference field="0" count="1" selected="0">
            <x v="78"/>
          </reference>
          <reference field="8" count="0" selected="0"/>
          <reference field="33" count="1">
            <x v="1"/>
          </reference>
          <reference field="40" count="1" selected="0">
            <x v="1"/>
          </reference>
          <reference field="41" count="1" selected="0">
            <x v="900"/>
          </reference>
        </references>
      </pivotArea>
    </format>
    <format dxfId="14364">
      <pivotArea dataOnly="0" labelOnly="1" outline="0" fieldPosition="0">
        <references count="5">
          <reference field="0" count="1" selected="0">
            <x v="96"/>
          </reference>
          <reference field="8" count="0" selected="0"/>
          <reference field="33" count="1">
            <x v="166"/>
          </reference>
          <reference field="40" count="1" selected="0">
            <x v="1"/>
          </reference>
          <reference field="41" count="1" selected="0">
            <x v="897"/>
          </reference>
        </references>
      </pivotArea>
    </format>
    <format dxfId="14363">
      <pivotArea dataOnly="0" labelOnly="1" outline="0" fieldPosition="0">
        <references count="5">
          <reference field="0" count="1" selected="0">
            <x v="126"/>
          </reference>
          <reference field="8" count="0" selected="0"/>
          <reference field="33" count="1">
            <x v="116"/>
          </reference>
          <reference field="40" count="1" selected="0">
            <x v="1"/>
          </reference>
          <reference field="41" count="1" selected="0">
            <x v="898"/>
          </reference>
        </references>
      </pivotArea>
    </format>
    <format dxfId="14362">
      <pivotArea dataOnly="0" labelOnly="1" outline="0" fieldPosition="0">
        <references count="5">
          <reference field="0" count="1" selected="0">
            <x v="144"/>
          </reference>
          <reference field="8" count="0" selected="0"/>
          <reference field="33" count="1">
            <x v="137"/>
          </reference>
          <reference field="40" count="1" selected="0">
            <x v="1"/>
          </reference>
          <reference field="41" count="1" selected="0">
            <x v="966"/>
          </reference>
        </references>
      </pivotArea>
    </format>
    <format dxfId="14361">
      <pivotArea dataOnly="0" labelOnly="1" outline="0" fieldPosition="0">
        <references count="5">
          <reference field="0" count="1" selected="0">
            <x v="125"/>
          </reference>
          <reference field="8" count="0" selected="0"/>
          <reference field="33" count="1">
            <x v="53"/>
          </reference>
          <reference field="40" count="1" selected="0">
            <x v="2"/>
          </reference>
          <reference field="41" count="1" selected="0">
            <x v="942"/>
          </reference>
        </references>
      </pivotArea>
    </format>
    <format dxfId="14360">
      <pivotArea dataOnly="0" labelOnly="1" outline="0" fieldPosition="0">
        <references count="5">
          <reference field="0" count="1" selected="0">
            <x v="183"/>
          </reference>
          <reference field="8" count="0" selected="0"/>
          <reference field="33" count="1">
            <x v="122"/>
          </reference>
          <reference field="40" count="1" selected="0">
            <x v="4"/>
          </reference>
          <reference field="41" count="1" selected="0">
            <x v="951"/>
          </reference>
        </references>
      </pivotArea>
    </format>
    <format dxfId="14359">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FAC12E-9990-4505-9F86-69142A0E8610}" name="PivotTable14" cacheId="243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location ref="EE6:EH31" firstHeaderRow="1" firstDataRow="2" firstDataCol="2" rowPageCount="4" colPageCount="1"/>
  <pivotFields count="48">
    <pivotField axis="axisRow" dataField="1" compact="0" outline="0" showAll="0" defaultSubtotal="0">
      <items count="190">
        <item x="188"/>
        <item x="38"/>
        <item x="22"/>
        <item x="4"/>
        <item x="90"/>
        <item x="155"/>
        <item x="136"/>
        <item x="172"/>
        <item x="179"/>
        <item x="20"/>
        <item x="152"/>
        <item x="137"/>
        <item x="183"/>
        <item x="147"/>
        <item x="81"/>
        <item x="47"/>
        <item x="11"/>
        <item x="169"/>
        <item x="112"/>
        <item x="134"/>
        <item x="61"/>
        <item x="55"/>
        <item x="113"/>
        <item x="184"/>
        <item x="85"/>
        <item x="166"/>
        <item x="157"/>
        <item x="153"/>
        <item x="91"/>
        <item x="148"/>
        <item x="77"/>
        <item x="60"/>
        <item x="123"/>
        <item x="40"/>
        <item x="64"/>
        <item x="80"/>
        <item x="121"/>
        <item x="138"/>
        <item x="146"/>
        <item x="168"/>
        <item x="1"/>
        <item x="124"/>
        <item x="104"/>
        <item x="54"/>
        <item x="181"/>
        <item x="16"/>
        <item x="165"/>
        <item x="161"/>
        <item x="84"/>
        <item x="105"/>
        <item x="133"/>
        <item x="33"/>
        <item x="57"/>
        <item x="73"/>
        <item x="18"/>
        <item x="149"/>
        <item x="46"/>
        <item x="51"/>
        <item x="53"/>
        <item x="76"/>
        <item x="106"/>
        <item x="39"/>
        <item x="24"/>
        <item x="98"/>
        <item x="186"/>
        <item x="34"/>
        <item x="75"/>
        <item x="82"/>
        <item x="111"/>
        <item x="17"/>
        <item x="48"/>
        <item x="42"/>
        <item x="119"/>
        <item x="131"/>
        <item x="63"/>
        <item x="108"/>
        <item x="36"/>
        <item x="12"/>
        <item x="135"/>
        <item x="49"/>
        <item x="117"/>
        <item x="142"/>
        <item x="171"/>
        <item x="150"/>
        <item x="0"/>
        <item x="187"/>
        <item x="160"/>
        <item x="66"/>
        <item x="83"/>
        <item x="67"/>
        <item x="170"/>
        <item x="176"/>
        <item x="154"/>
        <item x="86"/>
        <item x="102"/>
        <item x="65"/>
        <item x="3"/>
        <item x="127"/>
        <item x="27"/>
        <item x="13"/>
        <item x="110"/>
        <item x="100"/>
        <item x="6"/>
        <item x="180"/>
        <item x="87"/>
        <item x="118"/>
        <item x="32"/>
        <item x="43"/>
        <item x="26"/>
        <item x="175"/>
        <item x="59"/>
        <item x="45"/>
        <item x="2"/>
        <item x="62"/>
        <item x="96"/>
        <item x="126"/>
        <item x="140"/>
        <item x="44"/>
        <item x="9"/>
        <item x="70"/>
        <item x="41"/>
        <item x="50"/>
        <item x="93"/>
        <item x="174"/>
        <item x="120"/>
        <item x="23"/>
        <item x="15"/>
        <item x="52"/>
        <item x="185"/>
        <item x="14"/>
        <item x="158"/>
        <item x="182"/>
        <item x="25"/>
        <item x="151"/>
        <item x="31"/>
        <item x="139"/>
        <item x="35"/>
        <item x="114"/>
        <item x="159"/>
        <item x="130"/>
        <item x="56"/>
        <item x="5"/>
        <item x="128"/>
        <item x="97"/>
        <item x="129"/>
        <item x="144"/>
        <item x="164"/>
        <item x="162"/>
        <item x="103"/>
        <item x="71"/>
        <item x="177"/>
        <item x="29"/>
        <item x="141"/>
        <item x="156"/>
        <item x="115"/>
        <item x="167"/>
        <item x="163"/>
        <item x="69"/>
        <item x="143"/>
        <item x="99"/>
        <item x="132"/>
        <item x="145"/>
        <item x="178"/>
        <item x="116"/>
        <item x="28"/>
        <item x="68"/>
        <item x="95"/>
        <item x="72"/>
        <item x="21"/>
        <item x="8"/>
        <item x="125"/>
        <item x="79"/>
        <item x="88"/>
        <item x="58"/>
        <item x="109"/>
        <item x="19"/>
        <item x="94"/>
        <item x="74"/>
        <item x="173"/>
        <item x="101"/>
        <item x="37"/>
        <item x="122"/>
        <item x="89"/>
        <item x="107"/>
        <item x="78"/>
        <item x="7"/>
        <item x="30"/>
        <item x="92"/>
        <item x="10"/>
        <item x="189"/>
      </items>
    </pivotField>
    <pivotField compact="0" outline="0" showAll="0"/>
    <pivotField compact="0" outline="0" showAll="0"/>
    <pivotField compact="0" outline="0" showAll="0"/>
    <pivotField compact="0" outline="0" showAll="0"/>
    <pivotField axis="axisPage" compact="0" outline="0" showAll="0">
      <items count="80">
        <item x="3"/>
        <item x="4"/>
        <item m="1" x="22"/>
        <item m="1" x="29"/>
        <item m="1" x="9"/>
        <item m="1" x="58"/>
        <item m="1" x="55"/>
        <item m="1" x="19"/>
        <item m="1" x="34"/>
        <item m="1" x="35"/>
        <item m="1" x="62"/>
        <item m="1" x="63"/>
        <item m="1" x="46"/>
        <item m="1" x="11"/>
        <item m="1" x="74"/>
        <item m="1" x="42"/>
        <item m="1" x="47"/>
        <item m="1" x="64"/>
        <item m="1" x="24"/>
        <item m="1" x="54"/>
        <item m="1" x="78"/>
        <item m="1" x="72"/>
        <item m="1" x="59"/>
        <item m="1" x="8"/>
        <item m="1" x="31"/>
        <item m="1" x="39"/>
        <item m="1" x="10"/>
        <item m="1" x="14"/>
        <item m="1" x="30"/>
        <item m="1" x="56"/>
        <item m="1" x="20"/>
        <item m="1" x="45"/>
        <item m="1" x="60"/>
        <item m="1" x="57"/>
        <item m="1" x="69"/>
        <item m="1" x="17"/>
        <item m="1" x="15"/>
        <item m="1" x="66"/>
        <item m="1" x="65"/>
        <item m="1" x="41"/>
        <item m="1" x="16"/>
        <item m="1" x="28"/>
        <item m="1" x="71"/>
        <item m="1" x="77"/>
        <item m="1" x="53"/>
        <item m="1" x="50"/>
        <item m="1" x="67"/>
        <item m="1" x="68"/>
        <item m="1" x="6"/>
        <item m="1" x="38"/>
        <item m="1" x="26"/>
        <item m="1" x="75"/>
        <item m="1" x="21"/>
        <item m="1" x="25"/>
        <item m="1" x="70"/>
        <item m="1" x="76"/>
        <item m="1" x="43"/>
        <item m="1" x="12"/>
        <item m="1" x="37"/>
        <item m="1" x="49"/>
        <item m="1" x="40"/>
        <item m="1" x="33"/>
        <item m="1" x="52"/>
        <item m="1" x="23"/>
        <item m="1" x="7"/>
        <item m="1" x="5"/>
        <item m="1" x="61"/>
        <item m="1" x="13"/>
        <item m="1" x="73"/>
        <item m="1" x="36"/>
        <item m="1" x="27"/>
        <item m="1" x="48"/>
        <item m="1" x="51"/>
        <item m="1" x="32"/>
        <item m="1" x="44"/>
        <item m="1" x="18"/>
        <item x="0"/>
        <item x="1"/>
        <item x="2"/>
        <item t="default"/>
      </items>
    </pivotField>
    <pivotField axis="axisPage" compact="0" outline="0" showAll="0">
      <items count="122">
        <item x="2"/>
        <item x="3"/>
        <item m="1" x="84"/>
        <item m="1" x="4"/>
        <item m="1" x="107"/>
        <item m="1" x="14"/>
        <item m="1" x="10"/>
        <item m="1" x="21"/>
        <item m="1" x="60"/>
        <item m="1" x="23"/>
        <item m="1" x="45"/>
        <item m="1" x="77"/>
        <item m="1" x="100"/>
        <item m="1" x="86"/>
        <item m="1" x="96"/>
        <item m="1" x="93"/>
        <item m="1" x="31"/>
        <item m="1" x="68"/>
        <item m="1" x="65"/>
        <item m="1" x="51"/>
        <item m="1" x="19"/>
        <item m="1" x="58"/>
        <item m="1" x="115"/>
        <item m="1" x="52"/>
        <item m="1" x="33"/>
        <item m="1" x="36"/>
        <item m="1" x="64"/>
        <item m="1" x="112"/>
        <item m="1" x="118"/>
        <item m="1" x="57"/>
        <item m="1" x="18"/>
        <item m="1" x="109"/>
        <item m="1" x="20"/>
        <item m="1" x="29"/>
        <item m="1" x="111"/>
        <item m="1" x="73"/>
        <item m="1" x="89"/>
        <item m="1" x="117"/>
        <item m="1" x="62"/>
        <item m="1" x="82"/>
        <item m="1" x="48"/>
        <item m="1" x="99"/>
        <item m="1" x="85"/>
        <item m="1" x="34"/>
        <item m="1" x="98"/>
        <item m="1" x="76"/>
        <item m="1" x="75"/>
        <item m="1" x="104"/>
        <item m="1" x="55"/>
        <item m="1" x="35"/>
        <item m="1" x="91"/>
        <item m="1" x="83"/>
        <item m="1" x="46"/>
        <item m="1" x="78"/>
        <item m="1" x="50"/>
        <item m="1" x="38"/>
        <item m="1" x="13"/>
        <item m="1" x="87"/>
        <item m="1" x="26"/>
        <item m="1" x="32"/>
        <item m="1" x="43"/>
        <item m="1" x="11"/>
        <item m="1" x="59"/>
        <item m="1" x="95"/>
        <item m="1" x="12"/>
        <item m="1" x="28"/>
        <item m="1" x="8"/>
        <item m="1" x="71"/>
        <item m="1" x="37"/>
        <item m="1" x="22"/>
        <item m="1" x="56"/>
        <item m="1" x="80"/>
        <item m="1" x="103"/>
        <item m="1" x="15"/>
        <item m="1" x="114"/>
        <item m="1" x="63"/>
        <item m="1" x="90"/>
        <item m="1" x="44"/>
        <item m="1" x="97"/>
        <item m="1" x="49"/>
        <item m="1" x="119"/>
        <item m="1" x="120"/>
        <item m="1" x="42"/>
        <item m="1" x="67"/>
        <item m="1" x="7"/>
        <item m="1" x="25"/>
        <item m="1" x="6"/>
        <item m="1" x="79"/>
        <item m="1" x="116"/>
        <item m="1" x="30"/>
        <item m="1" x="72"/>
        <item m="1" x="108"/>
        <item m="1" x="106"/>
        <item m="1" x="69"/>
        <item m="1" x="113"/>
        <item m="1" x="9"/>
        <item m="1" x="41"/>
        <item m="1" x="94"/>
        <item m="1" x="61"/>
        <item m="1" x="92"/>
        <item m="1" x="66"/>
        <item m="1" x="27"/>
        <item m="1" x="110"/>
        <item m="1" x="17"/>
        <item m="1" x="101"/>
        <item m="1" x="16"/>
        <item m="1" x="105"/>
        <item m="1" x="102"/>
        <item m="1" x="39"/>
        <item m="1" x="81"/>
        <item m="1" x="5"/>
        <item m="1" x="53"/>
        <item m="1" x="54"/>
        <item m="1" x="88"/>
        <item m="1" x="47"/>
        <item m="1" x="70"/>
        <item m="1" x="74"/>
        <item m="1" x="40"/>
        <item m="1" x="24"/>
        <item x="1"/>
        <item x="0"/>
        <item t="default"/>
      </items>
    </pivotField>
    <pivotField compact="0" outline="0" showAll="0"/>
    <pivotField compact="0" outline="0" showAll="0"/>
    <pivotField compact="0" outline="0" showAll="0"/>
    <pivotField compact="0" outline="0" showAll="0"/>
    <pivotField axis="axisCol" compact="0" outline="0" showAll="0">
      <items count="8">
        <item h="1" x="3"/>
        <item x="0"/>
        <item h="1" x="2"/>
        <item h="1" x="4"/>
        <item h="1" x="1"/>
        <item h="1" m="1" x="5"/>
        <item h="1" m="1" x="6"/>
        <item t="default"/>
      </items>
    </pivotField>
    <pivotField compact="0" outline="0" showAll="0"/>
    <pivotField compact="0" outline="0" showAll="0">
      <items count="308">
        <item x="110"/>
        <item x="111"/>
        <item x="2"/>
        <item m="1" x="201"/>
        <item x="3"/>
        <item x="35"/>
        <item m="1" x="265"/>
        <item m="1" x="216"/>
        <item x="69"/>
        <item m="1" x="283"/>
        <item x="19"/>
        <item m="1" x="120"/>
        <item m="1" x="226"/>
        <item m="1" x="134"/>
        <item m="1" x="114"/>
        <item x="41"/>
        <item x="92"/>
        <item x="106"/>
        <item m="1" x="140"/>
        <item x="1"/>
        <item m="1" x="238"/>
        <item m="1" x="141"/>
        <item m="1" x="150"/>
        <item m="1" x="227"/>
        <item x="97"/>
        <item m="1" x="206"/>
        <item m="1" x="186"/>
        <item m="1" x="198"/>
        <item x="70"/>
        <item x="43"/>
        <item m="1" x="170"/>
        <item x="16"/>
        <item m="1" x="282"/>
        <item m="1" x="255"/>
        <item m="1" x="276"/>
        <item m="1" x="115"/>
        <item x="98"/>
        <item m="1" x="169"/>
        <item m="1" x="228"/>
        <item m="1" x="266"/>
        <item m="1" x="137"/>
        <item m="1" x="185"/>
        <item m="1" x="213"/>
        <item m="1" x="191"/>
        <item m="1" x="287"/>
        <item m="1" x="180"/>
        <item m="1" x="247"/>
        <item x="87"/>
        <item x="25"/>
        <item m="1" x="245"/>
        <item m="1" x="159"/>
        <item m="1" x="161"/>
        <item x="94"/>
        <item m="1" x="261"/>
        <item x="28"/>
        <item m="1" x="303"/>
        <item x="99"/>
        <item x="67"/>
        <item m="1" x="296"/>
        <item x="63"/>
        <item m="1" x="209"/>
        <item x="53"/>
        <item m="1" x="284"/>
        <item m="1" x="254"/>
        <item m="1" x="211"/>
        <item m="1" x="145"/>
        <item m="1" x="304"/>
        <item m="1" x="240"/>
        <item x="64"/>
        <item m="1" x="196"/>
        <item m="1" x="259"/>
        <item m="1" x="193"/>
        <item m="1" x="279"/>
        <item x="74"/>
        <item m="1" x="263"/>
        <item m="1" x="239"/>
        <item x="72"/>
        <item m="1" x="258"/>
        <item m="1" x="233"/>
        <item m="1" x="246"/>
        <item x="79"/>
        <item x="55"/>
        <item m="1" x="234"/>
        <item m="1" x="253"/>
        <item m="1" x="177"/>
        <item m="1" x="166"/>
        <item m="1" x="163"/>
        <item m="1" x="162"/>
        <item m="1" x="205"/>
        <item m="1" x="281"/>
        <item m="1" x="144"/>
        <item x="90"/>
        <item x="88"/>
        <item m="1" x="142"/>
        <item m="1" x="154"/>
        <item m="1" x="139"/>
        <item x="45"/>
        <item m="1" x="119"/>
        <item m="1" x="157"/>
        <item m="1" x="294"/>
        <item m="1" x="133"/>
        <item m="1" x="218"/>
        <item m="1" x="251"/>
        <item m="1" x="199"/>
        <item m="1" x="121"/>
        <item m="1" x="275"/>
        <item m="1" x="250"/>
        <item m="1" x="252"/>
        <item x="59"/>
        <item m="1" x="165"/>
        <item m="1" x="204"/>
        <item m="1" x="210"/>
        <item m="1" x="229"/>
        <item x="86"/>
        <item x="49"/>
        <item m="1" x="277"/>
        <item m="1" x="179"/>
        <item x="65"/>
        <item m="1" x="171"/>
        <item m="1" x="189"/>
        <item m="1" x="175"/>
        <item m="1" x="156"/>
        <item m="1" x="131"/>
        <item m="1" x="158"/>
        <item x="62"/>
        <item m="1" x="264"/>
        <item m="1" x="268"/>
        <item x="95"/>
        <item m="1" x="208"/>
        <item x="32"/>
        <item m="1" x="224"/>
        <item m="1" x="188"/>
        <item m="1" x="292"/>
        <item m="1" x="267"/>
        <item x="7"/>
        <item m="1" x="285"/>
        <item m="1" x="136"/>
        <item x="18"/>
        <item m="1" x="164"/>
        <item x="80"/>
        <item m="1" x="132"/>
        <item x="39"/>
        <item m="1" x="146"/>
        <item m="1" x="256"/>
        <item x="50"/>
        <item x="40"/>
        <item m="1" x="167"/>
        <item m="1" x="280"/>
        <item m="1" x="217"/>
        <item m="1" x="173"/>
        <item m="1" x="262"/>
        <item m="1" x="127"/>
        <item m="1" x="230"/>
        <item m="1" x="248"/>
        <item m="1" x="300"/>
        <item m="1" x="301"/>
        <item m="1" x="299"/>
        <item x="20"/>
        <item x="8"/>
        <item m="1" x="257"/>
        <item m="1" x="249"/>
        <item m="1" x="289"/>
        <item m="1" x="212"/>
        <item m="1" x="225"/>
        <item m="1" x="232"/>
        <item m="1" x="231"/>
        <item m="1" x="235"/>
        <item m="1" x="214"/>
        <item x="34"/>
        <item m="1" x="270"/>
        <item m="1" x="174"/>
        <item m="1" x="184"/>
        <item m="1" x="160"/>
        <item m="1" x="123"/>
        <item m="1" x="286"/>
        <item m="1" x="288"/>
        <item m="1" x="135"/>
        <item x="61"/>
        <item m="1" x="197"/>
        <item x="15"/>
        <item m="1" x="151"/>
        <item m="1" x="117"/>
        <item x="42"/>
        <item m="1" x="241"/>
        <item m="1" x="172"/>
        <item x="33"/>
        <item m="1" x="202"/>
        <item m="1" x="122"/>
        <item x="38"/>
        <item x="76"/>
        <item x="91"/>
        <item m="1" x="192"/>
        <item m="1" x="297"/>
        <item m="1" x="302"/>
        <item x="102"/>
        <item m="1" x="222"/>
        <item m="1" x="168"/>
        <item m="1" x="305"/>
        <item m="1" x="237"/>
        <item x="96"/>
        <item m="1" x="181"/>
        <item m="1" x="129"/>
        <item m="1" x="195"/>
        <item m="1" x="149"/>
        <item m="1" x="298"/>
        <item m="1" x="183"/>
        <item m="1" x="126"/>
        <item m="1" x="244"/>
        <item x="12"/>
        <item m="1" x="124"/>
        <item m="1" x="187"/>
        <item m="1" x="306"/>
        <item m="1" x="278"/>
        <item m="1" x="176"/>
        <item m="1" x="178"/>
        <item m="1" x="269"/>
        <item x="37"/>
        <item x="100"/>
        <item x="57"/>
        <item m="1" x="112"/>
        <item m="1" x="125"/>
        <item x="81"/>
        <item m="1" x="242"/>
        <item x="26"/>
        <item x="13"/>
        <item m="1" x="113"/>
        <item m="1" x="221"/>
        <item x="101"/>
        <item x="75"/>
        <item m="1" x="200"/>
        <item m="1" x="219"/>
        <item m="1" x="236"/>
        <item m="1" x="271"/>
        <item m="1" x="293"/>
        <item m="1" x="295"/>
        <item x="47"/>
        <item m="1" x="203"/>
        <item m="1" x="220"/>
        <item m="1" x="194"/>
        <item m="1" x="272"/>
        <item x="73"/>
        <item m="1" x="273"/>
        <item x="89"/>
        <item m="1" x="190"/>
        <item x="22"/>
        <item x="107"/>
        <item x="4"/>
        <item x="68"/>
        <item x="66"/>
        <item m="1" x="143"/>
        <item x="104"/>
        <item x="77"/>
        <item x="24"/>
        <item m="1" x="243"/>
        <item m="1" x="130"/>
        <item m="1" x="182"/>
        <item m="1" x="128"/>
        <item m="1" x="153"/>
        <item x="84"/>
        <item m="1" x="223"/>
        <item m="1" x="215"/>
        <item x="5"/>
        <item x="82"/>
        <item m="1" x="207"/>
        <item x="58"/>
        <item m="1" x="152"/>
        <item x="14"/>
        <item x="31"/>
        <item m="1" x="148"/>
        <item x="54"/>
        <item x="78"/>
        <item x="48"/>
        <item m="1" x="147"/>
        <item x="10"/>
        <item m="1" x="291"/>
        <item x="11"/>
        <item x="52"/>
        <item x="44"/>
        <item x="60"/>
        <item m="1" x="260"/>
        <item x="46"/>
        <item x="93"/>
        <item m="1" x="155"/>
        <item x="0"/>
        <item m="1" x="274"/>
        <item x="105"/>
        <item m="1" x="290"/>
        <item m="1" x="118"/>
        <item m="1" x="116"/>
        <item m="1" x="138"/>
        <item x="36"/>
        <item x="29"/>
        <item x="6"/>
        <item x="9"/>
        <item x="17"/>
        <item x="21"/>
        <item x="23"/>
        <item x="27"/>
        <item x="30"/>
        <item x="51"/>
        <item x="56"/>
        <item x="71"/>
        <item x="83"/>
        <item x="85"/>
        <item x="103"/>
        <item x="108"/>
        <item x="109"/>
        <item t="default"/>
      </items>
    </pivotField>
    <pivotField axis="axisPage" compact="0" outline="0" multipleItemSelectionAllowed="1" showAll="0">
      <items count="8">
        <item h="1" x="2"/>
        <item h="1" x="3"/>
        <item x="1"/>
        <item h="1" x="0"/>
        <item h="1" m="1" x="4"/>
        <item h="1" m="1" x="5"/>
        <item h="1" m="1"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7">
        <item m="1" x="5"/>
        <item x="4"/>
        <item x="0"/>
        <item h="1" x="1"/>
        <item h="1" x="2"/>
        <item h="1" x="3"/>
        <item t="default"/>
      </items>
    </pivotField>
    <pivotField axis="axisRow" compact="0" outline="0" showAll="0">
      <items count="1379">
        <item m="1" x="694"/>
        <item m="1" x="474"/>
        <item m="1" x="893"/>
        <item m="1" x="1362"/>
        <item m="1" x="927"/>
        <item m="1" x="950"/>
        <item m="1" x="1121"/>
        <item m="1" x="220"/>
        <item m="1" x="830"/>
        <item m="1" x="797"/>
        <item m="1" x="596"/>
        <item m="1" x="1251"/>
        <item m="1" x="1295"/>
        <item m="1" x="1083"/>
        <item m="1" x="529"/>
        <item m="1" x="715"/>
        <item m="1" x="319"/>
        <item m="1" x="454"/>
        <item m="1" x="873"/>
        <item m="1" x="1109"/>
        <item m="1" x="1330"/>
        <item m="1" x="1271"/>
        <item m="1" x="818"/>
        <item m="1" x="754"/>
        <item m="1" x="677"/>
        <item m="1" x="377"/>
        <item m="1" x="1233"/>
        <item m="1" x="707"/>
        <item m="1" x="1180"/>
        <item m="1" x="1179"/>
        <item m="1" x="959"/>
        <item m="1" x="1331"/>
        <item m="1" x="836"/>
        <item m="1" x="411"/>
        <item m="1" x="921"/>
        <item m="1" x="211"/>
        <item m="1" x="803"/>
        <item m="1" x="415"/>
        <item m="1" x="999"/>
        <item m="1" x="1014"/>
        <item m="1" x="1091"/>
        <item m="1" x="1067"/>
        <item m="1" x="686"/>
        <item m="1" x="1360"/>
        <item m="1" x="1294"/>
        <item m="1" x="1168"/>
        <item m="1" x="913"/>
        <item m="1" x="1131"/>
        <item m="1" x="525"/>
        <item m="1" x="697"/>
        <item m="1" x="1269"/>
        <item m="1" x="1098"/>
        <item m="1" x="713"/>
        <item m="1" x="299"/>
        <item m="1" x="293"/>
        <item m="1" x="395"/>
        <item m="1" x="1061"/>
        <item m="1" x="1207"/>
        <item m="1" x="980"/>
        <item m="1" x="563"/>
        <item m="1" x="559"/>
        <item m="1" x="1227"/>
        <item m="1" x="1196"/>
        <item m="1" x="1229"/>
        <item m="1" x="191"/>
        <item m="1" x="1060"/>
        <item m="1" x="1173"/>
        <item m="1" x="440"/>
        <item m="1" x="1066"/>
        <item m="1" x="887"/>
        <item m="1" x="791"/>
        <item m="1" x="672"/>
        <item m="1" x="947"/>
        <item m="1" x="856"/>
        <item m="1" x="196"/>
        <item m="1" x="265"/>
        <item m="1" x="1170"/>
        <item m="1" x="988"/>
        <item m="1" x="966"/>
        <item m="1" x="1256"/>
        <item m="1" x="953"/>
        <item m="1" x="356"/>
        <item m="1" x="1150"/>
        <item m="1" x="611"/>
        <item m="1" x="188"/>
        <item m="1" x="494"/>
        <item m="1" x="628"/>
        <item m="1" x="1035"/>
        <item m="1" x="469"/>
        <item m="1" x="627"/>
        <item m="1" x="391"/>
        <item m="1" x="1367"/>
        <item m="1" x="521"/>
        <item m="1" x="897"/>
        <item m="1" x="1054"/>
        <item m="1" x="612"/>
        <item m="1" x="799"/>
        <item m="1" x="1164"/>
        <item m="1" x="1074"/>
        <item m="1" x="194"/>
        <item m="1" x="1111"/>
        <item m="1" x="824"/>
        <item m="1" x="208"/>
        <item m="1" x="349"/>
        <item m="1" x="1048"/>
        <item m="1" x="1114"/>
        <item m="1" x="375"/>
        <item m="1" x="366"/>
        <item m="1" x="1259"/>
        <item m="1" x="1296"/>
        <item m="1" x="285"/>
        <item m="1" x="266"/>
        <item m="1" x="792"/>
        <item m="1" x="503"/>
        <item m="1" x="608"/>
        <item m="1" x="235"/>
        <item m="1" x="308"/>
        <item m="1" x="280"/>
        <item m="1" x="894"/>
        <item m="1" x="680"/>
        <item m="1" x="1191"/>
        <item m="1" x="1270"/>
        <item m="1" x="1214"/>
        <item m="1" x="337"/>
        <item m="1" x="920"/>
        <item m="1" x="1310"/>
        <item m="1" x="184"/>
        <item m="1" x="964"/>
        <item m="1" x="764"/>
        <item m="1" x="1020"/>
        <item m="1" x="819"/>
        <item m="1" x="1201"/>
        <item m="1" x="374"/>
        <item m="1" x="1190"/>
        <item m="1" x="193"/>
        <item m="1" x="505"/>
        <item m="1" x="690"/>
        <item m="1" x="328"/>
        <item m="1" x="1068"/>
        <item m="1" x="1102"/>
        <item m="1" x="304"/>
        <item m="1" x="917"/>
        <item m="1" x="500"/>
        <item m="1" x="398"/>
        <item m="1" x="1119"/>
        <item m="1" x="1192"/>
        <item m="1" x="1182"/>
        <item m="1" x="948"/>
        <item m="1" x="839"/>
        <item m="1" x="1055"/>
        <item m="1" x="472"/>
        <item m="1" x="1010"/>
        <item m="1" x="1094"/>
        <item m="1" x="1345"/>
        <item m="1" x="661"/>
        <item m="1" x="259"/>
        <item m="1" x="1254"/>
        <item m="1" x="758"/>
        <item m="1" x="1117"/>
        <item m="1" x="821"/>
        <item m="1" x="444"/>
        <item m="1" x="1118"/>
        <item m="1" x="273"/>
        <item m="1" x="1148"/>
        <item m="1" x="868"/>
        <item m="1" x="981"/>
        <item m="1" x="1144"/>
        <item m="1" x="1092"/>
        <item m="1" x="1238"/>
        <item m="1" x="793"/>
        <item m="1" x="1321"/>
        <item m="1" x="979"/>
        <item m="1" x="613"/>
        <item m="1" x="546"/>
        <item m="1" x="582"/>
        <item m="1" x="933"/>
        <item m="1" x="362"/>
        <item m="1" x="1053"/>
        <item m="1" x="1223"/>
        <item m="1" x="394"/>
        <item m="1" x="1021"/>
        <item m="1" x="1077"/>
        <item m="1" x="885"/>
        <item m="1" x="825"/>
        <item m="1" x="540"/>
        <item m="1" x="1328"/>
        <item m="1" x="459"/>
        <item m="1" x="1031"/>
        <item m="1" x="1174"/>
        <item m="1" x="668"/>
        <item m="1" x="407"/>
        <item m="1" x="1124"/>
        <item m="1" x="934"/>
        <item m="1" x="441"/>
        <item m="1" x="1030"/>
        <item m="1" x="1183"/>
        <item m="1" x="808"/>
        <item m="1" x="1208"/>
        <item m="1" x="692"/>
        <item m="1" x="334"/>
        <item m="1" x="647"/>
        <item m="1" x="1155"/>
        <item m="1" x="928"/>
        <item m="1" x="879"/>
        <item m="1" x="460"/>
        <item m="1" x="278"/>
        <item m="1" x="327"/>
        <item m="1" x="423"/>
        <item m="1" x="1341"/>
        <item m="1" x="209"/>
        <item m="1" x="310"/>
        <item m="1" x="189"/>
        <item m="1" x="553"/>
        <item m="1" x="509"/>
        <item m="1" x="1312"/>
        <item m="1" x="1371"/>
        <item m="1" x="1012"/>
        <item m="1" x="1365"/>
        <item m="1" x="436"/>
        <item m="1" x="1239"/>
        <item m="1" x="302"/>
        <item m="1" x="1205"/>
        <item m="1" x="735"/>
        <item m="1" x="323"/>
        <item m="1" x="1220"/>
        <item m="1" x="520"/>
        <item m="1" x="676"/>
        <item m="1" x="493"/>
        <item m="1" x="932"/>
        <item m="1" x="271"/>
        <item m="1" x="1088"/>
        <item m="1" x="427"/>
        <item m="1" x="937"/>
        <item m="1" x="467"/>
        <item m="1" x="831"/>
        <item m="1" x="658"/>
        <item m="1" x="663"/>
        <item m="1" x="673"/>
        <item m="1" x="1165"/>
        <item m="1" x="1326"/>
        <item m="1" x="1352"/>
        <item m="1" x="475"/>
        <item m="1" x="769"/>
        <item m="1" x="477"/>
        <item m="1" x="587"/>
        <item m="1" x="579"/>
        <item m="1" x="369"/>
        <item m="1" x="262"/>
        <item m="1" x="468"/>
        <item m="1" x="1039"/>
        <item m="1" x="815"/>
        <item m="1" x="1337"/>
        <item m="1" x="770"/>
        <item m="1" x="892"/>
        <item m="1" x="606"/>
        <item m="1" x="543"/>
        <item m="1" x="820"/>
        <item m="1" x="857"/>
        <item m="1" x="935"/>
        <item m="1" x="782"/>
        <item m="1" x="269"/>
        <item m="1" x="1252"/>
        <item m="1" x="1175"/>
        <item m="1" x="576"/>
        <item m="1" x="287"/>
        <item m="1" x="1034"/>
        <item m="1" x="971"/>
        <item m="1" x="1129"/>
        <item m="1" x="787"/>
        <item m="1" x="975"/>
        <item m="1" x="314"/>
        <item m="1" x="922"/>
        <item m="1" x="1032"/>
        <item m="1" x="495"/>
        <item m="1" x="1322"/>
        <item m="1" x="778"/>
        <item m="1" x="1318"/>
        <item m="1" x="234"/>
        <item m="1" x="986"/>
        <item m="1" x="846"/>
        <item m="1" x="781"/>
        <item m="1" x="704"/>
        <item m="1" x="247"/>
        <item m="1" x="1287"/>
        <item m="1" x="726"/>
        <item m="1" x="844"/>
        <item m="1" x="1314"/>
        <item m="1" x="852"/>
        <item m="1" x="744"/>
        <item m="1" x="1059"/>
        <item m="1" x="674"/>
        <item m="1" x="938"/>
        <item m="1" x="258"/>
        <item m="1" x="1323"/>
        <item m="1" x="1199"/>
        <item m="1" x="1086"/>
        <item m="1" x="1200"/>
        <item m="1" x="1058"/>
        <item m="1" x="1262"/>
        <item m="1" x="584"/>
        <item m="1" x="798"/>
        <item m="1" x="243"/>
        <item m="1" x="774"/>
        <item m="1" x="392"/>
        <item m="1" x="732"/>
        <item m="1" x="264"/>
        <item m="1" x="288"/>
        <item m="1" x="1019"/>
        <item m="1" x="601"/>
        <item m="1" x="709"/>
        <item m="1" x="538"/>
        <item m="1" x="1333"/>
        <item m="1" x="826"/>
        <item m="1" x="488"/>
        <item m="1" x="1260"/>
        <item m="1" x="867"/>
        <item m="1" x="1045"/>
        <item m="1" x="1343"/>
        <item m="1" x="978"/>
        <item m="1" x="229"/>
        <item m="1" x="214"/>
        <item m="1" x="646"/>
        <item m="1" x="1046"/>
        <item m="1" x="1292"/>
        <item m="1" x="1052"/>
        <item m="1" x="1003"/>
        <item m="1" x="203"/>
        <item m="1" x="1230"/>
        <item m="1" x="1195"/>
        <item m="1" x="414"/>
        <item m="1" x="801"/>
        <item m="1" x="341"/>
        <item m="1" x="483"/>
        <item m="1" x="1289"/>
        <item m="1" x="804"/>
        <item m="1" x="252"/>
        <item m="1" x="682"/>
        <item m="1" x="1203"/>
        <item m="1" x="382"/>
        <item m="1" x="418"/>
        <item m="1" x="666"/>
        <item m="1" x="187"/>
        <item m="1" x="1171"/>
        <item m="1" x="545"/>
        <item m="1" x="404"/>
        <item m="1" x="237"/>
        <item m="1" x="402"/>
        <item m="1" x="405"/>
        <item m="1" x="267"/>
        <item m="1" x="915"/>
        <item m="1" x="386"/>
        <item m="1" x="788"/>
        <item m="1" x="1206"/>
        <item m="1" x="282"/>
        <item m="1" x="968"/>
        <item m="1" x="1167"/>
        <item m="1" x="1007"/>
        <item m="1" x="466"/>
        <item m="1" x="1177"/>
        <item m="1" x="1377"/>
        <item m="1" x="1159"/>
        <item m="1" x="588"/>
        <item m="1" x="409"/>
        <item m="1" x="982"/>
        <item m="1" x="383"/>
        <item m="1" x="484"/>
        <item x="112"/>
        <item x="181"/>
        <item m="1" x="1028"/>
        <item m="1" x="547"/>
        <item m="1" x="232"/>
        <item m="1" x="878"/>
        <item m="1" x="737"/>
        <item m="1" x="550"/>
        <item m="1" x="1242"/>
        <item m="1" x="772"/>
        <item m="1" x="249"/>
        <item m="1" x="958"/>
        <item m="1" x="223"/>
        <item m="1" x="591"/>
        <item m="1" x="473"/>
        <item m="1" x="895"/>
        <item m="1" x="1204"/>
        <item m="1" x="720"/>
        <item m="1" x="313"/>
        <item m="1" x="835"/>
        <item m="1" x="424"/>
        <item m="1" x="1300"/>
        <item m="1" x="1265"/>
        <item m="1" x="748"/>
        <item m="1" x="522"/>
        <item m="1" x="350"/>
        <item m="1" x="624"/>
        <item m="1" x="507"/>
        <item m="1" x="708"/>
        <item m="1" x="359"/>
        <item m="1" x="353"/>
        <item m="1" x="202"/>
        <item m="1" x="244"/>
        <item m="1" x="479"/>
        <item m="1" x="806"/>
        <item m="1" x="1307"/>
        <item m="1" x="212"/>
        <item m="1" x="827"/>
        <item m="1" x="531"/>
        <item m="1" x="1081"/>
        <item m="1" x="320"/>
        <item m="1" x="832"/>
        <item m="1" x="354"/>
        <item m="1" x="990"/>
        <item m="1" x="1257"/>
        <item x="93"/>
        <item m="1" x="765"/>
        <item m="1" x="1063"/>
        <item m="1" x="644"/>
        <item m="1" x="1116"/>
        <item m="1" x="977"/>
        <item m="1" x="973"/>
        <item m="1" x="823"/>
        <item m="1" x="784"/>
        <item m="1" x="743"/>
        <item m="1" x="1126"/>
        <item m="1" x="333"/>
        <item m="1" x="519"/>
        <item m="1" x="1354"/>
        <item m="1" x="949"/>
        <item m="1" x="496"/>
        <item m="1" x="1303"/>
        <item m="1" x="556"/>
        <item m="1" x="923"/>
        <item m="1" x="306"/>
        <item m="1" x="1281"/>
        <item m="1" x="1359"/>
        <item m="1" x="759"/>
        <item m="1" x="1087"/>
        <item m="1" x="1372"/>
        <item m="1" x="233"/>
        <item m="1" x="200"/>
        <item m="1" x="620"/>
        <item m="1" x="303"/>
        <item m="1" x="675"/>
        <item m="1" x="1366"/>
        <item m="1" x="317"/>
        <item m="1" x="1128"/>
        <item m="1" x="1008"/>
        <item m="1" x="416"/>
        <item m="1" x="421"/>
        <item m="1" x="896"/>
        <item m="1" x="882"/>
        <item m="1" x="727"/>
        <item m="1" x="987"/>
        <item m="1" x="352"/>
        <item m="1" x="810"/>
        <item m="1" x="227"/>
        <item m="1" x="552"/>
        <item m="1" x="695"/>
        <item m="1" x="995"/>
        <item m="1" x="1211"/>
        <item m="1" x="1006"/>
        <item m="1" x="891"/>
        <item m="1" x="253"/>
        <item m="1" x="1027"/>
        <item m="1" x="1266"/>
        <item m="1" x="731"/>
        <item m="1" x="918"/>
        <item m="1" x="183"/>
        <item m="1" x="945"/>
        <item m="1" x="860"/>
        <item m="1" x="1298"/>
        <item m="1" x="637"/>
        <item m="1" x="1162"/>
        <item x="20"/>
        <item m="1" x="1209"/>
        <item m="1" x="361"/>
        <item m="1" x="905"/>
        <item m="1" x="794"/>
        <item m="1" x="865"/>
        <item m="1" x="326"/>
        <item m="1" x="877"/>
        <item m="1" x="956"/>
        <item m="1" x="230"/>
        <item m="1" x="957"/>
        <item m="1" x="1023"/>
        <item m="1" x="344"/>
        <item m="1" x="728"/>
        <item m="1" x="1263"/>
        <item m="1" x="379"/>
        <item m="1" x="1044"/>
        <item m="1" x="224"/>
        <item m="1" x="384"/>
        <item m="1" x="1370"/>
        <item m="1" x="457"/>
        <item m="1" x="358"/>
        <item m="1" x="1017"/>
        <item m="1" x="884"/>
        <item m="1" x="1000"/>
        <item m="1" x="814"/>
        <item m="1" x="485"/>
        <item m="1" x="1342"/>
        <item m="1" x="197"/>
        <item m="1" x="1212"/>
        <item m="1" x="594"/>
        <item m="1" x="1100"/>
        <item m="1" x="910"/>
        <item m="1" x="1225"/>
        <item m="1" x="322"/>
        <item m="1" x="845"/>
        <item m="1" x="533"/>
        <item m="1" x="1275"/>
        <item m="1" x="1036"/>
        <item m="1" x="863"/>
        <item m="1" x="745"/>
        <item m="1" x="888"/>
        <item m="1" x="994"/>
        <item m="1" x="1246"/>
        <item m="1" x="461"/>
        <item m="1" x="1005"/>
        <item m="1" x="902"/>
        <item m="1" x="632"/>
        <item m="1" x="1050"/>
        <item m="1" x="281"/>
        <item m="1" x="1350"/>
        <item m="1" x="773"/>
        <item m="1" x="387"/>
        <item m="1" x="422"/>
        <item m="1" x="342"/>
        <item m="1" x="1009"/>
        <item x="125"/>
        <item m="1" x="1221"/>
        <item m="1" x="381"/>
        <item m="1" x="298"/>
        <item m="1" x="506"/>
        <item m="1" x="1248"/>
        <item m="1" x="898"/>
        <item m="1" x="1228"/>
        <item m="1" x="435"/>
        <item m="1" x="1249"/>
        <item m="1" x="451"/>
        <item m="1" x="809"/>
        <item m="1" x="869"/>
        <item m="1" x="445"/>
        <item m="1" x="790"/>
        <item m="1" x="805"/>
        <item m="1" x="1232"/>
        <item m="1" x="796"/>
        <item m="1" x="693"/>
        <item m="1" x="736"/>
        <item m="1" x="516"/>
        <item m="1" x="577"/>
        <item m="1" x="779"/>
        <item m="1" x="795"/>
        <item m="1" x="1334"/>
        <item x="85"/>
        <item m="1" x="1004"/>
        <item m="1" x="1255"/>
        <item m="1" x="260"/>
        <item m="1" x="195"/>
        <item m="1" x="425"/>
        <item m="1" x="1329"/>
        <item m="1" x="655"/>
        <item x="43"/>
        <item m="1" x="539"/>
        <item m="1" x="548"/>
        <item m="1" x="681"/>
        <item m="1" x="566"/>
        <item m="1" x="564"/>
        <item m="1" x="992"/>
        <item m="1" x="755"/>
        <item m="1" x="1285"/>
        <item m="1" x="578"/>
        <item m="1" x="969"/>
        <item m="1" x="198"/>
        <item m="1" x="1127"/>
        <item m="1" x="1279"/>
        <item m="1" x="486"/>
        <item m="1" x="567"/>
        <item m="1" x="513"/>
        <item m="1" x="847"/>
        <item m="1" x="991"/>
        <item m="1" x="617"/>
        <item m="1" x="1218"/>
        <item m="1" x="363"/>
        <item m="1" x="756"/>
        <item m="1" x="388"/>
        <item m="1" x="1325"/>
        <item m="1" x="1157"/>
        <item m="1" x="340"/>
        <item m="1" x="228"/>
        <item m="1" x="1097"/>
        <item m="1" x="972"/>
        <item m="1" x="944"/>
        <item m="1" x="622"/>
        <item m="1" x="530"/>
        <item m="1" x="1197"/>
        <item m="1" x="850"/>
        <item m="1" x="568"/>
        <item m="1" x="842"/>
        <item m="1" x="1002"/>
        <item m="1" x="685"/>
        <item m="1" x="257"/>
        <item m="1" x="1029"/>
        <item m="1" x="498"/>
        <item m="1" x="225"/>
        <item m="1" x="696"/>
        <item m="1" x="654"/>
        <item m="1" x="1024"/>
        <item m="1" x="1166"/>
        <item m="1" x="828"/>
        <item m="1" x="478"/>
        <item m="1" x="541"/>
        <item m="1" x="549"/>
        <item m="1" x="883"/>
        <item m="1" x="974"/>
        <item m="1" x="684"/>
        <item m="1" x="837"/>
        <item m="1" x="1349"/>
        <item m="1" x="1222"/>
        <item m="1" x="272"/>
        <item m="1" x="296"/>
        <item m="1" x="829"/>
        <item m="1" x="643"/>
        <item m="1" x="569"/>
        <item m="1" x="1093"/>
        <item m="1" x="514"/>
        <item m="1" x="1324"/>
        <item m="1" x="1250"/>
        <item m="1" x="185"/>
        <item m="1" x="447"/>
        <item m="1" x="936"/>
        <item m="1" x="204"/>
        <item m="1" x="206"/>
        <item m="1" x="1152"/>
        <item m="1" x="1108"/>
        <item m="1" x="642"/>
        <item m="1" x="1115"/>
        <item m="1" x="724"/>
        <item m="1" x="199"/>
        <item m="1" x="365"/>
        <item m="1" x="783"/>
        <item m="1" x="434"/>
        <item m="1" x="309"/>
        <item m="1" x="1284"/>
        <item m="1" x="1134"/>
        <item m="1" x="462"/>
        <item m="1" x="1123"/>
        <item m="1" x="841"/>
        <item m="1" x="1110"/>
        <item m="1" x="669"/>
        <item m="1" x="283"/>
        <item m="1" x="1142"/>
        <item m="1" x="492"/>
        <item m="1" x="1268"/>
        <item m="1" x="1075"/>
        <item m="1" x="789"/>
        <item m="1" x="965"/>
        <item m="1" x="925"/>
        <item m="1" x="659"/>
        <item m="1" x="802"/>
        <item m="1" x="1258"/>
        <item m="1" x="702"/>
        <item m="1" x="373"/>
        <item x="11"/>
        <item m="1" x="766"/>
        <item m="1" x="750"/>
        <item m="1" x="1147"/>
        <item m="1" x="346"/>
        <item m="1" x="721"/>
        <item m="1" x="463"/>
        <item m="1" x="216"/>
        <item m="1" x="470"/>
        <item m="1" x="740"/>
        <item m="1" x="881"/>
        <item m="1" x="1149"/>
        <item m="1" x="946"/>
        <item m="1" x="1313"/>
        <item m="1" x="997"/>
        <item m="1" x="1346"/>
        <item m="1" x="757"/>
        <item m="1" x="1130"/>
        <item m="1" x="465"/>
        <item m="1" x="331"/>
        <item m="1" x="607"/>
        <item m="1" x="1038"/>
        <item m="1" x="290"/>
        <item m="1" x="1277"/>
        <item m="1" x="581"/>
        <item m="1" x="572"/>
        <item m="1" x="570"/>
        <item m="1" x="1335"/>
        <item m="1" x="683"/>
        <item m="1" x="218"/>
        <item m="1" x="1043"/>
        <item m="1" x="916"/>
        <item m="1" x="1033"/>
        <item m="1" x="512"/>
        <item m="1" x="544"/>
        <item m="1" x="508"/>
        <item m="1" x="1188"/>
        <item m="1" x="301"/>
        <item m="1" x="315"/>
        <item m="1" x="718"/>
        <item m="1" x="849"/>
        <item m="1" x="1306"/>
        <item m="1" x="526"/>
        <item m="1" x="343"/>
        <item m="1" x="1276"/>
        <item m="1" x="1355"/>
        <item m="1" x="1184"/>
        <item m="1" x="1072"/>
        <item m="1" x="890"/>
        <item m="1" x="749"/>
        <item m="1" x="182"/>
        <item m="1" x="1236"/>
        <item m="1" x="347"/>
        <item m="1" x="528"/>
        <item m="1" x="930"/>
        <item m="1" x="592"/>
        <item m="1" x="1215"/>
        <item m="1" x="763"/>
        <item m="1" x="760"/>
        <item m="1" x="385"/>
        <item m="1" x="602"/>
        <item m="1" x="534"/>
        <item m="1" x="215"/>
        <item m="1" x="1363"/>
        <item m="1" x="428"/>
        <item m="1" x="615"/>
        <item m="1" x="901"/>
        <item m="1" x="1301"/>
        <item m="1" x="255"/>
        <item m="1" x="239"/>
        <item m="1" x="752"/>
        <item x="84"/>
        <item m="1" x="993"/>
        <item m="1" x="312"/>
        <item m="1" x="318"/>
        <item x="129"/>
        <item m="1" x="378"/>
        <item m="1" x="1153"/>
        <item m="1" x="456"/>
        <item m="1" x="1096"/>
        <item m="1" x="368"/>
        <item x="6"/>
        <item m="1" x="855"/>
        <item m="1" x="367"/>
        <item m="1" x="1219"/>
        <item m="1" x="1090"/>
        <item m="1" x="652"/>
        <item m="1" x="1037"/>
        <item m="1" x="688"/>
        <item m="1" x="1057"/>
        <item m="1" x="1317"/>
        <item m="1" x="941"/>
        <item m="1" x="817"/>
        <item m="1" x="231"/>
        <item m="1" x="210"/>
        <item m="1" x="914"/>
        <item m="1" x="190"/>
        <item m="1" x="1357"/>
        <item m="1" x="1302"/>
        <item m="1" x="1290"/>
        <item m="1" x="286"/>
        <item m="1" x="853"/>
        <item m="1" x="1160"/>
        <item m="1" x="733"/>
        <item m="1" x="207"/>
        <item m="1" x="1216"/>
        <item m="1" x="711"/>
        <item m="1" x="1217"/>
        <item m="1" x="316"/>
        <item m="1" x="1309"/>
        <item m="1" x="241"/>
        <item m="1" x="870"/>
        <item m="1" x="291"/>
        <item m="1" x="372"/>
        <item m="1" x="397"/>
        <item m="1" x="1297"/>
        <item m="1" x="940"/>
        <item m="1" x="311"/>
        <item m="1" x="245"/>
        <item m="1" x="329"/>
        <item m="1" x="417"/>
        <item m="1" x="1106"/>
        <item m="1" x="1022"/>
        <item m="1" x="1283"/>
        <item m="1" x="1169"/>
        <item m="1" x="263"/>
        <item m="1" x="719"/>
        <item m="1" x="1013"/>
        <item m="1" x="931"/>
        <item m="1" x="1099"/>
        <item m="1" x="222"/>
        <item m="1" x="240"/>
        <item m="1" x="843"/>
        <item m="1" x="221"/>
        <item m="1" x="1356"/>
        <item m="1" x="348"/>
        <item m="1" x="1011"/>
        <item m="1" x="1353"/>
        <item m="1" x="595"/>
        <item m="1" x="739"/>
        <item m="1" x="396"/>
        <item m="1" x="192"/>
        <item m="1" x="1361"/>
        <item m="1" x="1340"/>
        <item m="1" x="785"/>
        <item m="1" x="864"/>
        <item m="1" x="408"/>
        <item m="1" x="880"/>
        <item m="1" x="710"/>
        <item m="1" x="430"/>
        <item x="66"/>
        <item m="1" x="616"/>
        <item m="1" x="701"/>
        <item m="1" x="1172"/>
        <item m="1" x="446"/>
        <item m="1" x="295"/>
        <item m="1" x="458"/>
        <item x="49"/>
        <item m="1" x="1369"/>
        <item m="1" x="537"/>
        <item m="1" x="998"/>
        <item m="1" x="1146"/>
        <item m="1" x="678"/>
        <item m="1" x="585"/>
        <item m="1" x="586"/>
        <item m="1" x="1267"/>
        <item m="1" x="1288"/>
        <item m="1" x="954"/>
        <item m="1" x="1080"/>
        <item m="1" x="919"/>
        <item m="1" x="1286"/>
        <item m="1" x="1158"/>
        <item m="1" x="722"/>
        <item m="1" x="489"/>
        <item m="1" x="307"/>
        <item m="1" x="1040"/>
        <item m="1" x="638"/>
        <item m="1" x="861"/>
        <item m="1" x="535"/>
        <item m="1" x="580"/>
        <item m="1" x="1107"/>
        <item m="1" x="1299"/>
        <item m="1" x="355"/>
        <item m="1" x="1049"/>
        <item m="1" x="351"/>
        <item m="1" x="714"/>
        <item m="1" x="1141"/>
        <item m="1" x="703"/>
        <item m="1" x="242"/>
        <item m="1" x="876"/>
        <item m="1" x="1071"/>
        <item m="1" x="524"/>
        <item m="1" x="1015"/>
        <item m="1" x="1113"/>
        <item m="1" x="912"/>
        <item m="1" x="345"/>
        <item m="1" x="1018"/>
        <item m="1" x="989"/>
        <item m="1" x="481"/>
        <item m="1" x="738"/>
        <item m="1" x="476"/>
        <item m="1" x="909"/>
        <item m="1" x="1089"/>
        <item m="1" x="412"/>
        <item m="1" x="645"/>
        <item m="1" x="300"/>
        <item m="1" x="712"/>
        <item m="1" x="1336"/>
        <item m="1" x="768"/>
        <item m="1" x="623"/>
        <item m="1" x="268"/>
        <item m="1" x="1132"/>
        <item m="1" x="908"/>
        <item m="1" x="1138"/>
        <item m="1" x="501"/>
        <item m="1" x="1273"/>
        <item m="1" x="1187"/>
        <item m="1" x="776"/>
        <item m="1" x="389"/>
        <item m="1" x="276"/>
        <item m="1" x="562"/>
        <item m="1" x="960"/>
        <item m="1" x="1151"/>
        <item m="1" x="504"/>
        <item m="1" x="1202"/>
        <item m="1" x="453"/>
        <item m="1" x="699"/>
        <item m="1" x="872"/>
        <item m="1" x="859"/>
        <item m="1" x="741"/>
        <item m="1" x="961"/>
        <item m="1" x="515"/>
        <item m="1" x="426"/>
        <item m="1" x="679"/>
        <item m="1" x="976"/>
        <item m="1" x="1120"/>
        <item m="1" x="518"/>
        <item m="1" x="338"/>
        <item m="1" x="734"/>
        <item m="1" x="429"/>
        <item m="1" x="875"/>
        <item m="1" x="730"/>
        <item m="1" x="619"/>
        <item m="1" x="589"/>
        <item m="1" x="499"/>
        <item m="1" x="816"/>
        <item m="1" x="1261"/>
        <item m="1" x="1069"/>
        <item m="1" x="1305"/>
        <item m="1" x="813"/>
        <item m="1" x="442"/>
        <item x="161"/>
        <item m="1" x="1339"/>
        <item m="1" x="1193"/>
        <item m="1" x="742"/>
        <item m="1" x="631"/>
        <item m="1" x="651"/>
        <item m="1" x="1282"/>
        <item m="1" x="723"/>
        <item m="1" x="261"/>
        <item m="1" x="1001"/>
        <item m="1" x="1163"/>
        <item m="1" x="952"/>
        <item m="1" x="996"/>
        <item m="1" x="497"/>
        <item m="1" x="294"/>
        <item m="1" x="951"/>
        <item m="1" x="449"/>
        <item m="1" x="487"/>
        <item m="1" x="1272"/>
        <item m="1" x="639"/>
        <item m="1" x="871"/>
        <item m="1" x="511"/>
        <item m="1" x="851"/>
        <item m="1" x="1224"/>
        <item m="1" x="664"/>
        <item m="1" x="558"/>
        <item m="1" x="1143"/>
        <item m="1" x="455"/>
        <item m="1" x="811"/>
        <item m="1" x="297"/>
        <item m="1" x="716"/>
        <item m="1" x="292"/>
        <item m="1" x="330"/>
        <item m="1" x="1135"/>
        <item m="1" x="970"/>
        <item m="1" x="780"/>
        <item m="1" x="1065"/>
        <item m="1" x="279"/>
        <item m="1" x="605"/>
        <item m="1" x="1338"/>
        <item m="1" x="464"/>
        <item m="1" x="1082"/>
        <item x="100"/>
        <item m="1" x="1344"/>
        <item m="1" x="1244"/>
        <item m="1" x="360"/>
        <item m="1" x="1070"/>
        <item m="1" x="400"/>
        <item m="1" x="597"/>
        <item m="1" x="393"/>
        <item m="1" x="1291"/>
        <item m="1" x="899"/>
        <item m="1" x="889"/>
        <item m="1" x="840"/>
        <item m="1" x="1308"/>
        <item m="1" x="536"/>
        <item m="1" x="433"/>
        <item m="1" x="1145"/>
        <item m="1" x="527"/>
        <item m="1" x="648"/>
        <item m="1" x="600"/>
        <item m="1" x="270"/>
        <item m="1" x="929"/>
        <item m="1" x="866"/>
        <item m="1" x="1351"/>
        <item m="1" x="751"/>
        <item m="1" x="450"/>
        <item m="1" x="1176"/>
        <item m="1" x="438"/>
        <item m="1" x="858"/>
        <item m="1" x="939"/>
        <item m="1" x="1332"/>
        <item m="1" x="771"/>
        <item m="1" x="437"/>
        <item m="1" x="633"/>
        <item m="1" x="689"/>
        <item m="1" x="1042"/>
        <item m="1" x="662"/>
        <item m="1" x="609"/>
        <item m="1" x="962"/>
        <item m="1" x="656"/>
        <item m="1" x="593"/>
        <item m="1" x="626"/>
        <item m="1" x="911"/>
        <item m="1" x="1026"/>
        <item m="1" x="786"/>
        <item m="1" x="590"/>
        <item m="1" x="822"/>
        <item m="1" x="1280"/>
        <item m="1" x="903"/>
        <item m="1" x="955"/>
        <item m="1" x="357"/>
        <item m="1" x="670"/>
        <item m="1" x="985"/>
        <item m="1" x="332"/>
        <item m="1" x="1348"/>
        <item m="1" x="1315"/>
        <item m="1" x="848"/>
        <item m="1" x="761"/>
        <item m="1" x="1051"/>
        <item m="1" x="1136"/>
        <item m="1" x="1311"/>
        <item m="1" x="862"/>
        <item m="1" x="571"/>
        <item m="1" x="1364"/>
        <item m="1" x="762"/>
        <item m="1" x="698"/>
        <item m="1" x="777"/>
        <item m="1" x="219"/>
        <item m="1" x="1133"/>
        <item m="1" x="403"/>
        <item m="1" x="1278"/>
        <item m="1" x="284"/>
        <item m="1" x="482"/>
        <item m="1" x="274"/>
        <item m="1" x="551"/>
        <item m="1" x="1056"/>
        <item m="1" x="406"/>
        <item m="1" x="1103"/>
        <item m="1" x="217"/>
        <item m="1" x="1101"/>
        <item m="1" x="1073"/>
        <item m="1" x="812"/>
        <item m="1" x="502"/>
        <item m="1" x="1084"/>
        <item m="1" x="420"/>
        <item m="1" x="1347"/>
        <item m="1" x="967"/>
        <item m="1" x="1047"/>
        <item m="1" x="1095"/>
        <item m="1" x="364"/>
        <item m="1" x="246"/>
        <item m="1" x="1237"/>
        <item m="1" x="747"/>
        <item m="1" x="618"/>
        <item m="1" x="1264"/>
        <item m="1" x="419"/>
        <item m="1" x="583"/>
        <item m="1" x="610"/>
        <item m="1" x="448"/>
        <item m="1" x="641"/>
        <item m="1" x="238"/>
        <item m="1" x="1373"/>
        <item m="1" x="983"/>
        <item m="1" x="886"/>
        <item m="1" x="336"/>
        <item m="1" x="671"/>
        <item m="1" x="413"/>
        <item m="1" x="560"/>
        <item m="1" x="1079"/>
        <item m="1" x="667"/>
        <item m="1" x="1161"/>
        <item m="1" x="1156"/>
        <item m="1" x="574"/>
        <item m="1" x="1293"/>
        <item m="1" x="1178"/>
        <item m="1" x="942"/>
        <item m="1" x="1316"/>
        <item m="1" x="705"/>
        <item m="1" x="900"/>
        <item m="1" x="660"/>
        <item m="1" x="904"/>
        <item m="1" x="604"/>
        <item m="1" x="729"/>
        <item m="1" x="775"/>
        <item m="1" x="1243"/>
        <item m="1" x="236"/>
        <item m="1" x="565"/>
        <item m="1" x="325"/>
        <item m="1" x="321"/>
        <item m="1" x="275"/>
        <item m="1" x="1253"/>
        <item m="1" x="1181"/>
        <item m="1" x="1358"/>
        <item m="1" x="1076"/>
        <item m="1" x="339"/>
        <item m="1" x="201"/>
        <item m="1" x="1122"/>
        <item m="1" x="1140"/>
        <item m="1" x="399"/>
        <item m="1" x="706"/>
        <item m="1" x="691"/>
        <item m="1" x="753"/>
        <item m="1" x="1241"/>
        <item m="1" x="480"/>
        <item m="1" x="376"/>
        <item m="1" x="554"/>
        <item m="1" x="767"/>
        <item m="1" x="599"/>
        <item m="1" x="1327"/>
        <item m="1" x="1154"/>
        <item m="1" x="226"/>
        <item m="1" x="1016"/>
        <item m="1" x="635"/>
        <item x="27"/>
        <item m="1" x="1245"/>
        <item m="1" x="854"/>
        <item m="1" x="1375"/>
        <item m="1" x="984"/>
        <item m="1" x="1231"/>
        <item m="1" x="439"/>
        <item m="1" x="1247"/>
        <item m="1" x="1139"/>
        <item m="1" x="1064"/>
        <item m="1" x="630"/>
        <item m="1" x="650"/>
        <item m="1" x="1235"/>
        <item x="113"/>
        <item m="1" x="432"/>
        <item m="1" x="629"/>
        <item m="1" x="725"/>
        <item m="1" x="289"/>
        <item m="1" x="687"/>
        <item m="1" x="532"/>
        <item m="1" x="401"/>
        <item m="1" x="614"/>
        <item m="1" x="370"/>
        <item m="1" x="1240"/>
        <item m="1" x="700"/>
        <item m="1" x="1085"/>
        <item m="1" x="1210"/>
        <item m="1" x="621"/>
        <item m="1" x="665"/>
        <item m="1" x="1078"/>
        <item m="1" x="636"/>
        <item m="1" x="205"/>
        <item m="1" x="926"/>
        <item m="1" x="1025"/>
        <item m="1" x="452"/>
        <item x="178"/>
        <item m="1" x="305"/>
        <item m="1" x="573"/>
        <item m="1" x="575"/>
        <item m="1" x="807"/>
        <item m="1" x="874"/>
        <item m="1" x="490"/>
        <item m="1" x="657"/>
        <item m="1" x="1041"/>
        <item m="1" x="943"/>
        <item m="1" x="542"/>
        <item m="1" x="1198"/>
        <item m="1" x="1185"/>
        <item m="1" x="1374"/>
        <item m="1" x="746"/>
        <item m="1" x="335"/>
        <item m="1" x="1376"/>
        <item m="1" x="924"/>
        <item m="1" x="471"/>
        <item m="1" x="557"/>
        <item m="1" x="213"/>
        <item m="1" x="963"/>
        <item m="1" x="653"/>
        <item m="1" x="186"/>
        <item m="1" x="1226"/>
        <item m="1" x="251"/>
        <item m="1" x="634"/>
        <item m="1" x="517"/>
        <item m="1" x="371"/>
        <item m="1" x="1368"/>
        <item m="1" x="1104"/>
        <item m="1" x="510"/>
        <item m="1" x="833"/>
        <item x="143"/>
        <item m="1" x="1125"/>
        <item m="1" x="250"/>
        <item m="1" x="380"/>
        <item x="156"/>
        <item m="1" x="603"/>
        <item m="1" x="1304"/>
        <item m="1" x="1274"/>
        <item m="1" x="907"/>
        <item m="1" x="324"/>
        <item m="1" x="717"/>
        <item m="1" x="1319"/>
        <item m="1" x="1234"/>
        <item m="1" x="390"/>
        <item m="1" x="561"/>
        <item m="1" x="410"/>
        <item m="1" x="1137"/>
        <item m="1" x="1189"/>
        <item m="1" x="640"/>
        <item m="1" x="491"/>
        <item m="1" x="1112"/>
        <item m="1" x="1194"/>
        <item m="1" x="248"/>
        <item m="1" x="598"/>
        <item m="1" x="443"/>
        <item m="1" x="555"/>
        <item m="1" x="649"/>
        <item m="1" x="838"/>
        <item m="1" x="906"/>
        <item m="1" x="1062"/>
        <item m="1" x="800"/>
        <item m="1" x="431"/>
        <item m="1" x="1105"/>
        <item m="1" x="1320"/>
        <item m="1" x="625"/>
        <item m="1" x="1213"/>
        <item m="1" x="834"/>
        <item m="1" x="254"/>
        <item m="1" x="523"/>
        <item m="1" x="1186"/>
        <item m="1" x="256"/>
        <item m="1" x="277"/>
        <item x="0"/>
        <item x="1"/>
        <item x="2"/>
        <item x="3"/>
        <item x="4"/>
        <item x="5"/>
        <item x="7"/>
        <item x="8"/>
        <item x="9"/>
        <item x="10"/>
        <item x="12"/>
        <item x="13"/>
        <item x="14"/>
        <item x="15"/>
        <item x="16"/>
        <item x="17"/>
        <item x="18"/>
        <item x="19"/>
        <item x="21"/>
        <item x="22"/>
        <item x="23"/>
        <item x="24"/>
        <item x="25"/>
        <item x="26"/>
        <item x="28"/>
        <item x="29"/>
        <item x="30"/>
        <item x="31"/>
        <item x="32"/>
        <item x="33"/>
        <item x="34"/>
        <item x="35"/>
        <item x="36"/>
        <item x="37"/>
        <item x="38"/>
        <item x="39"/>
        <item x="40"/>
        <item x="41"/>
        <item x="42"/>
        <item x="44"/>
        <item x="45"/>
        <item x="46"/>
        <item x="47"/>
        <item x="48"/>
        <item x="50"/>
        <item x="51"/>
        <item x="52"/>
        <item x="53"/>
        <item x="54"/>
        <item x="55"/>
        <item x="56"/>
        <item x="57"/>
        <item x="58"/>
        <item x="59"/>
        <item x="60"/>
        <item x="61"/>
        <item x="62"/>
        <item x="63"/>
        <item x="64"/>
        <item x="65"/>
        <item x="67"/>
        <item x="68"/>
        <item x="69"/>
        <item x="70"/>
        <item x="71"/>
        <item x="72"/>
        <item x="73"/>
        <item x="74"/>
        <item x="75"/>
        <item x="76"/>
        <item x="77"/>
        <item x="78"/>
        <item x="79"/>
        <item x="80"/>
        <item x="81"/>
        <item x="82"/>
        <item x="83"/>
        <item x="86"/>
        <item x="87"/>
        <item x="88"/>
        <item x="89"/>
        <item x="90"/>
        <item x="91"/>
        <item x="92"/>
        <item x="94"/>
        <item x="95"/>
        <item x="96"/>
        <item x="97"/>
        <item x="98"/>
        <item x="99"/>
        <item x="101"/>
        <item x="102"/>
        <item x="103"/>
        <item x="104"/>
        <item x="105"/>
        <item x="106"/>
        <item x="107"/>
        <item x="108"/>
        <item x="109"/>
        <item x="110"/>
        <item x="111"/>
        <item x="114"/>
        <item x="115"/>
        <item x="116"/>
        <item x="117"/>
        <item x="118"/>
        <item x="119"/>
        <item x="120"/>
        <item x="121"/>
        <item x="122"/>
        <item x="123"/>
        <item x="124"/>
        <item x="126"/>
        <item x="127"/>
        <item x="128"/>
        <item x="130"/>
        <item x="131"/>
        <item x="132"/>
        <item x="133"/>
        <item x="134"/>
        <item x="135"/>
        <item x="136"/>
        <item x="137"/>
        <item x="138"/>
        <item x="139"/>
        <item x="140"/>
        <item x="141"/>
        <item x="142"/>
        <item x="144"/>
        <item x="145"/>
        <item x="146"/>
        <item x="147"/>
        <item x="148"/>
        <item x="149"/>
        <item x="150"/>
        <item x="151"/>
        <item x="152"/>
        <item x="153"/>
        <item x="154"/>
        <item x="155"/>
        <item x="157"/>
        <item x="158"/>
        <item x="159"/>
        <item x="160"/>
        <item x="162"/>
        <item x="163"/>
        <item x="164"/>
        <item x="165"/>
        <item x="166"/>
        <item x="167"/>
        <item x="168"/>
        <item x="169"/>
        <item x="170"/>
        <item x="171"/>
        <item x="172"/>
        <item x="173"/>
        <item x="174"/>
        <item x="175"/>
        <item x="176"/>
        <item x="177"/>
        <item x="179"/>
        <item x="180"/>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2">
    <field x="0"/>
    <field x="41"/>
  </rowFields>
  <rowItems count="24">
    <i>
      <x v="20"/>
      <x v="1271"/>
    </i>
    <i>
      <x v="40"/>
      <x v="1217"/>
    </i>
    <i>
      <x v="44"/>
      <x v="1375"/>
    </i>
    <i>
      <x v="46"/>
      <x v="912"/>
    </i>
    <i>
      <x v="58"/>
      <x v="1263"/>
    </i>
    <i>
      <x v="65"/>
      <x v="1246"/>
    </i>
    <i>
      <x v="70"/>
      <x v="1259"/>
    </i>
    <i>
      <x v="80"/>
      <x v="1318"/>
    </i>
    <i>
      <x v="102"/>
      <x v="742"/>
    </i>
    <i>
      <x v="108"/>
      <x v="1239"/>
    </i>
    <i>
      <x v="111"/>
      <x v="1256"/>
    </i>
    <i>
      <x v="116"/>
      <x v="1338"/>
    </i>
    <i>
      <x v="118"/>
      <x v="1224"/>
    </i>
    <i>
      <x v="132"/>
      <x v="1238"/>
    </i>
    <i>
      <x v="139"/>
      <x v="1330"/>
    </i>
    <i>
      <x v="147"/>
      <x v="1357"/>
    </i>
    <i>
      <x v="152"/>
      <x v="1339"/>
    </i>
    <i>
      <x v="156"/>
      <x v="1358"/>
    </i>
    <i>
      <x v="166"/>
      <x v="411"/>
    </i>
    <i>
      <x v="171"/>
      <x v="1288"/>
    </i>
    <i>
      <x v="172"/>
      <x v="1294"/>
    </i>
    <i>
      <x v="177"/>
      <x v="1283"/>
    </i>
    <i>
      <x v="179"/>
      <x v="1305"/>
    </i>
    <i t="grand">
      <x/>
    </i>
  </rowItems>
  <colFields count="1">
    <field x="11"/>
  </colFields>
  <colItems count="2">
    <i>
      <x v="1"/>
    </i>
    <i t="grand">
      <x/>
    </i>
  </colItems>
  <pageFields count="4">
    <pageField fld="5" item="76" hier="-1"/>
    <pageField fld="6" hier="-1"/>
    <pageField fld="14" hier="-1"/>
    <pageField fld="40" hier="-1"/>
  </pageFields>
  <dataFields count="1">
    <dataField name="Count of SYMBOL" fld="0" subtotal="count" baseField="0" baseItem="0"/>
  </dataFields>
  <formats count="74">
    <format dxfId="14605">
      <pivotArea field="13" type="button" dataOnly="0" labelOnly="1" outline="0"/>
    </format>
    <format dxfId="14604">
      <pivotArea dataOnly="0" labelOnly="1" outline="0" fieldPosition="0">
        <references count="1">
          <reference field="5" count="1">
            <x v="76"/>
          </reference>
        </references>
      </pivotArea>
    </format>
    <format dxfId="14603">
      <pivotArea type="all" dataOnly="0" outline="0" fieldPosition="0"/>
    </format>
    <format dxfId="14602">
      <pivotArea outline="0" collapsedLevelsAreSubtotals="1" fieldPosition="0"/>
    </format>
    <format dxfId="14601">
      <pivotArea type="origin" dataOnly="0" labelOnly="1" outline="0" fieldPosition="0"/>
    </format>
    <format dxfId="14600">
      <pivotArea field="11" type="button" dataOnly="0" labelOnly="1" outline="0" axis="axisCol" fieldPosition="0"/>
    </format>
    <format dxfId="14599">
      <pivotArea type="topRight" dataOnly="0" labelOnly="1" outline="0" fieldPosition="0"/>
    </format>
    <format dxfId="14598">
      <pivotArea field="0" type="button" dataOnly="0" labelOnly="1" outline="0" axis="axisRow" fieldPosition="0"/>
    </format>
    <format dxfId="14597">
      <pivotArea field="41" type="button" dataOnly="0" labelOnly="1" outline="0" axis="axisRow" fieldPosition="1"/>
    </format>
    <format dxfId="14596">
      <pivotArea dataOnly="0" labelOnly="1" outline="0" fieldPosition="0">
        <references count="1">
          <reference field="0" count="25">
            <x v="19"/>
            <x v="20"/>
            <x v="27"/>
            <x v="28"/>
            <x v="29"/>
            <x v="44"/>
            <x v="48"/>
            <x v="54"/>
            <x v="56"/>
            <x v="58"/>
            <x v="59"/>
            <x v="60"/>
            <x v="63"/>
            <x v="78"/>
            <x v="84"/>
            <x v="102"/>
            <x v="105"/>
            <x v="108"/>
            <x v="109"/>
            <x v="123"/>
            <x v="139"/>
            <x v="144"/>
            <x v="147"/>
            <x v="152"/>
            <x v="156"/>
          </reference>
        </references>
      </pivotArea>
    </format>
    <format dxfId="14595">
      <pivotArea dataOnly="0" labelOnly="1" grandRow="1" outline="0" fieldPosition="0"/>
    </format>
    <format dxfId="14594">
      <pivotArea dataOnly="0" labelOnly="1" outline="0" fieldPosition="0">
        <references count="2">
          <reference field="0" count="1" selected="0">
            <x v="19"/>
          </reference>
          <reference field="41" count="1">
            <x v="468"/>
          </reference>
        </references>
      </pivotArea>
    </format>
    <format dxfId="14593">
      <pivotArea dataOnly="0" labelOnly="1" outline="0" fieldPosition="0">
        <references count="2">
          <reference field="0" count="1" selected="0">
            <x v="20"/>
          </reference>
          <reference field="41" count="1">
            <x v="941"/>
          </reference>
        </references>
      </pivotArea>
    </format>
    <format dxfId="14592">
      <pivotArea dataOnly="0" labelOnly="1" outline="0" fieldPosition="0">
        <references count="2">
          <reference field="0" count="1" selected="0">
            <x v="27"/>
          </reference>
          <reference field="41" count="1">
            <x v="366"/>
          </reference>
        </references>
      </pivotArea>
    </format>
    <format dxfId="14591">
      <pivotArea dataOnly="0" labelOnly="1" outline="0" fieldPosition="0">
        <references count="2">
          <reference field="0" count="1" selected="0">
            <x v="28"/>
          </reference>
          <reference field="41" count="1">
            <x v="916"/>
          </reference>
        </references>
      </pivotArea>
    </format>
    <format dxfId="14590">
      <pivotArea dataOnly="0" labelOnly="1" outline="0" fieldPosition="0">
        <references count="2">
          <reference field="0" count="1" selected="0">
            <x v="29"/>
          </reference>
          <reference field="41" count="1">
            <x v="713"/>
          </reference>
        </references>
      </pivotArea>
    </format>
    <format dxfId="14589">
      <pivotArea dataOnly="0" labelOnly="1" outline="0" fieldPosition="0">
        <references count="2">
          <reference field="0" count="1" selected="0">
            <x v="44"/>
          </reference>
          <reference field="41" count="1">
            <x v="785"/>
          </reference>
        </references>
      </pivotArea>
    </format>
    <format dxfId="14588">
      <pivotArea dataOnly="0" labelOnly="1" outline="0" fieldPosition="0">
        <references count="2">
          <reference field="0" count="1" selected="0">
            <x v="48"/>
          </reference>
          <reference field="41" count="1">
            <x v="953"/>
          </reference>
        </references>
      </pivotArea>
    </format>
    <format dxfId="14587">
      <pivotArea dataOnly="0" labelOnly="1" outline="0" fieldPosition="0">
        <references count="2">
          <reference field="0" count="1" selected="0">
            <x v="54"/>
          </reference>
          <reference field="41" count="1">
            <x v="930"/>
          </reference>
        </references>
      </pivotArea>
    </format>
    <format dxfId="14586">
      <pivotArea dataOnly="0" labelOnly="1" outline="0" fieldPosition="0">
        <references count="2">
          <reference field="0" count="1" selected="0">
            <x v="56"/>
          </reference>
          <reference field="41" count="1">
            <x v="949"/>
          </reference>
        </references>
      </pivotArea>
    </format>
    <format dxfId="14585">
      <pivotArea dataOnly="0" labelOnly="1" outline="0" fieldPosition="0">
        <references count="2">
          <reference field="0" count="1" selected="0">
            <x v="58"/>
          </reference>
          <reference field="41" count="1">
            <x v="1056"/>
          </reference>
        </references>
      </pivotArea>
    </format>
    <format dxfId="14584">
      <pivotArea dataOnly="0" labelOnly="1" outline="0" fieldPosition="0">
        <references count="2">
          <reference field="0" count="1" selected="0">
            <x v="59"/>
          </reference>
          <reference field="41" count="1">
            <x v="884"/>
          </reference>
        </references>
      </pivotArea>
    </format>
    <format dxfId="14583">
      <pivotArea dataOnly="0" labelOnly="1" outline="0" fieldPosition="0">
        <references count="2">
          <reference field="0" count="1" selected="0">
            <x v="60"/>
          </reference>
          <reference field="41" count="1">
            <x v="925"/>
          </reference>
        </references>
      </pivotArea>
    </format>
    <format dxfId="14582">
      <pivotArea dataOnly="0" labelOnly="1" outline="0" fieldPosition="0">
        <references count="2">
          <reference field="0" count="1" selected="0">
            <x v="63"/>
          </reference>
          <reference field="41" count="1">
            <x v="1022"/>
          </reference>
        </references>
      </pivotArea>
    </format>
    <format dxfId="14581">
      <pivotArea dataOnly="0" labelOnly="1" outline="0" fieldPosition="0">
        <references count="2">
          <reference field="0" count="1" selected="0">
            <x v="78"/>
          </reference>
          <reference field="41" count="1">
            <x v="900"/>
          </reference>
        </references>
      </pivotArea>
    </format>
    <format dxfId="14580">
      <pivotArea dataOnly="0" labelOnly="1" outline="0" fieldPosition="0">
        <references count="2">
          <reference field="0" count="1" selected="0">
            <x v="84"/>
          </reference>
          <reference field="41" count="1">
            <x v="852"/>
          </reference>
        </references>
      </pivotArea>
    </format>
    <format dxfId="14579">
      <pivotArea dataOnly="0" labelOnly="1" outline="0" fieldPosition="0">
        <references count="2">
          <reference field="0" count="1" selected="0">
            <x v="102"/>
          </reference>
          <reference field="41" count="1">
            <x v="896"/>
          </reference>
        </references>
      </pivotArea>
    </format>
    <format dxfId="14578">
      <pivotArea dataOnly="0" labelOnly="1" outline="0" fieldPosition="0">
        <references count="2">
          <reference field="0" count="1" selected="0">
            <x v="105"/>
          </reference>
          <reference field="41" count="1">
            <x v="987"/>
          </reference>
        </references>
      </pivotArea>
    </format>
    <format dxfId="14577">
      <pivotArea dataOnly="0" labelOnly="1" outline="0" fieldPosition="0">
        <references count="2">
          <reference field="0" count="1" selected="0">
            <x v="108"/>
          </reference>
          <reference field="41" count="1">
            <x v="962"/>
          </reference>
        </references>
      </pivotArea>
    </format>
    <format dxfId="14576">
      <pivotArea dataOnly="0" labelOnly="1" outline="0" fieldPosition="0">
        <references count="2">
          <reference field="0" count="1" selected="0">
            <x v="109"/>
          </reference>
          <reference field="41" count="1">
            <x v="990"/>
          </reference>
        </references>
      </pivotArea>
    </format>
    <format dxfId="14575">
      <pivotArea dataOnly="0" labelOnly="1" outline="0" fieldPosition="0">
        <references count="2">
          <reference field="0" count="1" selected="0">
            <x v="123"/>
          </reference>
          <reference field="41" count="1">
            <x v="911"/>
          </reference>
        </references>
      </pivotArea>
    </format>
    <format dxfId="14574">
      <pivotArea dataOnly="0" labelOnly="1" outline="0" fieldPosition="0">
        <references count="2">
          <reference field="0" count="1" selected="0">
            <x v="139"/>
          </reference>
          <reference field="41" count="1">
            <x v="755"/>
          </reference>
        </references>
      </pivotArea>
    </format>
    <format dxfId="14573">
      <pivotArea dataOnly="0" labelOnly="1" outline="0" fieldPosition="0">
        <references count="2">
          <reference field="0" count="1" selected="0">
            <x v="144"/>
          </reference>
          <reference field="41" count="1">
            <x v="966"/>
          </reference>
        </references>
      </pivotArea>
    </format>
    <format dxfId="14572">
      <pivotArea dataOnly="0" labelOnly="1" outline="0" fieldPosition="0">
        <references count="2">
          <reference field="0" count="1" selected="0">
            <x v="147"/>
          </reference>
          <reference field="41" count="1">
            <x v="993"/>
          </reference>
        </references>
      </pivotArea>
    </format>
    <format dxfId="14571">
      <pivotArea dataOnly="0" labelOnly="1" outline="0" fieldPosition="0">
        <references count="2">
          <reference field="0" count="1" selected="0">
            <x v="152"/>
          </reference>
          <reference field="41" count="1">
            <x v="891"/>
          </reference>
        </references>
      </pivotArea>
    </format>
    <format dxfId="14570">
      <pivotArea dataOnly="0" labelOnly="1" outline="0" fieldPosition="0">
        <references count="2">
          <reference field="0" count="1" selected="0">
            <x v="156"/>
          </reference>
          <reference field="41" count="1">
            <x v="1001"/>
          </reference>
        </references>
      </pivotArea>
    </format>
    <format dxfId="14569">
      <pivotArea dataOnly="0" labelOnly="1" outline="0" fieldPosition="0">
        <references count="1">
          <reference field="11" count="0"/>
        </references>
      </pivotArea>
    </format>
    <format dxfId="14568">
      <pivotArea dataOnly="0" labelOnly="1" grandCol="1" outline="0" fieldPosition="0"/>
    </format>
    <format dxfId="14567">
      <pivotArea type="all" dataOnly="0" outline="0" fieldPosition="0"/>
    </format>
    <format dxfId="14566">
      <pivotArea outline="0" collapsedLevelsAreSubtotals="1" fieldPosition="0"/>
    </format>
    <format dxfId="14565">
      <pivotArea type="origin" dataOnly="0" labelOnly="1" outline="0" fieldPosition="0"/>
    </format>
    <format dxfId="14564">
      <pivotArea field="11" type="button" dataOnly="0" labelOnly="1" outline="0" axis="axisCol" fieldPosition="0"/>
    </format>
    <format dxfId="14563">
      <pivotArea type="topRight" dataOnly="0" labelOnly="1" outline="0" fieldPosition="0"/>
    </format>
    <format dxfId="14562">
      <pivotArea field="0" type="button" dataOnly="0" labelOnly="1" outline="0" axis="axisRow" fieldPosition="0"/>
    </format>
    <format dxfId="14561">
      <pivotArea field="41" type="button" dataOnly="0" labelOnly="1" outline="0" axis="axisRow" fieldPosition="1"/>
    </format>
    <format dxfId="14560">
      <pivotArea dataOnly="0" labelOnly="1" outline="0" fieldPosition="0">
        <references count="1">
          <reference field="0" count="25">
            <x v="19"/>
            <x v="20"/>
            <x v="27"/>
            <x v="28"/>
            <x v="29"/>
            <x v="44"/>
            <x v="48"/>
            <x v="54"/>
            <x v="56"/>
            <x v="58"/>
            <x v="59"/>
            <x v="60"/>
            <x v="63"/>
            <x v="78"/>
            <x v="84"/>
            <x v="102"/>
            <x v="105"/>
            <x v="108"/>
            <x v="109"/>
            <x v="123"/>
            <x v="139"/>
            <x v="144"/>
            <x v="147"/>
            <x v="152"/>
            <x v="156"/>
          </reference>
        </references>
      </pivotArea>
    </format>
    <format dxfId="14559">
      <pivotArea dataOnly="0" labelOnly="1" grandRow="1" outline="0" fieldPosition="0"/>
    </format>
    <format dxfId="14558">
      <pivotArea dataOnly="0" labelOnly="1" outline="0" fieldPosition="0">
        <references count="2">
          <reference field="0" count="1" selected="0">
            <x v="19"/>
          </reference>
          <reference field="41" count="1">
            <x v="468"/>
          </reference>
        </references>
      </pivotArea>
    </format>
    <format dxfId="14557">
      <pivotArea dataOnly="0" labelOnly="1" outline="0" fieldPosition="0">
        <references count="2">
          <reference field="0" count="1" selected="0">
            <x v="20"/>
          </reference>
          <reference field="41" count="1">
            <x v="941"/>
          </reference>
        </references>
      </pivotArea>
    </format>
    <format dxfId="14556">
      <pivotArea dataOnly="0" labelOnly="1" outline="0" fieldPosition="0">
        <references count="2">
          <reference field="0" count="1" selected="0">
            <x v="27"/>
          </reference>
          <reference field="41" count="1">
            <x v="366"/>
          </reference>
        </references>
      </pivotArea>
    </format>
    <format dxfId="14555">
      <pivotArea dataOnly="0" labelOnly="1" outline="0" fieldPosition="0">
        <references count="2">
          <reference field="0" count="1" selected="0">
            <x v="28"/>
          </reference>
          <reference field="41" count="1">
            <x v="916"/>
          </reference>
        </references>
      </pivotArea>
    </format>
    <format dxfId="14554">
      <pivotArea dataOnly="0" labelOnly="1" outline="0" fieldPosition="0">
        <references count="2">
          <reference field="0" count="1" selected="0">
            <x v="29"/>
          </reference>
          <reference field="41" count="1">
            <x v="713"/>
          </reference>
        </references>
      </pivotArea>
    </format>
    <format dxfId="14553">
      <pivotArea dataOnly="0" labelOnly="1" outline="0" fieldPosition="0">
        <references count="2">
          <reference field="0" count="1" selected="0">
            <x v="44"/>
          </reference>
          <reference field="41" count="1">
            <x v="785"/>
          </reference>
        </references>
      </pivotArea>
    </format>
    <format dxfId="14552">
      <pivotArea dataOnly="0" labelOnly="1" outline="0" fieldPosition="0">
        <references count="2">
          <reference field="0" count="1" selected="0">
            <x v="48"/>
          </reference>
          <reference field="41" count="1">
            <x v="953"/>
          </reference>
        </references>
      </pivotArea>
    </format>
    <format dxfId="14551">
      <pivotArea dataOnly="0" labelOnly="1" outline="0" fieldPosition="0">
        <references count="2">
          <reference field="0" count="1" selected="0">
            <x v="54"/>
          </reference>
          <reference field="41" count="1">
            <x v="930"/>
          </reference>
        </references>
      </pivotArea>
    </format>
    <format dxfId="14550">
      <pivotArea dataOnly="0" labelOnly="1" outline="0" fieldPosition="0">
        <references count="2">
          <reference field="0" count="1" selected="0">
            <x v="56"/>
          </reference>
          <reference field="41" count="1">
            <x v="949"/>
          </reference>
        </references>
      </pivotArea>
    </format>
    <format dxfId="14549">
      <pivotArea dataOnly="0" labelOnly="1" outline="0" fieldPosition="0">
        <references count="2">
          <reference field="0" count="1" selected="0">
            <x v="58"/>
          </reference>
          <reference field="41" count="1">
            <x v="1056"/>
          </reference>
        </references>
      </pivotArea>
    </format>
    <format dxfId="14548">
      <pivotArea dataOnly="0" labelOnly="1" outline="0" fieldPosition="0">
        <references count="2">
          <reference field="0" count="1" selected="0">
            <x v="59"/>
          </reference>
          <reference field="41" count="1">
            <x v="884"/>
          </reference>
        </references>
      </pivotArea>
    </format>
    <format dxfId="14547">
      <pivotArea dataOnly="0" labelOnly="1" outline="0" fieldPosition="0">
        <references count="2">
          <reference field="0" count="1" selected="0">
            <x v="60"/>
          </reference>
          <reference field="41" count="1">
            <x v="925"/>
          </reference>
        </references>
      </pivotArea>
    </format>
    <format dxfId="14546">
      <pivotArea dataOnly="0" labelOnly="1" outline="0" fieldPosition="0">
        <references count="2">
          <reference field="0" count="1" selected="0">
            <x v="63"/>
          </reference>
          <reference field="41" count="1">
            <x v="1022"/>
          </reference>
        </references>
      </pivotArea>
    </format>
    <format dxfId="14545">
      <pivotArea dataOnly="0" labelOnly="1" outline="0" fieldPosition="0">
        <references count="2">
          <reference field="0" count="1" selected="0">
            <x v="78"/>
          </reference>
          <reference field="41" count="1">
            <x v="900"/>
          </reference>
        </references>
      </pivotArea>
    </format>
    <format dxfId="14544">
      <pivotArea dataOnly="0" labelOnly="1" outline="0" fieldPosition="0">
        <references count="2">
          <reference field="0" count="1" selected="0">
            <x v="84"/>
          </reference>
          <reference field="41" count="1">
            <x v="852"/>
          </reference>
        </references>
      </pivotArea>
    </format>
    <format dxfId="14543">
      <pivotArea dataOnly="0" labelOnly="1" outline="0" fieldPosition="0">
        <references count="2">
          <reference field="0" count="1" selected="0">
            <x v="102"/>
          </reference>
          <reference field="41" count="1">
            <x v="896"/>
          </reference>
        </references>
      </pivotArea>
    </format>
    <format dxfId="14542">
      <pivotArea dataOnly="0" labelOnly="1" outline="0" fieldPosition="0">
        <references count="2">
          <reference field="0" count="1" selected="0">
            <x v="105"/>
          </reference>
          <reference field="41" count="1">
            <x v="987"/>
          </reference>
        </references>
      </pivotArea>
    </format>
    <format dxfId="14541">
      <pivotArea dataOnly="0" labelOnly="1" outline="0" fieldPosition="0">
        <references count="2">
          <reference field="0" count="1" selected="0">
            <x v="108"/>
          </reference>
          <reference field="41" count="1">
            <x v="962"/>
          </reference>
        </references>
      </pivotArea>
    </format>
    <format dxfId="14540">
      <pivotArea dataOnly="0" labelOnly="1" outline="0" fieldPosition="0">
        <references count="2">
          <reference field="0" count="1" selected="0">
            <x v="109"/>
          </reference>
          <reference field="41" count="1">
            <x v="990"/>
          </reference>
        </references>
      </pivotArea>
    </format>
    <format dxfId="14539">
      <pivotArea dataOnly="0" labelOnly="1" outline="0" fieldPosition="0">
        <references count="2">
          <reference field="0" count="1" selected="0">
            <x v="123"/>
          </reference>
          <reference field="41" count="1">
            <x v="911"/>
          </reference>
        </references>
      </pivotArea>
    </format>
    <format dxfId="14538">
      <pivotArea dataOnly="0" labelOnly="1" outline="0" fieldPosition="0">
        <references count="2">
          <reference field="0" count="1" selected="0">
            <x v="139"/>
          </reference>
          <reference field="41" count="1">
            <x v="755"/>
          </reference>
        </references>
      </pivotArea>
    </format>
    <format dxfId="14537">
      <pivotArea dataOnly="0" labelOnly="1" outline="0" fieldPosition="0">
        <references count="2">
          <reference field="0" count="1" selected="0">
            <x v="144"/>
          </reference>
          <reference field="41" count="1">
            <x v="966"/>
          </reference>
        </references>
      </pivotArea>
    </format>
    <format dxfId="14536">
      <pivotArea dataOnly="0" labelOnly="1" outline="0" fieldPosition="0">
        <references count="2">
          <reference field="0" count="1" selected="0">
            <x v="147"/>
          </reference>
          <reference field="41" count="1">
            <x v="993"/>
          </reference>
        </references>
      </pivotArea>
    </format>
    <format dxfId="14535">
      <pivotArea dataOnly="0" labelOnly="1" outline="0" fieldPosition="0">
        <references count="2">
          <reference field="0" count="1" selected="0">
            <x v="152"/>
          </reference>
          <reference field="41" count="1">
            <x v="891"/>
          </reference>
        </references>
      </pivotArea>
    </format>
    <format dxfId="14534">
      <pivotArea dataOnly="0" labelOnly="1" outline="0" fieldPosition="0">
        <references count="2">
          <reference field="0" count="1" selected="0">
            <x v="156"/>
          </reference>
          <reference field="41" count="1">
            <x v="1001"/>
          </reference>
        </references>
      </pivotArea>
    </format>
    <format dxfId="14533">
      <pivotArea dataOnly="0" labelOnly="1" outline="0" fieldPosition="0">
        <references count="1">
          <reference field="11" count="0"/>
        </references>
      </pivotArea>
    </format>
    <format dxfId="1453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F695F7-84F2-4EF2-A60B-C8869AE8DDD7}" name="PivotTable18" cacheId="243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location ref="GK4:GL145" firstHeaderRow="2" firstDataRow="2" firstDataCol="1" rowPageCount="2" colPageCount="1"/>
  <pivotFields count="48">
    <pivotField axis="axisRow" dataField="1" compact="0" outline="0" showAll="0">
      <items count="191">
        <item x="188"/>
        <item x="38"/>
        <item x="22"/>
        <item x="4"/>
        <item x="90"/>
        <item x="155"/>
        <item x="136"/>
        <item x="172"/>
        <item x="179"/>
        <item x="20"/>
        <item x="152"/>
        <item x="137"/>
        <item x="183"/>
        <item x="147"/>
        <item x="81"/>
        <item x="47"/>
        <item x="11"/>
        <item x="169"/>
        <item x="112"/>
        <item x="134"/>
        <item x="61"/>
        <item x="55"/>
        <item x="113"/>
        <item x="184"/>
        <item x="85"/>
        <item x="166"/>
        <item x="157"/>
        <item x="153"/>
        <item x="91"/>
        <item x="148"/>
        <item x="77"/>
        <item x="60"/>
        <item x="123"/>
        <item x="40"/>
        <item x="64"/>
        <item x="80"/>
        <item x="121"/>
        <item x="138"/>
        <item x="146"/>
        <item x="168"/>
        <item x="1"/>
        <item x="124"/>
        <item x="104"/>
        <item x="54"/>
        <item x="181"/>
        <item x="16"/>
        <item x="165"/>
        <item x="161"/>
        <item x="84"/>
        <item x="105"/>
        <item x="133"/>
        <item x="33"/>
        <item x="57"/>
        <item x="73"/>
        <item x="18"/>
        <item x="149"/>
        <item x="46"/>
        <item x="51"/>
        <item x="53"/>
        <item x="76"/>
        <item x="106"/>
        <item x="39"/>
        <item x="24"/>
        <item x="98"/>
        <item x="186"/>
        <item x="34"/>
        <item x="75"/>
        <item x="82"/>
        <item x="111"/>
        <item x="17"/>
        <item x="48"/>
        <item x="42"/>
        <item x="119"/>
        <item x="131"/>
        <item x="63"/>
        <item x="108"/>
        <item x="36"/>
        <item x="12"/>
        <item x="135"/>
        <item x="49"/>
        <item x="117"/>
        <item x="142"/>
        <item x="171"/>
        <item x="150"/>
        <item x="0"/>
        <item x="187"/>
        <item x="160"/>
        <item x="66"/>
        <item x="83"/>
        <item x="67"/>
        <item x="170"/>
        <item x="176"/>
        <item x="154"/>
        <item x="86"/>
        <item x="102"/>
        <item x="65"/>
        <item x="3"/>
        <item x="127"/>
        <item x="27"/>
        <item x="13"/>
        <item x="110"/>
        <item x="100"/>
        <item x="6"/>
        <item x="180"/>
        <item x="87"/>
        <item x="118"/>
        <item x="32"/>
        <item x="43"/>
        <item x="26"/>
        <item x="175"/>
        <item x="59"/>
        <item x="45"/>
        <item x="2"/>
        <item x="62"/>
        <item x="96"/>
        <item x="126"/>
        <item x="140"/>
        <item x="44"/>
        <item x="9"/>
        <item x="70"/>
        <item x="41"/>
        <item x="50"/>
        <item x="93"/>
        <item x="174"/>
        <item x="120"/>
        <item x="23"/>
        <item x="15"/>
        <item x="52"/>
        <item x="185"/>
        <item x="14"/>
        <item x="158"/>
        <item x="182"/>
        <item x="25"/>
        <item x="151"/>
        <item x="31"/>
        <item x="139"/>
        <item x="35"/>
        <item x="114"/>
        <item x="159"/>
        <item x="130"/>
        <item x="56"/>
        <item x="5"/>
        <item x="128"/>
        <item x="97"/>
        <item x="129"/>
        <item x="144"/>
        <item x="164"/>
        <item x="162"/>
        <item x="103"/>
        <item x="71"/>
        <item x="177"/>
        <item x="29"/>
        <item x="141"/>
        <item x="156"/>
        <item x="115"/>
        <item x="167"/>
        <item x="163"/>
        <item x="69"/>
        <item x="143"/>
        <item x="99"/>
        <item x="132"/>
        <item x="145"/>
        <item x="178"/>
        <item x="116"/>
        <item x="28"/>
        <item x="68"/>
        <item x="95"/>
        <item x="72"/>
        <item x="21"/>
        <item x="8"/>
        <item x="125"/>
        <item x="79"/>
        <item x="88"/>
        <item x="58"/>
        <item x="109"/>
        <item x="19"/>
        <item x="94"/>
        <item x="74"/>
        <item x="173"/>
        <item x="101"/>
        <item x="37"/>
        <item x="122"/>
        <item x="89"/>
        <item x="107"/>
        <item x="78"/>
        <item x="7"/>
        <item x="30"/>
        <item x="92"/>
        <item x="10"/>
        <item x="189"/>
        <item t="default"/>
      </items>
    </pivotField>
    <pivotField compact="0" outline="0" showAll="0"/>
    <pivotField compact="0" outline="0" showAll="0"/>
    <pivotField compact="0" outline="0" showAll="0"/>
    <pivotField compact="0" outline="0" showAll="0"/>
    <pivotField axis="axisPage" compact="0" outline="0" showAll="0">
      <items count="80">
        <item x="3"/>
        <item x="4"/>
        <item m="1" x="22"/>
        <item m="1" x="29"/>
        <item m="1" x="9"/>
        <item m="1" x="58"/>
        <item m="1" x="55"/>
        <item m="1" x="19"/>
        <item m="1" x="34"/>
        <item m="1" x="35"/>
        <item m="1" x="62"/>
        <item m="1" x="63"/>
        <item m="1" x="46"/>
        <item m="1" x="11"/>
        <item m="1" x="74"/>
        <item m="1" x="42"/>
        <item m="1" x="47"/>
        <item m="1" x="64"/>
        <item m="1" x="24"/>
        <item m="1" x="54"/>
        <item m="1" x="78"/>
        <item m="1" x="72"/>
        <item m="1" x="59"/>
        <item m="1" x="8"/>
        <item m="1" x="31"/>
        <item m="1" x="39"/>
        <item m="1" x="10"/>
        <item m="1" x="14"/>
        <item m="1" x="30"/>
        <item m="1" x="56"/>
        <item m="1" x="20"/>
        <item m="1" x="45"/>
        <item m="1" x="60"/>
        <item m="1" x="57"/>
        <item m="1" x="69"/>
        <item m="1" x="17"/>
        <item m="1" x="15"/>
        <item m="1" x="66"/>
        <item m="1" x="65"/>
        <item m="1" x="41"/>
        <item m="1" x="16"/>
        <item m="1" x="28"/>
        <item m="1" x="71"/>
        <item m="1" x="77"/>
        <item m="1" x="53"/>
        <item m="1" x="50"/>
        <item m="1" x="67"/>
        <item m="1" x="68"/>
        <item m="1" x="6"/>
        <item m="1" x="38"/>
        <item m="1" x="26"/>
        <item m="1" x="75"/>
        <item m="1" x="21"/>
        <item m="1" x="25"/>
        <item m="1" x="70"/>
        <item m="1" x="76"/>
        <item m="1" x="43"/>
        <item m="1" x="12"/>
        <item m="1" x="37"/>
        <item m="1" x="49"/>
        <item m="1" x="40"/>
        <item m="1" x="33"/>
        <item m="1" x="52"/>
        <item m="1" x="23"/>
        <item m="1" x="7"/>
        <item m="1" x="5"/>
        <item m="1" x="61"/>
        <item m="1" x="13"/>
        <item m="1" x="73"/>
        <item m="1" x="36"/>
        <item m="1" x="27"/>
        <item m="1" x="48"/>
        <item m="1" x="51"/>
        <item m="1" x="32"/>
        <item m="1" x="44"/>
        <item m="1" x="18"/>
        <item x="0"/>
        <item x="1"/>
        <item x="2"/>
        <item t="default"/>
      </items>
    </pivotField>
    <pivotField axis="axisPage" compact="0" outline="0" showAll="0">
      <items count="122">
        <item x="2"/>
        <item x="3"/>
        <item m="1" x="84"/>
        <item m="1" x="4"/>
        <item m="1" x="107"/>
        <item m="1" x="14"/>
        <item m="1" x="10"/>
        <item m="1" x="21"/>
        <item m="1" x="60"/>
        <item m="1" x="23"/>
        <item m="1" x="45"/>
        <item m="1" x="77"/>
        <item m="1" x="100"/>
        <item m="1" x="86"/>
        <item m="1" x="96"/>
        <item m="1" x="93"/>
        <item m="1" x="31"/>
        <item m="1" x="68"/>
        <item m="1" x="65"/>
        <item m="1" x="51"/>
        <item m="1" x="19"/>
        <item m="1" x="58"/>
        <item m="1" x="115"/>
        <item m="1" x="52"/>
        <item m="1" x="33"/>
        <item m="1" x="36"/>
        <item m="1" x="64"/>
        <item m="1" x="112"/>
        <item m="1" x="118"/>
        <item m="1" x="57"/>
        <item m="1" x="18"/>
        <item m="1" x="109"/>
        <item m="1" x="20"/>
        <item m="1" x="29"/>
        <item m="1" x="111"/>
        <item m="1" x="73"/>
        <item m="1" x="89"/>
        <item m="1" x="117"/>
        <item m="1" x="62"/>
        <item m="1" x="82"/>
        <item m="1" x="48"/>
        <item m="1" x="99"/>
        <item m="1" x="85"/>
        <item m="1" x="34"/>
        <item m="1" x="98"/>
        <item m="1" x="76"/>
        <item m="1" x="75"/>
        <item m="1" x="104"/>
        <item m="1" x="55"/>
        <item m="1" x="35"/>
        <item m="1" x="91"/>
        <item m="1" x="83"/>
        <item m="1" x="46"/>
        <item m="1" x="78"/>
        <item m="1" x="50"/>
        <item m="1" x="38"/>
        <item m="1" x="13"/>
        <item m="1" x="87"/>
        <item m="1" x="26"/>
        <item m="1" x="32"/>
        <item m="1" x="43"/>
        <item m="1" x="11"/>
        <item m="1" x="59"/>
        <item m="1" x="95"/>
        <item m="1" x="12"/>
        <item m="1" x="28"/>
        <item m="1" x="8"/>
        <item m="1" x="71"/>
        <item m="1" x="37"/>
        <item m="1" x="22"/>
        <item m="1" x="56"/>
        <item m="1" x="80"/>
        <item m="1" x="103"/>
        <item m="1" x="15"/>
        <item m="1" x="114"/>
        <item m="1" x="63"/>
        <item m="1" x="90"/>
        <item m="1" x="44"/>
        <item m="1" x="97"/>
        <item m="1" x="49"/>
        <item m="1" x="119"/>
        <item m="1" x="120"/>
        <item m="1" x="42"/>
        <item m="1" x="67"/>
        <item m="1" x="7"/>
        <item m="1" x="25"/>
        <item m="1" x="6"/>
        <item m="1" x="79"/>
        <item m="1" x="116"/>
        <item m="1" x="30"/>
        <item m="1" x="72"/>
        <item m="1" x="108"/>
        <item m="1" x="106"/>
        <item m="1" x="69"/>
        <item m="1" x="113"/>
        <item m="1" x="9"/>
        <item m="1" x="41"/>
        <item m="1" x="94"/>
        <item m="1" x="61"/>
        <item m="1" x="92"/>
        <item m="1" x="66"/>
        <item m="1" x="27"/>
        <item m="1" x="110"/>
        <item m="1" x="17"/>
        <item m="1" x="101"/>
        <item m="1" x="16"/>
        <item m="1" x="105"/>
        <item m="1" x="102"/>
        <item m="1" x="39"/>
        <item m="1" x="81"/>
        <item m="1" x="5"/>
        <item m="1" x="53"/>
        <item m="1" x="54"/>
        <item m="1" x="88"/>
        <item m="1" x="47"/>
        <item m="1" x="70"/>
        <item m="1" x="74"/>
        <item m="1" x="40"/>
        <item m="1" x="24"/>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40">
    <i>
      <x v="1"/>
    </i>
    <i>
      <x v="6"/>
    </i>
    <i>
      <x v="7"/>
    </i>
    <i>
      <x v="8"/>
    </i>
    <i>
      <x v="10"/>
    </i>
    <i>
      <x v="11"/>
    </i>
    <i>
      <x v="13"/>
    </i>
    <i>
      <x v="14"/>
    </i>
    <i>
      <x v="15"/>
    </i>
    <i>
      <x v="17"/>
    </i>
    <i>
      <x v="18"/>
    </i>
    <i>
      <x v="19"/>
    </i>
    <i>
      <x v="20"/>
    </i>
    <i>
      <x v="21"/>
    </i>
    <i>
      <x v="22"/>
    </i>
    <i>
      <x v="25"/>
    </i>
    <i>
      <x v="26"/>
    </i>
    <i>
      <x v="27"/>
    </i>
    <i>
      <x v="28"/>
    </i>
    <i>
      <x v="29"/>
    </i>
    <i>
      <x v="30"/>
    </i>
    <i>
      <x v="31"/>
    </i>
    <i>
      <x v="32"/>
    </i>
    <i>
      <x v="33"/>
    </i>
    <i>
      <x v="34"/>
    </i>
    <i>
      <x v="35"/>
    </i>
    <i>
      <x v="36"/>
    </i>
    <i>
      <x v="37"/>
    </i>
    <i>
      <x v="39"/>
    </i>
    <i>
      <x v="40"/>
    </i>
    <i>
      <x v="42"/>
    </i>
    <i>
      <x v="43"/>
    </i>
    <i>
      <x v="44"/>
    </i>
    <i>
      <x v="45"/>
    </i>
    <i>
      <x v="46"/>
    </i>
    <i>
      <x v="47"/>
    </i>
    <i>
      <x v="48"/>
    </i>
    <i>
      <x v="51"/>
    </i>
    <i>
      <x v="52"/>
    </i>
    <i>
      <x v="54"/>
    </i>
    <i>
      <x v="56"/>
    </i>
    <i>
      <x v="58"/>
    </i>
    <i>
      <x v="59"/>
    </i>
    <i>
      <x v="60"/>
    </i>
    <i>
      <x v="61"/>
    </i>
    <i>
      <x v="62"/>
    </i>
    <i>
      <x v="63"/>
    </i>
    <i>
      <x v="65"/>
    </i>
    <i>
      <x v="69"/>
    </i>
    <i>
      <x v="70"/>
    </i>
    <i>
      <x v="72"/>
    </i>
    <i>
      <x v="73"/>
    </i>
    <i>
      <x v="74"/>
    </i>
    <i>
      <x v="75"/>
    </i>
    <i>
      <x v="76"/>
    </i>
    <i>
      <x v="77"/>
    </i>
    <i>
      <x v="78"/>
    </i>
    <i>
      <x v="79"/>
    </i>
    <i>
      <x v="80"/>
    </i>
    <i>
      <x v="81"/>
    </i>
    <i>
      <x v="83"/>
    </i>
    <i>
      <x v="84"/>
    </i>
    <i>
      <x v="86"/>
    </i>
    <i>
      <x v="87"/>
    </i>
    <i>
      <x v="88"/>
    </i>
    <i>
      <x v="89"/>
    </i>
    <i>
      <x v="91"/>
    </i>
    <i>
      <x v="92"/>
    </i>
    <i>
      <x v="93"/>
    </i>
    <i>
      <x v="94"/>
    </i>
    <i>
      <x v="96"/>
    </i>
    <i>
      <x v="97"/>
    </i>
    <i>
      <x v="98"/>
    </i>
    <i>
      <x v="99"/>
    </i>
    <i>
      <x v="100"/>
    </i>
    <i>
      <x v="101"/>
    </i>
    <i>
      <x v="102"/>
    </i>
    <i>
      <x v="103"/>
    </i>
    <i>
      <x v="104"/>
    </i>
    <i>
      <x v="105"/>
    </i>
    <i>
      <x v="107"/>
    </i>
    <i>
      <x v="108"/>
    </i>
    <i>
      <x v="109"/>
    </i>
    <i>
      <x v="111"/>
    </i>
    <i>
      <x v="113"/>
    </i>
    <i>
      <x v="114"/>
    </i>
    <i>
      <x v="116"/>
    </i>
    <i>
      <x v="117"/>
    </i>
    <i>
      <x v="118"/>
    </i>
    <i>
      <x v="119"/>
    </i>
    <i>
      <x v="120"/>
    </i>
    <i>
      <x v="121"/>
    </i>
    <i>
      <x v="122"/>
    </i>
    <i>
      <x v="123"/>
    </i>
    <i>
      <x v="125"/>
    </i>
    <i>
      <x v="126"/>
    </i>
    <i>
      <x v="127"/>
    </i>
    <i>
      <x v="130"/>
    </i>
    <i>
      <x v="132"/>
    </i>
    <i>
      <x v="134"/>
    </i>
    <i>
      <x v="135"/>
    </i>
    <i>
      <x v="136"/>
    </i>
    <i>
      <x v="137"/>
    </i>
    <i>
      <x v="138"/>
    </i>
    <i>
      <x v="139"/>
    </i>
    <i>
      <x v="141"/>
    </i>
    <i>
      <x v="142"/>
    </i>
    <i>
      <x v="144"/>
    </i>
    <i>
      <x v="147"/>
    </i>
    <i>
      <x v="148"/>
    </i>
    <i>
      <x v="150"/>
    </i>
    <i>
      <x v="151"/>
    </i>
    <i>
      <x v="152"/>
    </i>
    <i>
      <x v="155"/>
    </i>
    <i>
      <x v="156"/>
    </i>
    <i>
      <x v="157"/>
    </i>
    <i>
      <x v="158"/>
    </i>
    <i>
      <x v="160"/>
    </i>
    <i>
      <x v="161"/>
    </i>
    <i>
      <x v="165"/>
    </i>
    <i>
      <x v="166"/>
    </i>
    <i>
      <x v="168"/>
    </i>
    <i>
      <x v="169"/>
    </i>
    <i>
      <x v="171"/>
    </i>
    <i>
      <x v="172"/>
    </i>
    <i>
      <x v="173"/>
    </i>
    <i>
      <x v="174"/>
    </i>
    <i>
      <x v="175"/>
    </i>
    <i>
      <x v="176"/>
    </i>
    <i>
      <x v="177"/>
    </i>
    <i>
      <x v="179"/>
    </i>
    <i>
      <x v="180"/>
    </i>
    <i>
      <x v="181"/>
    </i>
    <i>
      <x v="182"/>
    </i>
    <i>
      <x v="183"/>
    </i>
    <i>
      <x v="184"/>
    </i>
    <i>
      <x v="185"/>
    </i>
    <i>
      <x v="186"/>
    </i>
    <i>
      <x v="187"/>
    </i>
    <i t="grand">
      <x/>
    </i>
  </rowItems>
  <colItems count="1">
    <i/>
  </colItems>
  <pageFields count="2">
    <pageField fld="5" item="76" hier="-1"/>
    <pageField fld="6" hier="-1"/>
  </pageFields>
  <dataFields count="1">
    <dataField name="Count of SYMBOL" fld="0" subtotal="count" baseField="0" baseItem="0"/>
  </dataFields>
  <formats count="18">
    <format dxfId="14623">
      <pivotArea type="all" dataOnly="0" outline="0" fieldPosition="0"/>
    </format>
    <format dxfId="14622">
      <pivotArea outline="0" collapsedLevelsAreSubtotals="1" fieldPosition="0"/>
    </format>
    <format dxfId="14621">
      <pivotArea type="origin" dataOnly="0" labelOnly="1" outline="0" fieldPosition="0"/>
    </format>
    <format dxfId="14620">
      <pivotArea field="0" type="button" dataOnly="0" labelOnly="1" outline="0" axis="axisRow" fieldPosition="0"/>
    </format>
    <format dxfId="14619">
      <pivotArea dataOnly="0" labelOnly="1" outline="0" fieldPosition="0">
        <references count="1">
          <reference field="0" count="50">
            <x v="1"/>
            <x v="6"/>
            <x v="7"/>
            <x v="8"/>
            <x v="10"/>
            <x v="11"/>
            <x v="13"/>
            <x v="14"/>
            <x v="15"/>
            <x v="17"/>
            <x v="18"/>
            <x v="19"/>
            <x v="20"/>
            <x v="21"/>
            <x v="22"/>
            <x v="25"/>
            <x v="26"/>
            <x v="27"/>
            <x v="28"/>
            <x v="29"/>
            <x v="30"/>
            <x v="31"/>
            <x v="32"/>
            <x v="33"/>
            <x v="34"/>
            <x v="35"/>
            <x v="36"/>
            <x v="37"/>
            <x v="39"/>
            <x v="40"/>
            <x v="42"/>
            <x v="43"/>
            <x v="44"/>
            <x v="45"/>
            <x v="46"/>
            <x v="47"/>
            <x v="48"/>
            <x v="51"/>
            <x v="52"/>
            <x v="54"/>
            <x v="56"/>
            <x v="58"/>
            <x v="59"/>
            <x v="60"/>
            <x v="61"/>
            <x v="62"/>
            <x v="63"/>
            <x v="65"/>
            <x v="69"/>
            <x v="70"/>
          </reference>
        </references>
      </pivotArea>
    </format>
    <format dxfId="14618">
      <pivotArea dataOnly="0" labelOnly="1" outline="0" fieldPosition="0">
        <references count="1">
          <reference field="0" count="50">
            <x v="72"/>
            <x v="73"/>
            <x v="74"/>
            <x v="75"/>
            <x v="76"/>
            <x v="77"/>
            <x v="78"/>
            <x v="79"/>
            <x v="80"/>
            <x v="81"/>
            <x v="83"/>
            <x v="84"/>
            <x v="86"/>
            <x v="87"/>
            <x v="88"/>
            <x v="89"/>
            <x v="91"/>
            <x v="92"/>
            <x v="93"/>
            <x v="94"/>
            <x v="96"/>
            <x v="97"/>
            <x v="98"/>
            <x v="99"/>
            <x v="100"/>
            <x v="101"/>
            <x v="102"/>
            <x v="103"/>
            <x v="104"/>
            <x v="105"/>
            <x v="107"/>
            <x v="108"/>
            <x v="109"/>
            <x v="111"/>
            <x v="113"/>
            <x v="114"/>
            <x v="116"/>
            <x v="117"/>
            <x v="118"/>
            <x v="119"/>
            <x v="120"/>
            <x v="121"/>
            <x v="122"/>
            <x v="123"/>
            <x v="125"/>
            <x v="126"/>
            <x v="127"/>
            <x v="130"/>
            <x v="132"/>
            <x v="134"/>
          </reference>
        </references>
      </pivotArea>
    </format>
    <format dxfId="14617">
      <pivotArea dataOnly="0" labelOnly="1" outline="0" fieldPosition="0">
        <references count="1">
          <reference field="0" count="39">
            <x v="135"/>
            <x v="136"/>
            <x v="137"/>
            <x v="138"/>
            <x v="139"/>
            <x v="141"/>
            <x v="142"/>
            <x v="144"/>
            <x v="147"/>
            <x v="148"/>
            <x v="150"/>
            <x v="151"/>
            <x v="152"/>
            <x v="155"/>
            <x v="156"/>
            <x v="157"/>
            <x v="158"/>
            <x v="160"/>
            <x v="161"/>
            <x v="165"/>
            <x v="166"/>
            <x v="168"/>
            <x v="169"/>
            <x v="171"/>
            <x v="172"/>
            <x v="173"/>
            <x v="174"/>
            <x v="175"/>
            <x v="176"/>
            <x v="177"/>
            <x v="179"/>
            <x v="180"/>
            <x v="181"/>
            <x v="182"/>
            <x v="183"/>
            <x v="184"/>
            <x v="185"/>
            <x v="186"/>
            <x v="187"/>
          </reference>
        </references>
      </pivotArea>
    </format>
    <format dxfId="14616">
      <pivotArea dataOnly="0" labelOnly="1" grandRow="1" outline="0" fieldPosition="0"/>
    </format>
    <format dxfId="14615">
      <pivotArea type="topRight" dataOnly="0" labelOnly="1" outline="0" fieldPosition="0"/>
    </format>
    <format dxfId="14614">
      <pivotArea type="all" dataOnly="0" outline="0" fieldPosition="0"/>
    </format>
    <format dxfId="14613">
      <pivotArea outline="0" collapsedLevelsAreSubtotals="1" fieldPosition="0"/>
    </format>
    <format dxfId="14612">
      <pivotArea type="origin" dataOnly="0" labelOnly="1" outline="0" fieldPosition="0"/>
    </format>
    <format dxfId="14611">
      <pivotArea field="0" type="button" dataOnly="0" labelOnly="1" outline="0" axis="axisRow" fieldPosition="0"/>
    </format>
    <format dxfId="14610">
      <pivotArea dataOnly="0" labelOnly="1" outline="0" fieldPosition="0">
        <references count="1">
          <reference field="0" count="50">
            <x v="1"/>
            <x v="6"/>
            <x v="7"/>
            <x v="8"/>
            <x v="10"/>
            <x v="11"/>
            <x v="13"/>
            <x v="14"/>
            <x v="15"/>
            <x v="17"/>
            <x v="18"/>
            <x v="19"/>
            <x v="20"/>
            <x v="21"/>
            <x v="22"/>
            <x v="25"/>
            <x v="26"/>
            <x v="27"/>
            <x v="28"/>
            <x v="29"/>
            <x v="30"/>
            <x v="31"/>
            <x v="32"/>
            <x v="33"/>
            <x v="34"/>
            <x v="35"/>
            <x v="36"/>
            <x v="37"/>
            <x v="39"/>
            <x v="40"/>
            <x v="42"/>
            <x v="43"/>
            <x v="44"/>
            <x v="45"/>
            <x v="46"/>
            <x v="47"/>
            <x v="48"/>
            <x v="51"/>
            <x v="52"/>
            <x v="54"/>
            <x v="56"/>
            <x v="58"/>
            <x v="59"/>
            <x v="60"/>
            <x v="61"/>
            <x v="62"/>
            <x v="63"/>
            <x v="65"/>
            <x v="69"/>
            <x v="70"/>
          </reference>
        </references>
      </pivotArea>
    </format>
    <format dxfId="14609">
      <pivotArea dataOnly="0" labelOnly="1" outline="0" fieldPosition="0">
        <references count="1">
          <reference field="0" count="50">
            <x v="72"/>
            <x v="73"/>
            <x v="74"/>
            <x v="75"/>
            <x v="76"/>
            <x v="77"/>
            <x v="78"/>
            <x v="79"/>
            <x v="80"/>
            <x v="81"/>
            <x v="83"/>
            <x v="84"/>
            <x v="86"/>
            <x v="87"/>
            <x v="88"/>
            <x v="89"/>
            <x v="91"/>
            <x v="92"/>
            <x v="93"/>
            <x v="94"/>
            <x v="96"/>
            <x v="97"/>
            <x v="98"/>
            <x v="99"/>
            <x v="100"/>
            <x v="101"/>
            <x v="102"/>
            <x v="103"/>
            <x v="104"/>
            <x v="105"/>
            <x v="107"/>
            <x v="108"/>
            <x v="109"/>
            <x v="111"/>
            <x v="113"/>
            <x v="114"/>
            <x v="116"/>
            <x v="117"/>
            <x v="118"/>
            <x v="119"/>
            <x v="120"/>
            <x v="121"/>
            <x v="122"/>
            <x v="123"/>
            <x v="125"/>
            <x v="126"/>
            <x v="127"/>
            <x v="130"/>
            <x v="132"/>
            <x v="134"/>
          </reference>
        </references>
      </pivotArea>
    </format>
    <format dxfId="14608">
      <pivotArea dataOnly="0" labelOnly="1" outline="0" fieldPosition="0">
        <references count="1">
          <reference field="0" count="39">
            <x v="135"/>
            <x v="136"/>
            <x v="137"/>
            <x v="138"/>
            <x v="139"/>
            <x v="141"/>
            <x v="142"/>
            <x v="144"/>
            <x v="147"/>
            <x v="148"/>
            <x v="150"/>
            <x v="151"/>
            <x v="152"/>
            <x v="155"/>
            <x v="156"/>
            <x v="157"/>
            <x v="158"/>
            <x v="160"/>
            <x v="161"/>
            <x v="165"/>
            <x v="166"/>
            <x v="168"/>
            <x v="169"/>
            <x v="171"/>
            <x v="172"/>
            <x v="173"/>
            <x v="174"/>
            <x v="175"/>
            <x v="176"/>
            <x v="177"/>
            <x v="179"/>
            <x v="180"/>
            <x v="181"/>
            <x v="182"/>
            <x v="183"/>
            <x v="184"/>
            <x v="185"/>
            <x v="186"/>
            <x v="187"/>
          </reference>
        </references>
      </pivotArea>
    </format>
    <format dxfId="14607">
      <pivotArea dataOnly="0" labelOnly="1" grandRow="1" outline="0" fieldPosition="0"/>
    </format>
    <format dxfId="14606">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EE327F8-3F13-42EC-87F1-D8E512A509AB}" name="PivotTable3" cacheId="243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location ref="FB6:FH141" firstHeaderRow="1" firstDataRow="2" firstDataCol="4" rowPageCount="3" colPageCount="1"/>
  <pivotFields count="48">
    <pivotField axis="axisRow" dataField="1" compact="0" outline="0" showAll="0" defaultSubtotal="0">
      <items count="190">
        <item x="188"/>
        <item x="38"/>
        <item x="22"/>
        <item x="4"/>
        <item x="90"/>
        <item x="155"/>
        <item x="136"/>
        <item x="172"/>
        <item x="179"/>
        <item x="20"/>
        <item x="152"/>
        <item x="137"/>
        <item x="183"/>
        <item x="147"/>
        <item x="81"/>
        <item x="47"/>
        <item x="11"/>
        <item x="169"/>
        <item x="112"/>
        <item x="134"/>
        <item x="61"/>
        <item x="55"/>
        <item x="113"/>
        <item x="184"/>
        <item x="85"/>
        <item x="166"/>
        <item x="157"/>
        <item x="153"/>
        <item x="91"/>
        <item x="148"/>
        <item x="77"/>
        <item x="60"/>
        <item x="123"/>
        <item x="40"/>
        <item x="64"/>
        <item x="80"/>
        <item x="121"/>
        <item x="138"/>
        <item x="146"/>
        <item x="168"/>
        <item x="1"/>
        <item x="124"/>
        <item x="104"/>
        <item x="54"/>
        <item x="181"/>
        <item x="16"/>
        <item x="165"/>
        <item x="161"/>
        <item x="84"/>
        <item x="105"/>
        <item x="133"/>
        <item x="33"/>
        <item x="57"/>
        <item x="73"/>
        <item x="18"/>
        <item x="149"/>
        <item x="46"/>
        <item x="51"/>
        <item x="53"/>
        <item x="76"/>
        <item x="106"/>
        <item x="39"/>
        <item x="24"/>
        <item x="98"/>
        <item x="186"/>
        <item x="34"/>
        <item x="75"/>
        <item x="82"/>
        <item x="111"/>
        <item x="17"/>
        <item x="48"/>
        <item x="42"/>
        <item x="119"/>
        <item x="131"/>
        <item x="63"/>
        <item x="108"/>
        <item x="36"/>
        <item x="12"/>
        <item x="135"/>
        <item x="49"/>
        <item x="117"/>
        <item x="142"/>
        <item x="171"/>
        <item x="150"/>
        <item x="0"/>
        <item x="187"/>
        <item x="160"/>
        <item x="66"/>
        <item x="83"/>
        <item x="67"/>
        <item x="170"/>
        <item x="176"/>
        <item x="154"/>
        <item x="86"/>
        <item x="102"/>
        <item x="65"/>
        <item x="3"/>
        <item x="127"/>
        <item x="27"/>
        <item x="13"/>
        <item x="110"/>
        <item x="100"/>
        <item x="6"/>
        <item x="180"/>
        <item x="87"/>
        <item x="118"/>
        <item x="32"/>
        <item x="43"/>
        <item x="26"/>
        <item x="175"/>
        <item x="59"/>
        <item x="45"/>
        <item x="2"/>
        <item x="62"/>
        <item x="96"/>
        <item x="126"/>
        <item x="140"/>
        <item x="44"/>
        <item x="9"/>
        <item x="70"/>
        <item x="41"/>
        <item x="50"/>
        <item x="93"/>
        <item x="174"/>
        <item x="120"/>
        <item x="23"/>
        <item x="15"/>
        <item x="52"/>
        <item x="185"/>
        <item x="14"/>
        <item x="158"/>
        <item x="182"/>
        <item x="25"/>
        <item x="151"/>
        <item x="31"/>
        <item x="139"/>
        <item x="35"/>
        <item x="114"/>
        <item x="159"/>
        <item x="130"/>
        <item x="56"/>
        <item x="5"/>
        <item x="128"/>
        <item x="97"/>
        <item x="129"/>
        <item x="144"/>
        <item x="164"/>
        <item x="162"/>
        <item x="103"/>
        <item x="71"/>
        <item x="177"/>
        <item x="29"/>
        <item x="141"/>
        <item x="156"/>
        <item x="115"/>
        <item x="167"/>
        <item x="163"/>
        <item x="69"/>
        <item x="143"/>
        <item x="99"/>
        <item x="132"/>
        <item x="145"/>
        <item x="178"/>
        <item x="116"/>
        <item x="28"/>
        <item x="68"/>
        <item x="95"/>
        <item x="72"/>
        <item x="21"/>
        <item x="8"/>
        <item x="125"/>
        <item x="79"/>
        <item x="88"/>
        <item x="58"/>
        <item x="109"/>
        <item x="19"/>
        <item x="94"/>
        <item x="74"/>
        <item x="173"/>
        <item x="101"/>
        <item x="37"/>
        <item x="122"/>
        <item x="89"/>
        <item x="107"/>
        <item x="78"/>
        <item x="7"/>
        <item x="30"/>
        <item x="92"/>
        <item x="10"/>
        <item x="189"/>
      </items>
    </pivotField>
    <pivotField compact="0" outline="0" showAll="0"/>
    <pivotField axis="axisRow" compact="0" outline="0" showAll="0" defaultSubtotal="0">
      <items count="23">
        <item x="21"/>
        <item x="1"/>
        <item x="22"/>
        <item x="11"/>
        <item x="2"/>
        <item x="12"/>
        <item x="6"/>
        <item x="3"/>
        <item x="20"/>
        <item x="16"/>
        <item x="9"/>
        <item x="7"/>
        <item x="5"/>
        <item x="0"/>
        <item x="13"/>
        <item x="15"/>
        <item x="4"/>
        <item x="10"/>
        <item x="8"/>
        <item x="14"/>
        <item x="17"/>
        <item x="19"/>
        <item x="18"/>
      </items>
    </pivotField>
    <pivotField compact="0" outline="0" showAll="0"/>
    <pivotField compact="0" outline="0" showAll="0"/>
    <pivotField axis="axisPage" compact="0" outline="0" showAll="0">
      <items count="80">
        <item x="3"/>
        <item x="4"/>
        <item m="1" x="22"/>
        <item m="1" x="29"/>
        <item m="1" x="9"/>
        <item m="1" x="58"/>
        <item m="1" x="55"/>
        <item m="1" x="19"/>
        <item m="1" x="34"/>
        <item m="1" x="35"/>
        <item m="1" x="62"/>
        <item m="1" x="63"/>
        <item m="1" x="46"/>
        <item m="1" x="11"/>
        <item m="1" x="74"/>
        <item m="1" x="42"/>
        <item m="1" x="47"/>
        <item m="1" x="64"/>
        <item m="1" x="24"/>
        <item m="1" x="54"/>
        <item m="1" x="78"/>
        <item m="1" x="72"/>
        <item m="1" x="59"/>
        <item m="1" x="8"/>
        <item m="1" x="31"/>
        <item m="1" x="39"/>
        <item m="1" x="10"/>
        <item m="1" x="14"/>
        <item m="1" x="30"/>
        <item m="1" x="56"/>
        <item m="1" x="20"/>
        <item m="1" x="45"/>
        <item m="1" x="60"/>
        <item m="1" x="57"/>
        <item m="1" x="69"/>
        <item m="1" x="17"/>
        <item m="1" x="15"/>
        <item m="1" x="66"/>
        <item m="1" x="65"/>
        <item m="1" x="41"/>
        <item m="1" x="16"/>
        <item m="1" x="28"/>
        <item m="1" x="71"/>
        <item m="1" x="77"/>
        <item m="1" x="53"/>
        <item m="1" x="50"/>
        <item m="1" x="67"/>
        <item m="1" x="68"/>
        <item m="1" x="6"/>
        <item m="1" x="38"/>
        <item m="1" x="26"/>
        <item m="1" x="75"/>
        <item m="1" x="21"/>
        <item m="1" x="25"/>
        <item m="1" x="70"/>
        <item m="1" x="76"/>
        <item m="1" x="43"/>
        <item m="1" x="12"/>
        <item m="1" x="37"/>
        <item m="1" x="49"/>
        <item m="1" x="40"/>
        <item m="1" x="33"/>
        <item m="1" x="52"/>
        <item m="1" x="23"/>
        <item m="1" x="7"/>
        <item m="1" x="5"/>
        <item m="1" x="61"/>
        <item m="1" x="13"/>
        <item m="1" x="73"/>
        <item m="1" x="36"/>
        <item m="1" x="27"/>
        <item m="1" x="48"/>
        <item m="1" x="51"/>
        <item m="1" x="32"/>
        <item m="1" x="44"/>
        <item m="1" x="18"/>
        <item x="0"/>
        <item x="1"/>
        <item x="2"/>
        <item t="default"/>
      </items>
    </pivotField>
    <pivotField axis="axisPage" compact="0" outline="0" showAll="0">
      <items count="122">
        <item x="2"/>
        <item x="3"/>
        <item m="1" x="84"/>
        <item m="1" x="4"/>
        <item m="1" x="107"/>
        <item m="1" x="14"/>
        <item m="1" x="10"/>
        <item m="1" x="21"/>
        <item m="1" x="60"/>
        <item m="1" x="23"/>
        <item m="1" x="45"/>
        <item m="1" x="77"/>
        <item m="1" x="100"/>
        <item m="1" x="86"/>
        <item m="1" x="96"/>
        <item m="1" x="93"/>
        <item m="1" x="31"/>
        <item m="1" x="68"/>
        <item m="1" x="65"/>
        <item m="1" x="51"/>
        <item m="1" x="19"/>
        <item m="1" x="58"/>
        <item m="1" x="115"/>
        <item m="1" x="52"/>
        <item m="1" x="33"/>
        <item m="1" x="36"/>
        <item m="1" x="64"/>
        <item m="1" x="112"/>
        <item m="1" x="118"/>
        <item m="1" x="57"/>
        <item m="1" x="18"/>
        <item m="1" x="109"/>
        <item m="1" x="20"/>
        <item m="1" x="29"/>
        <item m="1" x="111"/>
        <item m="1" x="73"/>
        <item m="1" x="89"/>
        <item m="1" x="117"/>
        <item m="1" x="62"/>
        <item m="1" x="82"/>
        <item m="1" x="48"/>
        <item m="1" x="99"/>
        <item m="1" x="85"/>
        <item m="1" x="34"/>
        <item m="1" x="98"/>
        <item m="1" x="76"/>
        <item m="1" x="75"/>
        <item m="1" x="104"/>
        <item m="1" x="55"/>
        <item m="1" x="35"/>
        <item m="1" x="91"/>
        <item m="1" x="83"/>
        <item m="1" x="46"/>
        <item m="1" x="78"/>
        <item m="1" x="50"/>
        <item m="1" x="38"/>
        <item m="1" x="13"/>
        <item m="1" x="87"/>
        <item m="1" x="26"/>
        <item m="1" x="32"/>
        <item m="1" x="43"/>
        <item m="1" x="11"/>
        <item m="1" x="59"/>
        <item m="1" x="95"/>
        <item m="1" x="12"/>
        <item m="1" x="28"/>
        <item m="1" x="8"/>
        <item m="1" x="71"/>
        <item m="1" x="37"/>
        <item m="1" x="22"/>
        <item m="1" x="56"/>
        <item m="1" x="80"/>
        <item m="1" x="103"/>
        <item m="1" x="15"/>
        <item m="1" x="114"/>
        <item m="1" x="63"/>
        <item m="1" x="90"/>
        <item m="1" x="44"/>
        <item m="1" x="97"/>
        <item m="1" x="49"/>
        <item m="1" x="119"/>
        <item m="1" x="120"/>
        <item m="1" x="42"/>
        <item m="1" x="67"/>
        <item m="1" x="7"/>
        <item m="1" x="25"/>
        <item m="1" x="6"/>
        <item m="1" x="79"/>
        <item m="1" x="116"/>
        <item m="1" x="30"/>
        <item m="1" x="72"/>
        <item m="1" x="108"/>
        <item m="1" x="106"/>
        <item m="1" x="69"/>
        <item m="1" x="113"/>
        <item m="1" x="9"/>
        <item m="1" x="41"/>
        <item m="1" x="94"/>
        <item m="1" x="61"/>
        <item m="1" x="92"/>
        <item m="1" x="66"/>
        <item m="1" x="27"/>
        <item m="1" x="110"/>
        <item m="1" x="17"/>
        <item m="1" x="101"/>
        <item m="1" x="16"/>
        <item m="1" x="105"/>
        <item m="1" x="102"/>
        <item m="1" x="39"/>
        <item m="1" x="81"/>
        <item m="1" x="5"/>
        <item m="1" x="53"/>
        <item m="1" x="54"/>
        <item m="1" x="88"/>
        <item m="1" x="47"/>
        <item m="1" x="70"/>
        <item m="1" x="74"/>
        <item m="1" x="40"/>
        <item m="1" x="24"/>
        <item x="1"/>
        <item x="0"/>
        <item t="default"/>
      </items>
    </pivotField>
    <pivotField compact="0" outline="0" showAll="0"/>
    <pivotField compact="0" outline="0" showAll="0"/>
    <pivotField compact="0" outline="0" showAll="0"/>
    <pivotField compact="0" outline="0" showAll="0"/>
    <pivotField axis="axisCol" compact="0" outline="0" showAll="0">
      <items count="8">
        <item h="1" x="3"/>
        <item x="0"/>
        <item x="2"/>
        <item h="1" x="4"/>
        <item h="1" x="1"/>
        <item h="1" m="1" x="5"/>
        <item h="1" m="1" x="6"/>
        <item t="default"/>
      </items>
    </pivotField>
    <pivotField axis="axisRow" compact="0" outline="0" showAll="0">
      <items count="39">
        <item x="2"/>
        <item x="1"/>
        <item x="5"/>
        <item x="7"/>
        <item x="3"/>
        <item x="0"/>
        <item x="9"/>
        <item x="19"/>
        <item x="17"/>
        <item x="6"/>
        <item x="4"/>
        <item x="11"/>
        <item x="13"/>
        <item x="16"/>
        <item x="8"/>
        <item x="18"/>
        <item x="20"/>
        <item x="10"/>
        <item x="24"/>
        <item m="1" x="29"/>
        <item x="15"/>
        <item m="1" x="32"/>
        <item x="22"/>
        <item x="23"/>
        <item m="1" x="36"/>
        <item m="1" x="37"/>
        <item m="1" x="30"/>
        <item m="1" x="28"/>
        <item x="25"/>
        <item x="26"/>
        <item m="1" x="27"/>
        <item m="1" x="31"/>
        <item x="12"/>
        <item x="14"/>
        <item m="1" x="33"/>
        <item m="1" x="34"/>
        <item m="1" x="35"/>
        <item x="21"/>
        <item t="default"/>
      </items>
    </pivotField>
    <pivotField axis="axisRow" compact="0" outline="0" showAll="0" defaultSubtotal="0">
      <items count="307">
        <item x="110"/>
        <item x="111"/>
        <item m="1" x="201"/>
        <item x="2"/>
        <item x="3"/>
        <item x="35"/>
        <item m="1" x="265"/>
        <item m="1" x="216"/>
        <item x="69"/>
        <item m="1" x="283"/>
        <item x="19"/>
        <item m="1" x="120"/>
        <item m="1" x="226"/>
        <item m="1" x="134"/>
        <item m="1" x="114"/>
        <item x="41"/>
        <item x="92"/>
        <item x="106"/>
        <item m="1" x="140"/>
        <item x="1"/>
        <item m="1" x="238"/>
        <item m="1" x="141"/>
        <item m="1" x="150"/>
        <item m="1" x="227"/>
        <item x="97"/>
        <item m="1" x="206"/>
        <item m="1" x="186"/>
        <item m="1" x="198"/>
        <item x="70"/>
        <item x="43"/>
        <item m="1" x="170"/>
        <item x="16"/>
        <item m="1" x="282"/>
        <item m="1" x="255"/>
        <item m="1" x="276"/>
        <item m="1" x="115"/>
        <item x="98"/>
        <item m="1" x="169"/>
        <item m="1" x="228"/>
        <item m="1" x="266"/>
        <item m="1" x="137"/>
        <item m="1" x="185"/>
        <item m="1" x="213"/>
        <item m="1" x="191"/>
        <item m="1" x="287"/>
        <item m="1" x="180"/>
        <item m="1" x="247"/>
        <item x="87"/>
        <item x="25"/>
        <item m="1" x="245"/>
        <item m="1" x="159"/>
        <item m="1" x="161"/>
        <item x="94"/>
        <item m="1" x="261"/>
        <item x="28"/>
        <item m="1" x="303"/>
        <item x="99"/>
        <item x="67"/>
        <item m="1" x="296"/>
        <item x="63"/>
        <item m="1" x="209"/>
        <item x="53"/>
        <item m="1" x="284"/>
        <item m="1" x="254"/>
        <item m="1" x="211"/>
        <item m="1" x="145"/>
        <item m="1" x="304"/>
        <item m="1" x="240"/>
        <item x="64"/>
        <item m="1" x="196"/>
        <item m="1" x="259"/>
        <item m="1" x="193"/>
        <item m="1" x="279"/>
        <item x="74"/>
        <item m="1" x="263"/>
        <item m="1" x="239"/>
        <item x="72"/>
        <item m="1" x="258"/>
        <item m="1" x="233"/>
        <item m="1" x="246"/>
        <item x="79"/>
        <item x="55"/>
        <item m="1" x="234"/>
        <item m="1" x="253"/>
        <item m="1" x="177"/>
        <item m="1" x="166"/>
        <item m="1" x="163"/>
        <item m="1" x="162"/>
        <item m="1" x="205"/>
        <item m="1" x="281"/>
        <item m="1" x="144"/>
        <item x="90"/>
        <item x="88"/>
        <item m="1" x="142"/>
        <item m="1" x="154"/>
        <item m="1" x="139"/>
        <item x="45"/>
        <item m="1" x="119"/>
        <item m="1" x="157"/>
        <item m="1" x="294"/>
        <item m="1" x="133"/>
        <item m="1" x="218"/>
        <item m="1" x="251"/>
        <item m="1" x="199"/>
        <item m="1" x="121"/>
        <item m="1" x="275"/>
        <item m="1" x="250"/>
        <item m="1" x="252"/>
        <item x="59"/>
        <item m="1" x="165"/>
        <item m="1" x="204"/>
        <item m="1" x="210"/>
        <item m="1" x="229"/>
        <item x="86"/>
        <item x="49"/>
        <item m="1" x="277"/>
        <item m="1" x="179"/>
        <item x="65"/>
        <item m="1" x="171"/>
        <item m="1" x="189"/>
        <item m="1" x="175"/>
        <item m="1" x="156"/>
        <item m="1" x="131"/>
        <item m="1" x="158"/>
        <item x="62"/>
        <item m="1" x="264"/>
        <item m="1" x="268"/>
        <item x="95"/>
        <item m="1" x="208"/>
        <item x="32"/>
        <item m="1" x="224"/>
        <item m="1" x="188"/>
        <item m="1" x="292"/>
        <item m="1" x="267"/>
        <item x="7"/>
        <item m="1" x="285"/>
        <item m="1" x="136"/>
        <item x="18"/>
        <item m="1" x="164"/>
        <item x="80"/>
        <item m="1" x="132"/>
        <item x="39"/>
        <item m="1" x="146"/>
        <item m="1" x="256"/>
        <item x="50"/>
        <item x="40"/>
        <item m="1" x="167"/>
        <item m="1" x="280"/>
        <item m="1" x="217"/>
        <item m="1" x="173"/>
        <item m="1" x="262"/>
        <item m="1" x="127"/>
        <item m="1" x="230"/>
        <item m="1" x="248"/>
        <item m="1" x="300"/>
        <item m="1" x="301"/>
        <item m="1" x="299"/>
        <item x="20"/>
        <item x="8"/>
        <item m="1" x="257"/>
        <item m="1" x="249"/>
        <item m="1" x="289"/>
        <item m="1" x="212"/>
        <item m="1" x="225"/>
        <item m="1" x="232"/>
        <item m="1" x="231"/>
        <item m="1" x="235"/>
        <item m="1" x="214"/>
        <item x="34"/>
        <item m="1" x="270"/>
        <item m="1" x="174"/>
        <item m="1" x="184"/>
        <item m="1" x="160"/>
        <item m="1" x="123"/>
        <item m="1" x="286"/>
        <item m="1" x="288"/>
        <item m="1" x="135"/>
        <item x="61"/>
        <item m="1" x="197"/>
        <item x="15"/>
        <item m="1" x="151"/>
        <item m="1" x="117"/>
        <item x="42"/>
        <item m="1" x="241"/>
        <item m="1" x="172"/>
        <item x="33"/>
        <item m="1" x="202"/>
        <item m="1" x="122"/>
        <item x="38"/>
        <item x="76"/>
        <item x="91"/>
        <item m="1" x="192"/>
        <item m="1" x="297"/>
        <item m="1" x="302"/>
        <item x="102"/>
        <item m="1" x="222"/>
        <item m="1" x="168"/>
        <item m="1" x="305"/>
        <item m="1" x="237"/>
        <item x="96"/>
        <item m="1" x="181"/>
        <item m="1" x="129"/>
        <item m="1" x="195"/>
        <item m="1" x="149"/>
        <item m="1" x="298"/>
        <item m="1" x="183"/>
        <item m="1" x="126"/>
        <item m="1" x="244"/>
        <item x="12"/>
        <item m="1" x="124"/>
        <item m="1" x="187"/>
        <item m="1" x="306"/>
        <item m="1" x="278"/>
        <item m="1" x="176"/>
        <item m="1" x="178"/>
        <item m="1" x="269"/>
        <item x="37"/>
        <item x="100"/>
        <item x="57"/>
        <item m="1" x="112"/>
        <item m="1" x="125"/>
        <item x="81"/>
        <item m="1" x="242"/>
        <item x="26"/>
        <item x="13"/>
        <item m="1" x="113"/>
        <item m="1" x="221"/>
        <item x="101"/>
        <item x="75"/>
        <item m="1" x="200"/>
        <item m="1" x="219"/>
        <item m="1" x="236"/>
        <item m="1" x="271"/>
        <item m="1" x="293"/>
        <item m="1" x="295"/>
        <item x="47"/>
        <item m="1" x="203"/>
        <item m="1" x="220"/>
        <item m="1" x="194"/>
        <item m="1" x="272"/>
        <item x="73"/>
        <item m="1" x="273"/>
        <item x="89"/>
        <item m="1" x="190"/>
        <item x="22"/>
        <item x="107"/>
        <item x="4"/>
        <item x="68"/>
        <item x="66"/>
        <item m="1" x="143"/>
        <item x="104"/>
        <item x="77"/>
        <item x="24"/>
        <item m="1" x="243"/>
        <item m="1" x="130"/>
        <item m="1" x="182"/>
        <item m="1" x="128"/>
        <item m="1" x="153"/>
        <item x="84"/>
        <item m="1" x="223"/>
        <item m="1" x="215"/>
        <item x="5"/>
        <item x="82"/>
        <item m="1" x="207"/>
        <item x="58"/>
        <item m="1" x="152"/>
        <item x="14"/>
        <item x="31"/>
        <item m="1" x="148"/>
        <item x="54"/>
        <item x="78"/>
        <item x="48"/>
        <item m="1" x="147"/>
        <item x="10"/>
        <item m="1" x="291"/>
        <item x="11"/>
        <item x="52"/>
        <item x="44"/>
        <item x="60"/>
        <item m="1" x="260"/>
        <item x="46"/>
        <item x="93"/>
        <item m="1" x="155"/>
        <item x="0"/>
        <item m="1" x="274"/>
        <item x="105"/>
        <item m="1" x="290"/>
        <item m="1" x="118"/>
        <item m="1" x="116"/>
        <item m="1" x="138"/>
        <item x="36"/>
        <item x="29"/>
        <item x="6"/>
        <item x="9"/>
        <item x="17"/>
        <item x="21"/>
        <item x="23"/>
        <item x="27"/>
        <item x="30"/>
        <item x="51"/>
        <item x="56"/>
        <item x="71"/>
        <item x="83"/>
        <item x="85"/>
        <item x="103"/>
        <item x="108"/>
        <item x="109"/>
      </items>
    </pivotField>
    <pivotField axis="axisPage" compact="0" outline="0" multipleItemSelectionAllowed="1" showAll="0">
      <items count="8">
        <item x="2"/>
        <item x="3"/>
        <item x="1"/>
        <item x="0"/>
        <item h="1" m="1" x="4"/>
        <item h="1" m="1" x="5"/>
        <item h="1" m="1"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2"/>
    <field x="0"/>
    <field x="13"/>
    <field x="12"/>
  </rowFields>
  <rowItems count="134">
    <i>
      <x v="1"/>
      <x v="17"/>
      <x v="194"/>
      <x v="32"/>
    </i>
    <i r="1">
      <x v="19"/>
      <x v="221"/>
      <x v="3"/>
    </i>
    <i r="1">
      <x v="21"/>
      <x v="216"/>
      <x v="8"/>
    </i>
    <i r="1">
      <x v="22"/>
      <x v="28"/>
      <x v="37"/>
    </i>
    <i r="1">
      <x v="25"/>
      <x v="56"/>
      <x v="18"/>
    </i>
    <i r="1">
      <x v="26"/>
      <x v="127"/>
      <x v="1"/>
    </i>
    <i r="1">
      <x v="39"/>
      <x v="227"/>
      <x v="3"/>
    </i>
    <i r="1">
      <x v="40"/>
      <x v="19"/>
      <x v="1"/>
    </i>
    <i r="1">
      <x v="58"/>
      <x v="261"/>
      <x v="1"/>
    </i>
    <i r="1">
      <x v="63"/>
      <x v="59"/>
      <x v="6"/>
    </i>
    <i r="1">
      <x v="70"/>
      <x v="261"/>
      <x v="1"/>
    </i>
    <i r="1">
      <x v="77"/>
      <x v="293"/>
      <x v="3"/>
    </i>
    <i r="1">
      <x v="78"/>
      <x v="262"/>
      <x v="5"/>
    </i>
    <i r="1">
      <x v="79"/>
      <x v="185"/>
      <x v="13"/>
    </i>
    <i r="1">
      <x v="86"/>
      <x v="24"/>
      <x v="3"/>
    </i>
    <i r="1">
      <x v="87"/>
      <x v="277"/>
      <x v="5"/>
    </i>
    <i r="1">
      <x v="88"/>
      <x v="61"/>
      <x v="16"/>
    </i>
    <i r="1">
      <x v="91"/>
      <x v="17"/>
      <x v="1"/>
    </i>
    <i r="1">
      <x v="92"/>
      <x v="52"/>
      <x v="9"/>
    </i>
    <i r="1">
      <x v="98"/>
      <x v="10"/>
      <x v="10"/>
    </i>
    <i r="1">
      <x v="99"/>
      <x v="273"/>
      <x v="2"/>
    </i>
    <i r="1">
      <x v="109"/>
      <x v="285"/>
      <x v="5"/>
    </i>
    <i r="1">
      <x v="113"/>
      <x v="15"/>
      <x v="3"/>
    </i>
    <i r="1">
      <x v="119"/>
      <x v="29"/>
      <x v="2"/>
    </i>
    <i r="1">
      <x v="126"/>
      <x v="275"/>
      <x v="4"/>
    </i>
    <i r="1">
      <x v="132"/>
      <x v="261"/>
      <x v="1"/>
    </i>
    <i r="1">
      <x v="144"/>
      <x v="270"/>
      <x v="5"/>
    </i>
    <i r="1">
      <x v="147"/>
      <x v="261"/>
      <x v="1"/>
    </i>
    <i r="1">
      <x v="150"/>
      <x v="245"/>
      <x v="3"/>
    </i>
    <i r="1">
      <x v="155"/>
      <x v="217"/>
      <x v="5"/>
    </i>
    <i r="1">
      <x v="156"/>
      <x v="261"/>
      <x v="1"/>
    </i>
    <i r="1">
      <x v="160"/>
      <x v="139"/>
      <x v="2"/>
    </i>
    <i r="1">
      <x v="161"/>
      <x v="242"/>
      <x v="5"/>
    </i>
    <i>
      <x v="3"/>
      <x v="6"/>
      <x v="302"/>
      <x v="1"/>
    </i>
    <i r="1">
      <x v="10"/>
      <x v="16"/>
      <x v="2"/>
    </i>
    <i r="1">
      <x v="72"/>
      <x v="240"/>
      <x v="2"/>
    </i>
    <i r="1">
      <x v="81"/>
      <x v="47"/>
      <x v="23"/>
    </i>
    <i r="1">
      <x v="105"/>
      <x v="76"/>
      <x v="5"/>
    </i>
    <i r="1">
      <x v="107"/>
      <x v="54"/>
      <x v="33"/>
    </i>
    <i r="1">
      <x v="138"/>
      <x v="261"/>
      <x v="1"/>
    </i>
    <i r="1">
      <x v="158"/>
      <x v="92"/>
      <x v="4"/>
    </i>
    <i r="1">
      <x v="174"/>
      <x v="57"/>
      <x v="5"/>
    </i>
    <i r="1">
      <x v="182"/>
      <x v="218"/>
      <x v="9"/>
    </i>
    <i r="1">
      <x v="184"/>
      <x v="144"/>
      <x v="10"/>
    </i>
    <i>
      <x v="4"/>
      <x v="18"/>
      <x v="8"/>
      <x v="7"/>
    </i>
    <i r="1">
      <x v="34"/>
      <x v="29"/>
      <x v="6"/>
    </i>
    <i r="1">
      <x v="43"/>
      <x v="290"/>
      <x v="3"/>
    </i>
    <i r="1">
      <x v="56"/>
      <x v="267"/>
      <x v="6"/>
    </i>
    <i r="1">
      <x v="59"/>
      <x v="271"/>
      <x v="6"/>
    </i>
    <i r="1">
      <x v="102"/>
      <x v="261"/>
      <x v="1"/>
    </i>
    <i r="1">
      <x v="117"/>
      <x v="291"/>
      <x v="4"/>
    </i>
    <i r="1">
      <x v="166"/>
      <x v="261"/>
      <x v="1"/>
    </i>
    <i>
      <x v="5"/>
      <x v="65"/>
      <x v="261"/>
      <x v="1"/>
    </i>
    <i r="1">
      <x v="73"/>
      <x v="80"/>
      <x v="33"/>
    </i>
    <i r="1">
      <x v="93"/>
      <x v="81"/>
      <x v="3"/>
    </i>
    <i r="1">
      <x v="127"/>
      <x v="5"/>
      <x v="10"/>
    </i>
    <i r="1">
      <x v="139"/>
      <x v="261"/>
      <x v="1"/>
    </i>
    <i r="1">
      <x v="152"/>
      <x v="261"/>
      <x v="1"/>
    </i>
    <i r="1">
      <x v="173"/>
      <x v="141"/>
      <x v="32"/>
    </i>
    <i>
      <x v="6"/>
      <x v="14"/>
      <x v="276"/>
      <x v="4"/>
    </i>
    <i r="1">
      <x v="30"/>
      <x v="114"/>
      <x v="10"/>
    </i>
    <i r="1">
      <x v="48"/>
      <x v="269"/>
      <x v="6"/>
    </i>
    <i r="1">
      <x v="54"/>
      <x v="266"/>
      <x v="6"/>
    </i>
    <i r="1">
      <x v="135"/>
      <x v="113"/>
      <x v="22"/>
    </i>
    <i r="1">
      <x v="148"/>
      <x v="117"/>
      <x v="7"/>
    </i>
    <i r="1">
      <x v="165"/>
      <x v="280"/>
      <x v="5"/>
    </i>
    <i r="1">
      <x v="169"/>
      <x v="134"/>
      <x v="9"/>
    </i>
    <i r="1">
      <x v="183"/>
      <x v="114"/>
      <x v="15"/>
    </i>
    <i>
      <x v="7"/>
      <x v="96"/>
      <x v="4"/>
      <x v="4"/>
    </i>
    <i r="1">
      <x v="179"/>
      <x v="261"/>
      <x v="1"/>
    </i>
    <i>
      <x v="8"/>
      <x v="7"/>
      <x v="304"/>
      <x v="1"/>
    </i>
    <i>
      <x v="9"/>
      <x v="8"/>
      <x v="305"/>
      <x v="1"/>
    </i>
    <i r="1">
      <x v="47"/>
      <x v="36"/>
      <x v="2"/>
    </i>
    <i r="1">
      <x v="97"/>
      <x v="251"/>
      <x v="7"/>
    </i>
    <i>
      <x v="10"/>
      <x v="11"/>
      <x v="258"/>
      <x v="7"/>
    </i>
    <i r="1">
      <x v="111"/>
      <x v="298"/>
      <x v="1"/>
    </i>
    <i r="1">
      <x v="125"/>
      <x v="31"/>
      <x v="14"/>
    </i>
    <i>
      <x v="11"/>
      <x v="20"/>
      <x v="261"/>
      <x v="1"/>
    </i>
    <i r="1">
      <x v="60"/>
      <x v="248"/>
      <x v="6"/>
    </i>
    <i r="1">
      <x v="80"/>
      <x v="261"/>
      <x v="1"/>
    </i>
    <i r="1">
      <x v="118"/>
      <x v="158"/>
      <x v="1"/>
    </i>
    <i r="1">
      <x v="122"/>
      <x v="278"/>
      <x v="4"/>
    </i>
    <i r="1">
      <x v="172"/>
      <x v="261"/>
      <x v="1"/>
    </i>
    <i r="1">
      <x v="177"/>
      <x v="261"/>
      <x v="1"/>
    </i>
    <i r="1">
      <x v="180"/>
      <x v="223"/>
      <x v="10"/>
    </i>
    <i>
      <x v="12"/>
      <x v="13"/>
      <x v="91"/>
      <x v="22"/>
    </i>
    <i r="1">
      <x v="15"/>
      <x v="129"/>
      <x v="20"/>
    </i>
    <i r="1">
      <x v="31"/>
      <x v="145"/>
      <x v="3"/>
    </i>
    <i r="1">
      <x v="33"/>
      <x v="261"/>
      <x v="1"/>
    </i>
    <i r="1">
      <x v="35"/>
      <x v="299"/>
      <x v="2"/>
    </i>
    <i r="1">
      <x v="51"/>
      <x v="296"/>
      <x v="3"/>
    </i>
    <i r="1">
      <x v="61"/>
      <x v="297"/>
      <x v="3"/>
    </i>
    <i r="1">
      <x v="62"/>
      <x v="294"/>
      <x v="3"/>
    </i>
    <i r="1">
      <x v="75"/>
      <x v="48"/>
      <x v="10"/>
    </i>
    <i r="1">
      <x v="151"/>
      <x v="157"/>
      <x v="17"/>
    </i>
    <i r="1">
      <x v="185"/>
      <x v="292"/>
      <x v="2"/>
    </i>
    <i>
      <x v="13"/>
      <x v="28"/>
      <x v="264"/>
      <x v="6"/>
    </i>
    <i r="1">
      <x v="37"/>
      <x v="303"/>
      <x v="2"/>
    </i>
    <i r="1">
      <x v="46"/>
      <x v="261"/>
      <x v="1"/>
    </i>
    <i r="1">
      <x v="52"/>
      <x v="188"/>
      <x v="6"/>
    </i>
    <i r="1">
      <x v="69"/>
      <x v="224"/>
      <x v="9"/>
    </i>
    <i r="1">
      <x v="84"/>
      <x v="283"/>
      <x v="5"/>
    </i>
    <i r="1">
      <x v="104"/>
      <x v="300"/>
      <x v="2"/>
    </i>
    <i r="1">
      <x v="121"/>
      <x v="168"/>
      <x v="5"/>
    </i>
    <i r="1">
      <x v="123"/>
      <x v="250"/>
      <x v="1"/>
    </i>
    <i r="1">
      <x v="136"/>
      <x v="252"/>
      <x v="32"/>
    </i>
    <i r="1">
      <x v="171"/>
      <x v="261"/>
      <x v="1"/>
    </i>
    <i r="1">
      <x v="181"/>
      <x v="228"/>
      <x v="6"/>
    </i>
    <i>
      <x v="14"/>
      <x v="29"/>
      <x v="190"/>
      <x v="3"/>
    </i>
    <i r="1">
      <x v="74"/>
      <x v="182"/>
      <x v="15"/>
    </i>
    <i>
      <x v="15"/>
      <x v="36"/>
      <x v="73"/>
      <x v="10"/>
    </i>
    <i r="1">
      <x v="44"/>
      <x v="261"/>
      <x v="1"/>
    </i>
    <i r="1">
      <x v="101"/>
      <x v="68"/>
      <x v="6"/>
    </i>
    <i r="1">
      <x v="157"/>
      <x v="235"/>
      <x v="10"/>
    </i>
    <i>
      <x v="16"/>
      <x v="45"/>
      <x v="208"/>
      <x v="14"/>
    </i>
    <i r="1">
      <x v="76"/>
      <x v="48"/>
      <x v="12"/>
    </i>
    <i r="1">
      <x v="100"/>
      <x v="247"/>
      <x v="9"/>
    </i>
    <i r="1">
      <x v="130"/>
      <x v="199"/>
      <x v="13"/>
    </i>
    <i r="1">
      <x v="134"/>
      <x v="244"/>
      <x v="11"/>
    </i>
    <i r="1">
      <x v="141"/>
      <x v="246"/>
      <x v="10"/>
    </i>
    <i r="1">
      <x v="175"/>
      <x v="179"/>
      <x v="14"/>
    </i>
    <i r="1">
      <x v="176"/>
      <x v="177"/>
      <x v="10"/>
    </i>
    <i r="1">
      <x v="186"/>
      <x v="295"/>
      <x v="3"/>
    </i>
    <i>
      <x v="17"/>
      <x v="94"/>
      <x v="300"/>
      <x v="3"/>
    </i>
    <i r="1">
      <x v="103"/>
      <x v="306"/>
      <x v="3"/>
    </i>
    <i r="1">
      <x v="108"/>
      <x v="137"/>
      <x v="1"/>
    </i>
    <i r="1">
      <x v="187"/>
      <x v="108"/>
      <x v="4"/>
    </i>
    <i>
      <x v="19"/>
      <x v="32"/>
      <x v="189"/>
      <x v="3"/>
    </i>
    <i r="1">
      <x v="89"/>
      <x v="96"/>
      <x v="7"/>
    </i>
    <i>
      <x v="20"/>
      <x v="114"/>
      <x v="124"/>
      <x v="14"/>
    </i>
    <i r="1">
      <x v="116"/>
      <x v="261"/>
      <x v="1"/>
    </i>
    <i>
      <x v="22"/>
      <x v="27"/>
      <x v="281"/>
      <x v="5"/>
    </i>
    <i r="1">
      <x v="137"/>
      <x v="301"/>
      <x v="2"/>
    </i>
    <i t="grand">
      <x/>
    </i>
  </rowItems>
  <colFields count="1">
    <field x="11"/>
  </colFields>
  <colItems count="3">
    <i>
      <x v="1"/>
    </i>
    <i>
      <x v="2"/>
    </i>
    <i t="grand">
      <x/>
    </i>
  </colItems>
  <pageFields count="3">
    <pageField fld="5" item="76" hier="-1"/>
    <pageField fld="6" hier="-1"/>
    <pageField fld="14" hier="-1"/>
  </pageFields>
  <dataFields count="1">
    <dataField name="Count of SYMBOL" fld="0" subtotal="count" baseField="0" baseItem="0"/>
  </dataFields>
  <formats count="592">
    <format dxfId="15215">
      <pivotArea type="all" dataOnly="0" outline="0" fieldPosition="0"/>
    </format>
    <format dxfId="15214">
      <pivotArea outline="0" collapsedLevelsAreSubtotals="1" fieldPosition="0"/>
    </format>
    <format dxfId="15213">
      <pivotArea type="origin" dataOnly="0" labelOnly="1" outline="0" fieldPosition="0"/>
    </format>
    <format dxfId="15212">
      <pivotArea field="11" type="button" dataOnly="0" labelOnly="1" outline="0" axis="axisCol" fieldPosition="0"/>
    </format>
    <format dxfId="15211">
      <pivotArea type="topRight" dataOnly="0" labelOnly="1" outline="0" fieldPosition="0"/>
    </format>
    <format dxfId="15210">
      <pivotArea field="2" type="button" dataOnly="0" labelOnly="1" outline="0" axis="axisRow" fieldPosition="0"/>
    </format>
    <format dxfId="15209">
      <pivotArea field="0" type="button" dataOnly="0" labelOnly="1" outline="0" axis="axisRow" fieldPosition="1"/>
    </format>
    <format dxfId="15208">
      <pivotArea field="13" type="button" dataOnly="0" labelOnly="1" outline="0" axis="axisRow" fieldPosition="2"/>
    </format>
    <format dxfId="15207">
      <pivotArea field="12" type="button" dataOnly="0" labelOnly="1" outline="0" axis="axisRow" fieldPosition="3"/>
    </format>
    <format dxfId="15206">
      <pivotArea dataOnly="0" labelOnly="1" outline="0" fieldPosition="0">
        <references count="1">
          <reference field="2" count="19">
            <x v="1"/>
            <x v="3"/>
            <x v="4"/>
            <x v="5"/>
            <x v="6"/>
            <x v="7"/>
            <x v="8"/>
            <x v="9"/>
            <x v="10"/>
            <x v="11"/>
            <x v="12"/>
            <x v="13"/>
            <x v="14"/>
            <x v="15"/>
            <x v="16"/>
            <x v="17"/>
            <x v="19"/>
            <x v="20"/>
            <x v="22"/>
          </reference>
        </references>
      </pivotArea>
    </format>
    <format dxfId="15205">
      <pivotArea dataOnly="0" labelOnly="1" grandRow="1" outline="0" fieldPosition="0"/>
    </format>
    <format dxfId="15204">
      <pivotArea dataOnly="0" labelOnly="1" outline="0" fieldPosition="0">
        <references count="2">
          <reference field="0" count="33">
            <x v="17"/>
            <x v="19"/>
            <x v="21"/>
            <x v="22"/>
            <x v="25"/>
            <x v="26"/>
            <x v="39"/>
            <x v="40"/>
            <x v="58"/>
            <x v="63"/>
            <x v="70"/>
            <x v="77"/>
            <x v="78"/>
            <x v="79"/>
            <x v="86"/>
            <x v="87"/>
            <x v="88"/>
            <x v="91"/>
            <x v="92"/>
            <x v="98"/>
            <x v="99"/>
            <x v="109"/>
            <x v="113"/>
            <x v="119"/>
            <x v="126"/>
            <x v="132"/>
            <x v="144"/>
            <x v="147"/>
            <x v="150"/>
            <x v="155"/>
            <x v="156"/>
            <x v="160"/>
            <x v="161"/>
          </reference>
          <reference field="2" count="1" selected="0">
            <x v="1"/>
          </reference>
        </references>
      </pivotArea>
    </format>
    <format dxfId="15203">
      <pivotArea dataOnly="0" labelOnly="1" outline="0" fieldPosition="0">
        <references count="2">
          <reference field="0" count="11">
            <x v="6"/>
            <x v="10"/>
            <x v="72"/>
            <x v="81"/>
            <x v="105"/>
            <x v="107"/>
            <x v="138"/>
            <x v="158"/>
            <x v="174"/>
            <x v="182"/>
            <x v="184"/>
          </reference>
          <reference field="2" count="1" selected="0">
            <x v="3"/>
          </reference>
        </references>
      </pivotArea>
    </format>
    <format dxfId="15202">
      <pivotArea dataOnly="0" labelOnly="1" outline="0" fieldPosition="0">
        <references count="2">
          <reference field="0" count="8">
            <x v="18"/>
            <x v="34"/>
            <x v="43"/>
            <x v="56"/>
            <x v="59"/>
            <x v="102"/>
            <x v="117"/>
            <x v="166"/>
          </reference>
          <reference field="2" count="1" selected="0">
            <x v="4"/>
          </reference>
        </references>
      </pivotArea>
    </format>
    <format dxfId="15201">
      <pivotArea dataOnly="0" labelOnly="1" outline="0" fieldPosition="0">
        <references count="2">
          <reference field="0" count="7">
            <x v="65"/>
            <x v="73"/>
            <x v="93"/>
            <x v="127"/>
            <x v="139"/>
            <x v="152"/>
            <x v="173"/>
          </reference>
          <reference field="2" count="1" selected="0">
            <x v="5"/>
          </reference>
        </references>
      </pivotArea>
    </format>
    <format dxfId="15200">
      <pivotArea dataOnly="0" labelOnly="1" outline="0" fieldPosition="0">
        <references count="2">
          <reference field="0" count="9">
            <x v="14"/>
            <x v="30"/>
            <x v="48"/>
            <x v="54"/>
            <x v="135"/>
            <x v="148"/>
            <x v="165"/>
            <x v="169"/>
            <x v="183"/>
          </reference>
          <reference field="2" count="1" selected="0">
            <x v="6"/>
          </reference>
        </references>
      </pivotArea>
    </format>
    <format dxfId="15199">
      <pivotArea dataOnly="0" labelOnly="1" outline="0" fieldPosition="0">
        <references count="2">
          <reference field="0" count="2">
            <x v="96"/>
            <x v="179"/>
          </reference>
          <reference field="2" count="1" selected="0">
            <x v="7"/>
          </reference>
        </references>
      </pivotArea>
    </format>
    <format dxfId="15198">
      <pivotArea dataOnly="0" labelOnly="1" outline="0" fieldPosition="0">
        <references count="2">
          <reference field="0" count="1">
            <x v="7"/>
          </reference>
          <reference field="2" count="1" selected="0">
            <x v="8"/>
          </reference>
        </references>
      </pivotArea>
    </format>
    <format dxfId="15197">
      <pivotArea dataOnly="0" labelOnly="1" outline="0" fieldPosition="0">
        <references count="2">
          <reference field="0" count="3">
            <x v="8"/>
            <x v="47"/>
            <x v="97"/>
          </reference>
          <reference field="2" count="1" selected="0">
            <x v="9"/>
          </reference>
        </references>
      </pivotArea>
    </format>
    <format dxfId="15196">
      <pivotArea dataOnly="0" labelOnly="1" outline="0" fieldPosition="0">
        <references count="2">
          <reference field="0" count="3">
            <x v="11"/>
            <x v="111"/>
            <x v="125"/>
          </reference>
          <reference field="2" count="1" selected="0">
            <x v="10"/>
          </reference>
        </references>
      </pivotArea>
    </format>
    <format dxfId="15195">
      <pivotArea dataOnly="0" labelOnly="1" outline="0" fieldPosition="0">
        <references count="2">
          <reference field="0" count="8">
            <x v="20"/>
            <x v="60"/>
            <x v="80"/>
            <x v="118"/>
            <x v="122"/>
            <x v="172"/>
            <x v="177"/>
            <x v="180"/>
          </reference>
          <reference field="2" count="1" selected="0">
            <x v="11"/>
          </reference>
        </references>
      </pivotArea>
    </format>
    <format dxfId="15194">
      <pivotArea dataOnly="0" labelOnly="1" outline="0" fieldPosition="0">
        <references count="2">
          <reference field="0" count="11">
            <x v="13"/>
            <x v="15"/>
            <x v="31"/>
            <x v="33"/>
            <x v="35"/>
            <x v="51"/>
            <x v="61"/>
            <x v="62"/>
            <x v="75"/>
            <x v="151"/>
            <x v="185"/>
          </reference>
          <reference field="2" count="1" selected="0">
            <x v="12"/>
          </reference>
        </references>
      </pivotArea>
    </format>
    <format dxfId="15193">
      <pivotArea dataOnly="0" labelOnly="1" outline="0" fieldPosition="0">
        <references count="2">
          <reference field="0" count="12">
            <x v="28"/>
            <x v="37"/>
            <x v="46"/>
            <x v="52"/>
            <x v="69"/>
            <x v="84"/>
            <x v="104"/>
            <x v="121"/>
            <x v="123"/>
            <x v="136"/>
            <x v="171"/>
            <x v="181"/>
          </reference>
          <reference field="2" count="1" selected="0">
            <x v="13"/>
          </reference>
        </references>
      </pivotArea>
    </format>
    <format dxfId="15192">
      <pivotArea dataOnly="0" labelOnly="1" outline="0" fieldPosition="0">
        <references count="2">
          <reference field="0" count="2">
            <x v="29"/>
            <x v="74"/>
          </reference>
          <reference field="2" count="1" selected="0">
            <x v="14"/>
          </reference>
        </references>
      </pivotArea>
    </format>
    <format dxfId="15191">
      <pivotArea dataOnly="0" labelOnly="1" outline="0" fieldPosition="0">
        <references count="2">
          <reference field="0" count="4">
            <x v="36"/>
            <x v="44"/>
            <x v="101"/>
            <x v="157"/>
          </reference>
          <reference field="2" count="1" selected="0">
            <x v="15"/>
          </reference>
        </references>
      </pivotArea>
    </format>
    <format dxfId="15190">
      <pivotArea dataOnly="0" labelOnly="1" outline="0" fieldPosition="0">
        <references count="2">
          <reference field="0" count="9">
            <x v="45"/>
            <x v="76"/>
            <x v="100"/>
            <x v="130"/>
            <x v="134"/>
            <x v="141"/>
            <x v="175"/>
            <x v="176"/>
            <x v="186"/>
          </reference>
          <reference field="2" count="1" selected="0">
            <x v="16"/>
          </reference>
        </references>
      </pivotArea>
    </format>
    <format dxfId="15189">
      <pivotArea dataOnly="0" labelOnly="1" outline="0" fieldPosition="0">
        <references count="2">
          <reference field="0" count="4">
            <x v="94"/>
            <x v="103"/>
            <x v="108"/>
            <x v="187"/>
          </reference>
          <reference field="2" count="1" selected="0">
            <x v="17"/>
          </reference>
        </references>
      </pivotArea>
    </format>
    <format dxfId="15188">
      <pivotArea dataOnly="0" labelOnly="1" outline="0" fieldPosition="0">
        <references count="2">
          <reference field="0" count="2">
            <x v="32"/>
            <x v="89"/>
          </reference>
          <reference field="2" count="1" selected="0">
            <x v="19"/>
          </reference>
        </references>
      </pivotArea>
    </format>
    <format dxfId="15187">
      <pivotArea dataOnly="0" labelOnly="1" outline="0" fieldPosition="0">
        <references count="2">
          <reference field="0" count="2">
            <x v="114"/>
            <x v="116"/>
          </reference>
          <reference field="2" count="1" selected="0">
            <x v="20"/>
          </reference>
        </references>
      </pivotArea>
    </format>
    <format dxfId="15186">
      <pivotArea dataOnly="0" labelOnly="1" outline="0" fieldPosition="0">
        <references count="2">
          <reference field="0" count="2">
            <x v="27"/>
            <x v="137"/>
          </reference>
          <reference field="2" count="1" selected="0">
            <x v="22"/>
          </reference>
        </references>
      </pivotArea>
    </format>
    <format dxfId="15185">
      <pivotArea dataOnly="0" labelOnly="1" outline="0" fieldPosition="0">
        <references count="3">
          <reference field="0" count="1" selected="0">
            <x v="17"/>
          </reference>
          <reference field="2" count="1" selected="0">
            <x v="1"/>
          </reference>
          <reference field="13" count="1">
            <x v="194"/>
          </reference>
        </references>
      </pivotArea>
    </format>
    <format dxfId="15184">
      <pivotArea dataOnly="0" labelOnly="1" outline="0" fieldPosition="0">
        <references count="3">
          <reference field="0" count="1" selected="0">
            <x v="19"/>
          </reference>
          <reference field="2" count="1" selected="0">
            <x v="1"/>
          </reference>
          <reference field="13" count="1">
            <x v="166"/>
          </reference>
        </references>
      </pivotArea>
    </format>
    <format dxfId="15183">
      <pivotArea dataOnly="0" labelOnly="1" outline="0" fieldPosition="0">
        <references count="3">
          <reference field="0" count="1" selected="0">
            <x v="21"/>
          </reference>
          <reference field="2" count="1" selected="0">
            <x v="1"/>
          </reference>
          <reference field="13" count="1">
            <x v="216"/>
          </reference>
        </references>
      </pivotArea>
    </format>
    <format dxfId="15182">
      <pivotArea dataOnly="0" labelOnly="1" outline="0" fieldPosition="0">
        <references count="3">
          <reference field="0" count="1" selected="0">
            <x v="22"/>
          </reference>
          <reference field="2" count="1" selected="0">
            <x v="1"/>
          </reference>
          <reference field="13" count="1">
            <x v="28"/>
          </reference>
        </references>
      </pivotArea>
    </format>
    <format dxfId="15181">
      <pivotArea dataOnly="0" labelOnly="1" outline="0" fieldPosition="0">
        <references count="3">
          <reference field="0" count="1" selected="0">
            <x v="25"/>
          </reference>
          <reference field="2" count="1" selected="0">
            <x v="1"/>
          </reference>
          <reference field="13" count="1">
            <x v="56"/>
          </reference>
        </references>
      </pivotArea>
    </format>
    <format dxfId="15180">
      <pivotArea dataOnly="0" labelOnly="1" outline="0" fieldPosition="0">
        <references count="3">
          <reference field="0" count="1" selected="0">
            <x v="26"/>
          </reference>
          <reference field="2" count="1" selected="0">
            <x v="1"/>
          </reference>
          <reference field="13" count="1">
            <x v="127"/>
          </reference>
        </references>
      </pivotArea>
    </format>
    <format dxfId="15179">
      <pivotArea dataOnly="0" labelOnly="1" outline="0" fieldPosition="0">
        <references count="3">
          <reference field="0" count="1" selected="0">
            <x v="39"/>
          </reference>
          <reference field="2" count="1" selected="0">
            <x v="1"/>
          </reference>
          <reference field="13" count="1">
            <x v="73"/>
          </reference>
        </references>
      </pivotArea>
    </format>
    <format dxfId="15178">
      <pivotArea dataOnly="0" labelOnly="1" outline="0" fieldPosition="0">
        <references count="3">
          <reference field="0" count="1" selected="0">
            <x v="40"/>
          </reference>
          <reference field="2" count="1" selected="0">
            <x v="1"/>
          </reference>
          <reference field="13" count="1">
            <x v="160"/>
          </reference>
        </references>
      </pivotArea>
    </format>
    <format dxfId="15177">
      <pivotArea dataOnly="0" labelOnly="1" outline="0" fieldPosition="0">
        <references count="3">
          <reference field="0" count="1" selected="0">
            <x v="58"/>
          </reference>
          <reference field="2" count="1" selected="0">
            <x v="1"/>
          </reference>
          <reference field="13" count="1">
            <x v="261"/>
          </reference>
        </references>
      </pivotArea>
    </format>
    <format dxfId="15176">
      <pivotArea dataOnly="0" labelOnly="1" outline="0" fieldPosition="0">
        <references count="3">
          <reference field="0" count="1" selected="0">
            <x v="63"/>
          </reference>
          <reference field="2" count="1" selected="0">
            <x v="1"/>
          </reference>
          <reference field="13" count="1">
            <x v="59"/>
          </reference>
        </references>
      </pivotArea>
    </format>
    <format dxfId="15175">
      <pivotArea dataOnly="0" labelOnly="1" outline="0" fieldPosition="0">
        <references count="3">
          <reference field="0" count="1" selected="0">
            <x v="70"/>
          </reference>
          <reference field="2" count="1" selected="0">
            <x v="1"/>
          </reference>
          <reference field="13" count="1">
            <x v="238"/>
          </reference>
        </references>
      </pivotArea>
    </format>
    <format dxfId="15174">
      <pivotArea dataOnly="0" labelOnly="1" outline="0" fieldPosition="0">
        <references count="3">
          <reference field="0" count="1" selected="0">
            <x v="77"/>
          </reference>
          <reference field="2" count="1" selected="0">
            <x v="1"/>
          </reference>
          <reference field="13" count="1">
            <x v="37"/>
          </reference>
        </references>
      </pivotArea>
    </format>
    <format dxfId="15173">
      <pivotArea dataOnly="0" labelOnly="1" outline="0" fieldPosition="0">
        <references count="3">
          <reference field="0" count="1" selected="0">
            <x v="78"/>
          </reference>
          <reference field="2" count="1" selected="0">
            <x v="1"/>
          </reference>
          <reference field="13" count="1">
            <x v="262"/>
          </reference>
        </references>
      </pivotArea>
    </format>
    <format dxfId="15172">
      <pivotArea dataOnly="0" labelOnly="1" outline="0" fieldPosition="0">
        <references count="3">
          <reference field="0" count="1" selected="0">
            <x v="79"/>
          </reference>
          <reference field="2" count="1" selected="0">
            <x v="1"/>
          </reference>
          <reference field="13" count="1">
            <x v="185"/>
          </reference>
        </references>
      </pivotArea>
    </format>
    <format dxfId="15171">
      <pivotArea dataOnly="0" labelOnly="1" outline="0" fieldPosition="0">
        <references count="3">
          <reference field="0" count="1" selected="0">
            <x v="86"/>
          </reference>
          <reference field="2" count="1" selected="0">
            <x v="1"/>
          </reference>
          <reference field="13" count="1">
            <x v="205"/>
          </reference>
        </references>
      </pivotArea>
    </format>
    <format dxfId="15170">
      <pivotArea dataOnly="0" labelOnly="1" outline="0" fieldPosition="0">
        <references count="3">
          <reference field="0" count="1" selected="0">
            <x v="87"/>
          </reference>
          <reference field="2" count="1" selected="0">
            <x v="1"/>
          </reference>
          <reference field="13" count="1">
            <x v="265"/>
          </reference>
        </references>
      </pivotArea>
    </format>
    <format dxfId="15169">
      <pivotArea dataOnly="0" labelOnly="1" outline="0" fieldPosition="0">
        <references count="3">
          <reference field="0" count="1" selected="0">
            <x v="88"/>
          </reference>
          <reference field="2" count="1" selected="0">
            <x v="1"/>
          </reference>
          <reference field="13" count="1">
            <x v="61"/>
          </reference>
        </references>
      </pivotArea>
    </format>
    <format dxfId="15168">
      <pivotArea dataOnly="0" labelOnly="1" outline="0" fieldPosition="0">
        <references count="3">
          <reference field="0" count="1" selected="0">
            <x v="91"/>
          </reference>
          <reference field="2" count="1" selected="0">
            <x v="1"/>
          </reference>
          <reference field="13" count="1">
            <x v="17"/>
          </reference>
        </references>
      </pivotArea>
    </format>
    <format dxfId="15167">
      <pivotArea dataOnly="0" labelOnly="1" outline="0" fieldPosition="0">
        <references count="3">
          <reference field="0" count="1" selected="0">
            <x v="92"/>
          </reference>
          <reference field="2" count="1" selected="0">
            <x v="1"/>
          </reference>
          <reference field="13" count="1">
            <x v="52"/>
          </reference>
        </references>
      </pivotArea>
    </format>
    <format dxfId="15166">
      <pivotArea dataOnly="0" labelOnly="1" outline="0" fieldPosition="0">
        <references count="3">
          <reference field="0" count="1" selected="0">
            <x v="98"/>
          </reference>
          <reference field="2" count="1" selected="0">
            <x v="1"/>
          </reference>
          <reference field="13" count="1">
            <x v="10"/>
          </reference>
        </references>
      </pivotArea>
    </format>
    <format dxfId="15165">
      <pivotArea dataOnly="0" labelOnly="1" outline="0" fieldPosition="0">
        <references count="3">
          <reference field="0" count="1" selected="0">
            <x v="99"/>
          </reference>
          <reference field="2" count="1" selected="0">
            <x v="1"/>
          </reference>
          <reference field="13" count="1">
            <x v="273"/>
          </reference>
        </references>
      </pivotArea>
    </format>
    <format dxfId="15164">
      <pivotArea dataOnly="0" labelOnly="1" outline="0" fieldPosition="0">
        <references count="3">
          <reference field="0" count="1" selected="0">
            <x v="109"/>
          </reference>
          <reference field="2" count="1" selected="0">
            <x v="1"/>
          </reference>
          <reference field="13" count="1">
            <x v="272"/>
          </reference>
        </references>
      </pivotArea>
    </format>
    <format dxfId="15163">
      <pivotArea dataOnly="0" labelOnly="1" outline="0" fieldPosition="0">
        <references count="3">
          <reference field="0" count="1" selected="0">
            <x v="113"/>
          </reference>
          <reference field="2" count="1" selected="0">
            <x v="1"/>
          </reference>
          <reference field="13" count="1">
            <x v="219"/>
          </reference>
        </references>
      </pivotArea>
    </format>
    <format dxfId="15162">
      <pivotArea dataOnly="0" labelOnly="1" outline="0" fieldPosition="0">
        <references count="3">
          <reference field="0" count="1" selected="0">
            <x v="119"/>
          </reference>
          <reference field="2" count="1" selected="0">
            <x v="1"/>
          </reference>
          <reference field="13" count="1">
            <x v="126"/>
          </reference>
        </references>
      </pivotArea>
    </format>
    <format dxfId="15161">
      <pivotArea dataOnly="0" labelOnly="1" outline="0" fieldPosition="0">
        <references count="3">
          <reference field="0" count="1" selected="0">
            <x v="126"/>
          </reference>
          <reference field="2" count="1" selected="0">
            <x v="1"/>
          </reference>
          <reference field="13" count="1">
            <x v="214"/>
          </reference>
        </references>
      </pivotArea>
    </format>
    <format dxfId="15160">
      <pivotArea dataOnly="0" labelOnly="1" outline="0" fieldPosition="0">
        <references count="3">
          <reference field="0" count="1" selected="0">
            <x v="132"/>
          </reference>
          <reference field="2" count="1" selected="0">
            <x v="1"/>
          </reference>
          <reference field="13" count="1">
            <x v="213"/>
          </reference>
        </references>
      </pivotArea>
    </format>
    <format dxfId="15159">
      <pivotArea dataOnly="0" labelOnly="1" outline="0" fieldPosition="0">
        <references count="3">
          <reference field="0" count="1" selected="0">
            <x v="144"/>
          </reference>
          <reference field="2" count="1" selected="0">
            <x v="1"/>
          </reference>
          <reference field="13" count="1">
            <x v="270"/>
          </reference>
        </references>
      </pivotArea>
    </format>
    <format dxfId="15158">
      <pivotArea dataOnly="0" labelOnly="1" outline="0" fieldPosition="0">
        <references count="3">
          <reference field="0" count="1" selected="0">
            <x v="147"/>
          </reference>
          <reference field="2" count="1" selected="0">
            <x v="1"/>
          </reference>
          <reference field="13" count="1">
            <x v="261"/>
          </reference>
        </references>
      </pivotArea>
    </format>
    <format dxfId="15157">
      <pivotArea dataOnly="0" labelOnly="1" outline="0" fieldPosition="0">
        <references count="3">
          <reference field="0" count="1" selected="0">
            <x v="150"/>
          </reference>
          <reference field="2" count="1" selected="0">
            <x v="1"/>
          </reference>
          <reference field="13" count="1">
            <x v="245"/>
          </reference>
        </references>
      </pivotArea>
    </format>
    <format dxfId="15156">
      <pivotArea dataOnly="0" labelOnly="1" outline="0" fieldPosition="0">
        <references count="3">
          <reference field="0" count="1" selected="0">
            <x v="155"/>
          </reference>
          <reference field="2" count="1" selected="0">
            <x v="1"/>
          </reference>
          <reference field="13" count="1">
            <x v="217"/>
          </reference>
        </references>
      </pivotArea>
    </format>
    <format dxfId="15155">
      <pivotArea dataOnly="0" labelOnly="1" outline="0" fieldPosition="0">
        <references count="3">
          <reference field="0" count="1" selected="0">
            <x v="156"/>
          </reference>
          <reference field="2" count="1" selected="0">
            <x v="1"/>
          </reference>
          <reference field="13" count="1">
            <x v="261"/>
          </reference>
        </references>
      </pivotArea>
    </format>
    <format dxfId="15154">
      <pivotArea dataOnly="0" labelOnly="1" outline="0" fieldPosition="0">
        <references count="3">
          <reference field="0" count="1" selected="0">
            <x v="160"/>
          </reference>
          <reference field="2" count="1" selected="0">
            <x v="1"/>
          </reference>
          <reference field="13" count="1">
            <x v="226"/>
          </reference>
        </references>
      </pivotArea>
    </format>
    <format dxfId="15153">
      <pivotArea dataOnly="0" labelOnly="1" outline="0" fieldPosition="0">
        <references count="3">
          <reference field="0" count="1" selected="0">
            <x v="161"/>
          </reference>
          <reference field="2" count="1" selected="0">
            <x v="1"/>
          </reference>
          <reference field="13" count="1">
            <x v="242"/>
          </reference>
        </references>
      </pivotArea>
    </format>
    <format dxfId="15152">
      <pivotArea dataOnly="0" labelOnly="1" outline="0" fieldPosition="0">
        <references count="3">
          <reference field="0" count="1" selected="0">
            <x v="6"/>
          </reference>
          <reference field="2" count="1" selected="0">
            <x v="3"/>
          </reference>
          <reference field="13" count="1">
            <x v="100"/>
          </reference>
        </references>
      </pivotArea>
    </format>
    <format dxfId="15151">
      <pivotArea dataOnly="0" labelOnly="1" outline="0" fieldPosition="0">
        <references count="3">
          <reference field="0" count="1" selected="0">
            <x v="10"/>
          </reference>
          <reference field="2" count="1" selected="0">
            <x v="3"/>
          </reference>
          <reference field="13" count="1">
            <x v="16"/>
          </reference>
        </references>
      </pivotArea>
    </format>
    <format dxfId="15150">
      <pivotArea dataOnly="0" labelOnly="1" outline="0" fieldPosition="0">
        <references count="3">
          <reference field="0" count="1" selected="0">
            <x v="72"/>
          </reference>
          <reference field="2" count="1" selected="0">
            <x v="3"/>
          </reference>
          <reference field="13" count="1">
            <x v="240"/>
          </reference>
        </references>
      </pivotArea>
    </format>
    <format dxfId="15149">
      <pivotArea dataOnly="0" labelOnly="1" outline="0" fieldPosition="0">
        <references count="3">
          <reference field="0" count="1" selected="0">
            <x v="81"/>
          </reference>
          <reference field="2" count="1" selected="0">
            <x v="3"/>
          </reference>
          <reference field="13" count="1">
            <x v="47"/>
          </reference>
        </references>
      </pivotArea>
    </format>
    <format dxfId="15148">
      <pivotArea dataOnly="0" labelOnly="1" outline="0" fieldPosition="0">
        <references count="3">
          <reference field="0" count="1" selected="0">
            <x v="105"/>
          </reference>
          <reference field="2" count="1" selected="0">
            <x v="3"/>
          </reference>
          <reference field="13" count="1">
            <x v="76"/>
          </reference>
        </references>
      </pivotArea>
    </format>
    <format dxfId="15147">
      <pivotArea dataOnly="0" labelOnly="1" outline="0" fieldPosition="0">
        <references count="3">
          <reference field="0" count="1" selected="0">
            <x v="107"/>
          </reference>
          <reference field="2" count="1" selected="0">
            <x v="3"/>
          </reference>
          <reference field="13" count="1">
            <x v="54"/>
          </reference>
        </references>
      </pivotArea>
    </format>
    <format dxfId="15146">
      <pivotArea dataOnly="0" labelOnly="1" outline="0" fieldPosition="0">
        <references count="3">
          <reference field="0" count="1" selected="0">
            <x v="138"/>
          </reference>
          <reference field="2" count="1" selected="0">
            <x v="3"/>
          </reference>
          <reference field="13" count="1">
            <x v="261"/>
          </reference>
        </references>
      </pivotArea>
    </format>
    <format dxfId="15145">
      <pivotArea dataOnly="0" labelOnly="1" outline="0" fieldPosition="0">
        <references count="3">
          <reference field="0" count="1" selected="0">
            <x v="158"/>
          </reference>
          <reference field="2" count="1" selected="0">
            <x v="3"/>
          </reference>
          <reference field="13" count="1">
            <x v="236"/>
          </reference>
        </references>
      </pivotArea>
    </format>
    <format dxfId="15144">
      <pivotArea dataOnly="0" labelOnly="1" outline="0" fieldPosition="0">
        <references count="3">
          <reference field="0" count="1" selected="0">
            <x v="174"/>
          </reference>
          <reference field="2" count="1" selected="0">
            <x v="3"/>
          </reference>
          <reference field="13" count="1">
            <x v="57"/>
          </reference>
        </references>
      </pivotArea>
    </format>
    <format dxfId="15143">
      <pivotArea dataOnly="0" labelOnly="1" outline="0" fieldPosition="0">
        <references count="3">
          <reference field="0" count="1" selected="0">
            <x v="182"/>
          </reference>
          <reference field="2" count="1" selected="0">
            <x v="3"/>
          </reference>
          <reference field="13" count="1">
            <x v="218"/>
          </reference>
        </references>
      </pivotArea>
    </format>
    <format dxfId="15142">
      <pivotArea dataOnly="0" labelOnly="1" outline="0" fieldPosition="0">
        <references count="3">
          <reference field="0" count="1" selected="0">
            <x v="184"/>
          </reference>
          <reference field="2" count="1" selected="0">
            <x v="3"/>
          </reference>
          <reference field="13" count="1">
            <x v="144"/>
          </reference>
        </references>
      </pivotArea>
    </format>
    <format dxfId="15141">
      <pivotArea dataOnly="0" labelOnly="1" outline="0" fieldPosition="0">
        <references count="3">
          <reference field="0" count="1" selected="0">
            <x v="18"/>
          </reference>
          <reference field="2" count="1" selected="0">
            <x v="4"/>
          </reference>
          <reference field="13" count="1">
            <x v="8"/>
          </reference>
        </references>
      </pivotArea>
    </format>
    <format dxfId="15140">
      <pivotArea dataOnly="0" labelOnly="1" outline="0" fieldPosition="0">
        <references count="3">
          <reference field="0" count="1" selected="0">
            <x v="34"/>
          </reference>
          <reference field="2" count="1" selected="0">
            <x v="4"/>
          </reference>
          <reference field="13" count="1">
            <x v="29"/>
          </reference>
        </references>
      </pivotArea>
    </format>
    <format dxfId="15139">
      <pivotArea dataOnly="0" labelOnly="1" outline="0" fieldPosition="0">
        <references count="3">
          <reference field="0" count="1" selected="0">
            <x v="43"/>
          </reference>
          <reference field="2" count="1" selected="0">
            <x v="4"/>
          </reference>
          <reference field="13" count="1">
            <x v="253"/>
          </reference>
        </references>
      </pivotArea>
    </format>
    <format dxfId="15138">
      <pivotArea dataOnly="0" labelOnly="1" outline="0" fieldPosition="0">
        <references count="3">
          <reference field="0" count="1" selected="0">
            <x v="56"/>
          </reference>
          <reference field="2" count="1" selected="0">
            <x v="4"/>
          </reference>
          <reference field="13" count="1">
            <x v="267"/>
          </reference>
        </references>
      </pivotArea>
    </format>
    <format dxfId="15137">
      <pivotArea dataOnly="0" labelOnly="1" outline="0" fieldPosition="0">
        <references count="3">
          <reference field="0" count="1" selected="0">
            <x v="59"/>
          </reference>
          <reference field="2" count="1" selected="0">
            <x v="4"/>
          </reference>
          <reference field="13" count="1">
            <x v="271"/>
          </reference>
        </references>
      </pivotArea>
    </format>
    <format dxfId="15136">
      <pivotArea dataOnly="0" labelOnly="1" outline="0" fieldPosition="0">
        <references count="3">
          <reference field="0" count="1" selected="0">
            <x v="102"/>
          </reference>
          <reference field="2" count="1" selected="0">
            <x v="4"/>
          </reference>
          <reference field="13" count="1">
            <x v="261"/>
          </reference>
        </references>
      </pivotArea>
    </format>
    <format dxfId="15135">
      <pivotArea dataOnly="0" labelOnly="1" outline="0" fieldPosition="0">
        <references count="3">
          <reference field="0" count="1" selected="0">
            <x v="117"/>
          </reference>
          <reference field="2" count="1" selected="0">
            <x v="4"/>
          </reference>
          <reference field="13" count="1">
            <x v="11"/>
          </reference>
        </references>
      </pivotArea>
    </format>
    <format dxfId="15134">
      <pivotArea dataOnly="0" labelOnly="1" outline="0" fieldPosition="0">
        <references count="3">
          <reference field="0" count="1" selected="0">
            <x v="166"/>
          </reference>
          <reference field="2" count="1" selected="0">
            <x v="4"/>
          </reference>
          <reference field="13" count="1">
            <x v="254"/>
          </reference>
        </references>
      </pivotArea>
    </format>
    <format dxfId="15133">
      <pivotArea dataOnly="0" labelOnly="1" outline="0" fieldPosition="0">
        <references count="3">
          <reference field="0" count="1" selected="0">
            <x v="65"/>
          </reference>
          <reference field="2" count="1" selected="0">
            <x v="5"/>
          </reference>
          <reference field="13" count="1">
            <x v="241"/>
          </reference>
        </references>
      </pivotArea>
    </format>
    <format dxfId="15132">
      <pivotArea dataOnly="0" labelOnly="1" outline="0" fieldPosition="0">
        <references count="3">
          <reference field="0" count="1" selected="0">
            <x v="73"/>
          </reference>
          <reference field="2" count="1" selected="0">
            <x v="5"/>
          </reference>
          <reference field="13" count="1">
            <x v="80"/>
          </reference>
        </references>
      </pivotArea>
    </format>
    <format dxfId="15131">
      <pivotArea dataOnly="0" labelOnly="1" outline="0" fieldPosition="0">
        <references count="3">
          <reference field="0" count="1" selected="0">
            <x v="93"/>
          </reference>
          <reference field="2" count="1" selected="0">
            <x v="5"/>
          </reference>
          <reference field="13" count="1">
            <x v="143"/>
          </reference>
        </references>
      </pivotArea>
    </format>
    <format dxfId="15130">
      <pivotArea dataOnly="0" labelOnly="1" outline="0" fieldPosition="0">
        <references count="3">
          <reference field="0" count="1" selected="0">
            <x v="127"/>
          </reference>
          <reference field="2" count="1" selected="0">
            <x v="5"/>
          </reference>
          <reference field="13" count="1">
            <x v="5"/>
          </reference>
        </references>
      </pivotArea>
    </format>
    <format dxfId="15129">
      <pivotArea dataOnly="0" labelOnly="1" outline="0" fieldPosition="0">
        <references count="3">
          <reference field="0" count="1" selected="0">
            <x v="139"/>
          </reference>
          <reference field="2" count="1" selected="0">
            <x v="5"/>
          </reference>
          <reference field="13" count="1">
            <x v="261"/>
          </reference>
        </references>
      </pivotArea>
    </format>
    <format dxfId="15128">
      <pivotArea dataOnly="0" labelOnly="1" outline="0" fieldPosition="0">
        <references count="3">
          <reference field="0" count="1" selected="0">
            <x v="173"/>
          </reference>
          <reference field="2" count="1" selected="0">
            <x v="5"/>
          </reference>
          <reference field="13" count="1">
            <x v="141"/>
          </reference>
        </references>
      </pivotArea>
    </format>
    <format dxfId="15127">
      <pivotArea dataOnly="0" labelOnly="1" outline="0" fieldPosition="0">
        <references count="3">
          <reference field="0" count="1" selected="0">
            <x v="14"/>
          </reference>
          <reference field="2" count="1" selected="0">
            <x v="6"/>
          </reference>
          <reference field="13" count="1">
            <x v="12"/>
          </reference>
        </references>
      </pivotArea>
    </format>
    <format dxfId="15126">
      <pivotArea dataOnly="0" labelOnly="1" outline="0" fieldPosition="0">
        <references count="3">
          <reference field="0" count="1" selected="0">
            <x v="30"/>
          </reference>
          <reference field="2" count="1" selected="0">
            <x v="6"/>
          </reference>
          <reference field="13" count="1">
            <x v="114"/>
          </reference>
        </references>
      </pivotArea>
    </format>
    <format dxfId="15125">
      <pivotArea dataOnly="0" labelOnly="1" outline="0" fieldPosition="0">
        <references count="3">
          <reference field="0" count="1" selected="0">
            <x v="48"/>
          </reference>
          <reference field="2" count="1" selected="0">
            <x v="6"/>
          </reference>
          <reference field="13" count="1">
            <x v="269"/>
          </reference>
        </references>
      </pivotArea>
    </format>
    <format dxfId="15124">
      <pivotArea dataOnly="0" labelOnly="1" outline="0" fieldPosition="0">
        <references count="3">
          <reference field="0" count="1" selected="0">
            <x v="54"/>
          </reference>
          <reference field="2" count="1" selected="0">
            <x v="6"/>
          </reference>
          <reference field="13" count="1">
            <x v="266"/>
          </reference>
        </references>
      </pivotArea>
    </format>
    <format dxfId="15123">
      <pivotArea dataOnly="0" labelOnly="1" outline="0" fieldPosition="0">
        <references count="3">
          <reference field="0" count="1" selected="0">
            <x v="135"/>
          </reference>
          <reference field="2" count="1" selected="0">
            <x v="6"/>
          </reference>
          <reference field="13" count="1">
            <x v="113"/>
          </reference>
        </references>
      </pivotArea>
    </format>
    <format dxfId="15122">
      <pivotArea dataOnly="0" labelOnly="1" outline="0" fieldPosition="0">
        <references count="3">
          <reference field="0" count="1" selected="0">
            <x v="148"/>
          </reference>
          <reference field="2" count="1" selected="0">
            <x v="6"/>
          </reference>
          <reference field="13" count="1">
            <x v="117"/>
          </reference>
        </references>
      </pivotArea>
    </format>
    <format dxfId="15121">
      <pivotArea dataOnly="0" labelOnly="1" outline="0" fieldPosition="0">
        <references count="3">
          <reference field="0" count="1" selected="0">
            <x v="165"/>
          </reference>
          <reference field="2" count="1" selected="0">
            <x v="6"/>
          </reference>
          <reference field="13" count="1">
            <x v="174"/>
          </reference>
        </references>
      </pivotArea>
    </format>
    <format dxfId="15120">
      <pivotArea dataOnly="0" labelOnly="1" outline="0" fieldPosition="0">
        <references count="3">
          <reference field="0" count="1" selected="0">
            <x v="169"/>
          </reference>
          <reference field="2" count="1" selected="0">
            <x v="6"/>
          </reference>
          <reference field="13" count="1">
            <x v="134"/>
          </reference>
        </references>
      </pivotArea>
    </format>
    <format dxfId="15119">
      <pivotArea dataOnly="0" labelOnly="1" outline="0" fieldPosition="0">
        <references count="3">
          <reference field="0" count="1" selected="0">
            <x v="183"/>
          </reference>
          <reference field="2" count="1" selected="0">
            <x v="6"/>
          </reference>
          <reference field="13" count="1">
            <x v="114"/>
          </reference>
        </references>
      </pivotArea>
    </format>
    <format dxfId="15118">
      <pivotArea dataOnly="0" labelOnly="1" outline="0" fieldPosition="0">
        <references count="3">
          <reference field="0" count="1" selected="0">
            <x v="96"/>
          </reference>
          <reference field="2" count="1" selected="0">
            <x v="7"/>
          </reference>
          <reference field="13" count="1">
            <x v="196"/>
          </reference>
        </references>
      </pivotArea>
    </format>
    <format dxfId="15117">
      <pivotArea dataOnly="0" labelOnly="1" outline="0" fieldPosition="0">
        <references count="3">
          <reference field="0" count="1" selected="0">
            <x v="179"/>
          </reference>
          <reference field="2" count="1" selected="0">
            <x v="7"/>
          </reference>
          <reference field="13" count="1">
            <x v="251"/>
          </reference>
        </references>
      </pivotArea>
    </format>
    <format dxfId="15116">
      <pivotArea dataOnly="0" labelOnly="1" outline="0" fieldPosition="0">
        <references count="3">
          <reference field="0" count="1" selected="0">
            <x v="7"/>
          </reference>
          <reference field="2" count="1" selected="0">
            <x v="8"/>
          </reference>
          <reference field="13" count="1">
            <x v="237"/>
          </reference>
        </references>
      </pivotArea>
    </format>
    <format dxfId="15115">
      <pivotArea dataOnly="0" labelOnly="1" outline="0" fieldPosition="0">
        <references count="3">
          <reference field="0" count="1" selected="0">
            <x v="8"/>
          </reference>
          <reference field="2" count="1" selected="0">
            <x v="9"/>
          </reference>
          <reference field="13" count="1">
            <x v="151"/>
          </reference>
        </references>
      </pivotArea>
    </format>
    <format dxfId="15114">
      <pivotArea dataOnly="0" labelOnly="1" outline="0" fieldPosition="0">
        <references count="3">
          <reference field="0" count="1" selected="0">
            <x v="47"/>
          </reference>
          <reference field="2" count="1" selected="0">
            <x v="9"/>
          </reference>
          <reference field="13" count="1">
            <x v="212"/>
          </reference>
        </references>
      </pivotArea>
    </format>
    <format dxfId="15113">
      <pivotArea dataOnly="0" labelOnly="1" outline="0" fieldPosition="0">
        <references count="3">
          <reference field="0" count="1" selected="0">
            <x v="97"/>
          </reference>
          <reference field="2" count="1" selected="0">
            <x v="9"/>
          </reference>
          <reference field="13" count="1">
            <x v="259"/>
          </reference>
        </references>
      </pivotArea>
    </format>
    <format dxfId="15112">
      <pivotArea dataOnly="0" labelOnly="1" outline="0" fieldPosition="0">
        <references count="3">
          <reference field="0" count="1" selected="0">
            <x v="11"/>
          </reference>
          <reference field="2" count="1" selected="0">
            <x v="10"/>
          </reference>
          <reference field="13" count="1">
            <x v="258"/>
          </reference>
        </references>
      </pivotArea>
    </format>
    <format dxfId="15111">
      <pivotArea dataOnly="0" labelOnly="1" outline="0" fieldPosition="0">
        <references count="3">
          <reference field="0" count="1" selected="0">
            <x v="111"/>
          </reference>
          <reference field="2" count="1" selected="0">
            <x v="10"/>
          </reference>
          <reference field="13" count="1">
            <x v="195"/>
          </reference>
        </references>
      </pivotArea>
    </format>
    <format dxfId="15110">
      <pivotArea dataOnly="0" labelOnly="1" outline="0" fieldPosition="0">
        <references count="3">
          <reference field="0" count="1" selected="0">
            <x v="125"/>
          </reference>
          <reference field="2" count="1" selected="0">
            <x v="10"/>
          </reference>
          <reference field="13" count="1">
            <x v="31"/>
          </reference>
        </references>
      </pivotArea>
    </format>
    <format dxfId="15109">
      <pivotArea dataOnly="0" labelOnly="1" outline="0" fieldPosition="0">
        <references count="3">
          <reference field="0" count="1" selected="0">
            <x v="20"/>
          </reference>
          <reference field="2" count="1" selected="0">
            <x v="11"/>
          </reference>
          <reference field="13" count="1">
            <x v="261"/>
          </reference>
        </references>
      </pivotArea>
    </format>
    <format dxfId="15108">
      <pivotArea dataOnly="0" labelOnly="1" outline="0" fieldPosition="0">
        <references count="3">
          <reference field="0" count="1" selected="0">
            <x v="60"/>
          </reference>
          <reference field="2" count="1" selected="0">
            <x v="11"/>
          </reference>
          <reference field="13" count="1">
            <x v="248"/>
          </reference>
        </references>
      </pivotArea>
    </format>
    <format dxfId="15107">
      <pivotArea dataOnly="0" labelOnly="1" outline="0" fieldPosition="0">
        <references count="3">
          <reference field="0" count="1" selected="0">
            <x v="80"/>
          </reference>
          <reference field="2" count="1" selected="0">
            <x v="11"/>
          </reference>
          <reference field="13" count="1">
            <x v="209"/>
          </reference>
        </references>
      </pivotArea>
    </format>
    <format dxfId="15106">
      <pivotArea dataOnly="0" labelOnly="1" outline="0" fieldPosition="0">
        <references count="3">
          <reference field="0" count="1" selected="0">
            <x v="118"/>
          </reference>
          <reference field="2" count="1" selected="0">
            <x v="11"/>
          </reference>
          <reference field="13" count="1">
            <x v="222"/>
          </reference>
        </references>
      </pivotArea>
    </format>
    <format dxfId="15105">
      <pivotArea dataOnly="0" labelOnly="1" outline="0" fieldPosition="0">
        <references count="3">
          <reference field="0" count="1" selected="0">
            <x v="122"/>
          </reference>
          <reference field="2" count="1" selected="0">
            <x v="11"/>
          </reference>
          <reference field="13" count="1">
            <x v="220"/>
          </reference>
        </references>
      </pivotArea>
    </format>
    <format dxfId="15104">
      <pivotArea dataOnly="0" labelOnly="1" outline="0" fieldPosition="0">
        <references count="3">
          <reference field="0" count="1" selected="0">
            <x v="172"/>
          </reference>
          <reference field="2" count="1" selected="0">
            <x v="11"/>
          </reference>
          <reference field="13" count="1">
            <x v="225"/>
          </reference>
        </references>
      </pivotArea>
    </format>
    <format dxfId="15103">
      <pivotArea dataOnly="0" labelOnly="1" outline="0" fieldPosition="0">
        <references count="3">
          <reference field="0" count="1" selected="0">
            <x v="177"/>
          </reference>
          <reference field="2" count="1" selected="0">
            <x v="11"/>
          </reference>
          <reference field="13" count="1">
            <x v="232"/>
          </reference>
        </references>
      </pivotArea>
    </format>
    <format dxfId="15102">
      <pivotArea dataOnly="0" labelOnly="1" outline="0" fieldPosition="0">
        <references count="3">
          <reference field="0" count="1" selected="0">
            <x v="180"/>
          </reference>
          <reference field="2" count="1" selected="0">
            <x v="11"/>
          </reference>
          <reference field="13" count="1">
            <x v="223"/>
          </reference>
        </references>
      </pivotArea>
    </format>
    <format dxfId="15101">
      <pivotArea dataOnly="0" labelOnly="1" outline="0" fieldPosition="0">
        <references count="3">
          <reference field="0" count="1" selected="0">
            <x v="13"/>
          </reference>
          <reference field="2" count="1" selected="0">
            <x v="12"/>
          </reference>
          <reference field="13" count="1">
            <x v="91"/>
          </reference>
        </references>
      </pivotArea>
    </format>
    <format dxfId="15100">
      <pivotArea dataOnly="0" labelOnly="1" outline="0" fieldPosition="0">
        <references count="3">
          <reference field="0" count="1" selected="0">
            <x v="15"/>
          </reference>
          <reference field="2" count="1" selected="0">
            <x v="12"/>
          </reference>
          <reference field="13" count="1">
            <x v="129"/>
          </reference>
        </references>
      </pivotArea>
    </format>
    <format dxfId="15099">
      <pivotArea dataOnly="0" labelOnly="1" outline="0" fieldPosition="0">
        <references count="3">
          <reference field="0" count="1" selected="0">
            <x v="31"/>
          </reference>
          <reference field="2" count="1" selected="0">
            <x v="12"/>
          </reference>
          <reference field="13" count="1">
            <x v="210"/>
          </reference>
        </references>
      </pivotArea>
    </format>
    <format dxfId="15098">
      <pivotArea dataOnly="0" labelOnly="1" outline="0" fieldPosition="0">
        <references count="3">
          <reference field="0" count="1" selected="0">
            <x v="33"/>
          </reference>
          <reference field="2" count="1" selected="0">
            <x v="12"/>
          </reference>
          <reference field="13" count="1">
            <x v="261"/>
          </reference>
        </references>
      </pivotArea>
    </format>
    <format dxfId="15097">
      <pivotArea dataOnly="0" labelOnly="1" outline="0" fieldPosition="0">
        <references count="3">
          <reference field="0" count="1" selected="0">
            <x v="35"/>
          </reference>
          <reference field="2" count="1" selected="0">
            <x v="12"/>
          </reference>
          <reference field="13" count="1">
            <x v="231"/>
          </reference>
        </references>
      </pivotArea>
    </format>
    <format dxfId="15096">
      <pivotArea dataOnly="0" labelOnly="1" outline="0" fieldPosition="0">
        <references count="3">
          <reference field="0" count="1" selected="0">
            <x v="51"/>
          </reference>
          <reference field="2" count="1" selected="0">
            <x v="12"/>
          </reference>
          <reference field="13" count="1">
            <x v="180"/>
          </reference>
        </references>
      </pivotArea>
    </format>
    <format dxfId="15095">
      <pivotArea dataOnly="0" labelOnly="1" outline="0" fieldPosition="0">
        <references count="3">
          <reference field="0" count="1" selected="0">
            <x v="61"/>
          </reference>
          <reference field="2" count="1" selected="0">
            <x v="12"/>
          </reference>
          <reference field="13" count="1">
            <x v="156"/>
          </reference>
        </references>
      </pivotArea>
    </format>
    <format dxfId="15094">
      <pivotArea dataOnly="0" labelOnly="1" outline="0" fieldPosition="0">
        <references count="3">
          <reference field="0" count="1" selected="0">
            <x v="62"/>
          </reference>
          <reference field="2" count="1" selected="0">
            <x v="12"/>
          </reference>
          <reference field="13" count="1">
            <x v="84"/>
          </reference>
        </references>
      </pivotArea>
    </format>
    <format dxfId="15093">
      <pivotArea dataOnly="0" labelOnly="1" outline="0" fieldPosition="0">
        <references count="3">
          <reference field="0" count="1" selected="0">
            <x v="75"/>
          </reference>
          <reference field="2" count="1" selected="0">
            <x v="12"/>
          </reference>
          <reference field="13" count="1">
            <x v="48"/>
          </reference>
        </references>
      </pivotArea>
    </format>
    <format dxfId="15092">
      <pivotArea dataOnly="0" labelOnly="1" outline="0" fieldPosition="0">
        <references count="3">
          <reference field="0" count="1" selected="0">
            <x v="151"/>
          </reference>
          <reference field="2" count="1" selected="0">
            <x v="12"/>
          </reference>
          <reference field="13" count="1">
            <x v="157"/>
          </reference>
        </references>
      </pivotArea>
    </format>
    <format dxfId="15091">
      <pivotArea dataOnly="0" labelOnly="1" outline="0" fieldPosition="0">
        <references count="3">
          <reference field="0" count="1" selected="0">
            <x v="185"/>
          </reference>
          <reference field="2" count="1" selected="0">
            <x v="12"/>
          </reference>
          <reference field="13" count="1">
            <x v="36"/>
          </reference>
        </references>
      </pivotArea>
    </format>
    <format dxfId="15090">
      <pivotArea dataOnly="0" labelOnly="1" outline="0" fieldPosition="0">
        <references count="3">
          <reference field="0" count="1" selected="0">
            <x v="28"/>
          </reference>
          <reference field="2" count="1" selected="0">
            <x v="13"/>
          </reference>
          <reference field="13" count="1">
            <x v="264"/>
          </reference>
        </references>
      </pivotArea>
    </format>
    <format dxfId="15089">
      <pivotArea dataOnly="0" labelOnly="1" outline="0" fieldPosition="0">
        <references count="3">
          <reference field="0" count="1" selected="0">
            <x v="37"/>
          </reference>
          <reference field="2" count="1" selected="0">
            <x v="13"/>
          </reference>
          <reference field="13" count="1">
            <x v="229"/>
          </reference>
        </references>
      </pivotArea>
    </format>
    <format dxfId="15088">
      <pivotArea dataOnly="0" labelOnly="1" outline="0" fieldPosition="0">
        <references count="3">
          <reference field="0" count="1" selected="0">
            <x v="46"/>
          </reference>
          <reference field="2" count="1" selected="0">
            <x v="13"/>
          </reference>
          <reference field="13" count="1">
            <x v="211"/>
          </reference>
        </references>
      </pivotArea>
    </format>
    <format dxfId="15087">
      <pivotArea dataOnly="0" labelOnly="1" outline="0" fieldPosition="0">
        <references count="3">
          <reference field="0" count="1" selected="0">
            <x v="52"/>
          </reference>
          <reference field="2" count="1" selected="0">
            <x v="13"/>
          </reference>
          <reference field="13" count="1">
            <x v="188"/>
          </reference>
        </references>
      </pivotArea>
    </format>
    <format dxfId="15086">
      <pivotArea dataOnly="0" labelOnly="1" outline="0" fieldPosition="0">
        <references count="3">
          <reference field="0" count="1" selected="0">
            <x v="69"/>
          </reference>
          <reference field="2" count="1" selected="0">
            <x v="13"/>
          </reference>
          <reference field="13" count="1">
            <x v="224"/>
          </reference>
        </references>
      </pivotArea>
    </format>
    <format dxfId="15085">
      <pivotArea dataOnly="0" labelOnly="1" outline="0" fieldPosition="0">
        <references count="3">
          <reference field="0" count="1" selected="0">
            <x v="84"/>
          </reference>
          <reference field="2" count="1" selected="0">
            <x v="13"/>
          </reference>
          <reference field="13" count="1">
            <x v="261"/>
          </reference>
        </references>
      </pivotArea>
    </format>
    <format dxfId="15084">
      <pivotArea dataOnly="0" labelOnly="1" outline="0" fieldPosition="0">
        <references count="3">
          <reference field="0" count="1" selected="0">
            <x v="104"/>
          </reference>
          <reference field="2" count="1" selected="0">
            <x v="13"/>
          </reference>
          <reference field="13" count="1">
            <x v="227"/>
          </reference>
        </references>
      </pivotArea>
    </format>
    <format dxfId="15083">
      <pivotArea dataOnly="0" labelOnly="1" outline="0" fieldPosition="0">
        <references count="3">
          <reference field="0" count="1" selected="0">
            <x v="121"/>
          </reference>
          <reference field="2" count="1" selected="0">
            <x v="13"/>
          </reference>
          <reference field="13" count="1">
            <x v="137"/>
          </reference>
        </references>
      </pivotArea>
    </format>
    <format dxfId="15082">
      <pivotArea dataOnly="0" labelOnly="1" outline="0" fieldPosition="0">
        <references count="3">
          <reference field="0" count="1" selected="0">
            <x v="123"/>
          </reference>
          <reference field="2" count="1" selected="0">
            <x v="13"/>
          </reference>
          <reference field="13" count="1">
            <x v="250"/>
          </reference>
        </references>
      </pivotArea>
    </format>
    <format dxfId="15081">
      <pivotArea dataOnly="0" labelOnly="1" outline="0" fieldPosition="0">
        <references count="3">
          <reference field="0" count="1" selected="0">
            <x v="136"/>
          </reference>
          <reference field="2" count="1" selected="0">
            <x v="13"/>
          </reference>
          <reference field="13" count="1">
            <x v="252"/>
          </reference>
        </references>
      </pivotArea>
    </format>
    <format dxfId="15080">
      <pivotArea dataOnly="0" labelOnly="1" outline="0" fieldPosition="0">
        <references count="3">
          <reference field="0" count="1" selected="0">
            <x v="171"/>
          </reference>
          <reference field="2" count="1" selected="0">
            <x v="13"/>
          </reference>
          <reference field="13" count="1">
            <x v="8"/>
          </reference>
        </references>
      </pivotArea>
    </format>
    <format dxfId="15079">
      <pivotArea dataOnly="0" labelOnly="1" outline="0" fieldPosition="0">
        <references count="3">
          <reference field="0" count="1" selected="0">
            <x v="181"/>
          </reference>
          <reference field="2" count="1" selected="0">
            <x v="13"/>
          </reference>
          <reference field="13" count="1">
            <x v="228"/>
          </reference>
        </references>
      </pivotArea>
    </format>
    <format dxfId="15078">
      <pivotArea dataOnly="0" labelOnly="1" outline="0" fieldPosition="0">
        <references count="3">
          <reference field="0" count="1" selected="0">
            <x v="29"/>
          </reference>
          <reference field="2" count="1" selected="0">
            <x v="14"/>
          </reference>
          <reference field="13" count="1">
            <x v="261"/>
          </reference>
        </references>
      </pivotArea>
    </format>
    <format dxfId="15077">
      <pivotArea dataOnly="0" labelOnly="1" outline="0" fieldPosition="0">
        <references count="3">
          <reference field="0" count="1" selected="0">
            <x v="74"/>
          </reference>
          <reference field="2" count="1" selected="0">
            <x v="14"/>
          </reference>
          <reference field="13" count="1">
            <x v="182"/>
          </reference>
        </references>
      </pivotArea>
    </format>
    <format dxfId="15076">
      <pivotArea dataOnly="0" labelOnly="1" outline="0" fieldPosition="0">
        <references count="3">
          <reference field="0" count="1" selected="0">
            <x v="36"/>
          </reference>
          <reference field="2" count="1" selected="0">
            <x v="15"/>
          </reference>
          <reference field="13" count="1">
            <x v="73"/>
          </reference>
        </references>
      </pivotArea>
    </format>
    <format dxfId="15075">
      <pivotArea dataOnly="0" labelOnly="1" outline="0" fieldPosition="0">
        <references count="3">
          <reference field="0" count="1" selected="0">
            <x v="44"/>
          </reference>
          <reference field="2" count="1" selected="0">
            <x v="15"/>
          </reference>
          <reference field="13" count="1">
            <x v="261"/>
          </reference>
        </references>
      </pivotArea>
    </format>
    <format dxfId="15074">
      <pivotArea dataOnly="0" labelOnly="1" outline="0" fieldPosition="0">
        <references count="3">
          <reference field="0" count="1" selected="0">
            <x v="101"/>
          </reference>
          <reference field="2" count="1" selected="0">
            <x v="15"/>
          </reference>
          <reference field="13" count="1">
            <x v="57"/>
          </reference>
        </references>
      </pivotArea>
    </format>
    <format dxfId="15073">
      <pivotArea dataOnly="0" labelOnly="1" outline="0" fieldPosition="0">
        <references count="3">
          <reference field="0" count="1" selected="0">
            <x v="157"/>
          </reference>
          <reference field="2" count="1" selected="0">
            <x v="15"/>
          </reference>
          <reference field="13" count="1">
            <x v="235"/>
          </reference>
        </references>
      </pivotArea>
    </format>
    <format dxfId="15072">
      <pivotArea dataOnly="0" labelOnly="1" outline="0" fieldPosition="0">
        <references count="3">
          <reference field="0" count="1" selected="0">
            <x v="45"/>
          </reference>
          <reference field="2" count="1" selected="0">
            <x v="16"/>
          </reference>
          <reference field="13" count="1">
            <x v="208"/>
          </reference>
        </references>
      </pivotArea>
    </format>
    <format dxfId="15071">
      <pivotArea dataOnly="0" labelOnly="1" outline="0" fieldPosition="0">
        <references count="3">
          <reference field="0" count="1" selected="0">
            <x v="76"/>
          </reference>
          <reference field="2" count="1" selected="0">
            <x v="16"/>
          </reference>
          <reference field="13" count="1">
            <x v="48"/>
          </reference>
        </references>
      </pivotArea>
    </format>
    <format dxfId="15070">
      <pivotArea dataOnly="0" labelOnly="1" outline="0" fieldPosition="0">
        <references count="3">
          <reference field="0" count="1" selected="0">
            <x v="100"/>
          </reference>
          <reference field="2" count="1" selected="0">
            <x v="16"/>
          </reference>
          <reference field="13" count="1">
            <x v="247"/>
          </reference>
        </references>
      </pivotArea>
    </format>
    <format dxfId="15069">
      <pivotArea dataOnly="0" labelOnly="1" outline="0" fieldPosition="0">
        <references count="3">
          <reference field="0" count="1" selected="0">
            <x v="130"/>
          </reference>
          <reference field="2" count="1" selected="0">
            <x v="16"/>
          </reference>
          <reference field="13" count="1">
            <x v="199"/>
          </reference>
        </references>
      </pivotArea>
    </format>
    <format dxfId="15068">
      <pivotArea dataOnly="0" labelOnly="1" outline="0" fieldPosition="0">
        <references count="3">
          <reference field="0" count="1" selected="0">
            <x v="134"/>
          </reference>
          <reference field="2" count="1" selected="0">
            <x v="16"/>
          </reference>
          <reference field="13" count="1">
            <x v="244"/>
          </reference>
        </references>
      </pivotArea>
    </format>
    <format dxfId="15067">
      <pivotArea dataOnly="0" labelOnly="1" outline="0" fieldPosition="0">
        <references count="3">
          <reference field="0" count="1" selected="0">
            <x v="141"/>
          </reference>
          <reference field="2" count="1" selected="0">
            <x v="16"/>
          </reference>
          <reference field="13" count="1">
            <x v="246"/>
          </reference>
        </references>
      </pivotArea>
    </format>
    <format dxfId="15066">
      <pivotArea dataOnly="0" labelOnly="1" outline="0" fieldPosition="0">
        <references count="3">
          <reference field="0" count="1" selected="0">
            <x v="175"/>
          </reference>
          <reference field="2" count="1" selected="0">
            <x v="16"/>
          </reference>
          <reference field="13" count="1">
            <x v="179"/>
          </reference>
        </references>
      </pivotArea>
    </format>
    <format dxfId="15065">
      <pivotArea dataOnly="0" labelOnly="1" outline="0" fieldPosition="0">
        <references count="3">
          <reference field="0" count="1" selected="0">
            <x v="176"/>
          </reference>
          <reference field="2" count="1" selected="0">
            <x v="16"/>
          </reference>
          <reference field="13" count="1">
            <x v="177"/>
          </reference>
        </references>
      </pivotArea>
    </format>
    <format dxfId="15064">
      <pivotArea dataOnly="0" labelOnly="1" outline="0" fieldPosition="0">
        <references count="3">
          <reference field="0" count="1" selected="0">
            <x v="186"/>
          </reference>
          <reference field="2" count="1" selected="0">
            <x v="16"/>
          </reference>
          <reference field="13" count="1">
            <x v="227"/>
          </reference>
        </references>
      </pivotArea>
    </format>
    <format dxfId="15063">
      <pivotArea dataOnly="0" labelOnly="1" outline="0" fieldPosition="0">
        <references count="3">
          <reference field="0" count="1" selected="0">
            <x v="103"/>
          </reference>
          <reference field="2" count="1" selected="0">
            <x v="17"/>
          </reference>
          <reference field="13" count="1">
            <x v="178"/>
          </reference>
        </references>
      </pivotArea>
    </format>
    <format dxfId="15062">
      <pivotArea dataOnly="0" labelOnly="1" outline="0" fieldPosition="0">
        <references count="3">
          <reference field="0" count="1" selected="0">
            <x v="108"/>
          </reference>
          <reference field="2" count="1" selected="0">
            <x v="17"/>
          </reference>
          <reference field="13" count="1">
            <x v="137"/>
          </reference>
        </references>
      </pivotArea>
    </format>
    <format dxfId="15061">
      <pivotArea dataOnly="0" labelOnly="1" outline="0" fieldPosition="0">
        <references count="3">
          <reference field="0" count="1" selected="0">
            <x v="187"/>
          </reference>
          <reference field="2" count="1" selected="0">
            <x v="17"/>
          </reference>
          <reference field="13" count="1">
            <x v="85"/>
          </reference>
        </references>
      </pivotArea>
    </format>
    <format dxfId="15060">
      <pivotArea dataOnly="0" labelOnly="1" outline="0" fieldPosition="0">
        <references count="3">
          <reference field="0" count="1" selected="0">
            <x v="32"/>
          </reference>
          <reference field="2" count="1" selected="0">
            <x v="19"/>
          </reference>
          <reference field="13" count="1">
            <x v="191"/>
          </reference>
        </references>
      </pivotArea>
    </format>
    <format dxfId="15059">
      <pivotArea dataOnly="0" labelOnly="1" outline="0" fieldPosition="0">
        <references count="3">
          <reference field="0" count="1" selected="0">
            <x v="89"/>
          </reference>
          <reference field="2" count="1" selected="0">
            <x v="19"/>
          </reference>
          <reference field="13" count="1">
            <x v="96"/>
          </reference>
        </references>
      </pivotArea>
    </format>
    <format dxfId="15058">
      <pivotArea dataOnly="0" labelOnly="1" outline="0" fieldPosition="0">
        <references count="3">
          <reference field="0" count="1" selected="0">
            <x v="114"/>
          </reference>
          <reference field="2" count="1" selected="0">
            <x v="20"/>
          </reference>
          <reference field="13" count="1">
            <x v="124"/>
          </reference>
        </references>
      </pivotArea>
    </format>
    <format dxfId="15057">
      <pivotArea dataOnly="0" labelOnly="1" outline="0" fieldPosition="0">
        <references count="3">
          <reference field="0" count="1" selected="0">
            <x v="116"/>
          </reference>
          <reference field="2" count="1" selected="0">
            <x v="20"/>
          </reference>
          <reference field="13" count="1">
            <x v="263"/>
          </reference>
        </references>
      </pivotArea>
    </format>
    <format dxfId="15056">
      <pivotArea dataOnly="0" labelOnly="1" outline="0" fieldPosition="0">
        <references count="3">
          <reference field="0" count="1" selected="0">
            <x v="27"/>
          </reference>
          <reference field="2" count="1" selected="0">
            <x v="22"/>
          </reference>
          <reference field="13" count="1">
            <x v="268"/>
          </reference>
        </references>
      </pivotArea>
    </format>
    <format dxfId="15055">
      <pivotArea dataOnly="0" labelOnly="1" outline="0" fieldPosition="0">
        <references count="3">
          <reference field="0" count="1" selected="0">
            <x v="137"/>
          </reference>
          <reference field="2" count="1" selected="0">
            <x v="22"/>
          </reference>
          <reference field="13" count="1">
            <x v="239"/>
          </reference>
        </references>
      </pivotArea>
    </format>
    <format dxfId="15054">
      <pivotArea dataOnly="0" labelOnly="1" outline="0" fieldPosition="0">
        <references count="4">
          <reference field="0" count="1" selected="0">
            <x v="17"/>
          </reference>
          <reference field="2" count="1" selected="0">
            <x v="1"/>
          </reference>
          <reference field="12" count="1">
            <x v="11"/>
          </reference>
          <reference field="13" count="1" selected="0">
            <x v="194"/>
          </reference>
        </references>
      </pivotArea>
    </format>
    <format dxfId="15053">
      <pivotArea dataOnly="0" labelOnly="1" outline="0" fieldPosition="0">
        <references count="4">
          <reference field="0" count="1" selected="0">
            <x v="19"/>
          </reference>
          <reference field="2" count="1" selected="0">
            <x v="1"/>
          </reference>
          <reference field="12" count="1">
            <x v="1"/>
          </reference>
          <reference field="13" count="1" selected="0">
            <x v="166"/>
          </reference>
        </references>
      </pivotArea>
    </format>
    <format dxfId="15052">
      <pivotArea dataOnly="0" labelOnly="1" outline="0" fieldPosition="0">
        <references count="4">
          <reference field="0" count="1" selected="0">
            <x v="21"/>
          </reference>
          <reference field="2" count="1" selected="0">
            <x v="1"/>
          </reference>
          <reference field="12" count="1">
            <x v="4"/>
          </reference>
          <reference field="13" count="1" selected="0">
            <x v="216"/>
          </reference>
        </references>
      </pivotArea>
    </format>
    <format dxfId="15051">
      <pivotArea dataOnly="0" labelOnly="1" outline="0" fieldPosition="0">
        <references count="4">
          <reference field="0" count="1" selected="0">
            <x v="22"/>
          </reference>
          <reference field="2" count="1" selected="0">
            <x v="1"/>
          </reference>
          <reference field="12" count="1">
            <x v="35"/>
          </reference>
          <reference field="13" count="1" selected="0">
            <x v="28"/>
          </reference>
        </references>
      </pivotArea>
    </format>
    <format dxfId="15050">
      <pivotArea dataOnly="0" labelOnly="1" outline="0" fieldPosition="0">
        <references count="4">
          <reference field="0" count="1" selected="0">
            <x v="25"/>
          </reference>
          <reference field="2" count="1" selected="0">
            <x v="1"/>
          </reference>
          <reference field="12" count="1">
            <x v="32"/>
          </reference>
          <reference field="13" count="1" selected="0">
            <x v="56"/>
          </reference>
        </references>
      </pivotArea>
    </format>
    <format dxfId="15049">
      <pivotArea dataOnly="0" labelOnly="1" outline="0" fieldPosition="0">
        <references count="4">
          <reference field="0" count="1" selected="0">
            <x v="26"/>
          </reference>
          <reference field="2" count="1" selected="0">
            <x v="1"/>
          </reference>
          <reference field="12" count="1">
            <x v="4"/>
          </reference>
          <reference field="13" count="1" selected="0">
            <x v="127"/>
          </reference>
        </references>
      </pivotArea>
    </format>
    <format dxfId="15048">
      <pivotArea dataOnly="0" labelOnly="1" outline="0" fieldPosition="0">
        <references count="4">
          <reference field="0" count="1" selected="0">
            <x v="39"/>
          </reference>
          <reference field="2" count="1" selected="0">
            <x v="1"/>
          </reference>
          <reference field="12" count="1">
            <x v="4"/>
          </reference>
          <reference field="13" count="1" selected="0">
            <x v="73"/>
          </reference>
        </references>
      </pivotArea>
    </format>
    <format dxfId="15047">
      <pivotArea dataOnly="0" labelOnly="1" outline="0" fieldPosition="0">
        <references count="4">
          <reference field="0" count="1" selected="0">
            <x v="40"/>
          </reference>
          <reference field="2" count="1" selected="0">
            <x v="1"/>
          </reference>
          <reference field="12" count="1">
            <x v="8"/>
          </reference>
          <reference field="13" count="1" selected="0">
            <x v="160"/>
          </reference>
        </references>
      </pivotArea>
    </format>
    <format dxfId="15046">
      <pivotArea dataOnly="0" labelOnly="1" outline="0" fieldPosition="0">
        <references count="4">
          <reference field="0" count="1" selected="0">
            <x v="58"/>
          </reference>
          <reference field="2" count="1" selected="0">
            <x v="1"/>
          </reference>
          <reference field="12" count="1">
            <x v="1"/>
          </reference>
          <reference field="13" count="1" selected="0">
            <x v="261"/>
          </reference>
        </references>
      </pivotArea>
    </format>
    <format dxfId="15045">
      <pivotArea dataOnly="0" labelOnly="1" outline="0" fieldPosition="0">
        <references count="4">
          <reference field="0" count="1" selected="0">
            <x v="63"/>
          </reference>
          <reference field="2" count="1" selected="0">
            <x v="1"/>
          </reference>
          <reference field="12" count="1">
            <x v="1"/>
          </reference>
          <reference field="13" count="1" selected="0">
            <x v="59"/>
          </reference>
        </references>
      </pivotArea>
    </format>
    <format dxfId="15044">
      <pivotArea dataOnly="0" labelOnly="1" outline="0" fieldPosition="0">
        <references count="4">
          <reference field="0" count="1" selected="0">
            <x v="70"/>
          </reference>
          <reference field="2" count="1" selected="0">
            <x v="1"/>
          </reference>
          <reference field="12" count="1">
            <x v="5"/>
          </reference>
          <reference field="13" count="1" selected="0">
            <x v="238"/>
          </reference>
        </references>
      </pivotArea>
    </format>
    <format dxfId="15043">
      <pivotArea dataOnly="0" labelOnly="1" outline="0" fieldPosition="0">
        <references count="4">
          <reference field="0" count="1" selected="0">
            <x v="77"/>
          </reference>
          <reference field="2" count="1" selected="0">
            <x v="1"/>
          </reference>
          <reference field="12" count="1">
            <x v="19"/>
          </reference>
          <reference field="13" count="1" selected="0">
            <x v="37"/>
          </reference>
        </references>
      </pivotArea>
    </format>
    <format dxfId="15042">
      <pivotArea dataOnly="0" labelOnly="1" outline="0" fieldPosition="0">
        <references count="4">
          <reference field="0" count="1" selected="0">
            <x v="78"/>
          </reference>
          <reference field="2" count="1" selected="0">
            <x v="1"/>
          </reference>
          <reference field="12" count="1">
            <x v="1"/>
          </reference>
          <reference field="13" count="1" selected="0">
            <x v="262"/>
          </reference>
        </references>
      </pivotArea>
    </format>
    <format dxfId="15041">
      <pivotArea dataOnly="0" labelOnly="1" outline="0" fieldPosition="0">
        <references count="4">
          <reference field="0" count="1" selected="0">
            <x v="79"/>
          </reference>
          <reference field="2" count="1" selected="0">
            <x v="1"/>
          </reference>
          <reference field="12" count="1">
            <x v="8"/>
          </reference>
          <reference field="13" count="1" selected="0">
            <x v="185"/>
          </reference>
        </references>
      </pivotArea>
    </format>
    <format dxfId="15040">
      <pivotArea dataOnly="0" labelOnly="1" outline="0" fieldPosition="0">
        <references count="4">
          <reference field="0" count="1" selected="0">
            <x v="86"/>
          </reference>
          <reference field="2" count="1" selected="0">
            <x v="1"/>
          </reference>
          <reference field="12" count="1">
            <x v="8"/>
          </reference>
          <reference field="13" count="1" selected="0">
            <x v="205"/>
          </reference>
        </references>
      </pivotArea>
    </format>
    <format dxfId="15039">
      <pivotArea dataOnly="0" labelOnly="1" outline="0" fieldPosition="0">
        <references count="4">
          <reference field="0" count="1" selected="0">
            <x v="87"/>
          </reference>
          <reference field="2" count="1" selected="0">
            <x v="1"/>
          </reference>
          <reference field="12" count="1">
            <x v="1"/>
          </reference>
          <reference field="13" count="1" selected="0">
            <x v="265"/>
          </reference>
        </references>
      </pivotArea>
    </format>
    <format dxfId="15038">
      <pivotArea dataOnly="0" labelOnly="1" outline="0" fieldPosition="0">
        <references count="4">
          <reference field="0" count="1" selected="0">
            <x v="88"/>
          </reference>
          <reference field="2" count="1" selected="0">
            <x v="1"/>
          </reference>
          <reference field="12" count="1">
            <x v="12"/>
          </reference>
          <reference field="13" count="1" selected="0">
            <x v="61"/>
          </reference>
        </references>
      </pivotArea>
    </format>
    <format dxfId="15037">
      <pivotArea dataOnly="0" labelOnly="1" outline="0" fieldPosition="0">
        <references count="4">
          <reference field="0" count="1" selected="0">
            <x v="91"/>
          </reference>
          <reference field="2" count="1" selected="0">
            <x v="1"/>
          </reference>
          <reference field="12" count="1">
            <x v="13"/>
          </reference>
          <reference field="13" count="1" selected="0">
            <x v="17"/>
          </reference>
        </references>
      </pivotArea>
    </format>
    <format dxfId="15036">
      <pivotArea dataOnly="0" labelOnly="1" outline="0" fieldPosition="0">
        <references count="4">
          <reference field="0" count="1" selected="0">
            <x v="92"/>
          </reference>
          <reference field="2" count="1" selected="0">
            <x v="1"/>
          </reference>
          <reference field="12" count="1">
            <x v="4"/>
          </reference>
          <reference field="13" count="1" selected="0">
            <x v="52"/>
          </reference>
        </references>
      </pivotArea>
    </format>
    <format dxfId="15035">
      <pivotArea dataOnly="0" labelOnly="1" outline="0" fieldPosition="0">
        <references count="4">
          <reference field="0" count="1" selected="0">
            <x v="98"/>
          </reference>
          <reference field="2" count="1" selected="0">
            <x v="1"/>
          </reference>
          <reference field="12" count="1">
            <x v="5"/>
          </reference>
          <reference field="13" count="1" selected="0">
            <x v="10"/>
          </reference>
        </references>
      </pivotArea>
    </format>
    <format dxfId="15034">
      <pivotArea dataOnly="0" labelOnly="1" outline="0" fieldPosition="0">
        <references count="4">
          <reference field="0" count="1" selected="0">
            <x v="99"/>
          </reference>
          <reference field="2" count="1" selected="0">
            <x v="1"/>
          </reference>
          <reference field="12" count="1">
            <x v="2"/>
          </reference>
          <reference field="13" count="1" selected="0">
            <x v="273"/>
          </reference>
        </references>
      </pivotArea>
    </format>
    <format dxfId="15033">
      <pivotArea dataOnly="0" labelOnly="1" outline="0" fieldPosition="0">
        <references count="4">
          <reference field="0" count="1" selected="0">
            <x v="109"/>
          </reference>
          <reference field="2" count="1" selected="0">
            <x v="1"/>
          </reference>
          <reference field="12" count="1">
            <x v="1"/>
          </reference>
          <reference field="13" count="1" selected="0">
            <x v="272"/>
          </reference>
        </references>
      </pivotArea>
    </format>
    <format dxfId="15032">
      <pivotArea dataOnly="0" labelOnly="1" outline="0" fieldPosition="0">
        <references count="4">
          <reference field="0" count="1" selected="0">
            <x v="113"/>
          </reference>
          <reference field="2" count="1" selected="0">
            <x v="1"/>
          </reference>
          <reference field="12" count="1">
            <x v="5"/>
          </reference>
          <reference field="13" count="1" selected="0">
            <x v="219"/>
          </reference>
        </references>
      </pivotArea>
    </format>
    <format dxfId="15031">
      <pivotArea dataOnly="0" labelOnly="1" outline="0" fieldPosition="0">
        <references count="4">
          <reference field="0" count="1" selected="0">
            <x v="119"/>
          </reference>
          <reference field="2" count="1" selected="0">
            <x v="1"/>
          </reference>
          <reference field="12" count="1">
            <x v="5"/>
          </reference>
          <reference field="13" count="1" selected="0">
            <x v="126"/>
          </reference>
        </references>
      </pivotArea>
    </format>
    <format dxfId="15030">
      <pivotArea dataOnly="0" labelOnly="1" outline="0" fieldPosition="0">
        <references count="4">
          <reference field="0" count="1" selected="0">
            <x v="126"/>
          </reference>
          <reference field="2" count="1" selected="0">
            <x v="1"/>
          </reference>
          <reference field="12" count="1">
            <x v="4"/>
          </reference>
          <reference field="13" count="1" selected="0">
            <x v="214"/>
          </reference>
        </references>
      </pivotArea>
    </format>
    <format dxfId="15029">
      <pivotArea dataOnly="0" labelOnly="1" outline="0" fieldPosition="0">
        <references count="4">
          <reference field="0" count="1" selected="0">
            <x v="132"/>
          </reference>
          <reference field="2" count="1" selected="0">
            <x v="1"/>
          </reference>
          <reference field="12" count="1">
            <x v="5"/>
          </reference>
          <reference field="13" count="1" selected="0">
            <x v="213"/>
          </reference>
        </references>
      </pivotArea>
    </format>
    <format dxfId="15028">
      <pivotArea dataOnly="0" labelOnly="1" outline="0" fieldPosition="0">
        <references count="4">
          <reference field="0" count="1" selected="0">
            <x v="144"/>
          </reference>
          <reference field="2" count="1" selected="0">
            <x v="1"/>
          </reference>
          <reference field="12" count="1">
            <x v="1"/>
          </reference>
          <reference field="13" count="1" selected="0">
            <x v="270"/>
          </reference>
        </references>
      </pivotArea>
    </format>
    <format dxfId="15027">
      <pivotArea dataOnly="0" labelOnly="1" outline="0" fieldPosition="0">
        <references count="4">
          <reference field="0" count="1" selected="0">
            <x v="147"/>
          </reference>
          <reference field="2" count="1" selected="0">
            <x v="1"/>
          </reference>
          <reference field="12" count="1">
            <x v="1"/>
          </reference>
          <reference field="13" count="1" selected="0">
            <x v="261"/>
          </reference>
        </references>
      </pivotArea>
    </format>
    <format dxfId="15026">
      <pivotArea dataOnly="0" labelOnly="1" outline="0" fieldPosition="0">
        <references count="4">
          <reference field="0" count="1" selected="0">
            <x v="150"/>
          </reference>
          <reference field="2" count="1" selected="0">
            <x v="1"/>
          </reference>
          <reference field="12" count="1">
            <x v="4"/>
          </reference>
          <reference field="13" count="1" selected="0">
            <x v="245"/>
          </reference>
        </references>
      </pivotArea>
    </format>
    <format dxfId="15025">
      <pivotArea dataOnly="0" labelOnly="1" outline="0" fieldPosition="0">
        <references count="4">
          <reference field="0" count="1" selected="0">
            <x v="155"/>
          </reference>
          <reference field="2" count="1" selected="0">
            <x v="1"/>
          </reference>
          <reference field="12" count="1">
            <x v="5"/>
          </reference>
          <reference field="13" count="1" selected="0">
            <x v="217"/>
          </reference>
        </references>
      </pivotArea>
    </format>
    <format dxfId="15024">
      <pivotArea dataOnly="0" labelOnly="1" outline="0" fieldPosition="0">
        <references count="4">
          <reference field="0" count="1" selected="0">
            <x v="156"/>
          </reference>
          <reference field="2" count="1" selected="0">
            <x v="1"/>
          </reference>
          <reference field="12" count="1">
            <x v="1"/>
          </reference>
          <reference field="13" count="1" selected="0">
            <x v="261"/>
          </reference>
        </references>
      </pivotArea>
    </format>
    <format dxfId="15023">
      <pivotArea dataOnly="0" labelOnly="1" outline="0" fieldPosition="0">
        <references count="4">
          <reference field="0" count="1" selected="0">
            <x v="160"/>
          </reference>
          <reference field="2" count="1" selected="0">
            <x v="1"/>
          </reference>
          <reference field="12" count="1">
            <x v="5"/>
          </reference>
          <reference field="13" count="1" selected="0">
            <x v="226"/>
          </reference>
        </references>
      </pivotArea>
    </format>
    <format dxfId="15022">
      <pivotArea dataOnly="0" labelOnly="1" outline="0" fieldPosition="0">
        <references count="4">
          <reference field="0" count="1" selected="0">
            <x v="161"/>
          </reference>
          <reference field="2" count="1" selected="0">
            <x v="1"/>
          </reference>
          <reference field="12" count="1">
            <x v="4"/>
          </reference>
          <reference field="13" count="1" selected="0">
            <x v="242"/>
          </reference>
        </references>
      </pivotArea>
    </format>
    <format dxfId="15021">
      <pivotArea dataOnly="0" labelOnly="1" outline="0" fieldPosition="0">
        <references count="4">
          <reference field="0" count="1" selected="0">
            <x v="6"/>
          </reference>
          <reference field="2" count="1" selected="0">
            <x v="3"/>
          </reference>
          <reference field="12" count="1">
            <x v="17"/>
          </reference>
          <reference field="13" count="1" selected="0">
            <x v="100"/>
          </reference>
        </references>
      </pivotArea>
    </format>
    <format dxfId="15020">
      <pivotArea dataOnly="0" labelOnly="1" outline="0" fieldPosition="0">
        <references count="4">
          <reference field="0" count="1" selected="0">
            <x v="10"/>
          </reference>
          <reference field="2" count="1" selected="0">
            <x v="3"/>
          </reference>
          <reference field="12" count="1">
            <x v="5"/>
          </reference>
          <reference field="13" count="1" selected="0">
            <x v="16"/>
          </reference>
        </references>
      </pivotArea>
    </format>
    <format dxfId="15019">
      <pivotArea dataOnly="0" labelOnly="1" outline="0" fieldPosition="0">
        <references count="4">
          <reference field="0" count="1" selected="0">
            <x v="72"/>
          </reference>
          <reference field="2" count="1" selected="0">
            <x v="3"/>
          </reference>
          <reference field="12" count="1">
            <x v="4"/>
          </reference>
          <reference field="13" count="1" selected="0">
            <x v="240"/>
          </reference>
        </references>
      </pivotArea>
    </format>
    <format dxfId="15018">
      <pivotArea dataOnly="0" labelOnly="1" outline="0" fieldPosition="0">
        <references count="4">
          <reference field="0" count="1" selected="0">
            <x v="81"/>
          </reference>
          <reference field="2" count="1" selected="0">
            <x v="3"/>
          </reference>
          <reference field="12" count="1">
            <x v="19"/>
          </reference>
          <reference field="13" count="1" selected="0">
            <x v="47"/>
          </reference>
        </references>
      </pivotArea>
    </format>
    <format dxfId="15017">
      <pivotArea dataOnly="0" labelOnly="1" outline="0" fieldPosition="0">
        <references count="4">
          <reference field="0" count="1" selected="0">
            <x v="105"/>
          </reference>
          <reference field="2" count="1" selected="0">
            <x v="3"/>
          </reference>
          <reference field="12" count="1">
            <x v="1"/>
          </reference>
          <reference field="13" count="1" selected="0">
            <x v="76"/>
          </reference>
        </references>
      </pivotArea>
    </format>
    <format dxfId="15016">
      <pivotArea dataOnly="0" labelOnly="1" outline="0" fieldPosition="0">
        <references count="4">
          <reference field="0" count="1" selected="0">
            <x v="107"/>
          </reference>
          <reference field="2" count="1" selected="0">
            <x v="3"/>
          </reference>
          <reference field="12" count="1">
            <x v="19"/>
          </reference>
          <reference field="13" count="1" selected="0">
            <x v="54"/>
          </reference>
        </references>
      </pivotArea>
    </format>
    <format dxfId="15015">
      <pivotArea dataOnly="0" labelOnly="1" outline="0" fieldPosition="0">
        <references count="4">
          <reference field="0" count="1" selected="0">
            <x v="138"/>
          </reference>
          <reference field="2" count="1" selected="0">
            <x v="3"/>
          </reference>
          <reference field="12" count="1">
            <x v="1"/>
          </reference>
          <reference field="13" count="1" selected="0">
            <x v="261"/>
          </reference>
        </references>
      </pivotArea>
    </format>
    <format dxfId="15014">
      <pivotArea dataOnly="0" labelOnly="1" outline="0" fieldPosition="0">
        <references count="4">
          <reference field="0" count="1" selected="0">
            <x v="158"/>
          </reference>
          <reference field="2" count="1" selected="0">
            <x v="3"/>
          </reference>
          <reference field="12" count="1">
            <x v="5"/>
          </reference>
          <reference field="13" count="1" selected="0">
            <x v="236"/>
          </reference>
        </references>
      </pivotArea>
    </format>
    <format dxfId="15013">
      <pivotArea dataOnly="0" labelOnly="1" outline="0" fieldPosition="0">
        <references count="4">
          <reference field="0" count="1" selected="0">
            <x v="174"/>
          </reference>
          <reference field="2" count="1" selected="0">
            <x v="3"/>
          </reference>
          <reference field="12" count="1">
            <x v="5"/>
          </reference>
          <reference field="13" count="1" selected="0">
            <x v="57"/>
          </reference>
        </references>
      </pivotArea>
    </format>
    <format dxfId="15012">
      <pivotArea dataOnly="0" labelOnly="1" outline="0" fieldPosition="0">
        <references count="4">
          <reference field="0" count="1" selected="0">
            <x v="182"/>
          </reference>
          <reference field="2" count="1" selected="0">
            <x v="3"/>
          </reference>
          <reference field="12" count="1">
            <x v="5"/>
          </reference>
          <reference field="13" count="1" selected="0">
            <x v="218"/>
          </reference>
        </references>
      </pivotArea>
    </format>
    <format dxfId="15011">
      <pivotArea dataOnly="0" labelOnly="1" outline="0" fieldPosition="0">
        <references count="4">
          <reference field="0" count="1" selected="0">
            <x v="184"/>
          </reference>
          <reference field="2" count="1" selected="0">
            <x v="3"/>
          </reference>
          <reference field="12" count="1">
            <x v="6"/>
          </reference>
          <reference field="13" count="1" selected="0">
            <x v="144"/>
          </reference>
        </references>
      </pivotArea>
    </format>
    <format dxfId="15010">
      <pivotArea dataOnly="0" labelOnly="1" outline="0" fieldPosition="0">
        <references count="4">
          <reference field="0" count="1" selected="0">
            <x v="18"/>
          </reference>
          <reference field="2" count="1" selected="0">
            <x v="4"/>
          </reference>
          <reference field="12" count="1">
            <x v="3"/>
          </reference>
          <reference field="13" count="1" selected="0">
            <x v="8"/>
          </reference>
        </references>
      </pivotArea>
    </format>
    <format dxfId="15009">
      <pivotArea dataOnly="0" labelOnly="1" outline="0" fieldPosition="0">
        <references count="4">
          <reference field="0" count="1" selected="0">
            <x v="34"/>
          </reference>
          <reference field="2" count="1" selected="0">
            <x v="4"/>
          </reference>
          <reference field="12" count="1">
            <x v="1"/>
          </reference>
          <reference field="13" count="1" selected="0">
            <x v="29"/>
          </reference>
        </references>
      </pivotArea>
    </format>
    <format dxfId="15008">
      <pivotArea dataOnly="0" labelOnly="1" outline="0" fieldPosition="0">
        <references count="4">
          <reference field="0" count="1" selected="0">
            <x v="43"/>
          </reference>
          <reference field="2" count="1" selected="0">
            <x v="4"/>
          </reference>
          <reference field="12" count="1">
            <x v="3"/>
          </reference>
          <reference field="13" count="1" selected="0">
            <x v="253"/>
          </reference>
        </references>
      </pivotArea>
    </format>
    <format dxfId="15007">
      <pivotArea dataOnly="0" labelOnly="1" outline="0" fieldPosition="0">
        <references count="4">
          <reference field="0" count="1" selected="0">
            <x v="56"/>
          </reference>
          <reference field="2" count="1" selected="0">
            <x v="4"/>
          </reference>
          <reference field="12" count="1">
            <x v="1"/>
          </reference>
          <reference field="13" count="1" selected="0">
            <x v="267"/>
          </reference>
        </references>
      </pivotArea>
    </format>
    <format dxfId="15006">
      <pivotArea dataOnly="0" labelOnly="1" outline="0" fieldPosition="0">
        <references count="4">
          <reference field="0" count="1" selected="0">
            <x v="59"/>
          </reference>
          <reference field="2" count="1" selected="0">
            <x v="4"/>
          </reference>
          <reference field="12" count="1">
            <x v="1"/>
          </reference>
          <reference field="13" count="1" selected="0">
            <x v="271"/>
          </reference>
        </references>
      </pivotArea>
    </format>
    <format dxfId="15005">
      <pivotArea dataOnly="0" labelOnly="1" outline="0" fieldPosition="0">
        <references count="4">
          <reference field="0" count="1" selected="0">
            <x v="102"/>
          </reference>
          <reference field="2" count="1" selected="0">
            <x v="4"/>
          </reference>
          <reference field="12" count="1">
            <x v="1"/>
          </reference>
          <reference field="13" count="1" selected="0">
            <x v="261"/>
          </reference>
        </references>
      </pivotArea>
    </format>
    <format dxfId="15004">
      <pivotArea dataOnly="0" labelOnly="1" outline="0" fieldPosition="0">
        <references count="4">
          <reference field="0" count="1" selected="0">
            <x v="117"/>
          </reference>
          <reference field="2" count="1" selected="0">
            <x v="4"/>
          </reference>
          <reference field="12" count="1">
            <x v="19"/>
          </reference>
          <reference field="13" count="1" selected="0">
            <x v="11"/>
          </reference>
        </references>
      </pivotArea>
    </format>
    <format dxfId="15003">
      <pivotArea dataOnly="0" labelOnly="1" outline="0" fieldPosition="0">
        <references count="4">
          <reference field="0" count="1" selected="0">
            <x v="166"/>
          </reference>
          <reference field="2" count="1" selected="0">
            <x v="4"/>
          </reference>
          <reference field="12" count="1">
            <x v="3"/>
          </reference>
          <reference field="13" count="1" selected="0">
            <x v="254"/>
          </reference>
        </references>
      </pivotArea>
    </format>
    <format dxfId="15002">
      <pivotArea dataOnly="0" labelOnly="1" outline="0" fieldPosition="0">
        <references count="4">
          <reference field="0" count="1" selected="0">
            <x v="65"/>
          </reference>
          <reference field="2" count="1" selected="0">
            <x v="5"/>
          </reference>
          <reference field="12" count="1">
            <x v="4"/>
          </reference>
          <reference field="13" count="1" selected="0">
            <x v="241"/>
          </reference>
        </references>
      </pivotArea>
    </format>
    <format dxfId="15001">
      <pivotArea dataOnly="0" labelOnly="1" outline="0" fieldPosition="0">
        <references count="4">
          <reference field="0" count="1" selected="0">
            <x v="73"/>
          </reference>
          <reference field="2" count="1" selected="0">
            <x v="5"/>
          </reference>
          <reference field="12" count="1">
            <x v="19"/>
          </reference>
          <reference field="13" count="1" selected="0">
            <x v="80"/>
          </reference>
        </references>
      </pivotArea>
    </format>
    <format dxfId="15000">
      <pivotArea dataOnly="0" labelOnly="1" outline="0" fieldPosition="0">
        <references count="4">
          <reference field="0" count="1" selected="0">
            <x v="93"/>
          </reference>
          <reference field="2" count="1" selected="0">
            <x v="5"/>
          </reference>
          <reference field="12" count="1">
            <x v="4"/>
          </reference>
          <reference field="13" count="1" selected="0">
            <x v="143"/>
          </reference>
        </references>
      </pivotArea>
    </format>
    <format dxfId="14999">
      <pivotArea dataOnly="0" labelOnly="1" outline="0" fieldPosition="0">
        <references count="4">
          <reference field="0" count="1" selected="0">
            <x v="127"/>
          </reference>
          <reference field="2" count="1" selected="0">
            <x v="5"/>
          </reference>
          <reference field="12" count="1">
            <x v="5"/>
          </reference>
          <reference field="13" count="1" selected="0">
            <x v="5"/>
          </reference>
        </references>
      </pivotArea>
    </format>
    <format dxfId="14998">
      <pivotArea dataOnly="0" labelOnly="1" outline="0" fieldPosition="0">
        <references count="4">
          <reference field="0" count="1" selected="0">
            <x v="139"/>
          </reference>
          <reference field="2" count="1" selected="0">
            <x v="5"/>
          </reference>
          <reference field="12" count="1">
            <x v="1"/>
          </reference>
          <reference field="13" count="1" selected="0">
            <x v="261"/>
          </reference>
        </references>
      </pivotArea>
    </format>
    <format dxfId="14997">
      <pivotArea dataOnly="0" labelOnly="1" outline="0" fieldPosition="0">
        <references count="4">
          <reference field="0" count="1" selected="0">
            <x v="152"/>
          </reference>
          <reference field="2" count="1" selected="0">
            <x v="5"/>
          </reference>
          <reference field="12" count="1">
            <x v="1"/>
          </reference>
          <reference field="13" count="1" selected="0">
            <x v="261"/>
          </reference>
        </references>
      </pivotArea>
    </format>
    <format dxfId="14996">
      <pivotArea dataOnly="0" labelOnly="1" outline="0" fieldPosition="0">
        <references count="4">
          <reference field="0" count="1" selected="0">
            <x v="173"/>
          </reference>
          <reference field="2" count="1" selected="0">
            <x v="5"/>
          </reference>
          <reference field="12" count="1">
            <x v="11"/>
          </reference>
          <reference field="13" count="1" selected="0">
            <x v="141"/>
          </reference>
        </references>
      </pivotArea>
    </format>
    <format dxfId="14995">
      <pivotArea dataOnly="0" labelOnly="1" outline="0" fieldPosition="0">
        <references count="4">
          <reference field="0" count="1" selected="0">
            <x v="14"/>
          </reference>
          <reference field="2" count="1" selected="0">
            <x v="6"/>
          </reference>
          <reference field="12" count="1">
            <x v="19"/>
          </reference>
          <reference field="13" count="1" selected="0">
            <x v="12"/>
          </reference>
        </references>
      </pivotArea>
    </format>
    <format dxfId="14994">
      <pivotArea dataOnly="0" labelOnly="1" outline="0" fieldPosition="0">
        <references count="4">
          <reference field="0" count="1" selected="0">
            <x v="30"/>
          </reference>
          <reference field="2" count="1" selected="0">
            <x v="6"/>
          </reference>
          <reference field="12" count="1">
            <x v="6"/>
          </reference>
          <reference field="13" count="1" selected="0">
            <x v="114"/>
          </reference>
        </references>
      </pivotArea>
    </format>
    <format dxfId="14993">
      <pivotArea dataOnly="0" labelOnly="1" outline="0" fieldPosition="0">
        <references count="4">
          <reference field="0" count="1" selected="0">
            <x v="48"/>
          </reference>
          <reference field="2" count="1" selected="0">
            <x v="6"/>
          </reference>
          <reference field="12" count="1">
            <x v="1"/>
          </reference>
          <reference field="13" count="1" selected="0">
            <x v="269"/>
          </reference>
        </references>
      </pivotArea>
    </format>
    <format dxfId="14992">
      <pivotArea dataOnly="0" labelOnly="1" outline="0" fieldPosition="0">
        <references count="4">
          <reference field="0" count="1" selected="0">
            <x v="54"/>
          </reference>
          <reference field="2" count="1" selected="0">
            <x v="6"/>
          </reference>
          <reference field="12" count="1">
            <x v="1"/>
          </reference>
          <reference field="13" count="1" selected="0">
            <x v="266"/>
          </reference>
        </references>
      </pivotArea>
    </format>
    <format dxfId="14991">
      <pivotArea dataOnly="0" labelOnly="1" outline="0" fieldPosition="0">
        <references count="4">
          <reference field="0" count="1" selected="0">
            <x v="135"/>
          </reference>
          <reference field="2" count="1" selected="0">
            <x v="6"/>
          </reference>
          <reference field="12" count="1">
            <x v="17"/>
          </reference>
          <reference field="13" count="1" selected="0">
            <x v="113"/>
          </reference>
        </references>
      </pivotArea>
    </format>
    <format dxfId="14990">
      <pivotArea dataOnly="0" labelOnly="1" outline="0" fieldPosition="0">
        <references count="4">
          <reference field="0" count="1" selected="0">
            <x v="148"/>
          </reference>
          <reference field="2" count="1" selected="0">
            <x v="6"/>
          </reference>
          <reference field="12" count="1">
            <x v="2"/>
          </reference>
          <reference field="13" count="1" selected="0">
            <x v="117"/>
          </reference>
        </references>
      </pivotArea>
    </format>
    <format dxfId="14989">
      <pivotArea dataOnly="0" labelOnly="1" outline="0" fieldPosition="0">
        <references count="4">
          <reference field="0" count="1" selected="0">
            <x v="165"/>
          </reference>
          <reference field="2" count="1" selected="0">
            <x v="6"/>
          </reference>
          <reference field="12" count="1">
            <x v="12"/>
          </reference>
          <reference field="13" count="1" selected="0">
            <x v="174"/>
          </reference>
        </references>
      </pivotArea>
    </format>
    <format dxfId="14988">
      <pivotArea dataOnly="0" labelOnly="1" outline="0" fieldPosition="0">
        <references count="4">
          <reference field="0" count="1" selected="0">
            <x v="169"/>
          </reference>
          <reference field="2" count="1" selected="0">
            <x v="6"/>
          </reference>
          <reference field="12" count="1">
            <x v="5"/>
          </reference>
          <reference field="13" count="1" selected="0">
            <x v="134"/>
          </reference>
        </references>
      </pivotArea>
    </format>
    <format dxfId="14987">
      <pivotArea dataOnly="0" labelOnly="1" outline="0" fieldPosition="0">
        <references count="4">
          <reference field="0" count="1" selected="0">
            <x v="183"/>
          </reference>
          <reference field="2" count="1" selected="0">
            <x v="6"/>
          </reference>
          <reference field="12" count="1">
            <x v="11"/>
          </reference>
          <reference field="13" count="1" selected="0">
            <x v="114"/>
          </reference>
        </references>
      </pivotArea>
    </format>
    <format dxfId="14986">
      <pivotArea dataOnly="0" labelOnly="1" outline="0" fieldPosition="0">
        <references count="4">
          <reference field="0" count="1" selected="0">
            <x v="96"/>
          </reference>
          <reference field="2" count="1" selected="0">
            <x v="7"/>
          </reference>
          <reference field="12" count="1">
            <x v="9"/>
          </reference>
          <reference field="13" count="1" selected="0">
            <x v="196"/>
          </reference>
        </references>
      </pivotArea>
    </format>
    <format dxfId="14985">
      <pivotArea dataOnly="0" labelOnly="1" outline="0" fieldPosition="0">
        <references count="4">
          <reference field="0" count="1" selected="0">
            <x v="179"/>
          </reference>
          <reference field="2" count="1" selected="0">
            <x v="7"/>
          </reference>
          <reference field="12" count="1">
            <x v="12"/>
          </reference>
          <reference field="13" count="1" selected="0">
            <x v="251"/>
          </reference>
        </references>
      </pivotArea>
    </format>
    <format dxfId="14984">
      <pivotArea dataOnly="0" labelOnly="1" outline="0" fieldPosition="0">
        <references count="4">
          <reference field="0" count="1" selected="0">
            <x v="7"/>
          </reference>
          <reference field="2" count="1" selected="0">
            <x v="8"/>
          </reference>
          <reference field="12" count="1">
            <x v="6"/>
          </reference>
          <reference field="13" count="1" selected="0">
            <x v="237"/>
          </reference>
        </references>
      </pivotArea>
    </format>
    <format dxfId="14983">
      <pivotArea dataOnly="0" labelOnly="1" outline="0" fieldPosition="0">
        <references count="4">
          <reference field="0" count="1" selected="0">
            <x v="8"/>
          </reference>
          <reference field="2" count="1" selected="0">
            <x v="9"/>
          </reference>
          <reference field="12" count="1">
            <x v="16"/>
          </reference>
          <reference field="13" count="1" selected="0">
            <x v="151"/>
          </reference>
        </references>
      </pivotArea>
    </format>
    <format dxfId="14982">
      <pivotArea dataOnly="0" labelOnly="1" outline="0" fieldPosition="0">
        <references count="4">
          <reference field="0" count="1" selected="0">
            <x v="47"/>
          </reference>
          <reference field="2" count="1" selected="0">
            <x v="9"/>
          </reference>
          <reference field="12" count="1">
            <x v="5"/>
          </reference>
          <reference field="13" count="1" selected="0">
            <x v="212"/>
          </reference>
        </references>
      </pivotArea>
    </format>
    <format dxfId="14981">
      <pivotArea dataOnly="0" labelOnly="1" outline="0" fieldPosition="0">
        <references count="4">
          <reference field="0" count="1" selected="0">
            <x v="97"/>
          </reference>
          <reference field="2" count="1" selected="0">
            <x v="9"/>
          </reference>
          <reference field="12" count="1">
            <x v="8"/>
          </reference>
          <reference field="13" count="1" selected="0">
            <x v="259"/>
          </reference>
        </references>
      </pivotArea>
    </format>
    <format dxfId="14980">
      <pivotArea dataOnly="0" labelOnly="1" outline="0" fieldPosition="0">
        <references count="4">
          <reference field="0" count="1" selected="0">
            <x v="11"/>
          </reference>
          <reference field="2" count="1" selected="0">
            <x v="10"/>
          </reference>
          <reference field="12" count="1">
            <x v="2"/>
          </reference>
          <reference field="13" count="1" selected="0">
            <x v="258"/>
          </reference>
        </references>
      </pivotArea>
    </format>
    <format dxfId="14979">
      <pivotArea dataOnly="0" labelOnly="1" outline="0" fieldPosition="0">
        <references count="4">
          <reference field="0" count="1" selected="0">
            <x v="111"/>
          </reference>
          <reference field="2" count="1" selected="0">
            <x v="10"/>
          </reference>
          <reference field="12" count="1">
            <x v="9"/>
          </reference>
          <reference field="13" count="1" selected="0">
            <x v="195"/>
          </reference>
        </references>
      </pivotArea>
    </format>
    <format dxfId="14978">
      <pivotArea dataOnly="0" labelOnly="1" outline="0" fieldPosition="0">
        <references count="4">
          <reference field="0" count="1" selected="0">
            <x v="125"/>
          </reference>
          <reference field="2" count="1" selected="0">
            <x v="10"/>
          </reference>
          <reference field="12" count="1">
            <x v="9"/>
          </reference>
          <reference field="13" count="1" selected="0">
            <x v="31"/>
          </reference>
        </references>
      </pivotArea>
    </format>
    <format dxfId="14977">
      <pivotArea dataOnly="0" labelOnly="1" outline="0" fieldPosition="0">
        <references count="4">
          <reference field="0" count="1" selected="0">
            <x v="20"/>
          </reference>
          <reference field="2" count="1" selected="0">
            <x v="11"/>
          </reference>
          <reference field="12" count="1">
            <x v="1"/>
          </reference>
          <reference field="13" count="1" selected="0">
            <x v="261"/>
          </reference>
        </references>
      </pivotArea>
    </format>
    <format dxfId="14976">
      <pivotArea dataOnly="0" labelOnly="1" outline="0" fieldPosition="0">
        <references count="4">
          <reference field="0" count="1" selected="0">
            <x v="60"/>
          </reference>
          <reference field="2" count="1" selected="0">
            <x v="11"/>
          </reference>
          <reference field="12" count="1">
            <x v="2"/>
          </reference>
          <reference field="13" count="1" selected="0">
            <x v="248"/>
          </reference>
        </references>
      </pivotArea>
    </format>
    <format dxfId="14975">
      <pivotArea dataOnly="0" labelOnly="1" outline="0" fieldPosition="0">
        <references count="4">
          <reference field="0" count="1" selected="0">
            <x v="80"/>
          </reference>
          <reference field="2" count="1" selected="0">
            <x v="11"/>
          </reference>
          <reference field="12" count="1">
            <x v="10"/>
          </reference>
          <reference field="13" count="1" selected="0">
            <x v="209"/>
          </reference>
        </references>
      </pivotArea>
    </format>
    <format dxfId="14974">
      <pivotArea dataOnly="0" labelOnly="1" outline="0" fieldPosition="0">
        <references count="4">
          <reference field="0" count="1" selected="0">
            <x v="118"/>
          </reference>
          <reference field="2" count="1" selected="0">
            <x v="11"/>
          </reference>
          <reference field="12" count="1">
            <x v="4"/>
          </reference>
          <reference field="13" count="1" selected="0">
            <x v="222"/>
          </reference>
        </references>
      </pivotArea>
    </format>
    <format dxfId="14973">
      <pivotArea dataOnly="0" labelOnly="1" outline="0" fieldPosition="0">
        <references count="4">
          <reference field="0" count="1" selected="0">
            <x v="122"/>
          </reference>
          <reference field="2" count="1" selected="0">
            <x v="11"/>
          </reference>
          <reference field="12" count="1">
            <x v="4"/>
          </reference>
          <reference field="13" count="1" selected="0">
            <x v="220"/>
          </reference>
        </references>
      </pivotArea>
    </format>
    <format dxfId="14972">
      <pivotArea dataOnly="0" labelOnly="1" outline="0" fieldPosition="0">
        <references count="4">
          <reference field="0" count="1" selected="0">
            <x v="172"/>
          </reference>
          <reference field="2" count="1" selected="0">
            <x v="11"/>
          </reference>
          <reference field="12" count="1">
            <x v="7"/>
          </reference>
          <reference field="13" count="1" selected="0">
            <x v="225"/>
          </reference>
        </references>
      </pivotArea>
    </format>
    <format dxfId="14971">
      <pivotArea dataOnly="0" labelOnly="1" outline="0" fieldPosition="0">
        <references count="4">
          <reference field="0" count="1" selected="0">
            <x v="177"/>
          </reference>
          <reference field="2" count="1" selected="0">
            <x v="11"/>
          </reference>
          <reference field="12" count="1">
            <x v="3"/>
          </reference>
          <reference field="13" count="1" selected="0">
            <x v="232"/>
          </reference>
        </references>
      </pivotArea>
    </format>
    <format dxfId="14970">
      <pivotArea dataOnly="0" labelOnly="1" outline="0" fieldPosition="0">
        <references count="4">
          <reference field="0" count="1" selected="0">
            <x v="180"/>
          </reference>
          <reference field="2" count="1" selected="0">
            <x v="11"/>
          </reference>
          <reference field="12" count="1">
            <x v="5"/>
          </reference>
          <reference field="13" count="1" selected="0">
            <x v="223"/>
          </reference>
        </references>
      </pivotArea>
    </format>
    <format dxfId="14969">
      <pivotArea dataOnly="0" labelOnly="1" outline="0" fieldPosition="0">
        <references count="4">
          <reference field="0" count="1" selected="0">
            <x v="13"/>
          </reference>
          <reference field="2" count="1" selected="0">
            <x v="12"/>
          </reference>
          <reference field="12" count="1">
            <x v="17"/>
          </reference>
          <reference field="13" count="1" selected="0">
            <x v="91"/>
          </reference>
        </references>
      </pivotArea>
    </format>
    <format dxfId="14968">
      <pivotArea dataOnly="0" labelOnly="1" outline="0" fieldPosition="0">
        <references count="4">
          <reference field="0" count="1" selected="0">
            <x v="15"/>
          </reference>
          <reference field="2" count="1" selected="0">
            <x v="12"/>
          </reference>
          <reference field="12" count="1">
            <x v="15"/>
          </reference>
          <reference field="13" count="1" selected="0">
            <x v="129"/>
          </reference>
        </references>
      </pivotArea>
    </format>
    <format dxfId="14967">
      <pivotArea dataOnly="0" labelOnly="1" outline="0" fieldPosition="0">
        <references count="4">
          <reference field="0" count="1" selected="0">
            <x v="31"/>
          </reference>
          <reference field="2" count="1" selected="0">
            <x v="12"/>
          </reference>
          <reference field="12" count="1">
            <x v="6"/>
          </reference>
          <reference field="13" count="1" selected="0">
            <x v="210"/>
          </reference>
        </references>
      </pivotArea>
    </format>
    <format dxfId="14966">
      <pivotArea dataOnly="0" labelOnly="1" outline="0" fieldPosition="0">
        <references count="4">
          <reference field="0" count="1" selected="0">
            <x v="33"/>
          </reference>
          <reference field="2" count="1" selected="0">
            <x v="12"/>
          </reference>
          <reference field="12" count="1">
            <x v="1"/>
          </reference>
          <reference field="13" count="1" selected="0">
            <x v="261"/>
          </reference>
        </references>
      </pivotArea>
    </format>
    <format dxfId="14965">
      <pivotArea dataOnly="0" labelOnly="1" outline="0" fieldPosition="0">
        <references count="4">
          <reference field="0" count="1" selected="0">
            <x v="35"/>
          </reference>
          <reference field="2" count="1" selected="0">
            <x v="12"/>
          </reference>
          <reference field="12" count="1">
            <x v="5"/>
          </reference>
          <reference field="13" count="1" selected="0">
            <x v="231"/>
          </reference>
        </references>
      </pivotArea>
    </format>
    <format dxfId="14964">
      <pivotArea dataOnly="0" labelOnly="1" outline="0" fieldPosition="0">
        <references count="4">
          <reference field="0" count="1" selected="0">
            <x v="51"/>
          </reference>
          <reference field="2" count="1" selected="0">
            <x v="12"/>
          </reference>
          <reference field="12" count="1">
            <x v="11"/>
          </reference>
          <reference field="13" count="1" selected="0">
            <x v="180"/>
          </reference>
        </references>
      </pivotArea>
    </format>
    <format dxfId="14963">
      <pivotArea dataOnly="0" labelOnly="1" outline="0" fieldPosition="0">
        <references count="4">
          <reference field="0" count="1" selected="0">
            <x v="61"/>
          </reference>
          <reference field="2" count="1" selected="0">
            <x v="12"/>
          </reference>
          <reference field="12" count="1">
            <x v="13"/>
          </reference>
          <reference field="13" count="1" selected="0">
            <x v="156"/>
          </reference>
        </references>
      </pivotArea>
    </format>
    <format dxfId="14962">
      <pivotArea dataOnly="0" labelOnly="1" outline="0" fieldPosition="0">
        <references count="4">
          <reference field="0" count="1" selected="0">
            <x v="62"/>
          </reference>
          <reference field="2" count="1" selected="0">
            <x v="12"/>
          </reference>
          <reference field="12" count="1">
            <x v="17"/>
          </reference>
          <reference field="13" count="1" selected="0">
            <x v="84"/>
          </reference>
        </references>
      </pivotArea>
    </format>
    <format dxfId="14961">
      <pivotArea dataOnly="0" labelOnly="1" outline="0" fieldPosition="0">
        <references count="4">
          <reference field="0" count="1" selected="0">
            <x v="75"/>
          </reference>
          <reference field="2" count="1" selected="0">
            <x v="12"/>
          </reference>
          <reference field="12" count="1">
            <x v="5"/>
          </reference>
          <reference field="13" count="1" selected="0">
            <x v="48"/>
          </reference>
        </references>
      </pivotArea>
    </format>
    <format dxfId="14960">
      <pivotArea dataOnly="0" labelOnly="1" outline="0" fieldPosition="0">
        <references count="4">
          <reference field="0" count="1" selected="0">
            <x v="151"/>
          </reference>
          <reference field="2" count="1" selected="0">
            <x v="12"/>
          </reference>
          <reference field="12" count="1">
            <x v="13"/>
          </reference>
          <reference field="13" count="1" selected="0">
            <x v="157"/>
          </reference>
        </references>
      </pivotArea>
    </format>
    <format dxfId="14959">
      <pivotArea dataOnly="0" labelOnly="1" outline="0" fieldPosition="0">
        <references count="4">
          <reference field="0" count="1" selected="0">
            <x v="185"/>
          </reference>
          <reference field="2" count="1" selected="0">
            <x v="12"/>
          </reference>
          <reference field="12" count="1">
            <x v="34"/>
          </reference>
          <reference field="13" count="1" selected="0">
            <x v="36"/>
          </reference>
        </references>
      </pivotArea>
    </format>
    <format dxfId="14958">
      <pivotArea dataOnly="0" labelOnly="1" outline="0" fieldPosition="0">
        <references count="4">
          <reference field="0" count="1" selected="0">
            <x v="28"/>
          </reference>
          <reference field="2" count="1" selected="0">
            <x v="13"/>
          </reference>
          <reference field="12" count="1">
            <x v="1"/>
          </reference>
          <reference field="13" count="1" selected="0">
            <x v="264"/>
          </reference>
        </references>
      </pivotArea>
    </format>
    <format dxfId="14957">
      <pivotArea dataOnly="0" labelOnly="1" outline="0" fieldPosition="0">
        <references count="4">
          <reference field="0" count="1" selected="0">
            <x v="37"/>
          </reference>
          <reference field="2" count="1" selected="0">
            <x v="13"/>
          </reference>
          <reference field="12" count="1">
            <x v="5"/>
          </reference>
          <reference field="13" count="1" selected="0">
            <x v="229"/>
          </reference>
        </references>
      </pivotArea>
    </format>
    <format dxfId="14956">
      <pivotArea dataOnly="0" labelOnly="1" outline="0" fieldPosition="0">
        <references count="4">
          <reference field="0" count="1" selected="0">
            <x v="46"/>
          </reference>
          <reference field="2" count="1" selected="0">
            <x v="13"/>
          </reference>
          <reference field="12" count="1">
            <x v="5"/>
          </reference>
          <reference field="13" count="1" selected="0">
            <x v="211"/>
          </reference>
        </references>
      </pivotArea>
    </format>
    <format dxfId="14955">
      <pivotArea dataOnly="0" labelOnly="1" outline="0" fieldPosition="0">
        <references count="4">
          <reference field="0" count="1" selected="0">
            <x v="52"/>
          </reference>
          <reference field="2" count="1" selected="0">
            <x v="13"/>
          </reference>
          <reference field="12" count="1">
            <x v="2"/>
          </reference>
          <reference field="13" count="1" selected="0">
            <x v="188"/>
          </reference>
        </references>
      </pivotArea>
    </format>
    <format dxfId="14954">
      <pivotArea dataOnly="0" labelOnly="1" outline="0" fieldPosition="0">
        <references count="4">
          <reference field="0" count="1" selected="0">
            <x v="69"/>
          </reference>
          <reference field="2" count="1" selected="0">
            <x v="13"/>
          </reference>
          <reference field="12" count="1">
            <x v="5"/>
          </reference>
          <reference field="13" count="1" selected="0">
            <x v="224"/>
          </reference>
        </references>
      </pivotArea>
    </format>
    <format dxfId="14953">
      <pivotArea dataOnly="0" labelOnly="1" outline="0" fieldPosition="0">
        <references count="4">
          <reference field="0" count="1" selected="0">
            <x v="84"/>
          </reference>
          <reference field="2" count="1" selected="0">
            <x v="13"/>
          </reference>
          <reference field="12" count="1">
            <x v="1"/>
          </reference>
          <reference field="13" count="1" selected="0">
            <x v="261"/>
          </reference>
        </references>
      </pivotArea>
    </format>
    <format dxfId="14952">
      <pivotArea dataOnly="0" labelOnly="1" outline="0" fieldPosition="0">
        <references count="4">
          <reference field="0" count="1" selected="0">
            <x v="104"/>
          </reference>
          <reference field="2" count="1" selected="0">
            <x v="13"/>
          </reference>
          <reference field="12" count="1">
            <x v="3"/>
          </reference>
          <reference field="13" count="1" selected="0">
            <x v="227"/>
          </reference>
        </references>
      </pivotArea>
    </format>
    <format dxfId="14951">
      <pivotArea dataOnly="0" labelOnly="1" outline="0" fieldPosition="0">
        <references count="4">
          <reference field="0" count="1" selected="0">
            <x v="121"/>
          </reference>
          <reference field="2" count="1" selected="0">
            <x v="13"/>
          </reference>
          <reference field="12" count="1">
            <x v="9"/>
          </reference>
          <reference field="13" count="1" selected="0">
            <x v="137"/>
          </reference>
        </references>
      </pivotArea>
    </format>
    <format dxfId="14950">
      <pivotArea dataOnly="0" labelOnly="1" outline="0" fieldPosition="0">
        <references count="4">
          <reference field="0" count="1" selected="0">
            <x v="123"/>
          </reference>
          <reference field="2" count="1" selected="0">
            <x v="13"/>
          </reference>
          <reference field="12" count="1">
            <x v="3"/>
          </reference>
          <reference field="13" count="1" selected="0">
            <x v="250"/>
          </reference>
        </references>
      </pivotArea>
    </format>
    <format dxfId="14949">
      <pivotArea dataOnly="0" labelOnly="1" outline="0" fieldPosition="0">
        <references count="4">
          <reference field="0" count="1" selected="0">
            <x v="136"/>
          </reference>
          <reference field="2" count="1" selected="0">
            <x v="13"/>
          </reference>
          <reference field="12" count="1">
            <x v="10"/>
          </reference>
          <reference field="13" count="1" selected="0">
            <x v="252"/>
          </reference>
        </references>
      </pivotArea>
    </format>
    <format dxfId="14948">
      <pivotArea dataOnly="0" labelOnly="1" outline="0" fieldPosition="0">
        <references count="4">
          <reference field="0" count="1" selected="0">
            <x v="171"/>
          </reference>
          <reference field="2" count="1" selected="0">
            <x v="13"/>
          </reference>
          <reference field="12" count="1">
            <x v="4"/>
          </reference>
          <reference field="13" count="1" selected="0">
            <x v="8"/>
          </reference>
        </references>
      </pivotArea>
    </format>
    <format dxfId="14947">
      <pivotArea dataOnly="0" labelOnly="1" outline="0" fieldPosition="0">
        <references count="4">
          <reference field="0" count="1" selected="0">
            <x v="181"/>
          </reference>
          <reference field="2" count="1" selected="0">
            <x v="13"/>
          </reference>
          <reference field="12" count="1">
            <x v="2"/>
          </reference>
          <reference field="13" count="1" selected="0">
            <x v="228"/>
          </reference>
        </references>
      </pivotArea>
    </format>
    <format dxfId="14946">
      <pivotArea dataOnly="0" labelOnly="1" outline="0" fieldPosition="0">
        <references count="4">
          <reference field="0" count="1" selected="0">
            <x v="29"/>
          </reference>
          <reference field="2" count="1" selected="0">
            <x v="14"/>
          </reference>
          <reference field="12" count="1">
            <x v="1"/>
          </reference>
          <reference field="13" count="1" selected="0">
            <x v="261"/>
          </reference>
        </references>
      </pivotArea>
    </format>
    <format dxfId="14945">
      <pivotArea dataOnly="0" labelOnly="1" outline="0" fieldPosition="0">
        <references count="4">
          <reference field="0" count="1" selected="0">
            <x v="74"/>
          </reference>
          <reference field="2" count="1" selected="0">
            <x v="14"/>
          </reference>
          <reference field="12" count="1">
            <x v="12"/>
          </reference>
          <reference field="13" count="1" selected="0">
            <x v="182"/>
          </reference>
        </references>
      </pivotArea>
    </format>
    <format dxfId="14944">
      <pivotArea dataOnly="0" labelOnly="1" outline="0" fieldPosition="0">
        <references count="4">
          <reference field="0" count="1" selected="0">
            <x v="36"/>
          </reference>
          <reference field="2" count="1" selected="0">
            <x v="15"/>
          </reference>
          <reference field="12" count="1">
            <x v="5"/>
          </reference>
          <reference field="13" count="1" selected="0">
            <x v="73"/>
          </reference>
        </references>
      </pivotArea>
    </format>
    <format dxfId="14943">
      <pivotArea dataOnly="0" labelOnly="1" outline="0" fieldPosition="0">
        <references count="4">
          <reference field="0" count="1" selected="0">
            <x v="44"/>
          </reference>
          <reference field="2" count="1" selected="0">
            <x v="15"/>
          </reference>
          <reference field="12" count="1">
            <x v="1"/>
          </reference>
          <reference field="13" count="1" selected="0">
            <x v="261"/>
          </reference>
        </references>
      </pivotArea>
    </format>
    <format dxfId="14942">
      <pivotArea dataOnly="0" labelOnly="1" outline="0" fieldPosition="0">
        <references count="4">
          <reference field="0" count="1" selected="0">
            <x v="101"/>
          </reference>
          <reference field="2" count="1" selected="0">
            <x v="15"/>
          </reference>
          <reference field="12" count="1">
            <x v="5"/>
          </reference>
          <reference field="13" count="1" selected="0">
            <x v="57"/>
          </reference>
        </references>
      </pivotArea>
    </format>
    <format dxfId="14941">
      <pivotArea dataOnly="0" labelOnly="1" outline="0" fieldPosition="0">
        <references count="4">
          <reference field="0" count="1" selected="0">
            <x v="157"/>
          </reference>
          <reference field="2" count="1" selected="0">
            <x v="15"/>
          </reference>
          <reference field="12" count="1">
            <x v="6"/>
          </reference>
          <reference field="13" count="1" selected="0">
            <x v="235"/>
          </reference>
        </references>
      </pivotArea>
    </format>
    <format dxfId="14940">
      <pivotArea dataOnly="0" labelOnly="1" outline="0" fieldPosition="0">
        <references count="4">
          <reference field="0" count="1" selected="0">
            <x v="45"/>
          </reference>
          <reference field="2" count="1" selected="0">
            <x v="16"/>
          </reference>
          <reference field="12" count="1">
            <x v="10"/>
          </reference>
          <reference field="13" count="1" selected="0">
            <x v="208"/>
          </reference>
        </references>
      </pivotArea>
    </format>
    <format dxfId="14939">
      <pivotArea dataOnly="0" labelOnly="1" outline="0" fieldPosition="0">
        <references count="4">
          <reference field="0" count="1" selected="0">
            <x v="76"/>
          </reference>
          <reference field="2" count="1" selected="0">
            <x v="16"/>
          </reference>
          <reference field="12" count="1">
            <x v="8"/>
          </reference>
          <reference field="13" count="1" selected="0">
            <x v="48"/>
          </reference>
        </references>
      </pivotArea>
    </format>
    <format dxfId="14938">
      <pivotArea dataOnly="0" labelOnly="1" outline="0" fieldPosition="0">
        <references count="4">
          <reference field="0" count="1" selected="0">
            <x v="100"/>
          </reference>
          <reference field="2" count="1" selected="0">
            <x v="16"/>
          </reference>
          <reference field="12" count="1">
            <x v="4"/>
          </reference>
          <reference field="13" count="1" selected="0">
            <x v="247"/>
          </reference>
        </references>
      </pivotArea>
    </format>
    <format dxfId="14937">
      <pivotArea dataOnly="0" labelOnly="1" outline="0" fieldPosition="0">
        <references count="4">
          <reference field="0" count="1" selected="0">
            <x v="130"/>
          </reference>
          <reference field="2" count="1" selected="0">
            <x v="16"/>
          </reference>
          <reference field="12" count="1">
            <x v="9"/>
          </reference>
          <reference field="13" count="1" selected="0">
            <x v="199"/>
          </reference>
        </references>
      </pivotArea>
    </format>
    <format dxfId="14936">
      <pivotArea dataOnly="0" labelOnly="1" outline="0" fieldPosition="0">
        <references count="4">
          <reference field="0" count="1" selected="0">
            <x v="134"/>
          </reference>
          <reference field="2" count="1" selected="0">
            <x v="16"/>
          </reference>
          <reference field="12" count="1">
            <x v="6"/>
          </reference>
          <reference field="13" count="1" selected="0">
            <x v="244"/>
          </reference>
        </references>
      </pivotArea>
    </format>
    <format dxfId="14935">
      <pivotArea dataOnly="0" labelOnly="1" outline="0" fieldPosition="0">
        <references count="4">
          <reference field="0" count="1" selected="0">
            <x v="141"/>
          </reference>
          <reference field="2" count="1" selected="0">
            <x v="16"/>
          </reference>
          <reference field="12" count="1">
            <x v="5"/>
          </reference>
          <reference field="13" count="1" selected="0">
            <x v="246"/>
          </reference>
        </references>
      </pivotArea>
    </format>
    <format dxfId="14934">
      <pivotArea dataOnly="0" labelOnly="1" outline="0" fieldPosition="0">
        <references count="4">
          <reference field="0" count="1" selected="0">
            <x v="175"/>
          </reference>
          <reference field="2" count="1" selected="0">
            <x v="16"/>
          </reference>
          <reference field="12" count="1">
            <x v="10"/>
          </reference>
          <reference field="13" count="1" selected="0">
            <x v="179"/>
          </reference>
        </references>
      </pivotArea>
    </format>
    <format dxfId="14933">
      <pivotArea dataOnly="0" labelOnly="1" outline="0" fieldPosition="0">
        <references count="4">
          <reference field="0" count="1" selected="0">
            <x v="176"/>
          </reference>
          <reference field="2" count="1" selected="0">
            <x v="16"/>
          </reference>
          <reference field="12" count="1">
            <x v="5"/>
          </reference>
          <reference field="13" count="1" selected="0">
            <x v="177"/>
          </reference>
        </references>
      </pivotArea>
    </format>
    <format dxfId="14932">
      <pivotArea dataOnly="0" labelOnly="1" outline="0" fieldPosition="0">
        <references count="4">
          <reference field="0" count="1" selected="0">
            <x v="186"/>
          </reference>
          <reference field="2" count="1" selected="0">
            <x v="16"/>
          </reference>
          <reference field="12" count="1">
            <x v="4"/>
          </reference>
          <reference field="13" count="1" selected="0">
            <x v="227"/>
          </reference>
        </references>
      </pivotArea>
    </format>
    <format dxfId="14931">
      <pivotArea dataOnly="0" labelOnly="1" outline="0" fieldPosition="0">
        <references count="4">
          <reference field="0" count="1" selected="0">
            <x v="94"/>
          </reference>
          <reference field="2" count="1" selected="0">
            <x v="17"/>
          </reference>
          <reference field="12" count="1">
            <x v="5"/>
          </reference>
          <reference field="13" count="1" selected="0">
            <x v="227"/>
          </reference>
        </references>
      </pivotArea>
    </format>
    <format dxfId="14930">
      <pivotArea dataOnly="0" labelOnly="1" outline="0" fieldPosition="0">
        <references count="4">
          <reference field="0" count="1" selected="0">
            <x v="103"/>
          </reference>
          <reference field="2" count="1" selected="0">
            <x v="17"/>
          </reference>
          <reference field="12" count="1">
            <x v="12"/>
          </reference>
          <reference field="13" count="1" selected="0">
            <x v="178"/>
          </reference>
        </references>
      </pivotArea>
    </format>
    <format dxfId="14929">
      <pivotArea dataOnly="0" labelOnly="1" outline="0" fieldPosition="0">
        <references count="4">
          <reference field="0" count="1" selected="0">
            <x v="108"/>
          </reference>
          <reference field="2" count="1" selected="0">
            <x v="17"/>
          </reference>
          <reference field="12" count="1">
            <x v="1"/>
          </reference>
          <reference field="13" count="1" selected="0">
            <x v="137"/>
          </reference>
        </references>
      </pivotArea>
    </format>
    <format dxfId="14928">
      <pivotArea dataOnly="0" labelOnly="1" outline="0" fieldPosition="0">
        <references count="4">
          <reference field="0" count="1" selected="0">
            <x v="187"/>
          </reference>
          <reference field="2" count="1" selected="0">
            <x v="17"/>
          </reference>
          <reference field="12" count="1">
            <x v="15"/>
          </reference>
          <reference field="13" count="1" selected="0">
            <x v="85"/>
          </reference>
        </references>
      </pivotArea>
    </format>
    <format dxfId="14927">
      <pivotArea dataOnly="0" labelOnly="1" outline="0" fieldPosition="0">
        <references count="4">
          <reference field="0" count="1" selected="0">
            <x v="32"/>
          </reference>
          <reference field="2" count="1" selected="0">
            <x v="19"/>
          </reference>
          <reference field="12" count="1">
            <x v="12"/>
          </reference>
          <reference field="13" count="1" selected="0">
            <x v="191"/>
          </reference>
        </references>
      </pivotArea>
    </format>
    <format dxfId="14926">
      <pivotArea dataOnly="0" labelOnly="1" outline="0" fieldPosition="0">
        <references count="4">
          <reference field="0" count="1" selected="0">
            <x v="89"/>
          </reference>
          <reference field="2" count="1" selected="0">
            <x v="19"/>
          </reference>
          <reference field="12" count="1">
            <x v="2"/>
          </reference>
          <reference field="13" count="1" selected="0">
            <x v="96"/>
          </reference>
        </references>
      </pivotArea>
    </format>
    <format dxfId="14925">
      <pivotArea dataOnly="0" labelOnly="1" outline="0" fieldPosition="0">
        <references count="4">
          <reference field="0" count="1" selected="0">
            <x v="114"/>
          </reference>
          <reference field="2" count="1" selected="0">
            <x v="20"/>
          </reference>
          <reference field="12" count="1">
            <x v="9"/>
          </reference>
          <reference field="13" count="1" selected="0">
            <x v="124"/>
          </reference>
        </references>
      </pivotArea>
    </format>
    <format dxfId="14924">
      <pivotArea dataOnly="0" labelOnly="1" outline="0" fieldPosition="0">
        <references count="4">
          <reference field="0" count="1" selected="0">
            <x v="116"/>
          </reference>
          <reference field="2" count="1" selected="0">
            <x v="20"/>
          </reference>
          <reference field="12" count="1">
            <x v="1"/>
          </reference>
          <reference field="13" count="1" selected="0">
            <x v="263"/>
          </reference>
        </references>
      </pivotArea>
    </format>
    <format dxfId="14923">
      <pivotArea dataOnly="0" labelOnly="1" outline="0" fieldPosition="0">
        <references count="4">
          <reference field="0" count="1" selected="0">
            <x v="27"/>
          </reference>
          <reference field="2" count="1" selected="0">
            <x v="22"/>
          </reference>
          <reference field="12" count="1">
            <x v="1"/>
          </reference>
          <reference field="13" count="1" selected="0">
            <x v="268"/>
          </reference>
        </references>
      </pivotArea>
    </format>
    <format dxfId="14922">
      <pivotArea dataOnly="0" labelOnly="1" outline="0" fieldPosition="0">
        <references count="4">
          <reference field="0" count="1" selected="0">
            <x v="137"/>
          </reference>
          <reference field="2" count="1" selected="0">
            <x v="22"/>
          </reference>
          <reference field="12" count="1">
            <x v="4"/>
          </reference>
          <reference field="13" count="1" selected="0">
            <x v="239"/>
          </reference>
        </references>
      </pivotArea>
    </format>
    <format dxfId="14921">
      <pivotArea dataOnly="0" labelOnly="1" outline="0" fieldPosition="0">
        <references count="1">
          <reference field="11" count="0"/>
        </references>
      </pivotArea>
    </format>
    <format dxfId="14920">
      <pivotArea dataOnly="0" labelOnly="1" grandCol="1" outline="0" fieldPosition="0"/>
    </format>
    <format dxfId="14919">
      <pivotArea type="all" dataOnly="0" outline="0" fieldPosition="0"/>
    </format>
    <format dxfId="14918">
      <pivotArea outline="0" collapsedLevelsAreSubtotals="1" fieldPosition="0"/>
    </format>
    <format dxfId="14917">
      <pivotArea type="origin" dataOnly="0" labelOnly="1" outline="0" fieldPosition="0"/>
    </format>
    <format dxfId="14916">
      <pivotArea field="11" type="button" dataOnly="0" labelOnly="1" outline="0" axis="axisCol" fieldPosition="0"/>
    </format>
    <format dxfId="14915">
      <pivotArea type="topRight" dataOnly="0" labelOnly="1" outline="0" fieldPosition="0"/>
    </format>
    <format dxfId="14914">
      <pivotArea field="2" type="button" dataOnly="0" labelOnly="1" outline="0" axis="axisRow" fieldPosition="0"/>
    </format>
    <format dxfId="14913">
      <pivotArea field="0" type="button" dataOnly="0" labelOnly="1" outline="0" axis="axisRow" fieldPosition="1"/>
    </format>
    <format dxfId="14912">
      <pivotArea field="13" type="button" dataOnly="0" labelOnly="1" outline="0" axis="axisRow" fieldPosition="2"/>
    </format>
    <format dxfId="14911">
      <pivotArea field="12" type="button" dataOnly="0" labelOnly="1" outline="0" axis="axisRow" fieldPosition="3"/>
    </format>
    <format dxfId="14910">
      <pivotArea dataOnly="0" labelOnly="1" outline="0" fieldPosition="0">
        <references count="1">
          <reference field="2" count="19">
            <x v="1"/>
            <x v="3"/>
            <x v="4"/>
            <x v="5"/>
            <x v="6"/>
            <x v="7"/>
            <x v="8"/>
            <x v="9"/>
            <x v="10"/>
            <x v="11"/>
            <x v="12"/>
            <x v="13"/>
            <x v="14"/>
            <x v="15"/>
            <x v="16"/>
            <x v="17"/>
            <x v="19"/>
            <x v="20"/>
            <x v="22"/>
          </reference>
        </references>
      </pivotArea>
    </format>
    <format dxfId="14909">
      <pivotArea dataOnly="0" labelOnly="1" grandRow="1" outline="0" fieldPosition="0"/>
    </format>
    <format dxfId="14908">
      <pivotArea dataOnly="0" labelOnly="1" outline="0" fieldPosition="0">
        <references count="2">
          <reference field="0" count="33">
            <x v="17"/>
            <x v="19"/>
            <x v="21"/>
            <x v="22"/>
            <x v="25"/>
            <x v="26"/>
            <x v="39"/>
            <x v="40"/>
            <x v="58"/>
            <x v="63"/>
            <x v="70"/>
            <x v="77"/>
            <x v="78"/>
            <x v="79"/>
            <x v="86"/>
            <x v="87"/>
            <x v="88"/>
            <x v="91"/>
            <x v="92"/>
            <x v="98"/>
            <x v="99"/>
            <x v="109"/>
            <x v="113"/>
            <x v="119"/>
            <x v="126"/>
            <x v="132"/>
            <x v="144"/>
            <x v="147"/>
            <x v="150"/>
            <x v="155"/>
            <x v="156"/>
            <x v="160"/>
            <x v="161"/>
          </reference>
          <reference field="2" count="1" selected="0">
            <x v="1"/>
          </reference>
        </references>
      </pivotArea>
    </format>
    <format dxfId="14907">
      <pivotArea dataOnly="0" labelOnly="1" outline="0" fieldPosition="0">
        <references count="2">
          <reference field="0" count="11">
            <x v="6"/>
            <x v="10"/>
            <x v="72"/>
            <x v="81"/>
            <x v="105"/>
            <x v="107"/>
            <x v="138"/>
            <x v="158"/>
            <x v="174"/>
            <x v="182"/>
            <x v="184"/>
          </reference>
          <reference field="2" count="1" selected="0">
            <x v="3"/>
          </reference>
        </references>
      </pivotArea>
    </format>
    <format dxfId="14906">
      <pivotArea dataOnly="0" labelOnly="1" outline="0" fieldPosition="0">
        <references count="2">
          <reference field="0" count="8">
            <x v="18"/>
            <x v="34"/>
            <x v="43"/>
            <x v="56"/>
            <x v="59"/>
            <x v="102"/>
            <x v="117"/>
            <x v="166"/>
          </reference>
          <reference field="2" count="1" selected="0">
            <x v="4"/>
          </reference>
        </references>
      </pivotArea>
    </format>
    <format dxfId="14905">
      <pivotArea dataOnly="0" labelOnly="1" outline="0" fieldPosition="0">
        <references count="2">
          <reference field="0" count="7">
            <x v="65"/>
            <x v="73"/>
            <x v="93"/>
            <x v="127"/>
            <x v="139"/>
            <x v="152"/>
            <x v="173"/>
          </reference>
          <reference field="2" count="1" selected="0">
            <x v="5"/>
          </reference>
        </references>
      </pivotArea>
    </format>
    <format dxfId="14904">
      <pivotArea dataOnly="0" labelOnly="1" outline="0" fieldPosition="0">
        <references count="2">
          <reference field="0" count="9">
            <x v="14"/>
            <x v="30"/>
            <x v="48"/>
            <x v="54"/>
            <x v="135"/>
            <x v="148"/>
            <x v="165"/>
            <x v="169"/>
            <x v="183"/>
          </reference>
          <reference field="2" count="1" selected="0">
            <x v="6"/>
          </reference>
        </references>
      </pivotArea>
    </format>
    <format dxfId="14903">
      <pivotArea dataOnly="0" labelOnly="1" outline="0" fieldPosition="0">
        <references count="2">
          <reference field="0" count="2">
            <x v="96"/>
            <x v="179"/>
          </reference>
          <reference field="2" count="1" selected="0">
            <x v="7"/>
          </reference>
        </references>
      </pivotArea>
    </format>
    <format dxfId="14902">
      <pivotArea dataOnly="0" labelOnly="1" outline="0" fieldPosition="0">
        <references count="2">
          <reference field="0" count="1">
            <x v="7"/>
          </reference>
          <reference field="2" count="1" selected="0">
            <x v="8"/>
          </reference>
        </references>
      </pivotArea>
    </format>
    <format dxfId="14901">
      <pivotArea dataOnly="0" labelOnly="1" outline="0" fieldPosition="0">
        <references count="2">
          <reference field="0" count="3">
            <x v="8"/>
            <x v="47"/>
            <x v="97"/>
          </reference>
          <reference field="2" count="1" selected="0">
            <x v="9"/>
          </reference>
        </references>
      </pivotArea>
    </format>
    <format dxfId="14900">
      <pivotArea dataOnly="0" labelOnly="1" outline="0" fieldPosition="0">
        <references count="2">
          <reference field="0" count="3">
            <x v="11"/>
            <x v="111"/>
            <x v="125"/>
          </reference>
          <reference field="2" count="1" selected="0">
            <x v="10"/>
          </reference>
        </references>
      </pivotArea>
    </format>
    <format dxfId="14899">
      <pivotArea dataOnly="0" labelOnly="1" outline="0" fieldPosition="0">
        <references count="2">
          <reference field="0" count="8">
            <x v="20"/>
            <x v="60"/>
            <x v="80"/>
            <x v="118"/>
            <x v="122"/>
            <x v="172"/>
            <x v="177"/>
            <x v="180"/>
          </reference>
          <reference field="2" count="1" selected="0">
            <x v="11"/>
          </reference>
        </references>
      </pivotArea>
    </format>
    <format dxfId="14898">
      <pivotArea dataOnly="0" labelOnly="1" outline="0" fieldPosition="0">
        <references count="2">
          <reference field="0" count="11">
            <x v="13"/>
            <x v="15"/>
            <x v="31"/>
            <x v="33"/>
            <x v="35"/>
            <x v="51"/>
            <x v="61"/>
            <x v="62"/>
            <x v="75"/>
            <x v="151"/>
            <x v="185"/>
          </reference>
          <reference field="2" count="1" selected="0">
            <x v="12"/>
          </reference>
        </references>
      </pivotArea>
    </format>
    <format dxfId="14897">
      <pivotArea dataOnly="0" labelOnly="1" outline="0" fieldPosition="0">
        <references count="2">
          <reference field="0" count="12">
            <x v="28"/>
            <x v="37"/>
            <x v="46"/>
            <x v="52"/>
            <x v="69"/>
            <x v="84"/>
            <x v="104"/>
            <x v="121"/>
            <x v="123"/>
            <x v="136"/>
            <x v="171"/>
            <x v="181"/>
          </reference>
          <reference field="2" count="1" selected="0">
            <x v="13"/>
          </reference>
        </references>
      </pivotArea>
    </format>
    <format dxfId="14896">
      <pivotArea dataOnly="0" labelOnly="1" outline="0" fieldPosition="0">
        <references count="2">
          <reference field="0" count="2">
            <x v="29"/>
            <x v="74"/>
          </reference>
          <reference field="2" count="1" selected="0">
            <x v="14"/>
          </reference>
        </references>
      </pivotArea>
    </format>
    <format dxfId="14895">
      <pivotArea dataOnly="0" labelOnly="1" outline="0" fieldPosition="0">
        <references count="2">
          <reference field="0" count="4">
            <x v="36"/>
            <x v="44"/>
            <x v="101"/>
            <x v="157"/>
          </reference>
          <reference field="2" count="1" selected="0">
            <x v="15"/>
          </reference>
        </references>
      </pivotArea>
    </format>
    <format dxfId="14894">
      <pivotArea dataOnly="0" labelOnly="1" outline="0" fieldPosition="0">
        <references count="2">
          <reference field="0" count="9">
            <x v="45"/>
            <x v="76"/>
            <x v="100"/>
            <x v="130"/>
            <x v="134"/>
            <x v="141"/>
            <x v="175"/>
            <x v="176"/>
            <x v="186"/>
          </reference>
          <reference field="2" count="1" selected="0">
            <x v="16"/>
          </reference>
        </references>
      </pivotArea>
    </format>
    <format dxfId="14893">
      <pivotArea dataOnly="0" labelOnly="1" outline="0" fieldPosition="0">
        <references count="2">
          <reference field="0" count="4">
            <x v="94"/>
            <x v="103"/>
            <x v="108"/>
            <x v="187"/>
          </reference>
          <reference field="2" count="1" selected="0">
            <x v="17"/>
          </reference>
        </references>
      </pivotArea>
    </format>
    <format dxfId="14892">
      <pivotArea dataOnly="0" labelOnly="1" outline="0" fieldPosition="0">
        <references count="2">
          <reference field="0" count="2">
            <x v="32"/>
            <x v="89"/>
          </reference>
          <reference field="2" count="1" selected="0">
            <x v="19"/>
          </reference>
        </references>
      </pivotArea>
    </format>
    <format dxfId="14891">
      <pivotArea dataOnly="0" labelOnly="1" outline="0" fieldPosition="0">
        <references count="2">
          <reference field="0" count="2">
            <x v="114"/>
            <x v="116"/>
          </reference>
          <reference field="2" count="1" selected="0">
            <x v="20"/>
          </reference>
        </references>
      </pivotArea>
    </format>
    <format dxfId="14890">
      <pivotArea dataOnly="0" labelOnly="1" outline="0" fieldPosition="0">
        <references count="2">
          <reference field="0" count="2">
            <x v="27"/>
            <x v="137"/>
          </reference>
          <reference field="2" count="1" selected="0">
            <x v="22"/>
          </reference>
        </references>
      </pivotArea>
    </format>
    <format dxfId="14889">
      <pivotArea dataOnly="0" labelOnly="1" outline="0" fieldPosition="0">
        <references count="3">
          <reference field="0" count="1" selected="0">
            <x v="17"/>
          </reference>
          <reference field="2" count="1" selected="0">
            <x v="1"/>
          </reference>
          <reference field="13" count="1">
            <x v="194"/>
          </reference>
        </references>
      </pivotArea>
    </format>
    <format dxfId="14888">
      <pivotArea dataOnly="0" labelOnly="1" outline="0" fieldPosition="0">
        <references count="3">
          <reference field="0" count="1" selected="0">
            <x v="19"/>
          </reference>
          <reference field="2" count="1" selected="0">
            <x v="1"/>
          </reference>
          <reference field="13" count="1">
            <x v="166"/>
          </reference>
        </references>
      </pivotArea>
    </format>
    <format dxfId="14887">
      <pivotArea dataOnly="0" labelOnly="1" outline="0" fieldPosition="0">
        <references count="3">
          <reference field="0" count="1" selected="0">
            <x v="21"/>
          </reference>
          <reference field="2" count="1" selected="0">
            <x v="1"/>
          </reference>
          <reference field="13" count="1">
            <x v="216"/>
          </reference>
        </references>
      </pivotArea>
    </format>
    <format dxfId="14886">
      <pivotArea dataOnly="0" labelOnly="1" outline="0" fieldPosition="0">
        <references count="3">
          <reference field="0" count="1" selected="0">
            <x v="22"/>
          </reference>
          <reference field="2" count="1" selected="0">
            <x v="1"/>
          </reference>
          <reference field="13" count="1">
            <x v="28"/>
          </reference>
        </references>
      </pivotArea>
    </format>
    <format dxfId="14885">
      <pivotArea dataOnly="0" labelOnly="1" outline="0" fieldPosition="0">
        <references count="3">
          <reference field="0" count="1" selected="0">
            <x v="25"/>
          </reference>
          <reference field="2" count="1" selected="0">
            <x v="1"/>
          </reference>
          <reference field="13" count="1">
            <x v="56"/>
          </reference>
        </references>
      </pivotArea>
    </format>
    <format dxfId="14884">
      <pivotArea dataOnly="0" labelOnly="1" outline="0" fieldPosition="0">
        <references count="3">
          <reference field="0" count="1" selected="0">
            <x v="26"/>
          </reference>
          <reference field="2" count="1" selected="0">
            <x v="1"/>
          </reference>
          <reference field="13" count="1">
            <x v="127"/>
          </reference>
        </references>
      </pivotArea>
    </format>
    <format dxfId="14883">
      <pivotArea dataOnly="0" labelOnly="1" outline="0" fieldPosition="0">
        <references count="3">
          <reference field="0" count="1" selected="0">
            <x v="39"/>
          </reference>
          <reference field="2" count="1" selected="0">
            <x v="1"/>
          </reference>
          <reference field="13" count="1">
            <x v="73"/>
          </reference>
        </references>
      </pivotArea>
    </format>
    <format dxfId="14882">
      <pivotArea dataOnly="0" labelOnly="1" outline="0" fieldPosition="0">
        <references count="3">
          <reference field="0" count="1" selected="0">
            <x v="40"/>
          </reference>
          <reference field="2" count="1" selected="0">
            <x v="1"/>
          </reference>
          <reference field="13" count="1">
            <x v="160"/>
          </reference>
        </references>
      </pivotArea>
    </format>
    <format dxfId="14881">
      <pivotArea dataOnly="0" labelOnly="1" outline="0" fieldPosition="0">
        <references count="3">
          <reference field="0" count="1" selected="0">
            <x v="58"/>
          </reference>
          <reference field="2" count="1" selected="0">
            <x v="1"/>
          </reference>
          <reference field="13" count="1">
            <x v="261"/>
          </reference>
        </references>
      </pivotArea>
    </format>
    <format dxfId="14880">
      <pivotArea dataOnly="0" labelOnly="1" outline="0" fieldPosition="0">
        <references count="3">
          <reference field="0" count="1" selected="0">
            <x v="63"/>
          </reference>
          <reference field="2" count="1" selected="0">
            <x v="1"/>
          </reference>
          <reference field="13" count="1">
            <x v="59"/>
          </reference>
        </references>
      </pivotArea>
    </format>
    <format dxfId="14879">
      <pivotArea dataOnly="0" labelOnly="1" outline="0" fieldPosition="0">
        <references count="3">
          <reference field="0" count="1" selected="0">
            <x v="70"/>
          </reference>
          <reference field="2" count="1" selected="0">
            <x v="1"/>
          </reference>
          <reference field="13" count="1">
            <x v="238"/>
          </reference>
        </references>
      </pivotArea>
    </format>
    <format dxfId="14878">
      <pivotArea dataOnly="0" labelOnly="1" outline="0" fieldPosition="0">
        <references count="3">
          <reference field="0" count="1" selected="0">
            <x v="77"/>
          </reference>
          <reference field="2" count="1" selected="0">
            <x v="1"/>
          </reference>
          <reference field="13" count="1">
            <x v="37"/>
          </reference>
        </references>
      </pivotArea>
    </format>
    <format dxfId="14877">
      <pivotArea dataOnly="0" labelOnly="1" outline="0" fieldPosition="0">
        <references count="3">
          <reference field="0" count="1" selected="0">
            <x v="78"/>
          </reference>
          <reference field="2" count="1" selected="0">
            <x v="1"/>
          </reference>
          <reference field="13" count="1">
            <x v="262"/>
          </reference>
        </references>
      </pivotArea>
    </format>
    <format dxfId="14876">
      <pivotArea dataOnly="0" labelOnly="1" outline="0" fieldPosition="0">
        <references count="3">
          <reference field="0" count="1" selected="0">
            <x v="79"/>
          </reference>
          <reference field="2" count="1" selected="0">
            <x v="1"/>
          </reference>
          <reference field="13" count="1">
            <x v="185"/>
          </reference>
        </references>
      </pivotArea>
    </format>
    <format dxfId="14875">
      <pivotArea dataOnly="0" labelOnly="1" outline="0" fieldPosition="0">
        <references count="3">
          <reference field="0" count="1" selected="0">
            <x v="86"/>
          </reference>
          <reference field="2" count="1" selected="0">
            <x v="1"/>
          </reference>
          <reference field="13" count="1">
            <x v="205"/>
          </reference>
        </references>
      </pivotArea>
    </format>
    <format dxfId="14874">
      <pivotArea dataOnly="0" labelOnly="1" outline="0" fieldPosition="0">
        <references count="3">
          <reference field="0" count="1" selected="0">
            <x v="87"/>
          </reference>
          <reference field="2" count="1" selected="0">
            <x v="1"/>
          </reference>
          <reference field="13" count="1">
            <x v="265"/>
          </reference>
        </references>
      </pivotArea>
    </format>
    <format dxfId="14873">
      <pivotArea dataOnly="0" labelOnly="1" outline="0" fieldPosition="0">
        <references count="3">
          <reference field="0" count="1" selected="0">
            <x v="88"/>
          </reference>
          <reference field="2" count="1" selected="0">
            <x v="1"/>
          </reference>
          <reference field="13" count="1">
            <x v="61"/>
          </reference>
        </references>
      </pivotArea>
    </format>
    <format dxfId="14872">
      <pivotArea dataOnly="0" labelOnly="1" outline="0" fieldPosition="0">
        <references count="3">
          <reference field="0" count="1" selected="0">
            <x v="91"/>
          </reference>
          <reference field="2" count="1" selected="0">
            <x v="1"/>
          </reference>
          <reference field="13" count="1">
            <x v="17"/>
          </reference>
        </references>
      </pivotArea>
    </format>
    <format dxfId="14871">
      <pivotArea dataOnly="0" labelOnly="1" outline="0" fieldPosition="0">
        <references count="3">
          <reference field="0" count="1" selected="0">
            <x v="92"/>
          </reference>
          <reference field="2" count="1" selected="0">
            <x v="1"/>
          </reference>
          <reference field="13" count="1">
            <x v="52"/>
          </reference>
        </references>
      </pivotArea>
    </format>
    <format dxfId="14870">
      <pivotArea dataOnly="0" labelOnly="1" outline="0" fieldPosition="0">
        <references count="3">
          <reference field="0" count="1" selected="0">
            <x v="98"/>
          </reference>
          <reference field="2" count="1" selected="0">
            <x v="1"/>
          </reference>
          <reference field="13" count="1">
            <x v="10"/>
          </reference>
        </references>
      </pivotArea>
    </format>
    <format dxfId="14869">
      <pivotArea dataOnly="0" labelOnly="1" outline="0" fieldPosition="0">
        <references count="3">
          <reference field="0" count="1" selected="0">
            <x v="99"/>
          </reference>
          <reference field="2" count="1" selected="0">
            <x v="1"/>
          </reference>
          <reference field="13" count="1">
            <x v="273"/>
          </reference>
        </references>
      </pivotArea>
    </format>
    <format dxfId="14868">
      <pivotArea dataOnly="0" labelOnly="1" outline="0" fieldPosition="0">
        <references count="3">
          <reference field="0" count="1" selected="0">
            <x v="109"/>
          </reference>
          <reference field="2" count="1" selected="0">
            <x v="1"/>
          </reference>
          <reference field="13" count="1">
            <x v="272"/>
          </reference>
        </references>
      </pivotArea>
    </format>
    <format dxfId="14867">
      <pivotArea dataOnly="0" labelOnly="1" outline="0" fieldPosition="0">
        <references count="3">
          <reference field="0" count="1" selected="0">
            <x v="113"/>
          </reference>
          <reference field="2" count="1" selected="0">
            <x v="1"/>
          </reference>
          <reference field="13" count="1">
            <x v="219"/>
          </reference>
        </references>
      </pivotArea>
    </format>
    <format dxfId="14866">
      <pivotArea dataOnly="0" labelOnly="1" outline="0" fieldPosition="0">
        <references count="3">
          <reference field="0" count="1" selected="0">
            <x v="119"/>
          </reference>
          <reference field="2" count="1" selected="0">
            <x v="1"/>
          </reference>
          <reference field="13" count="1">
            <x v="126"/>
          </reference>
        </references>
      </pivotArea>
    </format>
    <format dxfId="14865">
      <pivotArea dataOnly="0" labelOnly="1" outline="0" fieldPosition="0">
        <references count="3">
          <reference field="0" count="1" selected="0">
            <x v="126"/>
          </reference>
          <reference field="2" count="1" selected="0">
            <x v="1"/>
          </reference>
          <reference field="13" count="1">
            <x v="214"/>
          </reference>
        </references>
      </pivotArea>
    </format>
    <format dxfId="14864">
      <pivotArea dataOnly="0" labelOnly="1" outline="0" fieldPosition="0">
        <references count="3">
          <reference field="0" count="1" selected="0">
            <x v="132"/>
          </reference>
          <reference field="2" count="1" selected="0">
            <x v="1"/>
          </reference>
          <reference field="13" count="1">
            <x v="213"/>
          </reference>
        </references>
      </pivotArea>
    </format>
    <format dxfId="14863">
      <pivotArea dataOnly="0" labelOnly="1" outline="0" fieldPosition="0">
        <references count="3">
          <reference field="0" count="1" selected="0">
            <x v="144"/>
          </reference>
          <reference field="2" count="1" selected="0">
            <x v="1"/>
          </reference>
          <reference field="13" count="1">
            <x v="270"/>
          </reference>
        </references>
      </pivotArea>
    </format>
    <format dxfId="14862">
      <pivotArea dataOnly="0" labelOnly="1" outline="0" fieldPosition="0">
        <references count="3">
          <reference field="0" count="1" selected="0">
            <x v="147"/>
          </reference>
          <reference field="2" count="1" selected="0">
            <x v="1"/>
          </reference>
          <reference field="13" count="1">
            <x v="261"/>
          </reference>
        </references>
      </pivotArea>
    </format>
    <format dxfId="14861">
      <pivotArea dataOnly="0" labelOnly="1" outline="0" fieldPosition="0">
        <references count="3">
          <reference field="0" count="1" selected="0">
            <x v="150"/>
          </reference>
          <reference field="2" count="1" selected="0">
            <x v="1"/>
          </reference>
          <reference field="13" count="1">
            <x v="245"/>
          </reference>
        </references>
      </pivotArea>
    </format>
    <format dxfId="14860">
      <pivotArea dataOnly="0" labelOnly="1" outline="0" fieldPosition="0">
        <references count="3">
          <reference field="0" count="1" selected="0">
            <x v="155"/>
          </reference>
          <reference field="2" count="1" selected="0">
            <x v="1"/>
          </reference>
          <reference field="13" count="1">
            <x v="217"/>
          </reference>
        </references>
      </pivotArea>
    </format>
    <format dxfId="14859">
      <pivotArea dataOnly="0" labelOnly="1" outline="0" fieldPosition="0">
        <references count="3">
          <reference field="0" count="1" selected="0">
            <x v="156"/>
          </reference>
          <reference field="2" count="1" selected="0">
            <x v="1"/>
          </reference>
          <reference field="13" count="1">
            <x v="261"/>
          </reference>
        </references>
      </pivotArea>
    </format>
    <format dxfId="14858">
      <pivotArea dataOnly="0" labelOnly="1" outline="0" fieldPosition="0">
        <references count="3">
          <reference field="0" count="1" selected="0">
            <x v="160"/>
          </reference>
          <reference field="2" count="1" selected="0">
            <x v="1"/>
          </reference>
          <reference field="13" count="1">
            <x v="226"/>
          </reference>
        </references>
      </pivotArea>
    </format>
    <format dxfId="14857">
      <pivotArea dataOnly="0" labelOnly="1" outline="0" fieldPosition="0">
        <references count="3">
          <reference field="0" count="1" selected="0">
            <x v="161"/>
          </reference>
          <reference field="2" count="1" selected="0">
            <x v="1"/>
          </reference>
          <reference field="13" count="1">
            <x v="242"/>
          </reference>
        </references>
      </pivotArea>
    </format>
    <format dxfId="14856">
      <pivotArea dataOnly="0" labelOnly="1" outline="0" fieldPosition="0">
        <references count="3">
          <reference field="0" count="1" selected="0">
            <x v="6"/>
          </reference>
          <reference field="2" count="1" selected="0">
            <x v="3"/>
          </reference>
          <reference field="13" count="1">
            <x v="100"/>
          </reference>
        </references>
      </pivotArea>
    </format>
    <format dxfId="14855">
      <pivotArea dataOnly="0" labelOnly="1" outline="0" fieldPosition="0">
        <references count="3">
          <reference field="0" count="1" selected="0">
            <x v="10"/>
          </reference>
          <reference field="2" count="1" selected="0">
            <x v="3"/>
          </reference>
          <reference field="13" count="1">
            <x v="16"/>
          </reference>
        </references>
      </pivotArea>
    </format>
    <format dxfId="14854">
      <pivotArea dataOnly="0" labelOnly="1" outline="0" fieldPosition="0">
        <references count="3">
          <reference field="0" count="1" selected="0">
            <x v="72"/>
          </reference>
          <reference field="2" count="1" selected="0">
            <x v="3"/>
          </reference>
          <reference field="13" count="1">
            <x v="240"/>
          </reference>
        </references>
      </pivotArea>
    </format>
    <format dxfId="14853">
      <pivotArea dataOnly="0" labelOnly="1" outline="0" fieldPosition="0">
        <references count="3">
          <reference field="0" count="1" selected="0">
            <x v="81"/>
          </reference>
          <reference field="2" count="1" selected="0">
            <x v="3"/>
          </reference>
          <reference field="13" count="1">
            <x v="47"/>
          </reference>
        </references>
      </pivotArea>
    </format>
    <format dxfId="14852">
      <pivotArea dataOnly="0" labelOnly="1" outline="0" fieldPosition="0">
        <references count="3">
          <reference field="0" count="1" selected="0">
            <x v="105"/>
          </reference>
          <reference field="2" count="1" selected="0">
            <x v="3"/>
          </reference>
          <reference field="13" count="1">
            <x v="76"/>
          </reference>
        </references>
      </pivotArea>
    </format>
    <format dxfId="14851">
      <pivotArea dataOnly="0" labelOnly="1" outline="0" fieldPosition="0">
        <references count="3">
          <reference field="0" count="1" selected="0">
            <x v="107"/>
          </reference>
          <reference field="2" count="1" selected="0">
            <x v="3"/>
          </reference>
          <reference field="13" count="1">
            <x v="54"/>
          </reference>
        </references>
      </pivotArea>
    </format>
    <format dxfId="14850">
      <pivotArea dataOnly="0" labelOnly="1" outline="0" fieldPosition="0">
        <references count="3">
          <reference field="0" count="1" selected="0">
            <x v="138"/>
          </reference>
          <reference field="2" count="1" selected="0">
            <x v="3"/>
          </reference>
          <reference field="13" count="1">
            <x v="261"/>
          </reference>
        </references>
      </pivotArea>
    </format>
    <format dxfId="14849">
      <pivotArea dataOnly="0" labelOnly="1" outline="0" fieldPosition="0">
        <references count="3">
          <reference field="0" count="1" selected="0">
            <x v="158"/>
          </reference>
          <reference field="2" count="1" selected="0">
            <x v="3"/>
          </reference>
          <reference field="13" count="1">
            <x v="236"/>
          </reference>
        </references>
      </pivotArea>
    </format>
    <format dxfId="14848">
      <pivotArea dataOnly="0" labelOnly="1" outline="0" fieldPosition="0">
        <references count="3">
          <reference field="0" count="1" selected="0">
            <x v="174"/>
          </reference>
          <reference field="2" count="1" selected="0">
            <x v="3"/>
          </reference>
          <reference field="13" count="1">
            <x v="57"/>
          </reference>
        </references>
      </pivotArea>
    </format>
    <format dxfId="14847">
      <pivotArea dataOnly="0" labelOnly="1" outline="0" fieldPosition="0">
        <references count="3">
          <reference field="0" count="1" selected="0">
            <x v="182"/>
          </reference>
          <reference field="2" count="1" selected="0">
            <x v="3"/>
          </reference>
          <reference field="13" count="1">
            <x v="218"/>
          </reference>
        </references>
      </pivotArea>
    </format>
    <format dxfId="14846">
      <pivotArea dataOnly="0" labelOnly="1" outline="0" fieldPosition="0">
        <references count="3">
          <reference field="0" count="1" selected="0">
            <x v="184"/>
          </reference>
          <reference field="2" count="1" selected="0">
            <x v="3"/>
          </reference>
          <reference field="13" count="1">
            <x v="144"/>
          </reference>
        </references>
      </pivotArea>
    </format>
    <format dxfId="14845">
      <pivotArea dataOnly="0" labelOnly="1" outline="0" fieldPosition="0">
        <references count="3">
          <reference field="0" count="1" selected="0">
            <x v="18"/>
          </reference>
          <reference field="2" count="1" selected="0">
            <x v="4"/>
          </reference>
          <reference field="13" count="1">
            <x v="8"/>
          </reference>
        </references>
      </pivotArea>
    </format>
    <format dxfId="14844">
      <pivotArea dataOnly="0" labelOnly="1" outline="0" fieldPosition="0">
        <references count="3">
          <reference field="0" count="1" selected="0">
            <x v="34"/>
          </reference>
          <reference field="2" count="1" selected="0">
            <x v="4"/>
          </reference>
          <reference field="13" count="1">
            <x v="29"/>
          </reference>
        </references>
      </pivotArea>
    </format>
    <format dxfId="14843">
      <pivotArea dataOnly="0" labelOnly="1" outline="0" fieldPosition="0">
        <references count="3">
          <reference field="0" count="1" selected="0">
            <x v="43"/>
          </reference>
          <reference field="2" count="1" selected="0">
            <x v="4"/>
          </reference>
          <reference field="13" count="1">
            <x v="253"/>
          </reference>
        </references>
      </pivotArea>
    </format>
    <format dxfId="14842">
      <pivotArea dataOnly="0" labelOnly="1" outline="0" fieldPosition="0">
        <references count="3">
          <reference field="0" count="1" selected="0">
            <x v="56"/>
          </reference>
          <reference field="2" count="1" selected="0">
            <x v="4"/>
          </reference>
          <reference field="13" count="1">
            <x v="267"/>
          </reference>
        </references>
      </pivotArea>
    </format>
    <format dxfId="14841">
      <pivotArea dataOnly="0" labelOnly="1" outline="0" fieldPosition="0">
        <references count="3">
          <reference field="0" count="1" selected="0">
            <x v="59"/>
          </reference>
          <reference field="2" count="1" selected="0">
            <x v="4"/>
          </reference>
          <reference field="13" count="1">
            <x v="271"/>
          </reference>
        </references>
      </pivotArea>
    </format>
    <format dxfId="14840">
      <pivotArea dataOnly="0" labelOnly="1" outline="0" fieldPosition="0">
        <references count="3">
          <reference field="0" count="1" selected="0">
            <x v="102"/>
          </reference>
          <reference field="2" count="1" selected="0">
            <x v="4"/>
          </reference>
          <reference field="13" count="1">
            <x v="261"/>
          </reference>
        </references>
      </pivotArea>
    </format>
    <format dxfId="14839">
      <pivotArea dataOnly="0" labelOnly="1" outline="0" fieldPosition="0">
        <references count="3">
          <reference field="0" count="1" selected="0">
            <x v="117"/>
          </reference>
          <reference field="2" count="1" selected="0">
            <x v="4"/>
          </reference>
          <reference field="13" count="1">
            <x v="11"/>
          </reference>
        </references>
      </pivotArea>
    </format>
    <format dxfId="14838">
      <pivotArea dataOnly="0" labelOnly="1" outline="0" fieldPosition="0">
        <references count="3">
          <reference field="0" count="1" selected="0">
            <x v="166"/>
          </reference>
          <reference field="2" count="1" selected="0">
            <x v="4"/>
          </reference>
          <reference field="13" count="1">
            <x v="254"/>
          </reference>
        </references>
      </pivotArea>
    </format>
    <format dxfId="14837">
      <pivotArea dataOnly="0" labelOnly="1" outline="0" fieldPosition="0">
        <references count="3">
          <reference field="0" count="1" selected="0">
            <x v="65"/>
          </reference>
          <reference field="2" count="1" selected="0">
            <x v="5"/>
          </reference>
          <reference field="13" count="1">
            <x v="241"/>
          </reference>
        </references>
      </pivotArea>
    </format>
    <format dxfId="14836">
      <pivotArea dataOnly="0" labelOnly="1" outline="0" fieldPosition="0">
        <references count="3">
          <reference field="0" count="1" selected="0">
            <x v="73"/>
          </reference>
          <reference field="2" count="1" selected="0">
            <x v="5"/>
          </reference>
          <reference field="13" count="1">
            <x v="80"/>
          </reference>
        </references>
      </pivotArea>
    </format>
    <format dxfId="14835">
      <pivotArea dataOnly="0" labelOnly="1" outline="0" fieldPosition="0">
        <references count="3">
          <reference field="0" count="1" selected="0">
            <x v="93"/>
          </reference>
          <reference field="2" count="1" selected="0">
            <x v="5"/>
          </reference>
          <reference field="13" count="1">
            <x v="143"/>
          </reference>
        </references>
      </pivotArea>
    </format>
    <format dxfId="14834">
      <pivotArea dataOnly="0" labelOnly="1" outline="0" fieldPosition="0">
        <references count="3">
          <reference field="0" count="1" selected="0">
            <x v="127"/>
          </reference>
          <reference field="2" count="1" selected="0">
            <x v="5"/>
          </reference>
          <reference field="13" count="1">
            <x v="5"/>
          </reference>
        </references>
      </pivotArea>
    </format>
    <format dxfId="14833">
      <pivotArea dataOnly="0" labelOnly="1" outline="0" fieldPosition="0">
        <references count="3">
          <reference field="0" count="1" selected="0">
            <x v="139"/>
          </reference>
          <reference field="2" count="1" selected="0">
            <x v="5"/>
          </reference>
          <reference field="13" count="1">
            <x v="261"/>
          </reference>
        </references>
      </pivotArea>
    </format>
    <format dxfId="14832">
      <pivotArea dataOnly="0" labelOnly="1" outline="0" fieldPosition="0">
        <references count="3">
          <reference field="0" count="1" selected="0">
            <x v="173"/>
          </reference>
          <reference field="2" count="1" selected="0">
            <x v="5"/>
          </reference>
          <reference field="13" count="1">
            <x v="141"/>
          </reference>
        </references>
      </pivotArea>
    </format>
    <format dxfId="14831">
      <pivotArea dataOnly="0" labelOnly="1" outline="0" fieldPosition="0">
        <references count="3">
          <reference field="0" count="1" selected="0">
            <x v="14"/>
          </reference>
          <reference field="2" count="1" selected="0">
            <x v="6"/>
          </reference>
          <reference field="13" count="1">
            <x v="12"/>
          </reference>
        </references>
      </pivotArea>
    </format>
    <format dxfId="14830">
      <pivotArea dataOnly="0" labelOnly="1" outline="0" fieldPosition="0">
        <references count="3">
          <reference field="0" count="1" selected="0">
            <x v="30"/>
          </reference>
          <reference field="2" count="1" selected="0">
            <x v="6"/>
          </reference>
          <reference field="13" count="1">
            <x v="114"/>
          </reference>
        </references>
      </pivotArea>
    </format>
    <format dxfId="14829">
      <pivotArea dataOnly="0" labelOnly="1" outline="0" fieldPosition="0">
        <references count="3">
          <reference field="0" count="1" selected="0">
            <x v="48"/>
          </reference>
          <reference field="2" count="1" selected="0">
            <x v="6"/>
          </reference>
          <reference field="13" count="1">
            <x v="269"/>
          </reference>
        </references>
      </pivotArea>
    </format>
    <format dxfId="14828">
      <pivotArea dataOnly="0" labelOnly="1" outline="0" fieldPosition="0">
        <references count="3">
          <reference field="0" count="1" selected="0">
            <x v="54"/>
          </reference>
          <reference field="2" count="1" selected="0">
            <x v="6"/>
          </reference>
          <reference field="13" count="1">
            <x v="266"/>
          </reference>
        </references>
      </pivotArea>
    </format>
    <format dxfId="14827">
      <pivotArea dataOnly="0" labelOnly="1" outline="0" fieldPosition="0">
        <references count="3">
          <reference field="0" count="1" selected="0">
            <x v="135"/>
          </reference>
          <reference field="2" count="1" selected="0">
            <x v="6"/>
          </reference>
          <reference field="13" count="1">
            <x v="113"/>
          </reference>
        </references>
      </pivotArea>
    </format>
    <format dxfId="14826">
      <pivotArea dataOnly="0" labelOnly="1" outline="0" fieldPosition="0">
        <references count="3">
          <reference field="0" count="1" selected="0">
            <x v="148"/>
          </reference>
          <reference field="2" count="1" selected="0">
            <x v="6"/>
          </reference>
          <reference field="13" count="1">
            <x v="117"/>
          </reference>
        </references>
      </pivotArea>
    </format>
    <format dxfId="14825">
      <pivotArea dataOnly="0" labelOnly="1" outline="0" fieldPosition="0">
        <references count="3">
          <reference field="0" count="1" selected="0">
            <x v="165"/>
          </reference>
          <reference field="2" count="1" selected="0">
            <x v="6"/>
          </reference>
          <reference field="13" count="1">
            <x v="174"/>
          </reference>
        </references>
      </pivotArea>
    </format>
    <format dxfId="14824">
      <pivotArea dataOnly="0" labelOnly="1" outline="0" fieldPosition="0">
        <references count="3">
          <reference field="0" count="1" selected="0">
            <x v="169"/>
          </reference>
          <reference field="2" count="1" selected="0">
            <x v="6"/>
          </reference>
          <reference field="13" count="1">
            <x v="134"/>
          </reference>
        </references>
      </pivotArea>
    </format>
    <format dxfId="14823">
      <pivotArea dataOnly="0" labelOnly="1" outline="0" fieldPosition="0">
        <references count="3">
          <reference field="0" count="1" selected="0">
            <x v="183"/>
          </reference>
          <reference field="2" count="1" selected="0">
            <x v="6"/>
          </reference>
          <reference field="13" count="1">
            <x v="114"/>
          </reference>
        </references>
      </pivotArea>
    </format>
    <format dxfId="14822">
      <pivotArea dataOnly="0" labelOnly="1" outline="0" fieldPosition="0">
        <references count="3">
          <reference field="0" count="1" selected="0">
            <x v="96"/>
          </reference>
          <reference field="2" count="1" selected="0">
            <x v="7"/>
          </reference>
          <reference field="13" count="1">
            <x v="196"/>
          </reference>
        </references>
      </pivotArea>
    </format>
    <format dxfId="14821">
      <pivotArea dataOnly="0" labelOnly="1" outline="0" fieldPosition="0">
        <references count="3">
          <reference field="0" count="1" selected="0">
            <x v="179"/>
          </reference>
          <reference field="2" count="1" selected="0">
            <x v="7"/>
          </reference>
          <reference field="13" count="1">
            <x v="251"/>
          </reference>
        </references>
      </pivotArea>
    </format>
    <format dxfId="14820">
      <pivotArea dataOnly="0" labelOnly="1" outline="0" fieldPosition="0">
        <references count="3">
          <reference field="0" count="1" selected="0">
            <x v="7"/>
          </reference>
          <reference field="2" count="1" selected="0">
            <x v="8"/>
          </reference>
          <reference field="13" count="1">
            <x v="237"/>
          </reference>
        </references>
      </pivotArea>
    </format>
    <format dxfId="14819">
      <pivotArea dataOnly="0" labelOnly="1" outline="0" fieldPosition="0">
        <references count="3">
          <reference field="0" count="1" selected="0">
            <x v="8"/>
          </reference>
          <reference field="2" count="1" selected="0">
            <x v="9"/>
          </reference>
          <reference field="13" count="1">
            <x v="151"/>
          </reference>
        </references>
      </pivotArea>
    </format>
    <format dxfId="14818">
      <pivotArea dataOnly="0" labelOnly="1" outline="0" fieldPosition="0">
        <references count="3">
          <reference field="0" count="1" selected="0">
            <x v="47"/>
          </reference>
          <reference field="2" count="1" selected="0">
            <x v="9"/>
          </reference>
          <reference field="13" count="1">
            <x v="212"/>
          </reference>
        </references>
      </pivotArea>
    </format>
    <format dxfId="14817">
      <pivotArea dataOnly="0" labelOnly="1" outline="0" fieldPosition="0">
        <references count="3">
          <reference field="0" count="1" selected="0">
            <x v="97"/>
          </reference>
          <reference field="2" count="1" selected="0">
            <x v="9"/>
          </reference>
          <reference field="13" count="1">
            <x v="259"/>
          </reference>
        </references>
      </pivotArea>
    </format>
    <format dxfId="14816">
      <pivotArea dataOnly="0" labelOnly="1" outline="0" fieldPosition="0">
        <references count="3">
          <reference field="0" count="1" selected="0">
            <x v="11"/>
          </reference>
          <reference field="2" count="1" selected="0">
            <x v="10"/>
          </reference>
          <reference field="13" count="1">
            <x v="258"/>
          </reference>
        </references>
      </pivotArea>
    </format>
    <format dxfId="14815">
      <pivotArea dataOnly="0" labelOnly="1" outline="0" fieldPosition="0">
        <references count="3">
          <reference field="0" count="1" selected="0">
            <x v="111"/>
          </reference>
          <reference field="2" count="1" selected="0">
            <x v="10"/>
          </reference>
          <reference field="13" count="1">
            <x v="195"/>
          </reference>
        </references>
      </pivotArea>
    </format>
    <format dxfId="14814">
      <pivotArea dataOnly="0" labelOnly="1" outline="0" fieldPosition="0">
        <references count="3">
          <reference field="0" count="1" selected="0">
            <x v="125"/>
          </reference>
          <reference field="2" count="1" selected="0">
            <x v="10"/>
          </reference>
          <reference field="13" count="1">
            <x v="31"/>
          </reference>
        </references>
      </pivotArea>
    </format>
    <format dxfId="14813">
      <pivotArea dataOnly="0" labelOnly="1" outline="0" fieldPosition="0">
        <references count="3">
          <reference field="0" count="1" selected="0">
            <x v="20"/>
          </reference>
          <reference field="2" count="1" selected="0">
            <x v="11"/>
          </reference>
          <reference field="13" count="1">
            <x v="261"/>
          </reference>
        </references>
      </pivotArea>
    </format>
    <format dxfId="14812">
      <pivotArea dataOnly="0" labelOnly="1" outline="0" fieldPosition="0">
        <references count="3">
          <reference field="0" count="1" selected="0">
            <x v="60"/>
          </reference>
          <reference field="2" count="1" selected="0">
            <x v="11"/>
          </reference>
          <reference field="13" count="1">
            <x v="248"/>
          </reference>
        </references>
      </pivotArea>
    </format>
    <format dxfId="14811">
      <pivotArea dataOnly="0" labelOnly="1" outline="0" fieldPosition="0">
        <references count="3">
          <reference field="0" count="1" selected="0">
            <x v="80"/>
          </reference>
          <reference field="2" count="1" selected="0">
            <x v="11"/>
          </reference>
          <reference field="13" count="1">
            <x v="209"/>
          </reference>
        </references>
      </pivotArea>
    </format>
    <format dxfId="14810">
      <pivotArea dataOnly="0" labelOnly="1" outline="0" fieldPosition="0">
        <references count="3">
          <reference field="0" count="1" selected="0">
            <x v="118"/>
          </reference>
          <reference field="2" count="1" selected="0">
            <x v="11"/>
          </reference>
          <reference field="13" count="1">
            <x v="222"/>
          </reference>
        </references>
      </pivotArea>
    </format>
    <format dxfId="14809">
      <pivotArea dataOnly="0" labelOnly="1" outline="0" fieldPosition="0">
        <references count="3">
          <reference field="0" count="1" selected="0">
            <x v="122"/>
          </reference>
          <reference field="2" count="1" selected="0">
            <x v="11"/>
          </reference>
          <reference field="13" count="1">
            <x v="220"/>
          </reference>
        </references>
      </pivotArea>
    </format>
    <format dxfId="14808">
      <pivotArea dataOnly="0" labelOnly="1" outline="0" fieldPosition="0">
        <references count="3">
          <reference field="0" count="1" selected="0">
            <x v="172"/>
          </reference>
          <reference field="2" count="1" selected="0">
            <x v="11"/>
          </reference>
          <reference field="13" count="1">
            <x v="225"/>
          </reference>
        </references>
      </pivotArea>
    </format>
    <format dxfId="14807">
      <pivotArea dataOnly="0" labelOnly="1" outline="0" fieldPosition="0">
        <references count="3">
          <reference field="0" count="1" selected="0">
            <x v="177"/>
          </reference>
          <reference field="2" count="1" selected="0">
            <x v="11"/>
          </reference>
          <reference field="13" count="1">
            <x v="232"/>
          </reference>
        </references>
      </pivotArea>
    </format>
    <format dxfId="14806">
      <pivotArea dataOnly="0" labelOnly="1" outline="0" fieldPosition="0">
        <references count="3">
          <reference field="0" count="1" selected="0">
            <x v="180"/>
          </reference>
          <reference field="2" count="1" selected="0">
            <x v="11"/>
          </reference>
          <reference field="13" count="1">
            <x v="223"/>
          </reference>
        </references>
      </pivotArea>
    </format>
    <format dxfId="14805">
      <pivotArea dataOnly="0" labelOnly="1" outline="0" fieldPosition="0">
        <references count="3">
          <reference field="0" count="1" selected="0">
            <x v="13"/>
          </reference>
          <reference field="2" count="1" selected="0">
            <x v="12"/>
          </reference>
          <reference field="13" count="1">
            <x v="91"/>
          </reference>
        </references>
      </pivotArea>
    </format>
    <format dxfId="14804">
      <pivotArea dataOnly="0" labelOnly="1" outline="0" fieldPosition="0">
        <references count="3">
          <reference field="0" count="1" selected="0">
            <x v="15"/>
          </reference>
          <reference field="2" count="1" selected="0">
            <x v="12"/>
          </reference>
          <reference field="13" count="1">
            <x v="129"/>
          </reference>
        </references>
      </pivotArea>
    </format>
    <format dxfId="14803">
      <pivotArea dataOnly="0" labelOnly="1" outline="0" fieldPosition="0">
        <references count="3">
          <reference field="0" count="1" selected="0">
            <x v="31"/>
          </reference>
          <reference field="2" count="1" selected="0">
            <x v="12"/>
          </reference>
          <reference field="13" count="1">
            <x v="210"/>
          </reference>
        </references>
      </pivotArea>
    </format>
    <format dxfId="14802">
      <pivotArea dataOnly="0" labelOnly="1" outline="0" fieldPosition="0">
        <references count="3">
          <reference field="0" count="1" selected="0">
            <x v="33"/>
          </reference>
          <reference field="2" count="1" selected="0">
            <x v="12"/>
          </reference>
          <reference field="13" count="1">
            <x v="261"/>
          </reference>
        </references>
      </pivotArea>
    </format>
    <format dxfId="14801">
      <pivotArea dataOnly="0" labelOnly="1" outline="0" fieldPosition="0">
        <references count="3">
          <reference field="0" count="1" selected="0">
            <x v="35"/>
          </reference>
          <reference field="2" count="1" selected="0">
            <x v="12"/>
          </reference>
          <reference field="13" count="1">
            <x v="231"/>
          </reference>
        </references>
      </pivotArea>
    </format>
    <format dxfId="14800">
      <pivotArea dataOnly="0" labelOnly="1" outline="0" fieldPosition="0">
        <references count="3">
          <reference field="0" count="1" selected="0">
            <x v="51"/>
          </reference>
          <reference field="2" count="1" selected="0">
            <x v="12"/>
          </reference>
          <reference field="13" count="1">
            <x v="180"/>
          </reference>
        </references>
      </pivotArea>
    </format>
    <format dxfId="14799">
      <pivotArea dataOnly="0" labelOnly="1" outline="0" fieldPosition="0">
        <references count="3">
          <reference field="0" count="1" selected="0">
            <x v="61"/>
          </reference>
          <reference field="2" count="1" selected="0">
            <x v="12"/>
          </reference>
          <reference field="13" count="1">
            <x v="156"/>
          </reference>
        </references>
      </pivotArea>
    </format>
    <format dxfId="14798">
      <pivotArea dataOnly="0" labelOnly="1" outline="0" fieldPosition="0">
        <references count="3">
          <reference field="0" count="1" selected="0">
            <x v="62"/>
          </reference>
          <reference field="2" count="1" selected="0">
            <x v="12"/>
          </reference>
          <reference field="13" count="1">
            <x v="84"/>
          </reference>
        </references>
      </pivotArea>
    </format>
    <format dxfId="14797">
      <pivotArea dataOnly="0" labelOnly="1" outline="0" fieldPosition="0">
        <references count="3">
          <reference field="0" count="1" selected="0">
            <x v="75"/>
          </reference>
          <reference field="2" count="1" selected="0">
            <x v="12"/>
          </reference>
          <reference field="13" count="1">
            <x v="48"/>
          </reference>
        </references>
      </pivotArea>
    </format>
    <format dxfId="14796">
      <pivotArea dataOnly="0" labelOnly="1" outline="0" fieldPosition="0">
        <references count="3">
          <reference field="0" count="1" selected="0">
            <x v="151"/>
          </reference>
          <reference field="2" count="1" selected="0">
            <x v="12"/>
          </reference>
          <reference field="13" count="1">
            <x v="157"/>
          </reference>
        </references>
      </pivotArea>
    </format>
    <format dxfId="14795">
      <pivotArea dataOnly="0" labelOnly="1" outline="0" fieldPosition="0">
        <references count="3">
          <reference field="0" count="1" selected="0">
            <x v="185"/>
          </reference>
          <reference field="2" count="1" selected="0">
            <x v="12"/>
          </reference>
          <reference field="13" count="1">
            <x v="36"/>
          </reference>
        </references>
      </pivotArea>
    </format>
    <format dxfId="14794">
      <pivotArea dataOnly="0" labelOnly="1" outline="0" fieldPosition="0">
        <references count="3">
          <reference field="0" count="1" selected="0">
            <x v="28"/>
          </reference>
          <reference field="2" count="1" selected="0">
            <x v="13"/>
          </reference>
          <reference field="13" count="1">
            <x v="264"/>
          </reference>
        </references>
      </pivotArea>
    </format>
    <format dxfId="14793">
      <pivotArea dataOnly="0" labelOnly="1" outline="0" fieldPosition="0">
        <references count="3">
          <reference field="0" count="1" selected="0">
            <x v="37"/>
          </reference>
          <reference field="2" count="1" selected="0">
            <x v="13"/>
          </reference>
          <reference field="13" count="1">
            <x v="229"/>
          </reference>
        </references>
      </pivotArea>
    </format>
    <format dxfId="14792">
      <pivotArea dataOnly="0" labelOnly="1" outline="0" fieldPosition="0">
        <references count="3">
          <reference field="0" count="1" selected="0">
            <x v="46"/>
          </reference>
          <reference field="2" count="1" selected="0">
            <x v="13"/>
          </reference>
          <reference field="13" count="1">
            <x v="211"/>
          </reference>
        </references>
      </pivotArea>
    </format>
    <format dxfId="14791">
      <pivotArea dataOnly="0" labelOnly="1" outline="0" fieldPosition="0">
        <references count="3">
          <reference field="0" count="1" selected="0">
            <x v="52"/>
          </reference>
          <reference field="2" count="1" selected="0">
            <x v="13"/>
          </reference>
          <reference field="13" count="1">
            <x v="188"/>
          </reference>
        </references>
      </pivotArea>
    </format>
    <format dxfId="14790">
      <pivotArea dataOnly="0" labelOnly="1" outline="0" fieldPosition="0">
        <references count="3">
          <reference field="0" count="1" selected="0">
            <x v="69"/>
          </reference>
          <reference field="2" count="1" selected="0">
            <x v="13"/>
          </reference>
          <reference field="13" count="1">
            <x v="224"/>
          </reference>
        </references>
      </pivotArea>
    </format>
    <format dxfId="14789">
      <pivotArea dataOnly="0" labelOnly="1" outline="0" fieldPosition="0">
        <references count="3">
          <reference field="0" count="1" selected="0">
            <x v="84"/>
          </reference>
          <reference field="2" count="1" selected="0">
            <x v="13"/>
          </reference>
          <reference field="13" count="1">
            <x v="261"/>
          </reference>
        </references>
      </pivotArea>
    </format>
    <format dxfId="14788">
      <pivotArea dataOnly="0" labelOnly="1" outline="0" fieldPosition="0">
        <references count="3">
          <reference field="0" count="1" selected="0">
            <x v="104"/>
          </reference>
          <reference field="2" count="1" selected="0">
            <x v="13"/>
          </reference>
          <reference field="13" count="1">
            <x v="227"/>
          </reference>
        </references>
      </pivotArea>
    </format>
    <format dxfId="14787">
      <pivotArea dataOnly="0" labelOnly="1" outline="0" fieldPosition="0">
        <references count="3">
          <reference field="0" count="1" selected="0">
            <x v="121"/>
          </reference>
          <reference field="2" count="1" selected="0">
            <x v="13"/>
          </reference>
          <reference field="13" count="1">
            <x v="137"/>
          </reference>
        </references>
      </pivotArea>
    </format>
    <format dxfId="14786">
      <pivotArea dataOnly="0" labelOnly="1" outline="0" fieldPosition="0">
        <references count="3">
          <reference field="0" count="1" selected="0">
            <x v="123"/>
          </reference>
          <reference field="2" count="1" selected="0">
            <x v="13"/>
          </reference>
          <reference field="13" count="1">
            <x v="250"/>
          </reference>
        </references>
      </pivotArea>
    </format>
    <format dxfId="14785">
      <pivotArea dataOnly="0" labelOnly="1" outline="0" fieldPosition="0">
        <references count="3">
          <reference field="0" count="1" selected="0">
            <x v="136"/>
          </reference>
          <reference field="2" count="1" selected="0">
            <x v="13"/>
          </reference>
          <reference field="13" count="1">
            <x v="252"/>
          </reference>
        </references>
      </pivotArea>
    </format>
    <format dxfId="14784">
      <pivotArea dataOnly="0" labelOnly="1" outline="0" fieldPosition="0">
        <references count="3">
          <reference field="0" count="1" selected="0">
            <x v="171"/>
          </reference>
          <reference field="2" count="1" selected="0">
            <x v="13"/>
          </reference>
          <reference field="13" count="1">
            <x v="8"/>
          </reference>
        </references>
      </pivotArea>
    </format>
    <format dxfId="14783">
      <pivotArea dataOnly="0" labelOnly="1" outline="0" fieldPosition="0">
        <references count="3">
          <reference field="0" count="1" selected="0">
            <x v="181"/>
          </reference>
          <reference field="2" count="1" selected="0">
            <x v="13"/>
          </reference>
          <reference field="13" count="1">
            <x v="228"/>
          </reference>
        </references>
      </pivotArea>
    </format>
    <format dxfId="14782">
      <pivotArea dataOnly="0" labelOnly="1" outline="0" fieldPosition="0">
        <references count="3">
          <reference field="0" count="1" selected="0">
            <x v="29"/>
          </reference>
          <reference field="2" count="1" selected="0">
            <x v="14"/>
          </reference>
          <reference field="13" count="1">
            <x v="261"/>
          </reference>
        </references>
      </pivotArea>
    </format>
    <format dxfId="14781">
      <pivotArea dataOnly="0" labelOnly="1" outline="0" fieldPosition="0">
        <references count="3">
          <reference field="0" count="1" selected="0">
            <x v="74"/>
          </reference>
          <reference field="2" count="1" selected="0">
            <x v="14"/>
          </reference>
          <reference field="13" count="1">
            <x v="182"/>
          </reference>
        </references>
      </pivotArea>
    </format>
    <format dxfId="14780">
      <pivotArea dataOnly="0" labelOnly="1" outline="0" fieldPosition="0">
        <references count="3">
          <reference field="0" count="1" selected="0">
            <x v="36"/>
          </reference>
          <reference field="2" count="1" selected="0">
            <x v="15"/>
          </reference>
          <reference field="13" count="1">
            <x v="73"/>
          </reference>
        </references>
      </pivotArea>
    </format>
    <format dxfId="14779">
      <pivotArea dataOnly="0" labelOnly="1" outline="0" fieldPosition="0">
        <references count="3">
          <reference field="0" count="1" selected="0">
            <x v="44"/>
          </reference>
          <reference field="2" count="1" selected="0">
            <x v="15"/>
          </reference>
          <reference field="13" count="1">
            <x v="261"/>
          </reference>
        </references>
      </pivotArea>
    </format>
    <format dxfId="14778">
      <pivotArea dataOnly="0" labelOnly="1" outline="0" fieldPosition="0">
        <references count="3">
          <reference field="0" count="1" selected="0">
            <x v="101"/>
          </reference>
          <reference field="2" count="1" selected="0">
            <x v="15"/>
          </reference>
          <reference field="13" count="1">
            <x v="57"/>
          </reference>
        </references>
      </pivotArea>
    </format>
    <format dxfId="14777">
      <pivotArea dataOnly="0" labelOnly="1" outline="0" fieldPosition="0">
        <references count="3">
          <reference field="0" count="1" selected="0">
            <x v="157"/>
          </reference>
          <reference field="2" count="1" selected="0">
            <x v="15"/>
          </reference>
          <reference field="13" count="1">
            <x v="235"/>
          </reference>
        </references>
      </pivotArea>
    </format>
    <format dxfId="14776">
      <pivotArea dataOnly="0" labelOnly="1" outline="0" fieldPosition="0">
        <references count="3">
          <reference field="0" count="1" selected="0">
            <x v="45"/>
          </reference>
          <reference field="2" count="1" selected="0">
            <x v="16"/>
          </reference>
          <reference field="13" count="1">
            <x v="208"/>
          </reference>
        </references>
      </pivotArea>
    </format>
    <format dxfId="14775">
      <pivotArea dataOnly="0" labelOnly="1" outline="0" fieldPosition="0">
        <references count="3">
          <reference field="0" count="1" selected="0">
            <x v="76"/>
          </reference>
          <reference field="2" count="1" selected="0">
            <x v="16"/>
          </reference>
          <reference field="13" count="1">
            <x v="48"/>
          </reference>
        </references>
      </pivotArea>
    </format>
    <format dxfId="14774">
      <pivotArea dataOnly="0" labelOnly="1" outline="0" fieldPosition="0">
        <references count="3">
          <reference field="0" count="1" selected="0">
            <x v="100"/>
          </reference>
          <reference field="2" count="1" selected="0">
            <x v="16"/>
          </reference>
          <reference field="13" count="1">
            <x v="247"/>
          </reference>
        </references>
      </pivotArea>
    </format>
    <format dxfId="14773">
      <pivotArea dataOnly="0" labelOnly="1" outline="0" fieldPosition="0">
        <references count="3">
          <reference field="0" count="1" selected="0">
            <x v="130"/>
          </reference>
          <reference field="2" count="1" selected="0">
            <x v="16"/>
          </reference>
          <reference field="13" count="1">
            <x v="199"/>
          </reference>
        </references>
      </pivotArea>
    </format>
    <format dxfId="14772">
      <pivotArea dataOnly="0" labelOnly="1" outline="0" fieldPosition="0">
        <references count="3">
          <reference field="0" count="1" selected="0">
            <x v="134"/>
          </reference>
          <reference field="2" count="1" selected="0">
            <x v="16"/>
          </reference>
          <reference field="13" count="1">
            <x v="244"/>
          </reference>
        </references>
      </pivotArea>
    </format>
    <format dxfId="14771">
      <pivotArea dataOnly="0" labelOnly="1" outline="0" fieldPosition="0">
        <references count="3">
          <reference field="0" count="1" selected="0">
            <x v="141"/>
          </reference>
          <reference field="2" count="1" selected="0">
            <x v="16"/>
          </reference>
          <reference field="13" count="1">
            <x v="246"/>
          </reference>
        </references>
      </pivotArea>
    </format>
    <format dxfId="14770">
      <pivotArea dataOnly="0" labelOnly="1" outline="0" fieldPosition="0">
        <references count="3">
          <reference field="0" count="1" selected="0">
            <x v="175"/>
          </reference>
          <reference field="2" count="1" selected="0">
            <x v="16"/>
          </reference>
          <reference field="13" count="1">
            <x v="179"/>
          </reference>
        </references>
      </pivotArea>
    </format>
    <format dxfId="14769">
      <pivotArea dataOnly="0" labelOnly="1" outline="0" fieldPosition="0">
        <references count="3">
          <reference field="0" count="1" selected="0">
            <x v="176"/>
          </reference>
          <reference field="2" count="1" selected="0">
            <x v="16"/>
          </reference>
          <reference field="13" count="1">
            <x v="177"/>
          </reference>
        </references>
      </pivotArea>
    </format>
    <format dxfId="14768">
      <pivotArea dataOnly="0" labelOnly="1" outline="0" fieldPosition="0">
        <references count="3">
          <reference field="0" count="1" selected="0">
            <x v="186"/>
          </reference>
          <reference field="2" count="1" selected="0">
            <x v="16"/>
          </reference>
          <reference field="13" count="1">
            <x v="227"/>
          </reference>
        </references>
      </pivotArea>
    </format>
    <format dxfId="14767">
      <pivotArea dataOnly="0" labelOnly="1" outline="0" fieldPosition="0">
        <references count="3">
          <reference field="0" count="1" selected="0">
            <x v="103"/>
          </reference>
          <reference field="2" count="1" selected="0">
            <x v="17"/>
          </reference>
          <reference field="13" count="1">
            <x v="178"/>
          </reference>
        </references>
      </pivotArea>
    </format>
    <format dxfId="14766">
      <pivotArea dataOnly="0" labelOnly="1" outline="0" fieldPosition="0">
        <references count="3">
          <reference field="0" count="1" selected="0">
            <x v="108"/>
          </reference>
          <reference field="2" count="1" selected="0">
            <x v="17"/>
          </reference>
          <reference field="13" count="1">
            <x v="137"/>
          </reference>
        </references>
      </pivotArea>
    </format>
    <format dxfId="14765">
      <pivotArea dataOnly="0" labelOnly="1" outline="0" fieldPosition="0">
        <references count="3">
          <reference field="0" count="1" selected="0">
            <x v="187"/>
          </reference>
          <reference field="2" count="1" selected="0">
            <x v="17"/>
          </reference>
          <reference field="13" count="1">
            <x v="85"/>
          </reference>
        </references>
      </pivotArea>
    </format>
    <format dxfId="14764">
      <pivotArea dataOnly="0" labelOnly="1" outline="0" fieldPosition="0">
        <references count="3">
          <reference field="0" count="1" selected="0">
            <x v="32"/>
          </reference>
          <reference field="2" count="1" selected="0">
            <x v="19"/>
          </reference>
          <reference field="13" count="1">
            <x v="191"/>
          </reference>
        </references>
      </pivotArea>
    </format>
    <format dxfId="14763">
      <pivotArea dataOnly="0" labelOnly="1" outline="0" fieldPosition="0">
        <references count="3">
          <reference field="0" count="1" selected="0">
            <x v="89"/>
          </reference>
          <reference field="2" count="1" selected="0">
            <x v="19"/>
          </reference>
          <reference field="13" count="1">
            <x v="96"/>
          </reference>
        </references>
      </pivotArea>
    </format>
    <format dxfId="14762">
      <pivotArea dataOnly="0" labelOnly="1" outline="0" fieldPosition="0">
        <references count="3">
          <reference field="0" count="1" selected="0">
            <x v="114"/>
          </reference>
          <reference field="2" count="1" selected="0">
            <x v="20"/>
          </reference>
          <reference field="13" count="1">
            <x v="124"/>
          </reference>
        </references>
      </pivotArea>
    </format>
    <format dxfId="14761">
      <pivotArea dataOnly="0" labelOnly="1" outline="0" fieldPosition="0">
        <references count="3">
          <reference field="0" count="1" selected="0">
            <x v="116"/>
          </reference>
          <reference field="2" count="1" selected="0">
            <x v="20"/>
          </reference>
          <reference field="13" count="1">
            <x v="263"/>
          </reference>
        </references>
      </pivotArea>
    </format>
    <format dxfId="14760">
      <pivotArea dataOnly="0" labelOnly="1" outline="0" fieldPosition="0">
        <references count="3">
          <reference field="0" count="1" selected="0">
            <x v="27"/>
          </reference>
          <reference field="2" count="1" selected="0">
            <x v="22"/>
          </reference>
          <reference field="13" count="1">
            <x v="268"/>
          </reference>
        </references>
      </pivotArea>
    </format>
    <format dxfId="14759">
      <pivotArea dataOnly="0" labelOnly="1" outline="0" fieldPosition="0">
        <references count="3">
          <reference field="0" count="1" selected="0">
            <x v="137"/>
          </reference>
          <reference field="2" count="1" selected="0">
            <x v="22"/>
          </reference>
          <reference field="13" count="1">
            <x v="239"/>
          </reference>
        </references>
      </pivotArea>
    </format>
    <format dxfId="14758">
      <pivotArea dataOnly="0" labelOnly="1" outline="0" fieldPosition="0">
        <references count="4">
          <reference field="0" count="1" selected="0">
            <x v="17"/>
          </reference>
          <reference field="2" count="1" selected="0">
            <x v="1"/>
          </reference>
          <reference field="12" count="1">
            <x v="11"/>
          </reference>
          <reference field="13" count="1" selected="0">
            <x v="194"/>
          </reference>
        </references>
      </pivotArea>
    </format>
    <format dxfId="14757">
      <pivotArea dataOnly="0" labelOnly="1" outline="0" fieldPosition="0">
        <references count="4">
          <reference field="0" count="1" selected="0">
            <x v="19"/>
          </reference>
          <reference field="2" count="1" selected="0">
            <x v="1"/>
          </reference>
          <reference field="12" count="1">
            <x v="1"/>
          </reference>
          <reference field="13" count="1" selected="0">
            <x v="166"/>
          </reference>
        </references>
      </pivotArea>
    </format>
    <format dxfId="14756">
      <pivotArea dataOnly="0" labelOnly="1" outline="0" fieldPosition="0">
        <references count="4">
          <reference field="0" count="1" selected="0">
            <x v="21"/>
          </reference>
          <reference field="2" count="1" selected="0">
            <x v="1"/>
          </reference>
          <reference field="12" count="1">
            <x v="4"/>
          </reference>
          <reference field="13" count="1" selected="0">
            <x v="216"/>
          </reference>
        </references>
      </pivotArea>
    </format>
    <format dxfId="14755">
      <pivotArea dataOnly="0" labelOnly="1" outline="0" fieldPosition="0">
        <references count="4">
          <reference field="0" count="1" selected="0">
            <x v="22"/>
          </reference>
          <reference field="2" count="1" selected="0">
            <x v="1"/>
          </reference>
          <reference field="12" count="1">
            <x v="35"/>
          </reference>
          <reference field="13" count="1" selected="0">
            <x v="28"/>
          </reference>
        </references>
      </pivotArea>
    </format>
    <format dxfId="14754">
      <pivotArea dataOnly="0" labelOnly="1" outline="0" fieldPosition="0">
        <references count="4">
          <reference field="0" count="1" selected="0">
            <x v="25"/>
          </reference>
          <reference field="2" count="1" selected="0">
            <x v="1"/>
          </reference>
          <reference field="12" count="1">
            <x v="32"/>
          </reference>
          <reference field="13" count="1" selected="0">
            <x v="56"/>
          </reference>
        </references>
      </pivotArea>
    </format>
    <format dxfId="14753">
      <pivotArea dataOnly="0" labelOnly="1" outline="0" fieldPosition="0">
        <references count="4">
          <reference field="0" count="1" selected="0">
            <x v="26"/>
          </reference>
          <reference field="2" count="1" selected="0">
            <x v="1"/>
          </reference>
          <reference field="12" count="1">
            <x v="4"/>
          </reference>
          <reference field="13" count="1" selected="0">
            <x v="127"/>
          </reference>
        </references>
      </pivotArea>
    </format>
    <format dxfId="14752">
      <pivotArea dataOnly="0" labelOnly="1" outline="0" fieldPosition="0">
        <references count="4">
          <reference field="0" count="1" selected="0">
            <x v="39"/>
          </reference>
          <reference field="2" count="1" selected="0">
            <x v="1"/>
          </reference>
          <reference field="12" count="1">
            <x v="4"/>
          </reference>
          <reference field="13" count="1" selected="0">
            <x v="73"/>
          </reference>
        </references>
      </pivotArea>
    </format>
    <format dxfId="14751">
      <pivotArea dataOnly="0" labelOnly="1" outline="0" fieldPosition="0">
        <references count="4">
          <reference field="0" count="1" selected="0">
            <x v="40"/>
          </reference>
          <reference field="2" count="1" selected="0">
            <x v="1"/>
          </reference>
          <reference field="12" count="1">
            <x v="8"/>
          </reference>
          <reference field="13" count="1" selected="0">
            <x v="160"/>
          </reference>
        </references>
      </pivotArea>
    </format>
    <format dxfId="14750">
      <pivotArea dataOnly="0" labelOnly="1" outline="0" fieldPosition="0">
        <references count="4">
          <reference field="0" count="1" selected="0">
            <x v="58"/>
          </reference>
          <reference field="2" count="1" selected="0">
            <x v="1"/>
          </reference>
          <reference field="12" count="1">
            <x v="1"/>
          </reference>
          <reference field="13" count="1" selected="0">
            <x v="261"/>
          </reference>
        </references>
      </pivotArea>
    </format>
    <format dxfId="14749">
      <pivotArea dataOnly="0" labelOnly="1" outline="0" fieldPosition="0">
        <references count="4">
          <reference field="0" count="1" selected="0">
            <x v="63"/>
          </reference>
          <reference field="2" count="1" selected="0">
            <x v="1"/>
          </reference>
          <reference field="12" count="1">
            <x v="1"/>
          </reference>
          <reference field="13" count="1" selected="0">
            <x v="59"/>
          </reference>
        </references>
      </pivotArea>
    </format>
    <format dxfId="14748">
      <pivotArea dataOnly="0" labelOnly="1" outline="0" fieldPosition="0">
        <references count="4">
          <reference field="0" count="1" selected="0">
            <x v="70"/>
          </reference>
          <reference field="2" count="1" selected="0">
            <x v="1"/>
          </reference>
          <reference field="12" count="1">
            <x v="5"/>
          </reference>
          <reference field="13" count="1" selected="0">
            <x v="238"/>
          </reference>
        </references>
      </pivotArea>
    </format>
    <format dxfId="14747">
      <pivotArea dataOnly="0" labelOnly="1" outline="0" fieldPosition="0">
        <references count="4">
          <reference field="0" count="1" selected="0">
            <x v="77"/>
          </reference>
          <reference field="2" count="1" selected="0">
            <x v="1"/>
          </reference>
          <reference field="12" count="1">
            <x v="19"/>
          </reference>
          <reference field="13" count="1" selected="0">
            <x v="37"/>
          </reference>
        </references>
      </pivotArea>
    </format>
    <format dxfId="14746">
      <pivotArea dataOnly="0" labelOnly="1" outline="0" fieldPosition="0">
        <references count="4">
          <reference field="0" count="1" selected="0">
            <x v="78"/>
          </reference>
          <reference field="2" count="1" selected="0">
            <x v="1"/>
          </reference>
          <reference field="12" count="1">
            <x v="1"/>
          </reference>
          <reference field="13" count="1" selected="0">
            <x v="262"/>
          </reference>
        </references>
      </pivotArea>
    </format>
    <format dxfId="14745">
      <pivotArea dataOnly="0" labelOnly="1" outline="0" fieldPosition="0">
        <references count="4">
          <reference field="0" count="1" selected="0">
            <x v="79"/>
          </reference>
          <reference field="2" count="1" selected="0">
            <x v="1"/>
          </reference>
          <reference field="12" count="1">
            <x v="8"/>
          </reference>
          <reference field="13" count="1" selected="0">
            <x v="185"/>
          </reference>
        </references>
      </pivotArea>
    </format>
    <format dxfId="14744">
      <pivotArea dataOnly="0" labelOnly="1" outline="0" fieldPosition="0">
        <references count="4">
          <reference field="0" count="1" selected="0">
            <x v="86"/>
          </reference>
          <reference field="2" count="1" selected="0">
            <x v="1"/>
          </reference>
          <reference field="12" count="1">
            <x v="8"/>
          </reference>
          <reference field="13" count="1" selected="0">
            <x v="205"/>
          </reference>
        </references>
      </pivotArea>
    </format>
    <format dxfId="14743">
      <pivotArea dataOnly="0" labelOnly="1" outline="0" fieldPosition="0">
        <references count="4">
          <reference field="0" count="1" selected="0">
            <x v="87"/>
          </reference>
          <reference field="2" count="1" selected="0">
            <x v="1"/>
          </reference>
          <reference field="12" count="1">
            <x v="1"/>
          </reference>
          <reference field="13" count="1" selected="0">
            <x v="265"/>
          </reference>
        </references>
      </pivotArea>
    </format>
    <format dxfId="14742">
      <pivotArea dataOnly="0" labelOnly="1" outline="0" fieldPosition="0">
        <references count="4">
          <reference field="0" count="1" selected="0">
            <x v="88"/>
          </reference>
          <reference field="2" count="1" selected="0">
            <x v="1"/>
          </reference>
          <reference field="12" count="1">
            <x v="12"/>
          </reference>
          <reference field="13" count="1" selected="0">
            <x v="61"/>
          </reference>
        </references>
      </pivotArea>
    </format>
    <format dxfId="14741">
      <pivotArea dataOnly="0" labelOnly="1" outline="0" fieldPosition="0">
        <references count="4">
          <reference field="0" count="1" selected="0">
            <x v="91"/>
          </reference>
          <reference field="2" count="1" selected="0">
            <x v="1"/>
          </reference>
          <reference field="12" count="1">
            <x v="13"/>
          </reference>
          <reference field="13" count="1" selected="0">
            <x v="17"/>
          </reference>
        </references>
      </pivotArea>
    </format>
    <format dxfId="14740">
      <pivotArea dataOnly="0" labelOnly="1" outline="0" fieldPosition="0">
        <references count="4">
          <reference field="0" count="1" selected="0">
            <x v="92"/>
          </reference>
          <reference field="2" count="1" selected="0">
            <x v="1"/>
          </reference>
          <reference field="12" count="1">
            <x v="4"/>
          </reference>
          <reference field="13" count="1" selected="0">
            <x v="52"/>
          </reference>
        </references>
      </pivotArea>
    </format>
    <format dxfId="14739">
      <pivotArea dataOnly="0" labelOnly="1" outline="0" fieldPosition="0">
        <references count="4">
          <reference field="0" count="1" selected="0">
            <x v="98"/>
          </reference>
          <reference field="2" count="1" selected="0">
            <x v="1"/>
          </reference>
          <reference field="12" count="1">
            <x v="5"/>
          </reference>
          <reference field="13" count="1" selected="0">
            <x v="10"/>
          </reference>
        </references>
      </pivotArea>
    </format>
    <format dxfId="14738">
      <pivotArea dataOnly="0" labelOnly="1" outline="0" fieldPosition="0">
        <references count="4">
          <reference field="0" count="1" selected="0">
            <x v="99"/>
          </reference>
          <reference field="2" count="1" selected="0">
            <x v="1"/>
          </reference>
          <reference field="12" count="1">
            <x v="2"/>
          </reference>
          <reference field="13" count="1" selected="0">
            <x v="273"/>
          </reference>
        </references>
      </pivotArea>
    </format>
    <format dxfId="14737">
      <pivotArea dataOnly="0" labelOnly="1" outline="0" fieldPosition="0">
        <references count="4">
          <reference field="0" count="1" selected="0">
            <x v="109"/>
          </reference>
          <reference field="2" count="1" selected="0">
            <x v="1"/>
          </reference>
          <reference field="12" count="1">
            <x v="1"/>
          </reference>
          <reference field="13" count="1" selected="0">
            <x v="272"/>
          </reference>
        </references>
      </pivotArea>
    </format>
    <format dxfId="14736">
      <pivotArea dataOnly="0" labelOnly="1" outline="0" fieldPosition="0">
        <references count="4">
          <reference field="0" count="1" selected="0">
            <x v="113"/>
          </reference>
          <reference field="2" count="1" selected="0">
            <x v="1"/>
          </reference>
          <reference field="12" count="1">
            <x v="5"/>
          </reference>
          <reference field="13" count="1" selected="0">
            <x v="219"/>
          </reference>
        </references>
      </pivotArea>
    </format>
    <format dxfId="14735">
      <pivotArea dataOnly="0" labelOnly="1" outline="0" fieldPosition="0">
        <references count="4">
          <reference field="0" count="1" selected="0">
            <x v="119"/>
          </reference>
          <reference field="2" count="1" selected="0">
            <x v="1"/>
          </reference>
          <reference field="12" count="1">
            <x v="5"/>
          </reference>
          <reference field="13" count="1" selected="0">
            <x v="126"/>
          </reference>
        </references>
      </pivotArea>
    </format>
    <format dxfId="14734">
      <pivotArea dataOnly="0" labelOnly="1" outline="0" fieldPosition="0">
        <references count="4">
          <reference field="0" count="1" selected="0">
            <x v="126"/>
          </reference>
          <reference field="2" count="1" selected="0">
            <x v="1"/>
          </reference>
          <reference field="12" count="1">
            <x v="4"/>
          </reference>
          <reference field="13" count="1" selected="0">
            <x v="214"/>
          </reference>
        </references>
      </pivotArea>
    </format>
    <format dxfId="14733">
      <pivotArea dataOnly="0" labelOnly="1" outline="0" fieldPosition="0">
        <references count="4">
          <reference field="0" count="1" selected="0">
            <x v="132"/>
          </reference>
          <reference field="2" count="1" selected="0">
            <x v="1"/>
          </reference>
          <reference field="12" count="1">
            <x v="5"/>
          </reference>
          <reference field="13" count="1" selected="0">
            <x v="213"/>
          </reference>
        </references>
      </pivotArea>
    </format>
    <format dxfId="14732">
      <pivotArea dataOnly="0" labelOnly="1" outline="0" fieldPosition="0">
        <references count="4">
          <reference field="0" count="1" selected="0">
            <x v="144"/>
          </reference>
          <reference field="2" count="1" selected="0">
            <x v="1"/>
          </reference>
          <reference field="12" count="1">
            <x v="1"/>
          </reference>
          <reference field="13" count="1" selected="0">
            <x v="270"/>
          </reference>
        </references>
      </pivotArea>
    </format>
    <format dxfId="14731">
      <pivotArea dataOnly="0" labelOnly="1" outline="0" fieldPosition="0">
        <references count="4">
          <reference field="0" count="1" selected="0">
            <x v="147"/>
          </reference>
          <reference field="2" count="1" selected="0">
            <x v="1"/>
          </reference>
          <reference field="12" count="1">
            <x v="1"/>
          </reference>
          <reference field="13" count="1" selected="0">
            <x v="261"/>
          </reference>
        </references>
      </pivotArea>
    </format>
    <format dxfId="14730">
      <pivotArea dataOnly="0" labelOnly="1" outline="0" fieldPosition="0">
        <references count="4">
          <reference field="0" count="1" selected="0">
            <x v="150"/>
          </reference>
          <reference field="2" count="1" selected="0">
            <x v="1"/>
          </reference>
          <reference field="12" count="1">
            <x v="4"/>
          </reference>
          <reference field="13" count="1" selected="0">
            <x v="245"/>
          </reference>
        </references>
      </pivotArea>
    </format>
    <format dxfId="14729">
      <pivotArea dataOnly="0" labelOnly="1" outline="0" fieldPosition="0">
        <references count="4">
          <reference field="0" count="1" selected="0">
            <x v="155"/>
          </reference>
          <reference field="2" count="1" selected="0">
            <x v="1"/>
          </reference>
          <reference field="12" count="1">
            <x v="5"/>
          </reference>
          <reference field="13" count="1" selected="0">
            <x v="217"/>
          </reference>
        </references>
      </pivotArea>
    </format>
    <format dxfId="14728">
      <pivotArea dataOnly="0" labelOnly="1" outline="0" fieldPosition="0">
        <references count="4">
          <reference field="0" count="1" selected="0">
            <x v="156"/>
          </reference>
          <reference field="2" count="1" selected="0">
            <x v="1"/>
          </reference>
          <reference field="12" count="1">
            <x v="1"/>
          </reference>
          <reference field="13" count="1" selected="0">
            <x v="261"/>
          </reference>
        </references>
      </pivotArea>
    </format>
    <format dxfId="14727">
      <pivotArea dataOnly="0" labelOnly="1" outline="0" fieldPosition="0">
        <references count="4">
          <reference field="0" count="1" selected="0">
            <x v="160"/>
          </reference>
          <reference field="2" count="1" selected="0">
            <x v="1"/>
          </reference>
          <reference field="12" count="1">
            <x v="5"/>
          </reference>
          <reference field="13" count="1" selected="0">
            <x v="226"/>
          </reference>
        </references>
      </pivotArea>
    </format>
    <format dxfId="14726">
      <pivotArea dataOnly="0" labelOnly="1" outline="0" fieldPosition="0">
        <references count="4">
          <reference field="0" count="1" selected="0">
            <x v="161"/>
          </reference>
          <reference field="2" count="1" selected="0">
            <x v="1"/>
          </reference>
          <reference field="12" count="1">
            <x v="4"/>
          </reference>
          <reference field="13" count="1" selected="0">
            <x v="242"/>
          </reference>
        </references>
      </pivotArea>
    </format>
    <format dxfId="14725">
      <pivotArea dataOnly="0" labelOnly="1" outline="0" fieldPosition="0">
        <references count="4">
          <reference field="0" count="1" selected="0">
            <x v="6"/>
          </reference>
          <reference field="2" count="1" selected="0">
            <x v="3"/>
          </reference>
          <reference field="12" count="1">
            <x v="17"/>
          </reference>
          <reference field="13" count="1" selected="0">
            <x v="100"/>
          </reference>
        </references>
      </pivotArea>
    </format>
    <format dxfId="14724">
      <pivotArea dataOnly="0" labelOnly="1" outline="0" fieldPosition="0">
        <references count="4">
          <reference field="0" count="1" selected="0">
            <x v="10"/>
          </reference>
          <reference field="2" count="1" selected="0">
            <x v="3"/>
          </reference>
          <reference field="12" count="1">
            <x v="5"/>
          </reference>
          <reference field="13" count="1" selected="0">
            <x v="16"/>
          </reference>
        </references>
      </pivotArea>
    </format>
    <format dxfId="14723">
      <pivotArea dataOnly="0" labelOnly="1" outline="0" fieldPosition="0">
        <references count="4">
          <reference field="0" count="1" selected="0">
            <x v="72"/>
          </reference>
          <reference field="2" count="1" selected="0">
            <x v="3"/>
          </reference>
          <reference field="12" count="1">
            <x v="4"/>
          </reference>
          <reference field="13" count="1" selected="0">
            <x v="240"/>
          </reference>
        </references>
      </pivotArea>
    </format>
    <format dxfId="14722">
      <pivotArea dataOnly="0" labelOnly="1" outline="0" fieldPosition="0">
        <references count="4">
          <reference field="0" count="1" selected="0">
            <x v="81"/>
          </reference>
          <reference field="2" count="1" selected="0">
            <x v="3"/>
          </reference>
          <reference field="12" count="1">
            <x v="19"/>
          </reference>
          <reference field="13" count="1" selected="0">
            <x v="47"/>
          </reference>
        </references>
      </pivotArea>
    </format>
    <format dxfId="14721">
      <pivotArea dataOnly="0" labelOnly="1" outline="0" fieldPosition="0">
        <references count="4">
          <reference field="0" count="1" selected="0">
            <x v="105"/>
          </reference>
          <reference field="2" count="1" selected="0">
            <x v="3"/>
          </reference>
          <reference field="12" count="1">
            <x v="1"/>
          </reference>
          <reference field="13" count="1" selected="0">
            <x v="76"/>
          </reference>
        </references>
      </pivotArea>
    </format>
    <format dxfId="14720">
      <pivotArea dataOnly="0" labelOnly="1" outline="0" fieldPosition="0">
        <references count="4">
          <reference field="0" count="1" selected="0">
            <x v="107"/>
          </reference>
          <reference field="2" count="1" selected="0">
            <x v="3"/>
          </reference>
          <reference field="12" count="1">
            <x v="19"/>
          </reference>
          <reference field="13" count="1" selected="0">
            <x v="54"/>
          </reference>
        </references>
      </pivotArea>
    </format>
    <format dxfId="14719">
      <pivotArea dataOnly="0" labelOnly="1" outline="0" fieldPosition="0">
        <references count="4">
          <reference field="0" count="1" selected="0">
            <x v="138"/>
          </reference>
          <reference field="2" count="1" selected="0">
            <x v="3"/>
          </reference>
          <reference field="12" count="1">
            <x v="1"/>
          </reference>
          <reference field="13" count="1" selected="0">
            <x v="261"/>
          </reference>
        </references>
      </pivotArea>
    </format>
    <format dxfId="14718">
      <pivotArea dataOnly="0" labelOnly="1" outline="0" fieldPosition="0">
        <references count="4">
          <reference field="0" count="1" selected="0">
            <x v="158"/>
          </reference>
          <reference field="2" count="1" selected="0">
            <x v="3"/>
          </reference>
          <reference field="12" count="1">
            <x v="5"/>
          </reference>
          <reference field="13" count="1" selected="0">
            <x v="236"/>
          </reference>
        </references>
      </pivotArea>
    </format>
    <format dxfId="14717">
      <pivotArea dataOnly="0" labelOnly="1" outline="0" fieldPosition="0">
        <references count="4">
          <reference field="0" count="1" selected="0">
            <x v="174"/>
          </reference>
          <reference field="2" count="1" selected="0">
            <x v="3"/>
          </reference>
          <reference field="12" count="1">
            <x v="5"/>
          </reference>
          <reference field="13" count="1" selected="0">
            <x v="57"/>
          </reference>
        </references>
      </pivotArea>
    </format>
    <format dxfId="14716">
      <pivotArea dataOnly="0" labelOnly="1" outline="0" fieldPosition="0">
        <references count="4">
          <reference field="0" count="1" selected="0">
            <x v="182"/>
          </reference>
          <reference field="2" count="1" selected="0">
            <x v="3"/>
          </reference>
          <reference field="12" count="1">
            <x v="5"/>
          </reference>
          <reference field="13" count="1" selected="0">
            <x v="218"/>
          </reference>
        </references>
      </pivotArea>
    </format>
    <format dxfId="14715">
      <pivotArea dataOnly="0" labelOnly="1" outline="0" fieldPosition="0">
        <references count="4">
          <reference field="0" count="1" selected="0">
            <x v="184"/>
          </reference>
          <reference field="2" count="1" selected="0">
            <x v="3"/>
          </reference>
          <reference field="12" count="1">
            <x v="6"/>
          </reference>
          <reference field="13" count="1" selected="0">
            <x v="144"/>
          </reference>
        </references>
      </pivotArea>
    </format>
    <format dxfId="14714">
      <pivotArea dataOnly="0" labelOnly="1" outline="0" fieldPosition="0">
        <references count="4">
          <reference field="0" count="1" selected="0">
            <x v="18"/>
          </reference>
          <reference field="2" count="1" selected="0">
            <x v="4"/>
          </reference>
          <reference field="12" count="1">
            <x v="3"/>
          </reference>
          <reference field="13" count="1" selected="0">
            <x v="8"/>
          </reference>
        </references>
      </pivotArea>
    </format>
    <format dxfId="14713">
      <pivotArea dataOnly="0" labelOnly="1" outline="0" fieldPosition="0">
        <references count="4">
          <reference field="0" count="1" selected="0">
            <x v="34"/>
          </reference>
          <reference field="2" count="1" selected="0">
            <x v="4"/>
          </reference>
          <reference field="12" count="1">
            <x v="1"/>
          </reference>
          <reference field="13" count="1" selected="0">
            <x v="29"/>
          </reference>
        </references>
      </pivotArea>
    </format>
    <format dxfId="14712">
      <pivotArea dataOnly="0" labelOnly="1" outline="0" fieldPosition="0">
        <references count="4">
          <reference field="0" count="1" selected="0">
            <x v="43"/>
          </reference>
          <reference field="2" count="1" selected="0">
            <x v="4"/>
          </reference>
          <reference field="12" count="1">
            <x v="3"/>
          </reference>
          <reference field="13" count="1" selected="0">
            <x v="253"/>
          </reference>
        </references>
      </pivotArea>
    </format>
    <format dxfId="14711">
      <pivotArea dataOnly="0" labelOnly="1" outline="0" fieldPosition="0">
        <references count="4">
          <reference field="0" count="1" selected="0">
            <x v="56"/>
          </reference>
          <reference field="2" count="1" selected="0">
            <x v="4"/>
          </reference>
          <reference field="12" count="1">
            <x v="1"/>
          </reference>
          <reference field="13" count="1" selected="0">
            <x v="267"/>
          </reference>
        </references>
      </pivotArea>
    </format>
    <format dxfId="14710">
      <pivotArea dataOnly="0" labelOnly="1" outline="0" fieldPosition="0">
        <references count="4">
          <reference field="0" count="1" selected="0">
            <x v="59"/>
          </reference>
          <reference field="2" count="1" selected="0">
            <x v="4"/>
          </reference>
          <reference field="12" count="1">
            <x v="1"/>
          </reference>
          <reference field="13" count="1" selected="0">
            <x v="271"/>
          </reference>
        </references>
      </pivotArea>
    </format>
    <format dxfId="14709">
      <pivotArea dataOnly="0" labelOnly="1" outline="0" fieldPosition="0">
        <references count="4">
          <reference field="0" count="1" selected="0">
            <x v="102"/>
          </reference>
          <reference field="2" count="1" selected="0">
            <x v="4"/>
          </reference>
          <reference field="12" count="1">
            <x v="1"/>
          </reference>
          <reference field="13" count="1" selected="0">
            <x v="261"/>
          </reference>
        </references>
      </pivotArea>
    </format>
    <format dxfId="14708">
      <pivotArea dataOnly="0" labelOnly="1" outline="0" fieldPosition="0">
        <references count="4">
          <reference field="0" count="1" selected="0">
            <x v="117"/>
          </reference>
          <reference field="2" count="1" selected="0">
            <x v="4"/>
          </reference>
          <reference field="12" count="1">
            <x v="19"/>
          </reference>
          <reference field="13" count="1" selected="0">
            <x v="11"/>
          </reference>
        </references>
      </pivotArea>
    </format>
    <format dxfId="14707">
      <pivotArea dataOnly="0" labelOnly="1" outline="0" fieldPosition="0">
        <references count="4">
          <reference field="0" count="1" selected="0">
            <x v="166"/>
          </reference>
          <reference field="2" count="1" selected="0">
            <x v="4"/>
          </reference>
          <reference field="12" count="1">
            <x v="3"/>
          </reference>
          <reference field="13" count="1" selected="0">
            <x v="254"/>
          </reference>
        </references>
      </pivotArea>
    </format>
    <format dxfId="14706">
      <pivotArea dataOnly="0" labelOnly="1" outline="0" fieldPosition="0">
        <references count="4">
          <reference field="0" count="1" selected="0">
            <x v="65"/>
          </reference>
          <reference field="2" count="1" selected="0">
            <x v="5"/>
          </reference>
          <reference field="12" count="1">
            <x v="4"/>
          </reference>
          <reference field="13" count="1" selected="0">
            <x v="241"/>
          </reference>
        </references>
      </pivotArea>
    </format>
    <format dxfId="14705">
      <pivotArea dataOnly="0" labelOnly="1" outline="0" fieldPosition="0">
        <references count="4">
          <reference field="0" count="1" selected="0">
            <x v="73"/>
          </reference>
          <reference field="2" count="1" selected="0">
            <x v="5"/>
          </reference>
          <reference field="12" count="1">
            <x v="19"/>
          </reference>
          <reference field="13" count="1" selected="0">
            <x v="80"/>
          </reference>
        </references>
      </pivotArea>
    </format>
    <format dxfId="14704">
      <pivotArea dataOnly="0" labelOnly="1" outline="0" fieldPosition="0">
        <references count="4">
          <reference field="0" count="1" selected="0">
            <x v="93"/>
          </reference>
          <reference field="2" count="1" selected="0">
            <x v="5"/>
          </reference>
          <reference field="12" count="1">
            <x v="4"/>
          </reference>
          <reference field="13" count="1" selected="0">
            <x v="143"/>
          </reference>
        </references>
      </pivotArea>
    </format>
    <format dxfId="14703">
      <pivotArea dataOnly="0" labelOnly="1" outline="0" fieldPosition="0">
        <references count="4">
          <reference field="0" count="1" selected="0">
            <x v="127"/>
          </reference>
          <reference field="2" count="1" selected="0">
            <x v="5"/>
          </reference>
          <reference field="12" count="1">
            <x v="5"/>
          </reference>
          <reference field="13" count="1" selected="0">
            <x v="5"/>
          </reference>
        </references>
      </pivotArea>
    </format>
    <format dxfId="14702">
      <pivotArea dataOnly="0" labelOnly="1" outline="0" fieldPosition="0">
        <references count="4">
          <reference field="0" count="1" selected="0">
            <x v="139"/>
          </reference>
          <reference field="2" count="1" selected="0">
            <x v="5"/>
          </reference>
          <reference field="12" count="1">
            <x v="1"/>
          </reference>
          <reference field="13" count="1" selected="0">
            <x v="261"/>
          </reference>
        </references>
      </pivotArea>
    </format>
    <format dxfId="14701">
      <pivotArea dataOnly="0" labelOnly="1" outline="0" fieldPosition="0">
        <references count="4">
          <reference field="0" count="1" selected="0">
            <x v="152"/>
          </reference>
          <reference field="2" count="1" selected="0">
            <x v="5"/>
          </reference>
          <reference field="12" count="1">
            <x v="1"/>
          </reference>
          <reference field="13" count="1" selected="0">
            <x v="261"/>
          </reference>
        </references>
      </pivotArea>
    </format>
    <format dxfId="14700">
      <pivotArea dataOnly="0" labelOnly="1" outline="0" fieldPosition="0">
        <references count="4">
          <reference field="0" count="1" selected="0">
            <x v="173"/>
          </reference>
          <reference field="2" count="1" selected="0">
            <x v="5"/>
          </reference>
          <reference field="12" count="1">
            <x v="11"/>
          </reference>
          <reference field="13" count="1" selected="0">
            <x v="141"/>
          </reference>
        </references>
      </pivotArea>
    </format>
    <format dxfId="14699">
      <pivotArea dataOnly="0" labelOnly="1" outline="0" fieldPosition="0">
        <references count="4">
          <reference field="0" count="1" selected="0">
            <x v="14"/>
          </reference>
          <reference field="2" count="1" selected="0">
            <x v="6"/>
          </reference>
          <reference field="12" count="1">
            <x v="19"/>
          </reference>
          <reference field="13" count="1" selected="0">
            <x v="12"/>
          </reference>
        </references>
      </pivotArea>
    </format>
    <format dxfId="14698">
      <pivotArea dataOnly="0" labelOnly="1" outline="0" fieldPosition="0">
        <references count="4">
          <reference field="0" count="1" selected="0">
            <x v="30"/>
          </reference>
          <reference field="2" count="1" selected="0">
            <x v="6"/>
          </reference>
          <reference field="12" count="1">
            <x v="6"/>
          </reference>
          <reference field="13" count="1" selected="0">
            <x v="114"/>
          </reference>
        </references>
      </pivotArea>
    </format>
    <format dxfId="14697">
      <pivotArea dataOnly="0" labelOnly="1" outline="0" fieldPosition="0">
        <references count="4">
          <reference field="0" count="1" selected="0">
            <x v="48"/>
          </reference>
          <reference field="2" count="1" selected="0">
            <x v="6"/>
          </reference>
          <reference field="12" count="1">
            <x v="1"/>
          </reference>
          <reference field="13" count="1" selected="0">
            <x v="269"/>
          </reference>
        </references>
      </pivotArea>
    </format>
    <format dxfId="14696">
      <pivotArea dataOnly="0" labelOnly="1" outline="0" fieldPosition="0">
        <references count="4">
          <reference field="0" count="1" selected="0">
            <x v="54"/>
          </reference>
          <reference field="2" count="1" selected="0">
            <x v="6"/>
          </reference>
          <reference field="12" count="1">
            <x v="1"/>
          </reference>
          <reference field="13" count="1" selected="0">
            <x v="266"/>
          </reference>
        </references>
      </pivotArea>
    </format>
    <format dxfId="14695">
      <pivotArea dataOnly="0" labelOnly="1" outline="0" fieldPosition="0">
        <references count="4">
          <reference field="0" count="1" selected="0">
            <x v="135"/>
          </reference>
          <reference field="2" count="1" selected="0">
            <x v="6"/>
          </reference>
          <reference field="12" count="1">
            <x v="17"/>
          </reference>
          <reference field="13" count="1" selected="0">
            <x v="113"/>
          </reference>
        </references>
      </pivotArea>
    </format>
    <format dxfId="14694">
      <pivotArea dataOnly="0" labelOnly="1" outline="0" fieldPosition="0">
        <references count="4">
          <reference field="0" count="1" selected="0">
            <x v="148"/>
          </reference>
          <reference field="2" count="1" selected="0">
            <x v="6"/>
          </reference>
          <reference field="12" count="1">
            <x v="2"/>
          </reference>
          <reference field="13" count="1" selected="0">
            <x v="117"/>
          </reference>
        </references>
      </pivotArea>
    </format>
    <format dxfId="14693">
      <pivotArea dataOnly="0" labelOnly="1" outline="0" fieldPosition="0">
        <references count="4">
          <reference field="0" count="1" selected="0">
            <x v="165"/>
          </reference>
          <reference field="2" count="1" selected="0">
            <x v="6"/>
          </reference>
          <reference field="12" count="1">
            <x v="12"/>
          </reference>
          <reference field="13" count="1" selected="0">
            <x v="174"/>
          </reference>
        </references>
      </pivotArea>
    </format>
    <format dxfId="14692">
      <pivotArea dataOnly="0" labelOnly="1" outline="0" fieldPosition="0">
        <references count="4">
          <reference field="0" count="1" selected="0">
            <x v="169"/>
          </reference>
          <reference field="2" count="1" selected="0">
            <x v="6"/>
          </reference>
          <reference field="12" count="1">
            <x v="5"/>
          </reference>
          <reference field="13" count="1" selected="0">
            <x v="134"/>
          </reference>
        </references>
      </pivotArea>
    </format>
    <format dxfId="14691">
      <pivotArea dataOnly="0" labelOnly="1" outline="0" fieldPosition="0">
        <references count="4">
          <reference field="0" count="1" selected="0">
            <x v="183"/>
          </reference>
          <reference field="2" count="1" selected="0">
            <x v="6"/>
          </reference>
          <reference field="12" count="1">
            <x v="11"/>
          </reference>
          <reference field="13" count="1" selected="0">
            <x v="114"/>
          </reference>
        </references>
      </pivotArea>
    </format>
    <format dxfId="14690">
      <pivotArea dataOnly="0" labelOnly="1" outline="0" fieldPosition="0">
        <references count="4">
          <reference field="0" count="1" selected="0">
            <x v="96"/>
          </reference>
          <reference field="2" count="1" selected="0">
            <x v="7"/>
          </reference>
          <reference field="12" count="1">
            <x v="9"/>
          </reference>
          <reference field="13" count="1" selected="0">
            <x v="196"/>
          </reference>
        </references>
      </pivotArea>
    </format>
    <format dxfId="14689">
      <pivotArea dataOnly="0" labelOnly="1" outline="0" fieldPosition="0">
        <references count="4">
          <reference field="0" count="1" selected="0">
            <x v="179"/>
          </reference>
          <reference field="2" count="1" selected="0">
            <x v="7"/>
          </reference>
          <reference field="12" count="1">
            <x v="12"/>
          </reference>
          <reference field="13" count="1" selected="0">
            <x v="251"/>
          </reference>
        </references>
      </pivotArea>
    </format>
    <format dxfId="14688">
      <pivotArea dataOnly="0" labelOnly="1" outline="0" fieldPosition="0">
        <references count="4">
          <reference field="0" count="1" selected="0">
            <x v="7"/>
          </reference>
          <reference field="2" count="1" selected="0">
            <x v="8"/>
          </reference>
          <reference field="12" count="1">
            <x v="6"/>
          </reference>
          <reference field="13" count="1" selected="0">
            <x v="237"/>
          </reference>
        </references>
      </pivotArea>
    </format>
    <format dxfId="14687">
      <pivotArea dataOnly="0" labelOnly="1" outline="0" fieldPosition="0">
        <references count="4">
          <reference field="0" count="1" selected="0">
            <x v="8"/>
          </reference>
          <reference field="2" count="1" selected="0">
            <x v="9"/>
          </reference>
          <reference field="12" count="1">
            <x v="16"/>
          </reference>
          <reference field="13" count="1" selected="0">
            <x v="151"/>
          </reference>
        </references>
      </pivotArea>
    </format>
    <format dxfId="14686">
      <pivotArea dataOnly="0" labelOnly="1" outline="0" fieldPosition="0">
        <references count="4">
          <reference field="0" count="1" selected="0">
            <x v="47"/>
          </reference>
          <reference field="2" count="1" selected="0">
            <x v="9"/>
          </reference>
          <reference field="12" count="1">
            <x v="5"/>
          </reference>
          <reference field="13" count="1" selected="0">
            <x v="212"/>
          </reference>
        </references>
      </pivotArea>
    </format>
    <format dxfId="14685">
      <pivotArea dataOnly="0" labelOnly="1" outline="0" fieldPosition="0">
        <references count="4">
          <reference field="0" count="1" selected="0">
            <x v="97"/>
          </reference>
          <reference field="2" count="1" selected="0">
            <x v="9"/>
          </reference>
          <reference field="12" count="1">
            <x v="8"/>
          </reference>
          <reference field="13" count="1" selected="0">
            <x v="259"/>
          </reference>
        </references>
      </pivotArea>
    </format>
    <format dxfId="14684">
      <pivotArea dataOnly="0" labelOnly="1" outline="0" fieldPosition="0">
        <references count="4">
          <reference field="0" count="1" selected="0">
            <x v="11"/>
          </reference>
          <reference field="2" count="1" selected="0">
            <x v="10"/>
          </reference>
          <reference field="12" count="1">
            <x v="2"/>
          </reference>
          <reference field="13" count="1" selected="0">
            <x v="258"/>
          </reference>
        </references>
      </pivotArea>
    </format>
    <format dxfId="14683">
      <pivotArea dataOnly="0" labelOnly="1" outline="0" fieldPosition="0">
        <references count="4">
          <reference field="0" count="1" selected="0">
            <x v="111"/>
          </reference>
          <reference field="2" count="1" selected="0">
            <x v="10"/>
          </reference>
          <reference field="12" count="1">
            <x v="9"/>
          </reference>
          <reference field="13" count="1" selected="0">
            <x v="195"/>
          </reference>
        </references>
      </pivotArea>
    </format>
    <format dxfId="14682">
      <pivotArea dataOnly="0" labelOnly="1" outline="0" fieldPosition="0">
        <references count="4">
          <reference field="0" count="1" selected="0">
            <x v="125"/>
          </reference>
          <reference field="2" count="1" selected="0">
            <x v="10"/>
          </reference>
          <reference field="12" count="1">
            <x v="9"/>
          </reference>
          <reference field="13" count="1" selected="0">
            <x v="31"/>
          </reference>
        </references>
      </pivotArea>
    </format>
    <format dxfId="14681">
      <pivotArea dataOnly="0" labelOnly="1" outline="0" fieldPosition="0">
        <references count="4">
          <reference field="0" count="1" selected="0">
            <x v="20"/>
          </reference>
          <reference field="2" count="1" selected="0">
            <x v="11"/>
          </reference>
          <reference field="12" count="1">
            <x v="1"/>
          </reference>
          <reference field="13" count="1" selected="0">
            <x v="261"/>
          </reference>
        </references>
      </pivotArea>
    </format>
    <format dxfId="14680">
      <pivotArea dataOnly="0" labelOnly="1" outline="0" fieldPosition="0">
        <references count="4">
          <reference field="0" count="1" selected="0">
            <x v="60"/>
          </reference>
          <reference field="2" count="1" selected="0">
            <x v="11"/>
          </reference>
          <reference field="12" count="1">
            <x v="2"/>
          </reference>
          <reference field="13" count="1" selected="0">
            <x v="248"/>
          </reference>
        </references>
      </pivotArea>
    </format>
    <format dxfId="14679">
      <pivotArea dataOnly="0" labelOnly="1" outline="0" fieldPosition="0">
        <references count="4">
          <reference field="0" count="1" selected="0">
            <x v="80"/>
          </reference>
          <reference field="2" count="1" selected="0">
            <x v="11"/>
          </reference>
          <reference field="12" count="1">
            <x v="10"/>
          </reference>
          <reference field="13" count="1" selected="0">
            <x v="209"/>
          </reference>
        </references>
      </pivotArea>
    </format>
    <format dxfId="14678">
      <pivotArea dataOnly="0" labelOnly="1" outline="0" fieldPosition="0">
        <references count="4">
          <reference field="0" count="1" selected="0">
            <x v="118"/>
          </reference>
          <reference field="2" count="1" selected="0">
            <x v="11"/>
          </reference>
          <reference field="12" count="1">
            <x v="4"/>
          </reference>
          <reference field="13" count="1" selected="0">
            <x v="222"/>
          </reference>
        </references>
      </pivotArea>
    </format>
    <format dxfId="14677">
      <pivotArea dataOnly="0" labelOnly="1" outline="0" fieldPosition="0">
        <references count="4">
          <reference field="0" count="1" selected="0">
            <x v="122"/>
          </reference>
          <reference field="2" count="1" selected="0">
            <x v="11"/>
          </reference>
          <reference field="12" count="1">
            <x v="4"/>
          </reference>
          <reference field="13" count="1" selected="0">
            <x v="220"/>
          </reference>
        </references>
      </pivotArea>
    </format>
    <format dxfId="14676">
      <pivotArea dataOnly="0" labelOnly="1" outline="0" fieldPosition="0">
        <references count="4">
          <reference field="0" count="1" selected="0">
            <x v="172"/>
          </reference>
          <reference field="2" count="1" selected="0">
            <x v="11"/>
          </reference>
          <reference field="12" count="1">
            <x v="7"/>
          </reference>
          <reference field="13" count="1" selected="0">
            <x v="225"/>
          </reference>
        </references>
      </pivotArea>
    </format>
    <format dxfId="14675">
      <pivotArea dataOnly="0" labelOnly="1" outline="0" fieldPosition="0">
        <references count="4">
          <reference field="0" count="1" selected="0">
            <x v="177"/>
          </reference>
          <reference field="2" count="1" selected="0">
            <x v="11"/>
          </reference>
          <reference field="12" count="1">
            <x v="3"/>
          </reference>
          <reference field="13" count="1" selected="0">
            <x v="232"/>
          </reference>
        </references>
      </pivotArea>
    </format>
    <format dxfId="14674">
      <pivotArea dataOnly="0" labelOnly="1" outline="0" fieldPosition="0">
        <references count="4">
          <reference field="0" count="1" selected="0">
            <x v="180"/>
          </reference>
          <reference field="2" count="1" selected="0">
            <x v="11"/>
          </reference>
          <reference field="12" count="1">
            <x v="5"/>
          </reference>
          <reference field="13" count="1" selected="0">
            <x v="223"/>
          </reference>
        </references>
      </pivotArea>
    </format>
    <format dxfId="14673">
      <pivotArea dataOnly="0" labelOnly="1" outline="0" fieldPosition="0">
        <references count="4">
          <reference field="0" count="1" selected="0">
            <x v="13"/>
          </reference>
          <reference field="2" count="1" selected="0">
            <x v="12"/>
          </reference>
          <reference field="12" count="1">
            <x v="17"/>
          </reference>
          <reference field="13" count="1" selected="0">
            <x v="91"/>
          </reference>
        </references>
      </pivotArea>
    </format>
    <format dxfId="14672">
      <pivotArea dataOnly="0" labelOnly="1" outline="0" fieldPosition="0">
        <references count="4">
          <reference field="0" count="1" selected="0">
            <x v="15"/>
          </reference>
          <reference field="2" count="1" selected="0">
            <x v="12"/>
          </reference>
          <reference field="12" count="1">
            <x v="15"/>
          </reference>
          <reference field="13" count="1" selected="0">
            <x v="129"/>
          </reference>
        </references>
      </pivotArea>
    </format>
    <format dxfId="14671">
      <pivotArea dataOnly="0" labelOnly="1" outline="0" fieldPosition="0">
        <references count="4">
          <reference field="0" count="1" selected="0">
            <x v="31"/>
          </reference>
          <reference field="2" count="1" selected="0">
            <x v="12"/>
          </reference>
          <reference field="12" count="1">
            <x v="6"/>
          </reference>
          <reference field="13" count="1" selected="0">
            <x v="210"/>
          </reference>
        </references>
      </pivotArea>
    </format>
    <format dxfId="14670">
      <pivotArea dataOnly="0" labelOnly="1" outline="0" fieldPosition="0">
        <references count="4">
          <reference field="0" count="1" selected="0">
            <x v="33"/>
          </reference>
          <reference field="2" count="1" selected="0">
            <x v="12"/>
          </reference>
          <reference field="12" count="1">
            <x v="1"/>
          </reference>
          <reference field="13" count="1" selected="0">
            <x v="261"/>
          </reference>
        </references>
      </pivotArea>
    </format>
    <format dxfId="14669">
      <pivotArea dataOnly="0" labelOnly="1" outline="0" fieldPosition="0">
        <references count="4">
          <reference field="0" count="1" selected="0">
            <x v="35"/>
          </reference>
          <reference field="2" count="1" selected="0">
            <x v="12"/>
          </reference>
          <reference field="12" count="1">
            <x v="5"/>
          </reference>
          <reference field="13" count="1" selected="0">
            <x v="231"/>
          </reference>
        </references>
      </pivotArea>
    </format>
    <format dxfId="14668">
      <pivotArea dataOnly="0" labelOnly="1" outline="0" fieldPosition="0">
        <references count="4">
          <reference field="0" count="1" selected="0">
            <x v="51"/>
          </reference>
          <reference field="2" count="1" selected="0">
            <x v="12"/>
          </reference>
          <reference field="12" count="1">
            <x v="11"/>
          </reference>
          <reference field="13" count="1" selected="0">
            <x v="180"/>
          </reference>
        </references>
      </pivotArea>
    </format>
    <format dxfId="14667">
      <pivotArea dataOnly="0" labelOnly="1" outline="0" fieldPosition="0">
        <references count="4">
          <reference field="0" count="1" selected="0">
            <x v="61"/>
          </reference>
          <reference field="2" count="1" selected="0">
            <x v="12"/>
          </reference>
          <reference field="12" count="1">
            <x v="13"/>
          </reference>
          <reference field="13" count="1" selected="0">
            <x v="156"/>
          </reference>
        </references>
      </pivotArea>
    </format>
    <format dxfId="14666">
      <pivotArea dataOnly="0" labelOnly="1" outline="0" fieldPosition="0">
        <references count="4">
          <reference field="0" count="1" selected="0">
            <x v="62"/>
          </reference>
          <reference field="2" count="1" selected="0">
            <x v="12"/>
          </reference>
          <reference field="12" count="1">
            <x v="17"/>
          </reference>
          <reference field="13" count="1" selected="0">
            <x v="84"/>
          </reference>
        </references>
      </pivotArea>
    </format>
    <format dxfId="14665">
      <pivotArea dataOnly="0" labelOnly="1" outline="0" fieldPosition="0">
        <references count="4">
          <reference field="0" count="1" selected="0">
            <x v="75"/>
          </reference>
          <reference field="2" count="1" selected="0">
            <x v="12"/>
          </reference>
          <reference field="12" count="1">
            <x v="5"/>
          </reference>
          <reference field="13" count="1" selected="0">
            <x v="48"/>
          </reference>
        </references>
      </pivotArea>
    </format>
    <format dxfId="14664">
      <pivotArea dataOnly="0" labelOnly="1" outline="0" fieldPosition="0">
        <references count="4">
          <reference field="0" count="1" selected="0">
            <x v="151"/>
          </reference>
          <reference field="2" count="1" selected="0">
            <x v="12"/>
          </reference>
          <reference field="12" count="1">
            <x v="13"/>
          </reference>
          <reference field="13" count="1" selected="0">
            <x v="157"/>
          </reference>
        </references>
      </pivotArea>
    </format>
    <format dxfId="14663">
      <pivotArea dataOnly="0" labelOnly="1" outline="0" fieldPosition="0">
        <references count="4">
          <reference field="0" count="1" selected="0">
            <x v="185"/>
          </reference>
          <reference field="2" count="1" selected="0">
            <x v="12"/>
          </reference>
          <reference field="12" count="1">
            <x v="34"/>
          </reference>
          <reference field="13" count="1" selected="0">
            <x v="36"/>
          </reference>
        </references>
      </pivotArea>
    </format>
    <format dxfId="14662">
      <pivotArea dataOnly="0" labelOnly="1" outline="0" fieldPosition="0">
        <references count="4">
          <reference field="0" count="1" selected="0">
            <x v="28"/>
          </reference>
          <reference field="2" count="1" selected="0">
            <x v="13"/>
          </reference>
          <reference field="12" count="1">
            <x v="1"/>
          </reference>
          <reference field="13" count="1" selected="0">
            <x v="264"/>
          </reference>
        </references>
      </pivotArea>
    </format>
    <format dxfId="14661">
      <pivotArea dataOnly="0" labelOnly="1" outline="0" fieldPosition="0">
        <references count="4">
          <reference field="0" count="1" selected="0">
            <x v="37"/>
          </reference>
          <reference field="2" count="1" selected="0">
            <x v="13"/>
          </reference>
          <reference field="12" count="1">
            <x v="5"/>
          </reference>
          <reference field="13" count="1" selected="0">
            <x v="229"/>
          </reference>
        </references>
      </pivotArea>
    </format>
    <format dxfId="14660">
      <pivotArea dataOnly="0" labelOnly="1" outline="0" fieldPosition="0">
        <references count="4">
          <reference field="0" count="1" selected="0">
            <x v="46"/>
          </reference>
          <reference field="2" count="1" selected="0">
            <x v="13"/>
          </reference>
          <reference field="12" count="1">
            <x v="5"/>
          </reference>
          <reference field="13" count="1" selected="0">
            <x v="211"/>
          </reference>
        </references>
      </pivotArea>
    </format>
    <format dxfId="14659">
      <pivotArea dataOnly="0" labelOnly="1" outline="0" fieldPosition="0">
        <references count="4">
          <reference field="0" count="1" selected="0">
            <x v="52"/>
          </reference>
          <reference field="2" count="1" selected="0">
            <x v="13"/>
          </reference>
          <reference field="12" count="1">
            <x v="2"/>
          </reference>
          <reference field="13" count="1" selected="0">
            <x v="188"/>
          </reference>
        </references>
      </pivotArea>
    </format>
    <format dxfId="14658">
      <pivotArea dataOnly="0" labelOnly="1" outline="0" fieldPosition="0">
        <references count="4">
          <reference field="0" count="1" selected="0">
            <x v="69"/>
          </reference>
          <reference field="2" count="1" selected="0">
            <x v="13"/>
          </reference>
          <reference field="12" count="1">
            <x v="5"/>
          </reference>
          <reference field="13" count="1" selected="0">
            <x v="224"/>
          </reference>
        </references>
      </pivotArea>
    </format>
    <format dxfId="14657">
      <pivotArea dataOnly="0" labelOnly="1" outline="0" fieldPosition="0">
        <references count="4">
          <reference field="0" count="1" selected="0">
            <x v="84"/>
          </reference>
          <reference field="2" count="1" selected="0">
            <x v="13"/>
          </reference>
          <reference field="12" count="1">
            <x v="1"/>
          </reference>
          <reference field="13" count="1" selected="0">
            <x v="261"/>
          </reference>
        </references>
      </pivotArea>
    </format>
    <format dxfId="14656">
      <pivotArea dataOnly="0" labelOnly="1" outline="0" fieldPosition="0">
        <references count="4">
          <reference field="0" count="1" selected="0">
            <x v="104"/>
          </reference>
          <reference field="2" count="1" selected="0">
            <x v="13"/>
          </reference>
          <reference field="12" count="1">
            <x v="3"/>
          </reference>
          <reference field="13" count="1" selected="0">
            <x v="227"/>
          </reference>
        </references>
      </pivotArea>
    </format>
    <format dxfId="14655">
      <pivotArea dataOnly="0" labelOnly="1" outline="0" fieldPosition="0">
        <references count="4">
          <reference field="0" count="1" selected="0">
            <x v="121"/>
          </reference>
          <reference field="2" count="1" selected="0">
            <x v="13"/>
          </reference>
          <reference field="12" count="1">
            <x v="9"/>
          </reference>
          <reference field="13" count="1" selected="0">
            <x v="137"/>
          </reference>
        </references>
      </pivotArea>
    </format>
    <format dxfId="14654">
      <pivotArea dataOnly="0" labelOnly="1" outline="0" fieldPosition="0">
        <references count="4">
          <reference field="0" count="1" selected="0">
            <x v="123"/>
          </reference>
          <reference field="2" count="1" selected="0">
            <x v="13"/>
          </reference>
          <reference field="12" count="1">
            <x v="3"/>
          </reference>
          <reference field="13" count="1" selected="0">
            <x v="250"/>
          </reference>
        </references>
      </pivotArea>
    </format>
    <format dxfId="14653">
      <pivotArea dataOnly="0" labelOnly="1" outline="0" fieldPosition="0">
        <references count="4">
          <reference field="0" count="1" selected="0">
            <x v="136"/>
          </reference>
          <reference field="2" count="1" selected="0">
            <x v="13"/>
          </reference>
          <reference field="12" count="1">
            <x v="10"/>
          </reference>
          <reference field="13" count="1" selected="0">
            <x v="252"/>
          </reference>
        </references>
      </pivotArea>
    </format>
    <format dxfId="14652">
      <pivotArea dataOnly="0" labelOnly="1" outline="0" fieldPosition="0">
        <references count="4">
          <reference field="0" count="1" selected="0">
            <x v="171"/>
          </reference>
          <reference field="2" count="1" selected="0">
            <x v="13"/>
          </reference>
          <reference field="12" count="1">
            <x v="4"/>
          </reference>
          <reference field="13" count="1" selected="0">
            <x v="8"/>
          </reference>
        </references>
      </pivotArea>
    </format>
    <format dxfId="14651">
      <pivotArea dataOnly="0" labelOnly="1" outline="0" fieldPosition="0">
        <references count="4">
          <reference field="0" count="1" selected="0">
            <x v="181"/>
          </reference>
          <reference field="2" count="1" selected="0">
            <x v="13"/>
          </reference>
          <reference field="12" count="1">
            <x v="2"/>
          </reference>
          <reference field="13" count="1" selected="0">
            <x v="228"/>
          </reference>
        </references>
      </pivotArea>
    </format>
    <format dxfId="14650">
      <pivotArea dataOnly="0" labelOnly="1" outline="0" fieldPosition="0">
        <references count="4">
          <reference field="0" count="1" selected="0">
            <x v="29"/>
          </reference>
          <reference field="2" count="1" selected="0">
            <x v="14"/>
          </reference>
          <reference field="12" count="1">
            <x v="1"/>
          </reference>
          <reference field="13" count="1" selected="0">
            <x v="261"/>
          </reference>
        </references>
      </pivotArea>
    </format>
    <format dxfId="14649">
      <pivotArea dataOnly="0" labelOnly="1" outline="0" fieldPosition="0">
        <references count="4">
          <reference field="0" count="1" selected="0">
            <x v="74"/>
          </reference>
          <reference field="2" count="1" selected="0">
            <x v="14"/>
          </reference>
          <reference field="12" count="1">
            <x v="12"/>
          </reference>
          <reference field="13" count="1" selected="0">
            <x v="182"/>
          </reference>
        </references>
      </pivotArea>
    </format>
    <format dxfId="14648">
      <pivotArea dataOnly="0" labelOnly="1" outline="0" fieldPosition="0">
        <references count="4">
          <reference field="0" count="1" selected="0">
            <x v="36"/>
          </reference>
          <reference field="2" count="1" selected="0">
            <x v="15"/>
          </reference>
          <reference field="12" count="1">
            <x v="5"/>
          </reference>
          <reference field="13" count="1" selected="0">
            <x v="73"/>
          </reference>
        </references>
      </pivotArea>
    </format>
    <format dxfId="14647">
      <pivotArea dataOnly="0" labelOnly="1" outline="0" fieldPosition="0">
        <references count="4">
          <reference field="0" count="1" selected="0">
            <x v="44"/>
          </reference>
          <reference field="2" count="1" selected="0">
            <x v="15"/>
          </reference>
          <reference field="12" count="1">
            <x v="1"/>
          </reference>
          <reference field="13" count="1" selected="0">
            <x v="261"/>
          </reference>
        </references>
      </pivotArea>
    </format>
    <format dxfId="14646">
      <pivotArea dataOnly="0" labelOnly="1" outline="0" fieldPosition="0">
        <references count="4">
          <reference field="0" count="1" selected="0">
            <x v="101"/>
          </reference>
          <reference field="2" count="1" selected="0">
            <x v="15"/>
          </reference>
          <reference field="12" count="1">
            <x v="5"/>
          </reference>
          <reference field="13" count="1" selected="0">
            <x v="57"/>
          </reference>
        </references>
      </pivotArea>
    </format>
    <format dxfId="14645">
      <pivotArea dataOnly="0" labelOnly="1" outline="0" fieldPosition="0">
        <references count="4">
          <reference field="0" count="1" selected="0">
            <x v="157"/>
          </reference>
          <reference field="2" count="1" selected="0">
            <x v="15"/>
          </reference>
          <reference field="12" count="1">
            <x v="6"/>
          </reference>
          <reference field="13" count="1" selected="0">
            <x v="235"/>
          </reference>
        </references>
      </pivotArea>
    </format>
    <format dxfId="14644">
      <pivotArea dataOnly="0" labelOnly="1" outline="0" fieldPosition="0">
        <references count="4">
          <reference field="0" count="1" selected="0">
            <x v="45"/>
          </reference>
          <reference field="2" count="1" selected="0">
            <x v="16"/>
          </reference>
          <reference field="12" count="1">
            <x v="10"/>
          </reference>
          <reference field="13" count="1" selected="0">
            <x v="208"/>
          </reference>
        </references>
      </pivotArea>
    </format>
    <format dxfId="14643">
      <pivotArea dataOnly="0" labelOnly="1" outline="0" fieldPosition="0">
        <references count="4">
          <reference field="0" count="1" selected="0">
            <x v="76"/>
          </reference>
          <reference field="2" count="1" selected="0">
            <x v="16"/>
          </reference>
          <reference field="12" count="1">
            <x v="8"/>
          </reference>
          <reference field="13" count="1" selected="0">
            <x v="48"/>
          </reference>
        </references>
      </pivotArea>
    </format>
    <format dxfId="14642">
      <pivotArea dataOnly="0" labelOnly="1" outline="0" fieldPosition="0">
        <references count="4">
          <reference field="0" count="1" selected="0">
            <x v="100"/>
          </reference>
          <reference field="2" count="1" selected="0">
            <x v="16"/>
          </reference>
          <reference field="12" count="1">
            <x v="4"/>
          </reference>
          <reference field="13" count="1" selected="0">
            <x v="247"/>
          </reference>
        </references>
      </pivotArea>
    </format>
    <format dxfId="14641">
      <pivotArea dataOnly="0" labelOnly="1" outline="0" fieldPosition="0">
        <references count="4">
          <reference field="0" count="1" selected="0">
            <x v="130"/>
          </reference>
          <reference field="2" count="1" selected="0">
            <x v="16"/>
          </reference>
          <reference field="12" count="1">
            <x v="9"/>
          </reference>
          <reference field="13" count="1" selected="0">
            <x v="199"/>
          </reference>
        </references>
      </pivotArea>
    </format>
    <format dxfId="14640">
      <pivotArea dataOnly="0" labelOnly="1" outline="0" fieldPosition="0">
        <references count="4">
          <reference field="0" count="1" selected="0">
            <x v="134"/>
          </reference>
          <reference field="2" count="1" selected="0">
            <x v="16"/>
          </reference>
          <reference field="12" count="1">
            <x v="6"/>
          </reference>
          <reference field="13" count="1" selected="0">
            <x v="244"/>
          </reference>
        </references>
      </pivotArea>
    </format>
    <format dxfId="14639">
      <pivotArea dataOnly="0" labelOnly="1" outline="0" fieldPosition="0">
        <references count="4">
          <reference field="0" count="1" selected="0">
            <x v="141"/>
          </reference>
          <reference field="2" count="1" selected="0">
            <x v="16"/>
          </reference>
          <reference field="12" count="1">
            <x v="5"/>
          </reference>
          <reference field="13" count="1" selected="0">
            <x v="246"/>
          </reference>
        </references>
      </pivotArea>
    </format>
    <format dxfId="14638">
      <pivotArea dataOnly="0" labelOnly="1" outline="0" fieldPosition="0">
        <references count="4">
          <reference field="0" count="1" selected="0">
            <x v="175"/>
          </reference>
          <reference field="2" count="1" selected="0">
            <x v="16"/>
          </reference>
          <reference field="12" count="1">
            <x v="10"/>
          </reference>
          <reference field="13" count="1" selected="0">
            <x v="179"/>
          </reference>
        </references>
      </pivotArea>
    </format>
    <format dxfId="14637">
      <pivotArea dataOnly="0" labelOnly="1" outline="0" fieldPosition="0">
        <references count="4">
          <reference field="0" count="1" selected="0">
            <x v="176"/>
          </reference>
          <reference field="2" count="1" selected="0">
            <x v="16"/>
          </reference>
          <reference field="12" count="1">
            <x v="5"/>
          </reference>
          <reference field="13" count="1" selected="0">
            <x v="177"/>
          </reference>
        </references>
      </pivotArea>
    </format>
    <format dxfId="14636">
      <pivotArea dataOnly="0" labelOnly="1" outline="0" fieldPosition="0">
        <references count="4">
          <reference field="0" count="1" selected="0">
            <x v="186"/>
          </reference>
          <reference field="2" count="1" selected="0">
            <x v="16"/>
          </reference>
          <reference field="12" count="1">
            <x v="4"/>
          </reference>
          <reference field="13" count="1" selected="0">
            <x v="227"/>
          </reference>
        </references>
      </pivotArea>
    </format>
    <format dxfId="14635">
      <pivotArea dataOnly="0" labelOnly="1" outline="0" fieldPosition="0">
        <references count="4">
          <reference field="0" count="1" selected="0">
            <x v="94"/>
          </reference>
          <reference field="2" count="1" selected="0">
            <x v="17"/>
          </reference>
          <reference field="12" count="1">
            <x v="5"/>
          </reference>
          <reference field="13" count="1" selected="0">
            <x v="227"/>
          </reference>
        </references>
      </pivotArea>
    </format>
    <format dxfId="14634">
      <pivotArea dataOnly="0" labelOnly="1" outline="0" fieldPosition="0">
        <references count="4">
          <reference field="0" count="1" selected="0">
            <x v="103"/>
          </reference>
          <reference field="2" count="1" selected="0">
            <x v="17"/>
          </reference>
          <reference field="12" count="1">
            <x v="12"/>
          </reference>
          <reference field="13" count="1" selected="0">
            <x v="178"/>
          </reference>
        </references>
      </pivotArea>
    </format>
    <format dxfId="14633">
      <pivotArea dataOnly="0" labelOnly="1" outline="0" fieldPosition="0">
        <references count="4">
          <reference field="0" count="1" selected="0">
            <x v="108"/>
          </reference>
          <reference field="2" count="1" selected="0">
            <x v="17"/>
          </reference>
          <reference field="12" count="1">
            <x v="1"/>
          </reference>
          <reference field="13" count="1" selected="0">
            <x v="137"/>
          </reference>
        </references>
      </pivotArea>
    </format>
    <format dxfId="14632">
      <pivotArea dataOnly="0" labelOnly="1" outline="0" fieldPosition="0">
        <references count="4">
          <reference field="0" count="1" selected="0">
            <x v="187"/>
          </reference>
          <reference field="2" count="1" selected="0">
            <x v="17"/>
          </reference>
          <reference field="12" count="1">
            <x v="15"/>
          </reference>
          <reference field="13" count="1" selected="0">
            <x v="85"/>
          </reference>
        </references>
      </pivotArea>
    </format>
    <format dxfId="14631">
      <pivotArea dataOnly="0" labelOnly="1" outline="0" fieldPosition="0">
        <references count="4">
          <reference field="0" count="1" selected="0">
            <x v="32"/>
          </reference>
          <reference field="2" count="1" selected="0">
            <x v="19"/>
          </reference>
          <reference field="12" count="1">
            <x v="12"/>
          </reference>
          <reference field="13" count="1" selected="0">
            <x v="191"/>
          </reference>
        </references>
      </pivotArea>
    </format>
    <format dxfId="14630">
      <pivotArea dataOnly="0" labelOnly="1" outline="0" fieldPosition="0">
        <references count="4">
          <reference field="0" count="1" selected="0">
            <x v="89"/>
          </reference>
          <reference field="2" count="1" selected="0">
            <x v="19"/>
          </reference>
          <reference field="12" count="1">
            <x v="2"/>
          </reference>
          <reference field="13" count="1" selected="0">
            <x v="96"/>
          </reference>
        </references>
      </pivotArea>
    </format>
    <format dxfId="14629">
      <pivotArea dataOnly="0" labelOnly="1" outline="0" fieldPosition="0">
        <references count="4">
          <reference field="0" count="1" selected="0">
            <x v="114"/>
          </reference>
          <reference field="2" count="1" selected="0">
            <x v="20"/>
          </reference>
          <reference field="12" count="1">
            <x v="9"/>
          </reference>
          <reference field="13" count="1" selected="0">
            <x v="124"/>
          </reference>
        </references>
      </pivotArea>
    </format>
    <format dxfId="14628">
      <pivotArea dataOnly="0" labelOnly="1" outline="0" fieldPosition="0">
        <references count="4">
          <reference field="0" count="1" selected="0">
            <x v="116"/>
          </reference>
          <reference field="2" count="1" selected="0">
            <x v="20"/>
          </reference>
          <reference field="12" count="1">
            <x v="1"/>
          </reference>
          <reference field="13" count="1" selected="0">
            <x v="263"/>
          </reference>
        </references>
      </pivotArea>
    </format>
    <format dxfId="14627">
      <pivotArea dataOnly="0" labelOnly="1" outline="0" fieldPosition="0">
        <references count="4">
          <reference field="0" count="1" selected="0">
            <x v="27"/>
          </reference>
          <reference field="2" count="1" selected="0">
            <x v="22"/>
          </reference>
          <reference field="12" count="1">
            <x v="1"/>
          </reference>
          <reference field="13" count="1" selected="0">
            <x v="268"/>
          </reference>
        </references>
      </pivotArea>
    </format>
    <format dxfId="14626">
      <pivotArea dataOnly="0" labelOnly="1" outline="0" fieldPosition="0">
        <references count="4">
          <reference field="0" count="1" selected="0">
            <x v="137"/>
          </reference>
          <reference field="2" count="1" selected="0">
            <x v="22"/>
          </reference>
          <reference field="12" count="1">
            <x v="4"/>
          </reference>
          <reference field="13" count="1" selected="0">
            <x v="239"/>
          </reference>
        </references>
      </pivotArea>
    </format>
    <format dxfId="14625">
      <pivotArea dataOnly="0" labelOnly="1" outline="0" fieldPosition="0">
        <references count="1">
          <reference field="11" count="0"/>
        </references>
      </pivotArea>
    </format>
    <format dxfId="1462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gnificant_Buildup12" xr10:uid="{6A079C98-56E6-4F5C-861A-2C6EE6971A57}" sourceName="Significant Buildup">
  <pivotTables>
    <pivotTable tabId="25" name="PivotTable9"/>
  </pivotTables>
  <data>
    <tabular pivotCacheId="1162858470">
      <items count="121">
        <i x="0" s="1"/>
        <i x="4" s="1" nd="1"/>
        <i x="10" s="1" nd="1"/>
        <i x="37" s="1" nd="1"/>
        <i x="33" s="1" nd="1"/>
        <i x="40" s="1" nd="1"/>
        <i x="89" s="1" nd="1"/>
        <i x="7" s="1" nd="1"/>
        <i x="66" s="1" nd="1"/>
        <i x="39" s="1" nd="1"/>
        <i x="97" s="1" nd="1"/>
        <i x="74" s="1" nd="1"/>
        <i x="29" s="1" nd="1"/>
        <i x="116" s="1" nd="1"/>
        <i x="45" s="1" nd="1"/>
        <i x="103" s="1" nd="1"/>
        <i x="11" s="1" nd="1"/>
        <i x="106" s="1" nd="1"/>
        <i x="24" s="1" nd="1"/>
        <i x="49" s="1" nd="1"/>
        <i x="20" s="1" nd="1"/>
        <i x="30" s="1" nd="1"/>
        <i x="46" s="1" nd="1"/>
        <i x="41" s="1" nd="1"/>
        <i x="19" s="1" nd="1"/>
        <i x="21" s="1" nd="1"/>
        <i x="12" s="1" nd="1"/>
        <i x="59" s="1" nd="1"/>
        <i x="44" s="1" nd="1"/>
        <i x="75" s="1" nd="1"/>
        <i x="62" s="1" nd="1"/>
        <i x="91" s="1" nd="1"/>
        <i x="67" s="1" nd="1"/>
        <i x="71" s="1" nd="1"/>
        <i x="90" s="1" nd="1"/>
        <i x="15" s="1" nd="1"/>
        <i x="104" s="1" nd="1"/>
        <i x="54" s="1" nd="1"/>
        <i x="38" s="1" nd="1"/>
        <i x="98" s="1" nd="1"/>
        <i x="57" s="1" nd="1"/>
        <i x="22" s="1" nd="1"/>
        <i x="76" s="1" nd="1"/>
        <i x="113" s="1" nd="1"/>
        <i x="81" s="1" nd="1"/>
        <i x="52" s="1" nd="1"/>
        <i x="53" s="1" nd="1"/>
        <i x="99" s="1" nd="1"/>
        <i x="13" s="1" nd="1"/>
        <i x="82" s="1" nd="1"/>
        <i x="107" s="1" nd="1"/>
        <i x="31" s="1" nd="1"/>
        <i x="64" s="1" nd="1"/>
        <i x="100" s="1" nd="1"/>
        <i x="93" s="1" nd="1"/>
        <i x="63" s="1" nd="1"/>
        <i x="78" s="1" nd="1"/>
        <i x="111" s="1" nd="1"/>
        <i x="34" s="1" nd="1"/>
        <i x="42" s="1" nd="1"/>
        <i x="105" s="1" nd="1"/>
        <i x="23" s="1" nd="1"/>
        <i x="58" s="1" nd="1"/>
        <i x="35" s="1" nd="1"/>
        <i x="51" s="1" nd="1"/>
        <i x="94" s="1" nd="1"/>
        <i x="14" s="1" nd="1"/>
        <i x="114" s="1" nd="1"/>
        <i x="79" s="1" nd="1"/>
        <i x="108" s="1" nd="1"/>
        <i x="84" s="1" nd="1"/>
        <i x="85" s="1" nd="1"/>
        <i x="36" s="1" nd="1"/>
        <i x="32" s="1" nd="1"/>
        <i x="6" s="1" nd="1"/>
        <i x="5" s="1" nd="1"/>
        <i x="80" s="1" nd="1"/>
        <i x="101" s="1" nd="1"/>
        <i x="65" s="1" nd="1"/>
        <i x="68" s="1" nd="1"/>
        <i x="25" s="1" nd="1"/>
        <i x="118" s="1" nd="1"/>
        <i x="95" s="1" nd="1"/>
        <i x="109" s="1" nd="1"/>
        <i x="27" s="1" nd="1"/>
        <i x="47" s="1" nd="1"/>
        <i x="77" s="1" nd="1"/>
        <i x="69" s="1" nd="1"/>
        <i x="43" s="1" nd="1"/>
        <i x="70" s="1" nd="1"/>
        <i x="120" s="1" nd="1"/>
        <i x="72" s="1" nd="1"/>
        <i x="55" s="1" nd="1"/>
        <i x="56" s="1" nd="1"/>
        <i x="16" s="1" nd="1"/>
        <i x="110" s="1" nd="1"/>
        <i x="88" s="1" nd="1"/>
        <i x="8" s="1" nd="1"/>
        <i x="50" s="1" nd="1"/>
        <i x="87" s="1" nd="1"/>
        <i x="117" s="1" nd="1"/>
        <i x="17" s="1" nd="1"/>
        <i x="60" s="1" nd="1"/>
        <i x="28" s="1" nd="1"/>
        <i x="9" s="1" nd="1"/>
        <i x="96" s="1" nd="1"/>
        <i x="92" s="1" nd="1"/>
        <i x="102" s="1" nd="1"/>
        <i x="115" s="1" nd="1"/>
        <i x="61" s="1" nd="1"/>
        <i x="86" s="1" nd="1"/>
        <i x="48" s="1" nd="1"/>
        <i x="119" s="1" nd="1"/>
        <i x="73" s="1" nd="1"/>
        <i x="112" s="1" nd="1"/>
        <i x="83" s="1" nd="1"/>
        <i x="26" s="1" nd="1"/>
        <i x="18" s="1" nd="1"/>
        <i x="2" s="1" nd="1"/>
        <i x="1"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OI2" xr10:uid="{8E8E2707-C664-4B03-8422-2F63B5E32350}" sourceName="Top OI">
  <pivotTables>
    <pivotTable tabId="25" name="PivotTable9"/>
  </pivotTables>
  <data>
    <tabular pivotCacheId="1162858470">
      <items count="5">
        <i x="0" s="1"/>
        <i x="2" s="1" nd="1"/>
        <i x="3" s="1" nd="1"/>
        <i x="1"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rentz_Signal2" xr10:uid="{0E94083B-FA84-4C60-9EF4-615C894D9FF9}" sourceName="Lorentz_Signal">
  <pivotTables>
    <pivotTable tabId="25" name="PivotTable9"/>
  </pivotTables>
  <data>
    <tabular pivotCacheId="1162858470">
      <items count="7">
        <i x="2" s="1"/>
        <i x="3" s="1" nd="1"/>
        <i x="0" s="1" nd="1"/>
        <i x="1" s="1" nd="1"/>
        <i x="5" s="1" nd="1"/>
        <i x="6" s="1" nd="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Price2" xr10:uid="{586AD7AA-A344-47F1-A45F-81673FFBA636}" sourceName="Top Price">
  <pivotTables>
    <pivotTable tabId="25" name="PivotTable9"/>
  </pivotTables>
  <data>
    <tabular pivotCacheId="1162858470">
      <items count="5">
        <i x="0" s="1"/>
        <i x="2" s="1" nd="1"/>
        <i x="3" s="1" nd="1"/>
        <i x="1" s="1" nd="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Volume2" xr10:uid="{E02414AA-38CD-4F5E-B112-2916FA63D7BF}" sourceName="Top Volume">
  <pivotTables>
    <pivotTable tabId="25" name="PivotTable9"/>
  </pivotTables>
  <data>
    <tabular pivotCacheId="1162858470">
      <items count="5">
        <i x="0" s="1"/>
        <i x="2" s="1" nd="1"/>
        <i x="3" s="1" nd="1"/>
        <i x="1" s="1" nd="1"/>
        <i x="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_Top_Volume2" xr10:uid="{D182F619-2656-40E8-A540-A1087BC0EF79}" sourceName="Pre_Top Volume">
  <pivotTables>
    <pivotTable tabId="25" name="PivotTable9"/>
  </pivotTables>
  <data>
    <tabular pivotCacheId="1162858470">
      <items count="5">
        <i x="0" s="1"/>
        <i x="2" s="1"/>
        <i x="1" s="1" nd="1"/>
        <i x="3" s="1" nd="1"/>
        <i x="4"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gnificant_Buildup111" xr10:uid="{E26B5411-A621-48AA-AB2C-70DAA620DA33}" sourceName="Significant Buildup">
  <pivotTables>
    <pivotTable tabId="25" name="PivotTable2"/>
  </pivotTables>
  <data>
    <tabular pivotCacheId="1162858470">
      <items count="121">
        <i x="0" s="1"/>
        <i x="4" s="1" nd="1"/>
        <i x="10" s="1" nd="1"/>
        <i x="37" s="1" nd="1"/>
        <i x="33" s="1" nd="1"/>
        <i x="40" s="1" nd="1"/>
        <i x="89" s="1" nd="1"/>
        <i x="7" s="1" nd="1"/>
        <i x="66" s="1" nd="1"/>
        <i x="39" s="1" nd="1"/>
        <i x="97" s="1" nd="1"/>
        <i x="74" s="1" nd="1"/>
        <i x="29" s="1" nd="1"/>
        <i x="116" s="1" nd="1"/>
        <i x="45" s="1" nd="1"/>
        <i x="103" s="1" nd="1"/>
        <i x="11" s="1" nd="1"/>
        <i x="106" s="1" nd="1"/>
        <i x="24" s="1" nd="1"/>
        <i x="49" s="1" nd="1"/>
        <i x="20" s="1" nd="1"/>
        <i x="30" s="1" nd="1"/>
        <i x="46" s="1" nd="1"/>
        <i x="41" s="1" nd="1"/>
        <i x="19" s="1" nd="1"/>
        <i x="21" s="1" nd="1"/>
        <i x="12" s="1" nd="1"/>
        <i x="59" s="1" nd="1"/>
        <i x="44" s="1" nd="1"/>
        <i x="75" s="1" nd="1"/>
        <i x="62" s="1" nd="1"/>
        <i x="91" s="1" nd="1"/>
        <i x="67" s="1" nd="1"/>
        <i x="71" s="1" nd="1"/>
        <i x="90" s="1" nd="1"/>
        <i x="15" s="1" nd="1"/>
        <i x="104" s="1" nd="1"/>
        <i x="54" s="1" nd="1"/>
        <i x="38" s="1" nd="1"/>
        <i x="98" s="1" nd="1"/>
        <i x="57" s="1" nd="1"/>
        <i x="22" s="1" nd="1"/>
        <i x="76" s="1" nd="1"/>
        <i x="113" s="1" nd="1"/>
        <i x="81" s="1" nd="1"/>
        <i x="52" s="1" nd="1"/>
        <i x="53" s="1" nd="1"/>
        <i x="99" s="1" nd="1"/>
        <i x="13" s="1" nd="1"/>
        <i x="82" s="1" nd="1"/>
        <i x="107" s="1" nd="1"/>
        <i x="31" s="1" nd="1"/>
        <i x="64" s="1" nd="1"/>
        <i x="100" s="1" nd="1"/>
        <i x="93" s="1" nd="1"/>
        <i x="63" s="1" nd="1"/>
        <i x="78" s="1" nd="1"/>
        <i x="111" s="1" nd="1"/>
        <i x="34" s="1" nd="1"/>
        <i x="42" s="1" nd="1"/>
        <i x="105" s="1" nd="1"/>
        <i x="23" s="1" nd="1"/>
        <i x="58" s="1" nd="1"/>
        <i x="35" s="1" nd="1"/>
        <i x="51" s="1" nd="1"/>
        <i x="94" s="1" nd="1"/>
        <i x="14" s="1" nd="1"/>
        <i x="114" s="1" nd="1"/>
        <i x="79" s="1" nd="1"/>
        <i x="108" s="1" nd="1"/>
        <i x="84" s="1" nd="1"/>
        <i x="85" s="1" nd="1"/>
        <i x="36" s="1" nd="1"/>
        <i x="32" s="1" nd="1"/>
        <i x="6" s="1" nd="1"/>
        <i x="5" s="1" nd="1"/>
        <i x="80" s="1" nd="1"/>
        <i x="101" s="1" nd="1"/>
        <i x="65" s="1" nd="1"/>
        <i x="68" s="1" nd="1"/>
        <i x="25" s="1" nd="1"/>
        <i x="118" s="1" nd="1"/>
        <i x="95" s="1" nd="1"/>
        <i x="109" s="1" nd="1"/>
        <i x="27" s="1" nd="1"/>
        <i x="47" s="1" nd="1"/>
        <i x="77" s="1" nd="1"/>
        <i x="69" s="1" nd="1"/>
        <i x="43" s="1" nd="1"/>
        <i x="70" s="1" nd="1"/>
        <i x="120" s="1" nd="1"/>
        <i x="72" s="1" nd="1"/>
        <i x="55" s="1" nd="1"/>
        <i x="56" s="1" nd="1"/>
        <i x="16" s="1" nd="1"/>
        <i x="110" s="1" nd="1"/>
        <i x="88" s="1" nd="1"/>
        <i x="8" s="1" nd="1"/>
        <i x="50" s="1" nd="1"/>
        <i x="87" s="1" nd="1"/>
        <i x="117" s="1" nd="1"/>
        <i x="17" s="1" nd="1"/>
        <i x="60" s="1" nd="1"/>
        <i x="28" s="1" nd="1"/>
        <i x="9" s="1" nd="1"/>
        <i x="96" s="1" nd="1"/>
        <i x="92" s="1" nd="1"/>
        <i x="102" s="1" nd="1"/>
        <i x="115" s="1" nd="1"/>
        <i x="61" s="1" nd="1"/>
        <i x="86" s="1" nd="1"/>
        <i x="48" s="1" nd="1"/>
        <i x="119" s="1" nd="1"/>
        <i x="73" s="1" nd="1"/>
        <i x="112" s="1" nd="1"/>
        <i x="83" s="1" nd="1"/>
        <i x="26" s="1" nd="1"/>
        <i x="18" s="1" nd="1"/>
        <i x="2" s="1" nd="1"/>
        <i x="1" s="1" nd="1"/>
        <i x="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OI11" xr10:uid="{55CB512F-94A5-4B10-9F81-CAE29378F82F}" sourceName="Top OI">
  <pivotTables>
    <pivotTable tabId="25" name="PivotTable2"/>
  </pivotTables>
  <data>
    <tabular pivotCacheId="1162858470">
      <items count="5">
        <i x="0" s="1"/>
        <i x="2" s="1" nd="1"/>
        <i x="3" s="1" nd="1"/>
        <i x="1" s="1" nd="1"/>
        <i x="4"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rentz_Signal11" xr10:uid="{5FB1496C-BEEE-405A-B009-4D21AAF3DFEF}" sourceName="Lorentz_Signal">
  <pivotTables>
    <pivotTable tabId="25" name="PivotTable2"/>
  </pivotTables>
  <data>
    <tabular pivotCacheId="1162858470">
      <items count="7">
        <i x="0" s="1"/>
        <i x="3" s="1" nd="1"/>
        <i x="2" s="1" nd="1"/>
        <i x="1" s="1" nd="1"/>
        <i x="5" s="1" nd="1"/>
        <i x="6" s="1" nd="1"/>
        <i x="4"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Price11" xr10:uid="{FCD2C54E-304F-4192-B697-F3669B4938A4}" sourceName="Top Price">
  <pivotTables>
    <pivotTable tabId="25" name="PivotTable2"/>
  </pivotTables>
  <data>
    <tabular pivotCacheId="1162858470">
      <items count="5">
        <i x="0" s="1"/>
        <i x="2" s="1" nd="1"/>
        <i x="3" s="1" nd="1"/>
        <i x="1" s="1" nd="1"/>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Volume11" xr10:uid="{2DBA4FD4-D7E2-458A-A988-30DC9476D298}" sourceName="Top Volume">
  <pivotTables>
    <pivotTable tabId="25" name="PivotTable2"/>
  </pivotTables>
  <data>
    <tabular pivotCacheId="1162858470">
      <items count="5">
        <i x="0" s="1"/>
        <i x="2" s="1" nd="1"/>
        <i x="3" s="1" nd="1"/>
        <i x="1" s="1" nd="1"/>
        <i x="4"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_Top_Volume11" xr10:uid="{288ACEC0-2D80-40DC-94A7-02E98233A6C2}" sourceName="Pre_Top Volume">
  <pivotTables>
    <pivotTable tabId="25" name="PivotTable2"/>
  </pivotTables>
  <data>
    <tabular pivotCacheId="1162858470">
      <items count="5">
        <i x="0" s="1"/>
        <i x="1" s="1" nd="1"/>
        <i x="3" s="1" nd="1"/>
        <i x="2" s="1" nd="1"/>
        <i x="4"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rentz_New" xr10:uid="{1658CE7C-2CB6-4958-9228-C087800C93E9}" sourceName="Lorentz_New">
  <pivotTables>
    <pivotTable tabId="25" name="PivotTable9"/>
  </pivotTables>
  <data>
    <tabular pivotCacheId="1162858470">
      <items count="7">
        <i x="0" s="1"/>
        <i x="1" s="1"/>
        <i x="2" s="1" nd="1"/>
        <i x="6" s="1" nd="1"/>
        <i x="4" s="1" nd="1"/>
        <i x="5" s="1" nd="1"/>
        <i x="3"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eam_Left" xr10:uid="{5B08EA39-85CE-4BA0-BA24-B0FA24B8A091}" sourceName="Steam_Left">
  <pivotTables>
    <pivotTable tabId="25" name="PivotTable9"/>
  </pivotTables>
  <data>
    <tabular pivotCacheId="1162858470">
      <items count="4">
        <i x="0" s="1"/>
        <i x="1" s="1" nd="1"/>
        <i x="2" s="1" nd="1"/>
        <i x="3"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nchSignal" xr10:uid="{36B1E102-5BE2-4074-BF25-F9BEEBB6DE75}" sourceName="donchSignal">
  <pivotTables>
    <pivotTable tabId="25" name="PivotTable9"/>
  </pivotTables>
  <data>
    <tabular pivotCacheId="1162858470">
      <items count="5">
        <i x="2" s="1"/>
        <i x="1" s="1" nd="1"/>
        <i x="3" s="1" nd="1"/>
        <i x="0" s="1" nd="1"/>
        <i x="4"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nchPrevResult" xr10:uid="{21D35379-3B88-4A1B-8993-AF83D7898274}" sourceName="donchPrevResult">
  <pivotTables>
    <pivotTable tabId="25" name="PivotTable9"/>
  </pivotTables>
  <data>
    <tabular pivotCacheId="1162858470">
      <items count="5">
        <i x="0" s="1"/>
        <i x="1" s="1" nd="1"/>
        <i x="3" s="1" nd="1"/>
        <i x="2" s="1" nd="1"/>
        <i x="4"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nchSignal1" xr10:uid="{B413C9AD-A7B8-44EA-B123-C813A4F486B9}" sourceName="donchSignal">
  <pivotTables>
    <pivotTable tabId="25" name="PivotTable2"/>
  </pivotTables>
  <data>
    <tabular pivotCacheId="1162858470">
      <items count="5">
        <i x="2" s="1"/>
        <i x="0" s="1"/>
        <i x="1" s="1" nd="1"/>
        <i x="3" s="1" nd="1"/>
        <i x="4"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nchPrevResult1" xr10:uid="{597AE2C2-2C0D-44D2-95D5-E5AE66147BDE}" sourceName="donchPrevResult">
  <pivotTables>
    <pivotTable tabId="25" name="PivotTable2"/>
  </pivotTables>
  <data>
    <tabular pivotCacheId="1162858470">
      <items count="5">
        <i x="0" s="1"/>
        <i x="2" s="1"/>
        <i x="1" s="1" nd="1"/>
        <i x="3" s="1" nd="1"/>
        <i x="4"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rentz_New1" xr10:uid="{D89636FD-CDB2-407D-964B-048590093B67}" sourceName="Lorentz_New">
  <pivotTables>
    <pivotTable tabId="25" name="PivotTable2"/>
  </pivotTables>
  <data>
    <tabular pivotCacheId="1162858470">
      <items count="7">
        <i x="0" s="1"/>
        <i x="2" s="1" nd="1"/>
        <i x="6" s="1" nd="1"/>
        <i x="4" s="1" nd="1"/>
        <i x="5" s="1" nd="1"/>
        <i x="1" s="1" nd="1"/>
        <i x="3" s="1"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_IVP1" xr10:uid="{64F952EB-2A63-4A77-B9FA-4CDBEEAE0DFC}" sourceName="HI_IVP">
  <pivotTables>
    <pivotTable tabId="25" name="PivotTable9"/>
  </pivotTables>
  <data>
    <tabular pivotCacheId="1162858470">
      <items count="101">
        <i x="1" s="1"/>
        <i x="0" s="1"/>
        <i x="2" s="1" nd="1"/>
        <i x="35" s="1" nd="1"/>
        <i x="26" s="1" nd="1"/>
        <i x="10" s="1" nd="1"/>
        <i x="17" s="1" nd="1"/>
        <i x="58" s="1" nd="1"/>
        <i x="100" s="1" nd="1"/>
        <i x="7" s="1" nd="1"/>
        <i x="24" s="1" nd="1"/>
        <i x="11" s="1" nd="1"/>
        <i x="84" s="1" nd="1"/>
        <i x="86" s="1" nd="1"/>
        <i x="16" s="1" nd="1"/>
        <i x="31" s="1" nd="1"/>
        <i x="50" s="1" nd="1"/>
        <i x="21" s="1" nd="1"/>
        <i x="90" s="1" nd="1"/>
        <i x="37" s="1" nd="1"/>
        <i x="67" s="1" nd="1"/>
        <i x="88" s="1" nd="1"/>
        <i x="56" s="1" nd="1"/>
        <i x="27" s="1" nd="1"/>
        <i x="13" s="1" nd="1"/>
        <i x="8" s="1" nd="1"/>
        <i x="72" s="1" nd="1"/>
        <i x="33" s="1" nd="1"/>
        <i x="68" s="1" nd="1"/>
        <i x="94" s="1" nd="1"/>
        <i x="66" s="1" nd="1"/>
        <i x="18" s="1" nd="1"/>
        <i x="76" s="1" nd="1"/>
        <i x="97" s="1" nd="1"/>
        <i x="38" s="1" nd="1"/>
        <i x="59" s="1" nd="1"/>
        <i x="44" s="1" nd="1"/>
        <i x="22" s="1" nd="1"/>
        <i x="25" s="1" nd="1"/>
        <i x="39" s="1" nd="1"/>
        <i x="61" s="1" nd="1"/>
        <i x="92" s="1" nd="1"/>
        <i x="51" s="1" nd="1"/>
        <i x="81" s="1" nd="1"/>
        <i x="98" s="1" nd="1"/>
        <i x="64" s="1" nd="1"/>
        <i x="91" s="1" nd="1"/>
        <i x="45" s="1" nd="1"/>
        <i x="69" s="1" nd="1"/>
        <i x="54" s="1" nd="1"/>
        <i x="83" s="1" nd="1"/>
        <i x="19" s="1" nd="1"/>
        <i x="57" s="1" nd="1"/>
        <i x="85" s="1" nd="1"/>
        <i x="29" s="1" nd="1"/>
        <i x="82" s="1" nd="1"/>
        <i x="60" s="1" nd="1"/>
        <i x="52" s="1" nd="1"/>
        <i x="47" s="1" nd="1"/>
        <i x="55" s="1" nd="1"/>
        <i x="53" s="1" nd="1"/>
        <i x="42" s="1" nd="1"/>
        <i x="70" s="1" nd="1"/>
        <i x="36" s="1" nd="1"/>
        <i x="73" s="1" nd="1"/>
        <i x="15" s="1" nd="1"/>
        <i x="5" s="1" nd="1"/>
        <i x="9" s="1" nd="1"/>
        <i x="87" s="1" nd="1"/>
        <i x="63" s="1" nd="1"/>
        <i x="28" s="1" nd="1"/>
        <i x="48" s="1" nd="1"/>
        <i x="89" s="1" nd="1"/>
        <i x="96" s="1" nd="1"/>
        <i x="30" s="1" nd="1"/>
        <i x="23" s="1" nd="1"/>
        <i x="32" s="1" nd="1"/>
        <i x="71" s="1" nd="1"/>
        <i x="43" s="1" nd="1"/>
        <i x="74" s="1" nd="1"/>
        <i x="99" s="1" nd="1"/>
        <i x="41" s="1" nd="1"/>
        <i x="93" s="1" nd="1"/>
        <i x="40" s="1" nd="1"/>
        <i x="12" s="1" nd="1"/>
        <i x="20" s="1" nd="1"/>
        <i x="6" s="1" nd="1"/>
        <i x="79" s="1" nd="1"/>
        <i x="95" s="1" nd="1"/>
        <i x="14" s="1" nd="1"/>
        <i x="46" s="1" nd="1"/>
        <i x="34" s="1" nd="1"/>
        <i x="77" s="1" nd="1"/>
        <i x="75" s="1" nd="1"/>
        <i x="65" s="1" nd="1"/>
        <i x="49" s="1" nd="1"/>
        <i x="80" s="1" nd="1"/>
        <i x="78" s="1" nd="1"/>
        <i x="62" s="1" nd="1"/>
        <i x="3" s="1" nd="1"/>
        <i x="4" s="1"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1_BULL" xr10:uid="{314EBAE3-CA4D-4FC0-A750-D8050C6EC509}" sourceName="P1_BULL">
  <pivotTables>
    <pivotTable tabId="25" name="PivotTable9"/>
  </pivotTables>
  <data>
    <tabular pivotCacheId="1162858470">
      <items count="4">
        <i x="0"/>
        <i x="1" s="1"/>
        <i x="2" nd="1"/>
        <i x="3" nd="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1_BEAR" xr10:uid="{B8C26CB5-962A-4EFA-A95D-DC07CF983D89}" sourceName="P1_BEAR">
  <pivotTables>
    <pivotTable tabId="25" name="PivotTable2"/>
  </pivotTables>
  <data>
    <tabular pivotCacheId="1162858470">
      <items count="4">
        <i x="1"/>
        <i x="0" s="1"/>
        <i x="2" nd="1"/>
        <i x="3"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2_BULL" xr10:uid="{1074B81F-4AC9-41F9-9550-22CC6F366117}" sourceName="P2_BULL">
  <pivotTables>
    <pivotTable tabId="25" name="PivotTable9"/>
  </pivotTables>
  <data>
    <tabular pivotCacheId="1162858470">
      <items count="4">
        <i x="1" s="1"/>
        <i x="2" s="1" nd="1"/>
        <i x="0" s="1" nd="1"/>
        <i x="3" s="1" nd="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2_BEAR" xr10:uid="{43C3F35D-4F6E-4A0B-914E-D5AB9BECB16B}" sourceName="P2_BEAR">
  <pivotTables>
    <pivotTable tabId="25" name="PivotTable2"/>
  </pivotTables>
  <data>
    <tabular pivotCacheId="1162858470">
      <items count="4">
        <i x="1" s="1"/>
        <i x="0" s="1"/>
        <i x="2"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gnificant Buildup 3" xr10:uid="{377A6DEA-858B-4105-8853-C6F6A2E494AE}" cache="Slicer_Significant_Buildup12" caption="Significant Buildup" rowHeight="241300"/>
  <slicer name="Top OI 2" xr10:uid="{0EF8235A-469B-4D12-8A72-51537156B4CF}" cache="Slicer_Top_OI2" caption="Top OI" rowHeight="241300"/>
  <slicer name="Lorentz_Signal 2" xr10:uid="{678FFE8C-F2FB-4543-9FC5-A27976D04022}" cache="Slicer_Lorentz_Signal2" caption="Lorentz_Signal" rowHeight="241300"/>
  <slicer name="Top Price 2" xr10:uid="{4C6347D5-5DF0-45AD-A435-7F5B5C9165C4}" cache="Slicer_Top_Price2" caption="Top Price" rowHeight="241300"/>
  <slicer name="Top Volume 2" xr10:uid="{700365C4-2470-4C23-BC20-149E82486E39}" cache="Slicer_Top_Volume2" caption="Top Volume" rowHeight="241300"/>
  <slicer name="Pre_Top Volume 2" xr10:uid="{4C82BA86-E11E-45C2-991E-D0074A0CAD07}" cache="Slicer_Pre_Top_Volume2" caption="Pre_Top Volume" rowHeight="241300"/>
  <slicer name="Significant Buildup 4" xr10:uid="{7E4651F6-7ED0-47AD-8D41-1E23BF6D4B8E}" cache="Slicer_Significant_Buildup111" caption="Significant Buildup" rowHeight="241300"/>
  <slicer name="Top OI 3" xr10:uid="{66D60057-73E9-4B44-8F87-7792E202A7D1}" cache="Slicer_Top_OI11" caption="Top OI" rowHeight="241300"/>
  <slicer name="Lorentz_Signal 3" xr10:uid="{27CA273B-A80E-4F3E-981C-DCDCD14B4502}" cache="Slicer_Lorentz_Signal11" caption="Lorentz_Signal" style="SlicerStyleLight2" rowHeight="241300"/>
  <slicer name="Top Price 3" xr10:uid="{6CE96C35-26F9-4653-B28F-9EA560178924}" cache="Slicer_Top_Price11" caption="Top Price" rowHeight="241300"/>
  <slicer name="Top Volume 3" xr10:uid="{D16AE474-06F5-47F6-A6DE-E07C5FDADEE3}" cache="Slicer_Top_Volume11" caption="Top Volume" rowHeight="241300"/>
  <slicer name="Pre_Top Volume 3" xr10:uid="{3AD1A56E-B30E-4A12-B61F-07CFE0EB7CB0}" cache="Slicer_Pre_Top_Volume11" caption="Pre_Top Volume" rowHeight="241300"/>
  <slicer name="Lorentz_New" xr10:uid="{B5B3E03D-0CC5-4451-86A9-F3EF7AFD768E}" cache="Slicer_Lorentz_New" caption="Lorentz_New" rowHeight="241300"/>
  <slicer name="Steam_Left" xr10:uid="{9D9344C9-F812-4B8E-8B42-712E308ED226}" cache="Slicer_Steam_Left" caption="Steam_Left" rowHeight="241300"/>
  <slicer name="donchSignal" xr10:uid="{FBE5C8A4-39E1-48B1-BB60-9F0126C38834}" cache="Slicer_donchSignal" caption="donchSignal" rowHeight="241300"/>
  <slicer name="donchPrevResult" xr10:uid="{93277018-DB20-40F5-87F8-E81091291FD6}" cache="Slicer_donchPrevResult" caption="donchPrevResult" startItem="1" rowHeight="241300"/>
  <slicer name="donchSignal 1" xr10:uid="{4BE2E1DB-9819-40A5-BAEE-F2B0E37AABE5}" cache="Slicer_donchSignal1" caption="donchSignal" style="SlicerStyleLight2" rowHeight="241300"/>
  <slicer name="donchPrevResult 1" xr10:uid="{1E67BA7D-1BD0-43E4-9426-02363C5E9EF1}" cache="Slicer_donchPrevResult1" caption="donchPrevResult" style="SlicerStyleLight2" rowHeight="241300"/>
  <slicer name="Lorentz_New 1" xr10:uid="{7ADF2EBA-FB91-43CB-B58A-CD093F1D1560}" cache="Slicer_Lorentz_New1" caption="Lorentz_New" rowHeight="241300"/>
  <slicer name="HI_IVP 1" xr10:uid="{8DEE96F2-E972-4041-9CAA-F2063828EB69}" cache="Slicer_HI_IVP1" caption="HI_IVP" rowHeight="241300"/>
  <slicer name="P1_BULL" xr10:uid="{757034CF-FBCD-4DD1-BDAC-6435D673B422}" cache="Slicer_P1_BULL" caption="P1_BULL" style="SlicerStyleLight6" rowHeight="241300"/>
  <slicer name="P1_BEAR" xr10:uid="{808E965D-D08B-47D9-9411-35DB4D745CDF}" cache="Slicer_P1_BEAR" caption="P1_BEAR" style="SlicerStyleLight2" rowHeight="241300"/>
  <slicer name="P2_BULL" xr10:uid="{AEDCF2EA-D333-4D5C-9F69-55DD19B2D2F4}" cache="Slicer_P2_BULL" caption="P2_BULL" style="SlicerStyleLight6" rowHeight="241300"/>
  <slicer name="P2_BEAR" xr10:uid="{E62DD92D-6342-41FA-B9D2-752FD759B5AF}" cache="Slicer_P2_BEAR" caption="P2_BEAR"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microsoft.com/office/2007/relationships/slicer" Target="../slicers/slicer1.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rinterSettings" Target="../printerSettings/printerSettings2.bin"/><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E6769-75EA-4306-B2AD-11057C0554BB}">
  <dimension ref="A1:AJ14"/>
  <sheetViews>
    <sheetView workbookViewId="0">
      <selection activeCell="G9" sqref="G9"/>
    </sheetView>
  </sheetViews>
  <sheetFormatPr defaultRowHeight="15" x14ac:dyDescent="0.25"/>
  <cols>
    <col min="1" max="1" width="7" bestFit="1" customWidth="1"/>
    <col min="2" max="2" width="10.7109375" bestFit="1" customWidth="1"/>
    <col min="3" max="3" width="6.5703125" bestFit="1" customWidth="1"/>
    <col min="4" max="4" width="8.28515625" bestFit="1" customWidth="1"/>
    <col min="5" max="5" width="8.5703125" bestFit="1" customWidth="1"/>
    <col min="6" max="6" width="8.42578125" bestFit="1" customWidth="1"/>
    <col min="7" max="7" width="12.42578125" bestFit="1" customWidth="1"/>
    <col min="8" max="8" width="15.85546875" bestFit="1" customWidth="1"/>
    <col min="9" max="9" width="17.85546875" bestFit="1" customWidth="1"/>
    <col min="10" max="10" width="15.28515625" bestFit="1" customWidth="1"/>
    <col min="11" max="11" width="19.85546875" bestFit="1" customWidth="1"/>
    <col min="12" max="12" width="16.42578125" bestFit="1" customWidth="1"/>
    <col min="13" max="13" width="18.140625" bestFit="1" customWidth="1"/>
    <col min="14" max="14" width="16.42578125" bestFit="1" customWidth="1"/>
    <col min="15" max="15" width="15.28515625" bestFit="1" customWidth="1"/>
    <col min="16" max="16" width="12.42578125" bestFit="1" customWidth="1"/>
    <col min="17" max="17" width="8.85546875" bestFit="1" customWidth="1"/>
    <col min="18" max="18" width="5.42578125" bestFit="1" customWidth="1"/>
    <col min="19" max="19" width="7.5703125" bestFit="1" customWidth="1"/>
    <col min="20" max="20" width="10.5703125" bestFit="1" customWidth="1"/>
    <col min="22" max="22" width="10.28515625" bestFit="1" customWidth="1"/>
    <col min="23" max="23" width="7.5703125" bestFit="1" customWidth="1"/>
    <col min="24" max="24" width="8.5703125" bestFit="1" customWidth="1"/>
    <col min="25" max="25" width="14.85546875" bestFit="1" customWidth="1"/>
    <col min="27" max="27" width="8.42578125" bestFit="1" customWidth="1"/>
    <col min="28" max="28" width="8.85546875" bestFit="1" customWidth="1"/>
    <col min="29" max="29" width="15" bestFit="1" customWidth="1"/>
    <col min="30" max="30" width="6.7109375" bestFit="1" customWidth="1"/>
    <col min="36" max="36" width="8.7109375" bestFit="1" customWidth="1"/>
  </cols>
  <sheetData>
    <row r="1" spans="1:36" ht="36" x14ac:dyDescent="0.25">
      <c r="A1" s="20" t="s">
        <v>139</v>
      </c>
      <c r="B1" s="20" t="s">
        <v>140</v>
      </c>
      <c r="C1" s="20" t="s">
        <v>136</v>
      </c>
      <c r="D1" s="20" t="s">
        <v>138</v>
      </c>
      <c r="E1" s="18" t="s">
        <v>5</v>
      </c>
      <c r="F1" s="18" t="s">
        <v>4</v>
      </c>
      <c r="G1" s="35" t="s">
        <v>53</v>
      </c>
      <c r="H1" s="36" t="s">
        <v>142</v>
      </c>
      <c r="I1" s="36" t="s">
        <v>143</v>
      </c>
      <c r="J1" s="35" t="s">
        <v>134</v>
      </c>
      <c r="K1" s="35" t="s">
        <v>74</v>
      </c>
      <c r="L1" s="19" t="s">
        <v>108</v>
      </c>
      <c r="M1" s="19" t="s">
        <v>109</v>
      </c>
      <c r="N1" s="19" t="s">
        <v>111</v>
      </c>
      <c r="O1" s="19" t="s">
        <v>110</v>
      </c>
      <c r="P1" s="43" t="s">
        <v>103</v>
      </c>
      <c r="Q1" s="43" t="s">
        <v>104</v>
      </c>
      <c r="R1" s="43" t="s">
        <v>105</v>
      </c>
      <c r="S1" s="32" t="s">
        <v>54</v>
      </c>
      <c r="T1" s="32" t="s">
        <v>55</v>
      </c>
      <c r="U1" s="32" t="s">
        <v>117</v>
      </c>
      <c r="V1" s="33" t="s">
        <v>58</v>
      </c>
      <c r="W1" s="33" t="s">
        <v>57</v>
      </c>
      <c r="X1" s="33" t="s">
        <v>116</v>
      </c>
      <c r="Y1" s="34" t="s">
        <v>73</v>
      </c>
      <c r="Z1" s="33" t="s">
        <v>72</v>
      </c>
      <c r="AA1" s="43" t="s">
        <v>69</v>
      </c>
      <c r="AB1" s="43" t="s">
        <v>70</v>
      </c>
      <c r="AC1" s="30" t="s">
        <v>119</v>
      </c>
      <c r="AD1" s="43" t="s">
        <v>120</v>
      </c>
      <c r="AE1" s="30" t="s">
        <v>71</v>
      </c>
      <c r="AF1" s="43" t="s">
        <v>76</v>
      </c>
      <c r="AG1" s="43" t="s">
        <v>75</v>
      </c>
      <c r="AH1" s="43" t="s">
        <v>77</v>
      </c>
      <c r="AI1" s="43" t="s">
        <v>115</v>
      </c>
      <c r="AJ1" s="18" t="s">
        <v>107</v>
      </c>
    </row>
    <row r="4" spans="1:36" x14ac:dyDescent="0.25">
      <c r="A4" s="2" t="s">
        <v>147</v>
      </c>
      <c r="B4" s="2" t="s">
        <v>148</v>
      </c>
      <c r="C4" s="2" t="s">
        <v>136</v>
      </c>
      <c r="D4" s="2" t="s">
        <v>138</v>
      </c>
      <c r="E4" s="2" t="s">
        <v>160</v>
      </c>
      <c r="F4" s="2" t="s">
        <v>159</v>
      </c>
      <c r="G4" s="2" t="s">
        <v>163</v>
      </c>
      <c r="H4" s="2" t="s">
        <v>142</v>
      </c>
      <c r="I4" s="2" t="s">
        <v>143</v>
      </c>
      <c r="J4" s="2" t="s">
        <v>162</v>
      </c>
      <c r="K4" s="2" t="s">
        <v>161</v>
      </c>
      <c r="L4" s="2" t="s">
        <v>164</v>
      </c>
      <c r="M4" s="2" t="s">
        <v>165</v>
      </c>
      <c r="N4" s="2" t="s">
        <v>166</v>
      </c>
      <c r="O4" s="2" t="s">
        <v>167</v>
      </c>
      <c r="P4" s="1"/>
      <c r="Q4" s="1"/>
      <c r="R4" s="1"/>
      <c r="S4" s="2" t="s">
        <v>156</v>
      </c>
      <c r="T4" s="2" t="s">
        <v>157</v>
      </c>
      <c r="U4" s="2" t="s">
        <v>158</v>
      </c>
      <c r="V4" s="2" t="s">
        <v>152</v>
      </c>
      <c r="W4" s="2" t="s">
        <v>153</v>
      </c>
      <c r="X4" s="2" t="s">
        <v>154</v>
      </c>
      <c r="Y4" s="2" t="s">
        <v>149</v>
      </c>
      <c r="Z4" s="2" t="s">
        <v>155</v>
      </c>
      <c r="AA4" s="1"/>
      <c r="AB4" s="1"/>
      <c r="AC4" s="2" t="s">
        <v>151</v>
      </c>
      <c r="AD4" s="1"/>
      <c r="AE4" s="2" t="s">
        <v>150</v>
      </c>
      <c r="AF4" s="1"/>
      <c r="AG4" s="1"/>
      <c r="AH4" s="1"/>
      <c r="AI4" s="1"/>
    </row>
    <row r="7" spans="1:36" x14ac:dyDescent="0.25">
      <c r="A7" t="s">
        <v>301</v>
      </c>
    </row>
    <row r="8" spans="1:36" x14ac:dyDescent="0.25">
      <c r="G8" s="46" t="s">
        <v>308</v>
      </c>
      <c r="H8" s="45"/>
      <c r="I8" s="45"/>
      <c r="J8" s="45"/>
      <c r="K8" s="45"/>
      <c r="L8" s="45"/>
      <c r="M8" s="45"/>
      <c r="N8" s="45"/>
      <c r="O8" s="46" t="s">
        <v>307</v>
      </c>
    </row>
    <row r="9" spans="1:36" x14ac:dyDescent="0.25">
      <c r="G9" s="44" t="s">
        <v>304</v>
      </c>
      <c r="H9" s="44"/>
      <c r="I9" s="44" t="s">
        <v>303</v>
      </c>
      <c r="J9" s="44"/>
      <c r="K9" s="44" t="s">
        <v>302</v>
      </c>
      <c r="L9" s="44"/>
      <c r="M9" s="44" t="s">
        <v>303</v>
      </c>
      <c r="N9" s="44"/>
      <c r="O9" s="44" t="s">
        <v>304</v>
      </c>
    </row>
    <row r="10" spans="1:36" x14ac:dyDescent="0.25">
      <c r="G10" s="8"/>
      <c r="H10" s="8"/>
      <c r="I10" s="47" t="s">
        <v>306</v>
      </c>
      <c r="J10" s="8"/>
      <c r="K10" s="8"/>
      <c r="L10" s="8"/>
      <c r="M10" s="47" t="s">
        <v>305</v>
      </c>
      <c r="N10" s="8"/>
      <c r="O10" s="8"/>
    </row>
    <row r="11" spans="1:36" x14ac:dyDescent="0.25">
      <c r="G11" s="8"/>
      <c r="H11" s="8"/>
      <c r="I11" s="8"/>
      <c r="J11" s="8"/>
      <c r="K11" s="8"/>
      <c r="L11" s="8"/>
      <c r="M11" s="8"/>
      <c r="N11" s="8"/>
      <c r="O11" s="8"/>
    </row>
    <row r="12" spans="1:36" x14ac:dyDescent="0.25">
      <c r="G12" s="8"/>
      <c r="H12" s="8"/>
      <c r="I12" s="8"/>
      <c r="J12" s="8"/>
      <c r="K12" s="8"/>
      <c r="L12" s="8"/>
      <c r="M12" s="8"/>
      <c r="N12" s="8"/>
      <c r="O12" s="8"/>
    </row>
    <row r="13" spans="1:36" x14ac:dyDescent="0.25">
      <c r="G13" s="8"/>
      <c r="H13" s="8"/>
      <c r="I13" s="8"/>
      <c r="J13" s="8"/>
      <c r="K13" s="8"/>
      <c r="L13" s="8"/>
      <c r="M13" s="8"/>
      <c r="N13" s="8"/>
      <c r="O13" s="8"/>
    </row>
    <row r="14" spans="1:36" x14ac:dyDescent="0.25">
      <c r="G14" s="8"/>
      <c r="H14" s="8"/>
      <c r="I14" s="8"/>
      <c r="J14" s="8"/>
      <c r="K14" s="8"/>
      <c r="L14" s="8"/>
      <c r="M14" s="8"/>
      <c r="N14" s="8"/>
      <c r="O14"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9270C-9B10-4A7C-8CBC-75131D2B82DB}">
  <dimension ref="A1:B46"/>
  <sheetViews>
    <sheetView topLeftCell="B1" workbookViewId="0">
      <selection activeCell="B50" sqref="B50"/>
    </sheetView>
  </sheetViews>
  <sheetFormatPr defaultRowHeight="15.75" x14ac:dyDescent="0.25"/>
  <cols>
    <col min="1" max="1" width="31.42578125" style="14" customWidth="1"/>
    <col min="2" max="2" width="255.7109375" bestFit="1" customWidth="1"/>
  </cols>
  <sheetData>
    <row r="1" spans="1:2" x14ac:dyDescent="0.25">
      <c r="A1" s="13" t="s">
        <v>100</v>
      </c>
      <c r="B1" s="16" t="str">
        <f>_xlfn.TEXTJOIN(",",TRUE,'DF-Integrated_Final'!CD:CD)</f>
        <v>###P1_BULL,NSE:APOLLOHOSP,NSE:BEL,NSE:CANBK,NSE:IRCTC,NSE:PNB</v>
      </c>
    </row>
    <row r="2" spans="1:2" x14ac:dyDescent="0.25">
      <c r="B2" s="17" t="str">
        <f>_xlfn.TEXTJOIN(",",TRUE,'DF-Integrated_Final'!DN:DN)</f>
        <v>###P1_BEAR,NSE:ASIANPAINT,NSE:BAJAJFINSV,NSE:BATAINDIA,NSE:COROMANDEL,NSE:DIVISLAB,NSE:FEDERALBNK,NSE:HINDUNILVR,NSE:MFSL,NSE:SRF,NSE:UPL</v>
      </c>
    </row>
    <row r="3" spans="1:2" x14ac:dyDescent="0.25">
      <c r="B3" s="29" t="str">
        <f>_xlfn.TEXTJOIN(",",TRUE,'DF-Integrated_Final'!EL:EL)</f>
        <v>###Lorentz_New_Bear,NSE:BAJAJ_AUTO,NSE:CANFINHOME,NSE:COALINDIA,NSE:COLPAL,NSE:DLF,NSE:GAIL,NSE:GODREJPROP,NSE:HEROMOTOCO,NSE:IPCALAB,NSE:JUBLFOOD,NSE:LALPATHLAB,NSE:LTTS,NSE:M_M,NSE:MUTHOOTFIN,NSE:NTPC,NSE:PFC,NSE:POWERGRID,NSE:RECLTD,NSE:SUNPHARMA,NSE:TATACONSUM,NSE:TATAMOTORS,NSE:TITAN,NSE:TRENT</v>
      </c>
    </row>
    <row r="4" spans="1:2" x14ac:dyDescent="0.25">
      <c r="B4" s="29" t="str">
        <f>_xlfn.TEXTJOIN(",",TRUE,'DF-Integrated_Final'!EU:EU)</f>
        <v>###Lorentz_New_Bull,NSE:ACC,NSE:ADANIENT,NSE:ADANIPORTS,NSE:AMBUJACEM,NSE:AXISBANK,NSE:BANKBARODA,NSE:BEL,NSE:BHARATFORG,NSE:BHARTIARTL,NSE:BOSCHLTD,NSE:BRITANNIA,NSE:CANBK,NSE:CIPLA,NSE:CONCOR,NSE:CUMMINSIND,NSE:ESCORTS,NSE:EXIDEIND,NSE:GRASIM,NSE:HDFCAMC,NSE:ICICIBANK,NSE:IDFCFIRSTB,NSE:IGL,NSE:INDHOTEL,NSE:ITC,NSE:LICHSGFIN,NSE:M_MFIN,NSE:MCDOWELL_N,NSE:NIFTY,NSE:SBILIFE,NSE:VOLTAS,NSE:WIPRO</v>
      </c>
    </row>
    <row r="5" spans="1:2" x14ac:dyDescent="0.25">
      <c r="B5" s="17" t="s">
        <v>118</v>
      </c>
    </row>
    <row r="7" spans="1:2" x14ac:dyDescent="0.25">
      <c r="B7" s="48"/>
    </row>
    <row r="8" spans="1:2" x14ac:dyDescent="0.25">
      <c r="B8" s="48" t="str">
        <f>_xlfn.TEXTJOIN(",",TRUE,'DF-Integrated_Final'!DU:DU)</f>
        <v>###BAN_List,NSE:ASHOKLEY,NSE:BANDHANBNK,NSE:BHEL,NSE:IDEA,NSE:IEX,NSE:INDUSTOWER,NSE:IRCTC,NSE:NMDC,NSE:OFSS,NSE:PEL,NSE:PNB,NSE:POLYCAB,NSE:RBLBANK,NSE:SAIL,NSE:UPL,NSE:ZEEL</v>
      </c>
    </row>
    <row r="9" spans="1:2" x14ac:dyDescent="0.25">
      <c r="B9" s="17"/>
    </row>
    <row r="10" spans="1:2" x14ac:dyDescent="0.25">
      <c r="B10" s="17"/>
    </row>
    <row r="11" spans="1:2" x14ac:dyDescent="0.25">
      <c r="A11" s="13" t="s">
        <v>131</v>
      </c>
      <c r="B11" s="17" t="str">
        <f>_xlfn.TEXTJOIN(", ",TRUE,'DF-Integrated_Final'!ID:ID)</f>
        <v>t1 = 'NSE:COFORGE1!', BU1='SHORT', RANK1='SIG, SOR2,SPR1,SVR1, Pre_Vol:VR165,FALSE, Lorenz:BULLISH, 14, Significant Long Unwinding,MWPL%24.27', t2 = 'NSE:M_MFIN1!', BU2='SHORT', RANK2='20D_Align,SOR5,SPR4,SVR4, Pre_Vol:VR71,FALSE, Lorenz:BULLISH, 2, Short Buildup,MWPL%62.17', t3 = 'NSE:NAVINFLUOR1!', BU3='SHORT', RANK3='SIG, 20D_Align,LOR4,LPR5,LVR5, Pre_Vol:VR162,FALSE, Lorenz:BULLISH, 23, Significant Short Buildup,MWPL%50.98', t4 = 'NSE:NIFTY1!', BU4='SHORT', RANK4='SIG, SOR3,SPR5,SVR5, Pre_Vol:0,0, Lorenz:BULLISH, 2, Significant Short Buildup,MWPL%0', t5 = 'NSE:SYNGENE1!', BU5='SHORT', RANK5='SIG, 20D_Align,SOR4,SPR2,SVR2, Pre_Vol:VR174,FALSE, Lorenz:na, 0, Significant Short Buildup,MWPL%33.02', t6 = 'BANKNIFTY1!', BU6='', RANK6='', t7 = 'BANKNIFTY1!', BU7='', RANK7='', t8 = 'BANKNIFTY1!', BU8='', RANK8='', t9 = 'BANKNIFTY1!', BU9='', RANK9='', t10 = 'BANKNIFTY1!', BU10='', RANK10='', t11 = 'BANKNIFTY1!', BU11='', RANK11='', t12 = 'BANKNIFTY1!', BU12='', RANK12='', t13 = 'BANKNIFTY1!', BU13='', RANK13='', t14 = 'BANKNIFTY1!', BU14='', RANK14='', t15 = 'BANKNIFTY1!', BU15='', RANK15='', t16 = 'BANKNIFTY1!', BU16='', RANK16='', t17 = 'BANKNIFTY1!', BU17='', RANK17='', t18 = 'BANKNIFTY1!', BU18='', RANK18='', t19 = 'BANKNIFTY1!', BU19='', RANK19='', t20 = 'BANKNIFTY1!', BU20='', RANK20='', t21 = 'BANKNIFTY1!', BU21='', RANK21='', t22 = 'BANKNIFTY1!', BU22='', RANK22='', t23 = 'BANKNIFTY1!', BU23='', RANK23='', t24 = 'BANKNIFTY1!', BU24='', RANK24='', t25 = 'BANKNIFTY1!', BU25='', RANK25='', t26 = 'BANKNIFTY1!', BU26='', RANK26='', t27 = 'BANKNIFTY1!', BU27='', RANK27='', t28 = 'BANKNIFTY1!', BU28='', RANK28='', t29 = 'BANKNIFTY1!', BU29='', RANK29='', t30 = 'BANKNIFTY1!', BU30='', RANK30='', t31 = 'BANKNIFTY1!', BU31='', RANK31='', t32 = 'BANKNIFTY1!', BU32='', RANK32='', t33 = 'BANKNIFTY1!', BU33='', RANK33='', t34 = 'BANKNIFTY1!', BU34='', RANK34='', t35 = 'BANKNIFTY1!', BU35='', RANK35='', t36 = 'BANKNIFTY1!', BU36='', RANK36='', t37 = 'BANKNIFTY1!', BU37='', RANK37='', t38 = 'BANKNIFTY1!', BU38='', RANK38='', t39 = 'BANKNIFTY1!', BU39='', RANK39='', t40 = 'BANKNIFTY1!', BU40='', RANK40=''</v>
      </c>
    </row>
    <row r="12" spans="1:2" x14ac:dyDescent="0.25">
      <c r="B12" s="17"/>
    </row>
    <row r="13" spans="1:2" x14ac:dyDescent="0.25">
      <c r="B13" s="17"/>
    </row>
    <row r="14" spans="1:2" x14ac:dyDescent="0.25">
      <c r="B14" s="17"/>
    </row>
    <row r="15" spans="1:2" x14ac:dyDescent="0.25">
      <c r="B15" s="17"/>
    </row>
    <row r="16" spans="1:2" x14ac:dyDescent="0.25">
      <c r="A16" s="13" t="s">
        <v>132</v>
      </c>
      <c r="B16" s="12" t="str">
        <f>_xlfn.TEXTJOIN(", ",TRUE,'DF-Integrated_Final'!GE6:GE35)</f>
        <v>t1 = 'NSE:ACC1!', t2 = 'NSE:ADANIPORTS1!', t3 = 'NSE:AMBUJACEM1!', t4 = 'NSE:ASHOKLEY1!', t5 = 'NSE:ASTRAL1!', t6 = 'NSE:AUROPHARMA1!', t7 = 'NSE:AXISBANK1!', t8 = 'NSE:BANDHANBNK1!', t9 = 'NSE:BANKBARODA1!', t10 = 'NSE:BERGEPAINT1!', t11 = 'NSE:BHARATFORG1!', t12 = 'NSE:BHARTIARTL1!', t13 = 'NSE:BOSCHLTD1!', t14 = 'NSE:BRITANNIA1!', t15 = 'NSE:CANFINHOME1!', t16 = 'NSE:CHOLAFIN1!', t17 = 'NSE:CIPLA1!', t18 = 'NSE:COLPAL1!', t19 = 'NSE:CUMMINSIND1!', t20 = 'NSE:DEEPAKNTR1!', t21 = 'NSE:DRREDDY1!', t22 = 'NSE:EICHERMOT1!', t23 = 'NSE:ESCORTS1!', t24 = 'NSE:EXIDEIND1!', t25 = 'NSE:GAIL1!', t26 = 'NSE:GODREJCP1!', t27 = 'NSE:GODREJPROP1!', t28 = 'NSE:GRASIM1!', t29 = 'NSE:HAL1!', t30 = 'NSE:HAVELLS1!'</v>
      </c>
    </row>
    <row r="17" spans="1:2" x14ac:dyDescent="0.25">
      <c r="B17" s="12" t="str">
        <f>"//"&amp;_xlfn.TEXTJOIN(", ",TRUE,'DF-Integrated_Final'!GE36:GE65)</f>
        <v>//t1 = 'NSE:HDFCAMC1!', t2 = 'NSE:HDFCLIFE1!', t3 = 'NSE:HEROMOTOCO1!', t4 = 'NSE:ICICIBANK1!', t5 = 'NSE:ICICIGI1!', t6 = 'NSE:IDFCFIRSTB1!', t7 = 'NSE:IGL1!', t8 = 'NSE:INDHOTEL1!', t9 = 'NSE:INDIAMART1!', t10 = 'NSE:INDUSTOWER1!', t11 = 'NSE:INFY1!', t12 = 'NSE:IPCALAB1!', t13 = 'NSE:ITC1!', t14 = 'NSE:JINDALSTEL1!', t15 = 'NSE:JSWSTEEL1!', t16 = 'NSE:JUBLFOOD1!', t17 = 'NSE:LALPATHLAB1!', t18 = 'NSE:LICHSGFIN1!', t19 = 'NSE:LT1!', t20 = 'NSE:LTTS1!', t21 = 'NSE:LUPIN1!', t22 = 'NSE:M_M1!', t23 = 'NSE:M_MFIN1!', t24 = 'NSE:MANAPPURAM1!', t25 = 'NSE:MARICO1!', t26 = 'NSE:MARUTI1!', t27 = 'NSE:MCDOWELL_N1!', t28 = 'NSE:METROPOLIS1!', t29 = 'NSE:MPHASIS1!', t30 = 'NSE:MUTHOOTFIN1!'</v>
      </c>
    </row>
    <row r="18" spans="1:2" x14ac:dyDescent="0.25">
      <c r="B18" s="12" t="str">
        <f>"//"&amp;_xlfn.TEXTJOIN(", ",TRUE,'DF-Integrated_Final'!GE66:GE95)</f>
        <v>//t1 = 'NSE:NMDC1!', t2 = 'NSE:PFC1!', t3 = 'NSE:PIDILITIND1!', t4 = 'NSE:POWERGRID1!', t5 = 'NSE:RELIANCE1!', t6 = 'NSE:SAIL1!', t7 = 'NSE:SBILIFE1!', t8 = 'NSE:SBIN1!', t9 = 'NSE:SUNPHARMA1!', t10 = 'NSE:TATACONSUM1!', t11 = 'NSE:TATAMOTORS1!', t12 = 'NSE:TATAPOWER1!', t13 = 'NSE:TATASTEEL1!', t14 = 'NSE:TCS1!', t15 = 'NSE:TITAN1!', t16 = 'NSE:TRENT1!', t17 = 'NSE:TVSMOTOR1!', t18 = 'NSE:UBL1!', t19 = 'NSE:ULTRACEMCO1!', t20 = 'NSE:VEDL1!', t21 = 'NSE:VOLTAS1!', t22 = 'NSE:WIPRO1!', t23 = 'BANKNIFTY1!', t24 = 'BANKNIFTY1!', t25 = 'BANKNIFTY1!', t26 = 'BANKNIFTY1!', t27 = 'BANKNIFTY1!', t28 = 'BANKNIFTY1!', t29 = 'BANKNIFTY1!', t30 = 'BANKNIFTY1!'</v>
      </c>
    </row>
    <row r="19" spans="1:2" x14ac:dyDescent="0.25">
      <c r="B19" s="12" t="str">
        <f>"//"&amp;_xlfn.TEXTJOIN(", ",TRUE,'DF-Integrated_Final'!GE96:GE125)</f>
        <v>//t1 = 'BANKNIFTY1!', t2 = 'BANKNIFTY1!', t3 = 'BANKNIFTY1!', t4 = 'BANKNIFTY1!', t5 = 'BANKNIFTY1!', t6 = 'BANKNIFTY1!', t7 = 'BANKNIFTY1!', t8 = 'BANKNIFTY1!', t9 = 'BANKNIFTY1!', t10 = 'BANKNIFTY1!', t11 = 'BANKNIFTY1!', t12 = 'BANKNIFTY1!', t13 = 'BANKNIFTY1!', t14 = 'BANKNIFTY1!', t15 = 'BANKNIFTY1!', t16 = 'BANKNIFTY1!', t17 = 'BANKNIFTY1!', t18 = 'BANKNIFTY1!', t19 = 'BANKNIFTY1!', t20 = 'BANKNIFTY1!', t21 = 'BANKNIFTY1!', t22 = 'BANKNIFTY1!', t23 = 'BANKNIFTY1!', t24 = 'BANKNIFTY1!', t25 = 'BANKNIFTY1!', t26 = 'BANKNIFTY1!', t27 = 'BANKNIFTY1!', t28 = 'BANKNIFTY1!', t29 = 'BANKNIFTY1!', t30 = 'BANKNIFTY1!'</v>
      </c>
    </row>
    <row r="20" spans="1:2" x14ac:dyDescent="0.25">
      <c r="B20" s="12"/>
    </row>
    <row r="21" spans="1:2" x14ac:dyDescent="0.25">
      <c r="B21" s="12"/>
    </row>
    <row r="22" spans="1:2" x14ac:dyDescent="0.25">
      <c r="B22" s="12"/>
    </row>
    <row r="26" spans="1:2" x14ac:dyDescent="0.25">
      <c r="A26" s="13" t="s">
        <v>101</v>
      </c>
      <c r="B26" s="15" t="str">
        <f>_xlfn.TEXTJOIN(",",TRUE,'DF-Integrated_Final'!GF:GF)</f>
        <v>ACC,ADANIPORTS,AMBUJACEM,ASHOKLEY,ASTRAL,AUROPHARMA,AXISBANK,BANDHANBNK,BANKBARODA,BERGEPAINT,BHARATFORG,BHARTIARTL,BOSCHLTD,BRITANNIA,CANFINHOME,CHOLAFIN,CIPLA,COLPAL,CUMMINSIND,DEEPAKNTR,DRREDDY,EICHERMOT,ESCORTS,EXIDEIND,GAIL,GODREJCP,GODREJPROP,GRASIM,HAL,HAVELLS,HDFCAMC,HDFCLIFE,HEROMOTOCO,ICICIBANK,ICICIGI,IDFCFIRSTB,IGL,INDHOTEL,INDIAMART,INDUSTOWER,INFY,IPCALAB,ITC,JINDALSTEL,JSWSTEEL,JUBLFOOD,LALPATHLAB,LICHSGFIN,LT,LTTS,LUPIN,M&amp;M,M&amp;MFIN,MANAPPURAM,MARICO,MARUTI,MCDOWELL-N,METROPOLIS,MPHASIS,MUTHOOTFIN,NMDC,PFC,PIDILITIND,POWERGRID,RELIANCE,SAIL,SBILIFE,SBIN,SUNPHARMA,TATACONSUM,TATAMOTORS,TATAPOWER,TATASTEEL,TCS,TITAN,TRENT,TVSMOTOR,UBL,ULTRACEMCO,VEDL,VOLTAS,WIPRO</v>
      </c>
    </row>
    <row r="29" spans="1:2" x14ac:dyDescent="0.25">
      <c r="A29" s="13" t="s">
        <v>133</v>
      </c>
      <c r="B29" s="12" t="str">
        <f>_xlfn.TEXTJOIN(", ",TRUE,'DF-Integrated_Final'!GS6:GS35)</f>
        <v>t1 = 'NSE:AARTIIND1!', t2 = 'NSE:ACC1!', t3 = 'NSE:ADANIENT1!', t4 = 'NSE:ADANIPORTS1!', t5 = 'NSE:AMBUJACEM1!', t6 = 'NSE:APOLLOHOSP1!', t7 = 'NSE:ASHOKLEY1!', t8 = 'NSE:ASIANPAINT1!', t9 = 'NSE:ASTRAL1!', t10 = 'NSE:AUBANK1!', t11 = 'NSE:AUROPHARMA1!', t12 = 'NSE:AXISBANK1!', t13 = 'NSE:BAJAJ_AUTO1!', t14 = 'NSE:BAJAJFINSV1!', t15 = 'NSE:BAJFINANCE1!', t16 = 'NSE:BANDHANBNK1!', t17 = 'NSE:BANKBARODA1!', t18 = 'NSE:BANKNIFTY1!', t19 = 'NSE:BATAINDIA1!', t20 = 'NSE:BEL1!', t21 = 'NSE:BERGEPAINT1!', t22 = 'NSE:BHARATFORG1!', t23 = 'NSE:BHARTIARTL1!', t24 = 'NSE:BHEL1!', t25 = 'NSE:BIOCON1!', t26 = 'NSE:BOSCHLTD1!', t27 = 'NSE:BPCL1!', t28 = 'NSE:BRITANNIA1!', t29 = 'NSE:CANBK1!', t30 = 'NSE:CANFINHOME1!'</v>
      </c>
    </row>
    <row r="30" spans="1:2" x14ac:dyDescent="0.25">
      <c r="B30" s="12" t="str">
        <f>"//"&amp;_xlfn.TEXTJOIN(", ",TRUE,'DF-Integrated_Final'!GS36:GS65)</f>
        <v>//t1 = 'NSE:CHOLAFIN1!', t2 = 'NSE:CIPLA1!', t3 = 'NSE:COALINDIA1!', t4 = 'NSE:COFORGE1!', t5 = 'NSE:COLPAL1!', t6 = 'NSE:CONCOR1!', t7 = 'NSE:COROMANDEL1!', t8 = 'NSE:CUMMINSIND1!', t9 = 'NSE:DABUR1!', t10 = 'NSE:DEEPAKNTR1!', t11 = 'NSE:DIVISLAB1!', t12 = 'NSE:DLF1!', t13 = 'NSE:DRREDDY1!', t14 = 'NSE:EICHERMOT1!', t15 = 'NSE:ESCORTS1!', t16 = 'NSE:EXIDEIND1!', t17 = 'NSE:FEDERALBNK1!', t18 = 'NSE:GAIL1!', t19 = 'NSE:GODREJCP1!', t20 = 'NSE:GODREJPROP1!', t21 = 'NSE:GRASIM1!', t22 = 'NSE:GUJGASLTD1!', t23 = 'NSE:HAL1!', t24 = 'NSE:HAVELLS1!', t25 = 'NSE:HCLTECH1!', t26 = 'NSE:HDFCAMC1!', t27 = 'NSE:HDFCBANK1!', t28 = 'NSE:HDFCLIFE1!', t29 = 'NSE:HEROMOTOCO1!', t30 = 'NSE:HINDALCO1!'</v>
      </c>
    </row>
    <row r="31" spans="1:2" x14ac:dyDescent="0.25">
      <c r="B31" s="12" t="str">
        <f>"//"&amp;_xlfn.TEXTJOIN(", ",TRUE,'DF-Integrated_Final'!GS66:GS95)</f>
        <v>//t1 = 'NSE:HINDPETRO1!', t2 = 'NSE:HINDUNILVR1!', t3 = 'NSE:ICICIBANK1!', t4 = 'NSE:ICICIGI1!', t5 = 'NSE:ICICIPRULI1!', t6 = 'NSE:IDEA1!', t7 = 'NSE:IDFCFIRSTB1!', t8 = 'NSE:IEX1!', t9 = 'NSE:IGL1!', t10 = 'NSE:INDHOTEL1!', t11 = 'NSE:INDIAMART1!', t12 = 'NSE:INDIGO1!', t13 = 'NSE:INDUSINDBK1!', t14 = 'NSE:INDUSTOWER1!', t15 = 'NSE:INFY1!', t16 = 'NSE:IOC1!', t17 = 'NSE:IPCALAB1!', t18 = 'NSE:IRCTC1!', t19 = 'NSE:ITC1!', t20 = 'NSE:JINDALSTEL1!', t21 = 'NSE:JSWSTEEL1!', t22 = 'NSE:JUBLFOOD1!', t23 = 'NSE:KOTAKBANK1!', t24 = 'NSE:LALPATHLAB1!', t25 = 'NSE:LICHSGFIN1!', t26 = 'NSE:LT1!', t27 = 'NSE:LTTS1!', t28 = 'NSE:LUPIN1!', t29 = 'NSE:M_M1!', t30 = 'NSE:M_MFIN1!'</v>
      </c>
    </row>
    <row r="32" spans="1:2" x14ac:dyDescent="0.25">
      <c r="B32" s="12" t="str">
        <f>"//"&amp;_xlfn.TEXTJOIN(", ",TRUE,'DF-Integrated_Final'!GS96:GS125)</f>
        <v>//t1 = 'NSE:MANAPPURAM1!', t2 = 'NSE:MARICO1!', t3 = 'NSE:MARUTI1!', t4 = 'NSE:MCDOWELL_N1!', t5 = 'NSE:METROPOLIS1!', t6 = 'NSE:MFSL1!', t7 = 'NSE:MGL1!', t8 = 'NSE:MPHASIS1!', t9 = 'NSE:MUTHOOTFIN1!', t10 = 'NSE:NAUKRI1!', t11 = 'NSE:NAVINFLUOR1!', t12 = 'NSE:NESTLEIND1!', t13 = 'NSE:NIFTY1!', t14 = 'NSE:NMDC1!', t15 = 'NSE:NTPC1!', t16 = 'NSE:OFSS1!', t17 = 'NSE:ONGC1!', t18 = 'NSE:PEL1!', t19 = 'NSE:PFC1!', t20 = 'NSE:PIDILITIND1!', t21 = 'NSE:PNB1!', t22 = 'NSE:POLYCAB1!', t23 = 'NSE:POWERGRID1!', t24 = 'NSE:RBLBANK1!', t25 = 'NSE:RECLTD1!', t26 = 'NSE:RELIANCE1!', t27 = 'NSE:SAIL1!', t28 = 'NSE:SBILIFE1!', t29 = 'NSE:SBIN1!', t30 = 'NSE:SRF1!'</v>
      </c>
    </row>
    <row r="33" spans="1:2" x14ac:dyDescent="0.25">
      <c r="B33" s="12" t="str">
        <f>"//"&amp;_xlfn.TEXTJOIN(", ",TRUE,'DF-Integrated_Final'!GS126:GS155)</f>
        <v>//t1 = 'NSE:SUNPHARMA1!', t2 = 'NSE:SYNGENE1!', t3 = 'NSE:TATACHEM1!', t4 = 'NSE:TATACONSUM1!', t5 = 'NSE:TATAMOTORS1!', t6 = 'NSE:TATAPOWER1!', t7 = 'NSE:TATASTEEL1!', t8 = 'NSE:TCS1!', t9 = 'NSE:TECHM1!', t10 = 'NSE:TITAN1!', t11 = 'NSE:TRENT1!', t12 = 'NSE:TVSMOTOR1!', t13 = 'NSE:UBL1!', t14 = 'NSE:ULTRACEMCO1!', t15 = 'NSE:UPL1!', t16 = 'NSE:VEDL1!', t17 = 'NSE:VOLTAS1!', t18 = 'NSE:WIPRO1!', t19 = 'NSE:ZEEL1!', t20 = 'BANKNIFTY1!', t21 = 'BANKNIFTY1!', t22 = 'BANKNIFTY1!', t23 = 'BANKNIFTY1!', t24 = 'BANKNIFTY1!', t25 = 'BANKNIFTY1!', t26 = 'BANKNIFTY1!', t27 = 'BANKNIFTY1!', t28 = 'BANKNIFTY1!', t29 = 'BANKNIFTY1!', t30 = 'BANKNIFTY1!'</v>
      </c>
    </row>
    <row r="34" spans="1:2" x14ac:dyDescent="0.25">
      <c r="B34" s="12" t="str">
        <f>"//"&amp;_xlfn.TEXTJOIN(", ",TRUE,'DF-Integrated_Final'!GS156:GS185)</f>
        <v>//t1 = 'BANKNIFTY1!', t2 = 'BANKNIFTY1!', t3 = 'BANKNIFTY1!', t4 = 'BANKNIFTY1!', t5 = 'BANKNIFTY1!', t6 = 'BANKNIFTY1!', t7 = 'BANKNIFTY1!', t8 = 'BANKNIFTY1!', t9 = 'BANKNIFTY1!', t10 = 'BANKNIFTY1!', t11 = 'BANKNIFTY1!', t12 = 'BANKNIFTY1!', t13 = 'BANKNIFTY1!', t14 = 'BANKNIFTY1!', t15 = 'BANKNIFTY1!', t16 = 'BANKNIFTY1!', t17 = 'BANKNIFTY1!', t18 = 'BANKNIFTY1!', t19 = 'BANKNIFTY1!', t20 = 'BANKNIFTY1!', t21 = 'BANKNIFTY1!', t22 = 'BANKNIFTY1!', t23 = 'BANKNIFTY1!', t24 = 'BANKNIFTY1!', t25 = 'BANKNIFTY1!', t26 = 'BANKNIFTY1!', t27 = 'BANKNIFTY1!', t28 = 'BANKNIFTY1!', t29 = 'BANKNIFTY1!', t30 = 'BANKNIFTY1!'</v>
      </c>
    </row>
    <row r="35" spans="1:2" x14ac:dyDescent="0.25">
      <c r="B35" s="12"/>
    </row>
    <row r="39" spans="1:2" x14ac:dyDescent="0.25">
      <c r="A39" s="13" t="s">
        <v>102</v>
      </c>
      <c r="B39" s="15" t="str">
        <f>_xlfn.TEXTJOIN(", ",TRUE,'DF-Integrated_Final'!GT6:GT35)</f>
        <v>AARTIIND, ACC, ADANIENT, ADANIPORTS, AMBUJACEM, APOLLOHOSP, ASHOKLEY, ASIANPAINT, ASTRAL, AUBANK, AUROPHARMA, AXISBANK, BAJAJ-AUTO, BAJAJFINSV, BAJFINANCE, BANDHANBNK, BANKBARODA, BANKNIFTY, BATAINDIA, BEL, BERGEPAINT, BHARATFORG, BHARTIARTL, BHEL, BIOCON, BOSCHLTD, BPCL, BRITANNIA, CANBK, CANFINHOME</v>
      </c>
    </row>
    <row r="40" spans="1:2" x14ac:dyDescent="0.25">
      <c r="B40" s="15" t="str">
        <f>_xlfn.TEXTJOIN(", ",TRUE,'DF-Integrated_Final'!GT36:GT65)</f>
        <v>CHOLAFIN, CIPLA, COALINDIA, COFORGE, COLPAL, CONCOR, COROMANDEL, CUMMINSIND, DABUR, DEEPAKNTR, DIVISLAB, DLF, DRREDDY, EICHERMOT, ESCORTS, EXIDEIND, FEDERALBNK, GAIL, GODREJCP, GODREJPROP, GRASIM, GUJGASLTD, HAL, HAVELLS, HCLTECH, HDFCAMC, HDFCBANK, HDFCLIFE, HEROMOTOCO, HINDALCO</v>
      </c>
    </row>
    <row r="41" spans="1:2" x14ac:dyDescent="0.25">
      <c r="B41" s="15" t="str">
        <f>_xlfn.TEXTJOIN(", ",TRUE,'DF-Integrated_Final'!GT66:GT95)</f>
        <v>HINDPETRO, HINDUNILVR, ICICIBANK, ICICIGI, ICICIPRULI, IDEA, IDFCFIRSTB, IEX, IGL, INDHOTEL, INDIAMART, INDIGO, INDUSINDBK, INDUSTOWER, INFY, IOC, IPCALAB, IRCTC, ITC, JINDALSTEL, JSWSTEEL, JUBLFOOD, KOTAKBANK, LALPATHLAB, LICHSGFIN, LT, LTTS, LUPIN, M&amp;M, M&amp;MFIN</v>
      </c>
    </row>
    <row r="42" spans="1:2" x14ac:dyDescent="0.25">
      <c r="B42" s="15" t="str">
        <f>_xlfn.TEXTJOIN(", ",TRUE,'DF-Integrated_Final'!GT96:GT125)</f>
        <v>MANAPPURAM, MARICO, MARUTI, MCDOWELL-N, METROPOLIS, MFSL, MGL, MPHASIS, MUTHOOTFIN, NAUKRI, NAVINFLUOR, NESTLEIND, NIFTY, NMDC, NTPC, OFSS, ONGC, PEL, PFC, PIDILITIND, PNB, POLYCAB, POWERGRID, RBLBANK, RECLTD, RELIANCE, SAIL, SBILIFE, SBIN, SRF</v>
      </c>
    </row>
    <row r="43" spans="1:2" x14ac:dyDescent="0.25">
      <c r="B43" s="15" t="str">
        <f>_xlfn.TEXTJOIN(", ",TRUE,'DF-Integrated_Final'!GT126:GT155)</f>
        <v>SUNPHARMA, SYNGENE, TATACHEM, TATACONSUM, TATAMOTORS, TATAPOWER, TATASTEEL, TCS, TECHM, TITAN, TRENT, TVSMOTOR, UBL, ULTRACEMCO, UPL, VEDL, VOLTAS, WIPRO, ZEEL</v>
      </c>
    </row>
    <row r="44" spans="1:2" x14ac:dyDescent="0.25">
      <c r="B44" s="15"/>
    </row>
    <row r="45" spans="1:2" x14ac:dyDescent="0.25">
      <c r="B45" s="15"/>
    </row>
    <row r="46" spans="1:2" x14ac:dyDescent="0.25">
      <c r="B46" s="15"/>
    </row>
  </sheetData>
  <conditionalFormatting sqref="B16:B1048576">
    <cfRule type="beginsWith" dxfId="3622" priority="7" operator="beginsWith" text="//t1 = 'BANKNIFTY">
      <formula>LEFT(B16,LEN("//t1 = 'BANKNIFTY"))="//t1 = 'BANKNIFTY"</formula>
    </cfRule>
  </conditionalFormatting>
  <conditionalFormatting sqref="B2:B5 B8:B15">
    <cfRule type="containsText" dxfId="3621" priority="6" operator="containsText" text="Significant">
      <formula>NOT(ISERROR(SEARCH("Significant",B2)))</formula>
    </cfRule>
  </conditionalFormatting>
  <conditionalFormatting sqref="B1">
    <cfRule type="containsText" dxfId="3620" priority="4" operator="containsText" text="Significant">
      <formula>NOT(ISERROR(SEARCH("Significant",B1)))</formula>
    </cfRule>
  </conditionalFormatting>
  <conditionalFormatting sqref="B1">
    <cfRule type="dataBar" priority="3">
      <dataBar>
        <cfvo type="min"/>
        <cfvo type="max"/>
        <color rgb="FF63C384"/>
      </dataBar>
      <extLst>
        <ext xmlns:x14="http://schemas.microsoft.com/office/spreadsheetml/2009/9/main" uri="{B025F937-C7B1-47D3-B67F-A62EFF666E3E}">
          <x14:id>{1C0EACA0-6F96-405C-9380-EA62E3C21B2A}</x14:id>
        </ext>
      </extLst>
    </cfRule>
  </conditionalFormatting>
  <conditionalFormatting sqref="B2:B5 B8:B15">
    <cfRule type="dataBar" priority="96">
      <dataBar>
        <cfvo type="min"/>
        <cfvo type="max"/>
        <color rgb="FF63C384"/>
      </dataBar>
      <extLst>
        <ext xmlns:x14="http://schemas.microsoft.com/office/spreadsheetml/2009/9/main" uri="{B025F937-C7B1-47D3-B67F-A62EFF666E3E}">
          <x14:id>{E2ACAE3D-71AA-4AC9-B602-52E219E54F3B}</x14:id>
        </ext>
      </extLst>
    </cfRule>
  </conditionalFormatting>
  <conditionalFormatting sqref="B7">
    <cfRule type="containsText" dxfId="3619" priority="1" operator="containsText" text="Significant">
      <formula>NOT(ISERROR(SEARCH("Significant",B7)))</formula>
    </cfRule>
  </conditionalFormatting>
  <conditionalFormatting sqref="B7">
    <cfRule type="dataBar" priority="2">
      <dataBar>
        <cfvo type="min"/>
        <cfvo type="max"/>
        <color rgb="FF63C384"/>
      </dataBar>
      <extLst>
        <ext xmlns:x14="http://schemas.microsoft.com/office/spreadsheetml/2009/9/main" uri="{B025F937-C7B1-47D3-B67F-A62EFF666E3E}">
          <x14:id>{33D5C974-D8E6-4E73-B419-A80E7C23F1B4}</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1C0EACA0-6F96-405C-9380-EA62E3C21B2A}">
            <x14:dataBar minLength="0" maxLength="100" gradient="0">
              <x14:cfvo type="autoMin"/>
              <x14:cfvo type="autoMax"/>
              <x14:negativeFillColor rgb="FFFF0000"/>
              <x14:axisColor rgb="FF000000"/>
            </x14:dataBar>
          </x14:cfRule>
          <xm:sqref>B1</xm:sqref>
        </x14:conditionalFormatting>
        <x14:conditionalFormatting xmlns:xm="http://schemas.microsoft.com/office/excel/2006/main">
          <x14:cfRule type="dataBar" id="{E2ACAE3D-71AA-4AC9-B602-52E219E54F3B}">
            <x14:dataBar minLength="0" maxLength="100" gradient="0">
              <x14:cfvo type="autoMin"/>
              <x14:cfvo type="autoMax"/>
              <x14:negativeFillColor rgb="FFFF0000"/>
              <x14:axisColor rgb="FF000000"/>
            </x14:dataBar>
          </x14:cfRule>
          <xm:sqref>B2:B5 B8:B15</xm:sqref>
        </x14:conditionalFormatting>
        <x14:conditionalFormatting xmlns:xm="http://schemas.microsoft.com/office/excel/2006/main">
          <x14:cfRule type="dataBar" id="{33D5C974-D8E6-4E73-B419-A80E7C23F1B4}">
            <x14:dataBar minLength="0" maxLength="100" gradient="0">
              <x14:cfvo type="autoMin"/>
              <x14:cfvo type="autoMax"/>
              <x14:negativeFillColor rgb="FFFF0000"/>
              <x14:axisColor rgb="FF000000"/>
            </x14:dataBar>
          </x14:cfRule>
          <xm:sqref>B7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D856D-C1B7-4F8E-BE3B-A6667D5EEBB3}">
  <dimension ref="A1:AA231"/>
  <sheetViews>
    <sheetView workbookViewId="0">
      <selection activeCell="I17" sqref="I17"/>
    </sheetView>
  </sheetViews>
  <sheetFormatPr defaultRowHeight="15" x14ac:dyDescent="0.25"/>
  <cols>
    <col min="1" max="1" width="9.140625" style="25"/>
    <col min="2" max="2" width="22" style="50" customWidth="1"/>
    <col min="3" max="3" width="20.7109375" style="50" customWidth="1"/>
    <col min="4" max="4" width="20.7109375" style="87" bestFit="1" customWidth="1"/>
    <col min="5" max="5" width="16.5703125" style="49" customWidth="1"/>
    <col min="6" max="6" width="11.140625" style="50" customWidth="1"/>
    <col min="7" max="7" width="16.7109375" style="51" bestFit="1" customWidth="1"/>
    <col min="8" max="8" width="10.7109375" style="53" customWidth="1"/>
    <col min="9" max="9" width="15.5703125" style="50" bestFit="1" customWidth="1"/>
    <col min="10" max="10" width="17.28515625" style="50" customWidth="1"/>
    <col min="11" max="11" width="16.7109375" style="51" bestFit="1" customWidth="1"/>
    <col min="12" max="12" width="10.7109375" style="53" customWidth="1"/>
    <col min="13" max="13" width="11.5703125" style="50" customWidth="1"/>
    <col min="14" max="14" width="13.28515625" style="50" customWidth="1"/>
    <col min="15" max="15" width="24.28515625" style="52" bestFit="1" customWidth="1"/>
    <col min="16" max="16" width="10.5703125" style="25" customWidth="1"/>
    <col min="17" max="17" width="16.28515625" style="25" customWidth="1"/>
    <col min="18" max="19" width="10.5703125" style="25" customWidth="1"/>
    <col min="20" max="20" width="9.42578125" style="50" customWidth="1"/>
    <col min="21" max="21" width="13.140625" style="50" bestFit="1" customWidth="1"/>
    <col min="22" max="22" width="19" style="53" bestFit="1" customWidth="1"/>
    <col min="23" max="23" width="4.85546875" style="50" bestFit="1" customWidth="1"/>
    <col min="24" max="24" width="4.85546875" style="54" bestFit="1" customWidth="1"/>
    <col min="25" max="25" width="5.140625" style="54" bestFit="1" customWidth="1"/>
    <col min="26" max="27" width="4.85546875" style="50" customWidth="1"/>
  </cols>
  <sheetData>
    <row r="1" spans="1:27" x14ac:dyDescent="0.25">
      <c r="A1" s="116" t="s">
        <v>106</v>
      </c>
      <c r="B1"/>
      <c r="C1"/>
      <c r="D1" s="114"/>
    </row>
    <row r="2" spans="1:27" x14ac:dyDescent="0.25">
      <c r="A2" s="116"/>
      <c r="B2"/>
      <c r="C2"/>
      <c r="E2" s="57"/>
    </row>
    <row r="3" spans="1:27" ht="15.75" thickBot="1" x14ac:dyDescent="0.3">
      <c r="A3" s="116"/>
      <c r="B3" s="56" t="s">
        <v>408</v>
      </c>
      <c r="C3" s="50" t="s">
        <v>145</v>
      </c>
    </row>
    <row r="4" spans="1:27" ht="15.75" thickBot="1" x14ac:dyDescent="0.3">
      <c r="A4" s="116"/>
      <c r="E4" s="89" t="s">
        <v>327</v>
      </c>
      <c r="F4" s="90" t="s">
        <v>328</v>
      </c>
      <c r="G4" s="90"/>
      <c r="H4" s="91" t="s">
        <v>112</v>
      </c>
      <c r="I4" s="92"/>
      <c r="J4" s="92"/>
      <c r="K4" s="93"/>
      <c r="L4" s="94" t="s">
        <v>114</v>
      </c>
      <c r="M4" s="90"/>
      <c r="N4" s="90"/>
      <c r="O4" s="95"/>
      <c r="P4" s="96" t="s">
        <v>113</v>
      </c>
      <c r="Q4" s="97"/>
      <c r="R4" s="97"/>
      <c r="S4" s="97"/>
      <c r="T4" s="97"/>
      <c r="U4" s="97"/>
    </row>
    <row r="5" spans="1:27" x14ac:dyDescent="0.25">
      <c r="A5" s="116"/>
      <c r="B5" s="56" t="s">
        <v>141</v>
      </c>
      <c r="D5" s="50"/>
      <c r="E5" s="53"/>
      <c r="G5" s="52"/>
      <c r="K5" s="52"/>
      <c r="L5" s="50"/>
      <c r="P5" s="53"/>
      <c r="Q5" s="50"/>
      <c r="R5" s="50"/>
      <c r="S5" s="50"/>
      <c r="X5"/>
      <c r="Y5"/>
      <c r="Z5" s="3"/>
      <c r="AA5" s="3"/>
    </row>
    <row r="6" spans="1:27" ht="25.5" x14ac:dyDescent="0.25">
      <c r="A6" s="116"/>
      <c r="B6" s="56" t="s">
        <v>320</v>
      </c>
      <c r="C6" s="56" t="s">
        <v>139</v>
      </c>
      <c r="D6" s="56" t="s">
        <v>325</v>
      </c>
      <c r="E6" s="56" t="s">
        <v>119</v>
      </c>
      <c r="F6" s="58" t="s">
        <v>71</v>
      </c>
      <c r="G6" s="59" t="s">
        <v>57</v>
      </c>
      <c r="H6" s="56" t="s">
        <v>58</v>
      </c>
      <c r="I6" s="56" t="s">
        <v>116</v>
      </c>
      <c r="J6" s="56" t="s">
        <v>73</v>
      </c>
      <c r="K6" s="58" t="s">
        <v>72</v>
      </c>
      <c r="L6" s="56" t="s">
        <v>76</v>
      </c>
      <c r="M6" s="56" t="s">
        <v>75</v>
      </c>
      <c r="N6" s="56" t="s">
        <v>77</v>
      </c>
      <c r="O6" s="56" t="s">
        <v>350</v>
      </c>
      <c r="P6" s="56" t="s">
        <v>351</v>
      </c>
      <c r="Q6" s="56" t="s">
        <v>352</v>
      </c>
      <c r="R6" s="56" t="s">
        <v>353</v>
      </c>
      <c r="S6" s="56" t="s">
        <v>109</v>
      </c>
      <c r="T6" s="56" t="s">
        <v>110</v>
      </c>
      <c r="U6" s="56" t="s">
        <v>111</v>
      </c>
      <c r="V6" s="59" t="s">
        <v>74</v>
      </c>
      <c r="W6" s="50" t="s">
        <v>8</v>
      </c>
      <c r="X6"/>
      <c r="Y6"/>
      <c r="Z6" s="3"/>
      <c r="AA6" s="3"/>
    </row>
    <row r="7" spans="1:27" ht="25.5" x14ac:dyDescent="0.25">
      <c r="A7" s="116"/>
      <c r="B7" s="50" t="s">
        <v>3</v>
      </c>
      <c r="C7" s="50" t="s">
        <v>217</v>
      </c>
      <c r="D7" s="50">
        <v>19.73</v>
      </c>
      <c r="E7" s="50" t="s">
        <v>369</v>
      </c>
      <c r="F7" s="50" t="s">
        <v>370</v>
      </c>
      <c r="G7" s="50">
        <v>0</v>
      </c>
      <c r="H7" s="50">
        <v>0</v>
      </c>
      <c r="I7" s="50">
        <v>0</v>
      </c>
      <c r="J7" s="50">
        <v>0.27</v>
      </c>
      <c r="K7" s="50" t="s">
        <v>144</v>
      </c>
      <c r="L7" s="50" t="s">
        <v>3</v>
      </c>
      <c r="M7" s="50" t="s">
        <v>3</v>
      </c>
      <c r="N7" s="50">
        <v>0.21</v>
      </c>
      <c r="O7" s="50" t="s">
        <v>359</v>
      </c>
      <c r="P7" s="50" t="s">
        <v>392</v>
      </c>
      <c r="Q7" s="50">
        <v>4</v>
      </c>
      <c r="R7" s="50">
        <v>5850</v>
      </c>
      <c r="S7" s="50">
        <v>7</v>
      </c>
      <c r="T7" s="50">
        <v>986</v>
      </c>
      <c r="U7" s="50" t="s">
        <v>144</v>
      </c>
      <c r="V7" s="50" t="s">
        <v>340</v>
      </c>
      <c r="W7" s="60">
        <v>1</v>
      </c>
      <c r="X7"/>
      <c r="Y7"/>
      <c r="Z7" s="3"/>
      <c r="AA7" s="3"/>
    </row>
    <row r="8" spans="1:27" ht="25.5" x14ac:dyDescent="0.25">
      <c r="A8" s="116"/>
      <c r="C8" s="50" t="s">
        <v>238</v>
      </c>
      <c r="D8" s="50">
        <v>24.95</v>
      </c>
      <c r="E8" s="50" t="s">
        <v>362</v>
      </c>
      <c r="F8" s="50" t="s">
        <v>371</v>
      </c>
      <c r="G8" s="50">
        <v>0</v>
      </c>
      <c r="H8" s="50">
        <v>0</v>
      </c>
      <c r="I8" s="50">
        <v>0</v>
      </c>
      <c r="J8" s="50">
        <v>0.56999999999999995</v>
      </c>
      <c r="K8" s="50" t="s">
        <v>144</v>
      </c>
      <c r="L8" s="50" t="s">
        <v>372</v>
      </c>
      <c r="M8" s="50" t="s">
        <v>3</v>
      </c>
      <c r="N8" s="50">
        <v>0.83</v>
      </c>
      <c r="O8" s="50" t="s">
        <v>359</v>
      </c>
      <c r="P8" s="50" t="s">
        <v>392</v>
      </c>
      <c r="Q8" s="50">
        <v>4</v>
      </c>
      <c r="R8" s="50">
        <v>182.5</v>
      </c>
      <c r="S8" s="50">
        <v>3</v>
      </c>
      <c r="T8" s="50">
        <v>32</v>
      </c>
      <c r="U8" s="50" t="s">
        <v>145</v>
      </c>
      <c r="V8" s="50" t="s">
        <v>340</v>
      </c>
      <c r="W8" s="60">
        <v>1</v>
      </c>
      <c r="X8"/>
      <c r="Y8"/>
      <c r="Z8" s="3"/>
      <c r="AA8" s="3"/>
    </row>
    <row r="9" spans="1:27" ht="25.5" x14ac:dyDescent="0.25">
      <c r="A9" s="116"/>
      <c r="C9" s="50" t="s">
        <v>242</v>
      </c>
      <c r="D9" s="50">
        <v>74.290000000000006</v>
      </c>
      <c r="E9" s="50" t="s">
        <v>361</v>
      </c>
      <c r="F9" s="50" t="s">
        <v>373</v>
      </c>
      <c r="G9" s="50">
        <v>0</v>
      </c>
      <c r="H9" s="50">
        <v>0</v>
      </c>
      <c r="I9" s="50">
        <v>0</v>
      </c>
      <c r="J9" s="50">
        <v>1.96</v>
      </c>
      <c r="K9" s="50" t="s">
        <v>144</v>
      </c>
      <c r="L9" s="50" t="s">
        <v>374</v>
      </c>
      <c r="M9" s="50" t="s">
        <v>344</v>
      </c>
      <c r="N9" s="50">
        <v>2.4500000000000002</v>
      </c>
      <c r="O9" s="50" t="s">
        <v>359</v>
      </c>
      <c r="P9" s="50" t="s">
        <v>392</v>
      </c>
      <c r="Q9" s="50">
        <v>3</v>
      </c>
      <c r="R9" s="50">
        <v>450</v>
      </c>
      <c r="S9" s="50">
        <v>3</v>
      </c>
      <c r="T9" s="50">
        <v>78</v>
      </c>
      <c r="U9" s="50" t="s">
        <v>145</v>
      </c>
      <c r="V9" s="50" t="s">
        <v>340</v>
      </c>
      <c r="W9" s="60">
        <v>1</v>
      </c>
      <c r="X9"/>
      <c r="Y9"/>
      <c r="Z9" s="3"/>
      <c r="AA9" s="3"/>
    </row>
    <row r="10" spans="1:27" ht="25.5" x14ac:dyDescent="0.25">
      <c r="A10" s="116"/>
      <c r="B10" s="50" t="s">
        <v>375</v>
      </c>
      <c r="C10" s="50" t="s">
        <v>229</v>
      </c>
      <c r="D10" s="50">
        <v>98.53</v>
      </c>
      <c r="E10" s="50" t="s">
        <v>376</v>
      </c>
      <c r="F10" s="50" t="s">
        <v>377</v>
      </c>
      <c r="G10" s="50">
        <v>0</v>
      </c>
      <c r="H10" s="50">
        <v>0</v>
      </c>
      <c r="I10" s="50">
        <v>0</v>
      </c>
      <c r="J10" s="50">
        <v>3.9</v>
      </c>
      <c r="K10" s="50" t="s">
        <v>144</v>
      </c>
      <c r="L10" s="50" t="s">
        <v>378</v>
      </c>
      <c r="M10" s="50" t="s">
        <v>349</v>
      </c>
      <c r="N10" s="50">
        <v>4.1900000000000004</v>
      </c>
      <c r="O10" s="50" t="s">
        <v>359</v>
      </c>
      <c r="P10" s="50" t="s">
        <v>392</v>
      </c>
      <c r="Q10" s="50">
        <v>3</v>
      </c>
      <c r="R10" s="50">
        <v>910</v>
      </c>
      <c r="S10" s="50">
        <v>3</v>
      </c>
      <c r="T10" s="50">
        <v>159</v>
      </c>
      <c r="U10" s="50" t="s">
        <v>145</v>
      </c>
      <c r="V10" s="50" t="s">
        <v>340</v>
      </c>
      <c r="W10" s="60">
        <v>1</v>
      </c>
      <c r="X10"/>
      <c r="Y10"/>
      <c r="Z10" s="3"/>
      <c r="AA10" s="3"/>
    </row>
    <row r="11" spans="1:27" ht="25.5" x14ac:dyDescent="0.25">
      <c r="A11" s="116"/>
      <c r="B11" s="50" t="s">
        <v>358</v>
      </c>
      <c r="C11" s="50" t="s">
        <v>286</v>
      </c>
      <c r="D11" s="50">
        <v>85.86</v>
      </c>
      <c r="E11" s="50" t="s">
        <v>379</v>
      </c>
      <c r="F11" s="50" t="s">
        <v>380</v>
      </c>
      <c r="G11" s="50">
        <v>0</v>
      </c>
      <c r="H11" s="50">
        <v>0</v>
      </c>
      <c r="I11" s="50">
        <v>0</v>
      </c>
      <c r="J11" s="50">
        <v>2.64</v>
      </c>
      <c r="K11" s="50" t="s">
        <v>144</v>
      </c>
      <c r="L11" s="50" t="s">
        <v>348</v>
      </c>
      <c r="M11" s="50" t="s">
        <v>345</v>
      </c>
      <c r="N11" s="50">
        <v>2.84</v>
      </c>
      <c r="O11" s="50" t="s">
        <v>359</v>
      </c>
      <c r="P11" s="50" t="s">
        <v>392</v>
      </c>
      <c r="Q11" s="50">
        <v>3</v>
      </c>
      <c r="R11" s="50">
        <v>96</v>
      </c>
      <c r="S11" s="50">
        <v>3</v>
      </c>
      <c r="T11" s="50">
        <v>17</v>
      </c>
      <c r="U11" s="50" t="s">
        <v>145</v>
      </c>
      <c r="V11" s="50" t="s">
        <v>340</v>
      </c>
      <c r="W11" s="60">
        <v>1</v>
      </c>
      <c r="X11"/>
      <c r="Y11"/>
      <c r="Z11" s="3"/>
      <c r="AA11" s="3"/>
    </row>
    <row r="12" spans="1:27" x14ac:dyDescent="0.25">
      <c r="A12" s="116"/>
      <c r="B12" s="50" t="s">
        <v>2</v>
      </c>
      <c r="D12" s="50"/>
      <c r="E12" s="53"/>
      <c r="G12" s="52"/>
      <c r="K12" s="52"/>
      <c r="L12" s="50"/>
      <c r="P12" s="53"/>
      <c r="Q12" s="50"/>
      <c r="R12" s="50"/>
      <c r="S12" s="50"/>
      <c r="W12" s="60">
        <v>5</v>
      </c>
      <c r="X12"/>
      <c r="Y12"/>
      <c r="Z12" s="3"/>
      <c r="AA12" s="3"/>
    </row>
    <row r="13" spans="1:27" x14ac:dyDescent="0.25">
      <c r="A13" s="116"/>
      <c r="B13"/>
      <c r="C13"/>
      <c r="D13"/>
      <c r="E13"/>
      <c r="F13"/>
      <c r="G13"/>
      <c r="H13"/>
      <c r="I13"/>
      <c r="J13"/>
      <c r="K13"/>
      <c r="L13"/>
      <c r="M13"/>
      <c r="N13"/>
      <c r="O13"/>
      <c r="P13"/>
      <c r="Q13"/>
      <c r="R13"/>
      <c r="S13"/>
      <c r="T13"/>
      <c r="U13"/>
      <c r="V13"/>
      <c r="W13"/>
      <c r="X13"/>
      <c r="Y13"/>
      <c r="Z13" s="3"/>
      <c r="AA13" s="3"/>
    </row>
    <row r="14" spans="1:27" x14ac:dyDescent="0.25">
      <c r="A14" s="116"/>
      <c r="B14"/>
      <c r="C14"/>
      <c r="D14"/>
      <c r="E14"/>
      <c r="F14"/>
      <c r="G14"/>
      <c r="H14"/>
      <c r="I14"/>
      <c r="J14"/>
      <c r="K14"/>
      <c r="L14"/>
      <c r="M14"/>
      <c r="N14"/>
      <c r="O14"/>
      <c r="P14"/>
      <c r="Q14"/>
      <c r="R14"/>
      <c r="S14"/>
      <c r="T14"/>
      <c r="U14"/>
      <c r="V14"/>
      <c r="W14"/>
      <c r="X14"/>
      <c r="Y14"/>
      <c r="Z14" s="3"/>
      <c r="AA14" s="3"/>
    </row>
    <row r="15" spans="1:27" x14ac:dyDescent="0.25">
      <c r="A15" s="116"/>
      <c r="B15"/>
      <c r="C15"/>
      <c r="D15"/>
      <c r="E15"/>
      <c r="F15"/>
      <c r="G15"/>
      <c r="H15"/>
      <c r="I15"/>
      <c r="J15"/>
      <c r="K15"/>
      <c r="L15"/>
      <c r="M15"/>
      <c r="N15"/>
      <c r="O15"/>
      <c r="P15"/>
      <c r="Q15"/>
      <c r="R15"/>
      <c r="S15"/>
      <c r="T15"/>
      <c r="U15"/>
      <c r="V15"/>
      <c r="W15"/>
      <c r="X15"/>
      <c r="Y15"/>
      <c r="Z15" s="3"/>
      <c r="AA15" s="3"/>
    </row>
    <row r="16" spans="1:27" x14ac:dyDescent="0.25">
      <c r="A16" s="116"/>
      <c r="B16"/>
      <c r="C16"/>
      <c r="D16"/>
      <c r="E16"/>
      <c r="F16"/>
      <c r="G16"/>
      <c r="H16"/>
      <c r="I16"/>
      <c r="J16"/>
      <c r="K16"/>
      <c r="L16"/>
      <c r="M16"/>
      <c r="N16"/>
      <c r="O16"/>
      <c r="P16"/>
      <c r="Q16"/>
      <c r="R16"/>
      <c r="S16"/>
      <c r="T16"/>
      <c r="U16"/>
      <c r="V16"/>
      <c r="W16"/>
      <c r="X16"/>
      <c r="Y16"/>
      <c r="Z16" s="3"/>
      <c r="AA16" s="3"/>
    </row>
    <row r="17" spans="1:27" x14ac:dyDescent="0.25">
      <c r="A17" s="116"/>
      <c r="B17"/>
      <c r="C17"/>
      <c r="D17"/>
      <c r="E17"/>
      <c r="F17"/>
      <c r="G17"/>
      <c r="H17"/>
      <c r="I17"/>
      <c r="J17"/>
      <c r="K17"/>
      <c r="L17"/>
      <c r="M17"/>
      <c r="N17"/>
      <c r="O17"/>
      <c r="P17"/>
      <c r="Q17"/>
      <c r="R17"/>
      <c r="S17"/>
      <c r="T17"/>
      <c r="U17"/>
      <c r="V17"/>
      <c r="W17"/>
      <c r="X17"/>
      <c r="Y17" s="3"/>
      <c r="Z17" s="3"/>
      <c r="AA17" s="3"/>
    </row>
    <row r="18" spans="1:27" x14ac:dyDescent="0.25">
      <c r="A18" s="116"/>
      <c r="B18"/>
      <c r="C18"/>
      <c r="D18"/>
      <c r="E18"/>
      <c r="F18"/>
      <c r="G18"/>
      <c r="H18"/>
      <c r="I18"/>
      <c r="J18"/>
      <c r="K18"/>
      <c r="L18"/>
      <c r="M18"/>
      <c r="N18"/>
      <c r="O18"/>
      <c r="P18"/>
      <c r="Q18"/>
      <c r="R18"/>
      <c r="S18"/>
      <c r="T18"/>
      <c r="U18"/>
      <c r="V18"/>
      <c r="W18"/>
      <c r="X18"/>
      <c r="Y18" s="3"/>
      <c r="Z18" s="3"/>
      <c r="AA18" s="3"/>
    </row>
    <row r="19" spans="1:27" x14ac:dyDescent="0.25">
      <c r="A19" s="116"/>
      <c r="B19"/>
      <c r="C19"/>
      <c r="D19"/>
      <c r="E19"/>
      <c r="F19"/>
      <c r="G19"/>
      <c r="H19"/>
      <c r="I19"/>
      <c r="J19"/>
      <c r="K19"/>
      <c r="L19"/>
      <c r="M19"/>
      <c r="N19"/>
      <c r="O19"/>
      <c r="P19"/>
      <c r="Q19"/>
      <c r="R19"/>
      <c r="S19"/>
      <c r="T19"/>
      <c r="U19"/>
      <c r="V19"/>
      <c r="W19"/>
      <c r="X19"/>
      <c r="Y19" s="3"/>
      <c r="Z19" s="3"/>
      <c r="AA19" s="3"/>
    </row>
    <row r="20" spans="1:27" x14ac:dyDescent="0.25">
      <c r="A20" s="116"/>
      <c r="B20"/>
      <c r="C20"/>
      <c r="D20"/>
      <c r="E20"/>
      <c r="F20"/>
      <c r="G20"/>
      <c r="H20"/>
      <c r="I20"/>
      <c r="J20"/>
      <c r="K20"/>
      <c r="L20"/>
      <c r="M20"/>
      <c r="N20"/>
      <c r="O20"/>
      <c r="P20"/>
      <c r="Q20"/>
      <c r="R20"/>
      <c r="S20"/>
      <c r="T20"/>
      <c r="U20"/>
      <c r="V20"/>
      <c r="W20"/>
      <c r="X20"/>
      <c r="Y20" s="3"/>
      <c r="Z20" s="3"/>
      <c r="AA20" s="3"/>
    </row>
    <row r="21" spans="1:27" x14ac:dyDescent="0.25">
      <c r="A21" s="116"/>
      <c r="B21"/>
      <c r="C21"/>
      <c r="D21"/>
      <c r="E21"/>
      <c r="F21"/>
      <c r="G21"/>
      <c r="H21"/>
      <c r="I21"/>
      <c r="J21"/>
      <c r="K21"/>
      <c r="L21"/>
      <c r="M21"/>
      <c r="N21"/>
      <c r="O21"/>
      <c r="P21"/>
      <c r="Q21"/>
      <c r="R21"/>
      <c r="S21"/>
      <c r="T21"/>
      <c r="U21"/>
      <c r="V21"/>
      <c r="W21"/>
      <c r="X21"/>
      <c r="Y21" s="3"/>
      <c r="Z21" s="3"/>
      <c r="AA21" s="3"/>
    </row>
    <row r="22" spans="1:27" x14ac:dyDescent="0.25">
      <c r="A22" s="116"/>
      <c r="B22"/>
      <c r="C22"/>
      <c r="D22"/>
      <c r="E22"/>
      <c r="F22"/>
      <c r="G22"/>
      <c r="H22"/>
      <c r="I22"/>
      <c r="J22"/>
      <c r="K22"/>
      <c r="L22"/>
      <c r="M22"/>
      <c r="N22"/>
      <c r="O22"/>
      <c r="P22"/>
      <c r="Q22"/>
      <c r="R22"/>
      <c r="S22"/>
      <c r="T22"/>
      <c r="U22"/>
      <c r="V22"/>
      <c r="W22"/>
      <c r="X22"/>
      <c r="Y22" s="3"/>
      <c r="Z22" s="3"/>
      <c r="AA22" s="3"/>
    </row>
    <row r="23" spans="1:27" x14ac:dyDescent="0.25">
      <c r="A23" s="116"/>
      <c r="B23"/>
      <c r="C23"/>
      <c r="D23"/>
      <c r="E23"/>
      <c r="F23"/>
      <c r="G23"/>
      <c r="H23"/>
      <c r="I23"/>
      <c r="J23"/>
      <c r="K23"/>
      <c r="L23"/>
      <c r="M23"/>
      <c r="N23"/>
      <c r="O23"/>
      <c r="P23"/>
      <c r="Q23"/>
      <c r="R23"/>
      <c r="S23"/>
      <c r="T23"/>
      <c r="U23"/>
      <c r="V23"/>
      <c r="W23"/>
      <c r="X23"/>
      <c r="Y23" s="3"/>
      <c r="Z23" s="3"/>
      <c r="AA23" s="3"/>
    </row>
    <row r="24" spans="1:27" x14ac:dyDescent="0.25">
      <c r="A24" s="116"/>
      <c r="B24"/>
      <c r="C24"/>
      <c r="D24"/>
      <c r="E24"/>
      <c r="F24"/>
      <c r="G24"/>
      <c r="H24"/>
      <c r="I24"/>
      <c r="J24"/>
      <c r="K24"/>
      <c r="L24"/>
      <c r="M24"/>
      <c r="N24"/>
      <c r="O24"/>
      <c r="P24"/>
      <c r="Q24"/>
      <c r="R24"/>
      <c r="S24"/>
      <c r="T24"/>
      <c r="U24"/>
      <c r="V24"/>
      <c r="W24"/>
      <c r="X24"/>
      <c r="Y24" s="3"/>
      <c r="Z24" s="3"/>
      <c r="AA24" s="3"/>
    </row>
    <row r="25" spans="1:27" x14ac:dyDescent="0.25">
      <c r="A25" s="116"/>
      <c r="B25"/>
      <c r="C25"/>
      <c r="D25"/>
      <c r="E25"/>
      <c r="F25"/>
      <c r="G25"/>
      <c r="H25"/>
      <c r="I25"/>
      <c r="J25"/>
      <c r="K25"/>
      <c r="L25"/>
      <c r="M25"/>
      <c r="N25"/>
      <c r="O25"/>
      <c r="P25"/>
      <c r="Q25"/>
      <c r="R25"/>
      <c r="S25"/>
      <c r="T25"/>
      <c r="U25"/>
      <c r="V25"/>
      <c r="W25"/>
      <c r="X25"/>
      <c r="Y25" s="3"/>
      <c r="Z25" s="3"/>
      <c r="AA25" s="3"/>
    </row>
    <row r="26" spans="1:27" x14ac:dyDescent="0.25">
      <c r="A26" s="116"/>
      <c r="B26"/>
      <c r="C26"/>
      <c r="D26"/>
      <c r="E26"/>
      <c r="F26"/>
      <c r="G26"/>
      <c r="H26"/>
      <c r="I26"/>
      <c r="J26"/>
      <c r="K26"/>
      <c r="L26"/>
      <c r="M26"/>
      <c r="N26"/>
      <c r="O26"/>
      <c r="P26"/>
      <c r="Q26"/>
      <c r="R26"/>
      <c r="S26"/>
      <c r="T26"/>
      <c r="U26"/>
      <c r="V26"/>
      <c r="W26"/>
      <c r="X26"/>
      <c r="Y26" s="3"/>
      <c r="Z26" s="3"/>
      <c r="AA26" s="3"/>
    </row>
    <row r="27" spans="1:27" x14ac:dyDescent="0.25">
      <c r="A27" s="116"/>
      <c r="B27"/>
      <c r="C27"/>
      <c r="D27"/>
      <c r="E27"/>
      <c r="F27"/>
      <c r="G27"/>
      <c r="H27"/>
      <c r="I27"/>
      <c r="J27"/>
      <c r="K27"/>
      <c r="L27"/>
      <c r="M27"/>
      <c r="N27"/>
      <c r="O27"/>
      <c r="P27"/>
      <c r="Q27"/>
      <c r="R27"/>
      <c r="S27"/>
      <c r="T27"/>
      <c r="U27"/>
      <c r="V27"/>
      <c r="W27"/>
      <c r="X27"/>
      <c r="Y27" s="3"/>
      <c r="Z27" s="3"/>
      <c r="AA27" s="3"/>
    </row>
    <row r="28" spans="1:27" x14ac:dyDescent="0.25">
      <c r="B28"/>
      <c r="C28"/>
      <c r="D28"/>
      <c r="E28"/>
      <c r="F28"/>
      <c r="G28"/>
      <c r="H28"/>
      <c r="I28"/>
      <c r="J28"/>
      <c r="K28"/>
      <c r="L28"/>
      <c r="M28"/>
      <c r="N28"/>
      <c r="O28"/>
      <c r="P28"/>
      <c r="Q28"/>
      <c r="R28"/>
      <c r="S28"/>
      <c r="T28"/>
      <c r="U28"/>
      <c r="V28"/>
      <c r="W28"/>
      <c r="X28"/>
      <c r="Y28" s="3"/>
      <c r="Z28" s="3"/>
      <c r="AA28" s="3"/>
    </row>
    <row r="29" spans="1:27" x14ac:dyDescent="0.25">
      <c r="B29"/>
      <c r="C29"/>
      <c r="D29"/>
      <c r="E29"/>
      <c r="F29"/>
      <c r="G29"/>
      <c r="H29"/>
      <c r="I29"/>
      <c r="J29"/>
      <c r="K29"/>
      <c r="L29"/>
      <c r="M29"/>
      <c r="N29"/>
      <c r="O29"/>
      <c r="P29"/>
      <c r="Q29"/>
      <c r="R29"/>
      <c r="S29"/>
      <c r="T29"/>
      <c r="U29"/>
      <c r="V29"/>
      <c r="W29"/>
      <c r="X29"/>
      <c r="Y29" s="3"/>
      <c r="Z29" s="3"/>
      <c r="AA29" s="3"/>
    </row>
    <row r="30" spans="1:27" x14ac:dyDescent="0.25">
      <c r="B30"/>
      <c r="C30"/>
      <c r="D30"/>
      <c r="E30"/>
      <c r="F30"/>
      <c r="G30"/>
      <c r="H30"/>
      <c r="I30"/>
      <c r="J30"/>
      <c r="K30"/>
      <c r="L30"/>
      <c r="M30"/>
      <c r="N30"/>
      <c r="O30"/>
      <c r="P30"/>
      <c r="Q30"/>
      <c r="R30"/>
      <c r="S30"/>
      <c r="T30"/>
      <c r="U30"/>
      <c r="V30"/>
      <c r="W30"/>
      <c r="X30"/>
      <c r="Y30" s="3"/>
      <c r="Z30" s="3"/>
      <c r="AA30" s="3"/>
    </row>
    <row r="31" spans="1:27" x14ac:dyDescent="0.25">
      <c r="B31"/>
      <c r="C31"/>
      <c r="D31"/>
      <c r="E31"/>
      <c r="F31"/>
      <c r="G31"/>
      <c r="H31"/>
      <c r="I31"/>
      <c r="J31"/>
      <c r="K31"/>
      <c r="L31"/>
      <c r="M31"/>
      <c r="N31"/>
      <c r="O31"/>
      <c r="P31"/>
      <c r="Q31"/>
      <c r="R31"/>
      <c r="S31"/>
      <c r="T31"/>
      <c r="U31"/>
      <c r="V31"/>
      <c r="W31"/>
      <c r="X31"/>
      <c r="Y31" s="3"/>
      <c r="Z31" s="3"/>
      <c r="AA31" s="3"/>
    </row>
    <row r="32" spans="1:27" x14ac:dyDescent="0.25">
      <c r="B32"/>
      <c r="C32"/>
      <c r="D32"/>
      <c r="E32"/>
      <c r="F32"/>
      <c r="G32"/>
      <c r="H32"/>
      <c r="I32"/>
      <c r="J32"/>
      <c r="K32"/>
      <c r="L32"/>
      <c r="M32"/>
      <c r="N32"/>
      <c r="O32"/>
      <c r="P32"/>
      <c r="Q32"/>
      <c r="R32"/>
      <c r="S32"/>
      <c r="T32"/>
      <c r="U32"/>
      <c r="V32"/>
      <c r="W32"/>
      <c r="X32"/>
      <c r="Y32" s="3"/>
      <c r="Z32" s="3"/>
      <c r="AA32" s="3"/>
    </row>
    <row r="33" spans="2:27" x14ac:dyDescent="0.25">
      <c r="B33"/>
      <c r="C33"/>
      <c r="D33"/>
      <c r="E33"/>
      <c r="F33"/>
      <c r="G33"/>
      <c r="H33"/>
      <c r="I33"/>
      <c r="J33"/>
      <c r="K33"/>
      <c r="L33"/>
      <c r="M33"/>
      <c r="N33"/>
      <c r="O33"/>
      <c r="P33"/>
      <c r="Q33"/>
      <c r="R33"/>
      <c r="S33"/>
      <c r="T33"/>
      <c r="U33"/>
      <c r="V33"/>
      <c r="W33"/>
      <c r="X33"/>
      <c r="Y33" s="3"/>
      <c r="Z33" s="3"/>
      <c r="AA33" s="3"/>
    </row>
    <row r="34" spans="2:27" x14ac:dyDescent="0.25">
      <c r="B34" s="3"/>
      <c r="C34" s="3"/>
      <c r="D34" s="3"/>
      <c r="E34" s="3"/>
      <c r="F34" s="3"/>
      <c r="G34" s="3"/>
      <c r="H34" s="3"/>
      <c r="I34" s="3"/>
      <c r="J34" s="3"/>
      <c r="K34" s="3"/>
      <c r="L34" s="3"/>
      <c r="M34" s="3"/>
      <c r="N34" s="3"/>
      <c r="O34" s="3"/>
      <c r="P34" s="3"/>
      <c r="Q34" s="3"/>
      <c r="R34" s="3"/>
      <c r="S34" s="3"/>
      <c r="T34" s="3"/>
      <c r="U34" s="3"/>
      <c r="V34" s="3"/>
      <c r="W34" s="3"/>
      <c r="X34" s="3"/>
      <c r="Y34" s="3"/>
      <c r="Z34" s="3"/>
      <c r="AA34" s="3"/>
    </row>
    <row r="35" spans="2:27" x14ac:dyDescent="0.25">
      <c r="B35" s="3"/>
      <c r="C35" s="3"/>
      <c r="D35" s="3"/>
      <c r="E35" s="3"/>
      <c r="F35" s="3"/>
      <c r="G35" s="3"/>
      <c r="H35" s="3"/>
      <c r="I35" s="3"/>
      <c r="J35" s="3"/>
      <c r="K35" s="3"/>
      <c r="L35" s="3"/>
      <c r="M35" s="3"/>
      <c r="N35" s="3"/>
      <c r="O35" s="3"/>
      <c r="P35" s="3"/>
      <c r="Q35" s="3"/>
      <c r="R35" s="3"/>
      <c r="S35" s="3"/>
      <c r="T35" s="3"/>
      <c r="U35" s="3"/>
      <c r="V35" s="3"/>
      <c r="W35" s="3"/>
      <c r="X35" s="3"/>
      <c r="Y35" s="3"/>
      <c r="Z35" s="3"/>
      <c r="AA35" s="3"/>
    </row>
    <row r="36" spans="2:27" x14ac:dyDescent="0.25">
      <c r="B36" s="3"/>
      <c r="C36" s="3"/>
      <c r="D36" s="3"/>
      <c r="E36" s="3"/>
      <c r="F36" s="3"/>
      <c r="G36" s="3"/>
      <c r="H36" s="3"/>
      <c r="I36" s="3"/>
      <c r="J36" s="3"/>
      <c r="K36" s="3"/>
      <c r="L36" s="3"/>
      <c r="M36" s="3"/>
      <c r="N36" s="3"/>
      <c r="O36" s="3"/>
      <c r="P36" s="3"/>
      <c r="Q36" s="3"/>
      <c r="R36" s="3"/>
      <c r="S36" s="3"/>
      <c r="T36" s="3"/>
      <c r="U36" s="3"/>
      <c r="V36" s="3"/>
      <c r="W36" s="3"/>
      <c r="X36" s="3"/>
      <c r="Y36" s="3"/>
      <c r="Z36" s="3"/>
      <c r="AA36" s="3"/>
    </row>
    <row r="37" spans="2:27" x14ac:dyDescent="0.25">
      <c r="B37" s="3"/>
      <c r="C37" s="3"/>
      <c r="D37" s="3"/>
      <c r="E37" s="3"/>
      <c r="F37" s="3"/>
      <c r="G37" s="3"/>
      <c r="H37" s="3"/>
      <c r="I37" s="3"/>
      <c r="J37" s="3"/>
      <c r="K37" s="3"/>
      <c r="L37" s="3"/>
      <c r="M37" s="3"/>
      <c r="N37" s="3"/>
      <c r="O37" s="3"/>
      <c r="P37" s="3"/>
      <c r="Q37" s="3"/>
      <c r="R37" s="3"/>
      <c r="S37" s="3"/>
      <c r="T37" s="3"/>
      <c r="U37" s="3"/>
      <c r="V37" s="3"/>
      <c r="W37" s="3"/>
      <c r="X37" s="3"/>
      <c r="Y37" s="3"/>
      <c r="Z37" s="3"/>
      <c r="AA37" s="3"/>
    </row>
    <row r="38" spans="2:27" x14ac:dyDescent="0.25">
      <c r="B38" s="3"/>
      <c r="C38" s="3"/>
      <c r="D38" s="3"/>
      <c r="E38" s="3"/>
      <c r="F38" s="3"/>
      <c r="G38" s="3"/>
      <c r="H38" s="3"/>
      <c r="I38" s="3"/>
      <c r="J38" s="3"/>
      <c r="K38" s="3"/>
      <c r="L38" s="3"/>
      <c r="M38" s="3"/>
      <c r="N38" s="3"/>
      <c r="O38" s="3"/>
      <c r="P38" s="3"/>
      <c r="Q38" s="3"/>
      <c r="R38" s="3"/>
      <c r="S38" s="3"/>
      <c r="T38" s="3"/>
      <c r="U38" s="3"/>
      <c r="V38" s="3"/>
      <c r="W38" s="3"/>
      <c r="X38" s="3"/>
      <c r="Y38" s="3"/>
      <c r="Z38" s="3"/>
      <c r="AA38" s="3"/>
    </row>
    <row r="39" spans="2:27" x14ac:dyDescent="0.25">
      <c r="B39" s="3"/>
      <c r="C39" s="3"/>
      <c r="D39" s="3"/>
      <c r="E39" s="3"/>
      <c r="F39" s="3"/>
      <c r="G39" s="3"/>
      <c r="H39" s="3"/>
      <c r="I39" s="3"/>
      <c r="J39" s="3"/>
      <c r="K39" s="3"/>
      <c r="L39" s="3"/>
      <c r="M39" s="3"/>
      <c r="N39" s="3"/>
      <c r="O39" s="3"/>
      <c r="P39" s="3"/>
      <c r="Q39" s="3"/>
      <c r="R39" s="3"/>
      <c r="S39" s="3"/>
      <c r="T39" s="3"/>
      <c r="U39" s="3"/>
      <c r="V39" s="3"/>
      <c r="W39" s="3"/>
      <c r="X39" s="3"/>
      <c r="Y39" s="3"/>
      <c r="Z39" s="3"/>
      <c r="AA39" s="3"/>
    </row>
    <row r="40" spans="2:27" x14ac:dyDescent="0.25">
      <c r="B40" s="3"/>
      <c r="C40" s="3"/>
      <c r="D40" s="3"/>
      <c r="E40" s="55"/>
      <c r="F40" s="3"/>
      <c r="G40" s="3"/>
      <c r="H40" s="3"/>
      <c r="I40" s="3"/>
      <c r="J40" s="3"/>
      <c r="K40" s="3"/>
      <c r="L40" s="3"/>
      <c r="M40" s="3"/>
      <c r="N40" s="3"/>
      <c r="O40" s="3"/>
      <c r="P40" s="3"/>
      <c r="Q40" s="3"/>
      <c r="R40" s="3"/>
      <c r="S40" s="3"/>
      <c r="T40" s="3"/>
      <c r="U40" s="3"/>
      <c r="V40" s="3"/>
      <c r="W40" s="3"/>
      <c r="X40" s="99"/>
      <c r="Y40" s="99"/>
      <c r="Z40" s="3"/>
      <c r="AA40" s="3"/>
    </row>
    <row r="41" spans="2:27" x14ac:dyDescent="0.25">
      <c r="B41" s="3"/>
      <c r="C41" s="3"/>
      <c r="D41" s="3"/>
      <c r="E41" s="55"/>
      <c r="F41" s="3"/>
      <c r="G41" s="3"/>
      <c r="H41" s="3"/>
      <c r="I41" s="3"/>
      <c r="J41" s="3"/>
      <c r="K41" s="3"/>
      <c r="L41" s="3"/>
      <c r="M41" s="3"/>
      <c r="N41" s="3"/>
      <c r="O41" s="3"/>
      <c r="P41" s="3"/>
      <c r="Q41" s="3"/>
      <c r="R41" s="3"/>
      <c r="S41" s="3"/>
      <c r="T41" s="3"/>
      <c r="U41" s="3"/>
      <c r="V41" s="3"/>
      <c r="W41" s="3"/>
      <c r="X41" s="99"/>
      <c r="Y41" s="99"/>
      <c r="Z41" s="3"/>
      <c r="AA41" s="3"/>
    </row>
    <row r="42" spans="2:27" x14ac:dyDescent="0.25">
      <c r="B42" s="3"/>
      <c r="C42" s="3"/>
      <c r="D42" s="3"/>
      <c r="E42" s="55"/>
      <c r="F42" s="3"/>
      <c r="G42" s="3"/>
      <c r="H42" s="3"/>
      <c r="I42" s="3"/>
      <c r="J42" s="3"/>
      <c r="K42" s="3"/>
      <c r="L42" s="3"/>
      <c r="M42" s="3"/>
      <c r="N42" s="3"/>
      <c r="O42" s="3"/>
      <c r="P42" s="3"/>
      <c r="Q42" s="3"/>
      <c r="R42" s="3"/>
      <c r="S42" s="3"/>
      <c r="T42" s="3"/>
      <c r="U42" s="3"/>
      <c r="V42" s="3"/>
      <c r="W42" s="3"/>
      <c r="X42" s="99"/>
      <c r="Y42" s="99"/>
      <c r="Z42" s="3"/>
      <c r="AA42" s="3"/>
    </row>
    <row r="43" spans="2:27" x14ac:dyDescent="0.25">
      <c r="B43" s="3"/>
      <c r="C43" s="3"/>
      <c r="D43" s="3"/>
      <c r="E43" s="55"/>
      <c r="F43" s="3"/>
      <c r="G43" s="3"/>
      <c r="H43" s="3"/>
      <c r="I43" s="3"/>
      <c r="J43" s="3"/>
      <c r="K43" s="3"/>
      <c r="L43" s="3"/>
      <c r="M43" s="3"/>
      <c r="N43" s="3"/>
      <c r="O43" s="3"/>
      <c r="P43" s="3"/>
      <c r="Q43" s="3"/>
      <c r="R43" s="3"/>
      <c r="S43" s="3"/>
      <c r="T43" s="3"/>
      <c r="U43" s="3"/>
      <c r="V43" s="3"/>
      <c r="W43" s="3"/>
      <c r="X43" s="99"/>
      <c r="Y43" s="99"/>
      <c r="Z43" s="3"/>
      <c r="AA43" s="3"/>
    </row>
    <row r="44" spans="2:27" x14ac:dyDescent="0.25">
      <c r="B44" s="3"/>
      <c r="C44" s="3"/>
      <c r="D44" s="3"/>
      <c r="E44" s="55"/>
      <c r="F44" s="3"/>
      <c r="G44" s="3"/>
      <c r="H44" s="3"/>
      <c r="I44" s="3"/>
      <c r="J44" s="3"/>
      <c r="K44" s="3"/>
      <c r="L44" s="3"/>
      <c r="M44" s="3"/>
      <c r="N44" s="3"/>
      <c r="O44" s="3"/>
      <c r="P44" s="3"/>
      <c r="Q44" s="3"/>
      <c r="R44" s="3"/>
      <c r="S44" s="3"/>
      <c r="T44" s="3"/>
      <c r="U44" s="3"/>
      <c r="V44" s="3"/>
      <c r="W44" s="3"/>
      <c r="X44" s="99"/>
      <c r="Y44" s="99"/>
      <c r="Z44" s="3"/>
      <c r="AA44" s="3"/>
    </row>
    <row r="45" spans="2:27" x14ac:dyDescent="0.25">
      <c r="B45" s="3"/>
      <c r="C45" s="3"/>
      <c r="D45" s="3"/>
      <c r="E45" s="55"/>
      <c r="F45" s="3"/>
      <c r="G45" s="3"/>
      <c r="H45" s="3"/>
      <c r="I45" s="3"/>
      <c r="J45" s="3"/>
      <c r="K45" s="3"/>
      <c r="L45" s="3"/>
      <c r="M45" s="3"/>
      <c r="N45" s="3"/>
      <c r="O45" s="3"/>
      <c r="P45" s="3"/>
      <c r="Q45" s="3"/>
      <c r="R45" s="3"/>
      <c r="S45" s="3"/>
      <c r="T45" s="3"/>
      <c r="U45" s="3"/>
      <c r="V45" s="3"/>
      <c r="W45" s="3"/>
      <c r="X45" s="99"/>
      <c r="Y45" s="99"/>
      <c r="Z45" s="3"/>
      <c r="AA45" s="3"/>
    </row>
    <row r="46" spans="2:27" x14ac:dyDescent="0.25">
      <c r="B46" s="3"/>
      <c r="C46" s="3"/>
      <c r="D46" s="3"/>
      <c r="E46" s="55"/>
      <c r="F46" s="3"/>
      <c r="G46" s="3"/>
      <c r="H46" s="3"/>
      <c r="I46" s="3"/>
      <c r="J46" s="3"/>
      <c r="K46" s="3"/>
      <c r="L46" s="3"/>
      <c r="M46" s="3"/>
      <c r="N46" s="3"/>
      <c r="O46" s="3"/>
      <c r="P46" s="3"/>
      <c r="Q46" s="3"/>
      <c r="R46" s="3"/>
      <c r="S46" s="3"/>
      <c r="T46" s="3"/>
      <c r="U46" s="3"/>
      <c r="V46" s="3"/>
      <c r="W46" s="3"/>
      <c r="X46" s="99"/>
      <c r="Y46" s="99"/>
      <c r="Z46" s="3"/>
      <c r="AA46" s="3"/>
    </row>
    <row r="47" spans="2:27" x14ac:dyDescent="0.25">
      <c r="B47" s="3"/>
      <c r="C47" s="3"/>
      <c r="D47" s="3"/>
      <c r="E47" s="55"/>
      <c r="F47" s="3"/>
      <c r="G47" s="3"/>
      <c r="H47" s="3"/>
      <c r="I47" s="3"/>
      <c r="J47" s="3"/>
      <c r="K47" s="3"/>
      <c r="L47" s="3"/>
      <c r="M47" s="3"/>
      <c r="N47" s="3"/>
      <c r="O47" s="3"/>
      <c r="P47" s="3"/>
      <c r="Q47" s="3"/>
      <c r="R47" s="3"/>
      <c r="S47" s="3"/>
      <c r="T47" s="3"/>
      <c r="U47" s="3"/>
      <c r="V47" s="3"/>
      <c r="W47" s="3"/>
      <c r="X47" s="99"/>
      <c r="Y47" s="99"/>
      <c r="Z47" s="3"/>
      <c r="AA47" s="3"/>
    </row>
    <row r="48" spans="2:27" x14ac:dyDescent="0.25">
      <c r="B48" s="3"/>
      <c r="C48" s="3"/>
      <c r="D48" s="3"/>
      <c r="E48" s="55"/>
      <c r="F48" s="3"/>
      <c r="G48" s="3"/>
      <c r="H48" s="3"/>
      <c r="I48" s="3"/>
      <c r="J48" s="3"/>
      <c r="K48" s="3"/>
      <c r="L48" s="3"/>
      <c r="M48" s="3"/>
      <c r="N48" s="3"/>
      <c r="O48" s="3"/>
      <c r="P48" s="3"/>
      <c r="Q48" s="3"/>
      <c r="R48" s="3"/>
      <c r="S48" s="3"/>
      <c r="T48" s="3"/>
      <c r="U48" s="3"/>
      <c r="V48" s="3"/>
      <c r="W48" s="3"/>
      <c r="X48" s="99"/>
      <c r="Y48" s="99"/>
      <c r="Z48" s="3"/>
      <c r="AA48" s="3"/>
    </row>
    <row r="49" spans="2:27" x14ac:dyDescent="0.25">
      <c r="B49" s="3"/>
      <c r="C49" s="3"/>
      <c r="D49" s="3"/>
      <c r="E49" s="55"/>
      <c r="F49" s="3"/>
      <c r="G49" s="3"/>
      <c r="H49" s="3"/>
      <c r="I49" s="3"/>
      <c r="J49" s="3"/>
      <c r="K49" s="3"/>
      <c r="L49" s="3"/>
      <c r="M49" s="3"/>
      <c r="N49" s="3"/>
      <c r="O49" s="3"/>
      <c r="P49" s="3"/>
      <c r="Q49" s="3"/>
      <c r="R49" s="3"/>
      <c r="S49" s="3"/>
      <c r="T49" s="3"/>
      <c r="U49" s="3"/>
      <c r="V49" s="3"/>
      <c r="W49" s="3"/>
      <c r="X49" s="99"/>
      <c r="Y49" s="99"/>
      <c r="Z49" s="3"/>
      <c r="AA49" s="3"/>
    </row>
    <row r="50" spans="2:27" x14ac:dyDescent="0.25">
      <c r="B50" s="3"/>
      <c r="C50" s="3"/>
      <c r="D50" s="3"/>
      <c r="E50" s="55"/>
      <c r="F50" s="3"/>
      <c r="G50" s="3"/>
      <c r="H50" s="3"/>
      <c r="I50" s="3"/>
      <c r="J50" s="3"/>
      <c r="K50" s="3"/>
      <c r="L50" s="3"/>
      <c r="M50" s="3"/>
      <c r="N50" s="3"/>
      <c r="O50" s="3"/>
      <c r="P50" s="3"/>
      <c r="Q50" s="3"/>
      <c r="R50" s="3"/>
      <c r="S50" s="3"/>
      <c r="T50" s="3"/>
      <c r="U50" s="3"/>
      <c r="V50" s="3"/>
      <c r="W50" s="3"/>
      <c r="X50" s="99"/>
      <c r="Y50" s="99"/>
      <c r="Z50" s="3"/>
      <c r="AA50" s="3"/>
    </row>
    <row r="51" spans="2:27" x14ac:dyDescent="0.25">
      <c r="B51" s="3"/>
      <c r="C51" s="3"/>
      <c r="D51" s="3"/>
      <c r="E51" s="55"/>
      <c r="F51" s="3"/>
      <c r="G51" s="3"/>
      <c r="H51" s="3"/>
      <c r="I51" s="3"/>
      <c r="J51" s="3"/>
      <c r="K51" s="3"/>
      <c r="L51" s="3"/>
      <c r="M51" s="3"/>
      <c r="N51" s="3"/>
      <c r="O51" s="3"/>
      <c r="P51" s="3"/>
      <c r="Q51" s="3"/>
      <c r="R51" s="3"/>
      <c r="S51" s="3"/>
      <c r="T51" s="3"/>
      <c r="U51" s="3"/>
      <c r="V51" s="3"/>
      <c r="W51" s="3"/>
      <c r="X51" s="99"/>
      <c r="Y51" s="99"/>
      <c r="Z51" s="3"/>
      <c r="AA51" s="3"/>
    </row>
    <row r="52" spans="2:27" x14ac:dyDescent="0.25">
      <c r="B52" s="3"/>
      <c r="C52" s="3"/>
      <c r="D52" s="3"/>
      <c r="E52" s="55"/>
      <c r="F52" s="3"/>
      <c r="G52" s="3"/>
      <c r="H52" s="3"/>
      <c r="I52" s="3"/>
      <c r="J52" s="3"/>
      <c r="K52" s="3"/>
      <c r="L52" s="3"/>
      <c r="M52" s="3"/>
      <c r="N52" s="3"/>
      <c r="O52" s="3"/>
      <c r="P52" s="3"/>
      <c r="Q52" s="3"/>
      <c r="R52" s="3"/>
      <c r="S52" s="3"/>
      <c r="T52" s="3"/>
      <c r="U52" s="3"/>
      <c r="V52" s="3"/>
      <c r="W52" s="3"/>
      <c r="X52" s="99"/>
      <c r="Y52" s="99"/>
      <c r="Z52" s="3"/>
      <c r="AA52" s="3"/>
    </row>
    <row r="53" spans="2:27" x14ac:dyDescent="0.25">
      <c r="B53" s="3"/>
      <c r="C53" s="3"/>
      <c r="D53" s="3"/>
      <c r="E53" s="55"/>
      <c r="F53" s="3"/>
      <c r="G53" s="3"/>
      <c r="H53" s="3"/>
      <c r="I53" s="3"/>
      <c r="J53" s="3"/>
      <c r="K53" s="3"/>
      <c r="L53" s="3"/>
      <c r="M53" s="3"/>
      <c r="N53" s="3"/>
      <c r="O53" s="3"/>
      <c r="P53" s="3"/>
      <c r="Q53" s="3"/>
      <c r="R53" s="3"/>
      <c r="S53" s="3"/>
      <c r="T53" s="3"/>
      <c r="U53" s="3"/>
      <c r="V53" s="3"/>
      <c r="W53" s="3"/>
      <c r="X53" s="99"/>
      <c r="Y53" s="99"/>
      <c r="Z53" s="3"/>
      <c r="AA53" s="3"/>
    </row>
    <row r="54" spans="2:27" x14ac:dyDescent="0.25">
      <c r="B54" s="3"/>
      <c r="C54" s="3"/>
      <c r="D54" s="3"/>
      <c r="E54" s="55"/>
      <c r="F54" s="3"/>
      <c r="G54" s="3"/>
      <c r="H54" s="3"/>
      <c r="I54" s="3"/>
      <c r="J54" s="3"/>
      <c r="K54" s="3"/>
      <c r="L54" s="3"/>
      <c r="M54" s="3"/>
      <c r="N54" s="3"/>
      <c r="O54" s="3"/>
      <c r="P54" s="3"/>
      <c r="Q54" s="3"/>
      <c r="R54" s="3"/>
      <c r="S54" s="3"/>
      <c r="T54" s="3"/>
      <c r="U54" s="3"/>
      <c r="V54" s="3"/>
      <c r="W54" s="3"/>
      <c r="X54" s="99"/>
      <c r="Y54" s="99"/>
      <c r="Z54" s="3"/>
      <c r="AA54" s="3"/>
    </row>
    <row r="55" spans="2:27" x14ac:dyDescent="0.25">
      <c r="B55" s="3"/>
      <c r="C55" s="3"/>
      <c r="D55" s="3"/>
      <c r="E55" s="55"/>
      <c r="F55" s="3"/>
      <c r="G55" s="3"/>
      <c r="H55" s="3"/>
      <c r="I55" s="3"/>
      <c r="J55" s="3"/>
      <c r="K55" s="3"/>
      <c r="L55" s="3"/>
      <c r="M55" s="3"/>
      <c r="N55" s="3"/>
      <c r="O55" s="3"/>
      <c r="P55" s="3"/>
      <c r="Q55" s="3"/>
      <c r="R55" s="3"/>
      <c r="S55" s="3"/>
      <c r="T55" s="3"/>
      <c r="U55" s="3"/>
      <c r="V55" s="3"/>
      <c r="W55" s="3"/>
      <c r="X55" s="99"/>
      <c r="Y55" s="99"/>
      <c r="Z55" s="3"/>
      <c r="AA55" s="3"/>
    </row>
    <row r="56" spans="2:27" x14ac:dyDescent="0.25">
      <c r="B56" s="3"/>
      <c r="C56" s="3"/>
      <c r="D56" s="3"/>
      <c r="E56" s="55"/>
      <c r="F56" s="3"/>
      <c r="G56" s="3"/>
      <c r="H56" s="3"/>
      <c r="I56" s="3"/>
      <c r="J56" s="3"/>
      <c r="K56" s="3"/>
      <c r="L56" s="3"/>
      <c r="M56" s="3"/>
      <c r="N56" s="3"/>
      <c r="O56" s="3"/>
      <c r="P56" s="3"/>
      <c r="Q56" s="3"/>
      <c r="R56" s="3"/>
      <c r="S56" s="3"/>
      <c r="T56" s="3"/>
      <c r="U56" s="3"/>
      <c r="V56" s="3"/>
      <c r="W56" s="3"/>
      <c r="X56" s="99"/>
      <c r="Y56" s="99"/>
      <c r="Z56" s="3"/>
      <c r="AA56" s="3"/>
    </row>
    <row r="57" spans="2:27" x14ac:dyDescent="0.25">
      <c r="B57" s="3"/>
      <c r="C57" s="3"/>
      <c r="D57" s="3"/>
      <c r="E57" s="55"/>
      <c r="F57" s="3"/>
      <c r="G57" s="3"/>
      <c r="H57" s="3"/>
      <c r="I57" s="3"/>
      <c r="J57" s="3"/>
      <c r="K57" s="3"/>
      <c r="L57" s="3"/>
      <c r="M57" s="3"/>
      <c r="N57" s="3"/>
      <c r="O57" s="3"/>
      <c r="P57" s="3"/>
      <c r="Q57" s="3"/>
      <c r="R57" s="3"/>
      <c r="S57" s="3"/>
      <c r="T57" s="3"/>
      <c r="U57" s="3"/>
      <c r="V57" s="3"/>
      <c r="W57" s="3"/>
      <c r="X57" s="99"/>
      <c r="Y57" s="99"/>
      <c r="Z57" s="3"/>
      <c r="AA57" s="3"/>
    </row>
    <row r="58" spans="2:27" x14ac:dyDescent="0.25">
      <c r="B58" s="3"/>
      <c r="C58" s="3"/>
      <c r="D58" s="3"/>
      <c r="E58" s="55"/>
      <c r="F58" s="3"/>
      <c r="G58" s="3"/>
      <c r="H58" s="3"/>
      <c r="I58" s="3"/>
      <c r="J58" s="3"/>
      <c r="K58" s="3"/>
      <c r="L58" s="3"/>
      <c r="M58" s="3"/>
      <c r="N58" s="3"/>
      <c r="O58" s="3"/>
      <c r="P58" s="3"/>
      <c r="Q58" s="3"/>
      <c r="R58" s="3"/>
      <c r="S58" s="3"/>
      <c r="T58" s="3"/>
      <c r="U58" s="3"/>
      <c r="V58" s="3"/>
      <c r="W58" s="3"/>
      <c r="X58" s="99"/>
      <c r="Y58" s="99"/>
      <c r="Z58" s="3"/>
      <c r="AA58" s="3"/>
    </row>
    <row r="59" spans="2:27" x14ac:dyDescent="0.25">
      <c r="B59" s="3"/>
      <c r="C59" s="3"/>
      <c r="D59" s="3"/>
      <c r="E59" s="55"/>
      <c r="F59" s="3"/>
      <c r="G59" s="3"/>
      <c r="H59" s="3"/>
      <c r="I59" s="3"/>
      <c r="J59" s="3"/>
      <c r="K59" s="3"/>
      <c r="L59" s="3"/>
      <c r="M59" s="3"/>
      <c r="N59" s="3"/>
      <c r="O59" s="3"/>
      <c r="P59" s="3"/>
      <c r="Q59" s="3"/>
      <c r="R59" s="3"/>
      <c r="S59" s="3"/>
      <c r="T59" s="3"/>
      <c r="U59" s="3"/>
      <c r="V59" s="3"/>
      <c r="W59" s="3"/>
      <c r="X59" s="99"/>
      <c r="Y59" s="99"/>
      <c r="Z59" s="3"/>
      <c r="AA59" s="3"/>
    </row>
    <row r="60" spans="2:27" x14ac:dyDescent="0.25">
      <c r="B60" s="3"/>
      <c r="C60" s="3"/>
      <c r="D60" s="3"/>
      <c r="E60" s="55"/>
      <c r="F60" s="3"/>
      <c r="G60" s="3"/>
      <c r="H60" s="3"/>
      <c r="I60" s="3"/>
      <c r="J60" s="3"/>
      <c r="K60" s="3"/>
      <c r="L60" s="3"/>
      <c r="M60" s="3"/>
      <c r="N60" s="3"/>
      <c r="O60" s="3"/>
      <c r="P60" s="3"/>
      <c r="Q60" s="3"/>
      <c r="R60" s="3"/>
      <c r="S60" s="3"/>
      <c r="T60" s="3"/>
      <c r="U60" s="3"/>
      <c r="V60" s="3"/>
      <c r="W60" s="3"/>
      <c r="X60" s="99"/>
      <c r="Y60" s="99"/>
      <c r="Z60" s="3"/>
      <c r="AA60" s="3"/>
    </row>
    <row r="61" spans="2:27" x14ac:dyDescent="0.25">
      <c r="B61" s="3"/>
      <c r="C61" s="3"/>
      <c r="D61" s="3"/>
      <c r="E61" s="55"/>
      <c r="F61" s="3"/>
      <c r="G61" s="3"/>
      <c r="H61" s="3"/>
      <c r="I61" s="3"/>
      <c r="J61" s="3"/>
      <c r="K61" s="3"/>
      <c r="L61" s="3"/>
      <c r="M61" s="3"/>
      <c r="N61" s="3"/>
      <c r="O61" s="3"/>
      <c r="P61" s="3"/>
      <c r="Q61" s="3"/>
      <c r="R61" s="3"/>
      <c r="S61" s="3"/>
      <c r="T61" s="3"/>
      <c r="U61" s="3"/>
      <c r="V61" s="3"/>
      <c r="W61" s="3"/>
      <c r="X61" s="99"/>
      <c r="Y61" s="99"/>
      <c r="Z61" s="3"/>
      <c r="AA61" s="3"/>
    </row>
    <row r="62" spans="2:27" x14ac:dyDescent="0.25">
      <c r="B62" s="3"/>
      <c r="C62" s="3"/>
      <c r="D62" s="3"/>
      <c r="E62" s="55"/>
      <c r="F62" s="3"/>
      <c r="G62" s="3"/>
      <c r="H62" s="3"/>
      <c r="I62" s="3"/>
      <c r="J62" s="3"/>
      <c r="K62" s="3"/>
      <c r="L62" s="3"/>
      <c r="M62" s="3"/>
      <c r="N62" s="3"/>
      <c r="O62" s="3"/>
      <c r="P62" s="3"/>
      <c r="Q62" s="3"/>
      <c r="R62" s="3"/>
      <c r="S62" s="3"/>
      <c r="T62" s="3"/>
      <c r="U62" s="3"/>
      <c r="V62" s="3"/>
      <c r="W62" s="3"/>
      <c r="X62" s="99"/>
      <c r="Y62" s="99"/>
      <c r="Z62" s="3"/>
      <c r="AA62" s="3"/>
    </row>
    <row r="63" spans="2:27" x14ac:dyDescent="0.25">
      <c r="B63" s="3"/>
      <c r="C63" s="3"/>
      <c r="D63" s="3"/>
      <c r="E63" s="55"/>
      <c r="F63" s="3"/>
      <c r="G63" s="3"/>
      <c r="H63" s="3"/>
      <c r="I63" s="3"/>
      <c r="J63" s="3"/>
      <c r="K63" s="3"/>
      <c r="L63" s="3"/>
      <c r="M63" s="3"/>
      <c r="N63" s="3"/>
      <c r="O63" s="3"/>
      <c r="P63" s="3"/>
      <c r="Q63" s="3"/>
      <c r="R63" s="3"/>
      <c r="S63" s="3"/>
      <c r="T63" s="3"/>
      <c r="U63" s="3"/>
      <c r="V63" s="3"/>
      <c r="W63" s="3"/>
      <c r="X63" s="99"/>
      <c r="Y63" s="99"/>
      <c r="Z63" s="3"/>
      <c r="AA63" s="3"/>
    </row>
    <row r="64" spans="2:27" x14ac:dyDescent="0.25">
      <c r="B64" s="3"/>
      <c r="C64" s="3"/>
      <c r="D64" s="3"/>
      <c r="E64" s="55"/>
      <c r="F64" s="3"/>
      <c r="G64" s="3"/>
      <c r="H64" s="3"/>
      <c r="I64" s="3"/>
      <c r="J64" s="3"/>
      <c r="K64" s="3"/>
      <c r="L64" s="3"/>
      <c r="M64" s="3"/>
      <c r="N64" s="3"/>
      <c r="O64" s="3"/>
      <c r="P64" s="3"/>
      <c r="Q64" s="3"/>
      <c r="R64" s="3"/>
      <c r="S64" s="3"/>
      <c r="T64" s="3"/>
      <c r="U64" s="3"/>
      <c r="V64" s="3"/>
      <c r="W64" s="3"/>
      <c r="X64" s="99"/>
      <c r="Y64" s="99"/>
      <c r="Z64" s="3"/>
      <c r="AA64" s="3"/>
    </row>
    <row r="65" spans="2:27" x14ac:dyDescent="0.25">
      <c r="B65" s="3"/>
      <c r="C65" s="3"/>
      <c r="D65" s="3"/>
      <c r="E65" s="55"/>
      <c r="F65" s="3"/>
      <c r="G65" s="3"/>
      <c r="H65" s="3"/>
      <c r="I65" s="3"/>
      <c r="J65" s="3"/>
      <c r="K65" s="3"/>
      <c r="L65" s="3"/>
      <c r="M65" s="3"/>
      <c r="N65" s="3"/>
      <c r="O65" s="3"/>
      <c r="P65" s="3"/>
      <c r="Q65" s="3"/>
      <c r="R65" s="3"/>
      <c r="S65" s="3"/>
      <c r="T65" s="3"/>
      <c r="U65" s="3"/>
      <c r="V65" s="3"/>
      <c r="W65" s="3"/>
      <c r="X65" s="99"/>
      <c r="Y65" s="99"/>
      <c r="Z65" s="3"/>
      <c r="AA65" s="3"/>
    </row>
    <row r="66" spans="2:27" x14ac:dyDescent="0.25">
      <c r="B66" s="3"/>
      <c r="C66" s="3"/>
      <c r="D66" s="3"/>
      <c r="E66" s="55"/>
      <c r="F66" s="3"/>
      <c r="G66" s="3"/>
      <c r="H66" s="3"/>
      <c r="I66" s="3"/>
      <c r="J66" s="3"/>
      <c r="K66" s="3"/>
      <c r="L66" s="3"/>
      <c r="M66" s="3"/>
      <c r="N66" s="3"/>
      <c r="O66" s="3"/>
      <c r="P66" s="3"/>
      <c r="Q66" s="3"/>
      <c r="R66" s="3"/>
      <c r="S66" s="3"/>
      <c r="T66" s="3"/>
      <c r="U66" s="3"/>
      <c r="V66" s="3"/>
      <c r="W66" s="3"/>
      <c r="X66" s="99"/>
      <c r="Y66" s="99"/>
      <c r="Z66" s="3"/>
      <c r="AA66" s="3"/>
    </row>
    <row r="67" spans="2:27" x14ac:dyDescent="0.25">
      <c r="B67" s="3"/>
      <c r="C67" s="3"/>
      <c r="D67" s="3"/>
      <c r="E67" s="55"/>
      <c r="F67" s="3"/>
      <c r="G67" s="3"/>
      <c r="H67" s="3"/>
      <c r="I67" s="3"/>
      <c r="J67" s="3"/>
      <c r="K67" s="3"/>
      <c r="L67" s="3"/>
      <c r="M67" s="3"/>
      <c r="N67" s="3"/>
      <c r="O67" s="3"/>
      <c r="P67" s="3"/>
      <c r="Q67" s="3"/>
      <c r="R67" s="3"/>
      <c r="S67" s="3"/>
      <c r="T67" s="3"/>
      <c r="U67" s="3"/>
      <c r="V67" s="3"/>
      <c r="W67" s="3"/>
      <c r="X67" s="99"/>
      <c r="Y67" s="99"/>
      <c r="Z67" s="3"/>
      <c r="AA67" s="3"/>
    </row>
    <row r="68" spans="2:27" x14ac:dyDescent="0.25">
      <c r="B68" s="3"/>
      <c r="C68" s="3"/>
      <c r="D68" s="3"/>
      <c r="E68" s="55"/>
      <c r="F68" s="3"/>
      <c r="G68" s="3"/>
      <c r="H68" s="3"/>
      <c r="I68" s="3"/>
      <c r="J68" s="3"/>
      <c r="K68" s="3"/>
      <c r="L68" s="3"/>
      <c r="M68" s="3"/>
      <c r="N68" s="3"/>
      <c r="O68" s="3"/>
      <c r="P68" s="3"/>
      <c r="Q68" s="3"/>
      <c r="R68" s="3"/>
      <c r="S68" s="3"/>
      <c r="T68" s="3"/>
      <c r="U68" s="3"/>
      <c r="V68" s="3"/>
      <c r="W68" s="3"/>
      <c r="X68" s="99"/>
      <c r="Y68" s="99"/>
      <c r="Z68" s="3"/>
      <c r="AA68" s="3"/>
    </row>
    <row r="69" spans="2:27" x14ac:dyDescent="0.25">
      <c r="B69" s="3"/>
      <c r="C69" s="3"/>
      <c r="D69" s="3"/>
      <c r="E69" s="55"/>
      <c r="F69" s="3"/>
      <c r="G69" s="3"/>
      <c r="H69" s="3"/>
      <c r="I69" s="3"/>
      <c r="J69" s="3"/>
      <c r="K69" s="3"/>
      <c r="L69" s="3"/>
      <c r="M69" s="3"/>
      <c r="N69" s="3"/>
      <c r="O69" s="3"/>
      <c r="P69" s="3"/>
      <c r="Q69" s="3"/>
      <c r="R69" s="3"/>
      <c r="S69" s="3"/>
      <c r="T69" s="3"/>
      <c r="U69" s="3"/>
      <c r="V69" s="3"/>
      <c r="W69" s="3"/>
      <c r="X69" s="99"/>
      <c r="Y69" s="99"/>
      <c r="Z69" s="3"/>
      <c r="AA69" s="3"/>
    </row>
    <row r="70" spans="2:27" x14ac:dyDescent="0.25">
      <c r="B70" s="3"/>
      <c r="C70" s="3"/>
      <c r="D70" s="3"/>
      <c r="E70" s="55"/>
      <c r="F70" s="3"/>
      <c r="G70" s="3"/>
      <c r="H70" s="3"/>
      <c r="I70" s="3"/>
      <c r="J70" s="3"/>
      <c r="K70" s="3"/>
      <c r="L70" s="3"/>
      <c r="M70" s="3"/>
      <c r="N70" s="3"/>
      <c r="O70" s="3"/>
      <c r="P70" s="3"/>
      <c r="Q70" s="3"/>
      <c r="R70" s="3"/>
      <c r="S70" s="3"/>
      <c r="T70" s="3"/>
      <c r="U70" s="3"/>
      <c r="V70" s="3"/>
      <c r="W70" s="3"/>
      <c r="X70" s="99"/>
      <c r="Y70" s="99"/>
      <c r="Z70" s="3"/>
      <c r="AA70" s="3"/>
    </row>
    <row r="71" spans="2:27" x14ac:dyDescent="0.25">
      <c r="B71" s="3"/>
      <c r="C71" s="3"/>
      <c r="D71" s="3"/>
      <c r="E71" s="55"/>
      <c r="F71" s="3"/>
      <c r="G71" s="3"/>
      <c r="H71" s="3"/>
      <c r="I71" s="3"/>
      <c r="J71" s="3"/>
      <c r="K71" s="3"/>
      <c r="L71" s="3"/>
      <c r="M71" s="3"/>
      <c r="N71" s="3"/>
      <c r="O71" s="3"/>
      <c r="P71" s="3"/>
      <c r="Q71" s="3"/>
      <c r="R71" s="3"/>
      <c r="S71" s="3"/>
      <c r="T71" s="3"/>
      <c r="U71" s="3"/>
      <c r="V71" s="3"/>
      <c r="W71" s="3"/>
      <c r="X71" s="99"/>
      <c r="Y71" s="99"/>
      <c r="Z71" s="3"/>
      <c r="AA71" s="3"/>
    </row>
    <row r="72" spans="2:27" x14ac:dyDescent="0.25">
      <c r="B72" s="3"/>
      <c r="C72" s="3"/>
      <c r="D72" s="3"/>
      <c r="E72" s="55"/>
      <c r="F72" s="3"/>
      <c r="G72" s="3"/>
      <c r="H72" s="3"/>
      <c r="I72" s="3"/>
      <c r="J72" s="3"/>
      <c r="K72" s="3"/>
      <c r="L72" s="3"/>
      <c r="M72" s="3"/>
      <c r="N72" s="3"/>
      <c r="O72" s="3"/>
      <c r="P72" s="3"/>
      <c r="Q72" s="3"/>
      <c r="R72" s="3"/>
      <c r="S72" s="3"/>
      <c r="T72" s="3"/>
      <c r="U72" s="3"/>
      <c r="V72" s="3"/>
      <c r="W72" s="3"/>
      <c r="X72" s="99"/>
      <c r="Y72" s="99"/>
      <c r="Z72" s="3"/>
      <c r="AA72" s="3"/>
    </row>
    <row r="73" spans="2:27" x14ac:dyDescent="0.25">
      <c r="B73" s="3"/>
      <c r="C73" s="3"/>
      <c r="D73" s="3"/>
      <c r="E73" s="55"/>
      <c r="F73" s="3"/>
      <c r="G73" s="3"/>
      <c r="H73" s="3"/>
      <c r="I73" s="3"/>
      <c r="J73" s="3"/>
      <c r="K73" s="3"/>
      <c r="L73" s="3"/>
      <c r="M73" s="3"/>
      <c r="N73" s="3"/>
      <c r="O73" s="3"/>
      <c r="P73" s="3"/>
      <c r="Q73" s="3"/>
      <c r="R73" s="3"/>
      <c r="S73" s="3"/>
      <c r="T73" s="3"/>
      <c r="U73" s="3"/>
      <c r="V73" s="3"/>
      <c r="W73" s="3"/>
      <c r="X73" s="99"/>
      <c r="Y73" s="99"/>
      <c r="Z73" s="3"/>
      <c r="AA73" s="3"/>
    </row>
    <row r="74" spans="2:27" x14ac:dyDescent="0.25">
      <c r="B74" s="3"/>
      <c r="C74" s="3"/>
      <c r="D74" s="3"/>
      <c r="E74" s="55"/>
      <c r="F74" s="3"/>
      <c r="G74" s="3"/>
      <c r="H74" s="3"/>
      <c r="I74" s="3"/>
      <c r="J74" s="3"/>
      <c r="K74" s="3"/>
      <c r="L74" s="3"/>
      <c r="M74" s="3"/>
      <c r="N74" s="3"/>
      <c r="O74" s="3"/>
      <c r="P74" s="3"/>
      <c r="Q74" s="3"/>
      <c r="R74" s="3"/>
      <c r="S74" s="3"/>
      <c r="T74" s="3"/>
      <c r="U74" s="3"/>
      <c r="V74" s="3"/>
      <c r="W74" s="3"/>
      <c r="X74" s="99"/>
      <c r="Y74" s="99"/>
      <c r="Z74" s="3"/>
      <c r="AA74" s="3"/>
    </row>
    <row r="75" spans="2:27" x14ac:dyDescent="0.25">
      <c r="B75" s="3"/>
      <c r="C75" s="3"/>
      <c r="D75" s="3"/>
      <c r="E75" s="55"/>
      <c r="F75" s="3"/>
      <c r="G75" s="3"/>
      <c r="H75" s="3"/>
      <c r="I75" s="3"/>
      <c r="J75" s="3"/>
      <c r="K75" s="3"/>
      <c r="L75" s="3"/>
      <c r="M75" s="3"/>
      <c r="N75" s="3"/>
      <c r="O75" s="3"/>
      <c r="P75" s="3"/>
      <c r="Q75" s="3"/>
      <c r="R75" s="3"/>
      <c r="S75" s="3"/>
      <c r="T75" s="3"/>
      <c r="U75" s="3"/>
      <c r="V75" s="3"/>
      <c r="W75" s="3"/>
      <c r="X75" s="99"/>
      <c r="Y75" s="99"/>
      <c r="Z75" s="3"/>
      <c r="AA75" s="3"/>
    </row>
    <row r="76" spans="2:27" x14ac:dyDescent="0.25">
      <c r="B76" s="3"/>
      <c r="C76" s="3"/>
      <c r="D76" s="3"/>
      <c r="E76" s="55"/>
      <c r="F76" s="3"/>
      <c r="G76" s="3"/>
      <c r="H76" s="3"/>
      <c r="I76" s="3"/>
      <c r="J76" s="3"/>
      <c r="K76" s="3"/>
      <c r="L76" s="3"/>
      <c r="M76" s="3"/>
      <c r="N76" s="3"/>
      <c r="O76" s="3"/>
      <c r="P76" s="3"/>
      <c r="Q76" s="3"/>
      <c r="R76" s="3"/>
      <c r="S76" s="3"/>
      <c r="T76" s="3"/>
      <c r="U76" s="3"/>
      <c r="V76" s="3"/>
      <c r="W76" s="3"/>
      <c r="X76" s="99"/>
      <c r="Y76" s="99"/>
      <c r="Z76" s="3"/>
      <c r="AA76" s="3"/>
    </row>
    <row r="77" spans="2:27" x14ac:dyDescent="0.25">
      <c r="B77" s="3"/>
      <c r="C77" s="3"/>
      <c r="D77" s="3"/>
      <c r="E77" s="55"/>
      <c r="F77" s="3"/>
      <c r="G77" s="3"/>
      <c r="H77" s="3"/>
      <c r="I77" s="3"/>
      <c r="J77" s="3"/>
      <c r="K77" s="3"/>
      <c r="L77" s="3"/>
      <c r="M77" s="3"/>
      <c r="N77" s="3"/>
      <c r="O77" s="3"/>
      <c r="P77" s="3"/>
      <c r="Q77" s="3"/>
      <c r="R77" s="3"/>
      <c r="S77" s="3"/>
      <c r="T77" s="3"/>
      <c r="U77" s="3"/>
      <c r="V77" s="3"/>
      <c r="W77" s="3"/>
      <c r="X77" s="99"/>
      <c r="Y77" s="99"/>
      <c r="Z77" s="3"/>
      <c r="AA77" s="3"/>
    </row>
    <row r="78" spans="2:27" x14ac:dyDescent="0.25">
      <c r="B78" s="3"/>
      <c r="C78" s="3"/>
      <c r="D78" s="3"/>
      <c r="E78" s="55"/>
      <c r="F78" s="3"/>
      <c r="G78" s="3"/>
      <c r="H78" s="3"/>
      <c r="I78" s="3"/>
      <c r="J78" s="3"/>
      <c r="K78" s="3"/>
      <c r="L78" s="3"/>
      <c r="M78" s="3"/>
      <c r="N78" s="3"/>
      <c r="O78" s="3"/>
      <c r="P78" s="3"/>
      <c r="Q78" s="3"/>
      <c r="R78" s="3"/>
      <c r="S78" s="3"/>
      <c r="T78" s="3"/>
      <c r="U78" s="3"/>
      <c r="V78" s="3"/>
      <c r="W78" s="3"/>
      <c r="X78" s="99"/>
      <c r="Y78" s="99"/>
      <c r="Z78" s="3"/>
      <c r="AA78" s="3"/>
    </row>
    <row r="79" spans="2:27" x14ac:dyDescent="0.25">
      <c r="B79" s="3"/>
      <c r="C79" s="3"/>
      <c r="D79" s="3"/>
      <c r="E79" s="55"/>
      <c r="F79" s="3"/>
      <c r="G79" s="3"/>
      <c r="H79" s="3"/>
      <c r="I79" s="3"/>
      <c r="J79" s="3"/>
      <c r="K79" s="3"/>
      <c r="L79" s="3"/>
      <c r="M79" s="3"/>
      <c r="N79" s="3"/>
      <c r="O79" s="3"/>
      <c r="P79" s="3"/>
      <c r="Q79" s="3"/>
      <c r="R79" s="3"/>
      <c r="S79" s="3"/>
      <c r="T79" s="3"/>
      <c r="U79" s="3"/>
      <c r="V79" s="3"/>
      <c r="W79" s="3"/>
      <c r="X79" s="99"/>
      <c r="Y79" s="99"/>
      <c r="Z79" s="3"/>
      <c r="AA79" s="3"/>
    </row>
    <row r="80" spans="2:27" x14ac:dyDescent="0.25">
      <c r="B80" s="3"/>
      <c r="C80" s="3"/>
      <c r="D80" s="3"/>
      <c r="E80" s="55"/>
      <c r="F80" s="3"/>
      <c r="G80" s="3"/>
      <c r="H80" s="3"/>
      <c r="I80" s="3"/>
      <c r="J80" s="3"/>
      <c r="K80" s="3"/>
      <c r="L80" s="3"/>
      <c r="M80" s="3"/>
      <c r="N80" s="3"/>
      <c r="O80" s="3"/>
      <c r="P80" s="3"/>
      <c r="Q80" s="3"/>
      <c r="R80" s="3"/>
      <c r="S80" s="3"/>
      <c r="T80" s="3"/>
      <c r="U80" s="3"/>
      <c r="V80" s="3"/>
      <c r="W80" s="3"/>
      <c r="X80" s="99"/>
      <c r="Y80" s="99"/>
      <c r="Z80" s="3"/>
      <c r="AA80" s="3"/>
    </row>
    <row r="81" spans="2:27" x14ac:dyDescent="0.25">
      <c r="B81" s="3"/>
      <c r="C81" s="3"/>
      <c r="D81" s="3"/>
      <c r="E81" s="55"/>
      <c r="F81" s="3"/>
      <c r="G81" s="3"/>
      <c r="H81" s="3"/>
      <c r="I81" s="3"/>
      <c r="J81" s="3"/>
      <c r="K81" s="3"/>
      <c r="L81" s="3"/>
      <c r="M81" s="3"/>
      <c r="N81" s="3"/>
      <c r="O81" s="3"/>
      <c r="P81" s="3"/>
      <c r="Q81" s="3"/>
      <c r="R81" s="3"/>
      <c r="S81" s="3"/>
      <c r="T81" s="3"/>
      <c r="U81" s="3"/>
      <c r="V81" s="3"/>
      <c r="W81" s="3"/>
      <c r="X81" s="99"/>
      <c r="Y81" s="99"/>
      <c r="Z81" s="3"/>
      <c r="AA81" s="3"/>
    </row>
    <row r="82" spans="2:27" x14ac:dyDescent="0.25">
      <c r="B82" s="3"/>
      <c r="C82" s="3"/>
      <c r="D82" s="3"/>
      <c r="E82" s="55"/>
      <c r="F82" s="3"/>
      <c r="G82" s="3"/>
      <c r="H82" s="3"/>
      <c r="I82" s="3"/>
      <c r="J82" s="3"/>
      <c r="K82" s="3"/>
      <c r="L82" s="3"/>
      <c r="M82" s="3"/>
      <c r="N82" s="3"/>
      <c r="O82" s="3"/>
      <c r="P82" s="3"/>
      <c r="Q82" s="3"/>
      <c r="R82" s="3"/>
      <c r="S82" s="3"/>
      <c r="T82" s="3"/>
      <c r="U82" s="3"/>
      <c r="V82" s="3"/>
      <c r="W82" s="3"/>
      <c r="X82" s="99"/>
      <c r="Y82" s="99"/>
      <c r="Z82" s="3"/>
      <c r="AA82" s="3"/>
    </row>
    <row r="83" spans="2:27" x14ac:dyDescent="0.25">
      <c r="B83" s="3"/>
      <c r="C83" s="3"/>
      <c r="D83" s="3"/>
      <c r="E83" s="55"/>
      <c r="F83" s="3"/>
      <c r="G83" s="3"/>
      <c r="H83" s="3"/>
      <c r="I83" s="3"/>
      <c r="J83" s="3"/>
      <c r="K83" s="3"/>
      <c r="L83" s="3"/>
      <c r="M83" s="3"/>
      <c r="N83" s="3"/>
      <c r="O83" s="3"/>
      <c r="P83" s="3"/>
      <c r="Q83" s="3"/>
      <c r="R83" s="3"/>
      <c r="S83" s="3"/>
      <c r="T83" s="3"/>
      <c r="U83" s="3"/>
      <c r="V83" s="3"/>
      <c r="W83" s="3"/>
      <c r="X83" s="99"/>
      <c r="Y83" s="99"/>
      <c r="Z83" s="3"/>
      <c r="AA83" s="3"/>
    </row>
    <row r="84" spans="2:27" x14ac:dyDescent="0.25">
      <c r="B84" s="3"/>
      <c r="C84" s="3"/>
      <c r="D84" s="3"/>
      <c r="E84" s="55"/>
      <c r="F84" s="3"/>
      <c r="G84" s="3"/>
      <c r="H84" s="3"/>
      <c r="I84" s="3"/>
      <c r="J84" s="3"/>
      <c r="K84" s="3"/>
      <c r="L84" s="3"/>
      <c r="M84" s="3"/>
      <c r="N84" s="3"/>
      <c r="O84" s="3"/>
      <c r="P84" s="3"/>
      <c r="Q84" s="3"/>
      <c r="R84" s="3"/>
      <c r="S84" s="3"/>
      <c r="T84" s="3"/>
      <c r="U84" s="3"/>
      <c r="V84" s="3"/>
      <c r="W84" s="3"/>
      <c r="X84" s="99"/>
      <c r="Y84" s="99"/>
      <c r="Z84" s="3"/>
      <c r="AA84" s="3"/>
    </row>
    <row r="85" spans="2:27" x14ac:dyDescent="0.25">
      <c r="B85" s="3"/>
      <c r="C85" s="3"/>
      <c r="D85" s="3"/>
      <c r="E85" s="55"/>
      <c r="F85" s="3"/>
      <c r="G85" s="3"/>
      <c r="H85" s="3"/>
      <c r="I85" s="3"/>
      <c r="J85" s="3"/>
      <c r="K85" s="3"/>
      <c r="L85" s="3"/>
      <c r="M85" s="3"/>
      <c r="N85" s="3"/>
      <c r="O85" s="3"/>
      <c r="P85" s="3"/>
      <c r="Q85" s="3"/>
      <c r="R85" s="3"/>
      <c r="S85" s="3"/>
      <c r="T85" s="3"/>
      <c r="U85" s="3"/>
      <c r="V85" s="3"/>
      <c r="W85" s="3"/>
      <c r="X85" s="99"/>
      <c r="Y85" s="99"/>
      <c r="Z85" s="3"/>
      <c r="AA85" s="3"/>
    </row>
    <row r="86" spans="2:27" x14ac:dyDescent="0.25">
      <c r="B86" s="3"/>
      <c r="C86" s="3"/>
      <c r="D86" s="3"/>
      <c r="E86" s="55"/>
      <c r="F86" s="3"/>
      <c r="G86" s="3"/>
      <c r="H86" s="3"/>
      <c r="I86" s="3"/>
      <c r="J86" s="3"/>
      <c r="K86" s="3"/>
      <c r="L86" s="3"/>
      <c r="M86" s="3"/>
      <c r="N86" s="3"/>
      <c r="O86" s="3"/>
      <c r="P86" s="3"/>
      <c r="Q86" s="3"/>
      <c r="R86" s="3"/>
      <c r="S86" s="3"/>
      <c r="T86" s="3"/>
      <c r="U86" s="3"/>
      <c r="V86" s="3"/>
      <c r="W86" s="3"/>
      <c r="X86" s="99"/>
      <c r="Y86" s="99"/>
      <c r="Z86" s="3"/>
      <c r="AA86" s="3"/>
    </row>
    <row r="87" spans="2:27" x14ac:dyDescent="0.25">
      <c r="B87" s="3"/>
      <c r="C87" s="3"/>
      <c r="D87" s="3"/>
      <c r="E87" s="55"/>
      <c r="F87" s="3"/>
      <c r="G87" s="3"/>
      <c r="H87" s="3"/>
      <c r="I87" s="3"/>
      <c r="J87" s="3"/>
      <c r="K87" s="3"/>
      <c r="L87" s="3"/>
      <c r="M87" s="3"/>
      <c r="N87" s="3"/>
      <c r="O87" s="3"/>
      <c r="P87" s="3"/>
      <c r="Q87" s="3"/>
      <c r="R87" s="3"/>
      <c r="S87" s="3"/>
      <c r="T87" s="3"/>
      <c r="U87" s="3"/>
      <c r="V87" s="3"/>
      <c r="W87" s="3"/>
      <c r="X87" s="99"/>
      <c r="Y87" s="99"/>
      <c r="Z87" s="3"/>
      <c r="AA87" s="3"/>
    </row>
    <row r="88" spans="2:27" x14ac:dyDescent="0.25">
      <c r="B88" s="3"/>
      <c r="C88" s="3"/>
      <c r="D88" s="3"/>
      <c r="E88" s="55"/>
      <c r="F88" s="3"/>
      <c r="G88" s="3"/>
      <c r="H88" s="3"/>
      <c r="I88" s="3"/>
      <c r="J88" s="3"/>
      <c r="K88" s="3"/>
      <c r="L88" s="3"/>
      <c r="M88" s="3"/>
      <c r="N88" s="3"/>
      <c r="O88" s="3"/>
      <c r="P88" s="3"/>
      <c r="Q88" s="3"/>
      <c r="R88" s="3"/>
      <c r="S88" s="3"/>
      <c r="T88" s="3"/>
      <c r="U88" s="3"/>
      <c r="V88" s="3"/>
      <c r="W88" s="3"/>
      <c r="X88" s="99"/>
      <c r="Y88" s="99"/>
      <c r="Z88" s="3"/>
      <c r="AA88" s="3"/>
    </row>
    <row r="89" spans="2:27" x14ac:dyDescent="0.25">
      <c r="B89" s="3"/>
      <c r="C89" s="3"/>
      <c r="D89" s="3"/>
      <c r="E89" s="55"/>
      <c r="F89" s="3"/>
      <c r="G89" s="3"/>
      <c r="H89" s="3"/>
      <c r="I89" s="3"/>
      <c r="J89" s="3"/>
      <c r="K89" s="3"/>
      <c r="L89" s="3"/>
      <c r="M89" s="3"/>
      <c r="N89" s="3"/>
      <c r="O89" s="3"/>
      <c r="P89" s="3"/>
      <c r="Q89" s="3"/>
      <c r="R89" s="3"/>
      <c r="S89" s="3"/>
      <c r="T89" s="3"/>
      <c r="U89" s="3"/>
      <c r="V89" s="3"/>
      <c r="W89" s="3"/>
      <c r="X89" s="99"/>
      <c r="Y89" s="99"/>
      <c r="Z89" s="3"/>
      <c r="AA89" s="3"/>
    </row>
    <row r="90" spans="2:27" x14ac:dyDescent="0.25">
      <c r="B90" s="3"/>
      <c r="C90" s="3"/>
      <c r="D90" s="3"/>
      <c r="E90" s="55"/>
      <c r="F90" s="3"/>
      <c r="G90" s="3"/>
      <c r="H90" s="3"/>
      <c r="I90" s="3"/>
      <c r="J90" s="3"/>
      <c r="K90" s="3"/>
      <c r="L90" s="3"/>
      <c r="M90" s="3"/>
      <c r="N90" s="3"/>
      <c r="O90" s="3"/>
      <c r="P90" s="3"/>
      <c r="Q90" s="3"/>
      <c r="R90" s="3"/>
      <c r="S90" s="3"/>
      <c r="T90" s="3"/>
      <c r="U90" s="3"/>
      <c r="V90" s="3"/>
      <c r="W90" s="3"/>
      <c r="X90" s="99"/>
      <c r="Y90" s="99"/>
      <c r="Z90" s="3"/>
      <c r="AA90" s="3"/>
    </row>
    <row r="91" spans="2:27" x14ac:dyDescent="0.25">
      <c r="B91" s="3"/>
      <c r="C91" s="3"/>
      <c r="D91" s="3"/>
      <c r="E91" s="55"/>
      <c r="F91" s="3"/>
      <c r="G91" s="3"/>
      <c r="H91" s="3"/>
      <c r="I91" s="3"/>
      <c r="J91" s="3"/>
      <c r="K91" s="3"/>
      <c r="L91" s="3"/>
      <c r="M91" s="3"/>
      <c r="N91" s="3"/>
      <c r="O91" s="3"/>
      <c r="P91" s="3"/>
      <c r="Q91" s="3"/>
      <c r="R91" s="3"/>
      <c r="S91" s="3"/>
      <c r="T91" s="3"/>
      <c r="U91" s="3"/>
      <c r="V91" s="3"/>
      <c r="W91" s="3"/>
      <c r="X91" s="99"/>
      <c r="Y91" s="99"/>
      <c r="Z91" s="3"/>
      <c r="AA91" s="3"/>
    </row>
    <row r="92" spans="2:27" x14ac:dyDescent="0.25">
      <c r="B92" s="3"/>
      <c r="C92" s="3"/>
      <c r="D92" s="3"/>
      <c r="E92" s="55"/>
      <c r="F92" s="3"/>
      <c r="G92" s="3"/>
      <c r="H92" s="3"/>
      <c r="I92" s="3"/>
      <c r="J92" s="3"/>
      <c r="K92" s="3"/>
      <c r="L92" s="3"/>
      <c r="M92" s="3"/>
      <c r="N92" s="3"/>
      <c r="O92" s="3"/>
      <c r="P92" s="3"/>
      <c r="Q92" s="3"/>
      <c r="R92" s="3"/>
      <c r="S92" s="3"/>
      <c r="T92" s="3"/>
      <c r="U92" s="3"/>
      <c r="V92" s="3"/>
      <c r="W92" s="3"/>
      <c r="X92" s="99"/>
      <c r="Y92" s="99"/>
      <c r="Z92" s="3"/>
      <c r="AA92" s="3"/>
    </row>
    <row r="93" spans="2:27" x14ac:dyDescent="0.25">
      <c r="B93" s="3"/>
      <c r="C93" s="3"/>
      <c r="D93" s="3"/>
      <c r="E93" s="55"/>
      <c r="F93" s="3"/>
      <c r="G93" s="3"/>
      <c r="H93" s="3"/>
      <c r="I93" s="3"/>
      <c r="J93" s="3"/>
      <c r="K93" s="3"/>
      <c r="L93" s="3"/>
      <c r="M93" s="3"/>
      <c r="N93" s="3"/>
      <c r="O93" s="3"/>
      <c r="P93" s="3"/>
      <c r="Q93" s="3"/>
      <c r="R93" s="3"/>
      <c r="S93" s="3"/>
      <c r="T93" s="3"/>
      <c r="U93" s="3"/>
      <c r="V93" s="3"/>
      <c r="W93" s="3"/>
      <c r="X93" s="99"/>
      <c r="Y93" s="99"/>
      <c r="Z93" s="3"/>
      <c r="AA93" s="3"/>
    </row>
    <row r="94" spans="2:27" x14ac:dyDescent="0.25">
      <c r="B94" s="3"/>
      <c r="C94" s="3"/>
      <c r="D94" s="3"/>
      <c r="E94" s="55"/>
      <c r="F94" s="3"/>
      <c r="G94" s="3"/>
      <c r="H94" s="3"/>
      <c r="I94" s="3"/>
      <c r="J94" s="3"/>
      <c r="K94" s="3"/>
      <c r="L94" s="3"/>
      <c r="M94" s="3"/>
      <c r="N94" s="3"/>
      <c r="O94" s="3"/>
      <c r="P94" s="3"/>
      <c r="Q94" s="3"/>
      <c r="R94" s="3"/>
      <c r="S94" s="3"/>
      <c r="T94" s="3"/>
      <c r="U94" s="3"/>
      <c r="V94" s="3"/>
      <c r="W94" s="3"/>
      <c r="X94" s="99"/>
      <c r="Y94" s="99"/>
      <c r="Z94" s="3"/>
      <c r="AA94" s="3"/>
    </row>
    <row r="95" spans="2:27" x14ac:dyDescent="0.25">
      <c r="B95" s="3"/>
      <c r="C95" s="3"/>
      <c r="D95" s="3"/>
      <c r="E95" s="55"/>
      <c r="F95" s="3"/>
      <c r="G95" s="3"/>
      <c r="H95" s="3"/>
      <c r="I95" s="3"/>
      <c r="J95" s="3"/>
      <c r="K95" s="3"/>
      <c r="L95" s="3"/>
      <c r="M95" s="3"/>
      <c r="N95" s="3"/>
      <c r="O95" s="3"/>
      <c r="P95" s="3"/>
      <c r="Q95" s="3"/>
      <c r="R95" s="3"/>
      <c r="S95" s="3"/>
      <c r="T95" s="3"/>
      <c r="U95" s="3"/>
      <c r="V95" s="3"/>
      <c r="W95" s="3"/>
      <c r="X95" s="99"/>
      <c r="Y95" s="99"/>
      <c r="Z95" s="3"/>
      <c r="AA95" s="3"/>
    </row>
    <row r="96" spans="2:27" x14ac:dyDescent="0.25">
      <c r="B96" s="3"/>
      <c r="C96" s="3"/>
      <c r="D96" s="3"/>
      <c r="E96" s="55"/>
      <c r="F96" s="3"/>
      <c r="G96" s="3"/>
      <c r="H96" s="3"/>
      <c r="I96" s="3"/>
      <c r="J96" s="3"/>
      <c r="K96" s="3"/>
      <c r="L96" s="3"/>
      <c r="M96" s="3"/>
      <c r="N96" s="3"/>
      <c r="O96" s="3"/>
      <c r="P96" s="3"/>
      <c r="Q96" s="3"/>
      <c r="R96" s="3"/>
      <c r="S96" s="3"/>
      <c r="T96" s="3"/>
      <c r="U96" s="3"/>
      <c r="V96" s="3"/>
      <c r="W96" s="3"/>
      <c r="X96" s="99"/>
      <c r="Y96" s="99"/>
      <c r="Z96" s="3"/>
      <c r="AA96" s="3"/>
    </row>
    <row r="97" spans="2:27" x14ac:dyDescent="0.25">
      <c r="B97" s="3"/>
      <c r="C97" s="3"/>
      <c r="D97" s="3"/>
      <c r="E97" s="55"/>
      <c r="F97" s="3"/>
      <c r="G97" s="3"/>
      <c r="H97" s="3"/>
      <c r="I97" s="3"/>
      <c r="J97" s="3"/>
      <c r="K97" s="3"/>
      <c r="L97" s="3"/>
      <c r="M97" s="3"/>
      <c r="N97" s="3"/>
      <c r="O97" s="3"/>
      <c r="P97" s="3"/>
      <c r="Q97" s="3"/>
      <c r="R97" s="3"/>
      <c r="S97" s="3"/>
      <c r="T97" s="3"/>
      <c r="U97" s="3"/>
      <c r="V97" s="3"/>
      <c r="W97" s="3"/>
      <c r="X97" s="99"/>
      <c r="Y97" s="99"/>
      <c r="Z97" s="3"/>
      <c r="AA97" s="3"/>
    </row>
    <row r="98" spans="2:27" x14ac:dyDescent="0.25">
      <c r="B98" s="3"/>
      <c r="C98" s="3"/>
      <c r="D98" s="3"/>
      <c r="E98" s="55"/>
      <c r="F98" s="3"/>
      <c r="G98" s="3"/>
      <c r="H98" s="3"/>
      <c r="I98" s="3"/>
      <c r="J98" s="3"/>
      <c r="K98" s="3"/>
      <c r="L98" s="3"/>
      <c r="M98" s="3"/>
      <c r="N98" s="3"/>
      <c r="O98" s="3"/>
      <c r="P98" s="3"/>
      <c r="Q98" s="3"/>
      <c r="R98" s="3"/>
      <c r="S98" s="3"/>
      <c r="T98" s="3"/>
      <c r="U98" s="3"/>
      <c r="V98" s="3"/>
      <c r="W98" s="3"/>
      <c r="X98" s="99"/>
      <c r="Y98" s="99"/>
      <c r="Z98" s="3"/>
      <c r="AA98" s="3"/>
    </row>
    <row r="99" spans="2:27" x14ac:dyDescent="0.25">
      <c r="B99" s="3"/>
      <c r="C99" s="3"/>
      <c r="D99" s="3"/>
      <c r="E99" s="55"/>
      <c r="F99" s="3"/>
      <c r="G99" s="3"/>
      <c r="H99" s="3"/>
      <c r="I99" s="3"/>
      <c r="J99" s="3"/>
      <c r="K99" s="3"/>
      <c r="L99" s="3"/>
      <c r="M99" s="3"/>
      <c r="N99" s="3"/>
      <c r="O99" s="3"/>
      <c r="P99" s="3"/>
      <c r="Q99" s="3"/>
      <c r="R99" s="3"/>
      <c r="S99" s="3"/>
      <c r="T99" s="3"/>
      <c r="U99" s="3"/>
      <c r="V99" s="3"/>
      <c r="W99" s="3"/>
      <c r="X99" s="99"/>
      <c r="Y99" s="99"/>
      <c r="Z99" s="3"/>
      <c r="AA99" s="3"/>
    </row>
    <row r="100" spans="2:27" x14ac:dyDescent="0.25">
      <c r="B100" s="3"/>
      <c r="C100" s="3"/>
      <c r="D100" s="3"/>
      <c r="E100" s="55"/>
      <c r="F100" s="3"/>
      <c r="G100" s="3"/>
      <c r="H100" s="3"/>
      <c r="I100" s="3"/>
      <c r="J100" s="3"/>
      <c r="K100" s="3"/>
      <c r="L100" s="3"/>
      <c r="M100" s="3"/>
      <c r="N100" s="3"/>
      <c r="O100" s="3"/>
      <c r="P100" s="3"/>
      <c r="Q100" s="3"/>
      <c r="R100" s="3"/>
      <c r="S100" s="3"/>
      <c r="T100" s="3"/>
      <c r="U100" s="3"/>
      <c r="V100" s="3"/>
      <c r="W100" s="3"/>
      <c r="X100" s="99"/>
      <c r="Y100" s="99"/>
      <c r="Z100" s="3"/>
      <c r="AA100" s="3"/>
    </row>
    <row r="101" spans="2:27" x14ac:dyDescent="0.25">
      <c r="B101" s="3"/>
      <c r="C101" s="3"/>
      <c r="D101" s="3"/>
      <c r="E101" s="55"/>
      <c r="F101" s="3"/>
      <c r="G101" s="3"/>
      <c r="H101" s="3"/>
      <c r="I101" s="3"/>
      <c r="J101" s="3"/>
      <c r="K101" s="3"/>
      <c r="L101" s="3"/>
      <c r="M101" s="3"/>
      <c r="N101" s="3"/>
      <c r="O101" s="3"/>
      <c r="P101" s="3"/>
      <c r="Q101" s="3"/>
      <c r="R101" s="3"/>
      <c r="S101" s="3"/>
      <c r="T101" s="3"/>
      <c r="U101" s="3"/>
      <c r="V101" s="3"/>
      <c r="W101" s="3"/>
      <c r="X101" s="99"/>
      <c r="Y101" s="99"/>
      <c r="Z101" s="3"/>
      <c r="AA101" s="3"/>
    </row>
    <row r="102" spans="2:27" x14ac:dyDescent="0.25">
      <c r="B102" s="3"/>
      <c r="C102" s="3"/>
      <c r="D102" s="3"/>
      <c r="E102" s="55"/>
      <c r="F102" s="3"/>
      <c r="G102" s="3"/>
      <c r="H102" s="3"/>
      <c r="I102" s="3"/>
      <c r="J102" s="3"/>
      <c r="K102" s="3"/>
      <c r="L102" s="3"/>
      <c r="M102" s="3"/>
      <c r="N102" s="3"/>
      <c r="O102" s="3"/>
      <c r="P102" s="3"/>
      <c r="Q102" s="3"/>
      <c r="R102" s="3"/>
      <c r="S102" s="3"/>
      <c r="T102" s="3"/>
      <c r="U102" s="3"/>
      <c r="V102" s="3"/>
      <c r="W102" s="3"/>
      <c r="X102" s="99"/>
      <c r="Y102" s="99"/>
      <c r="Z102" s="3"/>
      <c r="AA102" s="3"/>
    </row>
    <row r="103" spans="2:27" x14ac:dyDescent="0.25">
      <c r="B103" s="3"/>
      <c r="C103" s="3"/>
      <c r="D103" s="3"/>
      <c r="E103" s="55"/>
      <c r="F103" s="3"/>
      <c r="G103" s="3"/>
      <c r="H103" s="3"/>
      <c r="I103" s="3"/>
      <c r="J103" s="3"/>
      <c r="K103" s="3"/>
      <c r="L103" s="3"/>
      <c r="M103" s="3"/>
      <c r="N103" s="3"/>
      <c r="O103" s="3"/>
      <c r="P103" s="3"/>
      <c r="Q103" s="3"/>
      <c r="R103" s="3"/>
      <c r="S103" s="3"/>
      <c r="T103" s="3"/>
      <c r="U103" s="3"/>
      <c r="V103" s="3"/>
      <c r="W103" s="3"/>
      <c r="X103" s="99"/>
      <c r="Y103" s="99"/>
      <c r="Z103" s="3"/>
      <c r="AA103" s="3"/>
    </row>
    <row r="104" spans="2:27" x14ac:dyDescent="0.25">
      <c r="B104" s="3"/>
      <c r="C104" s="3"/>
      <c r="D104" s="3"/>
      <c r="E104" s="55"/>
      <c r="F104" s="3"/>
      <c r="G104" s="3"/>
      <c r="H104" s="3"/>
      <c r="I104" s="3"/>
      <c r="J104" s="3"/>
      <c r="K104" s="3"/>
      <c r="L104" s="3"/>
      <c r="M104" s="3"/>
      <c r="N104" s="3"/>
      <c r="O104" s="3"/>
      <c r="P104" s="3"/>
      <c r="Q104" s="3"/>
      <c r="R104" s="3"/>
      <c r="S104" s="3"/>
      <c r="T104" s="3"/>
      <c r="U104" s="3"/>
      <c r="V104" s="3"/>
      <c r="W104" s="3"/>
      <c r="X104" s="99"/>
      <c r="Y104" s="99"/>
      <c r="Z104" s="3"/>
      <c r="AA104" s="3"/>
    </row>
    <row r="105" spans="2:27" x14ac:dyDescent="0.25">
      <c r="B105" s="3"/>
      <c r="C105" s="3"/>
      <c r="D105" s="3"/>
      <c r="E105" s="55"/>
      <c r="F105" s="3"/>
      <c r="G105" s="3"/>
      <c r="H105" s="3"/>
      <c r="I105" s="3"/>
      <c r="J105" s="3"/>
      <c r="K105" s="3"/>
      <c r="L105" s="3"/>
      <c r="M105" s="3"/>
      <c r="N105" s="3"/>
      <c r="O105" s="3"/>
      <c r="P105" s="3"/>
      <c r="Q105" s="3"/>
      <c r="R105" s="3"/>
      <c r="S105" s="3"/>
      <c r="T105" s="3"/>
      <c r="U105" s="3"/>
      <c r="V105" s="3"/>
      <c r="W105" s="3"/>
      <c r="X105" s="99"/>
      <c r="Y105" s="99"/>
      <c r="Z105" s="3"/>
      <c r="AA105" s="3"/>
    </row>
    <row r="106" spans="2:27" x14ac:dyDescent="0.25">
      <c r="B106" s="3"/>
      <c r="C106" s="3"/>
      <c r="D106" s="3"/>
      <c r="E106" s="55"/>
      <c r="F106" s="3"/>
      <c r="G106" s="3"/>
      <c r="H106" s="3"/>
      <c r="I106" s="3"/>
      <c r="J106" s="3"/>
      <c r="K106" s="3"/>
      <c r="L106" s="3"/>
      <c r="M106" s="3"/>
      <c r="N106" s="3"/>
      <c r="O106" s="3"/>
      <c r="P106" s="3"/>
      <c r="Q106" s="3"/>
      <c r="R106" s="3"/>
      <c r="S106" s="3"/>
      <c r="T106" s="3"/>
      <c r="U106" s="3"/>
      <c r="V106" s="3"/>
      <c r="W106" s="3"/>
      <c r="X106" s="99"/>
      <c r="Y106" s="99"/>
      <c r="Z106" s="3"/>
      <c r="AA106" s="3"/>
    </row>
    <row r="107" spans="2:27" x14ac:dyDescent="0.25">
      <c r="B107" s="3"/>
      <c r="C107" s="3"/>
      <c r="D107" s="3"/>
      <c r="E107" s="55"/>
      <c r="F107" s="3"/>
      <c r="G107" s="3"/>
      <c r="H107" s="3"/>
      <c r="I107" s="3"/>
      <c r="J107" s="3"/>
      <c r="K107" s="3"/>
      <c r="L107" s="3"/>
      <c r="M107" s="3"/>
      <c r="N107" s="3"/>
      <c r="O107" s="3"/>
      <c r="P107" s="3"/>
      <c r="Q107" s="3"/>
      <c r="R107" s="3"/>
      <c r="S107" s="3"/>
      <c r="T107" s="3"/>
      <c r="U107" s="3"/>
      <c r="V107" s="3"/>
      <c r="W107" s="3"/>
      <c r="X107" s="99"/>
      <c r="Y107" s="99"/>
      <c r="Z107" s="3"/>
      <c r="AA107" s="3"/>
    </row>
    <row r="108" spans="2:27" x14ac:dyDescent="0.25">
      <c r="B108" s="3"/>
      <c r="C108" s="3"/>
      <c r="D108" s="3"/>
      <c r="E108" s="55"/>
      <c r="F108" s="3"/>
      <c r="G108" s="3"/>
      <c r="H108" s="3"/>
      <c r="I108" s="3"/>
      <c r="J108" s="3"/>
      <c r="K108" s="3"/>
      <c r="L108" s="3"/>
      <c r="M108" s="3"/>
      <c r="N108" s="3"/>
      <c r="O108" s="3"/>
      <c r="P108" s="3"/>
      <c r="Q108" s="3"/>
      <c r="R108" s="3"/>
      <c r="S108" s="3"/>
      <c r="T108" s="3"/>
      <c r="U108" s="3"/>
      <c r="V108" s="3"/>
      <c r="W108" s="3"/>
      <c r="X108" s="99"/>
      <c r="Y108" s="99"/>
      <c r="Z108" s="3"/>
      <c r="AA108" s="3"/>
    </row>
    <row r="109" spans="2:27" x14ac:dyDescent="0.25">
      <c r="B109" s="3"/>
      <c r="C109" s="3"/>
      <c r="D109" s="3"/>
      <c r="E109" s="55"/>
      <c r="F109" s="3"/>
      <c r="G109" s="3"/>
      <c r="H109" s="3"/>
      <c r="I109" s="3"/>
      <c r="J109" s="3"/>
      <c r="K109" s="3"/>
      <c r="L109" s="3"/>
      <c r="M109" s="3"/>
      <c r="N109" s="3"/>
      <c r="O109" s="3"/>
      <c r="P109" s="3"/>
      <c r="Q109" s="3"/>
      <c r="R109" s="3"/>
      <c r="S109" s="3"/>
      <c r="T109" s="3"/>
      <c r="U109" s="3"/>
      <c r="V109" s="3"/>
      <c r="W109" s="3"/>
      <c r="X109" s="99"/>
      <c r="Y109" s="99"/>
      <c r="Z109" s="3"/>
      <c r="AA109" s="3"/>
    </row>
    <row r="110" spans="2:27" x14ac:dyDescent="0.25">
      <c r="B110" s="3"/>
      <c r="C110" s="3"/>
      <c r="D110" s="3"/>
      <c r="E110" s="55"/>
      <c r="F110" s="3"/>
      <c r="G110" s="3"/>
      <c r="H110" s="3"/>
      <c r="I110" s="3"/>
      <c r="J110" s="3"/>
      <c r="K110" s="3"/>
      <c r="L110" s="3"/>
      <c r="M110" s="3"/>
      <c r="N110" s="3"/>
      <c r="O110" s="3"/>
      <c r="P110" s="3"/>
      <c r="Q110" s="3"/>
      <c r="R110" s="3"/>
      <c r="S110" s="3"/>
      <c r="T110" s="3"/>
      <c r="U110" s="3"/>
      <c r="V110" s="3"/>
      <c r="W110" s="3"/>
      <c r="X110" s="99"/>
      <c r="Y110" s="99"/>
      <c r="Z110" s="3"/>
      <c r="AA110" s="3"/>
    </row>
    <row r="111" spans="2:27" x14ac:dyDescent="0.25">
      <c r="B111" s="3"/>
      <c r="C111" s="3"/>
      <c r="D111" s="3"/>
      <c r="E111" s="55"/>
      <c r="F111" s="3"/>
      <c r="G111" s="3"/>
      <c r="H111" s="3"/>
      <c r="I111" s="3"/>
      <c r="J111" s="3"/>
      <c r="K111" s="3"/>
      <c r="L111" s="3"/>
      <c r="M111" s="3"/>
      <c r="N111" s="3"/>
      <c r="O111" s="3"/>
      <c r="P111" s="3"/>
      <c r="Q111" s="3"/>
      <c r="R111" s="3"/>
      <c r="S111" s="3"/>
      <c r="T111" s="3"/>
      <c r="U111" s="3"/>
      <c r="V111" s="3"/>
      <c r="W111" s="3"/>
      <c r="X111" s="99"/>
      <c r="Y111" s="99"/>
      <c r="Z111" s="3"/>
      <c r="AA111" s="3"/>
    </row>
    <row r="112" spans="2:27" x14ac:dyDescent="0.25">
      <c r="B112" s="3"/>
      <c r="C112" s="3"/>
      <c r="D112" s="3"/>
      <c r="E112" s="55"/>
      <c r="F112" s="3"/>
      <c r="G112" s="3"/>
      <c r="H112" s="3"/>
      <c r="I112" s="3"/>
      <c r="J112" s="3"/>
      <c r="K112" s="3"/>
      <c r="L112" s="3"/>
      <c r="M112" s="3"/>
      <c r="N112" s="3"/>
      <c r="O112" s="3"/>
      <c r="P112" s="3"/>
      <c r="Q112" s="3"/>
      <c r="R112" s="3"/>
      <c r="S112" s="3"/>
      <c r="T112" s="3"/>
      <c r="U112" s="3"/>
      <c r="V112" s="3"/>
      <c r="W112" s="3"/>
      <c r="X112" s="99"/>
      <c r="Y112" s="99"/>
      <c r="Z112" s="3"/>
      <c r="AA112" s="3"/>
    </row>
    <row r="113" spans="2:27" x14ac:dyDescent="0.25">
      <c r="B113" s="3"/>
      <c r="C113" s="3"/>
      <c r="D113" s="3"/>
      <c r="E113" s="55"/>
      <c r="F113" s="3"/>
      <c r="G113" s="3"/>
      <c r="H113" s="3"/>
      <c r="I113" s="3"/>
      <c r="J113" s="3"/>
      <c r="K113" s="3"/>
      <c r="L113" s="3"/>
      <c r="M113" s="3"/>
      <c r="N113" s="3"/>
      <c r="O113" s="3"/>
      <c r="P113" s="3"/>
      <c r="Q113" s="3"/>
      <c r="R113" s="3"/>
      <c r="S113" s="3"/>
      <c r="T113" s="3"/>
      <c r="U113" s="3"/>
      <c r="V113" s="3"/>
      <c r="W113" s="3"/>
      <c r="X113" s="99"/>
      <c r="Y113" s="99"/>
      <c r="Z113" s="3"/>
      <c r="AA113" s="3"/>
    </row>
    <row r="114" spans="2:27" x14ac:dyDescent="0.25">
      <c r="B114" s="3"/>
      <c r="C114" s="3"/>
      <c r="D114" s="3"/>
      <c r="E114" s="55"/>
      <c r="F114" s="3"/>
      <c r="G114" s="3"/>
      <c r="H114" s="3"/>
      <c r="I114" s="3"/>
      <c r="J114" s="3"/>
      <c r="K114" s="3"/>
      <c r="L114" s="3"/>
      <c r="M114" s="3"/>
      <c r="N114" s="3"/>
      <c r="O114" s="3"/>
      <c r="P114" s="3"/>
      <c r="Q114" s="3"/>
      <c r="R114" s="3"/>
      <c r="S114" s="3"/>
      <c r="T114" s="3"/>
      <c r="U114" s="3"/>
      <c r="V114" s="3"/>
      <c r="W114" s="3"/>
      <c r="X114" s="99"/>
      <c r="Y114" s="99"/>
      <c r="Z114" s="3"/>
      <c r="AA114" s="3"/>
    </row>
    <row r="115" spans="2:27" x14ac:dyDescent="0.25">
      <c r="B115" s="3"/>
      <c r="C115" s="3"/>
      <c r="D115" s="3"/>
      <c r="E115" s="55"/>
      <c r="F115" s="3"/>
      <c r="G115" s="3"/>
      <c r="H115" s="3"/>
      <c r="I115" s="3"/>
      <c r="J115" s="3"/>
      <c r="K115" s="3"/>
      <c r="L115" s="3"/>
      <c r="M115" s="3"/>
      <c r="N115" s="3"/>
      <c r="O115" s="3"/>
      <c r="P115" s="3"/>
      <c r="Q115" s="3"/>
      <c r="R115" s="3"/>
      <c r="S115" s="3"/>
      <c r="T115" s="3"/>
      <c r="U115" s="3"/>
      <c r="V115" s="3"/>
      <c r="W115" s="3"/>
      <c r="X115" s="99"/>
      <c r="Y115" s="99"/>
      <c r="Z115" s="3"/>
      <c r="AA115" s="3"/>
    </row>
    <row r="116" spans="2:27" x14ac:dyDescent="0.25">
      <c r="B116" s="3"/>
      <c r="C116" s="3"/>
      <c r="D116" s="3"/>
      <c r="E116" s="55"/>
      <c r="F116" s="3"/>
      <c r="G116" s="3"/>
      <c r="H116" s="3"/>
      <c r="I116" s="3"/>
      <c r="J116" s="3"/>
      <c r="K116" s="3"/>
      <c r="L116" s="3"/>
      <c r="M116" s="3"/>
      <c r="N116" s="3"/>
      <c r="O116" s="3"/>
      <c r="P116" s="3"/>
      <c r="Q116" s="3"/>
      <c r="R116" s="3"/>
      <c r="S116" s="3"/>
      <c r="T116" s="3"/>
      <c r="U116" s="3"/>
      <c r="V116" s="3"/>
      <c r="W116" s="3"/>
      <c r="X116" s="99"/>
      <c r="Y116" s="99"/>
      <c r="Z116" s="3"/>
      <c r="AA116" s="3"/>
    </row>
    <row r="117" spans="2:27" x14ac:dyDescent="0.25">
      <c r="B117" s="3"/>
      <c r="C117" s="3"/>
      <c r="D117" s="3"/>
      <c r="E117" s="55"/>
      <c r="F117" s="3"/>
      <c r="G117" s="3"/>
      <c r="H117" s="3"/>
      <c r="I117" s="3"/>
      <c r="J117" s="3"/>
      <c r="K117" s="3"/>
      <c r="L117" s="3"/>
      <c r="M117" s="3"/>
      <c r="N117" s="3"/>
      <c r="O117" s="3"/>
      <c r="P117" s="3"/>
      <c r="Q117" s="3"/>
      <c r="R117" s="3"/>
      <c r="S117" s="3"/>
      <c r="T117" s="3"/>
      <c r="U117" s="3"/>
      <c r="V117" s="3"/>
      <c r="W117" s="3"/>
      <c r="X117" s="99"/>
      <c r="Y117" s="99"/>
      <c r="Z117" s="3"/>
      <c r="AA117" s="3"/>
    </row>
    <row r="118" spans="2:27" x14ac:dyDescent="0.25">
      <c r="B118" s="3"/>
      <c r="C118" s="3"/>
      <c r="D118" s="3"/>
      <c r="E118" s="55"/>
      <c r="F118" s="3"/>
      <c r="G118" s="3"/>
      <c r="H118" s="3"/>
      <c r="I118" s="3"/>
      <c r="J118" s="3"/>
      <c r="K118" s="3"/>
      <c r="L118" s="3"/>
      <c r="M118" s="3"/>
      <c r="N118" s="3"/>
      <c r="O118" s="3"/>
      <c r="P118" s="3"/>
      <c r="Q118" s="3"/>
      <c r="R118" s="3"/>
      <c r="S118" s="3"/>
      <c r="T118" s="3"/>
      <c r="U118" s="3"/>
      <c r="V118" s="3"/>
      <c r="W118" s="3"/>
      <c r="X118" s="99"/>
      <c r="Y118" s="99"/>
      <c r="Z118" s="3"/>
      <c r="AA118" s="3"/>
    </row>
    <row r="119" spans="2:27" x14ac:dyDescent="0.25">
      <c r="B119" s="3"/>
      <c r="C119" s="3"/>
      <c r="D119" s="3"/>
      <c r="E119" s="55"/>
      <c r="F119" s="3"/>
      <c r="G119" s="3"/>
      <c r="H119" s="3"/>
      <c r="I119" s="3"/>
      <c r="J119" s="3"/>
      <c r="K119" s="3"/>
      <c r="L119" s="3"/>
      <c r="M119" s="3"/>
      <c r="N119" s="3"/>
      <c r="O119" s="3"/>
      <c r="P119" s="3"/>
      <c r="Q119" s="3"/>
      <c r="R119" s="3"/>
      <c r="S119" s="3"/>
      <c r="T119" s="3"/>
      <c r="U119" s="3"/>
      <c r="V119" s="3"/>
      <c r="W119" s="3"/>
      <c r="X119" s="99"/>
      <c r="Y119" s="99"/>
      <c r="Z119" s="3"/>
      <c r="AA119" s="3"/>
    </row>
    <row r="120" spans="2:27" x14ac:dyDescent="0.25">
      <c r="B120" s="3"/>
      <c r="C120" s="3"/>
      <c r="D120" s="3"/>
      <c r="E120" s="55"/>
      <c r="F120" s="3"/>
      <c r="G120" s="3"/>
      <c r="H120" s="3"/>
      <c r="I120" s="3"/>
      <c r="J120" s="3"/>
      <c r="K120" s="3"/>
      <c r="L120" s="3"/>
      <c r="M120" s="3"/>
      <c r="N120" s="3"/>
      <c r="O120" s="3"/>
      <c r="P120" s="3"/>
      <c r="Q120" s="3"/>
      <c r="R120" s="3"/>
      <c r="S120" s="3"/>
      <c r="T120" s="3"/>
      <c r="U120" s="3"/>
      <c r="V120" s="3"/>
      <c r="W120" s="3"/>
      <c r="X120" s="99"/>
      <c r="Y120" s="99"/>
      <c r="Z120" s="3"/>
      <c r="AA120" s="3"/>
    </row>
    <row r="121" spans="2:27" x14ac:dyDescent="0.25">
      <c r="B121" s="3"/>
      <c r="C121" s="3"/>
      <c r="D121" s="3"/>
      <c r="E121" s="55"/>
      <c r="F121" s="3"/>
      <c r="G121" s="3"/>
      <c r="H121" s="3"/>
      <c r="I121" s="3"/>
      <c r="J121" s="3"/>
      <c r="K121" s="3"/>
      <c r="L121" s="3"/>
      <c r="M121" s="3"/>
      <c r="N121" s="3"/>
      <c r="O121" s="3"/>
      <c r="P121" s="3"/>
      <c r="Q121" s="3"/>
      <c r="R121" s="3"/>
      <c r="S121" s="3"/>
      <c r="T121" s="3"/>
      <c r="U121" s="3"/>
      <c r="V121" s="3"/>
      <c r="W121" s="3"/>
      <c r="X121" s="99"/>
      <c r="Y121" s="99"/>
      <c r="Z121" s="3"/>
      <c r="AA121" s="3"/>
    </row>
    <row r="122" spans="2:27" x14ac:dyDescent="0.25">
      <c r="B122" s="3"/>
      <c r="C122" s="3"/>
      <c r="D122" s="3"/>
      <c r="E122" s="55"/>
      <c r="F122" s="3"/>
      <c r="G122" s="3"/>
      <c r="H122" s="3"/>
      <c r="I122" s="3"/>
      <c r="J122" s="3"/>
      <c r="K122" s="3"/>
      <c r="L122" s="3"/>
      <c r="M122" s="3"/>
      <c r="N122" s="3"/>
      <c r="O122" s="3"/>
      <c r="P122" s="3"/>
      <c r="Q122" s="3"/>
      <c r="R122" s="3"/>
      <c r="S122" s="3"/>
      <c r="T122" s="3"/>
      <c r="U122" s="3"/>
      <c r="V122" s="3"/>
      <c r="W122" s="3"/>
      <c r="X122" s="99"/>
      <c r="Y122" s="99"/>
      <c r="Z122" s="3"/>
      <c r="AA122" s="3"/>
    </row>
    <row r="123" spans="2:27" x14ac:dyDescent="0.25">
      <c r="B123" s="3"/>
      <c r="C123" s="3"/>
      <c r="D123" s="3"/>
      <c r="E123" s="55"/>
      <c r="F123" s="3"/>
      <c r="G123" s="3"/>
      <c r="H123" s="3"/>
      <c r="I123" s="3"/>
      <c r="J123" s="3"/>
      <c r="K123" s="3"/>
      <c r="L123" s="3"/>
      <c r="M123" s="3"/>
      <c r="N123" s="3"/>
      <c r="O123" s="3"/>
      <c r="P123" s="3"/>
      <c r="Q123" s="3"/>
      <c r="R123" s="3"/>
      <c r="S123" s="3"/>
      <c r="T123" s="3"/>
      <c r="U123" s="3"/>
      <c r="V123" s="3"/>
      <c r="W123" s="3"/>
      <c r="X123" s="99"/>
      <c r="Y123" s="99"/>
      <c r="Z123" s="3"/>
      <c r="AA123" s="3"/>
    </row>
    <row r="124" spans="2:27" x14ac:dyDescent="0.25">
      <c r="B124" s="3"/>
      <c r="C124" s="3"/>
      <c r="D124" s="3"/>
      <c r="E124" s="55"/>
      <c r="F124" s="3"/>
      <c r="G124" s="3"/>
      <c r="H124" s="3"/>
      <c r="I124" s="3"/>
      <c r="J124" s="3"/>
      <c r="K124" s="3"/>
      <c r="L124" s="3"/>
      <c r="M124" s="3"/>
      <c r="N124" s="3"/>
      <c r="O124" s="3"/>
      <c r="P124" s="3"/>
      <c r="Q124" s="3"/>
      <c r="R124" s="3"/>
      <c r="S124" s="3"/>
      <c r="T124" s="3"/>
      <c r="U124" s="3"/>
      <c r="V124" s="3"/>
      <c r="W124" s="3"/>
      <c r="X124" s="99"/>
      <c r="Y124" s="99"/>
      <c r="Z124" s="3"/>
      <c r="AA124" s="3"/>
    </row>
    <row r="125" spans="2:27" x14ac:dyDescent="0.25">
      <c r="B125" s="3"/>
      <c r="C125" s="3"/>
      <c r="D125" s="3"/>
      <c r="E125" s="55"/>
      <c r="F125" s="3"/>
      <c r="G125" s="3"/>
      <c r="H125" s="3"/>
      <c r="I125" s="3"/>
      <c r="J125" s="3"/>
      <c r="K125" s="3"/>
      <c r="L125" s="3"/>
      <c r="M125" s="3"/>
      <c r="N125" s="3"/>
      <c r="O125" s="3"/>
      <c r="P125" s="3"/>
      <c r="Q125" s="3"/>
      <c r="R125" s="3"/>
      <c r="S125" s="3"/>
      <c r="T125" s="3"/>
      <c r="U125" s="3"/>
      <c r="V125" s="3"/>
      <c r="W125" s="3"/>
      <c r="X125" s="99"/>
      <c r="Y125" s="99"/>
      <c r="Z125" s="3"/>
      <c r="AA125" s="3"/>
    </row>
    <row r="126" spans="2:27" x14ac:dyDescent="0.25">
      <c r="B126" s="3"/>
      <c r="C126" s="3"/>
      <c r="D126" s="3"/>
      <c r="E126" s="55"/>
      <c r="F126" s="3"/>
      <c r="G126" s="3"/>
      <c r="H126" s="3"/>
      <c r="I126" s="3"/>
      <c r="J126" s="3"/>
      <c r="K126" s="3"/>
      <c r="L126" s="3"/>
      <c r="M126" s="3"/>
      <c r="N126" s="3"/>
      <c r="O126" s="3"/>
      <c r="P126" s="3"/>
      <c r="Q126" s="3"/>
      <c r="R126" s="3"/>
      <c r="S126" s="3"/>
      <c r="T126" s="3"/>
      <c r="U126" s="3"/>
      <c r="V126" s="3"/>
      <c r="W126" s="3"/>
      <c r="X126" s="99"/>
      <c r="Y126" s="99"/>
      <c r="Z126" s="3"/>
      <c r="AA126" s="3"/>
    </row>
    <row r="127" spans="2:27" x14ac:dyDescent="0.25">
      <c r="B127" s="3"/>
      <c r="C127" s="3"/>
      <c r="D127" s="3"/>
      <c r="E127" s="55"/>
      <c r="F127" s="3"/>
      <c r="G127" s="3"/>
      <c r="H127" s="3"/>
      <c r="I127" s="3"/>
      <c r="J127" s="3"/>
      <c r="K127" s="3"/>
      <c r="L127" s="3"/>
      <c r="M127" s="3"/>
      <c r="N127" s="3"/>
      <c r="O127" s="3"/>
      <c r="P127" s="3"/>
      <c r="Q127" s="3"/>
      <c r="R127" s="3"/>
      <c r="S127" s="3"/>
      <c r="T127" s="3"/>
      <c r="U127" s="3"/>
      <c r="V127" s="3"/>
      <c r="W127" s="3"/>
      <c r="X127" s="99"/>
      <c r="Y127" s="99"/>
      <c r="Z127" s="3"/>
      <c r="AA127" s="3"/>
    </row>
    <row r="128" spans="2:27" x14ac:dyDescent="0.25">
      <c r="B128" s="3"/>
      <c r="C128" s="3"/>
      <c r="D128" s="3"/>
      <c r="E128" s="55"/>
      <c r="F128" s="3"/>
      <c r="G128" s="3"/>
      <c r="H128" s="3"/>
      <c r="I128" s="3"/>
      <c r="J128" s="3"/>
      <c r="K128" s="3"/>
      <c r="L128" s="3"/>
      <c r="M128" s="3"/>
      <c r="N128" s="3"/>
      <c r="O128" s="3"/>
      <c r="P128" s="3"/>
      <c r="Q128" s="3"/>
      <c r="R128" s="3"/>
      <c r="S128" s="3"/>
      <c r="T128" s="3"/>
      <c r="U128" s="3"/>
      <c r="V128" s="3"/>
      <c r="W128" s="3"/>
      <c r="X128" s="99"/>
      <c r="Y128" s="99"/>
      <c r="Z128" s="3"/>
      <c r="AA128" s="3"/>
    </row>
    <row r="129" spans="2:27" x14ac:dyDescent="0.25">
      <c r="B129" s="3"/>
      <c r="C129" s="3"/>
      <c r="D129" s="3"/>
      <c r="E129" s="55"/>
      <c r="F129" s="3"/>
      <c r="G129" s="3"/>
      <c r="H129" s="3"/>
      <c r="I129" s="3"/>
      <c r="J129" s="3"/>
      <c r="K129" s="3"/>
      <c r="L129" s="3"/>
      <c r="M129" s="3"/>
      <c r="N129" s="3"/>
      <c r="O129" s="3"/>
      <c r="P129" s="3"/>
      <c r="Q129" s="3"/>
      <c r="R129" s="3"/>
      <c r="S129" s="3"/>
      <c r="T129" s="3"/>
      <c r="U129" s="3"/>
      <c r="V129" s="3"/>
      <c r="W129" s="3"/>
      <c r="X129" s="99"/>
      <c r="Y129" s="99"/>
      <c r="Z129" s="3"/>
      <c r="AA129" s="3"/>
    </row>
    <row r="130" spans="2:27" x14ac:dyDescent="0.25">
      <c r="B130" s="3"/>
      <c r="C130" s="3"/>
      <c r="D130" s="3"/>
      <c r="E130" s="55"/>
      <c r="F130" s="3"/>
      <c r="G130" s="3"/>
      <c r="H130" s="3"/>
      <c r="I130" s="3"/>
      <c r="J130" s="3"/>
      <c r="K130" s="3"/>
      <c r="L130" s="3"/>
      <c r="M130" s="3"/>
      <c r="N130" s="3"/>
      <c r="O130" s="3"/>
      <c r="P130" s="3"/>
      <c r="Q130" s="3"/>
      <c r="R130" s="3"/>
      <c r="S130" s="3"/>
      <c r="T130" s="3"/>
      <c r="U130" s="3"/>
      <c r="V130" s="3"/>
      <c r="W130" s="3"/>
      <c r="X130" s="99"/>
      <c r="Y130" s="99"/>
      <c r="Z130" s="3"/>
      <c r="AA130" s="3"/>
    </row>
    <row r="131" spans="2:27" x14ac:dyDescent="0.25">
      <c r="B131" s="3"/>
      <c r="C131" s="3"/>
      <c r="D131" s="3"/>
      <c r="E131" s="55"/>
      <c r="F131" s="3"/>
      <c r="G131" s="3"/>
      <c r="H131" s="3"/>
      <c r="I131" s="3"/>
      <c r="J131" s="3"/>
      <c r="K131" s="3"/>
      <c r="L131" s="3"/>
      <c r="M131" s="3"/>
      <c r="N131" s="3"/>
      <c r="O131" s="3"/>
      <c r="P131" s="3"/>
      <c r="Q131" s="3"/>
      <c r="R131" s="3"/>
      <c r="S131" s="3"/>
      <c r="T131" s="3"/>
      <c r="U131" s="3"/>
      <c r="V131" s="3"/>
      <c r="W131" s="3"/>
      <c r="X131" s="99"/>
      <c r="Y131" s="99"/>
      <c r="Z131" s="3"/>
      <c r="AA131" s="3"/>
    </row>
    <row r="132" spans="2:27" x14ac:dyDescent="0.25">
      <c r="B132" s="3"/>
      <c r="C132" s="3"/>
      <c r="D132" s="3"/>
      <c r="E132" s="55"/>
      <c r="F132" s="3"/>
      <c r="G132" s="3"/>
      <c r="H132" s="3"/>
      <c r="I132" s="3"/>
      <c r="J132" s="3"/>
      <c r="K132" s="3"/>
      <c r="L132" s="3"/>
      <c r="M132" s="3"/>
      <c r="N132" s="3"/>
      <c r="O132" s="3"/>
      <c r="P132" s="3"/>
      <c r="Q132" s="3"/>
      <c r="R132" s="3"/>
      <c r="S132" s="3"/>
      <c r="T132" s="3"/>
      <c r="U132" s="3"/>
      <c r="V132" s="3"/>
      <c r="W132" s="3"/>
      <c r="X132" s="99"/>
      <c r="Y132" s="99"/>
      <c r="Z132" s="3"/>
      <c r="AA132" s="3"/>
    </row>
    <row r="133" spans="2:27" x14ac:dyDescent="0.25">
      <c r="B133" s="3"/>
      <c r="C133" s="3"/>
      <c r="D133" s="3"/>
      <c r="E133" s="55"/>
      <c r="F133" s="3"/>
      <c r="G133" s="3"/>
      <c r="H133" s="3"/>
      <c r="I133" s="3"/>
      <c r="J133" s="3"/>
      <c r="K133" s="3"/>
      <c r="L133" s="3"/>
      <c r="M133" s="3"/>
      <c r="N133" s="3"/>
      <c r="O133" s="3"/>
      <c r="P133" s="3"/>
      <c r="Q133" s="3"/>
      <c r="R133" s="3"/>
      <c r="S133" s="3"/>
      <c r="T133" s="3"/>
      <c r="U133" s="3"/>
      <c r="V133" s="3"/>
      <c r="W133" s="3"/>
      <c r="X133" s="99"/>
      <c r="Y133" s="99"/>
      <c r="Z133" s="3"/>
      <c r="AA133" s="3"/>
    </row>
    <row r="134" spans="2:27" x14ac:dyDescent="0.25">
      <c r="B134" s="3"/>
      <c r="C134" s="3"/>
      <c r="D134" s="3"/>
      <c r="E134" s="55"/>
      <c r="F134" s="3"/>
      <c r="G134" s="3"/>
      <c r="H134" s="3"/>
      <c r="I134" s="3"/>
      <c r="J134" s="3"/>
      <c r="K134" s="3"/>
      <c r="L134" s="3"/>
      <c r="M134" s="3"/>
      <c r="N134" s="3"/>
      <c r="O134" s="3"/>
      <c r="P134" s="3"/>
      <c r="Q134" s="3"/>
      <c r="R134" s="3"/>
      <c r="S134" s="3"/>
      <c r="T134" s="3"/>
      <c r="U134" s="3"/>
      <c r="V134" s="3"/>
      <c r="W134" s="3"/>
      <c r="X134" s="99"/>
      <c r="Y134" s="99"/>
      <c r="Z134" s="3"/>
      <c r="AA134" s="3"/>
    </row>
    <row r="135" spans="2:27" x14ac:dyDescent="0.25">
      <c r="B135" s="3"/>
      <c r="C135" s="3"/>
      <c r="D135" s="3"/>
      <c r="E135" s="55"/>
      <c r="F135" s="3"/>
      <c r="G135" s="3"/>
      <c r="H135" s="3"/>
      <c r="I135" s="3"/>
      <c r="J135" s="3"/>
      <c r="K135" s="3"/>
      <c r="L135" s="3"/>
      <c r="M135" s="3"/>
      <c r="N135" s="3"/>
      <c r="O135" s="3"/>
      <c r="P135" s="3"/>
      <c r="Q135" s="3"/>
      <c r="R135" s="3"/>
      <c r="S135" s="3"/>
      <c r="T135" s="3"/>
      <c r="U135" s="3"/>
      <c r="V135" s="3"/>
      <c r="W135" s="3"/>
      <c r="X135" s="99"/>
      <c r="Y135" s="99"/>
      <c r="Z135" s="3"/>
      <c r="AA135" s="3"/>
    </row>
    <row r="136" spans="2:27" x14ac:dyDescent="0.25">
      <c r="B136" s="3"/>
      <c r="C136" s="3"/>
      <c r="D136" s="3"/>
      <c r="E136" s="55"/>
      <c r="F136" s="3"/>
      <c r="G136" s="3"/>
      <c r="H136" s="3"/>
      <c r="I136" s="3"/>
      <c r="J136" s="3"/>
      <c r="K136" s="3"/>
      <c r="L136" s="3"/>
      <c r="M136" s="3"/>
      <c r="N136" s="3"/>
      <c r="O136" s="3"/>
      <c r="P136" s="3"/>
      <c r="Q136" s="3"/>
      <c r="R136" s="3"/>
      <c r="S136" s="3"/>
      <c r="T136" s="3"/>
      <c r="U136" s="3"/>
      <c r="V136" s="3"/>
      <c r="W136" s="3"/>
      <c r="X136" s="99"/>
      <c r="Y136" s="99"/>
      <c r="Z136" s="3"/>
      <c r="AA136" s="3"/>
    </row>
    <row r="137" spans="2:27" x14ac:dyDescent="0.25">
      <c r="B137" s="3"/>
      <c r="C137" s="3"/>
      <c r="D137" s="3"/>
      <c r="E137" s="55"/>
      <c r="F137" s="3"/>
      <c r="G137" s="3"/>
      <c r="H137" s="3"/>
      <c r="I137" s="3"/>
      <c r="J137" s="3"/>
      <c r="K137" s="3"/>
      <c r="L137" s="3"/>
      <c r="M137" s="3"/>
      <c r="N137" s="3"/>
      <c r="O137" s="3"/>
      <c r="P137" s="3"/>
      <c r="Q137" s="3"/>
      <c r="R137" s="3"/>
      <c r="S137" s="3"/>
      <c r="T137" s="3"/>
      <c r="U137" s="3"/>
      <c r="V137" s="3"/>
      <c r="W137" s="3"/>
      <c r="X137" s="99"/>
      <c r="Y137" s="99"/>
      <c r="Z137" s="3"/>
      <c r="AA137" s="3"/>
    </row>
    <row r="138" spans="2:27" x14ac:dyDescent="0.25">
      <c r="B138" s="3"/>
      <c r="C138" s="3"/>
      <c r="D138" s="3"/>
      <c r="E138" s="55"/>
      <c r="F138" s="3"/>
      <c r="G138" s="3"/>
      <c r="H138" s="3"/>
      <c r="I138" s="3"/>
      <c r="J138" s="3"/>
      <c r="K138" s="3"/>
      <c r="L138" s="3"/>
      <c r="M138" s="3"/>
      <c r="N138" s="3"/>
      <c r="O138" s="3"/>
      <c r="P138" s="3"/>
      <c r="Q138" s="3"/>
      <c r="R138" s="3"/>
      <c r="S138" s="3"/>
      <c r="T138" s="3"/>
      <c r="U138" s="3"/>
      <c r="V138" s="3"/>
      <c r="W138" s="3"/>
      <c r="X138" s="99"/>
      <c r="Y138" s="99"/>
      <c r="Z138" s="3"/>
      <c r="AA138" s="3"/>
    </row>
    <row r="139" spans="2:27" x14ac:dyDescent="0.25">
      <c r="B139" s="3"/>
      <c r="C139" s="3"/>
      <c r="D139" s="3"/>
      <c r="E139" s="55"/>
      <c r="F139" s="3"/>
      <c r="G139" s="3"/>
      <c r="H139" s="3"/>
      <c r="I139" s="3"/>
      <c r="J139" s="3"/>
      <c r="K139" s="3"/>
      <c r="L139" s="3"/>
      <c r="M139" s="3"/>
      <c r="N139" s="3"/>
      <c r="O139" s="3"/>
      <c r="P139" s="3"/>
      <c r="Q139" s="3"/>
      <c r="R139" s="3"/>
      <c r="S139" s="3"/>
      <c r="T139" s="3"/>
      <c r="U139" s="3"/>
      <c r="V139" s="3"/>
      <c r="W139" s="3"/>
      <c r="X139" s="99"/>
      <c r="Y139" s="99"/>
      <c r="Z139" s="3"/>
      <c r="AA139" s="3"/>
    </row>
    <row r="140" spans="2:27" x14ac:dyDescent="0.25">
      <c r="B140" s="3"/>
      <c r="C140" s="3"/>
      <c r="D140" s="3"/>
      <c r="E140" s="55"/>
      <c r="F140" s="3"/>
      <c r="G140" s="3"/>
      <c r="H140" s="3"/>
      <c r="I140" s="3"/>
      <c r="J140" s="3"/>
      <c r="K140" s="3"/>
      <c r="L140" s="3"/>
      <c r="M140" s="3"/>
      <c r="N140" s="3"/>
      <c r="O140" s="3"/>
      <c r="P140" s="3"/>
      <c r="Q140" s="3"/>
      <c r="R140" s="3"/>
      <c r="S140" s="3"/>
      <c r="T140" s="3"/>
      <c r="U140" s="3"/>
      <c r="V140" s="3"/>
      <c r="W140" s="3"/>
      <c r="X140" s="99"/>
      <c r="Y140" s="99"/>
      <c r="Z140" s="3"/>
      <c r="AA140" s="3"/>
    </row>
    <row r="141" spans="2:27" x14ac:dyDescent="0.25">
      <c r="B141" s="3"/>
      <c r="C141" s="3"/>
      <c r="D141" s="3"/>
      <c r="E141" s="55"/>
      <c r="F141" s="3"/>
      <c r="G141" s="3"/>
      <c r="H141" s="3"/>
      <c r="I141" s="3"/>
      <c r="J141" s="3"/>
      <c r="K141" s="3"/>
      <c r="L141" s="3"/>
      <c r="M141" s="3"/>
      <c r="N141" s="3"/>
      <c r="O141" s="3"/>
      <c r="P141" s="3"/>
      <c r="Q141" s="3"/>
      <c r="R141" s="3"/>
      <c r="S141" s="3"/>
      <c r="T141" s="3"/>
      <c r="U141" s="3"/>
      <c r="V141" s="3"/>
      <c r="W141" s="3"/>
      <c r="X141" s="99"/>
      <c r="Y141" s="99"/>
      <c r="Z141" s="3"/>
      <c r="AA141" s="3"/>
    </row>
    <row r="142" spans="2:27" x14ac:dyDescent="0.25">
      <c r="B142" s="3"/>
      <c r="C142" s="3"/>
      <c r="D142" s="3"/>
      <c r="E142" s="55"/>
      <c r="F142" s="3"/>
      <c r="G142" s="3"/>
      <c r="H142" s="3"/>
      <c r="I142" s="3"/>
      <c r="J142" s="3"/>
      <c r="K142" s="3"/>
      <c r="L142" s="3"/>
      <c r="M142" s="3"/>
      <c r="N142" s="3"/>
      <c r="O142" s="3"/>
      <c r="P142" s="3"/>
      <c r="Q142" s="3"/>
      <c r="R142" s="3"/>
      <c r="S142" s="3"/>
      <c r="T142" s="3"/>
      <c r="U142" s="3"/>
      <c r="V142" s="3"/>
      <c r="W142" s="3"/>
      <c r="X142" s="99"/>
      <c r="Y142" s="99"/>
      <c r="Z142" s="3"/>
      <c r="AA142" s="3"/>
    </row>
    <row r="143" spans="2:27" x14ac:dyDescent="0.25">
      <c r="B143" s="3"/>
      <c r="C143" s="3"/>
      <c r="D143" s="3"/>
      <c r="E143" s="55"/>
      <c r="F143" s="3"/>
      <c r="G143" s="3"/>
      <c r="H143" s="3"/>
      <c r="I143" s="3"/>
      <c r="J143" s="3"/>
      <c r="K143" s="3"/>
      <c r="L143" s="3"/>
      <c r="M143" s="3"/>
      <c r="N143" s="3"/>
      <c r="O143" s="3"/>
      <c r="P143" s="3"/>
      <c r="Q143" s="3"/>
      <c r="R143" s="3"/>
      <c r="S143" s="3"/>
      <c r="T143" s="3"/>
      <c r="U143" s="3"/>
      <c r="V143" s="3"/>
      <c r="W143" s="3"/>
      <c r="X143" s="99"/>
      <c r="Y143" s="99"/>
      <c r="Z143" s="3"/>
      <c r="AA143" s="3"/>
    </row>
    <row r="144" spans="2:27" x14ac:dyDescent="0.25">
      <c r="B144" s="3"/>
      <c r="C144" s="3"/>
      <c r="D144" s="3"/>
      <c r="E144" s="55"/>
      <c r="F144" s="3"/>
      <c r="G144" s="3"/>
      <c r="H144" s="3"/>
      <c r="I144" s="3"/>
      <c r="J144" s="3"/>
      <c r="K144" s="3"/>
      <c r="L144" s="3"/>
      <c r="M144" s="3"/>
      <c r="N144" s="3"/>
      <c r="O144" s="3"/>
      <c r="P144" s="3"/>
      <c r="Q144" s="3"/>
      <c r="R144" s="3"/>
      <c r="S144" s="3"/>
      <c r="T144" s="3"/>
      <c r="U144" s="3"/>
      <c r="V144" s="3"/>
      <c r="W144" s="3"/>
      <c r="X144" s="99"/>
      <c r="Y144" s="99"/>
      <c r="Z144" s="3"/>
      <c r="AA144" s="3"/>
    </row>
    <row r="145" spans="2:27" x14ac:dyDescent="0.25">
      <c r="B145" s="3"/>
      <c r="C145" s="3"/>
      <c r="D145" s="3"/>
      <c r="E145" s="55"/>
      <c r="F145" s="3"/>
      <c r="G145" s="3"/>
      <c r="H145" s="3"/>
      <c r="I145" s="3"/>
      <c r="J145" s="3"/>
      <c r="K145" s="3"/>
      <c r="L145" s="3"/>
      <c r="M145" s="3"/>
      <c r="N145" s="3"/>
      <c r="O145" s="3"/>
      <c r="P145" s="3"/>
      <c r="Q145" s="3"/>
      <c r="R145" s="3"/>
      <c r="S145" s="3"/>
      <c r="T145" s="3"/>
      <c r="U145" s="3"/>
      <c r="V145" s="3"/>
      <c r="W145" s="3"/>
      <c r="X145" s="99"/>
      <c r="Y145" s="99"/>
      <c r="Z145" s="3"/>
      <c r="AA145" s="3"/>
    </row>
    <row r="146" spans="2:27" x14ac:dyDescent="0.25">
      <c r="B146" s="3"/>
      <c r="C146" s="3"/>
      <c r="D146" s="3"/>
      <c r="E146" s="55"/>
      <c r="F146" s="3"/>
      <c r="G146" s="3"/>
      <c r="H146" s="3"/>
      <c r="I146" s="3"/>
      <c r="J146" s="3"/>
      <c r="K146" s="3"/>
      <c r="L146" s="3"/>
      <c r="M146" s="3"/>
      <c r="N146" s="3"/>
      <c r="O146" s="3"/>
      <c r="P146" s="3"/>
      <c r="Q146" s="3"/>
      <c r="R146" s="3"/>
      <c r="S146" s="3"/>
      <c r="T146" s="3"/>
      <c r="U146" s="3"/>
      <c r="V146" s="3"/>
      <c r="W146" s="3"/>
      <c r="X146" s="99"/>
      <c r="Y146" s="99"/>
      <c r="Z146" s="3"/>
      <c r="AA146" s="3"/>
    </row>
    <row r="147" spans="2:27" x14ac:dyDescent="0.25">
      <c r="B147" s="3"/>
      <c r="C147" s="3"/>
      <c r="D147" s="3"/>
      <c r="E147" s="55"/>
      <c r="F147" s="3"/>
      <c r="G147" s="3"/>
      <c r="H147" s="3"/>
      <c r="I147" s="3"/>
      <c r="J147" s="3"/>
      <c r="K147" s="3"/>
      <c r="L147" s="3"/>
      <c r="M147" s="3"/>
      <c r="N147" s="3"/>
      <c r="O147" s="3"/>
      <c r="P147" s="3"/>
      <c r="Q147" s="3"/>
      <c r="R147" s="3"/>
      <c r="S147" s="3"/>
      <c r="T147" s="3"/>
      <c r="U147" s="3"/>
      <c r="V147" s="3"/>
      <c r="W147" s="3"/>
      <c r="X147" s="99"/>
      <c r="Y147" s="99"/>
      <c r="Z147" s="3"/>
      <c r="AA147" s="3"/>
    </row>
    <row r="148" spans="2:27" x14ac:dyDescent="0.25">
      <c r="B148" s="3"/>
      <c r="C148" s="3"/>
      <c r="D148" s="3"/>
      <c r="E148" s="55"/>
      <c r="F148" s="3"/>
      <c r="G148" s="3"/>
      <c r="H148" s="3"/>
      <c r="I148" s="3"/>
      <c r="J148" s="3"/>
      <c r="K148" s="3"/>
      <c r="L148" s="3"/>
      <c r="M148" s="3"/>
      <c r="N148" s="3"/>
      <c r="O148" s="3"/>
      <c r="P148" s="3"/>
      <c r="Q148" s="3"/>
      <c r="R148" s="3"/>
      <c r="S148" s="3"/>
      <c r="T148" s="3"/>
      <c r="U148" s="3"/>
      <c r="V148" s="3"/>
      <c r="W148" s="3"/>
      <c r="X148" s="99"/>
      <c r="Y148" s="99"/>
      <c r="Z148" s="3"/>
      <c r="AA148" s="3"/>
    </row>
    <row r="149" spans="2:27" x14ac:dyDescent="0.25">
      <c r="B149" s="3"/>
      <c r="C149" s="3"/>
      <c r="D149" s="3"/>
      <c r="E149" s="55"/>
      <c r="F149" s="3"/>
      <c r="G149" s="3"/>
      <c r="H149" s="3"/>
      <c r="I149" s="3"/>
      <c r="J149" s="3"/>
      <c r="K149" s="3"/>
      <c r="L149" s="3"/>
      <c r="M149" s="3"/>
      <c r="N149" s="3"/>
      <c r="O149" s="3"/>
      <c r="P149" s="3"/>
      <c r="Q149" s="3"/>
      <c r="R149" s="3"/>
      <c r="S149" s="3"/>
      <c r="T149" s="3"/>
      <c r="U149" s="3"/>
      <c r="V149" s="3"/>
      <c r="W149" s="3"/>
      <c r="X149" s="99"/>
      <c r="Y149" s="99"/>
      <c r="Z149" s="3"/>
      <c r="AA149" s="3"/>
    </row>
    <row r="150" spans="2:27" x14ac:dyDescent="0.25">
      <c r="B150" s="3"/>
      <c r="C150" s="3"/>
      <c r="D150" s="3"/>
      <c r="F150" s="3"/>
      <c r="G150" s="3"/>
      <c r="H150" s="3"/>
      <c r="I150" s="3"/>
      <c r="J150" s="3"/>
      <c r="K150" s="3"/>
      <c r="L150" s="3"/>
      <c r="M150" s="3"/>
      <c r="N150" s="3"/>
      <c r="O150" s="3"/>
      <c r="P150" s="3"/>
      <c r="Q150" s="3"/>
      <c r="R150" s="3"/>
      <c r="S150" s="3"/>
      <c r="T150" s="3"/>
      <c r="U150" s="3"/>
      <c r="V150" s="3"/>
      <c r="W150" s="3"/>
      <c r="X150" s="99"/>
    </row>
    <row r="151" spans="2:27" x14ac:dyDescent="0.25">
      <c r="B151" s="3"/>
      <c r="C151" s="3"/>
      <c r="D151" s="3"/>
      <c r="F151" s="3"/>
      <c r="G151" s="3"/>
      <c r="H151" s="3"/>
      <c r="I151" s="3"/>
      <c r="J151" s="3"/>
      <c r="K151" s="3"/>
      <c r="L151" s="3"/>
      <c r="M151" s="3"/>
      <c r="N151" s="3"/>
      <c r="O151" s="3"/>
      <c r="P151" s="3"/>
      <c r="Q151" s="3"/>
      <c r="R151" s="3"/>
      <c r="S151" s="3"/>
      <c r="T151" s="3"/>
      <c r="U151" s="3"/>
      <c r="V151" s="3"/>
      <c r="W151" s="3"/>
      <c r="X151" s="99"/>
    </row>
    <row r="152" spans="2:27" x14ac:dyDescent="0.25">
      <c r="B152" s="3"/>
      <c r="C152" s="3"/>
      <c r="D152" s="3"/>
      <c r="F152" s="3"/>
      <c r="G152" s="3"/>
      <c r="H152" s="3"/>
      <c r="I152" s="3"/>
      <c r="J152" s="3"/>
      <c r="K152" s="3"/>
      <c r="L152" s="3"/>
      <c r="M152" s="3"/>
      <c r="N152" s="3"/>
      <c r="O152" s="3"/>
      <c r="P152" s="3"/>
      <c r="Q152" s="3"/>
      <c r="R152" s="3"/>
      <c r="S152" s="3"/>
      <c r="T152" s="3"/>
      <c r="U152" s="3"/>
      <c r="V152" s="3"/>
      <c r="W152" s="3"/>
      <c r="X152" s="99"/>
    </row>
    <row r="153" spans="2:27" x14ac:dyDescent="0.25">
      <c r="B153" s="3"/>
      <c r="C153" s="3"/>
      <c r="D153" s="3"/>
      <c r="F153" s="3"/>
      <c r="G153" s="3"/>
      <c r="H153" s="3"/>
      <c r="I153" s="3"/>
      <c r="J153" s="3"/>
      <c r="K153" s="3"/>
      <c r="L153" s="3"/>
      <c r="M153" s="3"/>
      <c r="N153" s="3"/>
      <c r="O153" s="3"/>
      <c r="P153" s="3"/>
      <c r="Q153" s="3"/>
      <c r="R153" s="3"/>
      <c r="S153" s="3"/>
      <c r="T153" s="3"/>
      <c r="U153" s="3"/>
      <c r="V153" s="3"/>
      <c r="W153" s="3"/>
      <c r="X153" s="99"/>
    </row>
    <row r="154" spans="2:27" x14ac:dyDescent="0.25">
      <c r="B154" s="3"/>
      <c r="C154" s="3"/>
      <c r="D154" s="3"/>
      <c r="F154" s="3"/>
      <c r="G154" s="3"/>
      <c r="H154" s="3"/>
      <c r="I154" s="3"/>
      <c r="J154" s="3"/>
      <c r="K154" s="3"/>
      <c r="L154" s="3"/>
      <c r="M154" s="3"/>
      <c r="N154" s="3"/>
      <c r="O154" s="3"/>
      <c r="P154" s="3"/>
      <c r="Q154" s="3"/>
      <c r="R154" s="3"/>
      <c r="S154" s="3"/>
      <c r="T154" s="3"/>
      <c r="U154" s="3"/>
      <c r="V154" s="3"/>
      <c r="W154" s="3"/>
      <c r="X154" s="99"/>
    </row>
    <row r="155" spans="2:27" x14ac:dyDescent="0.25">
      <c r="B155" s="3"/>
      <c r="C155" s="3"/>
      <c r="D155" s="3"/>
      <c r="F155" s="3"/>
      <c r="G155" s="3"/>
      <c r="H155" s="3"/>
      <c r="I155" s="3"/>
      <c r="J155" s="3"/>
      <c r="K155" s="3"/>
      <c r="L155" s="3"/>
      <c r="M155" s="3"/>
      <c r="N155" s="3"/>
      <c r="O155" s="3"/>
      <c r="P155" s="3"/>
      <c r="Q155" s="3"/>
      <c r="R155" s="3"/>
      <c r="S155" s="3"/>
      <c r="T155" s="3"/>
      <c r="U155" s="3"/>
      <c r="V155" s="3"/>
      <c r="W155" s="3"/>
      <c r="X155" s="99"/>
    </row>
    <row r="156" spans="2:27" x14ac:dyDescent="0.25">
      <c r="B156" s="3"/>
      <c r="C156" s="3"/>
      <c r="D156" s="3"/>
      <c r="F156" s="3"/>
      <c r="G156" s="3"/>
      <c r="H156" s="3"/>
      <c r="I156" s="3"/>
      <c r="J156" s="3"/>
      <c r="K156" s="3"/>
      <c r="L156" s="3"/>
      <c r="M156" s="3"/>
      <c r="N156" s="3"/>
      <c r="O156" s="3"/>
      <c r="P156" s="3"/>
      <c r="Q156" s="3"/>
      <c r="R156" s="3"/>
      <c r="S156" s="3"/>
      <c r="T156" s="3"/>
      <c r="U156" s="3"/>
      <c r="V156" s="3"/>
      <c r="W156" s="3"/>
      <c r="X156" s="99"/>
    </row>
    <row r="157" spans="2:27" x14ac:dyDescent="0.25">
      <c r="B157" s="3"/>
      <c r="C157" s="3"/>
      <c r="D157" s="3"/>
      <c r="F157" s="3"/>
      <c r="G157" s="3"/>
      <c r="H157" s="3"/>
      <c r="I157" s="3"/>
      <c r="J157" s="3"/>
      <c r="K157" s="3"/>
      <c r="L157" s="3"/>
      <c r="M157" s="3"/>
      <c r="N157" s="3"/>
      <c r="O157" s="3"/>
      <c r="P157" s="3"/>
      <c r="Q157" s="3"/>
      <c r="R157" s="3"/>
      <c r="S157" s="3"/>
      <c r="T157" s="3"/>
      <c r="U157" s="3"/>
      <c r="V157" s="3"/>
      <c r="W157" s="3"/>
      <c r="X157" s="99"/>
    </row>
    <row r="158" spans="2:27" x14ac:dyDescent="0.25">
      <c r="B158" s="3"/>
      <c r="C158" s="3"/>
      <c r="D158" s="3"/>
      <c r="F158" s="3"/>
      <c r="G158" s="3"/>
      <c r="H158" s="3"/>
      <c r="I158" s="3"/>
      <c r="J158" s="3"/>
      <c r="K158" s="3"/>
      <c r="L158" s="3"/>
      <c r="M158" s="3"/>
      <c r="N158" s="3"/>
      <c r="O158" s="3"/>
      <c r="P158" s="3"/>
      <c r="Q158" s="3"/>
      <c r="R158" s="3"/>
      <c r="S158" s="3"/>
      <c r="T158" s="3"/>
      <c r="U158" s="3"/>
      <c r="V158" s="3"/>
      <c r="W158" s="3"/>
      <c r="X158" s="99"/>
    </row>
    <row r="159" spans="2:27" x14ac:dyDescent="0.25">
      <c r="B159" s="3"/>
      <c r="C159" s="3"/>
      <c r="D159" s="3"/>
      <c r="F159" s="3"/>
      <c r="G159" s="3"/>
      <c r="H159" s="3"/>
      <c r="I159" s="3"/>
      <c r="J159" s="3"/>
      <c r="K159" s="3"/>
      <c r="L159" s="3"/>
      <c r="M159" s="3"/>
      <c r="N159" s="3"/>
      <c r="O159" s="3"/>
      <c r="P159" s="3"/>
      <c r="Q159" s="3"/>
      <c r="R159" s="3"/>
      <c r="S159" s="3"/>
      <c r="T159" s="3"/>
      <c r="U159" s="3"/>
      <c r="V159" s="3"/>
      <c r="W159" s="3"/>
      <c r="X159" s="99"/>
    </row>
    <row r="160" spans="2:27" x14ac:dyDescent="0.25">
      <c r="B160" s="3"/>
      <c r="C160" s="3"/>
      <c r="D160" s="3"/>
      <c r="F160" s="3"/>
      <c r="G160" s="3"/>
      <c r="H160" s="3"/>
      <c r="I160" s="3"/>
      <c r="J160" s="3"/>
      <c r="K160" s="3"/>
      <c r="L160" s="3"/>
      <c r="M160" s="3"/>
      <c r="N160" s="3"/>
      <c r="O160" s="3"/>
      <c r="P160" s="3"/>
      <c r="Q160" s="3"/>
      <c r="R160" s="3"/>
      <c r="S160" s="3"/>
      <c r="T160" s="3"/>
      <c r="U160" s="3"/>
      <c r="V160" s="3"/>
      <c r="W160" s="3"/>
      <c r="X160" s="99"/>
    </row>
    <row r="161" spans="2:24" x14ac:dyDescent="0.25">
      <c r="B161" s="3"/>
      <c r="C161" s="3"/>
      <c r="D161" s="3"/>
      <c r="F161" s="3"/>
      <c r="G161" s="3"/>
      <c r="H161" s="3"/>
      <c r="I161" s="3"/>
      <c r="J161" s="3"/>
      <c r="K161" s="3"/>
      <c r="L161" s="3"/>
      <c r="M161" s="3"/>
      <c r="N161" s="3"/>
      <c r="O161" s="3"/>
      <c r="P161" s="3"/>
      <c r="Q161" s="3"/>
      <c r="R161" s="3"/>
      <c r="S161" s="3"/>
      <c r="T161" s="3"/>
      <c r="U161" s="3"/>
      <c r="V161" s="3"/>
      <c r="W161" s="3"/>
      <c r="X161" s="99"/>
    </row>
    <row r="162" spans="2:24" x14ac:dyDescent="0.25">
      <c r="B162" s="3"/>
      <c r="C162" s="3"/>
      <c r="D162" s="3"/>
      <c r="F162" s="3"/>
      <c r="G162" s="3"/>
      <c r="H162" s="3"/>
      <c r="I162" s="3"/>
      <c r="J162" s="3"/>
      <c r="K162" s="3"/>
      <c r="L162" s="3"/>
      <c r="M162" s="3"/>
      <c r="N162" s="3"/>
      <c r="O162" s="3"/>
      <c r="P162" s="3"/>
      <c r="Q162" s="3"/>
      <c r="R162" s="3"/>
      <c r="S162" s="3"/>
      <c r="T162" s="3"/>
      <c r="U162" s="3"/>
      <c r="V162" s="3"/>
      <c r="W162" s="3"/>
      <c r="X162" s="99"/>
    </row>
    <row r="163" spans="2:24" x14ac:dyDescent="0.25">
      <c r="B163" s="3"/>
      <c r="C163" s="3"/>
      <c r="D163" s="3"/>
      <c r="F163" s="3"/>
      <c r="G163" s="3"/>
      <c r="H163" s="3"/>
      <c r="I163" s="3"/>
      <c r="J163" s="3"/>
      <c r="K163" s="3"/>
      <c r="L163" s="3"/>
      <c r="M163" s="3"/>
      <c r="N163" s="3"/>
      <c r="O163" s="3"/>
      <c r="P163" s="3"/>
      <c r="Q163" s="3"/>
      <c r="R163" s="3"/>
      <c r="S163" s="3"/>
      <c r="T163" s="3"/>
      <c r="U163" s="3"/>
      <c r="V163" s="3"/>
      <c r="W163" s="3"/>
      <c r="X163" s="99"/>
    </row>
    <row r="164" spans="2:24" x14ac:dyDescent="0.25">
      <c r="B164" s="3"/>
      <c r="C164" s="3"/>
      <c r="D164" s="3"/>
      <c r="F164" s="3"/>
      <c r="G164" s="3"/>
      <c r="H164" s="3"/>
      <c r="I164" s="3"/>
      <c r="J164" s="3"/>
      <c r="K164" s="3"/>
      <c r="L164" s="3"/>
      <c r="M164" s="3"/>
      <c r="N164" s="3"/>
      <c r="O164" s="3"/>
      <c r="P164" s="3"/>
      <c r="Q164" s="3"/>
      <c r="R164" s="3"/>
      <c r="S164" s="3"/>
      <c r="T164" s="3"/>
      <c r="U164" s="3"/>
      <c r="V164" s="3"/>
      <c r="W164" s="3"/>
      <c r="X164" s="99"/>
    </row>
    <row r="165" spans="2:24" x14ac:dyDescent="0.25">
      <c r="B165" s="3"/>
      <c r="C165" s="3"/>
      <c r="D165" s="3"/>
      <c r="F165" s="3"/>
      <c r="G165" s="3"/>
      <c r="H165" s="3"/>
      <c r="I165" s="3"/>
      <c r="J165" s="3"/>
      <c r="K165" s="3"/>
      <c r="L165" s="3"/>
      <c r="M165" s="3"/>
      <c r="N165" s="3"/>
      <c r="O165" s="3"/>
      <c r="P165" s="3"/>
      <c r="Q165" s="3"/>
      <c r="R165" s="3"/>
      <c r="S165" s="3"/>
      <c r="T165" s="3"/>
      <c r="U165" s="3"/>
      <c r="V165" s="3"/>
      <c r="W165" s="3"/>
      <c r="X165" s="99"/>
    </row>
    <row r="166" spans="2:24" x14ac:dyDescent="0.25">
      <c r="B166" s="3"/>
      <c r="C166" s="3"/>
      <c r="D166" s="3"/>
      <c r="F166" s="3"/>
      <c r="G166" s="3"/>
      <c r="H166" s="3"/>
      <c r="I166" s="3"/>
      <c r="J166" s="3"/>
      <c r="K166" s="3"/>
      <c r="L166" s="3"/>
      <c r="M166" s="3"/>
      <c r="N166" s="3"/>
      <c r="O166" s="3"/>
      <c r="P166" s="3"/>
      <c r="Q166" s="3"/>
      <c r="R166" s="3"/>
      <c r="S166" s="3"/>
      <c r="T166" s="3"/>
      <c r="U166" s="3"/>
      <c r="V166" s="3"/>
      <c r="W166" s="3"/>
      <c r="X166" s="99"/>
    </row>
    <row r="167" spans="2:24" x14ac:dyDescent="0.25">
      <c r="B167" s="3"/>
      <c r="C167" s="3"/>
      <c r="D167" s="3"/>
      <c r="F167" s="3"/>
      <c r="G167" s="3"/>
      <c r="H167" s="3"/>
      <c r="I167" s="3"/>
      <c r="J167" s="3"/>
      <c r="K167" s="3"/>
      <c r="L167" s="3"/>
      <c r="M167" s="3"/>
      <c r="N167" s="3"/>
      <c r="O167" s="3"/>
      <c r="P167" s="3"/>
      <c r="Q167" s="3"/>
      <c r="R167" s="3"/>
      <c r="S167" s="3"/>
      <c r="T167" s="3"/>
      <c r="U167" s="3"/>
      <c r="V167" s="3"/>
      <c r="W167" s="3"/>
      <c r="X167" s="99"/>
    </row>
    <row r="168" spans="2:24" x14ac:dyDescent="0.25">
      <c r="B168" s="3"/>
      <c r="C168" s="3"/>
      <c r="D168" s="3"/>
      <c r="F168" s="3"/>
      <c r="G168" s="3"/>
      <c r="H168" s="3"/>
      <c r="I168" s="3"/>
      <c r="J168" s="3"/>
      <c r="K168" s="3"/>
      <c r="L168" s="3"/>
      <c r="M168" s="3"/>
      <c r="N168" s="3"/>
      <c r="O168" s="3"/>
      <c r="P168" s="3"/>
      <c r="Q168" s="3"/>
      <c r="R168" s="3"/>
      <c r="S168" s="3"/>
      <c r="T168" s="3"/>
      <c r="U168" s="3"/>
      <c r="V168" s="3"/>
      <c r="W168" s="3"/>
      <c r="X168" s="99"/>
    </row>
    <row r="169" spans="2:24" x14ac:dyDescent="0.25">
      <c r="B169" s="3"/>
      <c r="C169" s="3"/>
      <c r="D169" s="3"/>
      <c r="F169" s="3"/>
      <c r="G169" s="3"/>
      <c r="H169" s="3"/>
      <c r="I169" s="3"/>
      <c r="J169" s="3"/>
      <c r="K169" s="3"/>
      <c r="L169" s="3"/>
      <c r="M169" s="3"/>
      <c r="N169" s="3"/>
      <c r="O169" s="3"/>
      <c r="P169" s="3"/>
      <c r="Q169" s="3"/>
      <c r="R169" s="3"/>
      <c r="S169" s="3"/>
      <c r="T169" s="3"/>
      <c r="U169" s="3"/>
      <c r="V169" s="3"/>
      <c r="W169" s="3"/>
      <c r="X169" s="99"/>
    </row>
    <row r="170" spans="2:24" x14ac:dyDescent="0.25">
      <c r="B170" s="3"/>
      <c r="C170" s="3"/>
      <c r="D170" s="3"/>
      <c r="F170" s="3"/>
      <c r="G170" s="3"/>
      <c r="H170" s="3"/>
      <c r="I170" s="3"/>
      <c r="J170" s="3"/>
      <c r="K170" s="3"/>
      <c r="L170" s="3"/>
      <c r="M170" s="3"/>
      <c r="N170" s="3"/>
      <c r="O170" s="3"/>
      <c r="P170" s="3"/>
      <c r="Q170" s="3"/>
      <c r="R170" s="3"/>
      <c r="S170" s="3"/>
      <c r="T170" s="3"/>
      <c r="U170" s="3"/>
      <c r="V170" s="3"/>
      <c r="W170" s="3"/>
      <c r="X170" s="99"/>
    </row>
    <row r="171" spans="2:24" x14ac:dyDescent="0.25">
      <c r="B171" s="3"/>
      <c r="C171" s="3"/>
      <c r="D171" s="3"/>
      <c r="F171" s="3"/>
      <c r="G171" s="3"/>
      <c r="H171" s="3"/>
      <c r="I171" s="3"/>
      <c r="J171" s="3"/>
      <c r="K171" s="3"/>
      <c r="L171" s="3"/>
      <c r="M171" s="3"/>
      <c r="N171" s="3"/>
      <c r="O171" s="3"/>
      <c r="P171" s="3"/>
      <c r="Q171" s="3"/>
      <c r="R171" s="3"/>
      <c r="S171" s="3"/>
      <c r="T171" s="3"/>
      <c r="U171" s="3"/>
      <c r="V171" s="3"/>
      <c r="W171" s="3"/>
      <c r="X171" s="99"/>
    </row>
    <row r="172" spans="2:24" x14ac:dyDescent="0.25">
      <c r="B172" s="3"/>
      <c r="C172" s="3"/>
      <c r="D172" s="3"/>
      <c r="F172" s="3"/>
      <c r="G172" s="3"/>
      <c r="H172" s="3"/>
      <c r="I172" s="3"/>
      <c r="J172" s="3"/>
      <c r="K172" s="3"/>
      <c r="L172" s="3"/>
      <c r="M172" s="3"/>
      <c r="N172" s="3"/>
      <c r="O172" s="3"/>
      <c r="P172" s="3"/>
      <c r="Q172" s="3"/>
      <c r="R172" s="3"/>
      <c r="S172" s="3"/>
      <c r="T172" s="3"/>
      <c r="U172" s="3"/>
      <c r="V172" s="3"/>
      <c r="W172" s="3"/>
      <c r="X172" s="99"/>
    </row>
    <row r="173" spans="2:24" x14ac:dyDescent="0.25">
      <c r="B173" s="3"/>
      <c r="C173" s="3"/>
      <c r="D173" s="3"/>
      <c r="F173" s="3"/>
      <c r="G173" s="3"/>
      <c r="H173" s="3"/>
      <c r="I173" s="3"/>
      <c r="J173" s="3"/>
      <c r="K173" s="3"/>
      <c r="L173" s="3"/>
      <c r="M173" s="3"/>
      <c r="N173" s="3"/>
      <c r="O173" s="3"/>
      <c r="P173" s="3"/>
      <c r="Q173" s="3"/>
      <c r="R173" s="3"/>
      <c r="S173" s="3"/>
      <c r="T173" s="3"/>
      <c r="U173" s="3"/>
      <c r="V173" s="3"/>
      <c r="W173" s="3"/>
      <c r="X173" s="99"/>
    </row>
    <row r="174" spans="2:24" x14ac:dyDescent="0.25">
      <c r="B174" s="3"/>
      <c r="C174" s="3"/>
      <c r="D174" s="3"/>
      <c r="F174" s="3"/>
      <c r="G174" s="3"/>
      <c r="H174" s="3"/>
      <c r="I174" s="3"/>
      <c r="J174" s="3"/>
      <c r="K174" s="3"/>
      <c r="L174" s="3"/>
      <c r="M174" s="3"/>
      <c r="N174" s="3"/>
      <c r="O174" s="3"/>
      <c r="P174" s="3"/>
      <c r="Q174" s="3"/>
      <c r="R174" s="3"/>
      <c r="S174" s="3"/>
      <c r="T174" s="3"/>
      <c r="U174" s="3"/>
      <c r="V174" s="3"/>
      <c r="W174" s="3"/>
      <c r="X174" s="99"/>
    </row>
    <row r="175" spans="2:24" x14ac:dyDescent="0.25">
      <c r="B175" s="3"/>
      <c r="C175" s="3"/>
      <c r="D175" s="3"/>
      <c r="F175" s="3"/>
      <c r="G175" s="3"/>
      <c r="H175" s="3"/>
      <c r="I175" s="3"/>
      <c r="J175" s="3"/>
      <c r="K175" s="3"/>
      <c r="L175" s="3"/>
      <c r="M175" s="3"/>
      <c r="N175" s="3"/>
      <c r="O175" s="3"/>
      <c r="P175" s="3"/>
      <c r="Q175" s="3"/>
      <c r="R175" s="3"/>
      <c r="S175" s="3"/>
      <c r="T175" s="3"/>
      <c r="U175" s="3"/>
      <c r="V175" s="3"/>
      <c r="W175" s="3"/>
      <c r="X175" s="99"/>
    </row>
    <row r="176" spans="2:24" x14ac:dyDescent="0.25">
      <c r="B176" s="3"/>
      <c r="C176" s="3"/>
      <c r="D176" s="3"/>
      <c r="F176" s="3"/>
      <c r="G176" s="3"/>
      <c r="H176" s="3"/>
      <c r="I176" s="3"/>
      <c r="J176" s="3"/>
      <c r="K176" s="3"/>
      <c r="L176" s="3"/>
      <c r="M176" s="3"/>
      <c r="N176" s="3"/>
      <c r="O176" s="3"/>
      <c r="P176" s="3"/>
      <c r="Q176" s="3"/>
      <c r="R176" s="3"/>
      <c r="S176" s="3"/>
      <c r="T176" s="3"/>
      <c r="U176" s="3"/>
      <c r="V176" s="3"/>
      <c r="W176" s="3"/>
      <c r="X176" s="99"/>
    </row>
    <row r="177" spans="1:27" x14ac:dyDescent="0.25">
      <c r="B177" s="3"/>
      <c r="C177" s="3"/>
      <c r="D177" s="3"/>
      <c r="F177" s="3"/>
      <c r="G177" s="3"/>
      <c r="H177" s="3"/>
      <c r="I177" s="3"/>
      <c r="J177" s="3"/>
      <c r="K177" s="3"/>
      <c r="L177" s="3"/>
      <c r="M177" s="3"/>
      <c r="N177" s="3"/>
      <c r="O177" s="3"/>
      <c r="P177" s="3"/>
      <c r="Q177" s="3"/>
      <c r="R177" s="3"/>
      <c r="S177" s="3"/>
      <c r="T177" s="3"/>
      <c r="U177" s="3"/>
      <c r="V177" s="3"/>
      <c r="W177" s="3"/>
      <c r="X177" s="99"/>
    </row>
    <row r="178" spans="1:27" x14ac:dyDescent="0.25">
      <c r="B178" s="3"/>
      <c r="C178" s="3"/>
      <c r="D178" s="3"/>
      <c r="F178" s="3"/>
      <c r="G178" s="3"/>
      <c r="H178" s="3"/>
      <c r="I178" s="3"/>
      <c r="J178" s="3"/>
      <c r="K178" s="3"/>
      <c r="L178" s="3"/>
      <c r="M178" s="3"/>
      <c r="N178" s="3"/>
      <c r="O178" s="3"/>
      <c r="P178" s="3"/>
      <c r="Q178" s="3"/>
      <c r="R178" s="3"/>
      <c r="S178" s="3"/>
      <c r="T178" s="3"/>
      <c r="U178" s="3"/>
      <c r="V178" s="3"/>
      <c r="W178" s="3"/>
      <c r="X178" s="99"/>
    </row>
    <row r="179" spans="1:27" x14ac:dyDescent="0.25">
      <c r="B179" s="3"/>
      <c r="C179" s="3"/>
      <c r="D179" s="3"/>
      <c r="F179" s="3"/>
      <c r="G179" s="3"/>
      <c r="H179" s="3"/>
      <c r="I179" s="3"/>
      <c r="J179" s="3"/>
      <c r="K179" s="3"/>
      <c r="L179" s="3"/>
      <c r="M179" s="3"/>
      <c r="N179" s="3"/>
      <c r="O179" s="3"/>
      <c r="P179" s="3"/>
      <c r="Q179" s="3"/>
      <c r="R179" s="3"/>
      <c r="S179" s="3"/>
      <c r="T179" s="3"/>
      <c r="U179" s="3"/>
      <c r="V179" s="3"/>
      <c r="W179" s="3"/>
      <c r="X179" s="99"/>
    </row>
    <row r="180" spans="1:27" x14ac:dyDescent="0.25">
      <c r="B180" s="3"/>
      <c r="C180" s="3"/>
      <c r="D180" s="3"/>
      <c r="F180" s="3"/>
      <c r="G180" s="3"/>
      <c r="H180" s="3"/>
      <c r="I180" s="3"/>
      <c r="J180" s="3"/>
      <c r="K180" s="3"/>
      <c r="L180" s="3"/>
      <c r="M180" s="3"/>
      <c r="N180" s="3"/>
      <c r="O180" s="3"/>
      <c r="P180" s="3"/>
      <c r="Q180" s="3"/>
      <c r="R180" s="3"/>
      <c r="S180" s="3"/>
      <c r="T180" s="3"/>
      <c r="U180" s="3"/>
      <c r="V180" s="3"/>
      <c r="W180" s="3"/>
      <c r="X180" s="99"/>
    </row>
    <row r="181" spans="1:27" x14ac:dyDescent="0.25">
      <c r="B181" s="3"/>
      <c r="C181" s="3"/>
      <c r="D181" s="3"/>
      <c r="F181" s="3"/>
      <c r="G181" s="3"/>
      <c r="H181" s="3"/>
      <c r="I181" s="3"/>
      <c r="J181" s="3"/>
      <c r="K181" s="3"/>
      <c r="L181" s="3"/>
      <c r="M181" s="3"/>
      <c r="N181" s="3"/>
      <c r="O181" s="3"/>
      <c r="P181" s="3"/>
      <c r="Q181" s="3"/>
      <c r="R181" s="3"/>
      <c r="S181" s="3"/>
      <c r="T181" s="3"/>
      <c r="U181" s="3"/>
      <c r="V181" s="3"/>
      <c r="W181" s="3"/>
      <c r="X181" s="99"/>
    </row>
    <row r="182" spans="1:27" x14ac:dyDescent="0.25">
      <c r="B182" s="3"/>
      <c r="C182" s="3"/>
      <c r="D182" s="3"/>
      <c r="F182" s="3"/>
      <c r="G182" s="3"/>
      <c r="H182" s="3"/>
      <c r="I182" s="3"/>
      <c r="J182" s="3"/>
      <c r="K182" s="3"/>
      <c r="L182" s="3"/>
      <c r="M182" s="3"/>
      <c r="N182" s="3"/>
      <c r="O182" s="3"/>
      <c r="P182" s="3"/>
      <c r="Q182" s="3"/>
      <c r="R182" s="3"/>
      <c r="S182" s="3"/>
      <c r="T182" s="3"/>
      <c r="U182" s="3"/>
      <c r="V182" s="3"/>
      <c r="W182" s="3"/>
      <c r="X182" s="99"/>
    </row>
    <row r="183" spans="1:27" x14ac:dyDescent="0.25">
      <c r="B183" s="3"/>
      <c r="C183" s="3"/>
      <c r="D183" s="3"/>
      <c r="F183" s="3"/>
      <c r="G183" s="3"/>
      <c r="H183" s="3"/>
      <c r="I183" s="3"/>
      <c r="J183" s="3"/>
      <c r="K183" s="3"/>
      <c r="L183" s="3"/>
      <c r="M183" s="3"/>
      <c r="N183" s="3"/>
      <c r="O183" s="3"/>
      <c r="P183" s="3"/>
      <c r="Q183" s="3"/>
      <c r="R183" s="3"/>
      <c r="S183" s="3"/>
      <c r="T183" s="3"/>
      <c r="U183" s="3"/>
      <c r="V183" s="3"/>
      <c r="W183" s="3"/>
      <c r="X183" s="99"/>
    </row>
    <row r="184" spans="1:27" x14ac:dyDescent="0.25">
      <c r="B184" s="3"/>
      <c r="C184" s="3"/>
      <c r="D184" s="3"/>
      <c r="F184" s="3"/>
      <c r="G184" s="3"/>
      <c r="H184" s="3"/>
      <c r="I184" s="3"/>
      <c r="J184" s="3"/>
      <c r="K184" s="3"/>
      <c r="L184" s="3"/>
      <c r="M184" s="3"/>
      <c r="N184" s="3"/>
      <c r="O184" s="3"/>
      <c r="P184" s="3"/>
      <c r="Q184" s="3"/>
      <c r="R184" s="3"/>
      <c r="S184" s="3"/>
      <c r="T184" s="3"/>
      <c r="U184" s="3"/>
      <c r="V184" s="3"/>
      <c r="W184" s="3"/>
      <c r="X184" s="99"/>
    </row>
    <row r="185" spans="1:27" x14ac:dyDescent="0.25">
      <c r="B185" s="3"/>
      <c r="C185" s="3"/>
      <c r="D185" s="3"/>
      <c r="F185" s="3"/>
      <c r="G185" s="3"/>
      <c r="H185" s="3"/>
      <c r="I185" s="3"/>
      <c r="J185" s="3"/>
      <c r="K185" s="3"/>
      <c r="L185" s="3"/>
      <c r="M185" s="3"/>
      <c r="N185" s="3"/>
      <c r="O185" s="3"/>
      <c r="P185" s="3"/>
      <c r="Q185" s="3"/>
      <c r="R185" s="3"/>
      <c r="S185" s="3"/>
      <c r="T185" s="3"/>
      <c r="U185" s="3"/>
      <c r="V185" s="3"/>
      <c r="W185" s="3"/>
      <c r="X185" s="99"/>
    </row>
    <row r="186" spans="1:27" x14ac:dyDescent="0.25">
      <c r="B186" s="3"/>
      <c r="C186" s="3"/>
      <c r="D186" s="3"/>
      <c r="F186" s="3"/>
      <c r="G186" s="3"/>
      <c r="H186" s="3"/>
      <c r="I186" s="3"/>
      <c r="J186" s="3"/>
      <c r="K186" s="3"/>
      <c r="L186" s="3"/>
      <c r="M186" s="3"/>
      <c r="N186" s="3"/>
      <c r="O186" s="3"/>
      <c r="P186" s="3"/>
      <c r="Q186" s="3"/>
      <c r="R186" s="3"/>
      <c r="S186" s="3"/>
      <c r="T186" s="3"/>
      <c r="U186" s="3"/>
      <c r="V186" s="3"/>
      <c r="W186" s="3"/>
      <c r="X186" s="99"/>
    </row>
    <row r="187" spans="1:27" x14ac:dyDescent="0.25">
      <c r="B187" s="3"/>
      <c r="C187" s="3"/>
      <c r="D187" s="3"/>
      <c r="F187" s="3"/>
      <c r="G187" s="3"/>
      <c r="H187" s="3"/>
      <c r="I187" s="3"/>
      <c r="J187" s="3"/>
      <c r="K187" s="3"/>
      <c r="L187" s="3"/>
      <c r="M187" s="3"/>
      <c r="N187" s="3"/>
      <c r="O187" s="3"/>
      <c r="P187" s="3"/>
      <c r="Q187" s="3"/>
      <c r="R187" s="3"/>
      <c r="S187" s="3"/>
      <c r="T187" s="3"/>
      <c r="U187" s="3"/>
      <c r="V187" s="3"/>
      <c r="W187" s="3"/>
      <c r="X187" s="99"/>
    </row>
    <row r="188" spans="1:27" x14ac:dyDescent="0.25">
      <c r="B188" s="3"/>
      <c r="C188" s="3"/>
      <c r="D188" s="3"/>
      <c r="F188" s="3"/>
      <c r="G188" s="3"/>
      <c r="H188" s="3"/>
      <c r="I188" s="3"/>
      <c r="J188" s="3"/>
      <c r="K188" s="3"/>
      <c r="L188" s="3"/>
      <c r="M188" s="3"/>
      <c r="N188" s="3"/>
      <c r="O188" s="3"/>
      <c r="P188" s="3"/>
      <c r="Q188" s="3"/>
      <c r="R188" s="3"/>
      <c r="S188" s="3"/>
      <c r="T188" s="3"/>
      <c r="U188" s="3"/>
      <c r="V188" s="3"/>
      <c r="W188" s="3"/>
      <c r="X188" s="99"/>
    </row>
    <row r="189" spans="1:27" x14ac:dyDescent="0.25">
      <c r="B189" s="3"/>
      <c r="C189" s="3"/>
      <c r="D189" s="3"/>
      <c r="F189" s="3"/>
      <c r="G189" s="3"/>
      <c r="H189" s="3"/>
      <c r="I189" s="3"/>
      <c r="J189" s="3"/>
      <c r="K189" s="3"/>
      <c r="L189" s="3"/>
      <c r="M189" s="3"/>
      <c r="N189" s="3"/>
      <c r="O189" s="3"/>
      <c r="P189" s="3"/>
      <c r="Q189" s="3"/>
      <c r="R189" s="3"/>
      <c r="S189" s="3"/>
      <c r="T189" s="3"/>
      <c r="U189" s="3"/>
      <c r="V189" s="3"/>
      <c r="W189" s="3"/>
      <c r="X189" s="99"/>
    </row>
    <row r="190" spans="1:27" x14ac:dyDescent="0.25">
      <c r="A190" s="28"/>
      <c r="B190" s="3"/>
      <c r="C190" s="3"/>
      <c r="D190" s="3"/>
      <c r="E190" s="61"/>
      <c r="F190" s="3"/>
      <c r="G190" s="3"/>
      <c r="H190" s="3"/>
      <c r="I190" s="3"/>
      <c r="J190" s="3"/>
      <c r="K190" s="3"/>
      <c r="L190" s="3"/>
      <c r="M190" s="3"/>
      <c r="N190" s="3"/>
      <c r="O190" s="3"/>
      <c r="P190" s="3"/>
      <c r="Q190" s="3"/>
      <c r="R190" s="3"/>
      <c r="S190" s="3"/>
      <c r="T190" s="3"/>
      <c r="U190" s="3"/>
      <c r="V190" s="3"/>
      <c r="W190" s="3"/>
      <c r="X190" s="99"/>
      <c r="Y190" s="62"/>
      <c r="Z190" s="63"/>
      <c r="AA190" s="63"/>
    </row>
    <row r="191" spans="1:27" x14ac:dyDescent="0.25">
      <c r="B191" s="3"/>
      <c r="C191" s="3"/>
      <c r="D191" s="3"/>
      <c r="F191" s="3"/>
      <c r="G191" s="3"/>
      <c r="H191" s="3"/>
      <c r="I191" s="3"/>
      <c r="J191" s="3"/>
      <c r="K191" s="3"/>
      <c r="L191" s="3"/>
      <c r="M191" s="3"/>
      <c r="N191" s="3"/>
      <c r="O191" s="3"/>
      <c r="P191" s="3"/>
      <c r="Q191" s="3"/>
      <c r="R191" s="3"/>
      <c r="S191" s="3"/>
      <c r="T191" s="3"/>
      <c r="U191" s="3"/>
      <c r="V191" s="3"/>
      <c r="W191" s="3"/>
      <c r="X191" s="99"/>
    </row>
    <row r="192" spans="1:27" x14ac:dyDescent="0.25">
      <c r="B192" s="3"/>
      <c r="C192" s="3"/>
      <c r="D192" s="3"/>
      <c r="F192" s="3"/>
      <c r="G192" s="3"/>
      <c r="H192" s="3"/>
      <c r="I192" s="3"/>
      <c r="J192" s="3"/>
      <c r="K192" s="3"/>
      <c r="L192" s="3"/>
      <c r="M192" s="3"/>
      <c r="N192" s="3"/>
      <c r="O192" s="3"/>
      <c r="P192" s="3"/>
      <c r="Q192" s="3"/>
      <c r="R192" s="3"/>
      <c r="S192" s="3"/>
      <c r="T192" s="3"/>
      <c r="U192" s="3"/>
      <c r="V192" s="3"/>
      <c r="W192" s="3"/>
      <c r="X192" s="99"/>
    </row>
    <row r="193" spans="2:24" x14ac:dyDescent="0.25">
      <c r="B193" s="3"/>
      <c r="C193" s="3"/>
      <c r="D193" s="3"/>
      <c r="F193" s="3"/>
      <c r="G193" s="3"/>
      <c r="H193" s="3"/>
      <c r="I193" s="3"/>
      <c r="J193" s="3"/>
      <c r="K193" s="3"/>
      <c r="L193" s="3"/>
      <c r="M193" s="3"/>
      <c r="N193" s="3"/>
      <c r="O193" s="3"/>
      <c r="P193" s="3"/>
      <c r="Q193" s="3"/>
      <c r="R193" s="3"/>
      <c r="S193" s="3"/>
      <c r="T193" s="3"/>
      <c r="U193" s="3"/>
      <c r="V193" s="3"/>
      <c r="W193" s="3"/>
      <c r="X193" s="99"/>
    </row>
    <row r="194" spans="2:24" x14ac:dyDescent="0.25">
      <c r="B194" s="3"/>
      <c r="C194" s="3"/>
      <c r="D194" s="3"/>
      <c r="F194" s="3"/>
      <c r="G194" s="3"/>
      <c r="H194" s="3"/>
      <c r="I194" s="3"/>
      <c r="J194" s="3"/>
      <c r="K194" s="3"/>
      <c r="L194" s="3"/>
      <c r="M194" s="3"/>
      <c r="N194" s="3"/>
      <c r="O194" s="3"/>
      <c r="P194" s="3"/>
      <c r="Q194" s="3"/>
      <c r="R194" s="3"/>
      <c r="S194" s="3"/>
      <c r="T194" s="3"/>
      <c r="U194" s="3"/>
      <c r="V194" s="3"/>
      <c r="W194" s="3"/>
      <c r="X194" s="99"/>
    </row>
    <row r="195" spans="2:24" x14ac:dyDescent="0.25">
      <c r="B195" s="3"/>
      <c r="C195" s="3"/>
      <c r="D195" s="3"/>
      <c r="F195" s="3"/>
      <c r="G195" s="3"/>
      <c r="H195" s="3"/>
      <c r="I195" s="3"/>
      <c r="J195" s="3"/>
      <c r="K195" s="3"/>
      <c r="L195" s="3"/>
      <c r="M195" s="3"/>
      <c r="N195" s="3"/>
      <c r="O195" s="3"/>
      <c r="P195" s="3"/>
      <c r="Q195" s="3"/>
      <c r="R195" s="3"/>
      <c r="S195" s="3"/>
      <c r="T195" s="3"/>
      <c r="U195" s="3"/>
      <c r="V195" s="3"/>
      <c r="W195" s="3"/>
      <c r="X195" s="99"/>
    </row>
    <row r="196" spans="2:24" x14ac:dyDescent="0.25">
      <c r="B196" s="3"/>
      <c r="C196" s="3"/>
      <c r="D196" s="3"/>
      <c r="F196" s="3"/>
      <c r="G196" s="3"/>
      <c r="H196" s="3"/>
      <c r="I196" s="3"/>
      <c r="J196" s="3"/>
      <c r="K196" s="3"/>
      <c r="L196" s="3"/>
      <c r="M196" s="3"/>
      <c r="N196" s="3"/>
      <c r="O196" s="3"/>
      <c r="P196" s="3"/>
      <c r="Q196" s="3"/>
      <c r="R196" s="3"/>
      <c r="S196" s="3"/>
      <c r="T196" s="3"/>
      <c r="U196" s="3"/>
      <c r="V196" s="3"/>
      <c r="W196" s="3"/>
      <c r="X196" s="99"/>
    </row>
    <row r="197" spans="2:24" x14ac:dyDescent="0.25">
      <c r="B197" s="3"/>
      <c r="C197" s="3"/>
      <c r="D197" s="3"/>
      <c r="F197" s="3"/>
      <c r="G197" s="3"/>
      <c r="H197" s="3"/>
      <c r="I197" s="3"/>
      <c r="J197" s="3"/>
      <c r="K197" s="3"/>
      <c r="L197" s="3"/>
      <c r="M197" s="3"/>
      <c r="N197" s="3"/>
      <c r="O197" s="3"/>
      <c r="P197" s="3"/>
      <c r="Q197" s="3"/>
      <c r="R197" s="3"/>
      <c r="S197" s="3"/>
      <c r="T197" s="3"/>
      <c r="U197" s="3"/>
      <c r="V197" s="3"/>
      <c r="W197" s="3"/>
      <c r="X197" s="99"/>
    </row>
    <row r="231" spans="1:27" x14ac:dyDescent="0.25">
      <c r="A231" s="42"/>
      <c r="B231" s="65"/>
      <c r="C231" s="65"/>
      <c r="D231" s="102"/>
      <c r="E231" s="66"/>
      <c r="F231" s="65"/>
      <c r="G231" s="67"/>
      <c r="H231" s="69"/>
      <c r="I231" s="65"/>
      <c r="J231" s="65"/>
      <c r="K231" s="67"/>
      <c r="L231" s="69"/>
      <c r="M231" s="65"/>
      <c r="N231" s="65"/>
      <c r="O231" s="68"/>
      <c r="P231" s="42"/>
      <c r="Q231" s="42"/>
      <c r="R231" s="42"/>
      <c r="S231" s="42"/>
      <c r="T231" s="65"/>
      <c r="U231" s="65"/>
      <c r="V231" s="69"/>
      <c r="W231" s="65"/>
      <c r="X231" s="70"/>
      <c r="Y231" s="70"/>
      <c r="Z231" s="65"/>
      <c r="AA231" s="65"/>
    </row>
  </sheetData>
  <mergeCells count="1">
    <mergeCell ref="A1:A27"/>
  </mergeCells>
  <conditionalFormatting sqref="J1:J3 J5:J1048576">
    <cfRule type="dataBar" priority="26">
      <dataBar>
        <cfvo type="min"/>
        <cfvo type="max"/>
        <color rgb="FF63C384"/>
      </dataBar>
      <extLst>
        <ext xmlns:x14="http://schemas.microsoft.com/office/spreadsheetml/2009/9/main" uri="{B025F937-C7B1-47D3-B67F-A62EFF666E3E}">
          <x14:id>{DB100BC0-FD17-420F-842F-41C3E1C84443}</x14:id>
        </ext>
      </extLst>
    </cfRule>
  </conditionalFormatting>
  <conditionalFormatting sqref="N1:N3 N5:N1048576">
    <cfRule type="dataBar" priority="21">
      <dataBar>
        <cfvo type="min"/>
        <cfvo type="max"/>
        <color rgb="FF63C384"/>
      </dataBar>
      <extLst>
        <ext xmlns:x14="http://schemas.microsoft.com/office/spreadsheetml/2009/9/main" uri="{B025F937-C7B1-47D3-B67F-A62EFF666E3E}">
          <x14:id>{70F65F3C-EB11-4694-8387-413E0054FAD8}</x14:id>
        </ext>
      </extLst>
    </cfRule>
    <cfRule type="cellIs" dxfId="3618" priority="25" operator="equal">
      <formula>0</formula>
    </cfRule>
  </conditionalFormatting>
  <conditionalFormatting sqref="M1:M3 M72:M1048576 M5:M6">
    <cfRule type="colorScale" priority="23">
      <colorScale>
        <cfvo type="min"/>
        <cfvo type="max"/>
        <color rgb="FF63BE7B"/>
        <color rgb="FFFFEF9C"/>
      </colorScale>
    </cfRule>
    <cfRule type="colorScale" priority="24">
      <colorScale>
        <cfvo type="min"/>
        <cfvo type="percentile" val="50"/>
        <cfvo type="max"/>
        <color rgb="FFF8696B"/>
        <color rgb="FFFCFCFF"/>
        <color rgb="FF5A8AC6"/>
      </colorScale>
    </cfRule>
  </conditionalFormatting>
  <conditionalFormatting sqref="M1:M3 M5:M1048576">
    <cfRule type="cellIs" dxfId="3617" priority="22" operator="equal">
      <formula>0</formula>
    </cfRule>
  </conditionalFormatting>
  <conditionalFormatting sqref="Q72:Q1048576 Q5:Q6">
    <cfRule type="colorScale" priority="19">
      <colorScale>
        <cfvo type="min"/>
        <cfvo type="max"/>
        <color rgb="FF63BE7B"/>
        <color rgb="FFFFEF9C"/>
      </colorScale>
    </cfRule>
    <cfRule type="colorScale" priority="20">
      <colorScale>
        <cfvo type="min"/>
        <cfvo type="percentile" val="50"/>
        <cfvo type="max"/>
        <color rgb="FFF8696B"/>
        <color rgb="FFFCFCFF"/>
        <color rgb="FF5A8AC6"/>
      </colorScale>
    </cfRule>
  </conditionalFormatting>
  <conditionalFormatting sqref="Q5:Q1048576">
    <cfRule type="dataBar" priority="17">
      <dataBar>
        <cfvo type="min"/>
        <cfvo type="max"/>
        <color rgb="FF63C384"/>
      </dataBar>
      <extLst>
        <ext xmlns:x14="http://schemas.microsoft.com/office/spreadsheetml/2009/9/main" uri="{B025F937-C7B1-47D3-B67F-A62EFF666E3E}">
          <x14:id>{C75FABA3-94E0-403C-A9F5-935B7A198694}</x14:id>
        </ext>
      </extLst>
    </cfRule>
    <cfRule type="cellIs" dxfId="3616" priority="18" operator="equal">
      <formula>0</formula>
    </cfRule>
  </conditionalFormatting>
  <conditionalFormatting sqref="H1:H1048576">
    <cfRule type="containsText" dxfId="3615" priority="16" operator="containsText" text="sor*">
      <formula>NOT(ISERROR(SEARCH("sor*",H1)))</formula>
    </cfRule>
  </conditionalFormatting>
  <conditionalFormatting sqref="L1:L3 L5:L1048576">
    <cfRule type="containsText" dxfId="3614" priority="15" operator="containsText" text="sor*">
      <formula>NOT(ISERROR(SEARCH("sor*",L1)))</formula>
    </cfRule>
  </conditionalFormatting>
  <conditionalFormatting sqref="K1:K1048576">
    <cfRule type="dataBar" priority="14">
      <dataBar>
        <cfvo type="min"/>
        <cfvo type="max"/>
        <color rgb="FF63C384"/>
      </dataBar>
      <extLst>
        <ext xmlns:x14="http://schemas.microsoft.com/office/spreadsheetml/2009/9/main" uri="{B025F937-C7B1-47D3-B67F-A62EFF666E3E}">
          <x14:id>{AC8A2F2A-99EE-499B-8189-0D5BBCA39EB1}</x14:id>
        </ext>
      </extLst>
    </cfRule>
  </conditionalFormatting>
  <conditionalFormatting sqref="O1:O1048576">
    <cfRule type="dataBar" priority="13">
      <dataBar>
        <cfvo type="min"/>
        <cfvo type="max"/>
        <color rgb="FF63C384"/>
      </dataBar>
      <extLst>
        <ext xmlns:x14="http://schemas.microsoft.com/office/spreadsheetml/2009/9/main" uri="{B025F937-C7B1-47D3-B67F-A62EFF666E3E}">
          <x14:id>{F78A7D6F-C673-43CD-93DA-1FE6002E496F}</x14:id>
        </ext>
      </extLst>
    </cfRule>
  </conditionalFormatting>
  <conditionalFormatting sqref="Q1:Q3">
    <cfRule type="colorScale" priority="11">
      <colorScale>
        <cfvo type="min"/>
        <cfvo type="max"/>
        <color rgb="FF63BE7B"/>
        <color rgb="FFFFEF9C"/>
      </colorScale>
    </cfRule>
    <cfRule type="colorScale" priority="12">
      <colorScale>
        <cfvo type="min"/>
        <cfvo type="percentile" val="50"/>
        <cfvo type="max"/>
        <color rgb="FFF8696B"/>
        <color rgb="FFFCFCFF"/>
        <color rgb="FF5A8AC6"/>
      </colorScale>
    </cfRule>
  </conditionalFormatting>
  <conditionalFormatting sqref="Q1:Q3">
    <cfRule type="dataBar" priority="9">
      <dataBar>
        <cfvo type="min"/>
        <cfvo type="max"/>
        <color rgb="FF63C384"/>
      </dataBar>
      <extLst>
        <ext xmlns:x14="http://schemas.microsoft.com/office/spreadsheetml/2009/9/main" uri="{B025F937-C7B1-47D3-B67F-A62EFF666E3E}">
          <x14:id>{9627DD84-8093-4685-B32F-BC608F5DF6B9}</x14:id>
        </ext>
      </extLst>
    </cfRule>
    <cfRule type="cellIs" dxfId="3613" priority="10" operator="equal">
      <formula>0</formula>
    </cfRule>
  </conditionalFormatting>
  <conditionalFormatting sqref="V1:V4 V32:V1048576 V6">
    <cfRule type="containsBlanks" dxfId="3612" priority="7">
      <formula>LEN(TRIM(V1))=0</formula>
    </cfRule>
    <cfRule type="cellIs" dxfId="3611" priority="8" operator="between">
      <formula>0</formula>
      <formula>2</formula>
    </cfRule>
  </conditionalFormatting>
  <conditionalFormatting sqref="D7">
    <cfRule type="expression" dxfId="3610" priority="6">
      <formula>V7="TRUE"</formula>
    </cfRule>
  </conditionalFormatting>
  <conditionalFormatting sqref="V16:V31">
    <cfRule type="expression" dxfId="3609" priority="5">
      <formula>AL16="TRUE"</formula>
    </cfRule>
  </conditionalFormatting>
  <conditionalFormatting sqref="G1:G1048576">
    <cfRule type="dataBar" priority="4">
      <dataBar>
        <cfvo type="min"/>
        <cfvo type="max"/>
        <color rgb="FF63C384"/>
      </dataBar>
      <extLst>
        <ext xmlns:x14="http://schemas.microsoft.com/office/spreadsheetml/2009/9/main" uri="{B025F937-C7B1-47D3-B67F-A62EFF666E3E}">
          <x14:id>{44650E56-674E-432D-89E0-6E4D93C43940}</x14:id>
        </ext>
      </extLst>
    </cfRule>
  </conditionalFormatting>
  <conditionalFormatting sqref="D8:D32">
    <cfRule type="expression" dxfId="3608" priority="3">
      <formula>V8="TRUE"</formula>
    </cfRule>
  </conditionalFormatting>
  <conditionalFormatting sqref="Y1:Y6 Y37:Y1048576">
    <cfRule type="cellIs" dxfId="3607" priority="2" operator="greaterThan">
      <formula>0.78</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B100BC0-FD17-420F-842F-41C3E1C84443}">
            <x14:dataBar minLength="0" maxLength="100" gradient="0">
              <x14:cfvo type="autoMin"/>
              <x14:cfvo type="autoMax"/>
              <x14:negativeFillColor rgb="FFFF0000"/>
              <x14:axisColor rgb="FF000000"/>
            </x14:dataBar>
          </x14:cfRule>
          <xm:sqref>J1:J3 J5:J1048576</xm:sqref>
        </x14:conditionalFormatting>
        <x14:conditionalFormatting xmlns:xm="http://schemas.microsoft.com/office/excel/2006/main">
          <x14:cfRule type="dataBar" id="{70F65F3C-EB11-4694-8387-413E0054FAD8}">
            <x14:dataBar minLength="0" maxLength="100" gradient="0">
              <x14:cfvo type="autoMin"/>
              <x14:cfvo type="autoMax"/>
              <x14:negativeFillColor rgb="FFFF0000"/>
              <x14:axisColor rgb="FF000000"/>
            </x14:dataBar>
          </x14:cfRule>
          <xm:sqref>N1:N3 N5:N1048576</xm:sqref>
        </x14:conditionalFormatting>
        <x14:conditionalFormatting xmlns:xm="http://schemas.microsoft.com/office/excel/2006/main">
          <x14:cfRule type="dataBar" id="{C75FABA3-94E0-403C-A9F5-935B7A198694}">
            <x14:dataBar minLength="0" maxLength="100" gradient="0">
              <x14:cfvo type="autoMin"/>
              <x14:cfvo type="autoMax"/>
              <x14:negativeFillColor rgb="FFFF0000"/>
              <x14:axisColor rgb="FF000000"/>
            </x14:dataBar>
          </x14:cfRule>
          <xm:sqref>Q5:Q1048576</xm:sqref>
        </x14:conditionalFormatting>
        <x14:conditionalFormatting xmlns:xm="http://schemas.microsoft.com/office/excel/2006/main">
          <x14:cfRule type="dataBar" id="{AC8A2F2A-99EE-499B-8189-0D5BBCA39EB1}">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F78A7D6F-C673-43CD-93DA-1FE6002E496F}">
            <x14:dataBar minLength="0" maxLength="100" gradient="0">
              <x14:cfvo type="autoMin"/>
              <x14:cfvo type="autoMax"/>
              <x14:negativeFillColor rgb="FFFF0000"/>
              <x14:axisColor rgb="FF000000"/>
            </x14:dataBar>
          </x14:cfRule>
          <xm:sqref>O1:O1048576</xm:sqref>
        </x14:conditionalFormatting>
        <x14:conditionalFormatting xmlns:xm="http://schemas.microsoft.com/office/excel/2006/main">
          <x14:cfRule type="dataBar" id="{9627DD84-8093-4685-B32F-BC608F5DF6B9}">
            <x14:dataBar minLength="0" maxLength="100" gradient="0">
              <x14:cfvo type="autoMin"/>
              <x14:cfvo type="autoMax"/>
              <x14:negativeFillColor rgb="FFFF0000"/>
              <x14:axisColor rgb="FF000000"/>
            </x14:dataBar>
          </x14:cfRule>
          <xm:sqref>Q1:Q3</xm:sqref>
        </x14:conditionalFormatting>
        <x14:conditionalFormatting xmlns:xm="http://schemas.microsoft.com/office/excel/2006/main">
          <x14:cfRule type="dataBar" id="{44650E56-674E-432D-89E0-6E4D93C43940}">
            <x14:dataBar minLength="0" maxLength="100" gradient="0">
              <x14:cfvo type="autoMin"/>
              <x14:cfvo type="autoMax"/>
              <x14:negativeFillColor rgb="FFFF0000"/>
              <x14:axisColor rgb="FF000000"/>
            </x14:dataBar>
          </x14:cfRule>
          <xm:sqref>G1:G1048576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14A89-2A68-4EDA-94A3-49162043E6A7}">
  <sheetPr>
    <pageSetUpPr fitToPage="1"/>
  </sheetPr>
  <dimension ref="A1:ID386"/>
  <sheetViews>
    <sheetView showGridLines="0" tabSelected="1" topLeftCell="AW1" zoomScale="88" zoomScaleNormal="80" workbookViewId="0">
      <pane ySplit="1" topLeftCell="A2" activePane="bottomLeft" state="frozen"/>
      <selection pane="bottomLeft" activeCell="BH21" sqref="BH21"/>
    </sheetView>
  </sheetViews>
  <sheetFormatPr defaultRowHeight="15" x14ac:dyDescent="0.25"/>
  <cols>
    <col min="1" max="1" width="14.5703125" style="21" bestFit="1" customWidth="1"/>
    <col min="2" max="2" width="29.140625" style="21" bestFit="1" customWidth="1"/>
    <col min="3" max="4" width="25" style="21" customWidth="1"/>
    <col min="5" max="6" width="7.140625" style="21" customWidth="1"/>
    <col min="7" max="7" width="14.140625" style="21" customWidth="1"/>
    <col min="8" max="8" width="22.85546875" style="37" customWidth="1"/>
    <col min="9" max="9" width="21.5703125" style="37" customWidth="1"/>
    <col min="10" max="10" width="23" style="22" customWidth="1"/>
    <col min="11" max="11" width="37.85546875" style="21" customWidth="1"/>
    <col min="12" max="19" width="11.5703125" style="22" customWidth="1"/>
    <col min="20" max="22" width="7.140625" style="22" customWidth="1"/>
    <col min="23" max="23" width="7.140625" style="23" customWidth="1"/>
    <col min="24" max="24" width="9.140625" style="23" customWidth="1"/>
    <col min="25" max="25" width="12.42578125" style="23" customWidth="1"/>
    <col min="26" max="28" width="9.28515625" style="21" customWidth="1"/>
    <col min="29" max="30" width="9.42578125" style="103" customWidth="1"/>
    <col min="31" max="31" width="9.42578125" style="21" customWidth="1"/>
    <col min="32" max="34" width="8.140625" style="21" customWidth="1"/>
    <col min="35" max="35" width="13.5703125" style="21" customWidth="1"/>
    <col min="36" max="36" width="8.140625" style="21" customWidth="1"/>
    <col min="37" max="40" width="8.5703125" style="21" customWidth="1"/>
    <col min="41" max="41" width="19.28515625" style="21" customWidth="1"/>
    <col min="42" max="47" width="11.140625" style="103" customWidth="1"/>
    <col min="48" max="48" width="8.5703125" style="21" customWidth="1"/>
    <col min="49" max="50" width="9.140625" style="25"/>
    <col min="51" max="51" width="22" style="50" customWidth="1"/>
    <col min="52" max="52" width="20.7109375" style="50" customWidth="1"/>
    <col min="53" max="53" width="20.7109375" style="87" bestFit="1" customWidth="1"/>
    <col min="54" max="54" width="16.5703125" style="49" customWidth="1"/>
    <col min="55" max="55" width="11.140625" style="50" customWidth="1"/>
    <col min="56" max="56" width="16.7109375" style="51" bestFit="1" customWidth="1"/>
    <col min="57" max="57" width="10.7109375" style="53" customWidth="1"/>
    <col min="58" max="58" width="15.5703125" style="50" bestFit="1" customWidth="1"/>
    <col min="59" max="59" width="17.28515625" style="50" customWidth="1"/>
    <col min="60" max="60" width="16.7109375" style="51" bestFit="1" customWidth="1"/>
    <col min="61" max="61" width="10.7109375" style="53" customWidth="1"/>
    <col min="62" max="62" width="11.5703125" style="50" customWidth="1"/>
    <col min="63" max="63" width="13.28515625" style="50" customWidth="1"/>
    <col min="64" max="64" width="24.28515625" style="52" bestFit="1" customWidth="1"/>
    <col min="65" max="65" width="10.5703125" style="25" customWidth="1"/>
    <col min="66" max="66" width="16.28515625" style="25" customWidth="1"/>
    <col min="67" max="68" width="10.5703125" style="25" customWidth="1"/>
    <col min="69" max="69" width="9.42578125" style="50" customWidth="1"/>
    <col min="70" max="70" width="13.140625" style="50" bestFit="1" customWidth="1"/>
    <col min="71" max="71" width="10" style="53" bestFit="1" customWidth="1"/>
    <col min="72" max="72" width="22.85546875" style="50" bestFit="1" customWidth="1"/>
    <col min="73" max="74" width="5.140625" style="54" bestFit="1" customWidth="1"/>
    <col min="75" max="79" width="4.85546875" style="50" customWidth="1"/>
    <col min="80" max="80" width="21.140625" style="50" customWidth="1"/>
    <col min="81" max="82" width="17.5703125" style="25" customWidth="1"/>
    <col min="83" max="83" width="21.5703125" style="25" customWidth="1"/>
    <col min="84" max="84" width="9.140625" style="25"/>
    <col min="85" max="85" width="25.85546875" style="50" customWidth="1"/>
    <col min="86" max="86" width="21.5703125" style="50" customWidth="1"/>
    <col min="87" max="87" width="20.7109375" style="87" bestFit="1" customWidth="1"/>
    <col min="88" max="88" width="16.5703125" style="49" customWidth="1"/>
    <col min="89" max="89" width="11.140625" style="50" customWidth="1"/>
    <col min="90" max="90" width="12.5703125" style="52" customWidth="1"/>
    <col min="91" max="91" width="10.7109375" style="53" customWidth="1"/>
    <col min="92" max="92" width="15.5703125" style="50" bestFit="1" customWidth="1"/>
    <col min="93" max="93" width="17.28515625" style="50" customWidth="1"/>
    <col min="94" max="94" width="16.7109375" style="52" bestFit="1" customWidth="1"/>
    <col min="95" max="95" width="10.7109375" style="53" customWidth="1"/>
    <col min="96" max="96" width="11.5703125" style="50" customWidth="1"/>
    <col min="97" max="97" width="13.28515625" style="50" customWidth="1"/>
    <col min="98" max="98" width="24.28515625" style="52" bestFit="1" customWidth="1"/>
    <col min="99" max="99" width="9.5703125" style="25" customWidth="1"/>
    <col min="100" max="100" width="15" style="25" customWidth="1"/>
    <col min="101" max="102" width="9.5703125" style="25" customWidth="1"/>
    <col min="103" max="103" width="9.140625" style="50" customWidth="1"/>
    <col min="104" max="104" width="10" style="50" bestFit="1" customWidth="1"/>
    <col min="105" max="105" width="10.140625" style="53" bestFit="1" customWidth="1"/>
    <col min="106" max="106" width="25.5703125" style="50" bestFit="1" customWidth="1"/>
    <col min="107" max="108" width="5.140625" style="54" bestFit="1" customWidth="1"/>
    <col min="109" max="115" width="4.85546875" style="50" customWidth="1"/>
    <col min="116" max="116" width="21.140625" style="50" customWidth="1"/>
    <col min="117" max="119" width="17.5703125" style="25" customWidth="1"/>
    <col min="120" max="120" width="16.85546875" style="25" bestFit="1" customWidth="1"/>
    <col min="121" max="121" width="20.7109375" style="25" bestFit="1" customWidth="1"/>
    <col min="122" max="122" width="5.5703125" style="25" bestFit="1" customWidth="1"/>
    <col min="123" max="123" width="11.28515625" style="25" bestFit="1" customWidth="1"/>
    <col min="124" max="124" width="18.42578125" style="25" customWidth="1"/>
    <col min="125" max="125" width="11.5703125" style="25" bestFit="1" customWidth="1"/>
    <col min="126" max="126" width="9.140625" style="25"/>
    <col min="127" max="127" width="16.85546875" style="25" bestFit="1" customWidth="1"/>
    <col min="128" max="128" width="10.7109375" style="25" bestFit="1" customWidth="1"/>
    <col min="129" max="129" width="5.5703125" style="25" bestFit="1" customWidth="1"/>
    <col min="130" max="130" width="11.28515625" style="25" bestFit="1" customWidth="1"/>
    <col min="131" max="131" width="18.42578125" style="25" customWidth="1"/>
    <col min="132" max="132" width="11.5703125" style="25" bestFit="1" customWidth="1"/>
    <col min="133" max="133" width="7.42578125" style="25" customWidth="1"/>
    <col min="134" max="134" width="9.140625" style="25"/>
    <col min="135" max="135" width="20.140625" style="25" bestFit="1" customWidth="1"/>
    <col min="136" max="136" width="20.7109375" style="73" bestFit="1" customWidth="1"/>
    <col min="137" max="137" width="19.140625" style="25" bestFit="1" customWidth="1"/>
    <col min="138" max="138" width="11.28515625" style="25" bestFit="1" customWidth="1"/>
    <col min="139" max="140" width="11.28515625" style="25" customWidth="1"/>
    <col min="141" max="141" width="18.42578125" style="25" customWidth="1"/>
    <col min="142" max="142" width="11.5703125" style="25" bestFit="1" customWidth="1"/>
    <col min="143" max="144" width="9.140625" style="25"/>
    <col min="145" max="145" width="18.28515625" style="25" bestFit="1" customWidth="1"/>
    <col min="146" max="146" width="20.7109375" style="73" bestFit="1" customWidth="1"/>
    <col min="147" max="147" width="19.140625" style="25" bestFit="1" customWidth="1"/>
    <col min="148" max="148" width="11.28515625" style="25" bestFit="1" customWidth="1"/>
    <col min="149" max="149" width="11.28515625" style="25" customWidth="1"/>
    <col min="150" max="150" width="18.42578125" style="25" customWidth="1"/>
    <col min="151" max="151" width="11.5703125" style="25" bestFit="1" customWidth="1"/>
    <col min="152" max="157" width="9.140625" style="25"/>
    <col min="158" max="158" width="30.85546875" style="25" customWidth="1"/>
    <col min="159" max="159" width="20.140625" style="25" bestFit="1" customWidth="1"/>
    <col min="160" max="160" width="19.140625" style="25" bestFit="1" customWidth="1"/>
    <col min="161" max="161" width="20.28515625" style="25" bestFit="1" customWidth="1"/>
    <col min="162" max="163" width="19.140625" style="25" bestFit="1" customWidth="1"/>
    <col min="164" max="164" width="11.28515625" style="25" bestFit="1" customWidth="1"/>
    <col min="165" max="169" width="11.5703125" style="25" customWidth="1"/>
    <col min="170" max="170" width="18.42578125" style="25" customWidth="1"/>
    <col min="171" max="171" width="11.5703125" style="25" bestFit="1" customWidth="1"/>
    <col min="172" max="175" width="9.140625" style="25"/>
    <col min="176" max="176" width="18.28515625" style="25" bestFit="1" customWidth="1"/>
    <col min="177" max="177" width="11.140625" style="25" bestFit="1" customWidth="1"/>
    <col min="178" max="182" width="8.140625" style="25" customWidth="1"/>
    <col min="183" max="185" width="5.7109375" style="25" customWidth="1"/>
    <col min="186" max="186" width="4" style="25" bestFit="1" customWidth="1"/>
    <col min="187" max="187" width="26.140625" style="25" bestFit="1" customWidth="1"/>
    <col min="188" max="188" width="9.140625" style="25"/>
    <col min="189" max="189" width="22.5703125" style="25" customWidth="1"/>
    <col min="190" max="192" width="9.140625" style="25"/>
    <col min="193" max="193" width="18.28515625" style="25" bestFit="1" customWidth="1"/>
    <col min="194" max="194" width="10.7109375" style="25" bestFit="1" customWidth="1"/>
    <col min="195" max="199" width="8.140625" style="25" customWidth="1"/>
    <col min="200" max="200" width="4" style="25" bestFit="1" customWidth="1"/>
    <col min="201" max="201" width="26.140625" style="25" bestFit="1" customWidth="1"/>
    <col min="202" max="202" width="9.140625" style="25"/>
    <col min="203" max="203" width="22.5703125" style="25" customWidth="1"/>
    <col min="204" max="209" width="9.140625" style="25"/>
    <col min="210" max="210" width="20.140625" style="25" bestFit="1" customWidth="1"/>
    <col min="211" max="211" width="11.5703125" style="25" bestFit="1" customWidth="1"/>
    <col min="212" max="212" width="13.85546875" style="25" bestFit="1" customWidth="1"/>
    <col min="213" max="213" width="12.42578125" style="25" bestFit="1" customWidth="1"/>
    <col min="214" max="214" width="23.140625" style="25" bestFit="1" customWidth="1"/>
    <col min="215" max="216" width="17.140625" style="25" bestFit="1" customWidth="1"/>
    <col min="217" max="217" width="28.42578125" style="25" bestFit="1" customWidth="1"/>
    <col min="218" max="218" width="26.42578125" style="25" bestFit="1" customWidth="1"/>
    <col min="219" max="219" width="16" style="25" customWidth="1"/>
    <col min="220" max="220" width="23.7109375" style="25" customWidth="1"/>
    <col min="221" max="221" width="20.140625" style="25" bestFit="1" customWidth="1"/>
    <col min="222" max="222" width="13.5703125" style="73" bestFit="1" customWidth="1"/>
    <col min="223" max="223" width="5.5703125" style="25" bestFit="1" customWidth="1"/>
    <col min="224" max="231" width="5.7109375" style="25" customWidth="1"/>
    <col min="232" max="232" width="4" style="25" bestFit="1" customWidth="1"/>
    <col min="233" max="233" width="7.42578125" style="25" bestFit="1" customWidth="1"/>
    <col min="234" max="234" width="43" style="25" bestFit="1" customWidth="1"/>
    <col min="235" max="235" width="44.28515625" style="25" customWidth="1"/>
    <col min="236" max="236" width="26.140625" style="25" bestFit="1" customWidth="1"/>
    <col min="237" max="237" width="15" style="25" bestFit="1" customWidth="1"/>
    <col min="238" max="238" width="22.5703125" style="25" customWidth="1"/>
    <col min="239" max="16384" width="9.140625" style="25"/>
  </cols>
  <sheetData>
    <row r="1" spans="1:238" ht="92.25" customHeight="1" x14ac:dyDescent="0.25">
      <c r="A1" s="74" t="s">
        <v>139</v>
      </c>
      <c r="B1" s="74" t="s">
        <v>140</v>
      </c>
      <c r="C1" s="74" t="s">
        <v>136</v>
      </c>
      <c r="D1" s="74" t="s">
        <v>138</v>
      </c>
      <c r="E1" s="75" t="s">
        <v>5</v>
      </c>
      <c r="F1" s="75" t="s">
        <v>4</v>
      </c>
      <c r="G1" s="76" t="s">
        <v>53</v>
      </c>
      <c r="H1" s="77" t="s">
        <v>142</v>
      </c>
      <c r="I1" s="77" t="s">
        <v>143</v>
      </c>
      <c r="J1" s="76" t="s">
        <v>134</v>
      </c>
      <c r="K1" s="76" t="s">
        <v>74</v>
      </c>
      <c r="L1" s="78" t="s">
        <v>108</v>
      </c>
      <c r="M1" s="78" t="s">
        <v>109</v>
      </c>
      <c r="N1" s="78" t="s">
        <v>110</v>
      </c>
      <c r="O1" s="78" t="s">
        <v>111</v>
      </c>
      <c r="P1" s="79" t="s">
        <v>350</v>
      </c>
      <c r="Q1" s="79" t="s">
        <v>351</v>
      </c>
      <c r="R1" s="79" t="s">
        <v>352</v>
      </c>
      <c r="S1" s="79" t="s">
        <v>353</v>
      </c>
      <c r="T1" s="80" t="s">
        <v>103</v>
      </c>
      <c r="U1" s="80" t="s">
        <v>104</v>
      </c>
      <c r="V1" s="80" t="s">
        <v>105</v>
      </c>
      <c r="W1" s="81" t="s">
        <v>54</v>
      </c>
      <c r="X1" s="81" t="s">
        <v>55</v>
      </c>
      <c r="Y1" s="81" t="s">
        <v>117</v>
      </c>
      <c r="Z1" s="82" t="s">
        <v>58</v>
      </c>
      <c r="AA1" s="82" t="s">
        <v>57</v>
      </c>
      <c r="AB1" s="82" t="s">
        <v>116</v>
      </c>
      <c r="AC1" s="83" t="s">
        <v>73</v>
      </c>
      <c r="AD1" s="83" t="s">
        <v>360</v>
      </c>
      <c r="AE1" s="82" t="s">
        <v>72</v>
      </c>
      <c r="AF1" s="80" t="s">
        <v>69</v>
      </c>
      <c r="AG1" s="80" t="s">
        <v>70</v>
      </c>
      <c r="AH1" s="84" t="s">
        <v>119</v>
      </c>
      <c r="AI1" s="80" t="s">
        <v>120</v>
      </c>
      <c r="AJ1" s="84" t="s">
        <v>71</v>
      </c>
      <c r="AK1" s="80" t="s">
        <v>76</v>
      </c>
      <c r="AL1" s="80" t="s">
        <v>75</v>
      </c>
      <c r="AM1" s="80" t="s">
        <v>77</v>
      </c>
      <c r="AN1" s="80" t="s">
        <v>115</v>
      </c>
      <c r="AO1" s="85" t="s">
        <v>320</v>
      </c>
      <c r="AP1" s="86" t="s">
        <v>325</v>
      </c>
      <c r="AQ1" s="86" t="s">
        <v>354</v>
      </c>
      <c r="AR1" s="115" t="s">
        <v>408</v>
      </c>
      <c r="AS1" s="115" t="s">
        <v>409</v>
      </c>
      <c r="AT1" s="115" t="s">
        <v>410</v>
      </c>
      <c r="AU1" s="115" t="s">
        <v>411</v>
      </c>
      <c r="AV1" s="75" t="s">
        <v>107</v>
      </c>
      <c r="AX1" s="116" t="s">
        <v>106</v>
      </c>
      <c r="AY1" s="113"/>
      <c r="AZ1" s="44"/>
      <c r="BA1" s="114"/>
      <c r="CF1" s="116" t="s">
        <v>135</v>
      </c>
      <c r="CG1" s="3"/>
      <c r="CH1" s="112"/>
      <c r="CJ1" s="51"/>
      <c r="DP1" s="3"/>
      <c r="DQ1" s="3"/>
      <c r="DW1" s="3"/>
      <c r="DX1" s="3"/>
      <c r="ED1" s="3"/>
      <c r="EE1" s="26" t="s">
        <v>4</v>
      </c>
      <c r="EF1" s="88" t="s">
        <v>145</v>
      </c>
      <c r="EO1" s="26" t="s">
        <v>4</v>
      </c>
      <c r="EP1" s="3" t="s">
        <v>145</v>
      </c>
      <c r="FB1" s="3"/>
      <c r="FC1" s="3"/>
      <c r="FT1" s="26" t="s">
        <v>4</v>
      </c>
      <c r="FU1" s="3" t="s">
        <v>145</v>
      </c>
      <c r="FV1" s="3"/>
      <c r="FW1" s="3"/>
      <c r="FX1" s="3"/>
      <c r="FY1" s="3"/>
      <c r="FZ1" s="3"/>
      <c r="GA1" s="3"/>
      <c r="GB1" s="3"/>
      <c r="GC1" s="3"/>
      <c r="GE1" s="3"/>
      <c r="GF1" s="3"/>
      <c r="GG1" s="3"/>
      <c r="GI1" s="3" t="s">
        <v>99</v>
      </c>
      <c r="GJ1" s="3"/>
      <c r="GK1" s="26" t="s">
        <v>4</v>
      </c>
      <c r="GL1" s="3" t="s">
        <v>145</v>
      </c>
      <c r="GM1" s="3"/>
      <c r="GN1" s="3"/>
      <c r="GO1" s="3"/>
      <c r="GP1" s="3"/>
      <c r="GQ1" s="3"/>
      <c r="GS1" s="3"/>
      <c r="GT1" s="3"/>
      <c r="GU1" s="3"/>
      <c r="HA1" s="3"/>
      <c r="HB1" s="3"/>
      <c r="HC1" s="3"/>
      <c r="HD1" s="3"/>
      <c r="HE1" s="3"/>
      <c r="HF1" s="3"/>
      <c r="HG1" s="3"/>
      <c r="HH1" s="3"/>
      <c r="HI1" s="3"/>
      <c r="HJ1" s="3"/>
      <c r="HK1" s="3"/>
      <c r="HL1" s="3"/>
      <c r="HM1" s="3"/>
      <c r="HN1" s="55"/>
      <c r="HO1" s="3"/>
      <c r="HP1" s="3"/>
      <c r="HQ1" s="3"/>
      <c r="HR1" s="3"/>
      <c r="HS1" s="3"/>
      <c r="HT1" s="3"/>
      <c r="HU1" s="3"/>
      <c r="HV1" s="3"/>
      <c r="HW1" s="3"/>
      <c r="IB1" s="3"/>
      <c r="IC1" s="3"/>
      <c r="ID1" s="3"/>
    </row>
    <row r="2" spans="1:238" x14ac:dyDescent="0.25">
      <c r="A2" s="21" t="str">
        <f>IF(Final_DF!A2="","",Final_DF!A2)</f>
        <v>HINDUNILVR</v>
      </c>
      <c r="B2" s="21" t="str">
        <f>IF(Final_DF!G2="","",Final_DF!G2)</f>
        <v xml:space="preserve">HINDUSTAN UNILEVER LTD.             </v>
      </c>
      <c r="C2" s="21" t="str">
        <f>IF(Final_DF!E2="","",Final_DF!E2)</f>
        <v>Consumer Non-Durables</v>
      </c>
      <c r="D2" s="21" t="str">
        <f>IF(Final_DF!F2="","",Final_DF!F2)</f>
        <v>Household/Personal Care</v>
      </c>
      <c r="E2" s="21" t="b">
        <f>IF(Final_DF!BT2="","",Final_DF!BT2)</f>
        <v>1</v>
      </c>
      <c r="F2" s="21" t="b">
        <f>IF(Final_DF!BJ2="","",Final_DF!BJ2)</f>
        <v>1</v>
      </c>
      <c r="G2" s="21" t="b">
        <f>IF(Final_DF!CS2="","",Final_DF!CS2)</f>
        <v>1</v>
      </c>
      <c r="H2" s="37" t="str">
        <f>IF(Final_DF!CT2="","",Final_DF!CT2)</f>
        <v>BEARISH_ALIGNMENT</v>
      </c>
      <c r="I2" s="37" t="str">
        <f>IF(Final_DF!CU2="","",Final_DF!CU2)</f>
        <v>BEARISH_ALIGNMENT</v>
      </c>
      <c r="J2" s="21" t="str">
        <f>IF(Final_DF!CQ2="","",Final_DF!CQ2)</f>
        <v>BEARISH</v>
      </c>
      <c r="K2" s="21" t="str">
        <f>IF(Final_DF!CB2="","",Final_DF!CB2)</f>
        <v>Significant Short Buildup</v>
      </c>
      <c r="L2" s="22" t="str">
        <f>IF(Final_DF!CV2="","",Final_DF!CV2)</f>
        <v>BEARISH</v>
      </c>
      <c r="M2" s="22">
        <f>IF(Final_DF!CW2="","",Final_DF!CW2)</f>
        <v>5</v>
      </c>
      <c r="N2" s="22">
        <f>IF(Final_DF!CX2="","",Final_DF!CX2)</f>
        <v>425</v>
      </c>
      <c r="O2" s="22" t="b">
        <f>IF(Final_DF!CY2="","",Final_DF!CY2)</f>
        <v>0</v>
      </c>
      <c r="P2" s="22" t="str">
        <f>IF(Final_DF!CM2="","",Final_DF!CM2)</f>
        <v>Sell</v>
      </c>
      <c r="Q2" s="22" t="str">
        <f>IF(Final_DF!CN2="","",Final_DF!CN2)</f>
        <v>LAST_LOSER</v>
      </c>
      <c r="R2" s="22">
        <f>IF(P2="","",ROUND((Final_DF!CO2/6)+1,0))</f>
        <v>2</v>
      </c>
      <c r="S2" s="22">
        <f>IF(Final_DF!CP2="","",Final_DF!CP2)</f>
        <v>2560</v>
      </c>
      <c r="T2" s="22">
        <f>IFERROR(VLOOKUP(A2,VSLRT!A:E,3,FALSE),"")</f>
        <v>0</v>
      </c>
      <c r="U2" s="22">
        <f>IFERROR(VLOOKUP(A2,VSLRT!A:E,4,FALSE),"")</f>
        <v>0</v>
      </c>
      <c r="V2" s="22">
        <f>IFERROR(VLOOKUP(A2,VSLRT!A:E,5,FALSE),"")</f>
        <v>0</v>
      </c>
      <c r="W2" s="23" t="b">
        <f>IF(Final_DF!BA2="","",Final_DF!BA2)</f>
        <v>0</v>
      </c>
      <c r="X2" s="23" t="b">
        <f>IF(Final_DF!BB2="","",Final_DF!BB2)</f>
        <v>0</v>
      </c>
      <c r="Y2" s="23" t="b">
        <f>IF(Final_DF!BC2="","",Final_DF!BC2)</f>
        <v>0</v>
      </c>
      <c r="Z2" s="23">
        <f>IF(Final_DF!AW2="","",Final_DF!AW2)</f>
        <v>0</v>
      </c>
      <c r="AA2" s="23">
        <f>IF(Final_DF!AX2="","",Final_DF!AX2)</f>
        <v>0</v>
      </c>
      <c r="AB2" s="23">
        <f>IF(Final_DF!AY2="","",Final_DF!AY2)</f>
        <v>0</v>
      </c>
      <c r="AC2" s="23">
        <f>IF(Final_DF!M2="","",ROUND(Final_DF!M2,2))</f>
        <v>-3.57</v>
      </c>
      <c r="AD2" s="23">
        <f>IF(Final_DF!L2="","",ROUND(Final_DF!L2,2))</f>
        <v>2473.0500000000002</v>
      </c>
      <c r="AE2" s="23" t="b">
        <f>IF(Final_DF!AZ2="","",Final_DF!AZ2)</f>
        <v>0</v>
      </c>
      <c r="AH2" s="23" t="str">
        <f>IF(Final_DF!AO2="","",Final_DF!AO2)</f>
        <v>VR31</v>
      </c>
      <c r="AI2" s="23" t="b">
        <f>IF(Final_DF!AP2="","",Final_DF!AP2)</f>
        <v>0</v>
      </c>
      <c r="AJ2" s="23" t="str">
        <f>IF(Final_DF!AH2="","",Final_DF!AH2)</f>
        <v>-1.77</v>
      </c>
      <c r="AK2" s="21" t="str">
        <f>IFERROR(VLOOKUP(A2,Postmarket!A:X,24,FALSE),"")</f>
        <v>SOR21</v>
      </c>
      <c r="AL2" s="21" t="str">
        <f>IFERROR(VLOOKUP(A2,Postmarket!A:X,23,FALSE),"")</f>
        <v/>
      </c>
      <c r="AM2" s="21">
        <f>IFERROR(VLOOKUP(A2,Postmarket!A:X,8,FALSE),"")</f>
        <v>-3.72</v>
      </c>
      <c r="AN2" s="21">
        <f>IFERROR(VLOOKUP(A2,Postmarket!A:F,5,FALSE),"")</f>
        <v>2565.4</v>
      </c>
      <c r="AO2" s="23" t="str">
        <f>IF(Final_DF!DB2="","",Final_DF!DB2)</f>
        <v/>
      </c>
      <c r="AP2" s="23">
        <f>IF(Final_DF!CZ2="","",Final_DF!CZ2)</f>
        <v>12.73</v>
      </c>
      <c r="AQ2" s="23">
        <f>IF(Final_DF!DA2="","",Final_DF!DA2)</f>
        <v>11.6</v>
      </c>
      <c r="AR2" s="23" t="b">
        <f>IF(Final_DF!DC2="","",Final_DF!DC2)</f>
        <v>0</v>
      </c>
      <c r="AS2" s="23" t="b">
        <f>IF(Final_DF!DD2="","",Final_DF!DD2)</f>
        <v>1</v>
      </c>
      <c r="AT2" s="23" t="b">
        <f>IF(Final_DF!DE2="","",Final_DF!DE2)</f>
        <v>0</v>
      </c>
      <c r="AU2" s="23" t="b">
        <f>IF(Final_DF!DF2="","",Final_DF!DF2)</f>
        <v>1</v>
      </c>
      <c r="AX2" s="116"/>
      <c r="AY2" s="56" t="s">
        <v>4</v>
      </c>
      <c r="AZ2" s="50" t="s">
        <v>145</v>
      </c>
      <c r="BB2" s="57"/>
      <c r="CF2" s="116"/>
      <c r="CG2" s="56" t="s">
        <v>4</v>
      </c>
      <c r="CH2" s="50" t="s">
        <v>145</v>
      </c>
      <c r="CJ2" s="51"/>
      <c r="DP2" s="3"/>
      <c r="DQ2" s="3"/>
      <c r="DW2" s="3"/>
      <c r="DX2" s="3"/>
      <c r="ED2" s="3"/>
      <c r="EE2" s="26" t="s">
        <v>53</v>
      </c>
      <c r="EF2" s="3" t="s">
        <v>56</v>
      </c>
      <c r="EO2" s="26" t="s">
        <v>53</v>
      </c>
      <c r="EP2" s="3" t="s">
        <v>56</v>
      </c>
      <c r="FB2" s="26" t="s">
        <v>4</v>
      </c>
      <c r="FC2" s="3" t="s">
        <v>145</v>
      </c>
      <c r="FT2" s="26" t="s">
        <v>53</v>
      </c>
      <c r="FU2" s="3" t="s">
        <v>144</v>
      </c>
      <c r="FV2" s="3"/>
      <c r="FW2" s="3"/>
      <c r="FX2" s="3"/>
      <c r="FY2" s="3"/>
      <c r="FZ2" s="3"/>
      <c r="GA2" s="3"/>
      <c r="GB2" s="3"/>
      <c r="GC2" s="3"/>
      <c r="GE2" s="3"/>
      <c r="GF2" s="3"/>
      <c r="GG2" s="3"/>
      <c r="GI2" s="3"/>
      <c r="GJ2" s="3"/>
      <c r="GK2" s="26" t="s">
        <v>53</v>
      </c>
      <c r="GL2" s="3" t="s">
        <v>56</v>
      </c>
      <c r="GM2" s="3"/>
      <c r="GN2" s="3"/>
      <c r="GO2" s="3"/>
      <c r="GP2" s="3"/>
      <c r="GQ2" s="3"/>
      <c r="GS2" s="3"/>
      <c r="GT2" s="3"/>
      <c r="GU2" s="3"/>
      <c r="HA2" s="3"/>
      <c r="HB2" s="26" t="s">
        <v>117</v>
      </c>
      <c r="HC2" s="3" t="s">
        <v>145</v>
      </c>
      <c r="HD2" s="3"/>
      <c r="HE2" s="3"/>
      <c r="HF2" s="3"/>
      <c r="HG2" s="3"/>
      <c r="HH2" s="3"/>
      <c r="HI2" s="3"/>
      <c r="HJ2" s="3"/>
      <c r="HK2" s="3"/>
      <c r="HL2" s="3"/>
      <c r="HM2" s="3"/>
      <c r="HN2" s="55"/>
      <c r="HO2" s="3"/>
      <c r="HP2" s="3"/>
      <c r="HQ2" s="3"/>
      <c r="HR2" s="3"/>
      <c r="HS2" s="3"/>
      <c r="HT2" s="3"/>
      <c r="HU2" s="3"/>
      <c r="HV2" s="3"/>
      <c r="HW2" s="3"/>
      <c r="IB2" s="3"/>
      <c r="IC2" s="3"/>
      <c r="ID2" s="3"/>
    </row>
    <row r="3" spans="1:238" ht="15.75" thickBot="1" x14ac:dyDescent="0.3">
      <c r="A3" s="21" t="str">
        <f>IF(Final_DF!A3="","",Final_DF!A3)</f>
        <v>CANFINHOME</v>
      </c>
      <c r="B3" s="21" t="str">
        <f>IF(Final_DF!G3="","",Final_DF!G3)</f>
        <v xml:space="preserve">CAN FIN HOMES LTD                   </v>
      </c>
      <c r="C3" s="21" t="str">
        <f>IF(Final_DF!E3="","",Final_DF!E3)</f>
        <v>Finance</v>
      </c>
      <c r="D3" s="21" t="str">
        <f>IF(Final_DF!F3="","",Final_DF!F3)</f>
        <v>Finance/Rental/Leasing</v>
      </c>
      <c r="E3" s="21" t="b">
        <f>IF(Final_DF!BT3="","",Final_DF!BT3)</f>
        <v>1</v>
      </c>
      <c r="F3" s="21" t="b">
        <f>IF(Final_DF!BJ3="","",Final_DF!BJ3)</f>
        <v>1</v>
      </c>
      <c r="G3" s="21" t="b">
        <f>IF(Final_DF!CS3="","",Final_DF!CS3)</f>
        <v>0</v>
      </c>
      <c r="H3" s="37" t="str">
        <f>IF(Final_DF!CT3="","",Final_DF!CT3)</f>
        <v>BULLISH_ALIGNMENT</v>
      </c>
      <c r="I3" s="37" t="str">
        <f>IF(Final_DF!CU3="","",Final_DF!CU3)</f>
        <v>na</v>
      </c>
      <c r="J3" s="21" t="str">
        <f>IF(Final_DF!CQ3="","",Final_DF!CQ3)</f>
        <v>BULLISH</v>
      </c>
      <c r="K3" s="21" t="str">
        <f>IF(Final_DF!CB3="","",Final_DF!CB3)</f>
        <v>Long Buildup</v>
      </c>
      <c r="L3" s="22" t="str">
        <f>IF(Final_DF!CV3="","",Final_DF!CV3)</f>
        <v>BEARISH</v>
      </c>
      <c r="M3" s="22">
        <f>IF(Final_DF!CW3="","",Final_DF!CW3)</f>
        <v>1</v>
      </c>
      <c r="N3" s="22">
        <f>IF(Final_DF!CX3="","",Final_DF!CX3)</f>
        <v>128</v>
      </c>
      <c r="O3" s="22" t="b">
        <f>IF(Final_DF!CY3="","",Final_DF!CY3)</f>
        <v>1</v>
      </c>
      <c r="P3" s="22" t="str">
        <f>IF(Final_DF!CM3="","",Final_DF!CM3)</f>
        <v>Sell</v>
      </c>
      <c r="Q3" s="22" t="str">
        <f>IF(Final_DF!CN3="","",Final_DF!CN3)</f>
        <v>LAST_LOSER</v>
      </c>
      <c r="R3" s="22">
        <f>IF(P3="","",ROUND((Final_DF!CO3/6)+1,0))</f>
        <v>1</v>
      </c>
      <c r="S3" s="22" t="str">
        <f>IF(Final_DF!CP3="","",Final_DF!CP3)</f>
        <v/>
      </c>
      <c r="T3" s="22">
        <f>IFERROR(VLOOKUP(A3,VSLRT!A:E,3,FALSE),"")</f>
        <v>0</v>
      </c>
      <c r="U3" s="22">
        <f>IFERROR(VLOOKUP(A3,VSLRT!A:E,4,FALSE),"")</f>
        <v>0</v>
      </c>
      <c r="V3" s="22">
        <f>IFERROR(VLOOKUP(A3,VSLRT!A:E,5,FALSE),"")</f>
        <v>0</v>
      </c>
      <c r="W3" s="23" t="b">
        <f>IF(Final_DF!BA3="","",Final_DF!BA3)</f>
        <v>0</v>
      </c>
      <c r="X3" s="23" t="b">
        <f>IF(Final_DF!BB3="","",Final_DF!BB3)</f>
        <v>0</v>
      </c>
      <c r="Y3" s="23" t="b">
        <f>IF(Final_DF!BC3="","",Final_DF!BC3)</f>
        <v>0</v>
      </c>
      <c r="Z3" s="23">
        <f>IF(Final_DF!AW3="","",Final_DF!AW3)</f>
        <v>0</v>
      </c>
      <c r="AA3" s="23">
        <f>IF(Final_DF!AX3="","",Final_DF!AX3)</f>
        <v>0</v>
      </c>
      <c r="AB3" s="23">
        <f>IF(Final_DF!AY3="","",Final_DF!AY3)</f>
        <v>0</v>
      </c>
      <c r="AC3" s="23">
        <f>IF(Final_DF!M3="","",ROUND(Final_DF!M3,2))</f>
        <v>-3.54</v>
      </c>
      <c r="AD3" s="23">
        <f>IF(Final_DF!L3="","",ROUND(Final_DF!L3,2))</f>
        <v>767.7</v>
      </c>
      <c r="AE3" s="23" t="b">
        <f>IF(Final_DF!AZ3="","",Final_DF!AZ3)</f>
        <v>0</v>
      </c>
      <c r="AH3" s="23" t="str">
        <f>IF(Final_DF!AO3="","",Final_DF!AO3)</f>
        <v>VR56</v>
      </c>
      <c r="AI3" s="23" t="b">
        <f>IF(Final_DF!AP3="","",Final_DF!AP3)</f>
        <v>0</v>
      </c>
      <c r="AJ3" s="23" t="str">
        <f>IF(Final_DF!AH3="","",Final_DF!AH3)</f>
        <v>0.37</v>
      </c>
      <c r="AK3" s="21" t="str">
        <f>IFERROR(VLOOKUP(A3,Postmarket!A:X,24,FALSE),"")</f>
        <v>SOR24</v>
      </c>
      <c r="AL3" s="21" t="str">
        <f>IFERROR(VLOOKUP(A3,Postmarket!A:X,23,FALSE),"")</f>
        <v/>
      </c>
      <c r="AM3" s="21">
        <f>IFERROR(VLOOKUP(A3,Postmarket!A:X,8,FALSE),"")</f>
        <v>-3.18</v>
      </c>
      <c r="AN3" s="21">
        <f>IFERROR(VLOOKUP(A3,Postmarket!A:F,5,FALSE),"")</f>
        <v>794.15</v>
      </c>
      <c r="AO3" s="23" t="str">
        <f>IF(Final_DF!DB3="","",Final_DF!DB3)</f>
        <v/>
      </c>
      <c r="AP3" s="23">
        <f>IF(Final_DF!CZ3="","",Final_DF!CZ3)</f>
        <v>71.430000000000007</v>
      </c>
      <c r="AQ3" s="23">
        <f>IF(Final_DF!DA3="","",Final_DF!DA3)</f>
        <v>63.85</v>
      </c>
      <c r="AR3" s="23" t="b">
        <f>IF(Final_DF!DC3="","",Final_DF!DC3)</f>
        <v>0</v>
      </c>
      <c r="AS3" s="23" t="b">
        <f>IF(Final_DF!DD3="","",Final_DF!DD3)</f>
        <v>0</v>
      </c>
      <c r="AT3" s="23" t="b">
        <f>IF(Final_DF!DE3="","",Final_DF!DE3)</f>
        <v>0</v>
      </c>
      <c r="AU3" s="23" t="b">
        <f>IF(Final_DF!DF3="","",Final_DF!DF3)</f>
        <v>0</v>
      </c>
      <c r="AX3" s="116"/>
      <c r="AY3" s="56" t="s">
        <v>142</v>
      </c>
      <c r="AZ3" s="50" t="s">
        <v>172</v>
      </c>
      <c r="CF3" s="116"/>
      <c r="CG3" s="56" t="s">
        <v>142</v>
      </c>
      <c r="CH3" s="50" t="s">
        <v>339</v>
      </c>
      <c r="CJ3" s="111"/>
      <c r="DP3" s="26" t="s">
        <v>4</v>
      </c>
      <c r="DQ3" s="3" t="s">
        <v>145</v>
      </c>
      <c r="DW3" s="26" t="s">
        <v>4</v>
      </c>
      <c r="DX3" s="3" t="s">
        <v>145</v>
      </c>
      <c r="ED3" s="3"/>
      <c r="EE3" s="26" t="s">
        <v>111</v>
      </c>
      <c r="EF3" s="3" t="s">
        <v>145</v>
      </c>
      <c r="EO3" s="26" t="s">
        <v>111</v>
      </c>
      <c r="EP3" s="3" t="s">
        <v>145</v>
      </c>
      <c r="FB3" s="26" t="s">
        <v>53</v>
      </c>
      <c r="FC3" s="3" t="s">
        <v>56</v>
      </c>
      <c r="FT3" s="3"/>
      <c r="FU3" s="3"/>
      <c r="FV3" s="3"/>
      <c r="FW3" s="3"/>
      <c r="FX3" s="3"/>
      <c r="FY3" s="3"/>
      <c r="FZ3" s="3"/>
      <c r="GA3" s="3"/>
      <c r="GB3" s="3"/>
      <c r="GC3" s="3"/>
      <c r="GE3" s="3"/>
      <c r="GF3" s="3"/>
      <c r="GG3" s="3"/>
      <c r="GI3" s="3"/>
      <c r="GJ3" s="3"/>
      <c r="GK3" s="3"/>
      <c r="GL3" s="3"/>
      <c r="GM3" s="3"/>
      <c r="GN3" s="3"/>
      <c r="GO3" s="3"/>
      <c r="GP3" s="3"/>
      <c r="GQ3" s="3"/>
      <c r="GS3" s="3"/>
      <c r="GT3" s="3"/>
      <c r="GU3" s="3"/>
      <c r="HA3" s="3"/>
      <c r="HB3" s="26" t="s">
        <v>4</v>
      </c>
      <c r="HC3" s="3" t="s">
        <v>145</v>
      </c>
      <c r="HD3" s="3"/>
      <c r="HE3" s="3"/>
      <c r="HF3" s="3"/>
      <c r="HG3" s="3"/>
      <c r="HH3" s="3"/>
      <c r="HI3" s="3"/>
      <c r="HJ3" s="3"/>
      <c r="HK3" s="3"/>
      <c r="HL3" s="3"/>
      <c r="HM3" s="3"/>
      <c r="HN3" s="55"/>
      <c r="HO3" s="3"/>
      <c r="HP3" s="3"/>
      <c r="HQ3" s="3"/>
      <c r="HR3" s="3"/>
      <c r="HS3" s="3"/>
      <c r="HT3" s="3"/>
      <c r="HU3" s="3"/>
      <c r="HV3" s="3"/>
      <c r="HW3" s="3"/>
      <c r="IB3" s="3"/>
      <c r="IC3" s="3"/>
      <c r="ID3" s="3"/>
    </row>
    <row r="4" spans="1:238" ht="15.75" customHeight="1" thickBot="1" x14ac:dyDescent="0.3">
      <c r="A4" s="21" t="str">
        <f>IF(Final_DF!A4="","",Final_DF!A4)</f>
        <v>LAURUSLABS</v>
      </c>
      <c r="B4" s="21" t="str">
        <f>IF(Final_DF!G4="","",Final_DF!G4)</f>
        <v xml:space="preserve">LAURUS LABS LIMITED                 </v>
      </c>
      <c r="C4" s="21" t="str">
        <f>IF(Final_DF!E4="","",Final_DF!E4)</f>
        <v>Health Technology</v>
      </c>
      <c r="D4" s="21" t="str">
        <f>IF(Final_DF!F4="","",Final_DF!F4)</f>
        <v>Pharmaceuticals: Major</v>
      </c>
      <c r="E4" s="21" t="b">
        <f>IF(Final_DF!BT4="","",Final_DF!BT4)</f>
        <v>1</v>
      </c>
      <c r="F4" s="21" t="b">
        <f>IF(Final_DF!BJ4="","",Final_DF!BJ4)</f>
        <v>0</v>
      </c>
      <c r="G4" s="21" t="b">
        <f>IF(Final_DF!CS4="","",Final_DF!CS4)</f>
        <v>1</v>
      </c>
      <c r="H4" s="37" t="str">
        <f>IF(Final_DF!CT4="","",Final_DF!CT4)</f>
        <v>na</v>
      </c>
      <c r="I4" s="37" t="str">
        <f>IF(Final_DF!CU4="","",Final_DF!CU4)</f>
        <v>na</v>
      </c>
      <c r="J4" s="21" t="str">
        <f>IF(Final_DF!CQ4="","",Final_DF!CQ4)</f>
        <v>BEARISH</v>
      </c>
      <c r="K4" s="21" t="str">
        <f>IF(Final_DF!CB4="","",Final_DF!CB4)</f>
        <v>Significant Short Buildup</v>
      </c>
      <c r="L4" s="22" t="str">
        <f>IF(Final_DF!CV4="","",Final_DF!CV4)</f>
        <v>na</v>
      </c>
      <c r="M4" s="22">
        <f>IF(Final_DF!CW4="","",Final_DF!CW4)</f>
        <v>0</v>
      </c>
      <c r="N4" s="22">
        <f>IF(Final_DF!CX4="","",Final_DF!CX4)</f>
        <v>0</v>
      </c>
      <c r="O4" s="22" t="b">
        <f>IF(Final_DF!CY4="","",Final_DF!CY4)</f>
        <v>0</v>
      </c>
      <c r="P4" s="22">
        <f>IF(Final_DF!CM4="","",Final_DF!CM4)</f>
        <v>0</v>
      </c>
      <c r="Q4" s="22">
        <f>IF(Final_DF!CN4="","",Final_DF!CN4)</f>
        <v>0</v>
      </c>
      <c r="R4" s="22">
        <f>IF(P4="","",ROUND((Final_DF!CO4/6)+1,0))</f>
        <v>1</v>
      </c>
      <c r="S4" s="22">
        <f>IF(Final_DF!CP4="","",Final_DF!CP4)</f>
        <v>0</v>
      </c>
      <c r="T4" s="22">
        <f>IFERROR(VLOOKUP(A4,VSLRT!A:E,3,FALSE),"")</f>
        <v>0</v>
      </c>
      <c r="U4" s="22">
        <f>IFERROR(VLOOKUP(A4,VSLRT!A:E,4,FALSE),"")</f>
        <v>0</v>
      </c>
      <c r="V4" s="22">
        <f>IFERROR(VLOOKUP(A4,VSLRT!A:E,5,FALSE),"")</f>
        <v>0</v>
      </c>
      <c r="W4" s="23" t="b">
        <f>IF(Final_DF!BA4="","",Final_DF!BA4)</f>
        <v>0</v>
      </c>
      <c r="X4" s="23" t="b">
        <f>IF(Final_DF!BB4="","",Final_DF!BB4)</f>
        <v>0</v>
      </c>
      <c r="Y4" s="23" t="b">
        <f>IF(Final_DF!BC4="","",Final_DF!BC4)</f>
        <v>0</v>
      </c>
      <c r="Z4" s="23">
        <f>IF(Final_DF!AW4="","",Final_DF!AW4)</f>
        <v>0</v>
      </c>
      <c r="AA4" s="23">
        <f>IF(Final_DF!AX4="","",Final_DF!AX4)</f>
        <v>0</v>
      </c>
      <c r="AB4" s="23">
        <f>IF(Final_DF!AY4="","",Final_DF!AY4)</f>
        <v>0</v>
      </c>
      <c r="AC4" s="23">
        <f>IF(Final_DF!M4="","",ROUND(Final_DF!M4,2))</f>
        <v>-2.83</v>
      </c>
      <c r="AD4" s="23">
        <f>IF(Final_DF!L4="","",ROUND(Final_DF!L4,2))</f>
        <v>401.75</v>
      </c>
      <c r="AE4" s="23" t="b">
        <f>IF(Final_DF!AZ4="","",Final_DF!AZ4)</f>
        <v>0</v>
      </c>
      <c r="AH4" s="23" t="str">
        <f>IF(Final_DF!AO4="","",Final_DF!AO4)</f>
        <v>VR118</v>
      </c>
      <c r="AI4" s="23" t="b">
        <f>IF(Final_DF!AP4="","",Final_DF!AP4)</f>
        <v>0</v>
      </c>
      <c r="AJ4" s="23" t="str">
        <f>IF(Final_DF!AH4="","",Final_DF!AH4)</f>
        <v>-0.05</v>
      </c>
      <c r="AK4" s="21" t="str">
        <f>IFERROR(VLOOKUP(A4,Postmarket!A:X,24,FALSE),"")</f>
        <v/>
      </c>
      <c r="AL4" s="21" t="str">
        <f>IFERROR(VLOOKUP(A4,Postmarket!A:X,23,FALSE),"")</f>
        <v/>
      </c>
      <c r="AM4" s="21">
        <f>IFERROR(VLOOKUP(A4,Postmarket!A:X,8,FALSE),"")</f>
        <v>-2.4700000000000002</v>
      </c>
      <c r="AN4" s="21">
        <f>IFERROR(VLOOKUP(A4,Postmarket!A:F,5,FALSE),"")</f>
        <v>412.2</v>
      </c>
      <c r="AO4" s="23" t="str">
        <f>IF(Final_DF!DB4="","",Final_DF!DB4)</f>
        <v/>
      </c>
      <c r="AP4" s="23">
        <f>IF(Final_DF!CZ4="","",Final_DF!CZ4)</f>
        <v>38.450000000000003</v>
      </c>
      <c r="AQ4" s="23">
        <f>IF(Final_DF!DA4="","",Final_DF!DA4)</f>
        <v>37.54</v>
      </c>
      <c r="AR4" s="23" t="b">
        <f>IF(Final_DF!DC4="","",Final_DF!DC4)</f>
        <v>0</v>
      </c>
      <c r="AS4" s="23" t="b">
        <f>IF(Final_DF!DD4="","",Final_DF!DD4)</f>
        <v>0</v>
      </c>
      <c r="AT4" s="23" t="b">
        <f>IF(Final_DF!DE4="","",Final_DF!DE4)</f>
        <v>0</v>
      </c>
      <c r="AU4" s="23" t="b">
        <f>IF(Final_DF!DF4="","",Final_DF!DF4)</f>
        <v>0</v>
      </c>
      <c r="AX4" s="116"/>
      <c r="BB4" s="89" t="s">
        <v>327</v>
      </c>
      <c r="BC4" s="90" t="s">
        <v>328</v>
      </c>
      <c r="BD4" s="90"/>
      <c r="BE4" s="91" t="s">
        <v>112</v>
      </c>
      <c r="BF4" s="92"/>
      <c r="BG4" s="92"/>
      <c r="BH4" s="93"/>
      <c r="BI4" s="94" t="s">
        <v>114</v>
      </c>
      <c r="BJ4" s="90"/>
      <c r="BK4" s="90"/>
      <c r="BL4" s="95"/>
      <c r="BM4" s="96" t="s">
        <v>113</v>
      </c>
      <c r="BN4" s="97"/>
      <c r="BO4" s="97"/>
      <c r="BP4" s="97"/>
      <c r="BQ4" s="97"/>
      <c r="BR4" s="97"/>
      <c r="CB4" s="50">
        <f>AVERAGE(CB7:CB14)</f>
        <v>0.78750000000000009</v>
      </c>
      <c r="CF4" s="116"/>
      <c r="CJ4" s="89" t="s">
        <v>327</v>
      </c>
      <c r="CK4" s="104" t="s">
        <v>328</v>
      </c>
      <c r="CL4" s="105"/>
      <c r="CM4" s="106" t="s">
        <v>112</v>
      </c>
      <c r="CN4" s="107"/>
      <c r="CO4" s="107"/>
      <c r="CP4" s="108"/>
      <c r="CQ4" s="109" t="s">
        <v>114</v>
      </c>
      <c r="CR4" s="104"/>
      <c r="CS4" s="104"/>
      <c r="CT4" s="105"/>
      <c r="CU4" s="110" t="s">
        <v>113</v>
      </c>
      <c r="CV4" s="97"/>
      <c r="CW4" s="97"/>
      <c r="CX4" s="97"/>
      <c r="CY4" s="97"/>
      <c r="CZ4" s="97"/>
      <c r="DL4" s="50">
        <f>AVERAGE(DL7:DL24)</f>
        <v>-0.75823529411764712</v>
      </c>
      <c r="DP4" s="26" t="s">
        <v>320</v>
      </c>
      <c r="DQ4" s="3" t="s">
        <v>326</v>
      </c>
      <c r="DW4" s="26" t="s">
        <v>107</v>
      </c>
      <c r="DX4" s="3">
        <v>1</v>
      </c>
      <c r="ED4" s="3"/>
      <c r="EE4" s="26" t="s">
        <v>320</v>
      </c>
      <c r="EF4" s="3" t="s">
        <v>326</v>
      </c>
      <c r="EO4" s="26" t="s">
        <v>320</v>
      </c>
      <c r="EP4" s="3" t="s">
        <v>326</v>
      </c>
      <c r="FB4" s="26" t="s">
        <v>111</v>
      </c>
      <c r="FC4" s="3" t="s">
        <v>56</v>
      </c>
      <c r="FT4" s="26" t="s">
        <v>141</v>
      </c>
      <c r="FU4" s="3"/>
      <c r="FV4" s="3"/>
      <c r="FW4" s="3"/>
      <c r="FX4" s="3"/>
      <c r="FY4" s="3"/>
      <c r="FZ4" s="3"/>
      <c r="GA4" s="3"/>
      <c r="GB4" s="3"/>
      <c r="GC4" s="3"/>
      <c r="GE4" s="3"/>
      <c r="GF4" s="3"/>
      <c r="GG4" s="3"/>
      <c r="GI4" s="3"/>
      <c r="GJ4" s="3"/>
      <c r="GK4" s="26" t="s">
        <v>141</v>
      </c>
      <c r="GL4" s="3"/>
      <c r="GM4" s="3"/>
      <c r="GN4" s="3"/>
      <c r="GO4" s="3"/>
      <c r="GP4" s="3"/>
      <c r="GQ4" s="3"/>
      <c r="GS4" s="3"/>
      <c r="GT4" s="3"/>
      <c r="GU4" s="3"/>
      <c r="HA4" s="3"/>
      <c r="HB4" s="3"/>
      <c r="HC4" s="3"/>
      <c r="HD4" s="3"/>
      <c r="HE4" s="3"/>
      <c r="HF4" s="3"/>
      <c r="HG4" s="3"/>
      <c r="HH4" s="3"/>
      <c r="HI4" s="3"/>
      <c r="HJ4" s="3"/>
      <c r="HK4" s="3"/>
      <c r="HL4" s="3"/>
      <c r="HM4" s="3"/>
      <c r="HN4" s="55"/>
      <c r="HO4" s="3"/>
      <c r="HP4" s="3"/>
      <c r="HQ4" s="3"/>
      <c r="HR4" s="3"/>
      <c r="HS4" s="3"/>
      <c r="HT4" s="3"/>
      <c r="HU4" s="3"/>
      <c r="HV4" s="3"/>
      <c r="HW4" s="3"/>
      <c r="IB4" s="3"/>
      <c r="IC4" s="3"/>
      <c r="ID4" s="3"/>
    </row>
    <row r="5" spans="1:238" x14ac:dyDescent="0.25">
      <c r="A5" s="21" t="str">
        <f>IF(Final_DF!A5="","",Final_DF!A5)</f>
        <v>INDIAMART</v>
      </c>
      <c r="B5" s="21" t="str">
        <f>IF(Final_DF!G5="","",Final_DF!G5)</f>
        <v xml:space="preserve">INDIAMART INTERMESH LTD             </v>
      </c>
      <c r="C5" s="21" t="str">
        <f>IF(Final_DF!E5="","",Final_DF!E5)</f>
        <v>Retail Trade</v>
      </c>
      <c r="D5" s="21" t="str">
        <f>IF(Final_DF!F5="","",Final_DF!F5)</f>
        <v>Internet Retail</v>
      </c>
      <c r="E5" s="21" t="b">
        <f>IF(Final_DF!BT5="","",Final_DF!BT5)</f>
        <v>0</v>
      </c>
      <c r="F5" s="21" t="b">
        <f>IF(Final_DF!BJ5="","",Final_DF!BJ5)</f>
        <v>1</v>
      </c>
      <c r="G5" s="21" t="b">
        <f>IF(Final_DF!CS5="","",Final_DF!CS5)</f>
        <v>0</v>
      </c>
      <c r="H5" s="37" t="str">
        <f>IF(Final_DF!CT5="","",Final_DF!CT5)</f>
        <v>BEARISH_ALIGNMENT</v>
      </c>
      <c r="I5" s="37" t="str">
        <f>IF(Final_DF!CU5="","",Final_DF!CU5)</f>
        <v>BEARISH_ALIGNMENT</v>
      </c>
      <c r="J5" s="21" t="str">
        <f>IF(Final_DF!CQ5="","",Final_DF!CQ5)</f>
        <v>BEARISH</v>
      </c>
      <c r="K5" s="21" t="str">
        <f>IF(Final_DF!CB5="","",Final_DF!CB5)</f>
        <v>Short Buildup</v>
      </c>
      <c r="L5" s="22" t="str">
        <f>IF(Final_DF!CV5="","",Final_DF!CV5)</f>
        <v>BEARISH</v>
      </c>
      <c r="M5" s="22">
        <f>IF(Final_DF!CW5="","",Final_DF!CW5)</f>
        <v>4</v>
      </c>
      <c r="N5" s="22">
        <f>IF(Final_DF!CX5="","",Final_DF!CX5)</f>
        <v>437</v>
      </c>
      <c r="O5" s="22" t="b">
        <f>IF(Final_DF!CY5="","",Final_DF!CY5)</f>
        <v>0</v>
      </c>
      <c r="P5" s="22" t="str">
        <f>IF(Final_DF!CM5="","",Final_DF!CM5)</f>
        <v>Buy</v>
      </c>
      <c r="Q5" s="22" t="str">
        <f>IF(Final_DF!CN5="","",Final_DF!CN5)</f>
        <v>LAST_LOSER</v>
      </c>
      <c r="R5" s="22">
        <f>IF(P5="","",ROUND((Final_DF!CO5/6)+1,0))</f>
        <v>3</v>
      </c>
      <c r="S5" s="22">
        <f>IF(Final_DF!CP5="","",Final_DF!CP5)</f>
        <v>2500</v>
      </c>
      <c r="T5" s="22">
        <f>IFERROR(VLOOKUP(A5,VSLRT!A:E,3,FALSE),"")</f>
        <v>0</v>
      </c>
      <c r="U5" s="22">
        <f>IFERROR(VLOOKUP(A5,VSLRT!A:E,4,FALSE),"")</f>
        <v>0</v>
      </c>
      <c r="V5" s="22">
        <f>IFERROR(VLOOKUP(A5,VSLRT!A:E,5,FALSE),"")</f>
        <v>0</v>
      </c>
      <c r="W5" s="23" t="b">
        <f>IF(Final_DF!BA5="","",Final_DF!BA5)</f>
        <v>0</v>
      </c>
      <c r="X5" s="23" t="b">
        <f>IF(Final_DF!BB5="","",Final_DF!BB5)</f>
        <v>0</v>
      </c>
      <c r="Y5" s="23" t="b">
        <f>IF(Final_DF!BC5="","",Final_DF!BC5)</f>
        <v>0</v>
      </c>
      <c r="Z5" s="23">
        <f>IF(Final_DF!AW5="","",Final_DF!AW5)</f>
        <v>0</v>
      </c>
      <c r="AA5" s="23">
        <f>IF(Final_DF!AX5="","",Final_DF!AX5)</f>
        <v>0</v>
      </c>
      <c r="AB5" s="23">
        <f>IF(Final_DF!AY5="","",Final_DF!AY5)</f>
        <v>0</v>
      </c>
      <c r="AC5" s="23">
        <f>IF(Final_DF!M5="","",ROUND(Final_DF!M5,2))</f>
        <v>-2.64</v>
      </c>
      <c r="AD5" s="23">
        <f>IF(Final_DF!L5="","",ROUND(Final_DF!L5,2))</f>
        <v>2573.15</v>
      </c>
      <c r="AE5" s="23" t="b">
        <f>IF(Final_DF!AZ5="","",Final_DF!AZ5)</f>
        <v>0</v>
      </c>
      <c r="AH5" s="23" t="str">
        <f>IF(Final_DF!AO5="","",Final_DF!AO5)</f>
        <v>VR132</v>
      </c>
      <c r="AI5" s="23" t="b">
        <f>IF(Final_DF!AP5="","",Final_DF!AP5)</f>
        <v>0</v>
      </c>
      <c r="AJ5" s="23" t="str">
        <f>IF(Final_DF!AH5="","",Final_DF!AH5)</f>
        <v>0.78</v>
      </c>
      <c r="AK5" s="21" t="str">
        <f>IFERROR(VLOOKUP(A5,Postmarket!A:X,24,FALSE),"")</f>
        <v/>
      </c>
      <c r="AL5" s="21" t="str">
        <f>IFERROR(VLOOKUP(A5,Postmarket!A:X,23,FALSE),"")</f>
        <v/>
      </c>
      <c r="AM5" s="21">
        <f>IFERROR(VLOOKUP(A5,Postmarket!A:X,8,FALSE),"")</f>
        <v>-1.96</v>
      </c>
      <c r="AN5" s="21">
        <f>IFERROR(VLOOKUP(A5,Postmarket!A:F,5,FALSE),"")</f>
        <v>2633.5</v>
      </c>
      <c r="AO5" s="23" t="str">
        <f>IF(Final_DF!DB5="","",Final_DF!DB5)</f>
        <v/>
      </c>
      <c r="AP5" s="23">
        <f>IF(Final_DF!CZ5="","",Final_DF!CZ5)</f>
        <v>48.57</v>
      </c>
      <c r="AQ5" s="23">
        <f>IF(Final_DF!DA5="","",Final_DF!DA5)</f>
        <v>51.12</v>
      </c>
      <c r="AR5" s="23" t="b">
        <f>IF(Final_DF!DC5="","",Final_DF!DC5)</f>
        <v>0</v>
      </c>
      <c r="AS5" s="23" t="b">
        <f>IF(Final_DF!DD5="","",Final_DF!DD5)</f>
        <v>0</v>
      </c>
      <c r="AT5" s="23" t="b">
        <f>IF(Final_DF!DE5="","",Final_DF!DE5)</f>
        <v>0</v>
      </c>
      <c r="AU5" s="23" t="b">
        <f>IF(Final_DF!DF5="","",Final_DF!DF5)</f>
        <v>0</v>
      </c>
      <c r="AX5" s="116"/>
      <c r="AY5" s="56" t="s">
        <v>141</v>
      </c>
      <c r="BA5" s="50"/>
      <c r="BB5" s="53"/>
      <c r="BD5" s="52"/>
      <c r="BH5" s="52"/>
      <c r="BI5" s="50"/>
      <c r="BM5" s="53"/>
      <c r="BN5" s="50"/>
      <c r="BO5" s="50"/>
      <c r="BP5" s="50"/>
      <c r="BU5" s="50"/>
      <c r="BV5"/>
      <c r="BW5" s="3"/>
      <c r="BX5" s="3"/>
      <c r="BY5" s="3"/>
      <c r="BZ5" s="3"/>
      <c r="CF5" s="116"/>
      <c r="CG5" s="56" t="s">
        <v>141</v>
      </c>
      <c r="CI5" s="50"/>
      <c r="CJ5" s="53"/>
      <c r="CQ5" s="50"/>
      <c r="CU5" s="53"/>
      <c r="CV5" s="50"/>
      <c r="CW5" s="50"/>
      <c r="CX5" s="50"/>
      <c r="DC5" s="50"/>
      <c r="DD5" s="3"/>
      <c r="DE5" s="3"/>
      <c r="DF5" s="3"/>
      <c r="DG5" s="3"/>
      <c r="DH5" s="3"/>
      <c r="DP5" s="3"/>
      <c r="DQ5" s="3"/>
      <c r="DW5" s="3"/>
      <c r="DX5" s="3"/>
      <c r="EC5" s="3"/>
      <c r="ED5" s="3"/>
      <c r="EE5" s="3"/>
      <c r="EF5" s="55"/>
      <c r="EO5" s="3"/>
      <c r="EP5" s="55"/>
      <c r="FB5" s="3"/>
      <c r="FC5" s="3"/>
      <c r="FT5" s="26" t="s">
        <v>139</v>
      </c>
      <c r="FU5" s="3" t="s">
        <v>8</v>
      </c>
      <c r="FV5" s="3"/>
      <c r="FW5" s="3"/>
      <c r="FX5" s="3"/>
      <c r="FY5" s="3"/>
      <c r="FZ5" s="3"/>
      <c r="GA5" s="3"/>
      <c r="GB5" s="3"/>
      <c r="GC5" s="3"/>
      <c r="GE5" s="3"/>
      <c r="GF5" s="3"/>
      <c r="GG5" s="3"/>
      <c r="GI5" s="3"/>
      <c r="GJ5" s="3"/>
      <c r="GK5" s="26" t="s">
        <v>139</v>
      </c>
      <c r="GL5" s="3" t="s">
        <v>8</v>
      </c>
      <c r="GM5" s="3"/>
      <c r="GN5" s="3"/>
      <c r="GO5" s="3"/>
      <c r="GP5" s="3"/>
      <c r="GQ5" s="3"/>
      <c r="GS5" s="3"/>
      <c r="GT5" s="3"/>
      <c r="GU5" s="3"/>
      <c r="HA5" s="3"/>
      <c r="HB5" s="26" t="s">
        <v>141</v>
      </c>
      <c r="HC5" s="3"/>
      <c r="HD5" s="3"/>
      <c r="HE5" s="3"/>
      <c r="HF5" s="3"/>
      <c r="HG5" s="3"/>
      <c r="HH5" s="3"/>
      <c r="HI5" s="3"/>
      <c r="HJ5" s="3"/>
      <c r="HK5" s="3"/>
      <c r="HL5" s="3"/>
      <c r="HM5" s="3"/>
      <c r="HN5" s="3"/>
      <c r="HO5" s="3"/>
      <c r="HP5" s="3"/>
      <c r="HQ5" s="3"/>
      <c r="HR5" s="3"/>
      <c r="HS5" s="3"/>
      <c r="HT5" s="3"/>
      <c r="HU5" s="3"/>
      <c r="HV5" s="3"/>
      <c r="HW5" s="3"/>
      <c r="IB5" s="3"/>
      <c r="IC5" s="3"/>
      <c r="ID5" s="3"/>
    </row>
    <row r="6" spans="1:238" ht="25.5" x14ac:dyDescent="0.25">
      <c r="A6" s="21" t="str">
        <f>IF(Final_DF!A6="","",Final_DF!A6)</f>
        <v>ABBOTINDIA</v>
      </c>
      <c r="B6" s="21" t="str">
        <f>IF(Final_DF!G6="","",Final_DF!G6)</f>
        <v xml:space="preserve">ABBOTT INDIA LIMITED                </v>
      </c>
      <c r="C6" s="21" t="str">
        <f>IF(Final_DF!E6="","",Final_DF!E6)</f>
        <v>Health Technology</v>
      </c>
      <c r="D6" s="21" t="str">
        <f>IF(Final_DF!F6="","",Final_DF!F6)</f>
        <v>Pharmaceuticals: Major</v>
      </c>
      <c r="E6" s="21" t="b">
        <f>IF(Final_DF!BT6="","",Final_DF!BT6)</f>
        <v>1</v>
      </c>
      <c r="F6" s="21" t="b">
        <f>IF(Final_DF!BJ6="","",Final_DF!BJ6)</f>
        <v>0</v>
      </c>
      <c r="G6" s="21" t="b">
        <f>IF(Final_DF!CS6="","",Final_DF!CS6)</f>
        <v>0</v>
      </c>
      <c r="H6" s="37" t="str">
        <f>IF(Final_DF!CT6="","",Final_DF!CT6)</f>
        <v>na</v>
      </c>
      <c r="I6" s="37" t="str">
        <f>IF(Final_DF!CU6="","",Final_DF!CU6)</f>
        <v>na</v>
      </c>
      <c r="J6" s="21" t="str">
        <f>IF(Final_DF!CQ6="","",Final_DF!CQ6)</f>
        <v>BEARISH</v>
      </c>
      <c r="K6" s="21" t="str">
        <f>IF(Final_DF!CB6="","",Final_DF!CB6)</f>
        <v>Long Unwinding</v>
      </c>
      <c r="L6" s="22" t="str">
        <f>IF(Final_DF!CV6="","",Final_DF!CV6)</f>
        <v>na</v>
      </c>
      <c r="M6" s="22">
        <f>IF(Final_DF!CW6="","",Final_DF!CW6)</f>
        <v>0</v>
      </c>
      <c r="N6" s="22">
        <f>IF(Final_DF!CX6="","",Final_DF!CX6)</f>
        <v>0</v>
      </c>
      <c r="O6" s="22" t="b">
        <f>IF(Final_DF!CY6="","",Final_DF!CY6)</f>
        <v>0</v>
      </c>
      <c r="P6" s="22">
        <f>IF(Final_DF!CM6="","",Final_DF!CM6)</f>
        <v>0</v>
      </c>
      <c r="Q6" s="22">
        <f>IF(Final_DF!CN6="","",Final_DF!CN6)</f>
        <v>0</v>
      </c>
      <c r="R6" s="22">
        <f>IF(P6="","",ROUND((Final_DF!CO6/6)+1,0))</f>
        <v>1</v>
      </c>
      <c r="S6" s="22">
        <f>IF(Final_DF!CP6="","",Final_DF!CP6)</f>
        <v>0</v>
      </c>
      <c r="T6" s="22">
        <f>IFERROR(VLOOKUP(A6,VSLRT!A:E,3,FALSE),"")</f>
        <v>0</v>
      </c>
      <c r="U6" s="22">
        <f>IFERROR(VLOOKUP(A6,VSLRT!A:E,4,FALSE),"")</f>
        <v>0</v>
      </c>
      <c r="V6" s="22">
        <f>IFERROR(VLOOKUP(A6,VSLRT!A:E,5,FALSE),"")</f>
        <v>0</v>
      </c>
      <c r="W6" s="23" t="b">
        <f>IF(Final_DF!BA6="","",Final_DF!BA6)</f>
        <v>0</v>
      </c>
      <c r="X6" s="23" t="b">
        <f>IF(Final_DF!BB6="","",Final_DF!BB6)</f>
        <v>0</v>
      </c>
      <c r="Y6" s="23" t="b">
        <f>IF(Final_DF!BC6="","",Final_DF!BC6)</f>
        <v>0</v>
      </c>
      <c r="Z6" s="23">
        <f>IF(Final_DF!AW6="","",Final_DF!AW6)</f>
        <v>0</v>
      </c>
      <c r="AA6" s="23">
        <f>IF(Final_DF!AX6="","",Final_DF!AX6)</f>
        <v>0</v>
      </c>
      <c r="AB6" s="23">
        <f>IF(Final_DF!AY6="","",Final_DF!AY6)</f>
        <v>0</v>
      </c>
      <c r="AC6" s="23">
        <f>IF(Final_DF!M6="","",ROUND(Final_DF!M6,2))</f>
        <v>-2.62</v>
      </c>
      <c r="AD6" s="23">
        <f>IF(Final_DF!L6="","",ROUND(Final_DF!L6,2))</f>
        <v>25205.599999999999</v>
      </c>
      <c r="AE6" s="23" t="b">
        <f>IF(Final_DF!AZ6="","",Final_DF!AZ6)</f>
        <v>0</v>
      </c>
      <c r="AH6" s="23">
        <f>IF(Final_DF!AO6="","",Final_DF!AO6)</f>
        <v>0</v>
      </c>
      <c r="AI6" s="23">
        <f>IF(Final_DF!AP6="","",Final_DF!AP6)</f>
        <v>0</v>
      </c>
      <c r="AJ6" s="23">
        <f>IF(Final_DF!AH6="","",Final_DF!AH6)</f>
        <v>0</v>
      </c>
      <c r="AK6" s="21" t="str">
        <f>IFERROR(VLOOKUP(A6,Postmarket!A:X,24,FALSE),"")</f>
        <v/>
      </c>
      <c r="AL6" s="21" t="str">
        <f>IFERROR(VLOOKUP(A6,Postmarket!A:X,23,FALSE),"")</f>
        <v/>
      </c>
      <c r="AM6" s="21">
        <f>IFERROR(VLOOKUP(A6,Postmarket!A:X,8,FALSE),"")</f>
        <v>-2.58</v>
      </c>
      <c r="AN6" s="21">
        <f>IFERROR(VLOOKUP(A6,Postmarket!A:F,5,FALSE),"")</f>
        <v>25867</v>
      </c>
      <c r="AO6" s="23" t="str">
        <f>IF(Final_DF!DB6="","",Final_DF!DB6)</f>
        <v/>
      </c>
      <c r="AP6" s="23">
        <f>IF(Final_DF!CZ6="","",Final_DF!CZ6)</f>
        <v>25.99</v>
      </c>
      <c r="AQ6" s="23">
        <f>IF(Final_DF!DA6="","",Final_DF!DA6)</f>
        <v>26.34</v>
      </c>
      <c r="AR6" s="23" t="b">
        <f>IF(Final_DF!DC6="","",Final_DF!DC6)</f>
        <v>0</v>
      </c>
      <c r="AS6" s="23" t="b">
        <f>IF(Final_DF!DD6="","",Final_DF!DD6)</f>
        <v>0</v>
      </c>
      <c r="AT6" s="23" t="b">
        <f>IF(Final_DF!DE6="","",Final_DF!DE6)</f>
        <v>0</v>
      </c>
      <c r="AU6" s="23" t="b">
        <f>IF(Final_DF!DF6="","",Final_DF!DF6)</f>
        <v>0</v>
      </c>
      <c r="AX6" s="116"/>
      <c r="AY6" s="56" t="s">
        <v>143</v>
      </c>
      <c r="AZ6" s="56" t="s">
        <v>320</v>
      </c>
      <c r="BA6" s="56" t="s">
        <v>139</v>
      </c>
      <c r="BB6" s="56" t="s">
        <v>325</v>
      </c>
      <c r="BC6" s="56" t="s">
        <v>119</v>
      </c>
      <c r="BD6" s="58" t="s">
        <v>71</v>
      </c>
      <c r="BE6" s="59" t="s">
        <v>57</v>
      </c>
      <c r="BF6" s="56" t="s">
        <v>58</v>
      </c>
      <c r="BG6" s="56" t="s">
        <v>116</v>
      </c>
      <c r="BH6" s="56" t="s">
        <v>73</v>
      </c>
      <c r="BI6" s="58" t="s">
        <v>72</v>
      </c>
      <c r="BJ6" s="56" t="s">
        <v>76</v>
      </c>
      <c r="BK6" s="56" t="s">
        <v>75</v>
      </c>
      <c r="BL6" s="56" t="s">
        <v>77</v>
      </c>
      <c r="BM6" s="56" t="s">
        <v>350</v>
      </c>
      <c r="BN6" s="56" t="s">
        <v>351</v>
      </c>
      <c r="BO6" s="56" t="s">
        <v>352</v>
      </c>
      <c r="BP6" s="56" t="s">
        <v>353</v>
      </c>
      <c r="BQ6" s="56" t="s">
        <v>109</v>
      </c>
      <c r="BR6" s="56" t="s">
        <v>110</v>
      </c>
      <c r="BS6" s="56" t="s">
        <v>111</v>
      </c>
      <c r="BT6" s="59" t="s">
        <v>74</v>
      </c>
      <c r="BU6" s="50" t="s">
        <v>8</v>
      </c>
      <c r="BV6"/>
      <c r="BW6" s="3"/>
      <c r="BX6" s="3"/>
      <c r="BY6" s="3"/>
      <c r="BZ6" s="3"/>
      <c r="CB6" s="25" t="s">
        <v>78</v>
      </c>
      <c r="CC6" s="3"/>
      <c r="CD6" s="98" t="str">
        <f>"###"&amp;"P1_BULL"</f>
        <v>###P1_BULL</v>
      </c>
      <c r="CF6" s="116"/>
      <c r="CG6" s="56" t="s">
        <v>143</v>
      </c>
      <c r="CH6" s="56" t="s">
        <v>320</v>
      </c>
      <c r="CI6" s="56" t="s">
        <v>139</v>
      </c>
      <c r="CJ6" s="56" t="s">
        <v>325</v>
      </c>
      <c r="CK6" s="56" t="s">
        <v>119</v>
      </c>
      <c r="CL6" s="58" t="s">
        <v>71</v>
      </c>
      <c r="CM6" s="59" t="s">
        <v>57</v>
      </c>
      <c r="CN6" s="56" t="s">
        <v>58</v>
      </c>
      <c r="CO6" s="56" t="s">
        <v>116</v>
      </c>
      <c r="CP6" s="56" t="s">
        <v>73</v>
      </c>
      <c r="CQ6" s="58" t="s">
        <v>72</v>
      </c>
      <c r="CR6" s="56" t="s">
        <v>76</v>
      </c>
      <c r="CS6" s="56" t="s">
        <v>75</v>
      </c>
      <c r="CT6" s="56" t="s">
        <v>77</v>
      </c>
      <c r="CU6" s="56" t="s">
        <v>350</v>
      </c>
      <c r="CV6" s="56" t="s">
        <v>351</v>
      </c>
      <c r="CW6" s="56" t="s">
        <v>352</v>
      </c>
      <c r="CX6" s="56" t="s">
        <v>353</v>
      </c>
      <c r="CY6" s="56" t="s">
        <v>109</v>
      </c>
      <c r="CZ6" s="56" t="s">
        <v>110</v>
      </c>
      <c r="DA6" s="56" t="s">
        <v>111</v>
      </c>
      <c r="DB6" s="59" t="s">
        <v>74</v>
      </c>
      <c r="DC6" s="50" t="s">
        <v>8</v>
      </c>
      <c r="DD6" s="3"/>
      <c r="DE6" s="3"/>
      <c r="DF6" s="3"/>
      <c r="DG6" s="3"/>
      <c r="DH6" s="3"/>
      <c r="DL6" s="25" t="s">
        <v>78</v>
      </c>
      <c r="DM6" s="3"/>
      <c r="DN6" s="98" t="str">
        <f>"###"&amp;"P1_BEAR"</f>
        <v>###P1_BEAR</v>
      </c>
      <c r="DO6" s="98"/>
      <c r="DP6" s="26" t="s">
        <v>141</v>
      </c>
      <c r="DQ6" s="3"/>
      <c r="DR6" s="3"/>
      <c r="DS6" s="3"/>
      <c r="DT6" s="3"/>
      <c r="DU6" s="3"/>
      <c r="DW6" s="26" t="s">
        <v>141</v>
      </c>
      <c r="DX6" s="3"/>
      <c r="DY6" s="3"/>
      <c r="DZ6" s="3"/>
      <c r="EA6" s="3"/>
      <c r="EB6" s="3"/>
      <c r="EC6" s="3"/>
      <c r="ED6" s="3"/>
      <c r="EE6" s="26" t="s">
        <v>141</v>
      </c>
      <c r="EF6" s="3"/>
      <c r="EG6" s="26" t="s">
        <v>108</v>
      </c>
      <c r="EH6" s="3"/>
      <c r="EI6" s="3"/>
      <c r="EJ6" s="3"/>
      <c r="EK6" s="3"/>
      <c r="EL6" s="3"/>
      <c r="EO6" s="26" t="s">
        <v>141</v>
      </c>
      <c r="EP6" s="3"/>
      <c r="EQ6" s="26" t="s">
        <v>108</v>
      </c>
      <c r="ER6" s="3"/>
      <c r="ES6" s="3"/>
      <c r="ET6" s="3"/>
      <c r="EU6" s="3"/>
      <c r="FB6" s="26" t="s">
        <v>141</v>
      </c>
      <c r="FC6" s="3"/>
      <c r="FD6" s="3"/>
      <c r="FE6" s="3"/>
      <c r="FF6" s="26" t="s">
        <v>108</v>
      </c>
      <c r="FG6" s="3"/>
      <c r="FH6" s="3"/>
      <c r="FI6" s="3"/>
      <c r="FJ6" s="3"/>
      <c r="FK6" s="3"/>
      <c r="FL6" s="3"/>
      <c r="FM6" s="3"/>
      <c r="FN6" s="3"/>
      <c r="FO6" s="3"/>
      <c r="FT6" s="3" t="s">
        <v>168</v>
      </c>
      <c r="FU6" s="27">
        <v>1</v>
      </c>
      <c r="FV6" s="27"/>
      <c r="FW6" s="27"/>
      <c r="FX6" s="27"/>
      <c r="FY6" s="27"/>
      <c r="FZ6" s="27"/>
      <c r="GA6" s="3"/>
      <c r="GB6" s="3"/>
      <c r="GC6" s="3"/>
      <c r="GD6" s="3" t="s">
        <v>79</v>
      </c>
      <c r="GE6" s="3" t="str">
        <f t="shared" ref="GE6:GE37" si="0">GD6&amp;" = "&amp;IF(OR(FT6="",FT6="Grand Total"),"'BANKNIFTY1!'","'NSE:"&amp;SUBSTITUTE(SUBSTITUTE(FT6,"&amp;","_"),"-","_")&amp;"1!'")</f>
        <v>t1 = 'NSE:ACC1!'</v>
      </c>
      <c r="GF6" s="3" t="str">
        <f t="shared" ref="GF6:GF37" si="1">IF(OR(FT6="",FT6="Grand Total"),"",FT6)</f>
        <v>ACC</v>
      </c>
      <c r="GG6" s="3"/>
      <c r="GI6" s="3"/>
      <c r="GJ6" s="3"/>
      <c r="GK6" s="3" t="s">
        <v>231</v>
      </c>
      <c r="GL6" s="27">
        <v>1</v>
      </c>
      <c r="GM6" s="27"/>
      <c r="GN6" s="27"/>
      <c r="GO6" s="27"/>
      <c r="GP6" s="27"/>
      <c r="GQ6" s="3"/>
      <c r="GR6" s="3" t="s">
        <v>79</v>
      </c>
      <c r="GS6" s="3" t="str">
        <f t="shared" ref="GS6:GS37" si="2">GR6&amp;" = "&amp;IF(OR(GK6="",GK6="Grand Total"),"'BANKNIFTY1!'","'NSE:"&amp;SUBSTITUTE(SUBSTITUTE(GK6,"&amp;","_"),"-","_")&amp;"1!'")</f>
        <v>t1 = 'NSE:AARTIIND1!'</v>
      </c>
      <c r="GT6" s="3" t="str">
        <f t="shared" ref="GT6:GT37" si="3">IF(OR(GK6="",GK6="Grand Total"),"",GK6)</f>
        <v>AARTIIND</v>
      </c>
      <c r="GU6" s="3"/>
      <c r="HA6" s="3"/>
      <c r="HB6" s="26" t="s">
        <v>139</v>
      </c>
      <c r="HC6" s="26" t="s">
        <v>57</v>
      </c>
      <c r="HD6" s="26" t="s">
        <v>58</v>
      </c>
      <c r="HE6" s="26" t="s">
        <v>116</v>
      </c>
      <c r="HF6" s="26" t="s">
        <v>119</v>
      </c>
      <c r="HG6" s="26" t="s">
        <v>120</v>
      </c>
      <c r="HH6" s="26" t="s">
        <v>108</v>
      </c>
      <c r="HI6" s="26" t="s">
        <v>109</v>
      </c>
      <c r="HJ6" s="26" t="s">
        <v>74</v>
      </c>
      <c r="HK6" s="26" t="s">
        <v>134</v>
      </c>
      <c r="HL6" s="26" t="s">
        <v>142</v>
      </c>
      <c r="HM6" s="26" t="s">
        <v>53</v>
      </c>
      <c r="HN6" s="26" t="s">
        <v>325</v>
      </c>
      <c r="HO6" s="3" t="s">
        <v>8</v>
      </c>
      <c r="HP6" s="3"/>
      <c r="HQ6" s="3"/>
      <c r="HR6" s="3"/>
      <c r="HS6" s="3"/>
      <c r="HT6" s="3"/>
      <c r="HU6" s="3"/>
      <c r="HV6" s="3"/>
      <c r="HW6" s="3"/>
      <c r="HX6" s="3"/>
      <c r="HY6" s="3"/>
      <c r="HZ6" s="3"/>
      <c r="IA6" s="3"/>
      <c r="IB6" s="3"/>
      <c r="IC6" s="3"/>
      <c r="ID6" s="3"/>
    </row>
    <row r="7" spans="1:238" x14ac:dyDescent="0.25">
      <c r="A7" s="21" t="str">
        <f>IF(Final_DF!A7="","",Final_DF!A7)</f>
        <v>OFSS</v>
      </c>
      <c r="B7" s="21" t="str">
        <f>IF(Final_DF!G7="","",Final_DF!G7)</f>
        <v xml:space="preserve">ORACLE FIN SERV SOFT LTD.           </v>
      </c>
      <c r="C7" s="21" t="str">
        <f>IF(Final_DF!E7="","",Final_DF!E7)</f>
        <v>Technology Services</v>
      </c>
      <c r="D7" s="21" t="str">
        <f>IF(Final_DF!F7="","",Final_DF!F7)</f>
        <v>Packaged Software</v>
      </c>
      <c r="E7" s="21" t="b">
        <f>IF(Final_DF!BT7="","",Final_DF!BT7)</f>
        <v>1</v>
      </c>
      <c r="F7" s="21" t="b">
        <f>IF(Final_DF!BJ7="","",Final_DF!BJ7)</f>
        <v>1</v>
      </c>
      <c r="G7" s="21" t="b">
        <f>IF(Final_DF!CS7="","",Final_DF!CS7)</f>
        <v>1</v>
      </c>
      <c r="H7" s="37" t="str">
        <f>IF(Final_DF!CT7="","",Final_DF!CT7)</f>
        <v>BULLISH_ALIGNMENT</v>
      </c>
      <c r="I7" s="37" t="str">
        <f>IF(Final_DF!CU7="","",Final_DF!CU7)</f>
        <v>na</v>
      </c>
      <c r="J7" s="21" t="str">
        <f>IF(Final_DF!CQ7="","",Final_DF!CQ7)</f>
        <v>BULLISH</v>
      </c>
      <c r="K7" s="21" t="str">
        <f>IF(Final_DF!CB7="","",Final_DF!CB7)</f>
        <v>Significant Long Buildup</v>
      </c>
      <c r="L7" s="22" t="str">
        <f>IF(Final_DF!CV7="","",Final_DF!CV7)</f>
        <v>BULLISH</v>
      </c>
      <c r="M7" s="22">
        <f>IF(Final_DF!CW7="","",Final_DF!CW7)</f>
        <v>10</v>
      </c>
      <c r="N7" s="22">
        <f>IF(Final_DF!CX7="","",Final_DF!CX7)</f>
        <v>732</v>
      </c>
      <c r="O7" s="22" t="b">
        <f>IF(Final_DF!CY7="","",Final_DF!CY7)</f>
        <v>0</v>
      </c>
      <c r="P7" s="22" t="str">
        <f>IF(Final_DF!CM7="","",Final_DF!CM7)</f>
        <v>Buy</v>
      </c>
      <c r="Q7" s="22" t="str">
        <f>IF(Final_DF!CN7="","",Final_DF!CN7)</f>
        <v>LAST_LOSER</v>
      </c>
      <c r="R7" s="22">
        <f>IF(P7="","",ROUND((Final_DF!CO7/6)+1,0))</f>
        <v>9</v>
      </c>
      <c r="S7" s="22">
        <f>IF(Final_DF!CP7="","",Final_DF!CP7)</f>
        <v>4300</v>
      </c>
      <c r="T7" s="22">
        <f>IFERROR(VLOOKUP(A7,VSLRT!A:E,3,FALSE),"")</f>
        <v>0</v>
      </c>
      <c r="U7" s="22">
        <f>IFERROR(VLOOKUP(A7,VSLRT!A:E,4,FALSE),"")</f>
        <v>0</v>
      </c>
      <c r="V7" s="22">
        <f>IFERROR(VLOOKUP(A7,VSLRT!A:E,5,FALSE),"")</f>
        <v>0</v>
      </c>
      <c r="W7" s="23" t="b">
        <f>IF(Final_DF!BA7="","",Final_DF!BA7)</f>
        <v>0</v>
      </c>
      <c r="X7" s="23" t="b">
        <f>IF(Final_DF!BB7="","",Final_DF!BB7)</f>
        <v>0</v>
      </c>
      <c r="Y7" s="23" t="b">
        <f>IF(Final_DF!BC7="","",Final_DF!BC7)</f>
        <v>0</v>
      </c>
      <c r="Z7" s="23">
        <f>IF(Final_DF!AW7="","",Final_DF!AW7)</f>
        <v>0</v>
      </c>
      <c r="AA7" s="23">
        <f>IF(Final_DF!AX7="","",Final_DF!AX7)</f>
        <v>0</v>
      </c>
      <c r="AB7" s="23">
        <f>IF(Final_DF!AY7="","",Final_DF!AY7)</f>
        <v>0</v>
      </c>
      <c r="AC7" s="23">
        <f>IF(Final_DF!M7="","",ROUND(Final_DF!M7,2))</f>
        <v>-2.6</v>
      </c>
      <c r="AD7" s="23">
        <f>IF(Final_DF!L7="","",ROUND(Final_DF!L7,2))</f>
        <v>6711.8</v>
      </c>
      <c r="AE7" s="23" t="b">
        <f>IF(Final_DF!AZ7="","",Final_DF!AZ7)</f>
        <v>0</v>
      </c>
      <c r="AH7" s="23" t="str">
        <f>IF(Final_DF!AO7="","",Final_DF!AO7)</f>
        <v>VR72</v>
      </c>
      <c r="AI7" s="23" t="b">
        <f>IF(Final_DF!AP7="","",Final_DF!AP7)</f>
        <v>0</v>
      </c>
      <c r="AJ7" s="23" t="str">
        <f>IF(Final_DF!AH7="","",Final_DF!AH7)</f>
        <v>1.06</v>
      </c>
      <c r="AK7" s="21" t="str">
        <f>IFERROR(VLOOKUP(A7,Postmarket!A:X,24,FALSE),"")</f>
        <v/>
      </c>
      <c r="AL7" s="21" t="str">
        <f>IFERROR(VLOOKUP(A7,Postmarket!A:X,23,FALSE),"")</f>
        <v/>
      </c>
      <c r="AM7" s="21">
        <f>IFERROR(VLOOKUP(A7,Postmarket!A:X,8,FALSE),"")</f>
        <v>-2.6</v>
      </c>
      <c r="AN7" s="21">
        <f>IFERROR(VLOOKUP(A7,Postmarket!A:F,5,FALSE),"")</f>
        <v>6877.1</v>
      </c>
      <c r="AO7" s="23" t="str">
        <f>IF(Final_DF!DB7="","",Final_DF!DB7)</f>
        <v>BANNED</v>
      </c>
      <c r="AP7" s="23">
        <f>IF(Final_DF!CZ7="","",Final_DF!CZ7)</f>
        <v>98.55</v>
      </c>
      <c r="AQ7" s="23">
        <f>IF(Final_DF!DA7="","",Final_DF!DA7)</f>
        <v>110.55</v>
      </c>
      <c r="AR7" s="23" t="b">
        <f>IF(Final_DF!DC7="","",Final_DF!DC7)</f>
        <v>0</v>
      </c>
      <c r="AS7" s="23" t="b">
        <f>IF(Final_DF!DD7="","",Final_DF!DD7)</f>
        <v>0</v>
      </c>
      <c r="AT7" s="23" t="b">
        <f>IF(Final_DF!DE7="","",Final_DF!DE7)</f>
        <v>0</v>
      </c>
      <c r="AU7" s="23" t="b">
        <f>IF(Final_DF!DF7="","",Final_DF!DF7)</f>
        <v>0</v>
      </c>
      <c r="AX7" s="116"/>
      <c r="AY7" s="50" t="s">
        <v>172</v>
      </c>
      <c r="AZ7" s="50" t="s">
        <v>3</v>
      </c>
      <c r="BA7" s="50" t="s">
        <v>217</v>
      </c>
      <c r="BB7" s="50">
        <v>19.73</v>
      </c>
      <c r="BC7" s="50" t="s">
        <v>369</v>
      </c>
      <c r="BD7" s="50" t="s">
        <v>370</v>
      </c>
      <c r="BE7" s="50">
        <v>0</v>
      </c>
      <c r="BF7" s="50">
        <v>0</v>
      </c>
      <c r="BG7" s="50">
        <v>0</v>
      </c>
      <c r="BH7" s="50">
        <v>0.27</v>
      </c>
      <c r="BI7" s="50" t="s">
        <v>144</v>
      </c>
      <c r="BJ7" s="50" t="s">
        <v>3</v>
      </c>
      <c r="BK7" s="50" t="s">
        <v>3</v>
      </c>
      <c r="BL7" s="50">
        <v>0.21</v>
      </c>
      <c r="BM7" s="50" t="s">
        <v>359</v>
      </c>
      <c r="BN7" s="50" t="s">
        <v>392</v>
      </c>
      <c r="BO7" s="50">
        <v>4</v>
      </c>
      <c r="BP7" s="50">
        <v>5850</v>
      </c>
      <c r="BQ7" s="50">
        <v>7</v>
      </c>
      <c r="BR7" s="50">
        <v>986</v>
      </c>
      <c r="BS7" s="50" t="s">
        <v>144</v>
      </c>
      <c r="BT7" s="50" t="s">
        <v>340</v>
      </c>
      <c r="BU7" s="60">
        <v>1</v>
      </c>
      <c r="BV7"/>
      <c r="BW7" s="3"/>
      <c r="BX7" s="3"/>
      <c r="BY7" s="3"/>
      <c r="BZ7" s="3"/>
      <c r="CA7" s="60"/>
      <c r="CB7" s="25">
        <f t="shared" ref="CB7:CB48" si="4">IFERROR(BL7-BD7,"")</f>
        <v>-0.21</v>
      </c>
      <c r="CC7" s="25" t="str">
        <f t="shared" ref="CC7:CC40" si="5">IF(BA7="","",BA7)</f>
        <v>APOLLOHOSP</v>
      </c>
      <c r="CD7" s="3" t="str">
        <f t="shared" ref="CD7:CD38" si="6">IF(AY7="1 Total","###P2_BULL",IF(CC7="","","NSE:"&amp;TRIM(SUBSTITUTE(SUBSTITUTE(CC7,"&amp;","_"),"-","_"))))</f>
        <v>NSE:APOLLOHOSP</v>
      </c>
      <c r="CF7" s="116"/>
      <c r="CG7" s="50" t="s">
        <v>339</v>
      </c>
      <c r="CH7" s="50" t="s">
        <v>3</v>
      </c>
      <c r="CI7" s="50" t="s">
        <v>171</v>
      </c>
      <c r="CJ7" s="50">
        <v>14.15</v>
      </c>
      <c r="CK7" s="50" t="s">
        <v>389</v>
      </c>
      <c r="CL7" s="50" t="s">
        <v>390</v>
      </c>
      <c r="CM7" s="50">
        <v>0</v>
      </c>
      <c r="CN7" s="50">
        <v>0</v>
      </c>
      <c r="CO7" s="50">
        <v>0</v>
      </c>
      <c r="CP7" s="50">
        <v>-0.85</v>
      </c>
      <c r="CQ7" s="50" t="s">
        <v>144</v>
      </c>
      <c r="CR7" s="50" t="s">
        <v>3</v>
      </c>
      <c r="CS7" s="50" t="s">
        <v>3</v>
      </c>
      <c r="CT7" s="50">
        <v>-0.73</v>
      </c>
      <c r="CU7" s="50" t="s">
        <v>391</v>
      </c>
      <c r="CV7" s="50" t="s">
        <v>392</v>
      </c>
      <c r="CW7" s="50">
        <v>5</v>
      </c>
      <c r="CX7" s="50">
        <v>3300</v>
      </c>
      <c r="CY7" s="50">
        <v>4</v>
      </c>
      <c r="CZ7" s="50">
        <v>543</v>
      </c>
      <c r="DA7" s="50" t="s">
        <v>144</v>
      </c>
      <c r="DB7" s="50" t="s">
        <v>338</v>
      </c>
      <c r="DC7" s="60">
        <v>1</v>
      </c>
      <c r="DD7" s="3"/>
      <c r="DE7" s="3"/>
      <c r="DF7" s="3"/>
      <c r="DG7" s="3"/>
      <c r="DH7" s="3"/>
      <c r="DI7" s="60"/>
      <c r="DJ7" s="60"/>
      <c r="DK7" s="60"/>
      <c r="DL7" s="25">
        <f t="shared" ref="DL7:DL24" si="7">IFERROR(CT7-CL7,"")</f>
        <v>-1.17</v>
      </c>
      <c r="DM7" s="25" t="str">
        <f t="shared" ref="DM7:DM40" si="8">IF(CI7="","",CI7)</f>
        <v>ASIANPAINT</v>
      </c>
      <c r="DN7" s="3" t="str">
        <f t="shared" ref="DN7:DN45" si="9">IF(CG7="1 Total","###P2_BEAR",IF(DM7="","","NSE:"&amp;TRIM(SUBSTITUTE(SUBSTITUTE(DM7,"&amp;","_"),"-","_"))))</f>
        <v>NSE:ASIANPAINT</v>
      </c>
      <c r="DO7" s="3"/>
      <c r="DP7" s="26" t="s">
        <v>139</v>
      </c>
      <c r="DQ7" s="3" t="s">
        <v>8</v>
      </c>
      <c r="DR7" s="3"/>
      <c r="DS7" s="3"/>
      <c r="DT7" s="3"/>
      <c r="DU7" s="3" t="s">
        <v>323</v>
      </c>
      <c r="DW7" s="26" t="s">
        <v>139</v>
      </c>
      <c r="DX7" s="3" t="s">
        <v>8</v>
      </c>
      <c r="DY7" s="3"/>
      <c r="DZ7" s="3"/>
      <c r="EA7" s="3"/>
      <c r="EB7" s="3" t="s">
        <v>324</v>
      </c>
      <c r="EC7" s="3"/>
      <c r="ED7" s="3"/>
      <c r="EE7" s="26" t="s">
        <v>139</v>
      </c>
      <c r="EF7" s="26" t="s">
        <v>325</v>
      </c>
      <c r="EG7" s="3" t="s">
        <v>7</v>
      </c>
      <c r="EH7" s="3" t="s">
        <v>2</v>
      </c>
      <c r="EI7" s="3"/>
      <c r="EJ7" s="3"/>
      <c r="EK7" s="3"/>
      <c r="EL7" s="3" t="s">
        <v>321</v>
      </c>
      <c r="EO7" s="26" t="s">
        <v>139</v>
      </c>
      <c r="EP7" s="26" t="s">
        <v>325</v>
      </c>
      <c r="EQ7" s="3" t="s">
        <v>169</v>
      </c>
      <c r="ER7" s="3" t="s">
        <v>2</v>
      </c>
      <c r="ES7" s="3"/>
      <c r="ET7" s="3"/>
      <c r="EU7" s="3" t="s">
        <v>322</v>
      </c>
      <c r="FB7" s="26" t="s">
        <v>136</v>
      </c>
      <c r="FC7" s="26" t="s">
        <v>139</v>
      </c>
      <c r="FD7" s="26" t="s">
        <v>110</v>
      </c>
      <c r="FE7" s="26" t="s">
        <v>109</v>
      </c>
      <c r="FF7" s="3" t="s">
        <v>7</v>
      </c>
      <c r="FG7" s="3" t="s">
        <v>169</v>
      </c>
      <c r="FH7" s="3" t="s">
        <v>2</v>
      </c>
      <c r="FI7" s="3"/>
      <c r="FJ7" s="3"/>
      <c r="FK7" s="3"/>
      <c r="FL7" s="3"/>
      <c r="FM7" s="3"/>
      <c r="FN7" s="3"/>
      <c r="FO7" s="3" t="s">
        <v>137</v>
      </c>
      <c r="FT7" s="3" t="s">
        <v>233</v>
      </c>
      <c r="FU7" s="27">
        <v>1</v>
      </c>
      <c r="FV7" s="27"/>
      <c r="FW7" s="27"/>
      <c r="FX7" s="27"/>
      <c r="FY7" s="27"/>
      <c r="FZ7" s="27"/>
      <c r="GA7" s="3"/>
      <c r="GB7" s="3"/>
      <c r="GC7" s="3"/>
      <c r="GD7" s="3" t="s">
        <v>80</v>
      </c>
      <c r="GE7" s="3" t="str">
        <f t="shared" si="0"/>
        <v>t2 = 'NSE:ADANIPORTS1!'</v>
      </c>
      <c r="GF7" s="3" t="str">
        <f t="shared" si="1"/>
        <v>ADANIPORTS</v>
      </c>
      <c r="GG7" s="3"/>
      <c r="GI7" s="3"/>
      <c r="GJ7" s="3"/>
      <c r="GK7" s="3" t="s">
        <v>168</v>
      </c>
      <c r="GL7" s="27">
        <v>1</v>
      </c>
      <c r="GM7" s="27"/>
      <c r="GN7" s="27"/>
      <c r="GO7" s="27"/>
      <c r="GP7" s="27"/>
      <c r="GQ7" s="3"/>
      <c r="GR7" s="3" t="s">
        <v>80</v>
      </c>
      <c r="GS7" s="3" t="str">
        <f t="shared" si="2"/>
        <v>t2 = 'NSE:ACC1!'</v>
      </c>
      <c r="GT7" s="3" t="str">
        <f t="shared" si="3"/>
        <v>ACC</v>
      </c>
      <c r="GU7" s="3"/>
      <c r="HA7" s="3"/>
      <c r="HB7" s="3" t="s">
        <v>227</v>
      </c>
      <c r="HC7" s="3" t="s">
        <v>381</v>
      </c>
      <c r="HD7" s="3" t="s">
        <v>382</v>
      </c>
      <c r="HE7" s="3" t="s">
        <v>383</v>
      </c>
      <c r="HF7" s="3" t="s">
        <v>355</v>
      </c>
      <c r="HG7" s="3" t="s">
        <v>144</v>
      </c>
      <c r="HH7" s="3" t="s">
        <v>169</v>
      </c>
      <c r="HI7" s="3">
        <v>14</v>
      </c>
      <c r="HJ7" s="3" t="s">
        <v>384</v>
      </c>
      <c r="HK7" s="3" t="s">
        <v>7</v>
      </c>
      <c r="HL7" s="3" t="s">
        <v>146</v>
      </c>
      <c r="HM7" s="3" t="s">
        <v>145</v>
      </c>
      <c r="HN7" s="3">
        <v>24.27</v>
      </c>
      <c r="HO7" s="27">
        <v>1</v>
      </c>
      <c r="HP7" s="3"/>
      <c r="HQ7" s="3"/>
      <c r="HR7" s="3"/>
      <c r="HS7" s="3"/>
      <c r="HT7" s="3"/>
      <c r="HU7" s="27"/>
      <c r="HV7" s="27"/>
      <c r="HW7" s="27"/>
      <c r="HX7" s="3">
        <v>1</v>
      </c>
      <c r="HY7" s="3" t="str">
        <f>IF(OR(HB7="",HB7="Grand Total"),"",IF(HK7="BULLISH","LONG","SHORT"))</f>
        <v>SHORT</v>
      </c>
      <c r="HZ7" s="3" t="str">
        <f>IF(OR(HB7="",HB7="Grand Total"),"",_xlfn.CONCAT(IF(HM7="TRUE","SIG, ",""),IF(HL7="na","","20D_Align,"),HC7,",",HD7,",",HE7,", Pre_Vol:",HF7,",",HG7,", Lorenz:",HH7,", ",HI7,", ",HJ7,",MWPL%",ROUND(HN7,2)))</f>
        <v>SIG, SOR2,SPR1,SVR1, Pre_Vol:VR165,FALSE, Lorenz:BULLISH, 14, Significant Long Unwinding,MWPL%24.27</v>
      </c>
      <c r="IA7" s="3"/>
      <c r="IB7" s="3" t="str">
        <f>IF(OR(HB7="",HB7="Grand Total"),"'BANKNIFTY1!'","'NSE:"&amp;SUBSTITUTE(SUBSTITUTE(HB7,"&amp;","_"),"-","_")&amp;"1!'")</f>
        <v>'NSE:COFORGE1!'</v>
      </c>
      <c r="IC7" s="3" t="str">
        <f t="shared" ref="IC7:IC46" si="10">IF(OR(HB7="",HB7="Grand Total"),"",HB7)</f>
        <v>COFORGE</v>
      </c>
      <c r="ID7" s="3" t="str">
        <f>_xlfn.CONCAT("t",HX7," = ",IB7,", BU",HX7,"='",HY7,"', RANK",HX7,"='",HZ7,"'")</f>
        <v>t1 = 'NSE:COFORGE1!', BU1='SHORT', RANK1='SIG, SOR2,SPR1,SVR1, Pre_Vol:VR165,FALSE, Lorenz:BULLISH, 14, Significant Long Unwinding,MWPL%24.27'</v>
      </c>
    </row>
    <row r="8" spans="1:238" x14ac:dyDescent="0.25">
      <c r="A8" s="21" t="str">
        <f>IF(Final_DF!A8="","",Final_DF!A8)</f>
        <v>IPCALAB</v>
      </c>
      <c r="B8" s="21" t="str">
        <f>IF(Final_DF!G8="","",Final_DF!G8)</f>
        <v xml:space="preserve">IPCA LABORATORIES LTD               </v>
      </c>
      <c r="C8" s="21" t="str">
        <f>IF(Final_DF!E8="","",Final_DF!E8)</f>
        <v>Health Technology</v>
      </c>
      <c r="D8" s="21" t="str">
        <f>IF(Final_DF!F8="","",Final_DF!F8)</f>
        <v>Pharmaceuticals: Major</v>
      </c>
      <c r="E8" s="21" t="b">
        <f>IF(Final_DF!BT8="","",Final_DF!BT8)</f>
        <v>1</v>
      </c>
      <c r="F8" s="21" t="b">
        <f>IF(Final_DF!BJ8="","",Final_DF!BJ8)</f>
        <v>1</v>
      </c>
      <c r="G8" s="21" t="b">
        <f>IF(Final_DF!CS8="","",Final_DF!CS8)</f>
        <v>0</v>
      </c>
      <c r="H8" s="37" t="str">
        <f>IF(Final_DF!CT8="","",Final_DF!CT8)</f>
        <v>BEARISH_ALIGNMENT</v>
      </c>
      <c r="I8" s="37" t="str">
        <f>IF(Final_DF!CU8="","",Final_DF!CU8)</f>
        <v>BEARISH_ALIGNMENT</v>
      </c>
      <c r="J8" s="21" t="str">
        <f>IF(Final_DF!CQ8="","",Final_DF!CQ8)</f>
        <v>BEARISH</v>
      </c>
      <c r="K8" s="21" t="str">
        <f>IF(Final_DF!CB8="","",Final_DF!CB8)</f>
        <v>Short Buildup</v>
      </c>
      <c r="L8" s="22" t="str">
        <f>IF(Final_DF!CV8="","",Final_DF!CV8)</f>
        <v>BEARISH</v>
      </c>
      <c r="M8" s="22">
        <f>IF(Final_DF!CW8="","",Final_DF!CW8)</f>
        <v>1</v>
      </c>
      <c r="N8" s="22">
        <f>IF(Final_DF!CX8="","",Final_DF!CX8)</f>
        <v>1</v>
      </c>
      <c r="O8" s="22" t="b">
        <f>IF(Final_DF!CY8="","",Final_DF!CY8)</f>
        <v>1</v>
      </c>
      <c r="P8" s="22" t="str">
        <f>IF(Final_DF!CM8="","",Final_DF!CM8)</f>
        <v>Sell</v>
      </c>
      <c r="Q8" s="22" t="str">
        <f>IF(Final_DF!CN8="","",Final_DF!CN8)</f>
        <v>LAST_WINNER</v>
      </c>
      <c r="R8" s="22">
        <f>IF(P8="","",ROUND((Final_DF!CO8/6)+1,0))</f>
        <v>7</v>
      </c>
      <c r="S8" s="22">
        <f>IF(Final_DF!CP8="","",Final_DF!CP8)</f>
        <v>1150</v>
      </c>
      <c r="T8" s="22">
        <f>IFERROR(VLOOKUP(A8,VSLRT!A:E,3,FALSE),"")</f>
        <v>0</v>
      </c>
      <c r="U8" s="22">
        <f>IFERROR(VLOOKUP(A8,VSLRT!A:E,4,FALSE),"")</f>
        <v>0</v>
      </c>
      <c r="V8" s="22">
        <f>IFERROR(VLOOKUP(A8,VSLRT!A:E,5,FALSE),"")</f>
        <v>0</v>
      </c>
      <c r="W8" s="23" t="b">
        <f>IF(Final_DF!BA8="","",Final_DF!BA8)</f>
        <v>0</v>
      </c>
      <c r="X8" s="23" t="b">
        <f>IF(Final_DF!BB8="","",Final_DF!BB8)</f>
        <v>0</v>
      </c>
      <c r="Y8" s="23" t="b">
        <f>IF(Final_DF!BC8="","",Final_DF!BC8)</f>
        <v>0</v>
      </c>
      <c r="Z8" s="23">
        <f>IF(Final_DF!AW8="","",Final_DF!AW8)</f>
        <v>0</v>
      </c>
      <c r="AA8" s="23">
        <f>IF(Final_DF!AX8="","",Final_DF!AX8)</f>
        <v>0</v>
      </c>
      <c r="AB8" s="23">
        <f>IF(Final_DF!AY8="","",Final_DF!AY8)</f>
        <v>0</v>
      </c>
      <c r="AC8" s="23">
        <f>IF(Final_DF!M8="","",ROUND(Final_DF!M8,2))</f>
        <v>-2.4500000000000002</v>
      </c>
      <c r="AD8" s="23">
        <f>IF(Final_DF!L8="","",ROUND(Final_DF!L8,2))</f>
        <v>1076.2</v>
      </c>
      <c r="AE8" s="23" t="b">
        <f>IF(Final_DF!AZ8="","",Final_DF!AZ8)</f>
        <v>0</v>
      </c>
      <c r="AH8" s="23" t="str">
        <f>IF(Final_DF!AO8="","",Final_DF!AO8)</f>
        <v>VR178</v>
      </c>
      <c r="AI8" s="23" t="b">
        <f>IF(Final_DF!AP8="","",Final_DF!AP8)</f>
        <v>0</v>
      </c>
      <c r="AJ8" s="23" t="str">
        <f>IF(Final_DF!AH8="","",Final_DF!AH8)</f>
        <v>0.00</v>
      </c>
      <c r="AK8" s="21" t="str">
        <f>IFERROR(VLOOKUP(A8,Postmarket!A:X,24,FALSE),"")</f>
        <v/>
      </c>
      <c r="AL8" s="21" t="str">
        <f>IFERROR(VLOOKUP(A8,Postmarket!A:X,23,FALSE),"")</f>
        <v/>
      </c>
      <c r="AM8" s="21">
        <f>IFERROR(VLOOKUP(A8,Postmarket!A:X,8,FALSE),"")</f>
        <v>-2.54</v>
      </c>
      <c r="AN8" s="21">
        <f>IFERROR(VLOOKUP(A8,Postmarket!A:F,5,FALSE),"")</f>
        <v>1099.95</v>
      </c>
      <c r="AO8" s="23" t="str">
        <f>IF(Final_DF!DB8="","",Final_DF!DB8)</f>
        <v/>
      </c>
      <c r="AP8" s="23">
        <f>IF(Final_DF!CZ8="","",Final_DF!CZ8)</f>
        <v>13.17</v>
      </c>
      <c r="AQ8" s="23">
        <f>IF(Final_DF!DA8="","",Final_DF!DA8)</f>
        <v>13.26</v>
      </c>
      <c r="AR8" s="23" t="b">
        <f>IF(Final_DF!DC8="","",Final_DF!DC8)</f>
        <v>0</v>
      </c>
      <c r="AS8" s="23" t="b">
        <f>IF(Final_DF!DD8="","",Final_DF!DD8)</f>
        <v>0</v>
      </c>
      <c r="AT8" s="23" t="b">
        <f>IF(Final_DF!DE8="","",Final_DF!DE8)</f>
        <v>0</v>
      </c>
      <c r="AU8" s="23" t="b">
        <f>IF(Final_DF!DF8="","",Final_DF!DF8)</f>
        <v>0</v>
      </c>
      <c r="AX8" s="116"/>
      <c r="BA8" s="50" t="s">
        <v>238</v>
      </c>
      <c r="BB8" s="50">
        <v>24.95</v>
      </c>
      <c r="BC8" s="50" t="s">
        <v>362</v>
      </c>
      <c r="BD8" s="50" t="s">
        <v>371</v>
      </c>
      <c r="BE8" s="50">
        <v>0</v>
      </c>
      <c r="BF8" s="50">
        <v>0</v>
      </c>
      <c r="BG8" s="50">
        <v>0</v>
      </c>
      <c r="BH8" s="50">
        <v>0.56999999999999995</v>
      </c>
      <c r="BI8" s="50" t="s">
        <v>144</v>
      </c>
      <c r="BJ8" s="50" t="s">
        <v>372</v>
      </c>
      <c r="BK8" s="50" t="s">
        <v>3</v>
      </c>
      <c r="BL8" s="50">
        <v>0.83</v>
      </c>
      <c r="BM8" s="50" t="s">
        <v>359</v>
      </c>
      <c r="BN8" s="50" t="s">
        <v>392</v>
      </c>
      <c r="BO8" s="50">
        <v>4</v>
      </c>
      <c r="BP8" s="50">
        <v>182.5</v>
      </c>
      <c r="BQ8" s="50">
        <v>3</v>
      </c>
      <c r="BR8" s="50">
        <v>32</v>
      </c>
      <c r="BS8" s="50" t="s">
        <v>145</v>
      </c>
      <c r="BT8" s="50" t="s">
        <v>340</v>
      </c>
      <c r="BU8" s="60">
        <v>1</v>
      </c>
      <c r="BV8"/>
      <c r="BW8" s="3"/>
      <c r="BX8" s="3"/>
      <c r="BY8" s="3"/>
      <c r="BZ8" s="3"/>
      <c r="CA8" s="60"/>
      <c r="CB8" s="25">
        <f t="shared" si="4"/>
        <v>0.22999999999999998</v>
      </c>
      <c r="CC8" s="25" t="str">
        <f t="shared" si="5"/>
        <v>BEL</v>
      </c>
      <c r="CD8" s="3" t="str">
        <f t="shared" si="6"/>
        <v>NSE:BEL</v>
      </c>
      <c r="CF8" s="116"/>
      <c r="CI8" s="50" t="s">
        <v>173</v>
      </c>
      <c r="CJ8" s="50">
        <v>16.37</v>
      </c>
      <c r="CK8" s="50" t="s">
        <v>393</v>
      </c>
      <c r="CL8" s="50" t="s">
        <v>394</v>
      </c>
      <c r="CM8" s="50">
        <v>0</v>
      </c>
      <c r="CN8" s="50">
        <v>0</v>
      </c>
      <c r="CO8" s="50">
        <v>0</v>
      </c>
      <c r="CP8" s="50">
        <v>-1.1499999999999999</v>
      </c>
      <c r="CQ8" s="50" t="s">
        <v>144</v>
      </c>
      <c r="CR8" s="50" t="s">
        <v>3</v>
      </c>
      <c r="CS8" s="50" t="s">
        <v>3</v>
      </c>
      <c r="CT8" s="50">
        <v>-1.1599999999999999</v>
      </c>
      <c r="CU8" s="50" t="s">
        <v>359</v>
      </c>
      <c r="CV8" s="50" t="s">
        <v>407</v>
      </c>
      <c r="CW8" s="50">
        <v>2</v>
      </c>
      <c r="CX8" s="50">
        <v>1560</v>
      </c>
      <c r="CY8" s="50">
        <v>8</v>
      </c>
      <c r="CZ8" s="50">
        <v>276</v>
      </c>
      <c r="DA8" s="50" t="s">
        <v>144</v>
      </c>
      <c r="DB8" s="50" t="s">
        <v>338</v>
      </c>
      <c r="DC8" s="60">
        <v>1</v>
      </c>
      <c r="DD8" s="3"/>
      <c r="DE8" s="3"/>
      <c r="DF8" s="3"/>
      <c r="DG8" s="3"/>
      <c r="DH8" s="3"/>
      <c r="DI8" s="60"/>
      <c r="DJ8" s="60"/>
      <c r="DK8" s="60"/>
      <c r="DL8" s="25" t="str">
        <f t="shared" si="7"/>
        <v/>
      </c>
      <c r="DM8" s="25" t="str">
        <f t="shared" si="8"/>
        <v>BAJAJFINSV</v>
      </c>
      <c r="DN8" s="3" t="str">
        <f t="shared" si="9"/>
        <v>NSE:BAJAJFINSV</v>
      </c>
      <c r="DO8" s="3"/>
      <c r="DP8" s="3" t="s">
        <v>222</v>
      </c>
      <c r="DQ8" s="27">
        <v>1</v>
      </c>
      <c r="DR8" s="3"/>
      <c r="DS8" s="3"/>
      <c r="DT8" s="25" t="str">
        <f t="shared" ref="DT8:DT55" si="11">IF(DP8="","",DP8)</f>
        <v>ASHOKLEY</v>
      </c>
      <c r="DU8" s="3" t="str">
        <f t="shared" ref="DU8:DU39" si="12">IF(DP8="Grand Total","",IF(DT8="","","NSE:"&amp;TRIM(SUBSTITUTE(SUBSTITUTE(DT8,"&amp;","_"),"-","_"))))</f>
        <v>NSE:ASHOKLEY</v>
      </c>
      <c r="DW8" s="3" t="s">
        <v>240</v>
      </c>
      <c r="DX8" s="27">
        <v>1</v>
      </c>
      <c r="DY8" s="3"/>
      <c r="DZ8" s="3"/>
      <c r="EA8" s="25" t="str">
        <f t="shared" ref="EA8:EA55" si="13">IF(DW8="","",DW8)</f>
        <v>BHEL</v>
      </c>
      <c r="EB8" s="3" t="str">
        <f t="shared" ref="EB8:EB39" si="14">IF(DW8="Grand Total","",IF(EA8="","","NSE:"&amp;TRIM(SUBSTITUTE(SUBSTITUTE(EA8,"&amp;","_"),"-","_"))))</f>
        <v>NSE:BHEL</v>
      </c>
      <c r="EC8" s="3"/>
      <c r="ED8" s="3"/>
      <c r="EE8" s="3" t="s">
        <v>6</v>
      </c>
      <c r="EF8" s="3">
        <v>25.07</v>
      </c>
      <c r="EG8" s="27">
        <v>1</v>
      </c>
      <c r="EH8" s="27">
        <v>1</v>
      </c>
      <c r="EI8" s="27"/>
      <c r="EJ8" s="3"/>
      <c r="EK8" s="25" t="str">
        <f t="shared" ref="EK8:EK55" si="15">IF(EE8="","",EE8)</f>
        <v>BAJAJ-AUTO</v>
      </c>
      <c r="EL8" s="3" t="str">
        <f t="shared" ref="EL8:EL39" si="16">IF(EE8="Grand Total","",IF(EK8="","","NSE:"&amp;TRIM(SUBSTITUTE(SUBSTITUTE(EK8,"&amp;","_"),"-","_"))))</f>
        <v>NSE:BAJAJ_AUTO</v>
      </c>
      <c r="EO8" s="3" t="s">
        <v>168</v>
      </c>
      <c r="EP8" s="3">
        <v>40.6</v>
      </c>
      <c r="EQ8" s="27">
        <v>1</v>
      </c>
      <c r="ER8" s="27">
        <v>1</v>
      </c>
      <c r="ES8" s="27"/>
      <c r="ET8" s="25" t="str">
        <f t="shared" ref="ET8:ET55" si="17">IF(EO8="","",EO8)</f>
        <v>ACC</v>
      </c>
      <c r="EU8" s="3" t="str">
        <f t="shared" ref="EU8:EU39" si="18">IF(EO8="Grand Total","",IF(ET8="","","NSE:"&amp;TRIM(SUBSTITUTE(SUBSTITUTE(ET8,"&amp;","_"),"-","_"))))</f>
        <v>NSE:ACC</v>
      </c>
      <c r="FB8" s="3" t="s">
        <v>310</v>
      </c>
      <c r="FC8" s="3" t="s">
        <v>10</v>
      </c>
      <c r="FD8" s="3">
        <v>130</v>
      </c>
      <c r="FE8" s="3">
        <v>15</v>
      </c>
      <c r="FF8" s="27"/>
      <c r="FG8" s="27">
        <v>1</v>
      </c>
      <c r="FH8" s="27">
        <v>1</v>
      </c>
      <c r="FI8" s="27"/>
      <c r="FJ8" s="27"/>
      <c r="FK8" s="27"/>
      <c r="FL8" s="27"/>
      <c r="FM8" s="27"/>
      <c r="FN8" s="25" t="str">
        <f>IF(FC8="","",FC8)</f>
        <v>AUBANK</v>
      </c>
      <c r="FO8" s="3" t="str">
        <f>IF(FB8="Grand Total","",IF(FN8="","","NSE:"&amp;TRIM(SUBSTITUTE(SUBSTITUTE(FN8,"&amp;","_"),"-","_"))))</f>
        <v>NSE:AUBANK</v>
      </c>
      <c r="FT8" s="3" t="s">
        <v>170</v>
      </c>
      <c r="FU8" s="27">
        <v>1</v>
      </c>
      <c r="FV8" s="27"/>
      <c r="FW8" s="27"/>
      <c r="FX8" s="27"/>
      <c r="FY8" s="27"/>
      <c r="FZ8" s="27"/>
      <c r="GA8" s="3"/>
      <c r="GB8" s="3"/>
      <c r="GC8" s="3"/>
      <c r="GD8" s="3" t="s">
        <v>81</v>
      </c>
      <c r="GE8" s="3" t="str">
        <f t="shared" si="0"/>
        <v>t3 = 'NSE:AMBUJACEM1!'</v>
      </c>
      <c r="GF8" s="3" t="str">
        <f t="shared" si="1"/>
        <v>AMBUJACEM</v>
      </c>
      <c r="GG8" s="3"/>
      <c r="GI8" s="3"/>
      <c r="GJ8" s="3"/>
      <c r="GK8" s="3" t="s">
        <v>232</v>
      </c>
      <c r="GL8" s="27">
        <v>1</v>
      </c>
      <c r="GM8" s="27"/>
      <c r="GN8" s="27"/>
      <c r="GO8" s="27"/>
      <c r="GP8" s="27"/>
      <c r="GQ8" s="3"/>
      <c r="GR8" s="3" t="s">
        <v>81</v>
      </c>
      <c r="GS8" s="3" t="str">
        <f t="shared" si="2"/>
        <v>t3 = 'NSE:ADANIENT1!'</v>
      </c>
      <c r="GT8" s="3" t="str">
        <f t="shared" si="3"/>
        <v>ADANIENT</v>
      </c>
      <c r="GU8" s="3"/>
      <c r="HA8" s="3"/>
      <c r="HB8" s="3" t="s">
        <v>274</v>
      </c>
      <c r="HC8" s="3" t="s">
        <v>365</v>
      </c>
      <c r="HD8" s="3" t="s">
        <v>341</v>
      </c>
      <c r="HE8" s="3" t="s">
        <v>342</v>
      </c>
      <c r="HF8" s="3" t="s">
        <v>385</v>
      </c>
      <c r="HG8" s="3" t="s">
        <v>144</v>
      </c>
      <c r="HH8" s="3" t="s">
        <v>169</v>
      </c>
      <c r="HI8" s="3">
        <v>2</v>
      </c>
      <c r="HJ8" s="3" t="s">
        <v>336</v>
      </c>
      <c r="HK8" s="3" t="s">
        <v>7</v>
      </c>
      <c r="HL8" s="3" t="s">
        <v>339</v>
      </c>
      <c r="HM8" s="3" t="s">
        <v>144</v>
      </c>
      <c r="HN8" s="3">
        <v>62.17</v>
      </c>
      <c r="HO8" s="27">
        <v>1</v>
      </c>
      <c r="HP8" s="3"/>
      <c r="HQ8" s="3"/>
      <c r="HR8" s="3"/>
      <c r="HS8" s="3"/>
      <c r="HT8" s="3"/>
      <c r="HU8" s="27"/>
      <c r="HV8" s="27"/>
      <c r="HW8" s="27"/>
      <c r="HX8" s="3">
        <v>2</v>
      </c>
      <c r="HY8" s="3" t="str">
        <f t="shared" ref="HY8:HY46" si="19">IF(OR(HB8="",HB8="Grand Total"),"",IF(HK8="BULLISH","LONG","SHORT"))</f>
        <v>SHORT</v>
      </c>
      <c r="HZ8" s="3" t="str">
        <f t="shared" ref="HZ8:HZ46" si="20">IF(OR(HB8="",HB8="Grand Total"),"",_xlfn.CONCAT(IF(HM8="TRUE","SIG, ",""),IF(HL8="na","","20D_Align,"),HC8,",",HD8,",",HE8,", Pre_Vol:",HF8,",",HG8,", Lorenz:",HH8,", ",HI8,", ",HJ8,",MWPL%",ROUND(HN8,2)))</f>
        <v>20D_Align,SOR5,SPR4,SVR4, Pre_Vol:VR71,FALSE, Lorenz:BULLISH, 2, Short Buildup,MWPL%62.17</v>
      </c>
      <c r="IA8" s="3"/>
      <c r="IB8" s="3" t="str">
        <f t="shared" ref="IB8:IB46" si="21">IF(OR(HB8="",HB8="Grand Total"),"'BANKNIFTY1!'","'NSE:"&amp;SUBSTITUTE(SUBSTITUTE(HB8,"&amp;","_"),"-","_")&amp;"1!'")</f>
        <v>'NSE:M_MFIN1!'</v>
      </c>
      <c r="IC8" s="3" t="str">
        <f t="shared" si="10"/>
        <v>M&amp;MFIN</v>
      </c>
      <c r="ID8" s="3" t="str">
        <f t="shared" ref="ID8:ID46" si="22">_xlfn.CONCAT("t",HX8," = ",IB8,", BU",HX8,"='",HY8,"', RANK",HX8,"='",HZ8,"'")</f>
        <v>t2 = 'NSE:M_MFIN1!', BU2='SHORT', RANK2='20D_Align,SOR5,SPR4,SVR4, Pre_Vol:VR71,FALSE, Lorenz:BULLISH, 2, Short Buildup,MWPL%62.17'</v>
      </c>
    </row>
    <row r="9" spans="1:238" x14ac:dyDescent="0.25">
      <c r="A9" s="21" t="str">
        <f>IF(Final_DF!A9="","",Final_DF!A9)</f>
        <v>VOLTAS</v>
      </c>
      <c r="B9" s="21" t="str">
        <f>IF(Final_DF!G9="","",Final_DF!G9)</f>
        <v xml:space="preserve">VOLTAS LTD                          </v>
      </c>
      <c r="C9" s="21" t="str">
        <f>IF(Final_DF!E9="","",Final_DF!E9)</f>
        <v>Producer Manufacturing</v>
      </c>
      <c r="D9" s="21" t="str">
        <f>IF(Final_DF!F9="","",Final_DF!F9)</f>
        <v>Industrial Machinery</v>
      </c>
      <c r="E9" s="21" t="b">
        <f>IF(Final_DF!BT9="","",Final_DF!BT9)</f>
        <v>1</v>
      </c>
      <c r="F9" s="21" t="b">
        <f>IF(Final_DF!BJ9="","",Final_DF!BJ9)</f>
        <v>1</v>
      </c>
      <c r="G9" s="21" t="b">
        <f>IF(Final_DF!CS9="","",Final_DF!CS9)</f>
        <v>0</v>
      </c>
      <c r="H9" s="37" t="str">
        <f>IF(Final_DF!CT9="","",Final_DF!CT9)</f>
        <v>na</v>
      </c>
      <c r="I9" s="37" t="str">
        <f>IF(Final_DF!CU9="","",Final_DF!CU9)</f>
        <v>na</v>
      </c>
      <c r="J9" s="21" t="str">
        <f>IF(Final_DF!CQ9="","",Final_DF!CQ9)</f>
        <v>BEARISH</v>
      </c>
      <c r="K9" s="21" t="str">
        <f>IF(Final_DF!CB9="","",Final_DF!CB9)</f>
        <v>Short Buildup</v>
      </c>
      <c r="L9" s="22" t="str">
        <f>IF(Final_DF!CV9="","",Final_DF!CV9)</f>
        <v>BULLISH</v>
      </c>
      <c r="M9" s="22">
        <f>IF(Final_DF!CW9="","",Final_DF!CW9)</f>
        <v>2</v>
      </c>
      <c r="N9" s="22">
        <f>IF(Final_DF!CX9="","",Final_DF!CX9)</f>
        <v>176</v>
      </c>
      <c r="O9" s="22" t="b">
        <f>IF(Final_DF!CY9="","",Final_DF!CY9)</f>
        <v>1</v>
      </c>
      <c r="P9" s="22" t="str">
        <f>IF(Final_DF!CM9="","",Final_DF!CM9)</f>
        <v>Sell</v>
      </c>
      <c r="Q9" s="22" t="str">
        <f>IF(Final_DF!CN9="","",Final_DF!CN9)</f>
        <v>LAST_WINNER</v>
      </c>
      <c r="R9" s="22">
        <f>IF(P9="","",ROUND((Final_DF!CO9/6)+1,0))</f>
        <v>6</v>
      </c>
      <c r="S9" s="22">
        <f>IF(Final_DF!CP9="","",Final_DF!CP9)</f>
        <v>1060</v>
      </c>
      <c r="T9" s="22">
        <f>IFERROR(VLOOKUP(A9,VSLRT!A:E,3,FALSE),"")</f>
        <v>0</v>
      </c>
      <c r="U9" s="22">
        <f>IFERROR(VLOOKUP(A9,VSLRT!A:E,4,FALSE),"")</f>
        <v>0</v>
      </c>
      <c r="V9" s="22">
        <f>IFERROR(VLOOKUP(A9,VSLRT!A:E,5,FALSE),"")</f>
        <v>0</v>
      </c>
      <c r="W9" s="23" t="b">
        <f>IF(Final_DF!BA9="","",Final_DF!BA9)</f>
        <v>0</v>
      </c>
      <c r="X9" s="23" t="b">
        <f>IF(Final_DF!BB9="","",Final_DF!BB9)</f>
        <v>0</v>
      </c>
      <c r="Y9" s="23" t="b">
        <f>IF(Final_DF!BC9="","",Final_DF!BC9)</f>
        <v>0</v>
      </c>
      <c r="Z9" s="23">
        <f>IF(Final_DF!AW9="","",Final_DF!AW9)</f>
        <v>0</v>
      </c>
      <c r="AA9" s="23">
        <f>IF(Final_DF!AX9="","",Final_DF!AX9)</f>
        <v>0</v>
      </c>
      <c r="AB9" s="23">
        <f>IF(Final_DF!AY9="","",Final_DF!AY9)</f>
        <v>0</v>
      </c>
      <c r="AC9" s="23">
        <f>IF(Final_DF!M9="","",ROUND(Final_DF!M9,2))</f>
        <v>-2.4500000000000002</v>
      </c>
      <c r="AD9" s="23">
        <f>IF(Final_DF!L9="","",ROUND(Final_DF!L9,2))</f>
        <v>1025.45</v>
      </c>
      <c r="AE9" s="23" t="b">
        <f>IF(Final_DF!AZ9="","",Final_DF!AZ9)</f>
        <v>0</v>
      </c>
      <c r="AH9" s="23" t="str">
        <f>IF(Final_DF!AO9="","",Final_DF!AO9)</f>
        <v>VR140</v>
      </c>
      <c r="AI9" s="23" t="b">
        <f>IF(Final_DF!AP9="","",Final_DF!AP9)</f>
        <v>0</v>
      </c>
      <c r="AJ9" s="23" t="str">
        <f>IF(Final_DF!AH9="","",Final_DF!AH9)</f>
        <v>0.75</v>
      </c>
      <c r="AK9" s="21" t="str">
        <f>IFERROR(VLOOKUP(A9,Postmarket!A:X,24,FALSE),"")</f>
        <v/>
      </c>
      <c r="AL9" s="21" t="str">
        <f>IFERROR(VLOOKUP(A9,Postmarket!A:X,23,FALSE),"")</f>
        <v/>
      </c>
      <c r="AM9" s="21">
        <f>IFERROR(VLOOKUP(A9,Postmarket!A:X,8,FALSE),"")</f>
        <v>-2.2000000000000002</v>
      </c>
      <c r="AN9" s="21">
        <f>IFERROR(VLOOKUP(A9,Postmarket!A:F,5,FALSE),"")</f>
        <v>1051.0999999999999</v>
      </c>
      <c r="AO9" s="23" t="str">
        <f>IF(Final_DF!DB9="","",Final_DF!DB9)</f>
        <v/>
      </c>
      <c r="AP9" s="23">
        <f>IF(Final_DF!CZ9="","",Final_DF!CZ9)</f>
        <v>34.020000000000003</v>
      </c>
      <c r="AQ9" s="23">
        <f>IF(Final_DF!DA9="","",Final_DF!DA9)</f>
        <v>33.58</v>
      </c>
      <c r="AR9" s="23" t="b">
        <f>IF(Final_DF!DC9="","",Final_DF!DC9)</f>
        <v>0</v>
      </c>
      <c r="AS9" s="23" t="b">
        <f>IF(Final_DF!DD9="","",Final_DF!DD9)</f>
        <v>0</v>
      </c>
      <c r="AT9" s="23" t="b">
        <f>IF(Final_DF!DE9="","",Final_DF!DE9)</f>
        <v>0</v>
      </c>
      <c r="AU9" s="23" t="b">
        <f>IF(Final_DF!DF9="","",Final_DF!DF9)</f>
        <v>0</v>
      </c>
      <c r="AX9" s="116"/>
      <c r="BA9" s="50" t="s">
        <v>242</v>
      </c>
      <c r="BB9" s="50">
        <v>74.290000000000006</v>
      </c>
      <c r="BC9" s="50" t="s">
        <v>361</v>
      </c>
      <c r="BD9" s="50" t="s">
        <v>373</v>
      </c>
      <c r="BE9" s="50">
        <v>0</v>
      </c>
      <c r="BF9" s="50">
        <v>0</v>
      </c>
      <c r="BG9" s="50">
        <v>0</v>
      </c>
      <c r="BH9" s="50">
        <v>1.96</v>
      </c>
      <c r="BI9" s="50" t="s">
        <v>144</v>
      </c>
      <c r="BJ9" s="50" t="s">
        <v>374</v>
      </c>
      <c r="BK9" s="50" t="s">
        <v>344</v>
      </c>
      <c r="BL9" s="50">
        <v>2.4500000000000002</v>
      </c>
      <c r="BM9" s="50" t="s">
        <v>359</v>
      </c>
      <c r="BN9" s="50" t="s">
        <v>392</v>
      </c>
      <c r="BO9" s="50">
        <v>3</v>
      </c>
      <c r="BP9" s="50">
        <v>450</v>
      </c>
      <c r="BQ9" s="50">
        <v>3</v>
      </c>
      <c r="BR9" s="50">
        <v>78</v>
      </c>
      <c r="BS9" s="50" t="s">
        <v>145</v>
      </c>
      <c r="BT9" s="50" t="s">
        <v>340</v>
      </c>
      <c r="BU9" s="60">
        <v>1</v>
      </c>
      <c r="BV9"/>
      <c r="BW9" s="3"/>
      <c r="BX9" s="3"/>
      <c r="BY9" s="3"/>
      <c r="BZ9" s="3"/>
      <c r="CA9" s="60"/>
      <c r="CB9" s="25">
        <f t="shared" si="4"/>
        <v>2</v>
      </c>
      <c r="CC9" s="25" t="str">
        <f t="shared" si="5"/>
        <v>CANBK</v>
      </c>
      <c r="CD9" s="3" t="str">
        <f t="shared" si="6"/>
        <v>NSE:CANBK</v>
      </c>
      <c r="CF9" s="116"/>
      <c r="CI9" s="50" t="s">
        <v>224</v>
      </c>
      <c r="CJ9" s="50">
        <v>39.61</v>
      </c>
      <c r="CK9" s="50" t="s">
        <v>412</v>
      </c>
      <c r="CL9" s="50" t="s">
        <v>413</v>
      </c>
      <c r="CM9" s="50">
        <v>0</v>
      </c>
      <c r="CN9" s="50">
        <v>0</v>
      </c>
      <c r="CO9" s="50">
        <v>0</v>
      </c>
      <c r="CP9" s="50">
        <v>-0.74</v>
      </c>
      <c r="CQ9" s="50" t="s">
        <v>144</v>
      </c>
      <c r="CR9" s="50" t="s">
        <v>3</v>
      </c>
      <c r="CS9" s="50" t="s">
        <v>3</v>
      </c>
      <c r="CT9" s="50">
        <v>-0.73</v>
      </c>
      <c r="CU9" s="50" t="s">
        <v>391</v>
      </c>
      <c r="CV9" s="50" t="s">
        <v>392</v>
      </c>
      <c r="CW9" s="50">
        <v>6</v>
      </c>
      <c r="CX9" s="50">
        <v>1580</v>
      </c>
      <c r="CY9" s="50">
        <v>6</v>
      </c>
      <c r="CZ9" s="50">
        <v>264</v>
      </c>
      <c r="DA9" s="50" t="s">
        <v>144</v>
      </c>
      <c r="DB9" s="50" t="s">
        <v>338</v>
      </c>
      <c r="DC9" s="60">
        <v>1</v>
      </c>
      <c r="DD9" s="3"/>
      <c r="DE9" s="3"/>
      <c r="DF9" s="3"/>
      <c r="DG9" s="3"/>
      <c r="DH9" s="3"/>
      <c r="DI9" s="60"/>
      <c r="DJ9" s="60"/>
      <c r="DK9" s="60"/>
      <c r="DL9" s="25">
        <f t="shared" si="7"/>
        <v>-1.76</v>
      </c>
      <c r="DM9" s="25" t="str">
        <f t="shared" si="8"/>
        <v>BATAINDIA</v>
      </c>
      <c r="DN9" s="3" t="str">
        <f t="shared" si="9"/>
        <v>NSE:BATAINDIA</v>
      </c>
      <c r="DO9" s="3"/>
      <c r="DP9" s="3" t="s">
        <v>366</v>
      </c>
      <c r="DQ9" s="27">
        <v>1</v>
      </c>
      <c r="DR9" s="3"/>
      <c r="DS9" s="3"/>
      <c r="DT9" s="25" t="str">
        <f t="shared" si="11"/>
        <v>BANDHANBNK</v>
      </c>
      <c r="DU9" s="3" t="str">
        <f t="shared" si="12"/>
        <v>NSE:BANDHANBNK</v>
      </c>
      <c r="DW9" s="3" t="s">
        <v>276</v>
      </c>
      <c r="DX9" s="27">
        <v>1</v>
      </c>
      <c r="DY9" s="3"/>
      <c r="DZ9" s="3"/>
      <c r="EA9" s="25" t="str">
        <f t="shared" si="13"/>
        <v>MFSL</v>
      </c>
      <c r="EB9" s="3" t="str">
        <f t="shared" si="14"/>
        <v>NSE:MFSL</v>
      </c>
      <c r="EC9" s="3"/>
      <c r="ED9" s="3"/>
      <c r="EE9" s="3" t="s">
        <v>195</v>
      </c>
      <c r="EF9" s="3">
        <v>71.430000000000007</v>
      </c>
      <c r="EG9" s="27">
        <v>1</v>
      </c>
      <c r="EH9" s="27">
        <v>1</v>
      </c>
      <c r="EI9" s="27"/>
      <c r="EJ9" s="3"/>
      <c r="EK9" s="25" t="str">
        <f t="shared" si="15"/>
        <v>CANFINHOME</v>
      </c>
      <c r="EL9" s="3" t="str">
        <f t="shared" si="16"/>
        <v>NSE:CANFINHOME</v>
      </c>
      <c r="EO9" s="3" t="s">
        <v>232</v>
      </c>
      <c r="EP9" s="3">
        <v>50.13</v>
      </c>
      <c r="EQ9" s="27">
        <v>1</v>
      </c>
      <c r="ER9" s="27">
        <v>1</v>
      </c>
      <c r="ES9" s="27"/>
      <c r="ET9" s="25" t="str">
        <f t="shared" si="17"/>
        <v>ADANIENT</v>
      </c>
      <c r="EU9" s="3" t="str">
        <f t="shared" si="18"/>
        <v>NSE:ADANIENT</v>
      </c>
      <c r="FB9" s="3"/>
      <c r="FC9" s="3" t="s">
        <v>236</v>
      </c>
      <c r="FD9" s="3">
        <v>188</v>
      </c>
      <c r="FE9" s="3">
        <v>3</v>
      </c>
      <c r="FF9" s="27"/>
      <c r="FG9" s="27">
        <v>1</v>
      </c>
      <c r="FH9" s="27">
        <v>1</v>
      </c>
      <c r="FI9" s="27"/>
      <c r="FJ9" s="27"/>
      <c r="FK9" s="27"/>
      <c r="FL9" s="27"/>
      <c r="FM9" s="27"/>
      <c r="FN9" s="25" t="str">
        <f t="shared" ref="FN9:FN38" si="23">IF(FC9="","",FC9)</f>
        <v>AXISBANK</v>
      </c>
      <c r="FO9" s="3" t="str">
        <f t="shared" ref="FO9:FO67" si="24">IF(FB9="Grand Total","",IF(FN9="","","NSE:"&amp;TRIM(SUBSTITUTE(SUBSTITUTE(FN9,"&amp;","_"),"-","_"))))</f>
        <v>NSE:AXISBANK</v>
      </c>
      <c r="FT9" s="3" t="s">
        <v>222</v>
      </c>
      <c r="FU9" s="27">
        <v>1</v>
      </c>
      <c r="FV9" s="27"/>
      <c r="FW9" s="27"/>
      <c r="FX9" s="27"/>
      <c r="FY9" s="27"/>
      <c r="FZ9" s="27"/>
      <c r="GA9" s="3"/>
      <c r="GB9" s="3"/>
      <c r="GC9" s="3"/>
      <c r="GD9" s="3" t="s">
        <v>82</v>
      </c>
      <c r="GE9" s="3" t="str">
        <f t="shared" si="0"/>
        <v>t4 = 'NSE:ASHOKLEY1!'</v>
      </c>
      <c r="GF9" s="3" t="str">
        <f t="shared" si="1"/>
        <v>ASHOKLEY</v>
      </c>
      <c r="GG9" s="3"/>
      <c r="GH9" s="3"/>
      <c r="GI9" s="3"/>
      <c r="GJ9" s="3"/>
      <c r="GK9" s="3" t="s">
        <v>233</v>
      </c>
      <c r="GL9" s="27">
        <v>1</v>
      </c>
      <c r="GM9" s="27"/>
      <c r="GN9" s="27"/>
      <c r="GO9" s="27"/>
      <c r="GP9" s="27"/>
      <c r="GQ9" s="3"/>
      <c r="GR9" s="3" t="s">
        <v>82</v>
      </c>
      <c r="GS9" s="3" t="str">
        <f t="shared" si="2"/>
        <v>t4 = 'NSE:ADANIPORTS1!'</v>
      </c>
      <c r="GT9" s="3" t="str">
        <f t="shared" si="3"/>
        <v>ADANIPORTS</v>
      </c>
      <c r="GU9" s="3"/>
      <c r="GV9" s="3"/>
      <c r="HA9" s="3"/>
      <c r="HB9" s="3" t="s">
        <v>214</v>
      </c>
      <c r="HC9" s="3" t="s">
        <v>386</v>
      </c>
      <c r="HD9" s="3" t="s">
        <v>356</v>
      </c>
      <c r="HE9" s="3" t="s">
        <v>357</v>
      </c>
      <c r="HF9" s="3" t="s">
        <v>387</v>
      </c>
      <c r="HG9" s="3" t="s">
        <v>144</v>
      </c>
      <c r="HH9" s="3" t="s">
        <v>169</v>
      </c>
      <c r="HI9" s="3">
        <v>23</v>
      </c>
      <c r="HJ9" s="3" t="s">
        <v>338</v>
      </c>
      <c r="HK9" s="3" t="s">
        <v>7</v>
      </c>
      <c r="HL9" s="3" t="s">
        <v>339</v>
      </c>
      <c r="HM9" s="3" t="s">
        <v>145</v>
      </c>
      <c r="HN9" s="3">
        <v>50.98</v>
      </c>
      <c r="HO9" s="27">
        <v>1</v>
      </c>
      <c r="HP9" s="3"/>
      <c r="HQ9" s="3"/>
      <c r="HR9" s="3"/>
      <c r="HS9" s="3"/>
      <c r="HT9" s="3"/>
      <c r="HU9" s="27"/>
      <c r="HV9" s="27"/>
      <c r="HW9" s="27"/>
      <c r="HX9" s="3">
        <v>3</v>
      </c>
      <c r="HY9" s="3" t="str">
        <f t="shared" si="19"/>
        <v>SHORT</v>
      </c>
      <c r="HZ9" s="3" t="str">
        <f t="shared" si="20"/>
        <v>SIG, 20D_Align,LOR4,LPR5,LVR5, Pre_Vol:VR162,FALSE, Lorenz:BULLISH, 23, Significant Short Buildup,MWPL%50.98</v>
      </c>
      <c r="IA9" s="3"/>
      <c r="IB9" s="3" t="str">
        <f t="shared" si="21"/>
        <v>'NSE:NAVINFLUOR1!'</v>
      </c>
      <c r="IC9" s="3" t="str">
        <f t="shared" si="10"/>
        <v>NAVINFLUOR</v>
      </c>
      <c r="ID9" s="3" t="str">
        <f t="shared" si="22"/>
        <v>t3 = 'NSE:NAVINFLUOR1!', BU3='SHORT', RANK3='SIG, 20D_Align,LOR4,LPR5,LVR5, Pre_Vol:VR162,FALSE, Lorenz:BULLISH, 23, Significant Short Buildup,MWPL%50.98'</v>
      </c>
    </row>
    <row r="10" spans="1:238" x14ac:dyDescent="0.25">
      <c r="A10" s="21" t="str">
        <f>IF(Final_DF!A10="","",Final_DF!A10)</f>
        <v>TATACHEM</v>
      </c>
      <c r="B10" s="21" t="str">
        <f>IF(Final_DF!G10="","",Final_DF!G10)</f>
        <v xml:space="preserve">TATA CHEMICALS LTD                  </v>
      </c>
      <c r="C10" s="21" t="str">
        <f>IF(Final_DF!E10="","",Final_DF!E10)</f>
        <v>Process Industries</v>
      </c>
      <c r="D10" s="21" t="str">
        <f>IF(Final_DF!F10="","",Final_DF!F10)</f>
        <v>Chemicals: Agricultural</v>
      </c>
      <c r="E10" s="21" t="b">
        <f>IF(Final_DF!BT10="","",Final_DF!BT10)</f>
        <v>1</v>
      </c>
      <c r="F10" s="21" t="b">
        <f>IF(Final_DF!BJ10="","",Final_DF!BJ10)</f>
        <v>1</v>
      </c>
      <c r="G10" s="21" t="b">
        <f>IF(Final_DF!CS10="","",Final_DF!CS10)</f>
        <v>1</v>
      </c>
      <c r="H10" s="37" t="str">
        <f>IF(Final_DF!CT10="","",Final_DF!CT10)</f>
        <v>BEARISH_ALIGNMENT</v>
      </c>
      <c r="I10" s="37" t="str">
        <f>IF(Final_DF!CU10="","",Final_DF!CU10)</f>
        <v>BEARISH_ALIGNMENT</v>
      </c>
      <c r="J10" s="21" t="str">
        <f>IF(Final_DF!CQ10="","",Final_DF!CQ10)</f>
        <v>BEARISH</v>
      </c>
      <c r="K10" s="21" t="str">
        <f>IF(Final_DF!CB10="","",Final_DF!CB10)</f>
        <v>Significant Short Buildup</v>
      </c>
      <c r="L10" s="22" t="str">
        <f>IF(Final_DF!CV10="","",Final_DF!CV10)</f>
        <v>BULLISH</v>
      </c>
      <c r="M10" s="22">
        <f>IF(Final_DF!CW10="","",Final_DF!CW10)</f>
        <v>9</v>
      </c>
      <c r="N10" s="22">
        <f>IF(Final_DF!CX10="","",Final_DF!CX10)</f>
        <v>186</v>
      </c>
      <c r="O10" s="22" t="b">
        <f>IF(Final_DF!CY10="","",Final_DF!CY10)</f>
        <v>0</v>
      </c>
      <c r="P10" s="22" t="str">
        <f>IF(Final_DF!CM10="","",Final_DF!CM10)</f>
        <v>Sell</v>
      </c>
      <c r="Q10" s="22" t="str">
        <f>IF(Final_DF!CN10="","",Final_DF!CN10)</f>
        <v>LAST_LOSER</v>
      </c>
      <c r="R10" s="22">
        <f>IF(P10="","",ROUND((Final_DF!CO10/6)+1,0))</f>
        <v>6</v>
      </c>
      <c r="S10" s="22">
        <f>IF(Final_DF!CP10="","",Final_DF!CP10)</f>
        <v>1110</v>
      </c>
      <c r="T10" s="22">
        <f>IFERROR(VLOOKUP(A10,VSLRT!A:E,3,FALSE),"")</f>
        <v>0</v>
      </c>
      <c r="U10" s="22">
        <f>IFERROR(VLOOKUP(A10,VSLRT!A:E,4,FALSE),"")</f>
        <v>0</v>
      </c>
      <c r="V10" s="22">
        <f>IFERROR(VLOOKUP(A10,VSLRT!A:E,5,FALSE),"")</f>
        <v>0</v>
      </c>
      <c r="W10" s="23" t="b">
        <f>IF(Final_DF!BA10="","",Final_DF!BA10)</f>
        <v>0</v>
      </c>
      <c r="X10" s="23" t="b">
        <f>IF(Final_DF!BB10="","",Final_DF!BB10)</f>
        <v>0</v>
      </c>
      <c r="Y10" s="23" t="b">
        <f>IF(Final_DF!BC10="","",Final_DF!BC10)</f>
        <v>0</v>
      </c>
      <c r="Z10" s="23">
        <f>IF(Final_DF!AW10="","",Final_DF!AW10)</f>
        <v>0</v>
      </c>
      <c r="AA10" s="23">
        <f>IF(Final_DF!AX10="","",Final_DF!AX10)</f>
        <v>0</v>
      </c>
      <c r="AB10" s="23">
        <f>IF(Final_DF!AY10="","",Final_DF!AY10)</f>
        <v>0</v>
      </c>
      <c r="AC10" s="23">
        <f>IF(Final_DF!M10="","",ROUND(Final_DF!M10,2))</f>
        <v>-2.44</v>
      </c>
      <c r="AD10" s="23">
        <f>IF(Final_DF!L10="","",ROUND(Final_DF!L10,2))</f>
        <v>1050.0999999999999</v>
      </c>
      <c r="AE10" s="23" t="b">
        <f>IF(Final_DF!AZ10="","",Final_DF!AZ10)</f>
        <v>0</v>
      </c>
      <c r="AH10" s="23" t="str">
        <f>IF(Final_DF!AO10="","",Final_DF!AO10)</f>
        <v>VR103</v>
      </c>
      <c r="AI10" s="23" t="b">
        <f>IF(Final_DF!AP10="","",Final_DF!AP10)</f>
        <v>0</v>
      </c>
      <c r="AJ10" s="23" t="str">
        <f>IF(Final_DF!AH10="","",Final_DF!AH10)</f>
        <v>0.19</v>
      </c>
      <c r="AK10" s="21" t="str">
        <f>IFERROR(VLOOKUP(A10,Postmarket!A:X,24,FALSE),"")</f>
        <v/>
      </c>
      <c r="AL10" s="21" t="str">
        <f>IFERROR(VLOOKUP(A10,Postmarket!A:X,23,FALSE),"")</f>
        <v/>
      </c>
      <c r="AM10" s="21">
        <f>IFERROR(VLOOKUP(A10,Postmarket!A:X,8,FALSE),"")</f>
        <v>-2.0699999999999998</v>
      </c>
      <c r="AN10" s="21">
        <f>IFERROR(VLOOKUP(A10,Postmarket!A:F,5,FALSE),"")</f>
        <v>1075.25</v>
      </c>
      <c r="AO10" s="23" t="str">
        <f>IF(Final_DF!DB10="","",Final_DF!DB10)</f>
        <v/>
      </c>
      <c r="AP10" s="23">
        <f>IF(Final_DF!CZ10="","",Final_DF!CZ10)</f>
        <v>79.650000000000006</v>
      </c>
      <c r="AQ10" s="23">
        <f>IF(Final_DF!DA10="","",Final_DF!DA10)</f>
        <v>78.62</v>
      </c>
      <c r="AR10" s="23" t="b">
        <f>IF(Final_DF!DC10="","",Final_DF!DC10)</f>
        <v>0</v>
      </c>
      <c r="AS10" s="23" t="b">
        <f>IF(Final_DF!DD10="","",Final_DF!DD10)</f>
        <v>0</v>
      </c>
      <c r="AT10" s="23" t="b">
        <f>IF(Final_DF!DE10="","",Final_DF!DE10)</f>
        <v>0</v>
      </c>
      <c r="AU10" s="23" t="b">
        <f>IF(Final_DF!DF10="","",Final_DF!DF10)</f>
        <v>0</v>
      </c>
      <c r="AX10" s="116"/>
      <c r="AZ10" s="50" t="s">
        <v>375</v>
      </c>
      <c r="BA10" s="50" t="s">
        <v>229</v>
      </c>
      <c r="BB10" s="50">
        <v>98.53</v>
      </c>
      <c r="BC10" s="50" t="s">
        <v>376</v>
      </c>
      <c r="BD10" s="50" t="s">
        <v>377</v>
      </c>
      <c r="BE10" s="50">
        <v>0</v>
      </c>
      <c r="BF10" s="50">
        <v>0</v>
      </c>
      <c r="BG10" s="50">
        <v>0</v>
      </c>
      <c r="BH10" s="50">
        <v>3.9</v>
      </c>
      <c r="BI10" s="50" t="s">
        <v>144</v>
      </c>
      <c r="BJ10" s="50" t="s">
        <v>378</v>
      </c>
      <c r="BK10" s="50" t="s">
        <v>349</v>
      </c>
      <c r="BL10" s="50">
        <v>4.1900000000000004</v>
      </c>
      <c r="BM10" s="50" t="s">
        <v>359</v>
      </c>
      <c r="BN10" s="50" t="s">
        <v>392</v>
      </c>
      <c r="BO10" s="50">
        <v>3</v>
      </c>
      <c r="BP10" s="50">
        <v>910</v>
      </c>
      <c r="BQ10" s="50">
        <v>3</v>
      </c>
      <c r="BR10" s="50">
        <v>159</v>
      </c>
      <c r="BS10" s="50" t="s">
        <v>145</v>
      </c>
      <c r="BT10" s="50" t="s">
        <v>340</v>
      </c>
      <c r="BU10" s="60">
        <v>1</v>
      </c>
      <c r="BV10"/>
      <c r="BW10" s="3"/>
      <c r="BX10" s="3"/>
      <c r="BY10" s="3"/>
      <c r="BZ10" s="3"/>
      <c r="CA10" s="60"/>
      <c r="CB10" s="25">
        <f t="shared" si="4"/>
        <v>2.7600000000000007</v>
      </c>
      <c r="CC10" s="25" t="str">
        <f t="shared" si="5"/>
        <v>IRCTC</v>
      </c>
      <c r="CD10" s="3" t="str">
        <f t="shared" si="6"/>
        <v>NSE:IRCTC</v>
      </c>
      <c r="CF10" s="116"/>
      <c r="CI10" s="50" t="s">
        <v>245</v>
      </c>
      <c r="CJ10" s="50">
        <v>9.98</v>
      </c>
      <c r="CK10" s="50" t="s">
        <v>395</v>
      </c>
      <c r="CL10" s="50" t="s">
        <v>396</v>
      </c>
      <c r="CM10" s="50">
        <v>0</v>
      </c>
      <c r="CN10" s="50">
        <v>0</v>
      </c>
      <c r="CO10" s="50">
        <v>0</v>
      </c>
      <c r="CP10" s="50">
        <v>-0.79</v>
      </c>
      <c r="CQ10" s="50" t="s">
        <v>144</v>
      </c>
      <c r="CR10" s="50" t="s">
        <v>3</v>
      </c>
      <c r="CS10" s="50" t="s">
        <v>3</v>
      </c>
      <c r="CT10" s="50">
        <v>-0.64</v>
      </c>
      <c r="CU10" s="50" t="s">
        <v>359</v>
      </c>
      <c r="CV10" s="50" t="s">
        <v>392</v>
      </c>
      <c r="CW10" s="50">
        <v>3</v>
      </c>
      <c r="CX10" s="50">
        <v>1140</v>
      </c>
      <c r="CY10" s="50">
        <v>6</v>
      </c>
      <c r="CZ10" s="50">
        <v>198</v>
      </c>
      <c r="DA10" s="50" t="s">
        <v>144</v>
      </c>
      <c r="DB10" s="50" t="s">
        <v>384</v>
      </c>
      <c r="DC10" s="60">
        <v>1</v>
      </c>
      <c r="DD10" s="3"/>
      <c r="DE10" s="3"/>
      <c r="DF10" s="3"/>
      <c r="DG10" s="3"/>
      <c r="DH10" s="3"/>
      <c r="DI10" s="60"/>
      <c r="DJ10" s="60"/>
      <c r="DK10" s="60"/>
      <c r="DL10" s="25">
        <f t="shared" si="7"/>
        <v>-0.92</v>
      </c>
      <c r="DM10" s="25" t="str">
        <f t="shared" si="8"/>
        <v>COROMANDEL</v>
      </c>
      <c r="DN10" s="3" t="str">
        <f t="shared" si="9"/>
        <v>NSE:COROMANDEL</v>
      </c>
      <c r="DO10" s="3"/>
      <c r="DP10" s="3" t="s">
        <v>240</v>
      </c>
      <c r="DQ10" s="27">
        <v>1</v>
      </c>
      <c r="DR10" s="3"/>
      <c r="DS10" s="3"/>
      <c r="DT10" s="25" t="str">
        <f t="shared" si="11"/>
        <v>BHEL</v>
      </c>
      <c r="DU10" s="3" t="str">
        <f t="shared" si="12"/>
        <v>NSE:BHEL</v>
      </c>
      <c r="DW10" s="3" t="s">
        <v>2</v>
      </c>
      <c r="DX10" s="27">
        <v>2</v>
      </c>
      <c r="DY10" s="3"/>
      <c r="DZ10" s="3"/>
      <c r="EA10" s="25" t="str">
        <f t="shared" si="13"/>
        <v>Grand Total</v>
      </c>
      <c r="EB10" s="3" t="str">
        <f t="shared" si="14"/>
        <v/>
      </c>
      <c r="EC10" s="3"/>
      <c r="ED10" s="3"/>
      <c r="EE10" s="3" t="s">
        <v>178</v>
      </c>
      <c r="EF10" s="3">
        <v>32.97</v>
      </c>
      <c r="EG10" s="27">
        <v>1</v>
      </c>
      <c r="EH10" s="27">
        <v>1</v>
      </c>
      <c r="EI10" s="27"/>
      <c r="EJ10" s="3"/>
      <c r="EK10" s="25" t="str">
        <f t="shared" si="15"/>
        <v>COALINDIA</v>
      </c>
      <c r="EL10" s="3" t="str">
        <f t="shared" si="16"/>
        <v>NSE:COALINDIA</v>
      </c>
      <c r="EO10" s="3" t="s">
        <v>233</v>
      </c>
      <c r="EP10" s="3">
        <v>52.3</v>
      </c>
      <c r="EQ10" s="27">
        <v>1</v>
      </c>
      <c r="ER10" s="27">
        <v>1</v>
      </c>
      <c r="ES10" s="27"/>
      <c r="ET10" s="25" t="str">
        <f t="shared" si="17"/>
        <v>ADANIPORTS</v>
      </c>
      <c r="EU10" s="3" t="str">
        <f t="shared" si="18"/>
        <v>NSE:ADANIPORTS</v>
      </c>
      <c r="FB10" s="3"/>
      <c r="FC10" s="3" t="s">
        <v>173</v>
      </c>
      <c r="FD10" s="3">
        <v>276</v>
      </c>
      <c r="FE10" s="3">
        <v>8</v>
      </c>
      <c r="FF10" s="27">
        <v>1</v>
      </c>
      <c r="FG10" s="27"/>
      <c r="FH10" s="27">
        <v>1</v>
      </c>
      <c r="FI10" s="27"/>
      <c r="FJ10" s="27"/>
      <c r="FK10" s="27"/>
      <c r="FL10" s="27"/>
      <c r="FM10" s="27"/>
      <c r="FN10" s="25" t="str">
        <f t="shared" si="23"/>
        <v>BAJAJFINSV</v>
      </c>
      <c r="FO10" s="3" t="str">
        <f t="shared" si="24"/>
        <v>NSE:BAJAJFINSV</v>
      </c>
      <c r="FT10" s="3" t="s">
        <v>234</v>
      </c>
      <c r="FU10" s="27">
        <v>1</v>
      </c>
      <c r="FV10" s="27"/>
      <c r="FW10" s="27"/>
      <c r="FX10" s="27"/>
      <c r="FY10" s="27"/>
      <c r="FZ10" s="27"/>
      <c r="GA10" s="3"/>
      <c r="GB10" s="3"/>
      <c r="GC10" s="3"/>
      <c r="GD10" s="3" t="s">
        <v>83</v>
      </c>
      <c r="GE10" s="3" t="str">
        <f t="shared" si="0"/>
        <v>t5 = 'NSE:ASTRAL1!'</v>
      </c>
      <c r="GF10" s="3" t="str">
        <f t="shared" si="1"/>
        <v>ASTRAL</v>
      </c>
      <c r="GG10" s="3"/>
      <c r="GH10" s="3"/>
      <c r="GI10" s="3"/>
      <c r="GJ10" s="3"/>
      <c r="GK10" s="3" t="s">
        <v>170</v>
      </c>
      <c r="GL10" s="27">
        <v>1</v>
      </c>
      <c r="GM10" s="27"/>
      <c r="GN10" s="27"/>
      <c r="GO10" s="27"/>
      <c r="GP10" s="27"/>
      <c r="GQ10" s="3"/>
      <c r="GR10" s="3" t="s">
        <v>83</v>
      </c>
      <c r="GS10" s="3" t="str">
        <f t="shared" si="2"/>
        <v>t5 = 'NSE:AMBUJACEM1!'</v>
      </c>
      <c r="GT10" s="3" t="str">
        <f t="shared" si="3"/>
        <v>AMBUJACEM</v>
      </c>
      <c r="GU10" s="3"/>
      <c r="GV10" s="3"/>
      <c r="HA10" s="3"/>
      <c r="HB10" s="3" t="s">
        <v>279</v>
      </c>
      <c r="HC10" s="3" t="s">
        <v>343</v>
      </c>
      <c r="HD10" s="3" t="s">
        <v>346</v>
      </c>
      <c r="HE10" s="3" t="s">
        <v>347</v>
      </c>
      <c r="HF10" s="3">
        <v>0</v>
      </c>
      <c r="HG10" s="3">
        <v>0</v>
      </c>
      <c r="HH10" s="3" t="s">
        <v>169</v>
      </c>
      <c r="HI10" s="3">
        <v>2</v>
      </c>
      <c r="HJ10" s="3" t="s">
        <v>338</v>
      </c>
      <c r="HK10" s="3" t="s">
        <v>7</v>
      </c>
      <c r="HL10" s="3" t="s">
        <v>146</v>
      </c>
      <c r="HM10" s="3" t="s">
        <v>145</v>
      </c>
      <c r="HN10" s="3"/>
      <c r="HO10" s="27">
        <v>1</v>
      </c>
      <c r="HP10" s="3"/>
      <c r="HQ10" s="3"/>
      <c r="HR10" s="3"/>
      <c r="HS10" s="3"/>
      <c r="HT10" s="3"/>
      <c r="HU10" s="27"/>
      <c r="HV10" s="27"/>
      <c r="HW10" s="27"/>
      <c r="HX10" s="3">
        <v>4</v>
      </c>
      <c r="HY10" s="3" t="str">
        <f t="shared" si="19"/>
        <v>SHORT</v>
      </c>
      <c r="HZ10" s="3" t="str">
        <f t="shared" si="20"/>
        <v>SIG, SOR3,SPR5,SVR5, Pre_Vol:0,0, Lorenz:BULLISH, 2, Significant Short Buildup,MWPL%0</v>
      </c>
      <c r="IA10" s="3"/>
      <c r="IB10" s="3" t="str">
        <f t="shared" si="21"/>
        <v>'NSE:NIFTY1!'</v>
      </c>
      <c r="IC10" s="3" t="str">
        <f t="shared" si="10"/>
        <v>NIFTY</v>
      </c>
      <c r="ID10" s="3" t="str">
        <f t="shared" si="22"/>
        <v>t4 = 'NSE:NIFTY1!', BU4='SHORT', RANK4='SIG, SOR3,SPR5,SVR5, Pre_Vol:0,0, Lorenz:BULLISH, 2, Significant Short Buildup,MWPL%0'</v>
      </c>
    </row>
    <row r="11" spans="1:238" x14ac:dyDescent="0.25">
      <c r="A11" s="21" t="str">
        <f>IF(Final_DF!A11="","",Final_DF!A11)</f>
        <v>M&amp;M</v>
      </c>
      <c r="B11" s="21" t="str">
        <f>IF(Final_DF!G11="","",Final_DF!G11)</f>
        <v xml:space="preserve">MAHINDRA &amp; MAHINDRA LTD             </v>
      </c>
      <c r="C11" s="21" t="str">
        <f>IF(Final_DF!E11="","",Final_DF!E11)</f>
        <v>Consumer Durables</v>
      </c>
      <c r="D11" s="21" t="str">
        <f>IF(Final_DF!F11="","",Final_DF!F11)</f>
        <v>Motor Vehicles</v>
      </c>
      <c r="E11" s="21" t="b">
        <f>IF(Final_DF!BT11="","",Final_DF!BT11)</f>
        <v>0</v>
      </c>
      <c r="F11" s="21" t="b">
        <f>IF(Final_DF!BJ11="","",Final_DF!BJ11)</f>
        <v>1</v>
      </c>
      <c r="G11" s="21" t="b">
        <f>IF(Final_DF!CS11="","",Final_DF!CS11)</f>
        <v>0</v>
      </c>
      <c r="H11" s="37" t="str">
        <f>IF(Final_DF!CT11="","",Final_DF!CT11)</f>
        <v>BEARISH_ALIGNMENT</v>
      </c>
      <c r="I11" s="37" t="str">
        <f>IF(Final_DF!CU11="","",Final_DF!CU11)</f>
        <v>BEARISH_ALIGNMENT</v>
      </c>
      <c r="J11" s="21" t="str">
        <f>IF(Final_DF!CQ11="","",Final_DF!CQ11)</f>
        <v>BEARISH</v>
      </c>
      <c r="K11" s="21" t="str">
        <f>IF(Final_DF!CB11="","",Final_DF!CB11)</f>
        <v>Long Unwinding</v>
      </c>
      <c r="L11" s="22" t="str">
        <f>IF(Final_DF!CV11="","",Final_DF!CV11)</f>
        <v>BEARISH</v>
      </c>
      <c r="M11" s="22">
        <f>IF(Final_DF!CW11="","",Final_DF!CW11)</f>
        <v>1</v>
      </c>
      <c r="N11" s="22">
        <f>IF(Final_DF!CX11="","",Final_DF!CX11)</f>
        <v>271</v>
      </c>
      <c r="O11" s="22" t="b">
        <f>IF(Final_DF!CY11="","",Final_DF!CY11)</f>
        <v>1</v>
      </c>
      <c r="P11" s="22" t="str">
        <f>IF(Final_DF!CM11="","",Final_DF!CM11)</f>
        <v>Buy</v>
      </c>
      <c r="Q11" s="22" t="str">
        <f>IF(Final_DF!CN11="","",Final_DF!CN11)</f>
        <v>LAST_LOSER</v>
      </c>
      <c r="R11" s="22">
        <f>IF(P11="","",ROUND((Final_DF!CO11/6)+1,0))</f>
        <v>3</v>
      </c>
      <c r="S11" s="22">
        <f>IF(Final_DF!CP11="","",Final_DF!CP11)</f>
        <v>1580</v>
      </c>
      <c r="T11" s="22">
        <f>IFERROR(VLOOKUP(A11,VSLRT!A:E,3,FALSE),"")</f>
        <v>0</v>
      </c>
      <c r="U11" s="22">
        <f>IFERROR(VLOOKUP(A11,VSLRT!A:E,4,FALSE),"")</f>
        <v>0</v>
      </c>
      <c r="V11" s="22">
        <f>IFERROR(VLOOKUP(A11,VSLRT!A:E,5,FALSE),"")</f>
        <v>0</v>
      </c>
      <c r="W11" s="23" t="b">
        <f>IF(Final_DF!BA11="","",Final_DF!BA11)</f>
        <v>0</v>
      </c>
      <c r="X11" s="23" t="b">
        <f>IF(Final_DF!BB11="","",Final_DF!BB11)</f>
        <v>0</v>
      </c>
      <c r="Y11" s="23" t="b">
        <f>IF(Final_DF!BC11="","",Final_DF!BC11)</f>
        <v>0</v>
      </c>
      <c r="Z11" s="23">
        <f>IF(Final_DF!AW11="","",Final_DF!AW11)</f>
        <v>0</v>
      </c>
      <c r="AA11" s="23">
        <f>IF(Final_DF!AX11="","",Final_DF!AX11)</f>
        <v>0</v>
      </c>
      <c r="AB11" s="23">
        <f>IF(Final_DF!AY11="","",Final_DF!AY11)</f>
        <v>0</v>
      </c>
      <c r="AC11" s="23">
        <f>IF(Final_DF!M11="","",ROUND(Final_DF!M11,2))</f>
        <v>-2.42</v>
      </c>
      <c r="AD11" s="23">
        <f>IF(Final_DF!L11="","",ROUND(Final_DF!L11,2))</f>
        <v>1619.6</v>
      </c>
      <c r="AE11" s="23" t="b">
        <f>IF(Final_DF!AZ11="","",Final_DF!AZ11)</f>
        <v>0</v>
      </c>
      <c r="AH11" s="23" t="str">
        <f>IF(Final_DF!AO11="","",Final_DF!AO11)</f>
        <v>VR96</v>
      </c>
      <c r="AI11" s="23" t="b">
        <f>IF(Final_DF!AP11="","",Final_DF!AP11)</f>
        <v>0</v>
      </c>
      <c r="AJ11" s="23" t="str">
        <f>IF(Final_DF!AH11="","",Final_DF!AH11)</f>
        <v>0.30</v>
      </c>
      <c r="AK11" s="21" t="str">
        <f>IFERROR(VLOOKUP(A11,Postmarket!A:X,24,FALSE),"")</f>
        <v/>
      </c>
      <c r="AL11" s="21" t="str">
        <f>IFERROR(VLOOKUP(A11,Postmarket!A:X,23,FALSE),"")</f>
        <v/>
      </c>
      <c r="AM11" s="21">
        <f>IFERROR(VLOOKUP(A11,Postmarket!A:X,8,FALSE),"")</f>
        <v>-1.91</v>
      </c>
      <c r="AN11" s="21">
        <f>IFERROR(VLOOKUP(A11,Postmarket!A:F,5,FALSE),"")</f>
        <v>1655.55</v>
      </c>
      <c r="AO11" s="23" t="str">
        <f>IF(Final_DF!DB11="","",Final_DF!DB11)</f>
        <v/>
      </c>
      <c r="AP11" s="23">
        <f>IF(Final_DF!CZ11="","",Final_DF!CZ11)</f>
        <v>12.64</v>
      </c>
      <c r="AQ11" s="23">
        <f>IF(Final_DF!DA11="","",Final_DF!DA11)</f>
        <v>12.94</v>
      </c>
      <c r="AR11" s="23" t="b">
        <f>IF(Final_DF!DC11="","",Final_DF!DC11)</f>
        <v>0</v>
      </c>
      <c r="AS11" s="23" t="b">
        <f>IF(Final_DF!DD11="","",Final_DF!DD11)</f>
        <v>0</v>
      </c>
      <c r="AT11" s="23" t="b">
        <f>IF(Final_DF!DE11="","",Final_DF!DE11)</f>
        <v>0</v>
      </c>
      <c r="AU11" s="23" t="b">
        <f>IF(Final_DF!DF11="","",Final_DF!DF11)</f>
        <v>0</v>
      </c>
      <c r="AX11" s="116"/>
      <c r="AZ11" s="50" t="s">
        <v>358</v>
      </c>
      <c r="BA11" s="50" t="s">
        <v>286</v>
      </c>
      <c r="BB11" s="50">
        <v>85.86</v>
      </c>
      <c r="BC11" s="50" t="s">
        <v>379</v>
      </c>
      <c r="BD11" s="50" t="s">
        <v>380</v>
      </c>
      <c r="BE11" s="50">
        <v>0</v>
      </c>
      <c r="BF11" s="50">
        <v>0</v>
      </c>
      <c r="BG11" s="50">
        <v>0</v>
      </c>
      <c r="BH11" s="50">
        <v>2.64</v>
      </c>
      <c r="BI11" s="50" t="s">
        <v>144</v>
      </c>
      <c r="BJ11" s="50" t="s">
        <v>348</v>
      </c>
      <c r="BK11" s="50" t="s">
        <v>345</v>
      </c>
      <c r="BL11" s="50">
        <v>2.84</v>
      </c>
      <c r="BM11" s="50" t="s">
        <v>359</v>
      </c>
      <c r="BN11" s="50" t="s">
        <v>392</v>
      </c>
      <c r="BO11" s="50">
        <v>3</v>
      </c>
      <c r="BP11" s="50">
        <v>96</v>
      </c>
      <c r="BQ11" s="50">
        <v>3</v>
      </c>
      <c r="BR11" s="50">
        <v>17</v>
      </c>
      <c r="BS11" s="50" t="s">
        <v>145</v>
      </c>
      <c r="BT11" s="50" t="s">
        <v>340</v>
      </c>
      <c r="BU11" s="60">
        <v>1</v>
      </c>
      <c r="BV11"/>
      <c r="BW11" s="3"/>
      <c r="BX11" s="3"/>
      <c r="BY11" s="3"/>
      <c r="BZ11" s="3"/>
      <c r="CA11" s="60"/>
      <c r="CB11" s="25">
        <f t="shared" si="4"/>
        <v>1.5199999999999998</v>
      </c>
      <c r="CC11" s="25" t="str">
        <f t="shared" si="5"/>
        <v>PNB</v>
      </c>
      <c r="CD11" s="3" t="str">
        <f t="shared" si="6"/>
        <v>NSE:PNB</v>
      </c>
      <c r="CF11" s="116"/>
      <c r="CI11" s="50" t="s">
        <v>248</v>
      </c>
      <c r="CJ11" s="50">
        <v>35.33</v>
      </c>
      <c r="CK11" s="50" t="s">
        <v>414</v>
      </c>
      <c r="CL11" s="50" t="s">
        <v>415</v>
      </c>
      <c r="CM11" s="50">
        <v>0</v>
      </c>
      <c r="CN11" s="50">
        <v>0</v>
      </c>
      <c r="CO11" s="50">
        <v>0</v>
      </c>
      <c r="CP11" s="50">
        <v>-1.38</v>
      </c>
      <c r="CQ11" s="50" t="s">
        <v>144</v>
      </c>
      <c r="CR11" s="50" t="s">
        <v>3</v>
      </c>
      <c r="CS11" s="50" t="s">
        <v>3</v>
      </c>
      <c r="CT11" s="50">
        <v>-1.02</v>
      </c>
      <c r="CU11" s="50" t="s">
        <v>391</v>
      </c>
      <c r="CV11" s="50" t="s">
        <v>392</v>
      </c>
      <c r="CW11" s="50">
        <v>7</v>
      </c>
      <c r="CX11" s="50">
        <v>3900</v>
      </c>
      <c r="CY11" s="50">
        <v>6</v>
      </c>
      <c r="CZ11" s="50">
        <v>639</v>
      </c>
      <c r="DA11" s="50" t="s">
        <v>144</v>
      </c>
      <c r="DB11" s="50" t="s">
        <v>338</v>
      </c>
      <c r="DC11" s="60">
        <v>1</v>
      </c>
      <c r="DD11" s="3"/>
      <c r="DE11" s="3"/>
      <c r="DF11" s="3"/>
      <c r="DG11" s="3"/>
      <c r="DH11" s="3"/>
      <c r="DI11" s="60"/>
      <c r="DJ11" s="60"/>
      <c r="DK11" s="60"/>
      <c r="DL11" s="25">
        <f t="shared" si="7"/>
        <v>-1.73</v>
      </c>
      <c r="DM11" s="25" t="str">
        <f t="shared" si="8"/>
        <v>DIVISLAB</v>
      </c>
      <c r="DN11" s="3" t="str">
        <f t="shared" si="9"/>
        <v>NSE:DIVISLAB</v>
      </c>
      <c r="DO11" s="3"/>
      <c r="DP11" s="3" t="s">
        <v>264</v>
      </c>
      <c r="DQ11" s="27">
        <v>1</v>
      </c>
      <c r="DR11" s="3"/>
      <c r="DS11" s="3"/>
      <c r="DT11" s="25" t="str">
        <f t="shared" si="11"/>
        <v>IDEA</v>
      </c>
      <c r="DU11" s="3" t="str">
        <f t="shared" si="12"/>
        <v>NSE:IDEA</v>
      </c>
      <c r="DW11"/>
      <c r="DX11"/>
      <c r="DY11" s="3"/>
      <c r="DZ11" s="3"/>
      <c r="EA11" s="25" t="str">
        <f t="shared" si="13"/>
        <v/>
      </c>
      <c r="EB11" s="3" t="str">
        <f t="shared" si="14"/>
        <v/>
      </c>
      <c r="EC11" s="3"/>
      <c r="ED11" s="3"/>
      <c r="EE11" s="3" t="s">
        <v>243</v>
      </c>
      <c r="EF11" s="3">
        <v>23.59</v>
      </c>
      <c r="EG11" s="27">
        <v>1</v>
      </c>
      <c r="EH11" s="27">
        <v>1</v>
      </c>
      <c r="EI11" s="27"/>
      <c r="EJ11" s="3"/>
      <c r="EK11" s="25" t="str">
        <f t="shared" si="15"/>
        <v>COLPAL</v>
      </c>
      <c r="EL11" s="3" t="str">
        <f t="shared" si="16"/>
        <v>NSE:COLPAL</v>
      </c>
      <c r="EO11" s="3" t="s">
        <v>170</v>
      </c>
      <c r="EP11" s="3">
        <v>53.24</v>
      </c>
      <c r="EQ11" s="27">
        <v>1</v>
      </c>
      <c r="ER11" s="27">
        <v>1</v>
      </c>
      <c r="ES11" s="27"/>
      <c r="ET11" s="25" t="str">
        <f t="shared" si="17"/>
        <v>AMBUJACEM</v>
      </c>
      <c r="EU11" s="3" t="str">
        <f t="shared" si="18"/>
        <v>NSE:AMBUJACEM</v>
      </c>
      <c r="FB11" s="3"/>
      <c r="FC11" s="3" t="s">
        <v>237</v>
      </c>
      <c r="FD11" s="3">
        <v>1254</v>
      </c>
      <c r="FE11" s="3">
        <v>32</v>
      </c>
      <c r="FF11" s="27"/>
      <c r="FG11" s="27">
        <v>1</v>
      </c>
      <c r="FH11" s="27">
        <v>1</v>
      </c>
      <c r="FI11" s="27"/>
      <c r="FJ11" s="27"/>
      <c r="FK11" s="27"/>
      <c r="FL11" s="27"/>
      <c r="FM11" s="27"/>
      <c r="FN11" s="25" t="str">
        <f t="shared" si="23"/>
        <v>BAJFINANCE</v>
      </c>
      <c r="FO11" s="3" t="str">
        <f t="shared" si="24"/>
        <v>NSE:BAJFINANCE</v>
      </c>
      <c r="FT11" s="3" t="s">
        <v>235</v>
      </c>
      <c r="FU11" s="27">
        <v>1</v>
      </c>
      <c r="FV11" s="27"/>
      <c r="FW11" s="27"/>
      <c r="FX11" s="27"/>
      <c r="FY11" s="27"/>
      <c r="FZ11" s="27"/>
      <c r="GA11" s="3"/>
      <c r="GB11" s="3"/>
      <c r="GC11" s="3"/>
      <c r="GD11" s="3" t="s">
        <v>84</v>
      </c>
      <c r="GE11" s="3" t="str">
        <f t="shared" si="0"/>
        <v>t6 = 'NSE:AUROPHARMA1!'</v>
      </c>
      <c r="GF11" s="3" t="str">
        <f t="shared" si="1"/>
        <v>AUROPHARMA</v>
      </c>
      <c r="GG11" s="3"/>
      <c r="GH11" s="3"/>
      <c r="GI11" s="3"/>
      <c r="GJ11" s="3"/>
      <c r="GK11" s="3" t="s">
        <v>217</v>
      </c>
      <c r="GL11" s="27">
        <v>1</v>
      </c>
      <c r="GM11" s="27"/>
      <c r="GN11" s="27"/>
      <c r="GO11" s="27"/>
      <c r="GP11" s="27"/>
      <c r="GQ11" s="3"/>
      <c r="GR11" s="3" t="s">
        <v>84</v>
      </c>
      <c r="GS11" s="3" t="str">
        <f t="shared" si="2"/>
        <v>t6 = 'NSE:APOLLOHOSP1!'</v>
      </c>
      <c r="GT11" s="3" t="str">
        <f t="shared" si="3"/>
        <v>APOLLOHOSP</v>
      </c>
      <c r="GU11" s="3"/>
      <c r="GV11" s="3"/>
      <c r="HA11" s="3"/>
      <c r="HB11" s="3" t="s">
        <v>293</v>
      </c>
      <c r="HC11" s="3" t="s">
        <v>363</v>
      </c>
      <c r="HD11" s="3" t="s">
        <v>329</v>
      </c>
      <c r="HE11" s="3" t="s">
        <v>330</v>
      </c>
      <c r="HF11" s="3" t="s">
        <v>388</v>
      </c>
      <c r="HG11" s="3" t="s">
        <v>144</v>
      </c>
      <c r="HH11" s="3" t="s">
        <v>146</v>
      </c>
      <c r="HI11" s="3">
        <v>0</v>
      </c>
      <c r="HJ11" s="3" t="s">
        <v>338</v>
      </c>
      <c r="HK11" s="3" t="s">
        <v>7</v>
      </c>
      <c r="HL11" s="3" t="s">
        <v>339</v>
      </c>
      <c r="HM11" s="3" t="s">
        <v>145</v>
      </c>
      <c r="HN11" s="3">
        <v>33.020000000000003</v>
      </c>
      <c r="HO11" s="27">
        <v>1</v>
      </c>
      <c r="HP11" s="3"/>
      <c r="HQ11" s="3"/>
      <c r="HR11" s="3"/>
      <c r="HS11" s="3"/>
      <c r="HT11" s="3"/>
      <c r="HU11" s="27"/>
      <c r="HV11" s="27"/>
      <c r="HW11" s="27"/>
      <c r="HX11" s="3">
        <v>5</v>
      </c>
      <c r="HY11" s="3" t="str">
        <f t="shared" si="19"/>
        <v>SHORT</v>
      </c>
      <c r="HZ11" s="3" t="str">
        <f t="shared" si="20"/>
        <v>SIG, 20D_Align,SOR4,SPR2,SVR2, Pre_Vol:VR174,FALSE, Lorenz:na, 0, Significant Short Buildup,MWPL%33.02</v>
      </c>
      <c r="IA11" s="3"/>
      <c r="IB11" s="3" t="str">
        <f t="shared" si="21"/>
        <v>'NSE:SYNGENE1!'</v>
      </c>
      <c r="IC11" s="3" t="str">
        <f t="shared" si="10"/>
        <v>SYNGENE</v>
      </c>
      <c r="ID11" s="3" t="str">
        <f t="shared" si="22"/>
        <v>t5 = 'NSE:SYNGENE1!', BU5='SHORT', RANK5='SIG, 20D_Align,SOR4,SPR2,SVR2, Pre_Vol:VR174,FALSE, Lorenz:na, 0, Significant Short Buildup,MWPL%33.02'</v>
      </c>
    </row>
    <row r="12" spans="1:238" x14ac:dyDescent="0.25">
      <c r="A12" s="21" t="str">
        <f>IF(Final_DF!A12="","",Final_DF!A12)</f>
        <v>ZYDUSLIFE</v>
      </c>
      <c r="B12" s="21" t="str">
        <f>IF(Final_DF!G12="","",Final_DF!G12)</f>
        <v xml:space="preserve">ZYDUS LIFESCIENCES LTD              </v>
      </c>
      <c r="C12" s="21" t="str">
        <f>IF(Final_DF!E12="","",Final_DF!E12)</f>
        <v>Health Technology</v>
      </c>
      <c r="D12" s="21" t="str">
        <f>IF(Final_DF!F12="","",Final_DF!F12)</f>
        <v>Pharmaceuticals: Major</v>
      </c>
      <c r="E12" s="21" t="b">
        <f>IF(Final_DF!BT12="","",Final_DF!BT12)</f>
        <v>0</v>
      </c>
      <c r="F12" s="21" t="b">
        <f>IF(Final_DF!BJ12="","",Final_DF!BJ12)</f>
        <v>0</v>
      </c>
      <c r="G12" s="21" t="b">
        <f>IF(Final_DF!CS12="","",Final_DF!CS12)</f>
        <v>0</v>
      </c>
      <c r="H12" s="37" t="str">
        <f>IF(Final_DF!CT12="","",Final_DF!CT12)</f>
        <v>na</v>
      </c>
      <c r="I12" s="37" t="str">
        <f>IF(Final_DF!CU12="","",Final_DF!CU12)</f>
        <v>na</v>
      </c>
      <c r="J12" s="21" t="str">
        <f>IF(Final_DF!CQ12="","",Final_DF!CQ12)</f>
        <v>BEARISH</v>
      </c>
      <c r="K12" s="21" t="str">
        <f>IF(Final_DF!CB12="","",Final_DF!CB12)</f>
        <v>Long Unwinding</v>
      </c>
      <c r="L12" s="22" t="str">
        <f>IF(Final_DF!CV12="","",Final_DF!CV12)</f>
        <v>na</v>
      </c>
      <c r="M12" s="22">
        <f>IF(Final_DF!CW12="","",Final_DF!CW12)</f>
        <v>0</v>
      </c>
      <c r="N12" s="22">
        <f>IF(Final_DF!CX12="","",Final_DF!CX12)</f>
        <v>0</v>
      </c>
      <c r="O12" s="22" t="b">
        <f>IF(Final_DF!CY12="","",Final_DF!CY12)</f>
        <v>0</v>
      </c>
      <c r="P12" s="22">
        <f>IF(Final_DF!CM12="","",Final_DF!CM12)</f>
        <v>0</v>
      </c>
      <c r="Q12" s="22">
        <f>IF(Final_DF!CN12="","",Final_DF!CN12)</f>
        <v>0</v>
      </c>
      <c r="R12" s="22">
        <f>IF(P12="","",ROUND((Final_DF!CO12/6)+1,0))</f>
        <v>1</v>
      </c>
      <c r="S12" s="22">
        <f>IF(Final_DF!CP12="","",Final_DF!CP12)</f>
        <v>0</v>
      </c>
      <c r="T12" s="22">
        <f>IFERROR(VLOOKUP(A12,VSLRT!A:E,3,FALSE),"")</f>
        <v>0</v>
      </c>
      <c r="U12" s="22">
        <f>IFERROR(VLOOKUP(A12,VSLRT!A:E,4,FALSE),"")</f>
        <v>0</v>
      </c>
      <c r="V12" s="22">
        <f>IFERROR(VLOOKUP(A12,VSLRT!A:E,5,FALSE),"")</f>
        <v>0</v>
      </c>
      <c r="W12" s="23" t="b">
        <f>IF(Final_DF!BA12="","",Final_DF!BA12)</f>
        <v>0</v>
      </c>
      <c r="X12" s="23" t="b">
        <f>IF(Final_DF!BB12="","",Final_DF!BB12)</f>
        <v>0</v>
      </c>
      <c r="Y12" s="23" t="b">
        <f>IF(Final_DF!BC12="","",Final_DF!BC12)</f>
        <v>0</v>
      </c>
      <c r="Z12" s="23">
        <f>IF(Final_DF!AW12="","",Final_DF!AW12)</f>
        <v>0</v>
      </c>
      <c r="AA12" s="23">
        <f>IF(Final_DF!AX12="","",Final_DF!AX12)</f>
        <v>0</v>
      </c>
      <c r="AB12" s="23">
        <f>IF(Final_DF!AY12="","",Final_DF!AY12)</f>
        <v>0</v>
      </c>
      <c r="AC12" s="23">
        <f>IF(Final_DF!M12="","",ROUND(Final_DF!M12,2))</f>
        <v>-2.4</v>
      </c>
      <c r="AD12" s="23">
        <f>IF(Final_DF!L12="","",ROUND(Final_DF!L12,2))</f>
        <v>704</v>
      </c>
      <c r="AE12" s="23" t="b">
        <f>IF(Final_DF!AZ12="","",Final_DF!AZ12)</f>
        <v>0</v>
      </c>
      <c r="AH12" s="23" t="str">
        <f>IF(Final_DF!AO12="","",Final_DF!AO12)</f>
        <v>VR105</v>
      </c>
      <c r="AI12" s="23" t="b">
        <f>IF(Final_DF!AP12="","",Final_DF!AP12)</f>
        <v>0</v>
      </c>
      <c r="AJ12" s="23" t="str">
        <f>IF(Final_DF!AH12="","",Final_DF!AH12)</f>
        <v>0.65</v>
      </c>
      <c r="AK12" s="21" t="str">
        <f>IFERROR(VLOOKUP(A12,Postmarket!A:X,24,FALSE),"")</f>
        <v/>
      </c>
      <c r="AL12" s="21" t="str">
        <f>IFERROR(VLOOKUP(A12,Postmarket!A:X,23,FALSE),"")</f>
        <v/>
      </c>
      <c r="AM12" s="21">
        <f>IFERROR(VLOOKUP(A12,Postmarket!A:X,8,FALSE),"")</f>
        <v>-1.76</v>
      </c>
      <c r="AN12" s="21">
        <f>IFERROR(VLOOKUP(A12,Postmarket!A:F,5,FALSE),"")</f>
        <v>720.55</v>
      </c>
      <c r="AO12" s="23" t="str">
        <f>IF(Final_DF!DB12="","",Final_DF!DB12)</f>
        <v/>
      </c>
      <c r="AP12" s="23">
        <f>IF(Final_DF!CZ12="","",Final_DF!CZ12)</f>
        <v>24.77</v>
      </c>
      <c r="AQ12" s="23">
        <f>IF(Final_DF!DA12="","",Final_DF!DA12)</f>
        <v>25.5</v>
      </c>
      <c r="AR12" s="23" t="b">
        <f>IF(Final_DF!DC12="","",Final_DF!DC12)</f>
        <v>0</v>
      </c>
      <c r="AS12" s="23" t="b">
        <f>IF(Final_DF!DD12="","",Final_DF!DD12)</f>
        <v>0</v>
      </c>
      <c r="AT12" s="23" t="b">
        <f>IF(Final_DF!DE12="","",Final_DF!DE12)</f>
        <v>0</v>
      </c>
      <c r="AU12" s="23" t="b">
        <f>IF(Final_DF!DF12="","",Final_DF!DF12)</f>
        <v>0</v>
      </c>
      <c r="AX12" s="116"/>
      <c r="AY12" s="50" t="s">
        <v>2</v>
      </c>
      <c r="BA12" s="50"/>
      <c r="BB12" s="53"/>
      <c r="BD12" s="52"/>
      <c r="BH12" s="52"/>
      <c r="BI12" s="50"/>
      <c r="BM12" s="53"/>
      <c r="BN12" s="50"/>
      <c r="BO12" s="50"/>
      <c r="BP12" s="50"/>
      <c r="BS12" s="50"/>
      <c r="BT12" s="53"/>
      <c r="BU12" s="60">
        <v>5</v>
      </c>
      <c r="BV12"/>
      <c r="BW12" s="3"/>
      <c r="BX12" s="3"/>
      <c r="BY12" s="3"/>
      <c r="BZ12" s="3"/>
      <c r="CA12" s="60"/>
      <c r="CB12" s="25">
        <f t="shared" si="4"/>
        <v>0</v>
      </c>
      <c r="CC12" s="25" t="str">
        <f t="shared" si="5"/>
        <v/>
      </c>
      <c r="CD12" s="3" t="str">
        <f t="shared" si="6"/>
        <v/>
      </c>
      <c r="CF12" s="116"/>
      <c r="CI12" s="50" t="s">
        <v>253</v>
      </c>
      <c r="CJ12" s="50">
        <v>63.61</v>
      </c>
      <c r="CK12" s="50" t="s">
        <v>397</v>
      </c>
      <c r="CL12" s="50" t="s">
        <v>398</v>
      </c>
      <c r="CM12" s="50">
        <v>0</v>
      </c>
      <c r="CN12" s="50">
        <v>0</v>
      </c>
      <c r="CO12" s="50">
        <v>0</v>
      </c>
      <c r="CP12" s="50">
        <v>-0.61</v>
      </c>
      <c r="CQ12" s="50" t="s">
        <v>144</v>
      </c>
      <c r="CR12" s="50" t="s">
        <v>399</v>
      </c>
      <c r="CS12" s="50" t="s">
        <v>400</v>
      </c>
      <c r="CT12" s="50">
        <v>-0.55000000000000004</v>
      </c>
      <c r="CU12" s="50" t="s">
        <v>391</v>
      </c>
      <c r="CV12" s="50" t="s">
        <v>392</v>
      </c>
      <c r="CW12" s="50">
        <v>6</v>
      </c>
      <c r="CX12" s="50">
        <v>155</v>
      </c>
      <c r="CY12" s="50">
        <v>6</v>
      </c>
      <c r="CZ12" s="50">
        <v>26</v>
      </c>
      <c r="DA12" s="50" t="s">
        <v>144</v>
      </c>
      <c r="DB12" s="50" t="s">
        <v>338</v>
      </c>
      <c r="DC12" s="60">
        <v>1</v>
      </c>
      <c r="DD12" s="3"/>
      <c r="DE12" s="3"/>
      <c r="DF12" s="3"/>
      <c r="DG12" s="3"/>
      <c r="DH12" s="3"/>
      <c r="DI12" s="60"/>
      <c r="DJ12" s="60"/>
      <c r="DK12" s="60"/>
      <c r="DL12" s="25">
        <f t="shared" si="7"/>
        <v>-1.54</v>
      </c>
      <c r="DM12" s="25" t="str">
        <f t="shared" si="8"/>
        <v>FEDERALBNK</v>
      </c>
      <c r="DN12" s="3" t="str">
        <f t="shared" si="9"/>
        <v>NSE:FEDERALBNK</v>
      </c>
      <c r="DO12" s="3"/>
      <c r="DP12" s="3" t="s">
        <v>199</v>
      </c>
      <c r="DQ12" s="27">
        <v>1</v>
      </c>
      <c r="DR12" s="3"/>
      <c r="DS12" s="3"/>
      <c r="DT12" s="25" t="str">
        <f t="shared" si="11"/>
        <v>IEX</v>
      </c>
      <c r="DU12" s="3" t="str">
        <f t="shared" si="12"/>
        <v>NSE:IEX</v>
      </c>
      <c r="DW12" s="3"/>
      <c r="DX12" s="3"/>
      <c r="DY12" s="3"/>
      <c r="DZ12" s="3"/>
      <c r="EA12" s="25" t="str">
        <f t="shared" si="13"/>
        <v/>
      </c>
      <c r="EB12" s="3" t="str">
        <f t="shared" si="14"/>
        <v/>
      </c>
      <c r="EC12" s="3"/>
      <c r="ED12" s="3"/>
      <c r="EE12" s="3" t="s">
        <v>249</v>
      </c>
      <c r="EF12" s="3">
        <v>61.57</v>
      </c>
      <c r="EG12" s="27">
        <v>1</v>
      </c>
      <c r="EH12" s="27">
        <v>1</v>
      </c>
      <c r="EI12" s="27"/>
      <c r="EJ12" s="3"/>
      <c r="EK12" s="25" t="str">
        <f t="shared" si="15"/>
        <v>DLF</v>
      </c>
      <c r="EL12" s="3" t="str">
        <f t="shared" si="16"/>
        <v>NSE:DLF</v>
      </c>
      <c r="EO12" s="3" t="s">
        <v>236</v>
      </c>
      <c r="EP12" s="3">
        <v>14.04</v>
      </c>
      <c r="EQ12" s="27">
        <v>1</v>
      </c>
      <c r="ER12" s="27">
        <v>1</v>
      </c>
      <c r="ES12" s="27"/>
      <c r="ET12" s="25" t="str">
        <f t="shared" si="17"/>
        <v>AXISBANK</v>
      </c>
      <c r="EU12" s="3" t="str">
        <f t="shared" si="18"/>
        <v>NSE:AXISBANK</v>
      </c>
      <c r="FB12" s="3"/>
      <c r="FC12" s="3" t="s">
        <v>366</v>
      </c>
      <c r="FD12" s="3">
        <v>41</v>
      </c>
      <c r="FE12" s="3">
        <v>19</v>
      </c>
      <c r="FF12" s="27"/>
      <c r="FG12" s="27">
        <v>1</v>
      </c>
      <c r="FH12" s="27">
        <v>1</v>
      </c>
      <c r="FI12" s="27"/>
      <c r="FJ12" s="27"/>
      <c r="FK12" s="27"/>
      <c r="FL12" s="27"/>
      <c r="FM12" s="27"/>
      <c r="FN12" s="25" t="str">
        <f t="shared" si="23"/>
        <v>BANDHANBNK</v>
      </c>
      <c r="FO12" s="3" t="str">
        <f t="shared" si="24"/>
        <v>NSE:BANDHANBNK</v>
      </c>
      <c r="FT12" s="3" t="s">
        <v>236</v>
      </c>
      <c r="FU12" s="27">
        <v>1</v>
      </c>
      <c r="FV12" s="27"/>
      <c r="FW12" s="27"/>
      <c r="FX12" s="27"/>
      <c r="FY12" s="27"/>
      <c r="FZ12" s="27"/>
      <c r="GA12" s="3"/>
      <c r="GB12" s="3"/>
      <c r="GC12" s="3"/>
      <c r="GD12" s="3" t="s">
        <v>85</v>
      </c>
      <c r="GE12" s="3" t="str">
        <f t="shared" si="0"/>
        <v>t7 = 'NSE:AXISBANK1!'</v>
      </c>
      <c r="GF12" s="3" t="str">
        <f t="shared" si="1"/>
        <v>AXISBANK</v>
      </c>
      <c r="GG12" s="3"/>
      <c r="GH12" s="3"/>
      <c r="GI12" s="3"/>
      <c r="GJ12" s="3"/>
      <c r="GK12" s="3" t="s">
        <v>222</v>
      </c>
      <c r="GL12" s="27">
        <v>1</v>
      </c>
      <c r="GM12" s="27"/>
      <c r="GN12" s="27"/>
      <c r="GO12" s="27"/>
      <c r="GP12" s="27"/>
      <c r="GQ12" s="3"/>
      <c r="GR12" s="3" t="s">
        <v>85</v>
      </c>
      <c r="GS12" s="3" t="str">
        <f t="shared" si="2"/>
        <v>t7 = 'NSE:ASHOKLEY1!'</v>
      </c>
      <c r="GT12" s="3" t="str">
        <f t="shared" si="3"/>
        <v>ASHOKLEY</v>
      </c>
      <c r="GU12" s="3"/>
      <c r="GV12" s="3"/>
      <c r="HA12" s="3"/>
      <c r="HB12" s="3" t="s">
        <v>2</v>
      </c>
      <c r="HC12" s="3"/>
      <c r="HD12" s="3"/>
      <c r="HE12" s="3"/>
      <c r="HF12" s="3"/>
      <c r="HG12" s="3"/>
      <c r="HH12" s="3"/>
      <c r="HI12" s="3"/>
      <c r="HJ12" s="3"/>
      <c r="HK12" s="3"/>
      <c r="HL12" s="3"/>
      <c r="HM12" s="3"/>
      <c r="HN12" s="3"/>
      <c r="HO12" s="27">
        <v>5</v>
      </c>
      <c r="HP12" s="3"/>
      <c r="HQ12" s="3"/>
      <c r="HR12" s="3"/>
      <c r="HS12" s="3"/>
      <c r="HT12" s="3"/>
      <c r="HU12" s="27"/>
      <c r="HV12" s="27"/>
      <c r="HW12" s="27"/>
      <c r="HX12" s="3">
        <v>6</v>
      </c>
      <c r="HY12" s="3" t="str">
        <f t="shared" si="19"/>
        <v/>
      </c>
      <c r="HZ12" s="3" t="str">
        <f t="shared" si="20"/>
        <v/>
      </c>
      <c r="IA12" s="3"/>
      <c r="IB12" s="3" t="str">
        <f t="shared" si="21"/>
        <v>'BANKNIFTY1!'</v>
      </c>
      <c r="IC12" s="3" t="str">
        <f t="shared" si="10"/>
        <v/>
      </c>
      <c r="ID12" s="3" t="str">
        <f t="shared" si="22"/>
        <v>t6 = 'BANKNIFTY1!', BU6='', RANK6=''</v>
      </c>
    </row>
    <row r="13" spans="1:238" x14ac:dyDescent="0.25">
      <c r="A13" s="21" t="str">
        <f>IF(Final_DF!A13="","",Final_DF!A13)</f>
        <v>ATUL</v>
      </c>
      <c r="B13" s="21" t="str">
        <f>IF(Final_DF!G13="","",Final_DF!G13)</f>
        <v xml:space="preserve">ATUL LTD                            </v>
      </c>
      <c r="C13" s="21" t="str">
        <f>IF(Final_DF!E13="","",Final_DF!E13)</f>
        <v>Process Industries</v>
      </c>
      <c r="D13" s="21" t="str">
        <f>IF(Final_DF!F13="","",Final_DF!F13)</f>
        <v>Chemicals: Agricultural</v>
      </c>
      <c r="E13" s="21" t="b">
        <f>IF(Final_DF!BT13="","",Final_DF!BT13)</f>
        <v>0</v>
      </c>
      <c r="F13" s="21" t="b">
        <f>IF(Final_DF!BJ13="","",Final_DF!BJ13)</f>
        <v>0</v>
      </c>
      <c r="G13" s="21" t="b">
        <f>IF(Final_DF!CS13="","",Final_DF!CS13)</f>
        <v>1</v>
      </c>
      <c r="H13" s="37" t="str">
        <f>IF(Final_DF!CT13="","",Final_DF!CT13)</f>
        <v>na</v>
      </c>
      <c r="I13" s="37" t="str">
        <f>IF(Final_DF!CU13="","",Final_DF!CU13)</f>
        <v>na</v>
      </c>
      <c r="J13" s="21" t="str">
        <f>IF(Final_DF!CQ13="","",Final_DF!CQ13)</f>
        <v>BEARISH</v>
      </c>
      <c r="K13" s="21" t="str">
        <f>IF(Final_DF!CB13="","",Final_DF!CB13)</f>
        <v>Significant Short Buildup</v>
      </c>
      <c r="L13" s="22" t="str">
        <f>IF(Final_DF!CV13="","",Final_DF!CV13)</f>
        <v>na</v>
      </c>
      <c r="M13" s="22">
        <f>IF(Final_DF!CW13="","",Final_DF!CW13)</f>
        <v>0</v>
      </c>
      <c r="N13" s="22">
        <f>IF(Final_DF!CX13="","",Final_DF!CX13)</f>
        <v>0</v>
      </c>
      <c r="O13" s="22" t="b">
        <f>IF(Final_DF!CY13="","",Final_DF!CY13)</f>
        <v>0</v>
      </c>
      <c r="P13" s="22">
        <f>IF(Final_DF!CM13="","",Final_DF!CM13)</f>
        <v>0</v>
      </c>
      <c r="Q13" s="22">
        <f>IF(Final_DF!CN13="","",Final_DF!CN13)</f>
        <v>0</v>
      </c>
      <c r="R13" s="22">
        <f>IF(P13="","",ROUND((Final_DF!CO13/6)+1,0))</f>
        <v>1</v>
      </c>
      <c r="S13" s="22">
        <f>IF(Final_DF!CP13="","",Final_DF!CP13)</f>
        <v>0</v>
      </c>
      <c r="T13" s="22">
        <f>IFERROR(VLOOKUP(A13,VSLRT!A:E,3,FALSE),"")</f>
        <v>0</v>
      </c>
      <c r="U13" s="22">
        <f>IFERROR(VLOOKUP(A13,VSLRT!A:E,4,FALSE),"")</f>
        <v>0</v>
      </c>
      <c r="V13" s="22">
        <f>IFERROR(VLOOKUP(A13,VSLRT!A:E,5,FALSE),"")</f>
        <v>0</v>
      </c>
      <c r="W13" s="23" t="b">
        <f>IF(Final_DF!BA13="","",Final_DF!BA13)</f>
        <v>0</v>
      </c>
      <c r="X13" s="23" t="b">
        <f>IF(Final_DF!BB13="","",Final_DF!BB13)</f>
        <v>0</v>
      </c>
      <c r="Y13" s="23" t="b">
        <f>IF(Final_DF!BC13="","",Final_DF!BC13)</f>
        <v>0</v>
      </c>
      <c r="Z13" s="23">
        <f>IF(Final_DF!AW13="","",Final_DF!AW13)</f>
        <v>0</v>
      </c>
      <c r="AA13" s="23">
        <f>IF(Final_DF!AX13="","",Final_DF!AX13)</f>
        <v>0</v>
      </c>
      <c r="AB13" s="23">
        <f>IF(Final_DF!AY13="","",Final_DF!AY13)</f>
        <v>0</v>
      </c>
      <c r="AC13" s="23">
        <f>IF(Final_DF!M13="","",ROUND(Final_DF!M13,2))</f>
        <v>-2.36</v>
      </c>
      <c r="AD13" s="23">
        <f>IF(Final_DF!L13="","",ROUND(Final_DF!L13,2))</f>
        <v>6482.15</v>
      </c>
      <c r="AE13" s="23" t="b">
        <f>IF(Final_DF!AZ13="","",Final_DF!AZ13)</f>
        <v>0</v>
      </c>
      <c r="AH13" s="23" t="str">
        <f>IF(Final_DF!AO13="","",Final_DF!AO13)</f>
        <v>VR176</v>
      </c>
      <c r="AI13" s="23" t="b">
        <f>IF(Final_DF!AP13="","",Final_DF!AP13)</f>
        <v>0</v>
      </c>
      <c r="AJ13" s="23" t="str">
        <f>IF(Final_DF!AH13="","",Final_DF!AH13)</f>
        <v>-0.19</v>
      </c>
      <c r="AK13" s="21" t="str">
        <f>IFERROR(VLOOKUP(A13,Postmarket!A:X,24,FALSE),"")</f>
        <v/>
      </c>
      <c r="AL13" s="21" t="str">
        <f>IFERROR(VLOOKUP(A13,Postmarket!A:X,23,FALSE),"")</f>
        <v/>
      </c>
      <c r="AM13" s="21">
        <f>IFERROR(VLOOKUP(A13,Postmarket!A:X,8,FALSE),"")</f>
        <v>-2</v>
      </c>
      <c r="AN13" s="21">
        <f>IFERROR(VLOOKUP(A13,Postmarket!A:F,5,FALSE),"")</f>
        <v>6602.25</v>
      </c>
      <c r="AO13" s="23" t="str">
        <f>IF(Final_DF!DB13="","",Final_DF!DB13)</f>
        <v/>
      </c>
      <c r="AP13" s="23">
        <f>IF(Final_DF!CZ13="","",Final_DF!CZ13)</f>
        <v>16.79</v>
      </c>
      <c r="AQ13" s="23">
        <f>IF(Final_DF!DA13="","",Final_DF!DA13)</f>
        <v>16.690000000000001</v>
      </c>
      <c r="AR13" s="23" t="b">
        <f>IF(Final_DF!DC13="","",Final_DF!DC13)</f>
        <v>0</v>
      </c>
      <c r="AS13" s="23" t="b">
        <f>IF(Final_DF!DD13="","",Final_DF!DD13)</f>
        <v>0</v>
      </c>
      <c r="AT13" s="23" t="b">
        <f>IF(Final_DF!DE13="","",Final_DF!DE13)</f>
        <v>0</v>
      </c>
      <c r="AU13" s="23" t="b">
        <f>IF(Final_DF!DF13="","",Final_DF!DF13)</f>
        <v>0</v>
      </c>
      <c r="AX13" s="116"/>
      <c r="AY13"/>
      <c r="AZ13"/>
      <c r="BA13"/>
      <c r="BB13"/>
      <c r="BC13"/>
      <c r="BD13"/>
      <c r="BE13"/>
      <c r="BF13"/>
      <c r="BG13"/>
      <c r="BH13"/>
      <c r="BI13"/>
      <c r="BJ13"/>
      <c r="BK13"/>
      <c r="BL13"/>
      <c r="BM13"/>
      <c r="BN13"/>
      <c r="BO13"/>
      <c r="BP13"/>
      <c r="BQ13"/>
      <c r="BR13"/>
      <c r="BS13"/>
      <c r="BT13"/>
      <c r="BU13"/>
      <c r="BV13"/>
      <c r="BW13" s="3"/>
      <c r="BX13" s="3"/>
      <c r="BY13" s="3"/>
      <c r="BZ13" s="3"/>
      <c r="CA13" s="60"/>
      <c r="CB13" s="25">
        <f t="shared" si="4"/>
        <v>0</v>
      </c>
      <c r="CC13" s="25" t="str">
        <f t="shared" si="5"/>
        <v/>
      </c>
      <c r="CD13" s="3" t="str">
        <f t="shared" si="6"/>
        <v/>
      </c>
      <c r="CF13" s="116"/>
      <c r="CI13" s="50" t="s">
        <v>182</v>
      </c>
      <c r="CJ13" s="50">
        <v>12.73</v>
      </c>
      <c r="CK13" s="50" t="s">
        <v>416</v>
      </c>
      <c r="CL13" s="50" t="s">
        <v>417</v>
      </c>
      <c r="CM13" s="50">
        <v>0</v>
      </c>
      <c r="CN13" s="50">
        <v>0</v>
      </c>
      <c r="CO13" s="50">
        <v>0</v>
      </c>
      <c r="CP13" s="50">
        <v>-3.57</v>
      </c>
      <c r="CQ13" s="50" t="s">
        <v>144</v>
      </c>
      <c r="CR13" s="50" t="s">
        <v>418</v>
      </c>
      <c r="CS13" s="50" t="s">
        <v>3</v>
      </c>
      <c r="CT13" s="50">
        <v>-3.72</v>
      </c>
      <c r="CU13" s="50" t="s">
        <v>391</v>
      </c>
      <c r="CV13" s="50" t="s">
        <v>392</v>
      </c>
      <c r="CW13" s="50">
        <v>2</v>
      </c>
      <c r="CX13" s="50">
        <v>2560</v>
      </c>
      <c r="CY13" s="50">
        <v>5</v>
      </c>
      <c r="CZ13" s="50">
        <v>425</v>
      </c>
      <c r="DA13" s="50" t="s">
        <v>144</v>
      </c>
      <c r="DB13" s="50" t="s">
        <v>338</v>
      </c>
      <c r="DC13" s="60">
        <v>1</v>
      </c>
      <c r="DD13" s="3"/>
      <c r="DE13" s="3"/>
      <c r="DF13" s="3"/>
      <c r="DG13" s="3"/>
      <c r="DH13" s="3"/>
      <c r="DI13" s="60"/>
      <c r="DJ13" s="60"/>
      <c r="DK13" s="60"/>
      <c r="DL13" s="25">
        <f t="shared" si="7"/>
        <v>-1.9500000000000002</v>
      </c>
      <c r="DM13" s="25" t="str">
        <f t="shared" si="8"/>
        <v>HINDUNILVR</v>
      </c>
      <c r="DN13" s="3" t="str">
        <f t="shared" si="9"/>
        <v>NSE:HINDUNILVR</v>
      </c>
      <c r="DO13" s="3"/>
      <c r="DP13" s="3" t="s">
        <v>268</v>
      </c>
      <c r="DQ13" s="27">
        <v>1</v>
      </c>
      <c r="DR13" s="3"/>
      <c r="DS13" s="3"/>
      <c r="DT13" s="25" t="str">
        <f t="shared" si="11"/>
        <v>INDUSTOWER</v>
      </c>
      <c r="DU13" s="3" t="str">
        <f t="shared" si="12"/>
        <v>NSE:INDUSTOWER</v>
      </c>
      <c r="DW13" s="3"/>
      <c r="DX13" s="3"/>
      <c r="DY13" s="3"/>
      <c r="DZ13" s="3"/>
      <c r="EA13" s="25" t="str">
        <f t="shared" si="13"/>
        <v/>
      </c>
      <c r="EB13" s="3" t="str">
        <f t="shared" si="14"/>
        <v/>
      </c>
      <c r="EC13" s="3"/>
      <c r="ED13" s="3"/>
      <c r="EE13" s="3" t="s">
        <v>254</v>
      </c>
      <c r="EF13" s="3">
        <v>49.73</v>
      </c>
      <c r="EG13" s="27">
        <v>1</v>
      </c>
      <c r="EH13" s="27">
        <v>1</v>
      </c>
      <c r="EI13" s="27"/>
      <c r="EJ13" s="3"/>
      <c r="EK13" s="25" t="str">
        <f t="shared" si="15"/>
        <v>GAIL</v>
      </c>
      <c r="EL13" s="3" t="str">
        <f t="shared" si="16"/>
        <v>NSE:GAIL</v>
      </c>
      <c r="EO13" s="3" t="s">
        <v>174</v>
      </c>
      <c r="EP13" s="3">
        <v>55.17</v>
      </c>
      <c r="EQ13" s="27">
        <v>1</v>
      </c>
      <c r="ER13" s="27">
        <v>1</v>
      </c>
      <c r="ES13" s="27"/>
      <c r="ET13" s="25" t="str">
        <f t="shared" si="17"/>
        <v>BANKBARODA</v>
      </c>
      <c r="EU13" s="3" t="str">
        <f t="shared" si="18"/>
        <v>NSE:BANKBARODA</v>
      </c>
      <c r="FB13" s="3"/>
      <c r="FC13" s="3" t="s">
        <v>174</v>
      </c>
      <c r="FD13" s="3">
        <v>39</v>
      </c>
      <c r="FE13" s="3">
        <v>1</v>
      </c>
      <c r="FF13" s="27"/>
      <c r="FG13" s="27">
        <v>1</v>
      </c>
      <c r="FH13" s="27">
        <v>1</v>
      </c>
      <c r="FI13" s="27"/>
      <c r="FJ13" s="27"/>
      <c r="FK13" s="27"/>
      <c r="FL13" s="27"/>
      <c r="FM13" s="27"/>
      <c r="FN13" s="25" t="str">
        <f t="shared" si="23"/>
        <v>BANKBARODA</v>
      </c>
      <c r="FO13" s="3" t="str">
        <f t="shared" si="24"/>
        <v>NSE:BANKBARODA</v>
      </c>
      <c r="FT13" s="3" t="s">
        <v>366</v>
      </c>
      <c r="FU13" s="27">
        <v>1</v>
      </c>
      <c r="FV13" s="27"/>
      <c r="FW13" s="27"/>
      <c r="FX13" s="27"/>
      <c r="FY13" s="27"/>
      <c r="FZ13" s="27"/>
      <c r="GA13" s="3"/>
      <c r="GB13" s="3"/>
      <c r="GC13" s="3"/>
      <c r="GD13" s="3" t="s">
        <v>86</v>
      </c>
      <c r="GE13" s="3" t="str">
        <f t="shared" si="0"/>
        <v>t8 = 'NSE:BANDHANBNK1!'</v>
      </c>
      <c r="GF13" s="3" t="str">
        <f t="shared" si="1"/>
        <v>BANDHANBNK</v>
      </c>
      <c r="GG13" s="3"/>
      <c r="GH13" s="3"/>
      <c r="GI13" s="3"/>
      <c r="GJ13" s="3"/>
      <c r="GK13" s="3" t="s">
        <v>171</v>
      </c>
      <c r="GL13" s="27">
        <v>1</v>
      </c>
      <c r="GM13" s="27"/>
      <c r="GN13" s="27"/>
      <c r="GO13" s="27"/>
      <c r="GP13" s="27"/>
      <c r="GQ13" s="3"/>
      <c r="GR13" s="3" t="s">
        <v>86</v>
      </c>
      <c r="GS13" s="3" t="str">
        <f t="shared" si="2"/>
        <v>t8 = 'NSE:ASIANPAINT1!'</v>
      </c>
      <c r="GT13" s="3" t="str">
        <f t="shared" si="3"/>
        <v>ASIANPAINT</v>
      </c>
      <c r="GU13" s="3"/>
      <c r="GV13" s="3"/>
      <c r="HA13" s="3"/>
      <c r="HB13"/>
      <c r="HC13"/>
      <c r="HD13"/>
      <c r="HE13"/>
      <c r="HF13"/>
      <c r="HG13"/>
      <c r="HH13"/>
      <c r="HI13"/>
      <c r="HJ13"/>
      <c r="HK13"/>
      <c r="HL13"/>
      <c r="HM13"/>
      <c r="HN13"/>
      <c r="HO13"/>
      <c r="HP13" s="3"/>
      <c r="HQ13" s="3"/>
      <c r="HR13" s="3"/>
      <c r="HS13" s="3"/>
      <c r="HT13" s="3"/>
      <c r="HU13" s="27"/>
      <c r="HV13" s="27"/>
      <c r="HW13" s="27"/>
      <c r="HX13" s="3">
        <v>7</v>
      </c>
      <c r="HY13" s="3" t="str">
        <f t="shared" si="19"/>
        <v/>
      </c>
      <c r="HZ13" s="3" t="str">
        <f t="shared" si="20"/>
        <v/>
      </c>
      <c r="IA13" s="3"/>
      <c r="IB13" s="3" t="str">
        <f t="shared" si="21"/>
        <v>'BANKNIFTY1!'</v>
      </c>
      <c r="IC13" s="3" t="str">
        <f t="shared" si="10"/>
        <v/>
      </c>
      <c r="ID13" s="3" t="str">
        <f t="shared" si="22"/>
        <v>t7 = 'BANKNIFTY1!', BU7='', RANK7=''</v>
      </c>
    </row>
    <row r="14" spans="1:238" x14ac:dyDescent="0.25">
      <c r="A14" s="21" t="str">
        <f>IF(Final_DF!A14="","",Final_DF!A14)</f>
        <v>HDFCAMC</v>
      </c>
      <c r="B14" s="21" t="str">
        <f>IF(Final_DF!G14="","",Final_DF!G14)</f>
        <v xml:space="preserve">HDFC AMC LIMITED                    </v>
      </c>
      <c r="C14" s="21" t="str">
        <f>IF(Final_DF!E14="","",Final_DF!E14)</f>
        <v>Finance</v>
      </c>
      <c r="D14" s="21" t="str">
        <f>IF(Final_DF!F14="","",Final_DF!F14)</f>
        <v>Investment Managers</v>
      </c>
      <c r="E14" s="21" t="b">
        <f>IF(Final_DF!BT14="","",Final_DF!BT14)</f>
        <v>0</v>
      </c>
      <c r="F14" s="21" t="b">
        <f>IF(Final_DF!BJ14="","",Final_DF!BJ14)</f>
        <v>1</v>
      </c>
      <c r="G14" s="21" t="b">
        <f>IF(Final_DF!CS14="","",Final_DF!CS14)</f>
        <v>0</v>
      </c>
      <c r="H14" s="37" t="str">
        <f>IF(Final_DF!CT14="","",Final_DF!CT14)</f>
        <v>na</v>
      </c>
      <c r="I14" s="37" t="str">
        <f>IF(Final_DF!CU14="","",Final_DF!CU14)</f>
        <v>na</v>
      </c>
      <c r="J14" s="21" t="str">
        <f>IF(Final_DF!CQ14="","",Final_DF!CQ14)</f>
        <v>BEARISH</v>
      </c>
      <c r="K14" s="21" t="str">
        <f>IF(Final_DF!CB14="","",Final_DF!CB14)</f>
        <v>Long Unwinding</v>
      </c>
      <c r="L14" s="22" t="str">
        <f>IF(Final_DF!CV14="","",Final_DF!CV14)</f>
        <v>BULLISH</v>
      </c>
      <c r="M14" s="22">
        <f>IF(Final_DF!CW14="","",Final_DF!CW14)</f>
        <v>3</v>
      </c>
      <c r="N14" s="22">
        <f>IF(Final_DF!CX14="","",Final_DF!CX14)</f>
        <v>573</v>
      </c>
      <c r="O14" s="22" t="b">
        <f>IF(Final_DF!CY14="","",Final_DF!CY14)</f>
        <v>1</v>
      </c>
      <c r="P14" s="22" t="str">
        <f>IF(Final_DF!CM14="","",Final_DF!CM14)</f>
        <v>Buy</v>
      </c>
      <c r="Q14" s="22" t="str">
        <f>IF(Final_DF!CN14="","",Final_DF!CN14)</f>
        <v>LAST_LOSER</v>
      </c>
      <c r="R14" s="22">
        <f>IF(P14="","",ROUND((Final_DF!CO14/6)+1,0))</f>
        <v>3</v>
      </c>
      <c r="S14" s="22">
        <f>IF(Final_DF!CP14="","",Final_DF!CP14)</f>
        <v>3250</v>
      </c>
      <c r="T14" s="22">
        <f>IFERROR(VLOOKUP(A14,VSLRT!A:E,3,FALSE),"")</f>
        <v>0</v>
      </c>
      <c r="U14" s="22">
        <f>IFERROR(VLOOKUP(A14,VSLRT!A:E,4,FALSE),"")</f>
        <v>0</v>
      </c>
      <c r="V14" s="22">
        <f>IFERROR(VLOOKUP(A14,VSLRT!A:E,5,FALSE),"")</f>
        <v>0</v>
      </c>
      <c r="W14" s="23" t="b">
        <f>IF(Final_DF!BA14="","",Final_DF!BA14)</f>
        <v>0</v>
      </c>
      <c r="X14" s="23" t="b">
        <f>IF(Final_DF!BB14="","",Final_DF!BB14)</f>
        <v>0</v>
      </c>
      <c r="Y14" s="23" t="b">
        <f>IF(Final_DF!BC14="","",Final_DF!BC14)</f>
        <v>0</v>
      </c>
      <c r="Z14" s="23">
        <f>IF(Final_DF!AW14="","",Final_DF!AW14)</f>
        <v>0</v>
      </c>
      <c r="AA14" s="23">
        <f>IF(Final_DF!AX14="","",Final_DF!AX14)</f>
        <v>0</v>
      </c>
      <c r="AB14" s="23">
        <f>IF(Final_DF!AY14="","",Final_DF!AY14)</f>
        <v>0</v>
      </c>
      <c r="AC14" s="23">
        <f>IF(Final_DF!M14="","",ROUND(Final_DF!M14,2))</f>
        <v>-2.34</v>
      </c>
      <c r="AD14" s="23">
        <f>IF(Final_DF!L14="","",ROUND(Final_DF!L14,2))</f>
        <v>3402.9</v>
      </c>
      <c r="AE14" s="23" t="b">
        <f>IF(Final_DF!AZ14="","",Final_DF!AZ14)</f>
        <v>0</v>
      </c>
      <c r="AH14" s="23" t="str">
        <f>IF(Final_DF!AO14="","",Final_DF!AO14)</f>
        <v>VR120</v>
      </c>
      <c r="AI14" s="23" t="b">
        <f>IF(Final_DF!AP14="","",Final_DF!AP14)</f>
        <v>0</v>
      </c>
      <c r="AJ14" s="23" t="str">
        <f>IF(Final_DF!AH14="","",Final_DF!AH14)</f>
        <v>0.58</v>
      </c>
      <c r="AK14" s="21" t="str">
        <f>IFERROR(VLOOKUP(A14,Postmarket!A:X,24,FALSE),"")</f>
        <v/>
      </c>
      <c r="AL14" s="21" t="str">
        <f>IFERROR(VLOOKUP(A14,Postmarket!A:X,23,FALSE),"")</f>
        <v/>
      </c>
      <c r="AM14" s="21">
        <f>IFERROR(VLOOKUP(A14,Postmarket!A:X,8,FALSE),"")</f>
        <v>-2.2000000000000002</v>
      </c>
      <c r="AN14" s="21">
        <f>IFERROR(VLOOKUP(A14,Postmarket!A:F,5,FALSE),"")</f>
        <v>3478.7</v>
      </c>
      <c r="AO14" s="23" t="str">
        <f>IF(Final_DF!DB14="","",Final_DF!DB14)</f>
        <v/>
      </c>
      <c r="AP14" s="23">
        <f>IF(Final_DF!CZ14="","",Final_DF!CZ14)</f>
        <v>26.85</v>
      </c>
      <c r="AQ14" s="23">
        <f>IF(Final_DF!DA14="","",Final_DF!DA14)</f>
        <v>26.75</v>
      </c>
      <c r="AR14" s="23" t="b">
        <f>IF(Final_DF!DC14="","",Final_DF!DC14)</f>
        <v>0</v>
      </c>
      <c r="AS14" s="23" t="b">
        <f>IF(Final_DF!DD14="","",Final_DF!DD14)</f>
        <v>0</v>
      </c>
      <c r="AT14" s="23" t="b">
        <f>IF(Final_DF!DE14="","",Final_DF!DE14)</f>
        <v>0</v>
      </c>
      <c r="AU14" s="23" t="b">
        <f>IF(Final_DF!DF14="","",Final_DF!DF14)</f>
        <v>0</v>
      </c>
      <c r="AX14" s="116"/>
      <c r="AY14"/>
      <c r="AZ14"/>
      <c r="BA14"/>
      <c r="BB14"/>
      <c r="BC14"/>
      <c r="BD14"/>
      <c r="BE14"/>
      <c r="BF14"/>
      <c r="BG14"/>
      <c r="BH14"/>
      <c r="BI14"/>
      <c r="BJ14"/>
      <c r="BK14"/>
      <c r="BL14"/>
      <c r="BM14"/>
      <c r="BN14"/>
      <c r="BO14"/>
      <c r="BP14"/>
      <c r="BQ14"/>
      <c r="BR14"/>
      <c r="BS14"/>
      <c r="BT14"/>
      <c r="BU14"/>
      <c r="BV14"/>
      <c r="BW14" s="3"/>
      <c r="BX14" s="3"/>
      <c r="BY14" s="3"/>
      <c r="BZ14" s="3"/>
      <c r="CA14" s="60"/>
      <c r="CB14" s="25">
        <f t="shared" si="4"/>
        <v>0</v>
      </c>
      <c r="CC14" s="25" t="str">
        <f t="shared" si="5"/>
        <v/>
      </c>
      <c r="CD14" s="3" t="str">
        <f t="shared" si="6"/>
        <v/>
      </c>
      <c r="CF14" s="116"/>
      <c r="CI14" s="50" t="s">
        <v>276</v>
      </c>
      <c r="CJ14" s="50">
        <v>13.64</v>
      </c>
      <c r="CK14" s="50" t="s">
        <v>364</v>
      </c>
      <c r="CL14" s="50" t="s">
        <v>401</v>
      </c>
      <c r="CM14" s="50">
        <v>0</v>
      </c>
      <c r="CN14" s="50">
        <v>0</v>
      </c>
      <c r="CO14" s="50">
        <v>0</v>
      </c>
      <c r="CP14" s="50">
        <v>-2.1800000000000002</v>
      </c>
      <c r="CQ14" s="50" t="s">
        <v>144</v>
      </c>
      <c r="CR14" s="50" t="s">
        <v>3</v>
      </c>
      <c r="CS14" s="50" t="s">
        <v>3</v>
      </c>
      <c r="CT14" s="50">
        <v>-1.32</v>
      </c>
      <c r="CU14" s="50" t="s">
        <v>391</v>
      </c>
      <c r="CV14" s="50" t="s">
        <v>392</v>
      </c>
      <c r="CW14" s="50">
        <v>4</v>
      </c>
      <c r="CX14" s="50">
        <v>940</v>
      </c>
      <c r="CY14" s="50">
        <v>4</v>
      </c>
      <c r="CZ14" s="50">
        <v>150</v>
      </c>
      <c r="DA14" s="50" t="s">
        <v>144</v>
      </c>
      <c r="DB14" s="50" t="s">
        <v>338</v>
      </c>
      <c r="DC14" s="60">
        <v>1</v>
      </c>
      <c r="DD14" s="3"/>
      <c r="DE14" s="3"/>
      <c r="DF14" s="3"/>
      <c r="DG14" s="3"/>
      <c r="DH14" s="3"/>
      <c r="DI14" s="60"/>
      <c r="DJ14" s="60"/>
      <c r="DK14" s="60"/>
      <c r="DL14" s="25">
        <f t="shared" si="7"/>
        <v>-1.9100000000000001</v>
      </c>
      <c r="DM14" s="25" t="str">
        <f t="shared" si="8"/>
        <v>MFSL</v>
      </c>
      <c r="DN14" s="3" t="str">
        <f t="shared" si="9"/>
        <v>NSE:MFSL</v>
      </c>
      <c r="DO14" s="3"/>
      <c r="DP14" s="3" t="s">
        <v>229</v>
      </c>
      <c r="DQ14" s="27">
        <v>1</v>
      </c>
      <c r="DR14" s="3"/>
      <c r="DS14" s="3"/>
      <c r="DT14" s="25" t="str">
        <f t="shared" si="11"/>
        <v>IRCTC</v>
      </c>
      <c r="DU14" s="3" t="str">
        <f t="shared" si="12"/>
        <v>NSE:IRCTC</v>
      </c>
      <c r="DW14" s="3"/>
      <c r="DX14" s="3"/>
      <c r="DY14" s="3"/>
      <c r="DZ14" s="3"/>
      <c r="EA14" s="25" t="str">
        <f t="shared" si="13"/>
        <v/>
      </c>
      <c r="EB14" s="3" t="str">
        <f t="shared" si="14"/>
        <v/>
      </c>
      <c r="EC14" s="3"/>
      <c r="ED14" s="3"/>
      <c r="EE14" s="3" t="s">
        <v>196</v>
      </c>
      <c r="EF14" s="3">
        <v>30.77</v>
      </c>
      <c r="EG14" s="27">
        <v>1</v>
      </c>
      <c r="EH14" s="27">
        <v>1</v>
      </c>
      <c r="EI14" s="27"/>
      <c r="EJ14" s="3"/>
      <c r="EK14" s="25" t="str">
        <f t="shared" si="15"/>
        <v>GODREJPROP</v>
      </c>
      <c r="EL14" s="3" t="str">
        <f t="shared" si="16"/>
        <v>NSE:GODREJPROP</v>
      </c>
      <c r="EO14" s="3" t="s">
        <v>238</v>
      </c>
      <c r="EP14" s="3">
        <v>24.95</v>
      </c>
      <c r="EQ14" s="27">
        <v>1</v>
      </c>
      <c r="ER14" s="27">
        <v>1</v>
      </c>
      <c r="ES14" s="27"/>
      <c r="ET14" s="25" t="str">
        <f t="shared" si="17"/>
        <v>BEL</v>
      </c>
      <c r="EU14" s="3" t="str">
        <f t="shared" si="18"/>
        <v>NSE:BEL</v>
      </c>
      <c r="FB14" s="3"/>
      <c r="FC14" s="3" t="s">
        <v>242</v>
      </c>
      <c r="FD14" s="3">
        <v>78</v>
      </c>
      <c r="FE14" s="3">
        <v>3</v>
      </c>
      <c r="FF14" s="27"/>
      <c r="FG14" s="27">
        <v>1</v>
      </c>
      <c r="FH14" s="27">
        <v>1</v>
      </c>
      <c r="FI14" s="27"/>
      <c r="FJ14" s="27"/>
      <c r="FK14" s="27"/>
      <c r="FL14" s="27"/>
      <c r="FM14" s="27"/>
      <c r="FN14" s="25" t="str">
        <f t="shared" si="23"/>
        <v>CANBK</v>
      </c>
      <c r="FO14" s="3" t="str">
        <f t="shared" si="24"/>
        <v>NSE:CANBK</v>
      </c>
      <c r="FT14" s="3" t="s">
        <v>174</v>
      </c>
      <c r="FU14" s="27">
        <v>1</v>
      </c>
      <c r="FV14" s="27"/>
      <c r="FW14" s="27"/>
      <c r="FX14" s="27"/>
      <c r="FY14" s="27"/>
      <c r="FZ14" s="27"/>
      <c r="GA14" s="3"/>
      <c r="GB14" s="3"/>
      <c r="GC14" s="3"/>
      <c r="GD14" s="3" t="s">
        <v>87</v>
      </c>
      <c r="GE14" s="3" t="str">
        <f t="shared" si="0"/>
        <v>t9 = 'NSE:BANKBARODA1!'</v>
      </c>
      <c r="GF14" s="3" t="str">
        <f t="shared" si="1"/>
        <v>BANKBARODA</v>
      </c>
      <c r="GG14" s="3"/>
      <c r="GH14" s="3"/>
      <c r="GI14" s="3"/>
      <c r="GJ14" s="3"/>
      <c r="GK14" s="3" t="s">
        <v>234</v>
      </c>
      <c r="GL14" s="27">
        <v>1</v>
      </c>
      <c r="GM14" s="27"/>
      <c r="GN14" s="27"/>
      <c r="GO14" s="27"/>
      <c r="GP14" s="27"/>
      <c r="GQ14" s="3"/>
      <c r="GR14" s="3" t="s">
        <v>87</v>
      </c>
      <c r="GS14" s="3" t="str">
        <f t="shared" si="2"/>
        <v>t9 = 'NSE:ASTRAL1!'</v>
      </c>
      <c r="GT14" s="3" t="str">
        <f t="shared" si="3"/>
        <v>ASTRAL</v>
      </c>
      <c r="GU14" s="3"/>
      <c r="GV14" s="3"/>
      <c r="HA14" s="3"/>
      <c r="HB14"/>
      <c r="HC14"/>
      <c r="HD14"/>
      <c r="HE14"/>
      <c r="HF14"/>
      <c r="HG14"/>
      <c r="HH14"/>
      <c r="HI14"/>
      <c r="HJ14"/>
      <c r="HK14"/>
      <c r="HL14"/>
      <c r="HM14"/>
      <c r="HN14"/>
      <c r="HO14"/>
      <c r="HP14" s="3"/>
      <c r="HQ14" s="3"/>
      <c r="HR14" s="3"/>
      <c r="HS14" s="3"/>
      <c r="HT14" s="3"/>
      <c r="HU14" s="27"/>
      <c r="HV14" s="27"/>
      <c r="HW14" s="27"/>
      <c r="HX14" s="3">
        <v>8</v>
      </c>
      <c r="HY14" s="3" t="str">
        <f t="shared" si="19"/>
        <v/>
      </c>
      <c r="HZ14" s="3" t="str">
        <f t="shared" si="20"/>
        <v/>
      </c>
      <c r="IA14" s="3"/>
      <c r="IB14" s="3" t="str">
        <f t="shared" si="21"/>
        <v>'BANKNIFTY1!'</v>
      </c>
      <c r="IC14" s="3" t="str">
        <f t="shared" si="10"/>
        <v/>
      </c>
      <c r="ID14" s="3" t="str">
        <f t="shared" si="22"/>
        <v>t8 = 'BANKNIFTY1!', BU8='', RANK8=''</v>
      </c>
    </row>
    <row r="15" spans="1:238" x14ac:dyDescent="0.25">
      <c r="A15" s="21" t="str">
        <f>IF(Final_DF!A15="","",Final_DF!A15)</f>
        <v>INDUSTOWER</v>
      </c>
      <c r="B15" s="21" t="str">
        <f>IF(Final_DF!G15="","",Final_DF!G15)</f>
        <v xml:space="preserve">INDUS TOWERS LIMITED                </v>
      </c>
      <c r="C15" s="21" t="str">
        <f>IF(Final_DF!E15="","",Final_DF!E15)</f>
        <v>Finance</v>
      </c>
      <c r="D15" s="21" t="str">
        <f>IF(Final_DF!F15="","",Final_DF!F15)</f>
        <v>Finance/Rental/Leasing</v>
      </c>
      <c r="E15" s="21" t="b">
        <f>IF(Final_DF!BT15="","",Final_DF!BT15)</f>
        <v>1</v>
      </c>
      <c r="F15" s="21" t="b">
        <f>IF(Final_DF!BJ15="","",Final_DF!BJ15)</f>
        <v>1</v>
      </c>
      <c r="G15" s="21" t="b">
        <f>IF(Final_DF!CS15="","",Final_DF!CS15)</f>
        <v>0</v>
      </c>
      <c r="H15" s="37" t="str">
        <f>IF(Final_DF!CT15="","",Final_DF!CT15)</f>
        <v>na</v>
      </c>
      <c r="I15" s="37" t="str">
        <f>IF(Final_DF!CU15="","",Final_DF!CU15)</f>
        <v>na</v>
      </c>
      <c r="J15" s="21" t="str">
        <f>IF(Final_DF!CQ15="","",Final_DF!CQ15)</f>
        <v>BEARISH</v>
      </c>
      <c r="K15" s="21" t="str">
        <f>IF(Final_DF!CB15="","",Final_DF!CB15)</f>
        <v>Short Buildup</v>
      </c>
      <c r="L15" s="22" t="str">
        <f>IF(Final_DF!CV15="","",Final_DF!CV15)</f>
        <v>BULLISH</v>
      </c>
      <c r="M15" s="22">
        <f>IF(Final_DF!CW15="","",Final_DF!CW15)</f>
        <v>2</v>
      </c>
      <c r="N15" s="22">
        <f>IF(Final_DF!CX15="","",Final_DF!CX15)</f>
        <v>37</v>
      </c>
      <c r="O15" s="22" t="b">
        <f>IF(Final_DF!CY15="","",Final_DF!CY15)</f>
        <v>1</v>
      </c>
      <c r="P15" s="22" t="str">
        <f>IF(Final_DF!CM15="","",Final_DF!CM15)</f>
        <v>Buy</v>
      </c>
      <c r="Q15" s="22" t="str">
        <f>IF(Final_DF!CN15="","",Final_DF!CN15)</f>
        <v>LAST_LOSER</v>
      </c>
      <c r="R15" s="22">
        <f>IF(P15="","",ROUND((Final_DF!CO15/6)+1,0))</f>
        <v>3</v>
      </c>
      <c r="S15" s="22">
        <f>IF(Final_DF!CP15="","",Final_DF!CP15)</f>
        <v>210</v>
      </c>
      <c r="T15" s="22">
        <f>IFERROR(VLOOKUP(A15,VSLRT!A:E,3,FALSE),"")</f>
        <v>0</v>
      </c>
      <c r="U15" s="22">
        <f>IFERROR(VLOOKUP(A15,VSLRT!A:E,4,FALSE),"")</f>
        <v>0</v>
      </c>
      <c r="V15" s="22">
        <f>IFERROR(VLOOKUP(A15,VSLRT!A:E,5,FALSE),"")</f>
        <v>0</v>
      </c>
      <c r="W15" s="23" t="b">
        <f>IF(Final_DF!BA15="","",Final_DF!BA15)</f>
        <v>0</v>
      </c>
      <c r="X15" s="23" t="b">
        <f>IF(Final_DF!BB15="","",Final_DF!BB15)</f>
        <v>0</v>
      </c>
      <c r="Y15" s="23" t="b">
        <f>IF(Final_DF!BC15="","",Final_DF!BC15)</f>
        <v>0</v>
      </c>
      <c r="Z15" s="23">
        <f>IF(Final_DF!AW15="","",Final_DF!AW15)</f>
        <v>0</v>
      </c>
      <c r="AA15" s="23">
        <f>IF(Final_DF!AX15="","",Final_DF!AX15)</f>
        <v>0</v>
      </c>
      <c r="AB15" s="23">
        <f>IF(Final_DF!AY15="","",Final_DF!AY15)</f>
        <v>0</v>
      </c>
      <c r="AC15" s="23">
        <f>IF(Final_DF!M15="","",ROUND(Final_DF!M15,2))</f>
        <v>-2.2400000000000002</v>
      </c>
      <c r="AD15" s="23">
        <f>IF(Final_DF!L15="","",ROUND(Final_DF!L15,2))</f>
        <v>215.85</v>
      </c>
      <c r="AE15" s="23" t="b">
        <f>IF(Final_DF!AZ15="","",Final_DF!AZ15)</f>
        <v>0</v>
      </c>
      <c r="AH15" s="23" t="str">
        <f>IF(Final_DF!AO15="","",Final_DF!AO15)</f>
        <v>VR32</v>
      </c>
      <c r="AI15" s="23" t="b">
        <f>IF(Final_DF!AP15="","",Final_DF!AP15)</f>
        <v>0</v>
      </c>
      <c r="AJ15" s="23" t="str">
        <f>IF(Final_DF!AH15="","",Final_DF!AH15)</f>
        <v>1.07</v>
      </c>
      <c r="AK15" s="21" t="str">
        <f>IFERROR(VLOOKUP(A15,Postmarket!A:X,24,FALSE),"")</f>
        <v>SOR13</v>
      </c>
      <c r="AL15" s="21" t="str">
        <f>IFERROR(VLOOKUP(A15,Postmarket!A:X,23,FALSE),"")</f>
        <v/>
      </c>
      <c r="AM15" s="21">
        <f>IFERROR(VLOOKUP(A15,Postmarket!A:X,8,FALSE),"")</f>
        <v>-1.97</v>
      </c>
      <c r="AN15" s="21">
        <f>IFERROR(VLOOKUP(A15,Postmarket!A:F,5,FALSE),"")</f>
        <v>220.35</v>
      </c>
      <c r="AO15" s="23" t="str">
        <f>IF(Final_DF!DB15="","",Final_DF!DB15)</f>
        <v>POTENTIAL_ENTRANT</v>
      </c>
      <c r="AP15" s="23">
        <f>IF(Final_DF!CZ15="","",Final_DF!CZ15)</f>
        <v>85.97</v>
      </c>
      <c r="AQ15" s="23">
        <f>IF(Final_DF!DA15="","",Final_DF!DA15)</f>
        <v>85.58</v>
      </c>
      <c r="AR15" s="23" t="b">
        <f>IF(Final_DF!DC15="","",Final_DF!DC15)</f>
        <v>0</v>
      </c>
      <c r="AS15" s="23" t="b">
        <f>IF(Final_DF!DD15="","",Final_DF!DD15)</f>
        <v>0</v>
      </c>
      <c r="AT15" s="23" t="b">
        <f>IF(Final_DF!DE15="","",Final_DF!DE15)</f>
        <v>0</v>
      </c>
      <c r="AU15" s="23" t="b">
        <f>IF(Final_DF!DF15="","",Final_DF!DF15)</f>
        <v>0</v>
      </c>
      <c r="AX15" s="116"/>
      <c r="AY15"/>
      <c r="AZ15"/>
      <c r="BA15"/>
      <c r="BB15"/>
      <c r="BC15"/>
      <c r="BD15"/>
      <c r="BE15"/>
      <c r="BF15"/>
      <c r="BG15"/>
      <c r="BH15"/>
      <c r="BI15"/>
      <c r="BJ15"/>
      <c r="BK15"/>
      <c r="BL15"/>
      <c r="BM15"/>
      <c r="BN15"/>
      <c r="BO15"/>
      <c r="BP15"/>
      <c r="BQ15"/>
      <c r="BR15"/>
      <c r="BS15"/>
      <c r="BT15"/>
      <c r="BU15"/>
      <c r="BV15"/>
      <c r="BW15" s="3"/>
      <c r="BX15" s="3"/>
      <c r="BY15" s="3"/>
      <c r="BZ15" s="3"/>
      <c r="CA15" s="60"/>
      <c r="CB15" s="25">
        <f t="shared" si="4"/>
        <v>0</v>
      </c>
      <c r="CC15" s="25" t="str">
        <f t="shared" si="5"/>
        <v/>
      </c>
      <c r="CD15" s="3" t="str">
        <f t="shared" si="6"/>
        <v/>
      </c>
      <c r="CF15" s="116"/>
      <c r="CI15" s="50" t="s">
        <v>216</v>
      </c>
      <c r="CJ15" s="50">
        <v>31.71</v>
      </c>
      <c r="CK15" s="50" t="s">
        <v>402</v>
      </c>
      <c r="CL15" s="50" t="s">
        <v>403</v>
      </c>
      <c r="CM15" s="50">
        <v>0</v>
      </c>
      <c r="CN15" s="50">
        <v>0</v>
      </c>
      <c r="CO15" s="50">
        <v>0</v>
      </c>
      <c r="CP15" s="50">
        <v>-0.98</v>
      </c>
      <c r="CQ15" s="50" t="s">
        <v>144</v>
      </c>
      <c r="CR15" s="50" t="s">
        <v>3</v>
      </c>
      <c r="CS15" s="50" t="s">
        <v>3</v>
      </c>
      <c r="CT15" s="50">
        <v>-0.8</v>
      </c>
      <c r="CU15" s="50" t="s">
        <v>391</v>
      </c>
      <c r="CV15" s="50" t="s">
        <v>392</v>
      </c>
      <c r="CW15" s="50">
        <v>5</v>
      </c>
      <c r="CX15" s="50">
        <v>2360</v>
      </c>
      <c r="CY15" s="50">
        <v>5</v>
      </c>
      <c r="CZ15" s="50">
        <v>388</v>
      </c>
      <c r="DA15" s="50" t="s">
        <v>144</v>
      </c>
      <c r="DB15" s="50" t="s">
        <v>338</v>
      </c>
      <c r="DC15" s="60">
        <v>1</v>
      </c>
      <c r="DD15" s="3"/>
      <c r="DE15" s="3"/>
      <c r="DF15" s="3"/>
      <c r="DG15" s="3"/>
      <c r="DH15" s="3"/>
      <c r="DI15" s="60"/>
      <c r="DJ15" s="60"/>
      <c r="DK15" s="60"/>
      <c r="DL15" s="25">
        <f t="shared" si="7"/>
        <v>-1.06</v>
      </c>
      <c r="DM15" s="25" t="str">
        <f t="shared" si="8"/>
        <v>SRF</v>
      </c>
      <c r="DN15" s="3" t="str">
        <f t="shared" si="9"/>
        <v>NSE:SRF</v>
      </c>
      <c r="DO15" s="3"/>
      <c r="DP15" s="3" t="s">
        <v>280</v>
      </c>
      <c r="DQ15" s="27">
        <v>1</v>
      </c>
      <c r="DR15" s="3"/>
      <c r="DS15" s="3"/>
      <c r="DT15" s="25" t="str">
        <f t="shared" si="11"/>
        <v>NMDC</v>
      </c>
      <c r="DU15" s="3" t="str">
        <f t="shared" si="12"/>
        <v>NSE:NMDC</v>
      </c>
      <c r="DW15" s="3"/>
      <c r="DX15" s="3"/>
      <c r="DY15" s="3"/>
      <c r="DZ15" s="3"/>
      <c r="EA15" s="25" t="str">
        <f t="shared" si="13"/>
        <v/>
      </c>
      <c r="EB15" s="3" t="str">
        <f t="shared" si="14"/>
        <v/>
      </c>
      <c r="EC15" s="3"/>
      <c r="ED15" s="3"/>
      <c r="EE15" s="3" t="s">
        <v>9</v>
      </c>
      <c r="EF15" s="3">
        <v>39.090000000000003</v>
      </c>
      <c r="EG15" s="27">
        <v>1</v>
      </c>
      <c r="EH15" s="27">
        <v>1</v>
      </c>
      <c r="EI15" s="27"/>
      <c r="EJ15" s="3"/>
      <c r="EK15" s="25" t="str">
        <f t="shared" si="15"/>
        <v>HEROMOTOCO</v>
      </c>
      <c r="EL15" s="3" t="str">
        <f t="shared" si="16"/>
        <v>NSE:HEROMOTOCO</v>
      </c>
      <c r="EO15" s="3" t="s">
        <v>223</v>
      </c>
      <c r="EP15" s="3">
        <v>18.89</v>
      </c>
      <c r="EQ15" s="27">
        <v>1</v>
      </c>
      <c r="ER15" s="27">
        <v>1</v>
      </c>
      <c r="ES15" s="27"/>
      <c r="ET15" s="25" t="str">
        <f t="shared" si="17"/>
        <v>BHARATFORG</v>
      </c>
      <c r="EU15" s="3" t="str">
        <f t="shared" si="18"/>
        <v>NSE:BHARATFORG</v>
      </c>
      <c r="FB15" s="3"/>
      <c r="FC15" s="3" t="s">
        <v>195</v>
      </c>
      <c r="FD15" s="3">
        <v>128</v>
      </c>
      <c r="FE15" s="3">
        <v>1</v>
      </c>
      <c r="FF15" s="27">
        <v>1</v>
      </c>
      <c r="FG15" s="27"/>
      <c r="FH15" s="27">
        <v>1</v>
      </c>
      <c r="FI15" s="27"/>
      <c r="FJ15" s="27"/>
      <c r="FK15" s="27"/>
      <c r="FL15" s="27"/>
      <c r="FM15" s="27"/>
      <c r="FN15" s="25" t="str">
        <f t="shared" si="23"/>
        <v>CANFINHOME</v>
      </c>
      <c r="FO15" s="3" t="str">
        <f t="shared" si="24"/>
        <v>NSE:CANFINHOME</v>
      </c>
      <c r="FT15" s="3" t="s">
        <v>213</v>
      </c>
      <c r="FU15" s="27">
        <v>1</v>
      </c>
      <c r="FV15" s="27"/>
      <c r="FW15" s="27"/>
      <c r="FX15" s="27"/>
      <c r="FY15" s="27"/>
      <c r="FZ15" s="27"/>
      <c r="GA15" s="3"/>
      <c r="GB15" s="3"/>
      <c r="GC15" s="3"/>
      <c r="GD15" s="3" t="s">
        <v>88</v>
      </c>
      <c r="GE15" s="3" t="str">
        <f t="shared" si="0"/>
        <v>t10 = 'NSE:BERGEPAINT1!'</v>
      </c>
      <c r="GF15" s="3" t="str">
        <f t="shared" si="1"/>
        <v>BERGEPAINT</v>
      </c>
      <c r="GG15" s="3"/>
      <c r="GH15" s="3"/>
      <c r="GI15" s="3"/>
      <c r="GJ15" s="3"/>
      <c r="GK15" s="3" t="s">
        <v>10</v>
      </c>
      <c r="GL15" s="27">
        <v>1</v>
      </c>
      <c r="GM15" s="27"/>
      <c r="GN15" s="27"/>
      <c r="GO15" s="27"/>
      <c r="GP15" s="27"/>
      <c r="GQ15" s="3"/>
      <c r="GR15" s="3" t="s">
        <v>88</v>
      </c>
      <c r="GS15" s="3" t="str">
        <f t="shared" si="2"/>
        <v>t10 = 'NSE:AUBANK1!'</v>
      </c>
      <c r="GT15" s="3" t="str">
        <f t="shared" si="3"/>
        <v>AUBANK</v>
      </c>
      <c r="GU15" s="3"/>
      <c r="GV15" s="3"/>
      <c r="HA15" s="3"/>
      <c r="HB15"/>
      <c r="HC15"/>
      <c r="HD15"/>
      <c r="HE15"/>
      <c r="HF15"/>
      <c r="HG15"/>
      <c r="HH15"/>
      <c r="HI15"/>
      <c r="HJ15"/>
      <c r="HK15"/>
      <c r="HL15"/>
      <c r="HM15"/>
      <c r="HN15"/>
      <c r="HO15"/>
      <c r="HP15" s="3"/>
      <c r="HQ15" s="3"/>
      <c r="HR15" s="3"/>
      <c r="HS15" s="3"/>
      <c r="HT15" s="3"/>
      <c r="HU15" s="27"/>
      <c r="HV15" s="27"/>
      <c r="HW15" s="27"/>
      <c r="HX15" s="3">
        <v>9</v>
      </c>
      <c r="HY15" s="3" t="str">
        <f t="shared" si="19"/>
        <v/>
      </c>
      <c r="HZ15" s="3" t="str">
        <f t="shared" si="20"/>
        <v/>
      </c>
      <c r="IA15" s="3"/>
      <c r="IB15" s="3" t="str">
        <f t="shared" si="21"/>
        <v>'BANKNIFTY1!'</v>
      </c>
      <c r="IC15" s="3" t="str">
        <f t="shared" si="10"/>
        <v/>
      </c>
      <c r="ID15" s="3" t="str">
        <f t="shared" si="22"/>
        <v>t9 = 'BANKNIFTY1!', BU9='', RANK9=''</v>
      </c>
    </row>
    <row r="16" spans="1:238" x14ac:dyDescent="0.25">
      <c r="A16" s="21" t="str">
        <f>IF(Final_DF!A16="","",Final_DF!A16)</f>
        <v>MOTHERSON</v>
      </c>
      <c r="B16" s="21" t="str">
        <f>IF(Final_DF!G16="","",Final_DF!G16)</f>
        <v xml:space="preserve">SAMVRDHNA MTHRSN INTL LTD           </v>
      </c>
      <c r="C16" s="21" t="str">
        <f>IF(Final_DF!E16="","",Final_DF!E16)</f>
        <v>Producer Manufacturing</v>
      </c>
      <c r="D16" s="21" t="str">
        <f>IF(Final_DF!F16="","",Final_DF!F16)</f>
        <v>Auto Parts: OEM</v>
      </c>
      <c r="E16" s="21" t="b">
        <f>IF(Final_DF!BT16="","",Final_DF!BT16)</f>
        <v>0</v>
      </c>
      <c r="F16" s="21" t="b">
        <f>IF(Final_DF!BJ16="","",Final_DF!BJ16)</f>
        <v>0</v>
      </c>
      <c r="G16" s="21" t="b">
        <f>IF(Final_DF!CS16="","",Final_DF!CS16)</f>
        <v>0</v>
      </c>
      <c r="H16" s="37" t="str">
        <f>IF(Final_DF!CT16="","",Final_DF!CT16)</f>
        <v>na</v>
      </c>
      <c r="I16" s="37" t="str">
        <f>IF(Final_DF!CU16="","",Final_DF!CU16)</f>
        <v>na</v>
      </c>
      <c r="J16" s="21" t="str">
        <f>IF(Final_DF!CQ16="","",Final_DF!CQ16)</f>
        <v>BEARISH</v>
      </c>
      <c r="K16" s="21" t="str">
        <f>IF(Final_DF!CB16="","",Final_DF!CB16)</f>
        <v>Long Unwinding</v>
      </c>
      <c r="L16" s="22" t="str">
        <f>IF(Final_DF!CV16="","",Final_DF!CV16)</f>
        <v>na</v>
      </c>
      <c r="M16" s="22">
        <f>IF(Final_DF!CW16="","",Final_DF!CW16)</f>
        <v>0</v>
      </c>
      <c r="N16" s="22">
        <f>IF(Final_DF!CX16="","",Final_DF!CX16)</f>
        <v>0</v>
      </c>
      <c r="O16" s="22" t="b">
        <f>IF(Final_DF!CY16="","",Final_DF!CY16)</f>
        <v>0</v>
      </c>
      <c r="P16" s="22">
        <f>IF(Final_DF!CM16="","",Final_DF!CM16)</f>
        <v>0</v>
      </c>
      <c r="Q16" s="22">
        <f>IF(Final_DF!CN16="","",Final_DF!CN16)</f>
        <v>0</v>
      </c>
      <c r="R16" s="22">
        <f>IF(P16="","",ROUND((Final_DF!CO16/6)+1,0))</f>
        <v>1</v>
      </c>
      <c r="S16" s="22">
        <f>IF(Final_DF!CP16="","",Final_DF!CP16)</f>
        <v>0</v>
      </c>
      <c r="T16" s="22">
        <f>IFERROR(VLOOKUP(A16,VSLRT!A:E,3,FALSE),"")</f>
        <v>0</v>
      </c>
      <c r="U16" s="22">
        <f>IFERROR(VLOOKUP(A16,VSLRT!A:E,4,FALSE),"")</f>
        <v>0</v>
      </c>
      <c r="V16" s="22">
        <f>IFERROR(VLOOKUP(A16,VSLRT!A:E,5,FALSE),"")</f>
        <v>0</v>
      </c>
      <c r="W16" s="23" t="b">
        <f>IF(Final_DF!BA16="","",Final_DF!BA16)</f>
        <v>0</v>
      </c>
      <c r="X16" s="23" t="b">
        <f>IF(Final_DF!BB16="","",Final_DF!BB16)</f>
        <v>0</v>
      </c>
      <c r="Y16" s="23" t="b">
        <f>IF(Final_DF!BC16="","",Final_DF!BC16)</f>
        <v>0</v>
      </c>
      <c r="Z16" s="23">
        <f>IF(Final_DF!AW16="","",Final_DF!AW16)</f>
        <v>0</v>
      </c>
      <c r="AA16" s="23">
        <f>IF(Final_DF!AX16="","",Final_DF!AX16)</f>
        <v>0</v>
      </c>
      <c r="AB16" s="23">
        <f>IF(Final_DF!AY16="","",Final_DF!AY16)</f>
        <v>0</v>
      </c>
      <c r="AC16" s="23">
        <f>IF(Final_DF!M16="","",ROUND(Final_DF!M16,2))</f>
        <v>-2.23</v>
      </c>
      <c r="AD16" s="23">
        <f>IF(Final_DF!L16="","",ROUND(Final_DF!L16,2))</f>
        <v>107.4</v>
      </c>
      <c r="AE16" s="23" t="b">
        <f>IF(Final_DF!AZ16="","",Final_DF!AZ16)</f>
        <v>0</v>
      </c>
      <c r="AH16" s="23" t="str">
        <f>IF(Final_DF!AO16="","",Final_DF!AO16)</f>
        <v>VR44</v>
      </c>
      <c r="AI16" s="23" t="b">
        <f>IF(Final_DF!AP16="","",Final_DF!AP16)</f>
        <v>0</v>
      </c>
      <c r="AJ16" s="23" t="str">
        <f>IF(Final_DF!AH16="","",Final_DF!AH16)</f>
        <v>0.73</v>
      </c>
      <c r="AK16" s="21" t="str">
        <f>IFERROR(VLOOKUP(A16,Postmarket!A:X,24,FALSE),"")</f>
        <v>SOR10</v>
      </c>
      <c r="AL16" s="21" t="str">
        <f>IFERROR(VLOOKUP(A16,Postmarket!A:X,23,FALSE),"")</f>
        <v/>
      </c>
      <c r="AM16" s="21">
        <f>IFERROR(VLOOKUP(A16,Postmarket!A:X,8,FALSE),"")</f>
        <v>-1.87</v>
      </c>
      <c r="AN16" s="21">
        <f>IFERROR(VLOOKUP(A16,Postmarket!A:F,5,FALSE),"")</f>
        <v>109.55</v>
      </c>
      <c r="AO16" s="23" t="str">
        <f>IF(Final_DF!DB16="","",Final_DF!DB16)</f>
        <v/>
      </c>
      <c r="AP16" s="23">
        <f>IF(Final_DF!CZ16="","",Final_DF!CZ16)</f>
        <v>39.74</v>
      </c>
      <c r="AQ16" s="23">
        <f>IF(Final_DF!DA16="","",Final_DF!DA16)</f>
        <v>40.04</v>
      </c>
      <c r="AR16" s="23" t="b">
        <f>IF(Final_DF!DC16="","",Final_DF!DC16)</f>
        <v>0</v>
      </c>
      <c r="AS16" s="23" t="b">
        <f>IF(Final_DF!DD16="","",Final_DF!DD16)</f>
        <v>0</v>
      </c>
      <c r="AT16" s="23" t="b">
        <f>IF(Final_DF!DE16="","",Final_DF!DE16)</f>
        <v>0</v>
      </c>
      <c r="AU16" s="23" t="b">
        <f>IF(Final_DF!DF16="","",Final_DF!DF16)</f>
        <v>0</v>
      </c>
      <c r="AX16" s="116"/>
      <c r="AY16"/>
      <c r="AZ16"/>
      <c r="BA16"/>
      <c r="BB16"/>
      <c r="BC16"/>
      <c r="BD16"/>
      <c r="BE16"/>
      <c r="BF16"/>
      <c r="BG16"/>
      <c r="BH16"/>
      <c r="BI16"/>
      <c r="BJ16"/>
      <c r="BK16"/>
      <c r="BL16"/>
      <c r="BM16"/>
      <c r="BN16"/>
      <c r="BO16"/>
      <c r="BP16"/>
      <c r="BQ16"/>
      <c r="BR16"/>
      <c r="BS16"/>
      <c r="BT16"/>
      <c r="BU16"/>
      <c r="BV16"/>
      <c r="BW16" s="3"/>
      <c r="BX16" s="3"/>
      <c r="BY16" s="3"/>
      <c r="BZ16" s="3"/>
      <c r="CA16" s="60"/>
      <c r="CB16" s="25">
        <f t="shared" si="4"/>
        <v>0</v>
      </c>
      <c r="CC16" s="25" t="str">
        <f t="shared" si="5"/>
        <v/>
      </c>
      <c r="CD16" s="3" t="str">
        <f t="shared" si="6"/>
        <v/>
      </c>
      <c r="CF16" s="116"/>
      <c r="CH16" s="50" t="s">
        <v>358</v>
      </c>
      <c r="CI16" s="50" t="s">
        <v>298</v>
      </c>
      <c r="CJ16" s="50">
        <v>80.08</v>
      </c>
      <c r="CK16" s="50" t="s">
        <v>404</v>
      </c>
      <c r="CL16" s="50" t="s">
        <v>405</v>
      </c>
      <c r="CM16" s="50">
        <v>0</v>
      </c>
      <c r="CN16" s="50">
        <v>0</v>
      </c>
      <c r="CO16" s="50">
        <v>0</v>
      </c>
      <c r="CP16" s="50">
        <v>-0.44</v>
      </c>
      <c r="CQ16" s="50" t="s">
        <v>144</v>
      </c>
      <c r="CR16" s="50" t="s">
        <v>3</v>
      </c>
      <c r="CS16" s="50" t="s">
        <v>406</v>
      </c>
      <c r="CT16" s="50">
        <v>-0.21</v>
      </c>
      <c r="CU16" s="50" t="s">
        <v>391</v>
      </c>
      <c r="CV16" s="50" t="s">
        <v>392</v>
      </c>
      <c r="CW16" s="50">
        <v>6</v>
      </c>
      <c r="CX16" s="50">
        <v>570</v>
      </c>
      <c r="CY16" s="50">
        <v>16</v>
      </c>
      <c r="CZ16" s="50">
        <v>99</v>
      </c>
      <c r="DA16" s="50" t="s">
        <v>144</v>
      </c>
      <c r="DB16" s="50" t="s">
        <v>338</v>
      </c>
      <c r="DC16" s="60">
        <v>1</v>
      </c>
      <c r="DD16" s="3"/>
      <c r="DE16" s="3"/>
      <c r="DF16" s="3"/>
      <c r="DG16" s="3"/>
      <c r="DH16" s="3"/>
      <c r="DI16" s="60"/>
      <c r="DJ16" s="60"/>
      <c r="DK16" s="60"/>
      <c r="DL16" s="25">
        <f t="shared" si="7"/>
        <v>-0.85</v>
      </c>
      <c r="DM16" s="25" t="str">
        <f t="shared" si="8"/>
        <v>UPL</v>
      </c>
      <c r="DN16" s="3" t="str">
        <f t="shared" si="9"/>
        <v>NSE:UPL</v>
      </c>
      <c r="DO16" s="3"/>
      <c r="DP16" s="3" t="s">
        <v>282</v>
      </c>
      <c r="DQ16" s="27">
        <v>1</v>
      </c>
      <c r="DR16" s="3"/>
      <c r="DS16" s="3"/>
      <c r="DT16" s="25" t="str">
        <f t="shared" si="11"/>
        <v>OFSS</v>
      </c>
      <c r="DU16" s="3" t="str">
        <f t="shared" si="12"/>
        <v>NSE:OFSS</v>
      </c>
      <c r="DW16" s="3"/>
      <c r="DX16" s="3"/>
      <c r="DY16" s="3"/>
      <c r="DZ16" s="3"/>
      <c r="EA16" s="25" t="str">
        <f t="shared" si="13"/>
        <v/>
      </c>
      <c r="EB16" s="3" t="str">
        <f t="shared" si="14"/>
        <v/>
      </c>
      <c r="EC16" s="3"/>
      <c r="ED16" s="3"/>
      <c r="EE16" s="3" t="s">
        <v>269</v>
      </c>
      <c r="EF16" s="3">
        <v>13.17</v>
      </c>
      <c r="EG16" s="27">
        <v>1</v>
      </c>
      <c r="EH16" s="27">
        <v>1</v>
      </c>
      <c r="EI16" s="27"/>
      <c r="EJ16" s="3"/>
      <c r="EK16" s="25" t="str">
        <f t="shared" si="15"/>
        <v>IPCALAB</v>
      </c>
      <c r="EL16" s="3" t="str">
        <f t="shared" si="16"/>
        <v>NSE:IPCALAB</v>
      </c>
      <c r="EO16" s="3" t="s">
        <v>239</v>
      </c>
      <c r="EP16" s="3">
        <v>12.41</v>
      </c>
      <c r="EQ16" s="27">
        <v>1</v>
      </c>
      <c r="ER16" s="27">
        <v>1</v>
      </c>
      <c r="ES16" s="27"/>
      <c r="ET16" s="25" t="str">
        <f t="shared" si="17"/>
        <v>BHARTIARTL</v>
      </c>
      <c r="EU16" s="3" t="str">
        <f t="shared" si="18"/>
        <v>NSE:BHARTIARTL</v>
      </c>
      <c r="FB16" s="3"/>
      <c r="FC16" s="3" t="s">
        <v>249</v>
      </c>
      <c r="FD16" s="3">
        <v>1</v>
      </c>
      <c r="FE16" s="3">
        <v>1</v>
      </c>
      <c r="FF16" s="27">
        <v>1</v>
      </c>
      <c r="FG16" s="27"/>
      <c r="FH16" s="27">
        <v>1</v>
      </c>
      <c r="FI16" s="27"/>
      <c r="FJ16" s="27"/>
      <c r="FK16" s="27"/>
      <c r="FL16" s="27"/>
      <c r="FM16" s="27"/>
      <c r="FN16" s="25" t="str">
        <f t="shared" si="23"/>
        <v>DLF</v>
      </c>
      <c r="FO16" s="3" t="str">
        <f t="shared" si="24"/>
        <v>NSE:DLF</v>
      </c>
      <c r="FT16" s="3" t="s">
        <v>223</v>
      </c>
      <c r="FU16" s="27">
        <v>1</v>
      </c>
      <c r="FV16" s="27"/>
      <c r="FW16" s="27"/>
      <c r="FX16" s="27"/>
      <c r="FY16" s="27"/>
      <c r="FZ16" s="27"/>
      <c r="GA16" s="3"/>
      <c r="GB16" s="3"/>
      <c r="GC16" s="3"/>
      <c r="GD16" s="3" t="s">
        <v>89</v>
      </c>
      <c r="GE16" s="3" t="str">
        <f t="shared" si="0"/>
        <v>t11 = 'NSE:BHARATFORG1!'</v>
      </c>
      <c r="GF16" s="3" t="str">
        <f t="shared" si="1"/>
        <v>BHARATFORG</v>
      </c>
      <c r="GG16" s="3"/>
      <c r="GH16" s="3"/>
      <c r="GI16" s="3"/>
      <c r="GJ16" s="3"/>
      <c r="GK16" s="3" t="s">
        <v>235</v>
      </c>
      <c r="GL16" s="27">
        <v>1</v>
      </c>
      <c r="GM16" s="27"/>
      <c r="GN16" s="27"/>
      <c r="GO16" s="27"/>
      <c r="GP16" s="27"/>
      <c r="GQ16" s="3"/>
      <c r="GR16" s="3" t="s">
        <v>89</v>
      </c>
      <c r="GS16" s="3" t="str">
        <f t="shared" si="2"/>
        <v>t11 = 'NSE:AUROPHARMA1!'</v>
      </c>
      <c r="GT16" s="3" t="str">
        <f t="shared" si="3"/>
        <v>AUROPHARMA</v>
      </c>
      <c r="GU16" s="3"/>
      <c r="GV16" s="3"/>
      <c r="HA16" s="3"/>
      <c r="HB16"/>
      <c r="HC16"/>
      <c r="HD16"/>
      <c r="HE16"/>
      <c r="HF16"/>
      <c r="HG16"/>
      <c r="HH16"/>
      <c r="HI16"/>
      <c r="HJ16"/>
      <c r="HK16"/>
      <c r="HL16"/>
      <c r="HM16"/>
      <c r="HN16"/>
      <c r="HO16"/>
      <c r="HP16" s="3"/>
      <c r="HQ16" s="3"/>
      <c r="HR16" s="3"/>
      <c r="HS16" s="3"/>
      <c r="HT16" s="3"/>
      <c r="HU16" s="27"/>
      <c r="HV16" s="27"/>
      <c r="HW16" s="27"/>
      <c r="HX16" s="3">
        <v>10</v>
      </c>
      <c r="HY16" s="3" t="str">
        <f t="shared" si="19"/>
        <v/>
      </c>
      <c r="HZ16" s="3" t="str">
        <f t="shared" si="20"/>
        <v/>
      </c>
      <c r="IA16" s="3"/>
      <c r="IB16" s="3" t="str">
        <f t="shared" si="21"/>
        <v>'BANKNIFTY1!'</v>
      </c>
      <c r="IC16" s="3" t="str">
        <f t="shared" si="10"/>
        <v/>
      </c>
      <c r="ID16" s="3" t="str">
        <f t="shared" si="22"/>
        <v>t10 = 'BANKNIFTY1!', BU10='', RANK10=''</v>
      </c>
    </row>
    <row r="17" spans="1:238" x14ac:dyDescent="0.25">
      <c r="A17" s="21" t="str">
        <f>IF(Final_DF!A17="","",Final_DF!A17)</f>
        <v>MFSL</v>
      </c>
      <c r="B17" s="21" t="str">
        <f>IF(Final_DF!G17="","",Final_DF!G17)</f>
        <v xml:space="preserve">MAX FINANCIAL SERV LTD              </v>
      </c>
      <c r="C17" s="21" t="str">
        <f>IF(Final_DF!E17="","",Final_DF!E17)</f>
        <v>Finance</v>
      </c>
      <c r="D17" s="21" t="str">
        <f>IF(Final_DF!F17="","",Final_DF!F17)</f>
        <v>Life/Health Insurance</v>
      </c>
      <c r="E17" s="21" t="b">
        <f>IF(Final_DF!BT17="","",Final_DF!BT17)</f>
        <v>0</v>
      </c>
      <c r="F17" s="21" t="b">
        <f>IF(Final_DF!BJ17="","",Final_DF!BJ17)</f>
        <v>1</v>
      </c>
      <c r="G17" s="21" t="b">
        <f>IF(Final_DF!CS17="","",Final_DF!CS17)</f>
        <v>1</v>
      </c>
      <c r="H17" s="37" t="str">
        <f>IF(Final_DF!CT17="","",Final_DF!CT17)</f>
        <v>BEARISH_ALIGNMENT</v>
      </c>
      <c r="I17" s="37" t="str">
        <f>IF(Final_DF!CU17="","",Final_DF!CU17)</f>
        <v>BEARISH_ALIGNMENT</v>
      </c>
      <c r="J17" s="21" t="str">
        <f>IF(Final_DF!CQ17="","",Final_DF!CQ17)</f>
        <v>BEARISH</v>
      </c>
      <c r="K17" s="21" t="str">
        <f>IF(Final_DF!CB17="","",Final_DF!CB17)</f>
        <v>Significant Short Buildup</v>
      </c>
      <c r="L17" s="22" t="str">
        <f>IF(Final_DF!CV17="","",Final_DF!CV17)</f>
        <v>BEARISH</v>
      </c>
      <c r="M17" s="22">
        <f>IF(Final_DF!CW17="","",Final_DF!CW17)</f>
        <v>4</v>
      </c>
      <c r="N17" s="22">
        <f>IF(Final_DF!CX17="","",Final_DF!CX17)</f>
        <v>150</v>
      </c>
      <c r="O17" s="22" t="b">
        <f>IF(Final_DF!CY17="","",Final_DF!CY17)</f>
        <v>0</v>
      </c>
      <c r="P17" s="22" t="str">
        <f>IF(Final_DF!CM17="","",Final_DF!CM17)</f>
        <v>Sell</v>
      </c>
      <c r="Q17" s="22" t="str">
        <f>IF(Final_DF!CN17="","",Final_DF!CN17)</f>
        <v>LAST_LOSER</v>
      </c>
      <c r="R17" s="22">
        <f>IF(P17="","",ROUND((Final_DF!CO17/6)+1,0))</f>
        <v>4</v>
      </c>
      <c r="S17" s="22">
        <f>IF(Final_DF!CP17="","",Final_DF!CP17)</f>
        <v>940</v>
      </c>
      <c r="T17" s="22">
        <f>IFERROR(VLOOKUP(A17,VSLRT!A:E,3,FALSE),"")</f>
        <v>0</v>
      </c>
      <c r="U17" s="22">
        <f>IFERROR(VLOOKUP(A17,VSLRT!A:E,4,FALSE),"")</f>
        <v>0</v>
      </c>
      <c r="V17" s="22">
        <f>IFERROR(VLOOKUP(A17,VSLRT!A:E,5,FALSE),"")</f>
        <v>0</v>
      </c>
      <c r="W17" s="23" t="b">
        <f>IF(Final_DF!BA17="","",Final_DF!BA17)</f>
        <v>0</v>
      </c>
      <c r="X17" s="23" t="b">
        <f>IF(Final_DF!BB17="","",Final_DF!BB17)</f>
        <v>0</v>
      </c>
      <c r="Y17" s="23" t="b">
        <f>IF(Final_DF!BC17="","",Final_DF!BC17)</f>
        <v>0</v>
      </c>
      <c r="Z17" s="23">
        <f>IF(Final_DF!AW17="","",Final_DF!AW17)</f>
        <v>0</v>
      </c>
      <c r="AA17" s="23">
        <f>IF(Final_DF!AX17="","",Final_DF!AX17)</f>
        <v>0</v>
      </c>
      <c r="AB17" s="23">
        <f>IF(Final_DF!AY17="","",Final_DF!AY17)</f>
        <v>0</v>
      </c>
      <c r="AC17" s="23">
        <f>IF(Final_DF!M17="","",ROUND(Final_DF!M17,2))</f>
        <v>-2.1800000000000002</v>
      </c>
      <c r="AD17" s="23">
        <f>IF(Final_DF!L17="","",ROUND(Final_DF!L17,2))</f>
        <v>888.4</v>
      </c>
      <c r="AE17" s="23" t="b">
        <f>IF(Final_DF!AZ17="","",Final_DF!AZ17)</f>
        <v>0</v>
      </c>
      <c r="AH17" s="23" t="str">
        <f>IF(Final_DF!AO17="","",Final_DF!AO17)</f>
        <v>VR163</v>
      </c>
      <c r="AI17" s="23" t="b">
        <f>IF(Final_DF!AP17="","",Final_DF!AP17)</f>
        <v>0</v>
      </c>
      <c r="AJ17" s="23" t="str">
        <f>IF(Final_DF!AH17="","",Final_DF!AH17)</f>
        <v>0.59</v>
      </c>
      <c r="AK17" s="21" t="str">
        <f>IFERROR(VLOOKUP(A17,Postmarket!A:X,24,FALSE),"")</f>
        <v/>
      </c>
      <c r="AL17" s="21" t="str">
        <f>IFERROR(VLOOKUP(A17,Postmarket!A:X,23,FALSE),"")</f>
        <v/>
      </c>
      <c r="AM17" s="21">
        <f>IFERROR(VLOOKUP(A17,Postmarket!A:X,8,FALSE),"")</f>
        <v>-1.32</v>
      </c>
      <c r="AN17" s="21">
        <f>IFERROR(VLOOKUP(A17,Postmarket!A:F,5,FALSE),"")</f>
        <v>905.7</v>
      </c>
      <c r="AO17" s="23" t="str">
        <f>IF(Final_DF!DB17="","",Final_DF!DB17)</f>
        <v/>
      </c>
      <c r="AP17" s="23">
        <f>IF(Final_DF!CZ17="","",Final_DF!CZ17)</f>
        <v>13.64</v>
      </c>
      <c r="AQ17" s="23">
        <f>IF(Final_DF!DA17="","",Final_DF!DA17)</f>
        <v>13.71</v>
      </c>
      <c r="AR17" s="23" t="b">
        <f>IF(Final_DF!DC17="","",Final_DF!DC17)</f>
        <v>0</v>
      </c>
      <c r="AS17" s="23" t="b">
        <f>IF(Final_DF!DD17="","",Final_DF!DD17)</f>
        <v>1</v>
      </c>
      <c r="AT17" s="23" t="b">
        <f>IF(Final_DF!DE17="","",Final_DF!DE17)</f>
        <v>0</v>
      </c>
      <c r="AU17" s="23" t="b">
        <f>IF(Final_DF!DF17="","",Final_DF!DF17)</f>
        <v>1</v>
      </c>
      <c r="AV17" s="21">
        <v>1</v>
      </c>
      <c r="AX17" s="116"/>
      <c r="AY17"/>
      <c r="AZ17"/>
      <c r="BA17"/>
      <c r="BB17"/>
      <c r="BC17"/>
      <c r="BD17"/>
      <c r="BE17"/>
      <c r="BF17"/>
      <c r="BG17"/>
      <c r="BH17"/>
      <c r="BI17"/>
      <c r="BJ17"/>
      <c r="BK17"/>
      <c r="BL17"/>
      <c r="BM17"/>
      <c r="BN17"/>
      <c r="BO17"/>
      <c r="BP17"/>
      <c r="BQ17"/>
      <c r="BR17"/>
      <c r="BS17"/>
      <c r="BT17"/>
      <c r="BU17"/>
      <c r="BV17" s="3"/>
      <c r="BW17" s="3"/>
      <c r="BX17" s="3"/>
      <c r="BY17" s="3"/>
      <c r="BZ17" s="3"/>
      <c r="CA17" s="60"/>
      <c r="CB17" s="25">
        <f t="shared" si="4"/>
        <v>0</v>
      </c>
      <c r="CC17" s="25" t="str">
        <f t="shared" si="5"/>
        <v/>
      </c>
      <c r="CD17" s="3" t="str">
        <f t="shared" si="6"/>
        <v/>
      </c>
      <c r="CF17" s="116"/>
      <c r="CG17" s="50" t="s">
        <v>2</v>
      </c>
      <c r="CI17" s="50"/>
      <c r="CJ17" s="53"/>
      <c r="CQ17" s="50"/>
      <c r="CU17" s="53"/>
      <c r="CV17" s="50"/>
      <c r="CW17" s="50"/>
      <c r="CX17" s="50"/>
      <c r="DA17" s="50"/>
      <c r="DB17" s="53"/>
      <c r="DC17" s="60">
        <v>10</v>
      </c>
      <c r="DD17" s="3"/>
      <c r="DE17" s="3"/>
      <c r="DF17" s="3"/>
      <c r="DG17" s="3"/>
      <c r="DH17" s="3"/>
      <c r="DI17" s="60"/>
      <c r="DJ17" s="60"/>
      <c r="DK17" s="60"/>
      <c r="DL17" s="25">
        <f t="shared" si="7"/>
        <v>0</v>
      </c>
      <c r="DM17" s="25" t="str">
        <f t="shared" si="8"/>
        <v/>
      </c>
      <c r="DN17" s="3" t="str">
        <f t="shared" si="9"/>
        <v/>
      </c>
      <c r="DO17" s="3"/>
      <c r="DP17" s="3" t="s">
        <v>284</v>
      </c>
      <c r="DQ17" s="27">
        <v>1</v>
      </c>
      <c r="DR17" s="3"/>
      <c r="DS17" s="3"/>
      <c r="DT17" s="25" t="str">
        <f t="shared" si="11"/>
        <v>PEL</v>
      </c>
      <c r="DU17" s="3" t="str">
        <f t="shared" si="12"/>
        <v>NSE:PEL</v>
      </c>
      <c r="DW17" s="3"/>
      <c r="DX17" s="3"/>
      <c r="DY17" s="3"/>
      <c r="DZ17" s="3"/>
      <c r="EA17" s="25" t="str">
        <f t="shared" si="13"/>
        <v/>
      </c>
      <c r="EB17" s="3" t="str">
        <f t="shared" si="14"/>
        <v/>
      </c>
      <c r="EC17" s="3"/>
      <c r="ED17" s="3"/>
      <c r="EE17" s="3" t="s">
        <v>230</v>
      </c>
      <c r="EF17" s="3">
        <v>49.89</v>
      </c>
      <c r="EG17" s="27">
        <v>1</v>
      </c>
      <c r="EH17" s="27">
        <v>1</v>
      </c>
      <c r="EI17" s="27"/>
      <c r="EJ17" s="3"/>
      <c r="EK17" s="25" t="str">
        <f t="shared" si="15"/>
        <v>JUBLFOOD</v>
      </c>
      <c r="EL17" s="3" t="str">
        <f t="shared" si="16"/>
        <v>NSE:JUBLFOOD</v>
      </c>
      <c r="EO17" s="3" t="s">
        <v>367</v>
      </c>
      <c r="EP17" s="3">
        <v>10.7</v>
      </c>
      <c r="EQ17" s="27">
        <v>1</v>
      </c>
      <c r="ER17" s="27">
        <v>1</v>
      </c>
      <c r="ES17" s="27"/>
      <c r="ET17" s="25" t="str">
        <f t="shared" si="17"/>
        <v>BOSCHLTD</v>
      </c>
      <c r="EU17" s="3" t="str">
        <f t="shared" si="18"/>
        <v>NSE:BOSCHLTD</v>
      </c>
      <c r="FB17" s="3"/>
      <c r="FC17" s="3" t="s">
        <v>253</v>
      </c>
      <c r="FD17" s="3">
        <v>26</v>
      </c>
      <c r="FE17" s="3">
        <v>6</v>
      </c>
      <c r="FF17" s="27">
        <v>1</v>
      </c>
      <c r="FG17" s="27"/>
      <c r="FH17" s="27">
        <v>1</v>
      </c>
      <c r="FI17" s="27"/>
      <c r="FJ17" s="27"/>
      <c r="FK17" s="27"/>
      <c r="FL17" s="27"/>
      <c r="FM17" s="27"/>
      <c r="FN17" s="25" t="str">
        <f t="shared" si="23"/>
        <v>FEDERALBNK</v>
      </c>
      <c r="FO17" s="3" t="str">
        <f t="shared" si="24"/>
        <v>NSE:FEDERALBNK</v>
      </c>
      <c r="FT17" s="3" t="s">
        <v>239</v>
      </c>
      <c r="FU17" s="27">
        <v>1</v>
      </c>
      <c r="FV17" s="27"/>
      <c r="FW17" s="27"/>
      <c r="FX17" s="27"/>
      <c r="FY17" s="27"/>
      <c r="FZ17" s="27"/>
      <c r="GA17" s="3"/>
      <c r="GB17" s="3"/>
      <c r="GC17" s="3"/>
      <c r="GD17" s="3" t="s">
        <v>90</v>
      </c>
      <c r="GE17" s="3" t="str">
        <f t="shared" si="0"/>
        <v>t12 = 'NSE:BHARTIARTL1!'</v>
      </c>
      <c r="GF17" s="3" t="str">
        <f t="shared" si="1"/>
        <v>BHARTIARTL</v>
      </c>
      <c r="GG17" s="3"/>
      <c r="GH17" s="3"/>
      <c r="GI17" s="3"/>
      <c r="GJ17" s="3"/>
      <c r="GK17" s="3" t="s">
        <v>236</v>
      </c>
      <c r="GL17" s="27">
        <v>1</v>
      </c>
      <c r="GM17" s="27"/>
      <c r="GN17" s="27"/>
      <c r="GO17" s="27"/>
      <c r="GP17" s="27"/>
      <c r="GQ17" s="3"/>
      <c r="GR17" s="3" t="s">
        <v>90</v>
      </c>
      <c r="GS17" s="3" t="str">
        <f t="shared" si="2"/>
        <v>t12 = 'NSE:AXISBANK1!'</v>
      </c>
      <c r="GT17" s="3" t="str">
        <f t="shared" si="3"/>
        <v>AXISBANK</v>
      </c>
      <c r="GU17" s="3"/>
      <c r="GV17" s="3"/>
      <c r="HA17" s="3"/>
      <c r="HB17"/>
      <c r="HC17"/>
      <c r="HD17"/>
      <c r="HE17"/>
      <c r="HF17"/>
      <c r="HG17"/>
      <c r="HH17"/>
      <c r="HI17"/>
      <c r="HJ17"/>
      <c r="HK17"/>
      <c r="HL17"/>
      <c r="HM17"/>
      <c r="HN17"/>
      <c r="HO17"/>
      <c r="HP17" s="3"/>
      <c r="HQ17" s="3"/>
      <c r="HR17" s="3"/>
      <c r="HS17" s="3"/>
      <c r="HT17" s="3"/>
      <c r="HU17" s="27"/>
      <c r="HV17" s="27"/>
      <c r="HW17" s="27"/>
      <c r="HX17" s="3">
        <v>11</v>
      </c>
      <c r="HY17" s="3" t="str">
        <f t="shared" si="19"/>
        <v/>
      </c>
      <c r="HZ17" s="3" t="str">
        <f t="shared" si="20"/>
        <v/>
      </c>
      <c r="IA17" s="3"/>
      <c r="IB17" s="3" t="str">
        <f t="shared" si="21"/>
        <v>'BANKNIFTY1!'</v>
      </c>
      <c r="IC17" s="3" t="str">
        <f t="shared" si="10"/>
        <v/>
      </c>
      <c r="ID17" s="3" t="str">
        <f t="shared" si="22"/>
        <v>t11 = 'BANKNIFTY1!', BU11='', RANK11=''</v>
      </c>
    </row>
    <row r="18" spans="1:238" ht="24" x14ac:dyDescent="0.25">
      <c r="A18" s="21" t="str">
        <f>IF(Final_DF!A18="","",Final_DF!A18)</f>
        <v>COFORGE</v>
      </c>
      <c r="B18" s="21" t="str">
        <f>IF(Final_DF!G18="","",Final_DF!G18)</f>
        <v xml:space="preserve">COFORGE LIMITED                     </v>
      </c>
      <c r="C18" s="21" t="str">
        <f>IF(Final_DF!E18="","",Final_DF!E18)</f>
        <v>Technology Services</v>
      </c>
      <c r="D18" s="21" t="str">
        <f>IF(Final_DF!F18="","",Final_DF!F18)</f>
        <v>Information Technology Services</v>
      </c>
      <c r="E18" s="21" t="b">
        <f>IF(Final_DF!BT18="","",Final_DF!BT18)</f>
        <v>1</v>
      </c>
      <c r="F18" s="21" t="b">
        <f>IF(Final_DF!BJ18="","",Final_DF!BJ18)</f>
        <v>1</v>
      </c>
      <c r="G18" s="21" t="b">
        <f>IF(Final_DF!CS18="","",Final_DF!CS18)</f>
        <v>1</v>
      </c>
      <c r="H18" s="37" t="str">
        <f>IF(Final_DF!CT18="","",Final_DF!CT18)</f>
        <v>na</v>
      </c>
      <c r="I18" s="37" t="str">
        <f>IF(Final_DF!CU18="","",Final_DF!CU18)</f>
        <v>na</v>
      </c>
      <c r="J18" s="21" t="str">
        <f>IF(Final_DF!CQ18="","",Final_DF!CQ18)</f>
        <v>BEARISH</v>
      </c>
      <c r="K18" s="21" t="str">
        <f>IF(Final_DF!CB18="","",Final_DF!CB18)</f>
        <v>Significant Long Unwinding</v>
      </c>
      <c r="L18" s="22" t="str">
        <f>IF(Final_DF!CV18="","",Final_DF!CV18)</f>
        <v>BULLISH</v>
      </c>
      <c r="M18" s="22">
        <f>IF(Final_DF!CW18="","",Final_DF!CW18)</f>
        <v>14</v>
      </c>
      <c r="N18" s="22">
        <f>IF(Final_DF!CX18="","",Final_DF!CX18)</f>
        <v>1021</v>
      </c>
      <c r="O18" s="22" t="b">
        <f>IF(Final_DF!CY18="","",Final_DF!CY18)</f>
        <v>0</v>
      </c>
      <c r="P18" s="22" t="str">
        <f>IF(Final_DF!CM18="","",Final_DF!CM18)</f>
        <v>Sell</v>
      </c>
      <c r="Q18" s="22" t="str">
        <f>IF(Final_DF!CN18="","",Final_DF!CN18)</f>
        <v>LAST_WINNER</v>
      </c>
      <c r="R18" s="22">
        <f>IF(P18="","",ROUND((Final_DF!CO18/6)+1,0))</f>
        <v>6</v>
      </c>
      <c r="S18" s="22">
        <f>IF(Final_DF!CP18="","",Final_DF!CP18)</f>
        <v>6600</v>
      </c>
      <c r="T18" s="22">
        <f>IFERROR(VLOOKUP(A18,VSLRT!A:E,3,FALSE),"")</f>
        <v>0</v>
      </c>
      <c r="U18" s="22">
        <f>IFERROR(VLOOKUP(A18,VSLRT!A:E,4,FALSE),"")</f>
        <v>0</v>
      </c>
      <c r="V18" s="22">
        <f>IFERROR(VLOOKUP(A18,VSLRT!A:E,5,FALSE),"")</f>
        <v>0</v>
      </c>
      <c r="W18" s="23" t="b">
        <f>IF(Final_DF!BA18="","",Final_DF!BA18)</f>
        <v>1</v>
      </c>
      <c r="X18" s="23" t="b">
        <f>IF(Final_DF!BB18="","",Final_DF!BB18)</f>
        <v>1</v>
      </c>
      <c r="Y18" s="23" t="b">
        <f>IF(Final_DF!BC18="","",Final_DF!BC18)</f>
        <v>1</v>
      </c>
      <c r="Z18" s="23" t="str">
        <f>IF(Final_DF!AW18="","",Final_DF!AW18)</f>
        <v>SPR1</v>
      </c>
      <c r="AA18" s="23" t="str">
        <f>IF(Final_DF!AX18="","",Final_DF!AX18)</f>
        <v>SOR2</v>
      </c>
      <c r="AB18" s="23" t="str">
        <f>IF(Final_DF!AY18="","",Final_DF!AY18)</f>
        <v>SVR1</v>
      </c>
      <c r="AC18" s="23">
        <f>IF(Final_DF!M18="","",ROUND(Final_DF!M18,2))</f>
        <v>-2.09</v>
      </c>
      <c r="AD18" s="23">
        <f>IF(Final_DF!L18="","",ROUND(Final_DF!L18,2))</f>
        <v>6300.8</v>
      </c>
      <c r="AE18" s="23" t="b">
        <f>IF(Final_DF!AZ18="","",Final_DF!AZ18)</f>
        <v>0</v>
      </c>
      <c r="AH18" s="23" t="str">
        <f>IF(Final_DF!AO18="","",Final_DF!AO18)</f>
        <v>VR165</v>
      </c>
      <c r="AI18" s="23" t="b">
        <f>IF(Final_DF!AP18="","",Final_DF!AP18)</f>
        <v>0</v>
      </c>
      <c r="AJ18" s="23" t="str">
        <f>IF(Final_DF!AH18="","",Final_DF!AH18)</f>
        <v>0.93</v>
      </c>
      <c r="AK18" s="21" t="str">
        <f>IFERROR(VLOOKUP(A18,Postmarket!A:X,24,FALSE),"")</f>
        <v/>
      </c>
      <c r="AL18" s="21" t="str">
        <f>IFERROR(VLOOKUP(A18,Postmarket!A:X,23,FALSE),"")</f>
        <v/>
      </c>
      <c r="AM18" s="21">
        <f>IFERROR(VLOOKUP(A18,Postmarket!A:X,8,FALSE),"")</f>
        <v>-1.8</v>
      </c>
      <c r="AN18" s="21">
        <f>IFERROR(VLOOKUP(A18,Postmarket!A:F,5,FALSE),"")</f>
        <v>6415.35</v>
      </c>
      <c r="AO18" s="23" t="str">
        <f>IF(Final_DF!DB18="","",Final_DF!DB18)</f>
        <v/>
      </c>
      <c r="AP18" s="23">
        <f>IF(Final_DF!CZ18="","",Final_DF!CZ18)</f>
        <v>24.27</v>
      </c>
      <c r="AQ18" s="23">
        <f>IF(Final_DF!DA18="","",Final_DF!DA18)</f>
        <v>22.88</v>
      </c>
      <c r="AR18" s="23" t="b">
        <f>IF(Final_DF!DC18="","",Final_DF!DC18)</f>
        <v>0</v>
      </c>
      <c r="AS18" s="23" t="b">
        <f>IF(Final_DF!DD18="","",Final_DF!DD18)</f>
        <v>0</v>
      </c>
      <c r="AT18" s="23" t="b">
        <f>IF(Final_DF!DE18="","",Final_DF!DE18)</f>
        <v>0</v>
      </c>
      <c r="AU18" s="23" t="b">
        <f>IF(Final_DF!DF18="","",Final_DF!DF18)</f>
        <v>0</v>
      </c>
      <c r="AX18" s="116"/>
      <c r="AY18"/>
      <c r="AZ18"/>
      <c r="BA18"/>
      <c r="BB18"/>
      <c r="BC18"/>
      <c r="BD18"/>
      <c r="BE18"/>
      <c r="BF18"/>
      <c r="BG18"/>
      <c r="BH18"/>
      <c r="BI18"/>
      <c r="BJ18"/>
      <c r="BK18"/>
      <c r="BL18"/>
      <c r="BM18"/>
      <c r="BN18"/>
      <c r="BO18"/>
      <c r="BP18"/>
      <c r="BQ18"/>
      <c r="BR18"/>
      <c r="BS18"/>
      <c r="BT18"/>
      <c r="BU18"/>
      <c r="BV18" s="3"/>
      <c r="BW18" s="3"/>
      <c r="BX18" s="3"/>
      <c r="BY18" s="3"/>
      <c r="BZ18" s="3"/>
      <c r="CA18" s="60"/>
      <c r="CB18" s="25">
        <f t="shared" si="4"/>
        <v>0</v>
      </c>
      <c r="CC18" s="25" t="str">
        <f t="shared" si="5"/>
        <v/>
      </c>
      <c r="CD18" s="3" t="str">
        <f t="shared" si="6"/>
        <v/>
      </c>
      <c r="CF18" s="116"/>
      <c r="CG18"/>
      <c r="CH18"/>
      <c r="CI18"/>
      <c r="CJ18"/>
      <c r="CK18"/>
      <c r="CL18"/>
      <c r="CM18"/>
      <c r="CN18"/>
      <c r="CO18"/>
      <c r="CP18"/>
      <c r="CQ18"/>
      <c r="CR18"/>
      <c r="CS18"/>
      <c r="CT18"/>
      <c r="CU18"/>
      <c r="CV18"/>
      <c r="CW18"/>
      <c r="CX18"/>
      <c r="CY18"/>
      <c r="CZ18"/>
      <c r="DA18"/>
      <c r="DB18"/>
      <c r="DC18"/>
      <c r="DD18" s="3"/>
      <c r="DE18" s="3"/>
      <c r="DF18" s="3"/>
      <c r="DG18" s="3"/>
      <c r="DH18" s="3"/>
      <c r="DI18" s="60"/>
      <c r="DJ18" s="60"/>
      <c r="DK18" s="60"/>
      <c r="DL18" s="25">
        <f t="shared" si="7"/>
        <v>0</v>
      </c>
      <c r="DM18" s="25" t="str">
        <f t="shared" si="8"/>
        <v/>
      </c>
      <c r="DN18" s="3" t="str">
        <f t="shared" si="9"/>
        <v/>
      </c>
      <c r="DO18" s="3"/>
      <c r="DP18" s="3" t="s">
        <v>286</v>
      </c>
      <c r="DQ18" s="27">
        <v>1</v>
      </c>
      <c r="DR18" s="3"/>
      <c r="DS18" s="3"/>
      <c r="DT18" s="25" t="str">
        <f t="shared" si="11"/>
        <v>PNB</v>
      </c>
      <c r="DU18" s="3" t="str">
        <f t="shared" si="12"/>
        <v>NSE:PNB</v>
      </c>
      <c r="DW18" s="3"/>
      <c r="DX18" s="3"/>
      <c r="DY18" s="3"/>
      <c r="DZ18" s="3"/>
      <c r="EA18" s="25" t="str">
        <f t="shared" si="13"/>
        <v/>
      </c>
      <c r="EB18" s="3" t="str">
        <f t="shared" si="14"/>
        <v/>
      </c>
      <c r="EC18" s="3"/>
      <c r="ED18" s="3"/>
      <c r="EE18" s="3" t="s">
        <v>218</v>
      </c>
      <c r="EF18" s="3">
        <v>32.15</v>
      </c>
      <c r="EG18" s="27">
        <v>1</v>
      </c>
      <c r="EH18" s="27">
        <v>1</v>
      </c>
      <c r="EI18" s="27"/>
      <c r="EJ18" s="3"/>
      <c r="EK18" s="25" t="str">
        <f t="shared" si="15"/>
        <v>LALPATHLAB</v>
      </c>
      <c r="EL18" s="3" t="str">
        <f t="shared" si="16"/>
        <v>NSE:LALPATHLAB</v>
      </c>
      <c r="EO18" s="3" t="s">
        <v>175</v>
      </c>
      <c r="EP18" s="3">
        <v>17.489999999999998</v>
      </c>
      <c r="EQ18" s="27">
        <v>1</v>
      </c>
      <c r="ER18" s="27">
        <v>1</v>
      </c>
      <c r="ES18" s="27"/>
      <c r="ET18" s="25" t="str">
        <f t="shared" si="17"/>
        <v>BRITANNIA</v>
      </c>
      <c r="EU18" s="3" t="str">
        <f t="shared" si="18"/>
        <v>NSE:BRITANNIA</v>
      </c>
      <c r="FB18" s="3"/>
      <c r="FC18" s="3" t="s">
        <v>196</v>
      </c>
      <c r="FD18" s="3">
        <v>1</v>
      </c>
      <c r="FE18" s="3">
        <v>1</v>
      </c>
      <c r="FF18" s="27">
        <v>1</v>
      </c>
      <c r="FG18" s="27"/>
      <c r="FH18" s="27">
        <v>1</v>
      </c>
      <c r="FI18" s="27"/>
      <c r="FJ18" s="27"/>
      <c r="FK18" s="27"/>
      <c r="FL18" s="27"/>
      <c r="FM18" s="27"/>
      <c r="FN18" s="25" t="str">
        <f t="shared" si="23"/>
        <v>GODREJPROP</v>
      </c>
      <c r="FO18" s="3" t="str">
        <f t="shared" si="24"/>
        <v>NSE:GODREJPROP</v>
      </c>
      <c r="FT18" s="3" t="s">
        <v>367</v>
      </c>
      <c r="FU18" s="27">
        <v>1</v>
      </c>
      <c r="FV18" s="27"/>
      <c r="FW18" s="27"/>
      <c r="FX18" s="27"/>
      <c r="FY18" s="27"/>
      <c r="FZ18" s="27"/>
      <c r="GA18" s="3"/>
      <c r="GB18" s="3"/>
      <c r="GC18" s="3"/>
      <c r="GD18" s="3" t="s">
        <v>91</v>
      </c>
      <c r="GE18" s="3" t="str">
        <f t="shared" si="0"/>
        <v>t13 = 'NSE:BOSCHLTD1!'</v>
      </c>
      <c r="GF18" s="3" t="str">
        <f t="shared" si="1"/>
        <v>BOSCHLTD</v>
      </c>
      <c r="GG18" s="3"/>
      <c r="GH18" s="3"/>
      <c r="GI18" s="3"/>
      <c r="GJ18" s="3"/>
      <c r="GK18" s="3" t="s">
        <v>6</v>
      </c>
      <c r="GL18" s="27">
        <v>1</v>
      </c>
      <c r="GM18" s="27"/>
      <c r="GN18" s="27"/>
      <c r="GO18" s="27"/>
      <c r="GP18" s="27"/>
      <c r="GQ18" s="3"/>
      <c r="GR18" s="3" t="s">
        <v>91</v>
      </c>
      <c r="GS18" s="3" t="str">
        <f t="shared" si="2"/>
        <v>t13 = 'NSE:BAJAJ_AUTO1!'</v>
      </c>
      <c r="GT18" s="3" t="str">
        <f t="shared" si="3"/>
        <v>BAJAJ-AUTO</v>
      </c>
      <c r="GU18" s="3"/>
      <c r="GV18" s="3"/>
      <c r="HA18" s="3"/>
      <c r="HB18"/>
      <c r="HC18"/>
      <c r="HD18"/>
      <c r="HE18"/>
      <c r="HF18"/>
      <c r="HG18"/>
      <c r="HH18"/>
      <c r="HI18"/>
      <c r="HJ18"/>
      <c r="HK18"/>
      <c r="HL18"/>
      <c r="HM18"/>
      <c r="HN18"/>
      <c r="HO18"/>
      <c r="HP18" s="3"/>
      <c r="HQ18" s="3"/>
      <c r="HR18" s="3"/>
      <c r="HS18" s="3"/>
      <c r="HT18" s="3"/>
      <c r="HU18" s="27"/>
      <c r="HV18" s="27"/>
      <c r="HW18" s="27"/>
      <c r="HX18" s="3">
        <v>12</v>
      </c>
      <c r="HY18" s="3" t="str">
        <f t="shared" si="19"/>
        <v/>
      </c>
      <c r="HZ18" s="3" t="str">
        <f t="shared" si="20"/>
        <v/>
      </c>
      <c r="IA18" s="3"/>
      <c r="IB18" s="3" t="str">
        <f t="shared" si="21"/>
        <v>'BANKNIFTY1!'</v>
      </c>
      <c r="IC18" s="3" t="str">
        <f t="shared" si="10"/>
        <v/>
      </c>
      <c r="ID18" s="3" t="str">
        <f t="shared" si="22"/>
        <v>t12 = 'BANKNIFTY1!', BU12='', RANK12=''</v>
      </c>
    </row>
    <row r="19" spans="1:238" x14ac:dyDescent="0.25">
      <c r="A19" s="21" t="str">
        <f>IF(Final_DF!A19="","",Final_DF!A19)</f>
        <v>GODREJCP</v>
      </c>
      <c r="B19" s="21" t="str">
        <f>IF(Final_DF!G19="","",Final_DF!G19)</f>
        <v xml:space="preserve">GODREJ CONSUMER PRODUCTS            </v>
      </c>
      <c r="C19" s="21" t="str">
        <f>IF(Final_DF!E19="","",Final_DF!E19)</f>
        <v>Consumer Non-Durables</v>
      </c>
      <c r="D19" s="21" t="str">
        <f>IF(Final_DF!F19="","",Final_DF!F19)</f>
        <v>Household/Personal Care</v>
      </c>
      <c r="E19" s="21" t="b">
        <f>IF(Final_DF!BT19="","",Final_DF!BT19)</f>
        <v>1</v>
      </c>
      <c r="F19" s="21" t="b">
        <f>IF(Final_DF!BJ19="","",Final_DF!BJ19)</f>
        <v>1</v>
      </c>
      <c r="G19" s="21" t="b">
        <f>IF(Final_DF!CS19="","",Final_DF!CS19)</f>
        <v>0</v>
      </c>
      <c r="H19" s="37" t="str">
        <f>IF(Final_DF!CT19="","",Final_DF!CT19)</f>
        <v>na</v>
      </c>
      <c r="I19" s="37" t="str">
        <f>IF(Final_DF!CU19="","",Final_DF!CU19)</f>
        <v>na</v>
      </c>
      <c r="J19" s="21" t="str">
        <f>IF(Final_DF!CQ19="","",Final_DF!CQ19)</f>
        <v>BEARISH</v>
      </c>
      <c r="K19" s="21" t="str">
        <f>IF(Final_DF!CB19="","",Final_DF!CB19)</f>
        <v>Short Buildup</v>
      </c>
      <c r="L19" s="22" t="str">
        <f>IF(Final_DF!CV19="","",Final_DF!CV19)</f>
        <v>BULLISH</v>
      </c>
      <c r="M19" s="22">
        <f>IF(Final_DF!CW19="","",Final_DF!CW19)</f>
        <v>9</v>
      </c>
      <c r="N19" s="22">
        <f>IF(Final_DF!CX19="","",Final_DF!CX19)</f>
        <v>194</v>
      </c>
      <c r="O19" s="22" t="b">
        <f>IF(Final_DF!CY19="","",Final_DF!CY19)</f>
        <v>0</v>
      </c>
      <c r="P19" s="22" t="str">
        <f>IF(Final_DF!CM19="","",Final_DF!CM19)</f>
        <v>Buy</v>
      </c>
      <c r="Q19" s="22" t="str">
        <f>IF(Final_DF!CN19="","",Final_DF!CN19)</f>
        <v>LAST_WINNER</v>
      </c>
      <c r="R19" s="22">
        <f>IF(P19="","",ROUND((Final_DF!CO19/6)+1,0))</f>
        <v>3</v>
      </c>
      <c r="S19" s="22">
        <f>IF(Final_DF!CP19="","",Final_DF!CP19)</f>
        <v>1100</v>
      </c>
      <c r="T19" s="22">
        <f>IFERROR(VLOOKUP(A19,VSLRT!A:E,3,FALSE),"")</f>
        <v>0</v>
      </c>
      <c r="U19" s="22">
        <f>IFERROR(VLOOKUP(A19,VSLRT!A:E,4,FALSE),"")</f>
        <v>0</v>
      </c>
      <c r="V19" s="22">
        <f>IFERROR(VLOOKUP(A19,VSLRT!A:E,5,FALSE),"")</f>
        <v>0</v>
      </c>
      <c r="W19" s="23" t="b">
        <f>IF(Final_DF!BA19="","",Final_DF!BA19)</f>
        <v>0</v>
      </c>
      <c r="X19" s="23" t="b">
        <f>IF(Final_DF!BB19="","",Final_DF!BB19)</f>
        <v>0</v>
      </c>
      <c r="Y19" s="23" t="b">
        <f>IF(Final_DF!BC19="","",Final_DF!BC19)</f>
        <v>0</v>
      </c>
      <c r="Z19" s="23">
        <f>IF(Final_DF!AW19="","",Final_DF!AW19)</f>
        <v>0</v>
      </c>
      <c r="AA19" s="23">
        <f>IF(Final_DF!AX19="","",Final_DF!AX19)</f>
        <v>0</v>
      </c>
      <c r="AB19" s="23">
        <f>IF(Final_DF!AY19="","",Final_DF!AY19)</f>
        <v>0</v>
      </c>
      <c r="AC19" s="23">
        <f>IF(Final_DF!M19="","",ROUND(Final_DF!M19,2))</f>
        <v>-2.0499999999999998</v>
      </c>
      <c r="AD19" s="23">
        <f>IF(Final_DF!L19="","",ROUND(Final_DF!L19,2))</f>
        <v>1125.3499999999999</v>
      </c>
      <c r="AE19" s="23" t="b">
        <f>IF(Final_DF!AZ19="","",Final_DF!AZ19)</f>
        <v>0</v>
      </c>
      <c r="AH19" s="23" t="str">
        <f>IF(Final_DF!AO19="","",Final_DF!AO19)</f>
        <v>VR114</v>
      </c>
      <c r="AI19" s="23" t="b">
        <f>IF(Final_DF!AP19="","",Final_DF!AP19)</f>
        <v>0</v>
      </c>
      <c r="AJ19" s="23" t="str">
        <f>IF(Final_DF!AH19="","",Final_DF!AH19)</f>
        <v>0.50</v>
      </c>
      <c r="AK19" s="21" t="str">
        <f>IFERROR(VLOOKUP(A19,Postmarket!A:X,24,FALSE),"")</f>
        <v/>
      </c>
      <c r="AL19" s="21" t="str">
        <f>IFERROR(VLOOKUP(A19,Postmarket!A:X,23,FALSE),"")</f>
        <v/>
      </c>
      <c r="AM19" s="21">
        <f>IFERROR(VLOOKUP(A19,Postmarket!A:X,8,FALSE),"")</f>
        <v>-2.72</v>
      </c>
      <c r="AN19" s="21">
        <f>IFERROR(VLOOKUP(A19,Postmarket!A:F,5,FALSE),"")</f>
        <v>1149.25</v>
      </c>
      <c r="AO19" s="23" t="str">
        <f>IF(Final_DF!DB19="","",Final_DF!DB19)</f>
        <v/>
      </c>
      <c r="AP19" s="23">
        <f>IF(Final_DF!CZ19="","",Final_DF!CZ19)</f>
        <v>12.69</v>
      </c>
      <c r="AQ19" s="23">
        <f>IF(Final_DF!DA19="","",Final_DF!DA19)</f>
        <v>13.03</v>
      </c>
      <c r="AR19" s="23" t="b">
        <f>IF(Final_DF!DC19="","",Final_DF!DC19)</f>
        <v>0</v>
      </c>
      <c r="AS19" s="23" t="b">
        <f>IF(Final_DF!DD19="","",Final_DF!DD19)</f>
        <v>0</v>
      </c>
      <c r="AT19" s="23" t="b">
        <f>IF(Final_DF!DE19="","",Final_DF!DE19)</f>
        <v>0</v>
      </c>
      <c r="AU19" s="23" t="b">
        <f>IF(Final_DF!DF19="","",Final_DF!DF19)</f>
        <v>0</v>
      </c>
      <c r="AX19" s="116"/>
      <c r="AY19"/>
      <c r="AZ19"/>
      <c r="BA19"/>
      <c r="BB19"/>
      <c r="BC19"/>
      <c r="BD19"/>
      <c r="BE19"/>
      <c r="BF19"/>
      <c r="BG19"/>
      <c r="BH19"/>
      <c r="BI19"/>
      <c r="BJ19"/>
      <c r="BK19"/>
      <c r="BL19"/>
      <c r="BM19"/>
      <c r="BN19"/>
      <c r="BO19"/>
      <c r="BP19"/>
      <c r="BQ19"/>
      <c r="BR19"/>
      <c r="BS19"/>
      <c r="BT19"/>
      <c r="BU19"/>
      <c r="BV19" s="3"/>
      <c r="BW19" s="3"/>
      <c r="BX19" s="3"/>
      <c r="BY19" s="3"/>
      <c r="BZ19" s="3"/>
      <c r="CA19" s="3"/>
      <c r="CB19" s="25">
        <f t="shared" si="4"/>
        <v>0</v>
      </c>
      <c r="CC19" s="25" t="str">
        <f t="shared" si="5"/>
        <v/>
      </c>
      <c r="CD19" s="3" t="str">
        <f t="shared" si="6"/>
        <v/>
      </c>
      <c r="CF19" s="116"/>
      <c r="CG19"/>
      <c r="CH19"/>
      <c r="CI19"/>
      <c r="CJ19"/>
      <c r="CK19"/>
      <c r="CL19"/>
      <c r="CM19"/>
      <c r="CN19"/>
      <c r="CO19"/>
      <c r="CP19"/>
      <c r="CQ19"/>
      <c r="CR19"/>
      <c r="CS19"/>
      <c r="CT19"/>
      <c r="CU19"/>
      <c r="CV19"/>
      <c r="CW19"/>
      <c r="CX19"/>
      <c r="CY19"/>
      <c r="CZ19"/>
      <c r="DA19"/>
      <c r="DB19"/>
      <c r="DC19"/>
      <c r="DD19" s="3"/>
      <c r="DE19" s="3"/>
      <c r="DF19" s="3"/>
      <c r="DG19" s="3"/>
      <c r="DH19" s="3"/>
      <c r="DI19" s="3"/>
      <c r="DJ19" s="3"/>
      <c r="DK19" s="3"/>
      <c r="DL19" s="25">
        <f t="shared" si="7"/>
        <v>0</v>
      </c>
      <c r="DM19" s="25" t="str">
        <f t="shared" si="8"/>
        <v/>
      </c>
      <c r="DN19" s="3" t="str">
        <f t="shared" si="9"/>
        <v/>
      </c>
      <c r="DO19" s="3"/>
      <c r="DP19" s="3" t="s">
        <v>287</v>
      </c>
      <c r="DQ19" s="27">
        <v>1</v>
      </c>
      <c r="DR19" s="3"/>
      <c r="DS19" s="3"/>
      <c r="DT19" s="25" t="str">
        <f t="shared" si="11"/>
        <v>POLYCAB</v>
      </c>
      <c r="DU19" s="3" t="str">
        <f t="shared" si="12"/>
        <v>NSE:POLYCAB</v>
      </c>
      <c r="DW19" s="3"/>
      <c r="DX19" s="3"/>
      <c r="DY19" s="3"/>
      <c r="DZ19" s="3"/>
      <c r="EA19" s="25" t="str">
        <f t="shared" si="13"/>
        <v/>
      </c>
      <c r="EB19" s="3" t="str">
        <f t="shared" si="14"/>
        <v/>
      </c>
      <c r="EC19" s="3"/>
      <c r="ED19" s="3"/>
      <c r="EE19" s="3" t="s">
        <v>272</v>
      </c>
      <c r="EF19" s="3">
        <v>39.479999999999997</v>
      </c>
      <c r="EG19" s="27">
        <v>1</v>
      </c>
      <c r="EH19" s="27">
        <v>1</v>
      </c>
      <c r="EI19" s="27"/>
      <c r="EJ19" s="3"/>
      <c r="EK19" s="25" t="str">
        <f t="shared" si="15"/>
        <v>LTTS</v>
      </c>
      <c r="EL19" s="3" t="str">
        <f t="shared" si="16"/>
        <v>NSE:LTTS</v>
      </c>
      <c r="EO19" s="3" t="s">
        <v>242</v>
      </c>
      <c r="EP19" s="3">
        <v>74.290000000000006</v>
      </c>
      <c r="EQ19" s="27">
        <v>1</v>
      </c>
      <c r="ER19" s="27">
        <v>1</v>
      </c>
      <c r="ES19" s="27"/>
      <c r="ET19" s="25" t="str">
        <f t="shared" si="17"/>
        <v>CANBK</v>
      </c>
      <c r="EU19" s="3" t="str">
        <f t="shared" si="18"/>
        <v>NSE:CANBK</v>
      </c>
      <c r="FB19" s="3"/>
      <c r="FC19" s="3" t="s">
        <v>258</v>
      </c>
      <c r="FD19" s="3">
        <v>573</v>
      </c>
      <c r="FE19" s="3">
        <v>3</v>
      </c>
      <c r="FF19" s="27"/>
      <c r="FG19" s="27">
        <v>1</v>
      </c>
      <c r="FH19" s="27">
        <v>1</v>
      </c>
      <c r="FI19" s="27"/>
      <c r="FJ19" s="27"/>
      <c r="FK19" s="27"/>
      <c r="FL19" s="27"/>
      <c r="FM19" s="27"/>
      <c r="FN19" s="25" t="str">
        <f t="shared" si="23"/>
        <v>HDFCAMC</v>
      </c>
      <c r="FO19" s="3" t="str">
        <f t="shared" si="24"/>
        <v>NSE:HDFCAMC</v>
      </c>
      <c r="FT19" s="3" t="s">
        <v>175</v>
      </c>
      <c r="FU19" s="27">
        <v>1</v>
      </c>
      <c r="FV19" s="27"/>
      <c r="FW19" s="27"/>
      <c r="FX19" s="27"/>
      <c r="FY19" s="27"/>
      <c r="FZ19" s="27"/>
      <c r="GA19" s="3"/>
      <c r="GB19" s="3"/>
      <c r="GC19" s="3"/>
      <c r="GD19" s="3" t="s">
        <v>92</v>
      </c>
      <c r="GE19" s="3" t="str">
        <f t="shared" si="0"/>
        <v>t14 = 'NSE:BRITANNIA1!'</v>
      </c>
      <c r="GF19" s="3" t="str">
        <f t="shared" si="1"/>
        <v>BRITANNIA</v>
      </c>
      <c r="GG19" s="3"/>
      <c r="GH19" s="3"/>
      <c r="GI19" s="3"/>
      <c r="GJ19" s="3"/>
      <c r="GK19" s="3" t="s">
        <v>173</v>
      </c>
      <c r="GL19" s="27">
        <v>1</v>
      </c>
      <c r="GM19" s="27"/>
      <c r="GN19" s="27"/>
      <c r="GO19" s="27"/>
      <c r="GP19" s="27"/>
      <c r="GQ19" s="3"/>
      <c r="GR19" s="3" t="s">
        <v>92</v>
      </c>
      <c r="GS19" s="3" t="str">
        <f t="shared" si="2"/>
        <v>t14 = 'NSE:BAJAJFINSV1!'</v>
      </c>
      <c r="GT19" s="3" t="str">
        <f t="shared" si="3"/>
        <v>BAJAJFINSV</v>
      </c>
      <c r="GU19" s="3"/>
      <c r="GV19" s="3"/>
      <c r="HA19" s="3"/>
      <c r="HB19"/>
      <c r="HC19"/>
      <c r="HD19"/>
      <c r="HE19"/>
      <c r="HF19"/>
      <c r="HG19"/>
      <c r="HH19"/>
      <c r="HI19"/>
      <c r="HJ19"/>
      <c r="HK19"/>
      <c r="HL19"/>
      <c r="HM19"/>
      <c r="HN19"/>
      <c r="HO19"/>
      <c r="HP19" s="3"/>
      <c r="HQ19" s="3"/>
      <c r="HR19" s="3"/>
      <c r="HS19" s="3"/>
      <c r="HT19" s="3"/>
      <c r="HU19" s="27"/>
      <c r="HV19" s="27"/>
      <c r="HW19" s="27"/>
      <c r="HX19" s="3">
        <v>13</v>
      </c>
      <c r="HY19" s="3" t="str">
        <f t="shared" si="19"/>
        <v/>
      </c>
      <c r="HZ19" s="3" t="str">
        <f t="shared" si="20"/>
        <v/>
      </c>
      <c r="IA19" s="3"/>
      <c r="IB19" s="3" t="str">
        <f t="shared" si="21"/>
        <v>'BANKNIFTY1!'</v>
      </c>
      <c r="IC19" s="3" t="str">
        <f t="shared" si="10"/>
        <v/>
      </c>
      <c r="ID19" s="3" t="str">
        <f t="shared" si="22"/>
        <v>t13 = 'BANKNIFTY1!', BU13='', RANK13=''</v>
      </c>
    </row>
    <row r="20" spans="1:238" x14ac:dyDescent="0.25">
      <c r="A20" s="21" t="str">
        <f>IF(Final_DF!A20="","",Final_DF!A20)</f>
        <v>DEEPAKNTR</v>
      </c>
      <c r="B20" s="21" t="str">
        <f>IF(Final_DF!G20="","",Final_DF!G20)</f>
        <v xml:space="preserve">DEEPAK NITRITE LTD                  </v>
      </c>
      <c r="C20" s="21" t="str">
        <f>IF(Final_DF!E20="","",Final_DF!E20)</f>
        <v>Process Industries</v>
      </c>
      <c r="D20" s="21" t="str">
        <f>IF(Final_DF!F20="","",Final_DF!F20)</f>
        <v>Chemicals: Specialty</v>
      </c>
      <c r="E20" s="21" t="b">
        <f>IF(Final_DF!BT20="","",Final_DF!BT20)</f>
        <v>0</v>
      </c>
      <c r="F20" s="21" t="b">
        <f>IF(Final_DF!BJ20="","",Final_DF!BJ20)</f>
        <v>1</v>
      </c>
      <c r="G20" s="21" t="b">
        <f>IF(Final_DF!CS20="","",Final_DF!CS20)</f>
        <v>0</v>
      </c>
      <c r="H20" s="37" t="str">
        <f>IF(Final_DF!CT20="","",Final_DF!CT20)</f>
        <v>na</v>
      </c>
      <c r="I20" s="37" t="str">
        <f>IF(Final_DF!CU20="","",Final_DF!CU20)</f>
        <v>na</v>
      </c>
      <c r="J20" s="21" t="str">
        <f>IF(Final_DF!CQ20="","",Final_DF!CQ20)</f>
        <v>BEARISH</v>
      </c>
      <c r="K20" s="21" t="str">
        <f>IF(Final_DF!CB20="","",Final_DF!CB20)</f>
        <v>Short Buildup</v>
      </c>
      <c r="L20" s="22" t="str">
        <f>IF(Final_DF!CV20="","",Final_DF!CV20)</f>
        <v>BEARISH</v>
      </c>
      <c r="M20" s="22">
        <f>IF(Final_DF!CW20="","",Final_DF!CW20)</f>
        <v>6</v>
      </c>
      <c r="N20" s="22">
        <f>IF(Final_DF!CX20="","",Final_DF!CX20)</f>
        <v>400</v>
      </c>
      <c r="O20" s="22" t="b">
        <f>IF(Final_DF!CY20="","",Final_DF!CY20)</f>
        <v>0</v>
      </c>
      <c r="P20" s="22" t="str">
        <f>IF(Final_DF!CM20="","",Final_DF!CM20)</f>
        <v>Sell</v>
      </c>
      <c r="Q20" s="22" t="str">
        <f>IF(Final_DF!CN20="","",Final_DF!CN20)</f>
        <v>LAST_LOSER</v>
      </c>
      <c r="R20" s="22">
        <f>IF(P20="","",ROUND((Final_DF!CO20/6)+1,0))</f>
        <v>8</v>
      </c>
      <c r="S20" s="22">
        <f>IF(Final_DF!CP20="","",Final_DF!CP20)</f>
        <v>2480</v>
      </c>
      <c r="T20" s="22">
        <f>IFERROR(VLOOKUP(A20,VSLRT!A:E,3,FALSE),"")</f>
        <v>0</v>
      </c>
      <c r="U20" s="22">
        <f>IFERROR(VLOOKUP(A20,VSLRT!A:E,4,FALSE),"")</f>
        <v>0</v>
      </c>
      <c r="V20" s="22">
        <f>IFERROR(VLOOKUP(A20,VSLRT!A:E,5,FALSE),"")</f>
        <v>0</v>
      </c>
      <c r="W20" s="23" t="b">
        <f>IF(Final_DF!BA20="","",Final_DF!BA20)</f>
        <v>0</v>
      </c>
      <c r="X20" s="23" t="b">
        <f>IF(Final_DF!BB20="","",Final_DF!BB20)</f>
        <v>0</v>
      </c>
      <c r="Y20" s="23" t="b">
        <f>IF(Final_DF!BC20="","",Final_DF!BC20)</f>
        <v>0</v>
      </c>
      <c r="Z20" s="23">
        <f>IF(Final_DF!AW20="","",Final_DF!AW20)</f>
        <v>0</v>
      </c>
      <c r="AA20" s="23">
        <f>IF(Final_DF!AX20="","",Final_DF!AX20)</f>
        <v>0</v>
      </c>
      <c r="AB20" s="23">
        <f>IF(Final_DF!AY20="","",Final_DF!AY20)</f>
        <v>0</v>
      </c>
      <c r="AC20" s="23">
        <f>IF(Final_DF!M20="","",ROUND(Final_DF!M20,2))</f>
        <v>-1.99</v>
      </c>
      <c r="AD20" s="23">
        <f>IF(Final_DF!L20="","",ROUND(Final_DF!L20,2))</f>
        <v>2317.6999999999998</v>
      </c>
      <c r="AE20" s="23" t="b">
        <f>IF(Final_DF!AZ20="","",Final_DF!AZ20)</f>
        <v>0</v>
      </c>
      <c r="AH20" s="23" t="str">
        <f>IF(Final_DF!AO20="","",Final_DF!AO20)</f>
        <v>VR150</v>
      </c>
      <c r="AI20" s="23" t="b">
        <f>IF(Final_DF!AP20="","",Final_DF!AP20)</f>
        <v>0</v>
      </c>
      <c r="AJ20" s="23" t="str">
        <f>IF(Final_DF!AH20="","",Final_DF!AH20)</f>
        <v>0.19</v>
      </c>
      <c r="AK20" s="21" t="str">
        <f>IFERROR(VLOOKUP(A20,Postmarket!A:X,24,FALSE),"")</f>
        <v/>
      </c>
      <c r="AL20" s="21" t="str">
        <f>IFERROR(VLOOKUP(A20,Postmarket!A:X,23,FALSE),"")</f>
        <v/>
      </c>
      <c r="AM20" s="21">
        <f>IFERROR(VLOOKUP(A20,Postmarket!A:X,8,FALSE),"")</f>
        <v>-1.6</v>
      </c>
      <c r="AN20" s="21">
        <f>IFERROR(VLOOKUP(A20,Postmarket!A:F,5,FALSE),"")</f>
        <v>2356.6999999999998</v>
      </c>
      <c r="AO20" s="23" t="str">
        <f>IF(Final_DF!DB20="","",Final_DF!DB20)</f>
        <v/>
      </c>
      <c r="AP20" s="23">
        <f>IF(Final_DF!CZ20="","",Final_DF!CZ20)</f>
        <v>38.75</v>
      </c>
      <c r="AQ20" s="23">
        <f>IF(Final_DF!DA20="","",Final_DF!DA20)</f>
        <v>39.33</v>
      </c>
      <c r="AR20" s="23" t="b">
        <f>IF(Final_DF!DC20="","",Final_DF!DC20)</f>
        <v>0</v>
      </c>
      <c r="AS20" s="23" t="b">
        <f>IF(Final_DF!DD20="","",Final_DF!DD20)</f>
        <v>0</v>
      </c>
      <c r="AT20" s="23" t="b">
        <f>IF(Final_DF!DE20="","",Final_DF!DE20)</f>
        <v>0</v>
      </c>
      <c r="AU20" s="23" t="b">
        <f>IF(Final_DF!DF20="","",Final_DF!DF20)</f>
        <v>0</v>
      </c>
      <c r="AX20" s="116"/>
      <c r="AY20"/>
      <c r="AZ20"/>
      <c r="BA20"/>
      <c r="BB20"/>
      <c r="BC20"/>
      <c r="BD20"/>
      <c r="BE20"/>
      <c r="BF20"/>
      <c r="BG20"/>
      <c r="BH20"/>
      <c r="BI20"/>
      <c r="BJ20"/>
      <c r="BK20"/>
      <c r="BL20"/>
      <c r="BM20"/>
      <c r="BN20"/>
      <c r="BO20"/>
      <c r="BP20"/>
      <c r="BQ20"/>
      <c r="BR20"/>
      <c r="BS20"/>
      <c r="BT20"/>
      <c r="BU20"/>
      <c r="BV20" s="3"/>
      <c r="BW20" s="3"/>
      <c r="BX20" s="3"/>
      <c r="BY20" s="3"/>
      <c r="BZ20" s="3"/>
      <c r="CA20" s="3"/>
      <c r="CB20" s="25">
        <f t="shared" si="4"/>
        <v>0</v>
      </c>
      <c r="CC20" s="25" t="str">
        <f t="shared" si="5"/>
        <v/>
      </c>
      <c r="CD20" s="3" t="str">
        <f t="shared" si="6"/>
        <v/>
      </c>
      <c r="CF20" s="116"/>
      <c r="CG20"/>
      <c r="CH20"/>
      <c r="CI20"/>
      <c r="CJ20"/>
      <c r="CK20"/>
      <c r="CL20"/>
      <c r="CM20"/>
      <c r="CN20"/>
      <c r="CO20"/>
      <c r="CP20"/>
      <c r="CQ20"/>
      <c r="CR20"/>
      <c r="CS20"/>
      <c r="CT20"/>
      <c r="CU20"/>
      <c r="CV20"/>
      <c r="CW20"/>
      <c r="CX20"/>
      <c r="CY20"/>
      <c r="CZ20"/>
      <c r="DA20"/>
      <c r="DB20"/>
      <c r="DC20"/>
      <c r="DD20" s="3"/>
      <c r="DE20" s="3"/>
      <c r="DF20" s="3"/>
      <c r="DG20" s="3"/>
      <c r="DH20" s="3"/>
      <c r="DI20" s="3"/>
      <c r="DJ20" s="3"/>
      <c r="DK20" s="3"/>
      <c r="DL20" s="25">
        <f t="shared" si="7"/>
        <v>0</v>
      </c>
      <c r="DM20" s="25" t="str">
        <f t="shared" si="8"/>
        <v/>
      </c>
      <c r="DN20" s="3" t="str">
        <f t="shared" si="9"/>
        <v/>
      </c>
      <c r="DO20" s="3"/>
      <c r="DP20" s="3" t="s">
        <v>289</v>
      </c>
      <c r="DQ20" s="27">
        <v>1</v>
      </c>
      <c r="DR20" s="3"/>
      <c r="DS20" s="3"/>
      <c r="DT20" s="25" t="str">
        <f t="shared" si="11"/>
        <v>RBLBANK</v>
      </c>
      <c r="DU20" s="3" t="str">
        <f t="shared" si="12"/>
        <v>NSE:RBLBANK</v>
      </c>
      <c r="DW20" s="3"/>
      <c r="DX20" s="3"/>
      <c r="DY20" s="3"/>
      <c r="DZ20" s="3"/>
      <c r="EA20" s="25" t="str">
        <f t="shared" si="13"/>
        <v/>
      </c>
      <c r="EB20" s="3" t="str">
        <f t="shared" si="14"/>
        <v/>
      </c>
      <c r="EC20" s="3"/>
      <c r="ED20" s="3"/>
      <c r="EE20" s="3" t="s">
        <v>273</v>
      </c>
      <c r="EF20" s="3">
        <v>12.64</v>
      </c>
      <c r="EG20" s="27">
        <v>1</v>
      </c>
      <c r="EH20" s="27">
        <v>1</v>
      </c>
      <c r="EI20" s="27"/>
      <c r="EJ20" s="3"/>
      <c r="EK20" s="25" t="str">
        <f t="shared" si="15"/>
        <v>M&amp;M</v>
      </c>
      <c r="EL20" s="3" t="str">
        <f t="shared" si="16"/>
        <v>NSE:M_M</v>
      </c>
      <c r="EO20" s="3" t="s">
        <v>177</v>
      </c>
      <c r="EP20" s="3">
        <v>14.04</v>
      </c>
      <c r="EQ20" s="27">
        <v>1</v>
      </c>
      <c r="ER20" s="27">
        <v>1</v>
      </c>
      <c r="ES20" s="27"/>
      <c r="ET20" s="25" t="str">
        <f t="shared" si="17"/>
        <v>CIPLA</v>
      </c>
      <c r="EU20" s="3" t="str">
        <f t="shared" si="18"/>
        <v>NSE:CIPLA</v>
      </c>
      <c r="FB20" s="3"/>
      <c r="FC20" s="3" t="s">
        <v>197</v>
      </c>
      <c r="FD20" s="3">
        <v>265</v>
      </c>
      <c r="FE20" s="3">
        <v>5</v>
      </c>
      <c r="FF20" s="27">
        <v>1</v>
      </c>
      <c r="FG20" s="27"/>
      <c r="FH20" s="27">
        <v>1</v>
      </c>
      <c r="FI20" s="27"/>
      <c r="FJ20" s="27"/>
      <c r="FK20" s="27"/>
      <c r="FL20" s="27"/>
      <c r="FM20" s="27"/>
      <c r="FN20" s="25" t="str">
        <f t="shared" si="23"/>
        <v>HDFCBANK</v>
      </c>
      <c r="FO20" s="3" t="str">
        <f t="shared" si="24"/>
        <v>NSE:HDFCBANK</v>
      </c>
      <c r="FT20" s="3" t="s">
        <v>195</v>
      </c>
      <c r="FU20" s="27">
        <v>1</v>
      </c>
      <c r="FV20" s="27"/>
      <c r="FW20" s="27"/>
      <c r="FX20" s="27"/>
      <c r="FY20" s="27"/>
      <c r="FZ20" s="27"/>
      <c r="GA20" s="3"/>
      <c r="GB20" s="3"/>
      <c r="GC20" s="3"/>
      <c r="GD20" s="3" t="s">
        <v>93</v>
      </c>
      <c r="GE20" s="3" t="str">
        <f t="shared" si="0"/>
        <v>t15 = 'NSE:CANFINHOME1!'</v>
      </c>
      <c r="GF20" s="3" t="str">
        <f t="shared" si="1"/>
        <v>CANFINHOME</v>
      </c>
      <c r="GG20" s="3"/>
      <c r="GH20" s="3"/>
      <c r="GI20" s="3"/>
      <c r="GJ20" s="3"/>
      <c r="GK20" s="3" t="s">
        <v>237</v>
      </c>
      <c r="GL20" s="27">
        <v>1</v>
      </c>
      <c r="GM20" s="27"/>
      <c r="GN20" s="27"/>
      <c r="GO20" s="27"/>
      <c r="GP20" s="27"/>
      <c r="GQ20" s="3"/>
      <c r="GR20" s="3" t="s">
        <v>93</v>
      </c>
      <c r="GS20" s="3" t="str">
        <f t="shared" si="2"/>
        <v>t15 = 'NSE:BAJFINANCE1!'</v>
      </c>
      <c r="GT20" s="3" t="str">
        <f t="shared" si="3"/>
        <v>BAJFINANCE</v>
      </c>
      <c r="GU20" s="3"/>
      <c r="GV20" s="3"/>
      <c r="HA20" s="3"/>
      <c r="HB20"/>
      <c r="HC20"/>
      <c r="HD20"/>
      <c r="HE20"/>
      <c r="HF20"/>
      <c r="HG20"/>
      <c r="HH20"/>
      <c r="HI20"/>
      <c r="HJ20"/>
      <c r="HK20"/>
      <c r="HL20"/>
      <c r="HM20"/>
      <c r="HN20"/>
      <c r="HO20"/>
      <c r="HP20" s="3"/>
      <c r="HQ20" s="3"/>
      <c r="HR20" s="3"/>
      <c r="HS20" s="3"/>
      <c r="HT20" s="3"/>
      <c r="HU20" s="27"/>
      <c r="HV20" s="27"/>
      <c r="HW20" s="27"/>
      <c r="HX20" s="3">
        <v>14</v>
      </c>
      <c r="HY20" s="3" t="str">
        <f t="shared" si="19"/>
        <v/>
      </c>
      <c r="HZ20" s="3" t="str">
        <f t="shared" si="20"/>
        <v/>
      </c>
      <c r="IA20" s="3"/>
      <c r="IB20" s="3" t="str">
        <f t="shared" si="21"/>
        <v>'BANKNIFTY1!'</v>
      </c>
      <c r="IC20" s="3" t="str">
        <f t="shared" si="10"/>
        <v/>
      </c>
      <c r="ID20" s="3" t="str">
        <f t="shared" si="22"/>
        <v>t14 = 'BANKNIFTY1!', BU14='', RANK14=''</v>
      </c>
    </row>
    <row r="21" spans="1:238" ht="24" x14ac:dyDescent="0.25">
      <c r="A21" s="21" t="str">
        <f>IF(Final_DF!A21="","",Final_DF!A21)</f>
        <v>TCS</v>
      </c>
      <c r="B21" s="21" t="str">
        <f>IF(Final_DF!G21="","",Final_DF!G21)</f>
        <v xml:space="preserve">TATA CONSULTANCY SERV LT            </v>
      </c>
      <c r="C21" s="21" t="str">
        <f>IF(Final_DF!E21="","",Final_DF!E21)</f>
        <v>Technology Services</v>
      </c>
      <c r="D21" s="21" t="str">
        <f>IF(Final_DF!F21="","",Final_DF!F21)</f>
        <v>Information Technology Services</v>
      </c>
      <c r="E21" s="21" t="b">
        <f>IF(Final_DF!BT21="","",Final_DF!BT21)</f>
        <v>0</v>
      </c>
      <c r="F21" s="21" t="b">
        <f>IF(Final_DF!BJ21="","",Final_DF!BJ21)</f>
        <v>1</v>
      </c>
      <c r="G21" s="21" t="b">
        <f>IF(Final_DF!CS21="","",Final_DF!CS21)</f>
        <v>0</v>
      </c>
      <c r="H21" s="37" t="str">
        <f>IF(Final_DF!CT21="","",Final_DF!CT21)</f>
        <v>BEARISH_ALIGNMENT</v>
      </c>
      <c r="I21" s="37" t="str">
        <f>IF(Final_DF!CU21="","",Final_DF!CU21)</f>
        <v>BEARISH_ALIGNMENT</v>
      </c>
      <c r="J21" s="21" t="str">
        <f>IF(Final_DF!CQ21="","",Final_DF!CQ21)</f>
        <v>BEARISH</v>
      </c>
      <c r="K21" s="21" t="str">
        <f>IF(Final_DF!CB21="","",Final_DF!CB21)</f>
        <v>Long Unwinding</v>
      </c>
      <c r="L21" s="22" t="str">
        <f>IF(Final_DF!CV21="","",Final_DF!CV21)</f>
        <v>BULLISH</v>
      </c>
      <c r="M21" s="22">
        <f>IF(Final_DF!CW21="","",Final_DF!CW21)</f>
        <v>14</v>
      </c>
      <c r="N21" s="22">
        <f>IF(Final_DF!CX21="","",Final_DF!CX21)</f>
        <v>623</v>
      </c>
      <c r="O21" s="22" t="b">
        <f>IF(Final_DF!CY21="","",Final_DF!CY21)</f>
        <v>0</v>
      </c>
      <c r="P21" s="22" t="str">
        <f>IF(Final_DF!CM21="","",Final_DF!CM21)</f>
        <v>Buy</v>
      </c>
      <c r="Q21" s="22" t="str">
        <f>IF(Final_DF!CN21="","",Final_DF!CN21)</f>
        <v>LAST_LOSER</v>
      </c>
      <c r="R21" s="22">
        <f>IF(P21="","",ROUND((Final_DF!CO21/6)+1,0))</f>
        <v>4</v>
      </c>
      <c r="S21" s="22">
        <f>IF(Final_DF!CP21="","",Final_DF!CP21)</f>
        <v>3820</v>
      </c>
      <c r="T21" s="22">
        <f>IFERROR(VLOOKUP(A21,VSLRT!A:E,3,FALSE),"")</f>
        <v>0</v>
      </c>
      <c r="U21" s="22">
        <f>IFERROR(VLOOKUP(A21,VSLRT!A:E,4,FALSE),"")</f>
        <v>0</v>
      </c>
      <c r="V21" s="22">
        <f>IFERROR(VLOOKUP(A21,VSLRT!A:E,5,FALSE),"")</f>
        <v>0</v>
      </c>
      <c r="W21" s="23" t="b">
        <f>IF(Final_DF!BA21="","",Final_DF!BA21)</f>
        <v>0</v>
      </c>
      <c r="X21" s="23" t="b">
        <f>IF(Final_DF!BB21="","",Final_DF!BB21)</f>
        <v>0</v>
      </c>
      <c r="Y21" s="23" t="b">
        <f>IF(Final_DF!BC21="","",Final_DF!BC21)</f>
        <v>0</v>
      </c>
      <c r="Z21" s="23">
        <f>IF(Final_DF!AW21="","",Final_DF!AW21)</f>
        <v>0</v>
      </c>
      <c r="AA21" s="23">
        <f>IF(Final_DF!AX21="","",Final_DF!AX21)</f>
        <v>0</v>
      </c>
      <c r="AB21" s="23">
        <f>IF(Final_DF!AY21="","",Final_DF!AY21)</f>
        <v>0</v>
      </c>
      <c r="AC21" s="23">
        <f>IF(Final_DF!M21="","",ROUND(Final_DF!M21,2))</f>
        <v>-1.97</v>
      </c>
      <c r="AD21" s="23">
        <f>IF(Final_DF!L21="","",ROUND(Final_DF!L21,2))</f>
        <v>3864.25</v>
      </c>
      <c r="AE21" s="23" t="b">
        <f>IF(Final_DF!AZ21="","",Final_DF!AZ21)</f>
        <v>0</v>
      </c>
      <c r="AH21" s="23" t="str">
        <f>IF(Final_DF!AO21="","",Final_DF!AO21)</f>
        <v>VR61</v>
      </c>
      <c r="AI21" s="23" t="b">
        <f>IF(Final_DF!AP21="","",Final_DF!AP21)</f>
        <v>0</v>
      </c>
      <c r="AJ21" s="23" t="str">
        <f>IF(Final_DF!AH21="","",Final_DF!AH21)</f>
        <v>0.13</v>
      </c>
      <c r="AK21" s="21" t="str">
        <f>IFERROR(VLOOKUP(A21,Postmarket!A:X,24,FALSE),"")</f>
        <v/>
      </c>
      <c r="AL21" s="21" t="str">
        <f>IFERROR(VLOOKUP(A21,Postmarket!A:X,23,FALSE),"")</f>
        <v/>
      </c>
      <c r="AM21" s="21">
        <f>IFERROR(VLOOKUP(A21,Postmarket!A:X,8,FALSE),"")</f>
        <v>-2.12</v>
      </c>
      <c r="AN21" s="21">
        <f>IFERROR(VLOOKUP(A21,Postmarket!A:F,5,FALSE),"")</f>
        <v>3943.05</v>
      </c>
      <c r="AO21" s="23" t="str">
        <f>IF(Final_DF!DB21="","",Final_DF!DB21)</f>
        <v/>
      </c>
      <c r="AP21" s="23">
        <f>IF(Final_DF!CZ21="","",Final_DF!CZ21)</f>
        <v>12.45</v>
      </c>
      <c r="AQ21" s="23">
        <f>IF(Final_DF!DA21="","",Final_DF!DA21)</f>
        <v>12.65</v>
      </c>
      <c r="AR21" s="23" t="b">
        <f>IF(Final_DF!DC21="","",Final_DF!DC21)</f>
        <v>0</v>
      </c>
      <c r="AS21" s="23" t="b">
        <f>IF(Final_DF!DD21="","",Final_DF!DD21)</f>
        <v>0</v>
      </c>
      <c r="AT21" s="23" t="b">
        <f>IF(Final_DF!DE21="","",Final_DF!DE21)</f>
        <v>0</v>
      </c>
      <c r="AU21" s="23" t="b">
        <f>IF(Final_DF!DF21="","",Final_DF!DF21)</f>
        <v>0</v>
      </c>
      <c r="AX21" s="116"/>
      <c r="AY21"/>
      <c r="AZ21"/>
      <c r="BA21"/>
      <c r="BB21"/>
      <c r="BC21"/>
      <c r="BD21"/>
      <c r="BE21"/>
      <c r="BF21"/>
      <c r="BG21"/>
      <c r="BH21"/>
      <c r="BI21"/>
      <c r="BJ21"/>
      <c r="BK21"/>
      <c r="BL21"/>
      <c r="BM21"/>
      <c r="BN21"/>
      <c r="BO21"/>
      <c r="BP21"/>
      <c r="BQ21"/>
      <c r="BR21"/>
      <c r="BS21"/>
      <c r="BT21"/>
      <c r="BU21"/>
      <c r="BV21" s="3"/>
      <c r="BW21" s="3"/>
      <c r="BX21" s="3"/>
      <c r="BY21" s="3"/>
      <c r="BZ21" s="3"/>
      <c r="CA21" s="3"/>
      <c r="CB21" s="25">
        <f t="shared" si="4"/>
        <v>0</v>
      </c>
      <c r="CC21" s="25" t="str">
        <f t="shared" si="5"/>
        <v/>
      </c>
      <c r="CD21" s="3" t="str">
        <f t="shared" si="6"/>
        <v/>
      </c>
      <c r="CF21" s="116"/>
      <c r="CG21"/>
      <c r="CH21"/>
      <c r="CI21"/>
      <c r="CJ21"/>
      <c r="CK21"/>
      <c r="CL21"/>
      <c r="CM21"/>
      <c r="CN21"/>
      <c r="CO21"/>
      <c r="CP21"/>
      <c r="CQ21"/>
      <c r="CR21"/>
      <c r="CS21"/>
      <c r="CT21"/>
      <c r="CU21"/>
      <c r="CV21"/>
      <c r="CW21"/>
      <c r="CX21"/>
      <c r="CY21"/>
      <c r="CZ21"/>
      <c r="DA21"/>
      <c r="DB21"/>
      <c r="DC21"/>
      <c r="DD21" s="3"/>
      <c r="DE21" s="3"/>
      <c r="DF21" s="3"/>
      <c r="DG21" s="3"/>
      <c r="DH21" s="3"/>
      <c r="DI21" s="3"/>
      <c r="DJ21" s="3"/>
      <c r="DK21" s="3"/>
      <c r="DL21" s="25">
        <f t="shared" si="7"/>
        <v>0</v>
      </c>
      <c r="DM21" s="25" t="str">
        <f t="shared" si="8"/>
        <v/>
      </c>
      <c r="DN21" s="3" t="str">
        <f t="shared" si="9"/>
        <v/>
      </c>
      <c r="DO21" s="3"/>
      <c r="DP21" s="3" t="s">
        <v>187</v>
      </c>
      <c r="DQ21" s="27">
        <v>1</v>
      </c>
      <c r="DR21" s="3"/>
      <c r="DS21" s="3"/>
      <c r="DT21" s="25" t="str">
        <f t="shared" si="11"/>
        <v>SAIL</v>
      </c>
      <c r="DU21" s="3" t="str">
        <f t="shared" si="12"/>
        <v>NSE:SAIL</v>
      </c>
      <c r="DW21" s="3"/>
      <c r="DX21" s="3"/>
      <c r="DY21" s="3"/>
      <c r="DZ21" s="3"/>
      <c r="EA21" s="25" t="str">
        <f t="shared" si="13"/>
        <v/>
      </c>
      <c r="EB21" s="3" t="str">
        <f t="shared" si="14"/>
        <v/>
      </c>
      <c r="EC21" s="3"/>
      <c r="ED21" s="3"/>
      <c r="EE21" s="3" t="s">
        <v>203</v>
      </c>
      <c r="EF21" s="3">
        <v>46.9</v>
      </c>
      <c r="EG21" s="27">
        <v>1</v>
      </c>
      <c r="EH21" s="27">
        <v>1</v>
      </c>
      <c r="EI21" s="27"/>
      <c r="EJ21" s="3"/>
      <c r="EK21" s="25" t="str">
        <f t="shared" si="15"/>
        <v>MUTHOOTFIN</v>
      </c>
      <c r="EL21" s="3" t="str">
        <f t="shared" si="16"/>
        <v>NSE:MUTHOOTFIN</v>
      </c>
      <c r="EO21" s="3" t="s">
        <v>244</v>
      </c>
      <c r="EP21" s="3">
        <v>38.71</v>
      </c>
      <c r="EQ21" s="27">
        <v>1</v>
      </c>
      <c r="ER21" s="27">
        <v>1</v>
      </c>
      <c r="ES21" s="27"/>
      <c r="ET21" s="25" t="str">
        <f t="shared" si="17"/>
        <v>CONCOR</v>
      </c>
      <c r="EU21" s="3" t="str">
        <f t="shared" si="18"/>
        <v>NSE:CONCOR</v>
      </c>
      <c r="FB21" s="3"/>
      <c r="FC21" s="3" t="s">
        <v>259</v>
      </c>
      <c r="FD21" s="3">
        <v>108</v>
      </c>
      <c r="FE21" s="3">
        <v>13</v>
      </c>
      <c r="FF21" s="27">
        <v>1</v>
      </c>
      <c r="FG21" s="27"/>
      <c r="FH21" s="27">
        <v>1</v>
      </c>
      <c r="FI21" s="27"/>
      <c r="FJ21" s="27"/>
      <c r="FK21" s="27"/>
      <c r="FL21" s="27"/>
      <c r="FM21" s="27"/>
      <c r="FN21" s="25" t="str">
        <f t="shared" si="23"/>
        <v>HDFCLIFE</v>
      </c>
      <c r="FO21" s="3" t="str">
        <f t="shared" si="24"/>
        <v>NSE:HDFCLIFE</v>
      </c>
      <c r="FT21" s="3" t="s">
        <v>176</v>
      </c>
      <c r="FU21" s="27">
        <v>1</v>
      </c>
      <c r="FV21" s="27"/>
      <c r="FW21" s="27"/>
      <c r="FX21" s="27"/>
      <c r="FY21" s="27"/>
      <c r="FZ21" s="27"/>
      <c r="GA21" s="3"/>
      <c r="GB21" s="3"/>
      <c r="GC21" s="3"/>
      <c r="GD21" s="3" t="s">
        <v>94</v>
      </c>
      <c r="GE21" s="3" t="str">
        <f t="shared" si="0"/>
        <v>t16 = 'NSE:CHOLAFIN1!'</v>
      </c>
      <c r="GF21" s="3" t="str">
        <f t="shared" si="1"/>
        <v>CHOLAFIN</v>
      </c>
      <c r="GG21" s="3"/>
      <c r="GH21" s="3"/>
      <c r="GI21" s="3"/>
      <c r="GJ21" s="3"/>
      <c r="GK21" s="3" t="s">
        <v>366</v>
      </c>
      <c r="GL21" s="27">
        <v>1</v>
      </c>
      <c r="GM21" s="27"/>
      <c r="GN21" s="27"/>
      <c r="GO21" s="27"/>
      <c r="GP21" s="27"/>
      <c r="GQ21" s="3"/>
      <c r="GR21" s="3" t="s">
        <v>94</v>
      </c>
      <c r="GS21" s="3" t="str">
        <f t="shared" si="2"/>
        <v>t16 = 'NSE:BANDHANBNK1!'</v>
      </c>
      <c r="GT21" s="3" t="str">
        <f t="shared" si="3"/>
        <v>BANDHANBNK</v>
      </c>
      <c r="GU21" s="3"/>
      <c r="GV21" s="3"/>
      <c r="HA21" s="3"/>
      <c r="HB21"/>
      <c r="HC21"/>
      <c r="HD21"/>
      <c r="HE21"/>
      <c r="HF21"/>
      <c r="HG21"/>
      <c r="HH21"/>
      <c r="HI21"/>
      <c r="HJ21"/>
      <c r="HK21"/>
      <c r="HL21"/>
      <c r="HM21"/>
      <c r="HN21"/>
      <c r="HO21"/>
      <c r="HP21" s="3"/>
      <c r="HQ21" s="3"/>
      <c r="HR21" s="3"/>
      <c r="HS21" s="3"/>
      <c r="HT21" s="3"/>
      <c r="HU21" s="27"/>
      <c r="HV21" s="27"/>
      <c r="HW21" s="27"/>
      <c r="HX21" s="3">
        <v>15</v>
      </c>
      <c r="HY21" s="3" t="str">
        <f t="shared" si="19"/>
        <v/>
      </c>
      <c r="HZ21" s="3" t="str">
        <f t="shared" si="20"/>
        <v/>
      </c>
      <c r="IA21" s="3"/>
      <c r="IB21" s="3" t="str">
        <f t="shared" si="21"/>
        <v>'BANKNIFTY1!'</v>
      </c>
      <c r="IC21" s="3" t="str">
        <f t="shared" si="10"/>
        <v/>
      </c>
      <c r="ID21" s="3" t="str">
        <f t="shared" si="22"/>
        <v>t15 = 'BANKNIFTY1!', BU15='', RANK15=''</v>
      </c>
    </row>
    <row r="22" spans="1:238" x14ac:dyDescent="0.25">
      <c r="A22" s="21" t="str">
        <f>IF(Final_DF!A22="","",Final_DF!A22)</f>
        <v>ALKEM</v>
      </c>
      <c r="B22" s="21" t="str">
        <f>IF(Final_DF!G22="","",Final_DF!G22)</f>
        <v xml:space="preserve">ALKEM LABORATORIES LTD.             </v>
      </c>
      <c r="C22" s="21" t="str">
        <f>IF(Final_DF!E22="","",Final_DF!E22)</f>
        <v>Health Technology</v>
      </c>
      <c r="D22" s="21" t="str">
        <f>IF(Final_DF!F22="","",Final_DF!F22)</f>
        <v>Pharmaceuticals: Major</v>
      </c>
      <c r="E22" s="21" t="b">
        <f>IF(Final_DF!BT22="","",Final_DF!BT22)</f>
        <v>1</v>
      </c>
      <c r="F22" s="21" t="b">
        <f>IF(Final_DF!BJ22="","",Final_DF!BJ22)</f>
        <v>0</v>
      </c>
      <c r="G22" s="21" t="b">
        <f>IF(Final_DF!CS22="","",Final_DF!CS22)</f>
        <v>1</v>
      </c>
      <c r="H22" s="37" t="str">
        <f>IF(Final_DF!CT22="","",Final_DF!CT22)</f>
        <v>na</v>
      </c>
      <c r="I22" s="37" t="str">
        <f>IF(Final_DF!CU22="","",Final_DF!CU22)</f>
        <v>na</v>
      </c>
      <c r="J22" s="21" t="str">
        <f>IF(Final_DF!CQ22="","",Final_DF!CQ22)</f>
        <v>BEARISH</v>
      </c>
      <c r="K22" s="21" t="str">
        <f>IF(Final_DF!CB22="","",Final_DF!CB22)</f>
        <v>Significant Short Buildup</v>
      </c>
      <c r="L22" s="22" t="str">
        <f>IF(Final_DF!CV22="","",Final_DF!CV22)</f>
        <v>na</v>
      </c>
      <c r="M22" s="22">
        <f>IF(Final_DF!CW22="","",Final_DF!CW22)</f>
        <v>0</v>
      </c>
      <c r="N22" s="22">
        <f>IF(Final_DF!CX22="","",Final_DF!CX22)</f>
        <v>0</v>
      </c>
      <c r="O22" s="22" t="b">
        <f>IF(Final_DF!CY22="","",Final_DF!CY22)</f>
        <v>0</v>
      </c>
      <c r="P22" s="22">
        <f>IF(Final_DF!CM22="","",Final_DF!CM22)</f>
        <v>0</v>
      </c>
      <c r="Q22" s="22">
        <f>IF(Final_DF!CN22="","",Final_DF!CN22)</f>
        <v>0</v>
      </c>
      <c r="R22" s="22">
        <f>IF(P22="","",ROUND((Final_DF!CO22/6)+1,0))</f>
        <v>1</v>
      </c>
      <c r="S22" s="22">
        <f>IF(Final_DF!CP22="","",Final_DF!CP22)</f>
        <v>0</v>
      </c>
      <c r="T22" s="22">
        <f>IFERROR(VLOOKUP(A22,VSLRT!A:E,3,FALSE),"")</f>
        <v>0</v>
      </c>
      <c r="U22" s="22">
        <f>IFERROR(VLOOKUP(A22,VSLRT!A:E,4,FALSE),"")</f>
        <v>0</v>
      </c>
      <c r="V22" s="22">
        <f>IFERROR(VLOOKUP(A22,VSLRT!A:E,5,FALSE),"")</f>
        <v>0</v>
      </c>
      <c r="W22" s="23" t="b">
        <f>IF(Final_DF!BA22="","",Final_DF!BA22)</f>
        <v>0</v>
      </c>
      <c r="X22" s="23" t="b">
        <f>IF(Final_DF!BB22="","",Final_DF!BB22)</f>
        <v>0</v>
      </c>
      <c r="Y22" s="23" t="b">
        <f>IF(Final_DF!BC22="","",Final_DF!BC22)</f>
        <v>0</v>
      </c>
      <c r="Z22" s="23">
        <f>IF(Final_DF!AW22="","",Final_DF!AW22)</f>
        <v>0</v>
      </c>
      <c r="AA22" s="23">
        <f>IF(Final_DF!AX22="","",Final_DF!AX22)</f>
        <v>0</v>
      </c>
      <c r="AB22" s="23">
        <f>IF(Final_DF!AY22="","",Final_DF!AY22)</f>
        <v>0</v>
      </c>
      <c r="AC22" s="23">
        <f>IF(Final_DF!M22="","",ROUND(Final_DF!M22,2))</f>
        <v>-1.97</v>
      </c>
      <c r="AD22" s="23">
        <f>IF(Final_DF!L22="","",ROUND(Final_DF!L22,2))</f>
        <v>4879.25</v>
      </c>
      <c r="AE22" s="23" t="b">
        <f>IF(Final_DF!AZ22="","",Final_DF!AZ22)</f>
        <v>0</v>
      </c>
      <c r="AH22" s="23" t="str">
        <f>IF(Final_DF!AO22="","",Final_DF!AO22)</f>
        <v>VR175</v>
      </c>
      <c r="AI22" s="23" t="b">
        <f>IF(Final_DF!AP22="","",Final_DF!AP22)</f>
        <v>0</v>
      </c>
      <c r="AJ22" s="23" t="str">
        <f>IF(Final_DF!AH22="","",Final_DF!AH22)</f>
        <v>0.03</v>
      </c>
      <c r="AK22" s="21" t="str">
        <f>IFERROR(VLOOKUP(A22,Postmarket!A:X,24,FALSE),"")</f>
        <v/>
      </c>
      <c r="AL22" s="21" t="str">
        <f>IFERROR(VLOOKUP(A22,Postmarket!A:X,23,FALSE),"")</f>
        <v/>
      </c>
      <c r="AM22" s="21">
        <f>IFERROR(VLOOKUP(A22,Postmarket!A:X,8,FALSE),"")</f>
        <v>-2.2400000000000002</v>
      </c>
      <c r="AN22" s="21">
        <f>IFERROR(VLOOKUP(A22,Postmarket!A:F,5,FALSE),"")</f>
        <v>4964.3</v>
      </c>
      <c r="AO22" s="23" t="str">
        <f>IF(Final_DF!DB22="","",Final_DF!DB22)</f>
        <v/>
      </c>
      <c r="AP22" s="23">
        <f>IF(Final_DF!CZ22="","",Final_DF!CZ22)</f>
        <v>15.95</v>
      </c>
      <c r="AQ22" s="23">
        <f>IF(Final_DF!DA22="","",Final_DF!DA22)</f>
        <v>15.23</v>
      </c>
      <c r="AR22" s="23" t="b">
        <f>IF(Final_DF!DC22="","",Final_DF!DC22)</f>
        <v>0</v>
      </c>
      <c r="AS22" s="23" t="b">
        <f>IF(Final_DF!DD22="","",Final_DF!DD22)</f>
        <v>0</v>
      </c>
      <c r="AT22" s="23" t="b">
        <f>IF(Final_DF!DE22="","",Final_DF!DE22)</f>
        <v>0</v>
      </c>
      <c r="AU22" s="23" t="b">
        <f>IF(Final_DF!DF22="","",Final_DF!DF22)</f>
        <v>0</v>
      </c>
      <c r="AX22" s="116"/>
      <c r="AY22"/>
      <c r="AZ22"/>
      <c r="BA22"/>
      <c r="BB22"/>
      <c r="BC22"/>
      <c r="BD22"/>
      <c r="BE22"/>
      <c r="BF22"/>
      <c r="BG22"/>
      <c r="BH22"/>
      <c r="BI22"/>
      <c r="BJ22"/>
      <c r="BK22"/>
      <c r="BL22"/>
      <c r="BM22"/>
      <c r="BN22"/>
      <c r="BO22"/>
      <c r="BP22"/>
      <c r="BQ22"/>
      <c r="BR22"/>
      <c r="BS22"/>
      <c r="BT22"/>
      <c r="BU22"/>
      <c r="BV22" s="3"/>
      <c r="BW22" s="3"/>
      <c r="BX22" s="3"/>
      <c r="BY22" s="3"/>
      <c r="BZ22" s="3"/>
      <c r="CA22" s="3"/>
      <c r="CB22" s="25">
        <f t="shared" si="4"/>
        <v>0</v>
      </c>
      <c r="CC22" s="25" t="str">
        <f t="shared" si="5"/>
        <v/>
      </c>
      <c r="CD22" s="3" t="str">
        <f t="shared" si="6"/>
        <v/>
      </c>
      <c r="CF22" s="116"/>
      <c r="CG22"/>
      <c r="CH22"/>
      <c r="CI22"/>
      <c r="CJ22"/>
      <c r="CK22"/>
      <c r="CL22"/>
      <c r="CM22"/>
      <c r="CN22"/>
      <c r="CO22"/>
      <c r="CP22"/>
      <c r="CQ22"/>
      <c r="CR22"/>
      <c r="CS22"/>
      <c r="CT22"/>
      <c r="CU22"/>
      <c r="CV22"/>
      <c r="CW22"/>
      <c r="CX22"/>
      <c r="CY22"/>
      <c r="CZ22"/>
      <c r="DA22"/>
      <c r="DB22"/>
      <c r="DC22"/>
      <c r="DD22" s="3"/>
      <c r="DE22" s="3"/>
      <c r="DF22" s="3"/>
      <c r="DG22" s="3"/>
      <c r="DH22" s="3"/>
      <c r="DI22" s="3"/>
      <c r="DJ22" s="3"/>
      <c r="DK22" s="3"/>
      <c r="DL22" s="25">
        <f t="shared" si="7"/>
        <v>0</v>
      </c>
      <c r="DM22" s="25" t="str">
        <f t="shared" si="8"/>
        <v/>
      </c>
      <c r="DN22" s="3" t="str">
        <f t="shared" si="9"/>
        <v/>
      </c>
      <c r="DO22" s="3"/>
      <c r="DP22" s="3" t="s">
        <v>298</v>
      </c>
      <c r="DQ22" s="27">
        <v>1</v>
      </c>
      <c r="DR22" s="3"/>
      <c r="DS22" s="3"/>
      <c r="DT22" s="25" t="str">
        <f t="shared" si="11"/>
        <v>UPL</v>
      </c>
      <c r="DU22" s="3" t="str">
        <f t="shared" si="12"/>
        <v>NSE:UPL</v>
      </c>
      <c r="DW22" s="3"/>
      <c r="DX22" s="3"/>
      <c r="DY22" s="3"/>
      <c r="DZ22" s="3"/>
      <c r="EA22" s="25" t="str">
        <f t="shared" si="13"/>
        <v/>
      </c>
      <c r="EB22" s="3" t="str">
        <f t="shared" si="14"/>
        <v/>
      </c>
      <c r="EC22" s="3"/>
      <c r="ED22" s="3"/>
      <c r="EE22" s="3" t="s">
        <v>281</v>
      </c>
      <c r="EF22" s="3">
        <v>25.47</v>
      </c>
      <c r="EG22" s="27">
        <v>1</v>
      </c>
      <c r="EH22" s="27">
        <v>1</v>
      </c>
      <c r="EI22" s="27"/>
      <c r="EJ22" s="3"/>
      <c r="EK22" s="25" t="str">
        <f t="shared" si="15"/>
        <v>NTPC</v>
      </c>
      <c r="EL22" s="3" t="str">
        <f t="shared" si="16"/>
        <v>NSE:NTPC</v>
      </c>
      <c r="EO22" s="3" t="s">
        <v>179</v>
      </c>
      <c r="EP22" s="3">
        <v>17.05</v>
      </c>
      <c r="EQ22" s="27">
        <v>1</v>
      </c>
      <c r="ER22" s="27">
        <v>1</v>
      </c>
      <c r="ES22" s="27"/>
      <c r="ET22" s="25" t="str">
        <f t="shared" si="17"/>
        <v>CUMMINSIND</v>
      </c>
      <c r="EU22" s="3" t="str">
        <f t="shared" si="18"/>
        <v>NSE:CUMMINSIND</v>
      </c>
      <c r="FB22" s="3"/>
      <c r="FC22" s="3" t="s">
        <v>261</v>
      </c>
      <c r="FD22" s="3">
        <v>168</v>
      </c>
      <c r="FE22" s="3">
        <v>3</v>
      </c>
      <c r="FF22" s="27"/>
      <c r="FG22" s="27">
        <v>1</v>
      </c>
      <c r="FH22" s="27">
        <v>1</v>
      </c>
      <c r="FI22" s="27"/>
      <c r="FJ22" s="27"/>
      <c r="FK22" s="27"/>
      <c r="FL22" s="27"/>
      <c r="FM22" s="27"/>
      <c r="FN22" s="25" t="str">
        <f t="shared" si="23"/>
        <v>ICICIBANK</v>
      </c>
      <c r="FO22" s="3" t="str">
        <f t="shared" si="24"/>
        <v>NSE:ICICIBANK</v>
      </c>
      <c r="FT22" s="3" t="s">
        <v>177</v>
      </c>
      <c r="FU22" s="27">
        <v>1</v>
      </c>
      <c r="FV22" s="27"/>
      <c r="FW22" s="27"/>
      <c r="FX22" s="27"/>
      <c r="FY22" s="27"/>
      <c r="FZ22" s="27"/>
      <c r="GA22" s="3"/>
      <c r="GB22" s="3"/>
      <c r="GC22" s="3"/>
      <c r="GD22" s="3" t="s">
        <v>95</v>
      </c>
      <c r="GE22" s="3" t="str">
        <f t="shared" si="0"/>
        <v>t17 = 'NSE:CIPLA1!'</v>
      </c>
      <c r="GF22" s="3" t="str">
        <f t="shared" si="1"/>
        <v>CIPLA</v>
      </c>
      <c r="GG22" s="3"/>
      <c r="GH22" s="3"/>
      <c r="GI22" s="3"/>
      <c r="GJ22" s="3"/>
      <c r="GK22" s="3" t="s">
        <v>174</v>
      </c>
      <c r="GL22" s="27">
        <v>1</v>
      </c>
      <c r="GM22" s="27"/>
      <c r="GN22" s="27"/>
      <c r="GO22" s="27"/>
      <c r="GP22" s="27"/>
      <c r="GQ22" s="3"/>
      <c r="GR22" s="3" t="s">
        <v>95</v>
      </c>
      <c r="GS22" s="3" t="str">
        <f t="shared" si="2"/>
        <v>t17 = 'NSE:BANKBARODA1!'</v>
      </c>
      <c r="GT22" s="3" t="str">
        <f t="shared" si="3"/>
        <v>BANKBARODA</v>
      </c>
      <c r="GU22" s="3"/>
      <c r="GV22" s="3"/>
      <c r="HA22" s="3"/>
      <c r="HB22"/>
      <c r="HC22"/>
      <c r="HD22"/>
      <c r="HE22"/>
      <c r="HF22"/>
      <c r="HG22"/>
      <c r="HH22"/>
      <c r="HI22"/>
      <c r="HJ22"/>
      <c r="HK22"/>
      <c r="HL22"/>
      <c r="HM22"/>
      <c r="HN22"/>
      <c r="HO22"/>
      <c r="HP22" s="3"/>
      <c r="HQ22" s="3"/>
      <c r="HR22" s="3"/>
      <c r="HS22" s="3"/>
      <c r="HT22" s="3"/>
      <c r="HU22" s="27"/>
      <c r="HV22" s="27"/>
      <c r="HW22" s="27"/>
      <c r="HX22" s="3">
        <v>16</v>
      </c>
      <c r="HY22" s="3" t="str">
        <f t="shared" si="19"/>
        <v/>
      </c>
      <c r="HZ22" s="3" t="str">
        <f t="shared" si="20"/>
        <v/>
      </c>
      <c r="IA22" s="3"/>
      <c r="IB22" s="3" t="str">
        <f t="shared" si="21"/>
        <v>'BANKNIFTY1!'</v>
      </c>
      <c r="IC22" s="3" t="str">
        <f t="shared" si="10"/>
        <v/>
      </c>
      <c r="ID22" s="3" t="str">
        <f t="shared" si="22"/>
        <v>t16 = 'BANKNIFTY1!', BU16='', RANK16=''</v>
      </c>
    </row>
    <row r="23" spans="1:238" ht="24" x14ac:dyDescent="0.25">
      <c r="A23" s="21" t="str">
        <f>IF(Final_DF!A23="","",Final_DF!A23)</f>
        <v>SYNGENE</v>
      </c>
      <c r="B23" s="21" t="str">
        <f>IF(Final_DF!G23="","",Final_DF!G23)</f>
        <v xml:space="preserve">SYNGENE INTERNATIONAL LTD           </v>
      </c>
      <c r="C23" s="21" t="str">
        <f>IF(Final_DF!E23="","",Final_DF!E23)</f>
        <v>Commercial Services</v>
      </c>
      <c r="D23" s="21" t="str">
        <f>IF(Final_DF!F23="","",Final_DF!F23)</f>
        <v>Miscellaneous Commercial Services</v>
      </c>
      <c r="E23" s="21" t="b">
        <f>IF(Final_DF!BT23="","",Final_DF!BT23)</f>
        <v>1</v>
      </c>
      <c r="F23" s="21" t="b">
        <f>IF(Final_DF!BJ23="","",Final_DF!BJ23)</f>
        <v>1</v>
      </c>
      <c r="G23" s="21" t="b">
        <f>IF(Final_DF!CS23="","",Final_DF!CS23)</f>
        <v>1</v>
      </c>
      <c r="H23" s="37" t="str">
        <f>IF(Final_DF!CT23="","",Final_DF!CT23)</f>
        <v>BEARISH_ALIGNMENT</v>
      </c>
      <c r="I23" s="37" t="str">
        <f>IF(Final_DF!CU23="","",Final_DF!CU23)</f>
        <v>BEARISH_ALIGNMENT</v>
      </c>
      <c r="J23" s="21" t="str">
        <f>IF(Final_DF!CQ23="","",Final_DF!CQ23)</f>
        <v>BEARISH</v>
      </c>
      <c r="K23" s="21" t="str">
        <f>IF(Final_DF!CB23="","",Final_DF!CB23)</f>
        <v>Significant Short Buildup</v>
      </c>
      <c r="L23" s="22" t="str">
        <f>IF(Final_DF!CV23="","",Final_DF!CV23)</f>
        <v>na</v>
      </c>
      <c r="M23" s="22">
        <f>IF(Final_DF!CW23="","",Final_DF!CW23)</f>
        <v>0</v>
      </c>
      <c r="N23" s="22">
        <f>IF(Final_DF!CX23="","",Final_DF!CX23)</f>
        <v>0</v>
      </c>
      <c r="O23" s="22" t="b">
        <f>IF(Final_DF!CY23="","",Final_DF!CY23)</f>
        <v>0</v>
      </c>
      <c r="P23" s="22">
        <f>IF(Final_DF!CM23="","",Final_DF!CM23)</f>
        <v>0</v>
      </c>
      <c r="Q23" s="22">
        <f>IF(Final_DF!CN23="","",Final_DF!CN23)</f>
        <v>0</v>
      </c>
      <c r="R23" s="22">
        <f>IF(P23="","",ROUND((Final_DF!CO23/6)+1,0))</f>
        <v>1</v>
      </c>
      <c r="S23" s="22">
        <f>IF(Final_DF!CP23="","",Final_DF!CP23)</f>
        <v>0</v>
      </c>
      <c r="T23" s="22">
        <f>IFERROR(VLOOKUP(A23,VSLRT!A:E,3,FALSE),"")</f>
        <v>0</v>
      </c>
      <c r="U23" s="22">
        <f>IFERROR(VLOOKUP(A23,VSLRT!A:E,4,FALSE),"")</f>
        <v>0</v>
      </c>
      <c r="V23" s="22">
        <f>IFERROR(VLOOKUP(A23,VSLRT!A:E,5,FALSE),"")</f>
        <v>0</v>
      </c>
      <c r="W23" s="23" t="b">
        <f>IF(Final_DF!BA23="","",Final_DF!BA23)</f>
        <v>1</v>
      </c>
      <c r="X23" s="23" t="b">
        <f>IF(Final_DF!BB23="","",Final_DF!BB23)</f>
        <v>1</v>
      </c>
      <c r="Y23" s="23" t="b">
        <f>IF(Final_DF!BC23="","",Final_DF!BC23)</f>
        <v>1</v>
      </c>
      <c r="Z23" s="23" t="str">
        <f>IF(Final_DF!AW23="","",Final_DF!AW23)</f>
        <v>SPR2</v>
      </c>
      <c r="AA23" s="23" t="str">
        <f>IF(Final_DF!AX23="","",Final_DF!AX23)</f>
        <v>SOR4</v>
      </c>
      <c r="AB23" s="23" t="str">
        <f>IF(Final_DF!AY23="","",Final_DF!AY23)</f>
        <v>SVR2</v>
      </c>
      <c r="AC23" s="23">
        <f>IF(Final_DF!M23="","",ROUND(Final_DF!M23,2))</f>
        <v>-1.91</v>
      </c>
      <c r="AD23" s="23">
        <f>IF(Final_DF!L23="","",ROUND(Final_DF!L23,2))</f>
        <v>682.2</v>
      </c>
      <c r="AE23" s="23" t="b">
        <f>IF(Final_DF!AZ23="","",Final_DF!AZ23)</f>
        <v>0</v>
      </c>
      <c r="AH23" s="23" t="str">
        <f>IF(Final_DF!AO23="","",Final_DF!AO23)</f>
        <v>VR174</v>
      </c>
      <c r="AI23" s="23" t="b">
        <f>IF(Final_DF!AP23="","",Final_DF!AP23)</f>
        <v>0</v>
      </c>
      <c r="AJ23" s="23" t="str">
        <f>IF(Final_DF!AH23="","",Final_DF!AH23)</f>
        <v>-</v>
      </c>
      <c r="AK23" s="21" t="str">
        <f>IFERROR(VLOOKUP(A23,Postmarket!A:X,24,FALSE),"")</f>
        <v/>
      </c>
      <c r="AL23" s="21" t="str">
        <f>IFERROR(VLOOKUP(A23,Postmarket!A:X,23,FALSE),"")</f>
        <v/>
      </c>
      <c r="AM23" s="21">
        <f>IFERROR(VLOOKUP(A23,Postmarket!A:X,8,FALSE),"")</f>
        <v>-1.59</v>
      </c>
      <c r="AN23" s="21">
        <f>IFERROR(VLOOKUP(A23,Postmarket!A:F,5,FALSE),"")</f>
        <v>696</v>
      </c>
      <c r="AO23" s="23" t="str">
        <f>IF(Final_DF!DB23="","",Final_DF!DB23)</f>
        <v/>
      </c>
      <c r="AP23" s="23">
        <f>IF(Final_DF!CZ23="","",Final_DF!CZ23)</f>
        <v>33.020000000000003</v>
      </c>
      <c r="AQ23" s="23">
        <f>IF(Final_DF!DA23="","",Final_DF!DA23)</f>
        <v>33.86</v>
      </c>
      <c r="AR23" s="23" t="b">
        <f>IF(Final_DF!DC23="","",Final_DF!DC23)</f>
        <v>0</v>
      </c>
      <c r="AS23" s="23" t="b">
        <f>IF(Final_DF!DD23="","",Final_DF!DD23)</f>
        <v>0</v>
      </c>
      <c r="AT23" s="23" t="b">
        <f>IF(Final_DF!DE23="","",Final_DF!DE23)</f>
        <v>0</v>
      </c>
      <c r="AU23" s="23" t="b">
        <f>IF(Final_DF!DF23="","",Final_DF!DF23)</f>
        <v>0</v>
      </c>
      <c r="AX23" s="116"/>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25">
        <f t="shared" si="4"/>
        <v>0</v>
      </c>
      <c r="CC23" s="25" t="str">
        <f t="shared" si="5"/>
        <v/>
      </c>
      <c r="CD23" s="3" t="str">
        <f t="shared" si="6"/>
        <v/>
      </c>
      <c r="CF23" s="116"/>
      <c r="CG23"/>
      <c r="CH23"/>
      <c r="CI23"/>
      <c r="CJ23"/>
      <c r="CK23"/>
      <c r="CL23"/>
      <c r="CM23"/>
      <c r="CN23"/>
      <c r="CO23"/>
      <c r="CP23"/>
      <c r="CQ23"/>
      <c r="CR23"/>
      <c r="CS23"/>
      <c r="CT23"/>
      <c r="CU23"/>
      <c r="CV23"/>
      <c r="CW23"/>
      <c r="CX23"/>
      <c r="CY23"/>
      <c r="CZ23"/>
      <c r="DA23"/>
      <c r="DB23"/>
      <c r="DC23"/>
      <c r="DD23" s="3"/>
      <c r="DE23" s="3"/>
      <c r="DF23" s="3"/>
      <c r="DG23" s="3"/>
      <c r="DH23" s="3"/>
      <c r="DI23" s="3"/>
      <c r="DJ23" s="3"/>
      <c r="DK23" s="3"/>
      <c r="DL23" s="25">
        <f t="shared" si="7"/>
        <v>0</v>
      </c>
      <c r="DM23" s="25" t="str">
        <f t="shared" si="8"/>
        <v/>
      </c>
      <c r="DN23" s="3" t="str">
        <f t="shared" si="9"/>
        <v/>
      </c>
      <c r="DO23" s="3"/>
      <c r="DP23" s="3" t="s">
        <v>368</v>
      </c>
      <c r="DQ23" s="27">
        <v>1</v>
      </c>
      <c r="DR23" s="3"/>
      <c r="DS23" s="3"/>
      <c r="DT23" s="25" t="str">
        <f t="shared" si="11"/>
        <v>ZEEL</v>
      </c>
      <c r="DU23" s="3" t="str">
        <f t="shared" si="12"/>
        <v>NSE:ZEEL</v>
      </c>
      <c r="DW23" s="3"/>
      <c r="DX23" s="3"/>
      <c r="DY23" s="3"/>
      <c r="DZ23" s="3"/>
      <c r="EA23" s="25" t="str">
        <f t="shared" si="13"/>
        <v/>
      </c>
      <c r="EB23" s="3" t="str">
        <f t="shared" si="14"/>
        <v/>
      </c>
      <c r="ED23" s="3"/>
      <c r="EE23" s="3" t="s">
        <v>285</v>
      </c>
      <c r="EF23" s="3">
        <v>54.26</v>
      </c>
      <c r="EG23" s="27">
        <v>1</v>
      </c>
      <c r="EH23" s="27">
        <v>1</v>
      </c>
      <c r="EI23" s="3"/>
      <c r="EJ23" s="3"/>
      <c r="EK23" s="25" t="str">
        <f t="shared" si="15"/>
        <v>PFC</v>
      </c>
      <c r="EL23" s="3" t="str">
        <f t="shared" si="16"/>
        <v>NSE:PFC</v>
      </c>
      <c r="EO23" s="3" t="s">
        <v>251</v>
      </c>
      <c r="EP23" s="3">
        <v>74.27</v>
      </c>
      <c r="EQ23" s="27">
        <v>1</v>
      </c>
      <c r="ER23" s="27">
        <v>1</v>
      </c>
      <c r="ES23" s="27"/>
      <c r="ET23" s="25" t="str">
        <f t="shared" si="17"/>
        <v>ESCORTS</v>
      </c>
      <c r="EU23" s="3" t="str">
        <f t="shared" si="18"/>
        <v>NSE:ESCORTS</v>
      </c>
      <c r="FB23" s="3"/>
      <c r="FC23" s="3" t="s">
        <v>262</v>
      </c>
      <c r="FD23" s="3">
        <v>243</v>
      </c>
      <c r="FE23" s="3">
        <v>5</v>
      </c>
      <c r="FF23" s="27"/>
      <c r="FG23" s="27">
        <v>1</v>
      </c>
      <c r="FH23" s="27">
        <v>1</v>
      </c>
      <c r="FI23" s="27"/>
      <c r="FJ23" s="27"/>
      <c r="FK23" s="27"/>
      <c r="FL23" s="27"/>
      <c r="FM23" s="27"/>
      <c r="FN23" s="25" t="str">
        <f t="shared" si="23"/>
        <v>ICICIGI</v>
      </c>
      <c r="FO23" s="3" t="str">
        <f t="shared" si="24"/>
        <v>NSE:ICICIGI</v>
      </c>
      <c r="FT23" s="3" t="s">
        <v>243</v>
      </c>
      <c r="FU23" s="27">
        <v>1</v>
      </c>
      <c r="FV23" s="27"/>
      <c r="FW23" s="27"/>
      <c r="FX23" s="27"/>
      <c r="FY23" s="27"/>
      <c r="FZ23" s="27"/>
      <c r="GA23" s="3"/>
      <c r="GB23" s="3"/>
      <c r="GC23" s="3"/>
      <c r="GD23" s="3" t="s">
        <v>96</v>
      </c>
      <c r="GE23" s="3" t="str">
        <f t="shared" si="0"/>
        <v>t18 = 'NSE:COLPAL1!'</v>
      </c>
      <c r="GF23" s="3" t="str">
        <f t="shared" si="1"/>
        <v>COLPAL</v>
      </c>
      <c r="GG23" s="3"/>
      <c r="GH23" s="3"/>
      <c r="GI23" s="3"/>
      <c r="GJ23" s="3"/>
      <c r="GK23" s="3" t="s">
        <v>194</v>
      </c>
      <c r="GL23" s="27">
        <v>1</v>
      </c>
      <c r="GM23" s="27"/>
      <c r="GN23" s="27"/>
      <c r="GO23" s="27"/>
      <c r="GP23" s="27"/>
      <c r="GQ23" s="3"/>
      <c r="GR23" s="3" t="s">
        <v>96</v>
      </c>
      <c r="GS23" s="3" t="str">
        <f t="shared" si="2"/>
        <v>t18 = 'NSE:BANKNIFTY1!'</v>
      </c>
      <c r="GT23" s="3" t="str">
        <f t="shared" si="3"/>
        <v>BANKNIFTY</v>
      </c>
      <c r="GU23" s="3"/>
      <c r="GV23" s="3"/>
      <c r="HA23" s="3"/>
      <c r="HB23"/>
      <c r="HC23"/>
      <c r="HD23"/>
      <c r="HE23"/>
      <c r="HF23"/>
      <c r="HG23"/>
      <c r="HH23"/>
      <c r="HI23"/>
      <c r="HJ23"/>
      <c r="HK23"/>
      <c r="HL23"/>
      <c r="HM23"/>
      <c r="HN23"/>
      <c r="HO23"/>
      <c r="HP23" s="3"/>
      <c r="HQ23" s="3"/>
      <c r="HR23" s="3"/>
      <c r="HS23" s="3"/>
      <c r="HT23" s="3"/>
      <c r="HU23" s="27"/>
      <c r="HV23" s="27"/>
      <c r="HW23" s="27"/>
      <c r="HX23" s="3">
        <v>17</v>
      </c>
      <c r="HY23" s="3" t="str">
        <f t="shared" si="19"/>
        <v/>
      </c>
      <c r="HZ23" s="3" t="str">
        <f t="shared" si="20"/>
        <v/>
      </c>
      <c r="IA23" s="3"/>
      <c r="IB23" s="3" t="str">
        <f t="shared" si="21"/>
        <v>'BANKNIFTY1!'</v>
      </c>
      <c r="IC23" s="3" t="str">
        <f t="shared" si="10"/>
        <v/>
      </c>
      <c r="ID23" s="3" t="str">
        <f t="shared" si="22"/>
        <v>t17 = 'BANKNIFTY1!', BU17='', RANK17=''</v>
      </c>
    </row>
    <row r="24" spans="1:238" x14ac:dyDescent="0.25">
      <c r="A24" s="21" t="str">
        <f>IF(Final_DF!A24="","",Final_DF!A24)</f>
        <v>ABB</v>
      </c>
      <c r="B24" s="21" t="str">
        <f>IF(Final_DF!G24="","",Final_DF!G24)</f>
        <v xml:space="preserve">ABB INDIA LIMITED                   </v>
      </c>
      <c r="C24" s="21" t="str">
        <f>IF(Final_DF!E24="","",Final_DF!E24)</f>
        <v>Producer Manufacturing</v>
      </c>
      <c r="D24" s="21" t="str">
        <f>IF(Final_DF!F24="","",Final_DF!F24)</f>
        <v>Electrical Products</v>
      </c>
      <c r="E24" s="21" t="b">
        <f>IF(Final_DF!BT24="","",Final_DF!BT24)</f>
        <v>0</v>
      </c>
      <c r="F24" s="21" t="b">
        <f>IF(Final_DF!BJ24="","",Final_DF!BJ24)</f>
        <v>0</v>
      </c>
      <c r="G24" s="21" t="b">
        <f>IF(Final_DF!CS24="","",Final_DF!CS24)</f>
        <v>0</v>
      </c>
      <c r="H24" s="37" t="str">
        <f>IF(Final_DF!CT24="","",Final_DF!CT24)</f>
        <v>na</v>
      </c>
      <c r="I24" s="37" t="str">
        <f>IF(Final_DF!CU24="","",Final_DF!CU24)</f>
        <v>na</v>
      </c>
      <c r="J24" s="21" t="str">
        <f>IF(Final_DF!CQ24="","",Final_DF!CQ24)</f>
        <v>BEARISH</v>
      </c>
      <c r="K24" s="21" t="str">
        <f>IF(Final_DF!CB24="","",Final_DF!CB24)</f>
        <v>Long Unwinding</v>
      </c>
      <c r="L24" s="22" t="str">
        <f>IF(Final_DF!CV24="","",Final_DF!CV24)</f>
        <v>na</v>
      </c>
      <c r="M24" s="22">
        <f>IF(Final_DF!CW24="","",Final_DF!CW24)</f>
        <v>0</v>
      </c>
      <c r="N24" s="22">
        <f>IF(Final_DF!CX24="","",Final_DF!CX24)</f>
        <v>0</v>
      </c>
      <c r="O24" s="22" t="b">
        <f>IF(Final_DF!CY24="","",Final_DF!CY24)</f>
        <v>0</v>
      </c>
      <c r="P24" s="22">
        <f>IF(Final_DF!CM24="","",Final_DF!CM24)</f>
        <v>0</v>
      </c>
      <c r="Q24" s="22">
        <f>IF(Final_DF!CN24="","",Final_DF!CN24)</f>
        <v>0</v>
      </c>
      <c r="R24" s="22">
        <f>IF(P24="","",ROUND((Final_DF!CO24/6)+1,0))</f>
        <v>1</v>
      </c>
      <c r="S24" s="22">
        <f>IF(Final_DF!CP24="","",Final_DF!CP24)</f>
        <v>0</v>
      </c>
      <c r="T24" s="22">
        <f>IFERROR(VLOOKUP(A24,VSLRT!A:E,3,FALSE),"")</f>
        <v>0</v>
      </c>
      <c r="U24" s="22">
        <f>IFERROR(VLOOKUP(A24,VSLRT!A:E,4,FALSE),"")</f>
        <v>0</v>
      </c>
      <c r="V24" s="22">
        <f>IFERROR(VLOOKUP(A24,VSLRT!A:E,5,FALSE),"")</f>
        <v>0</v>
      </c>
      <c r="W24" s="23" t="b">
        <f>IF(Final_DF!BA24="","",Final_DF!BA24)</f>
        <v>0</v>
      </c>
      <c r="X24" s="23" t="b">
        <f>IF(Final_DF!BB24="","",Final_DF!BB24)</f>
        <v>0</v>
      </c>
      <c r="Y24" s="23" t="b">
        <f>IF(Final_DF!BC24="","",Final_DF!BC24)</f>
        <v>0</v>
      </c>
      <c r="Z24" s="23">
        <f>IF(Final_DF!AW24="","",Final_DF!AW24)</f>
        <v>0</v>
      </c>
      <c r="AA24" s="23">
        <f>IF(Final_DF!AX24="","",Final_DF!AX24)</f>
        <v>0</v>
      </c>
      <c r="AB24" s="23">
        <f>IF(Final_DF!AY24="","",Final_DF!AY24)</f>
        <v>0</v>
      </c>
      <c r="AC24" s="23">
        <f>IF(Final_DF!M24="","",ROUND(Final_DF!M24,2))</f>
        <v>-1.89</v>
      </c>
      <c r="AD24" s="23">
        <f>IF(Final_DF!L24="","",ROUND(Final_DF!L24,2))</f>
        <v>4744.3500000000004</v>
      </c>
      <c r="AE24" s="23" t="b">
        <f>IF(Final_DF!AZ24="","",Final_DF!AZ24)</f>
        <v>0</v>
      </c>
      <c r="AH24" s="23" t="str">
        <f>IF(Final_DF!AO24="","",Final_DF!AO24)</f>
        <v>VR138</v>
      </c>
      <c r="AI24" s="23" t="b">
        <f>IF(Final_DF!AP24="","",Final_DF!AP24)</f>
        <v>0</v>
      </c>
      <c r="AJ24" s="23" t="str">
        <f>IF(Final_DF!AH24="","",Final_DF!AH24)</f>
        <v>0.51</v>
      </c>
      <c r="AK24" s="21" t="str">
        <f>IFERROR(VLOOKUP(A24,Postmarket!A:X,24,FALSE),"")</f>
        <v/>
      </c>
      <c r="AL24" s="21" t="str">
        <f>IFERROR(VLOOKUP(A24,Postmarket!A:X,23,FALSE),"")</f>
        <v/>
      </c>
      <c r="AM24" s="21">
        <f>IFERROR(VLOOKUP(A24,Postmarket!A:X,8,FALSE),"")</f>
        <v>-0.84</v>
      </c>
      <c r="AN24" s="21">
        <f>IFERROR(VLOOKUP(A24,Postmarket!A:F,5,FALSE),"")</f>
        <v>4820.45</v>
      </c>
      <c r="AO24" s="23" t="str">
        <f>IF(Final_DF!DB24="","",Final_DF!DB24)</f>
        <v/>
      </c>
      <c r="AP24" s="23">
        <f>IF(Final_DF!CZ24="","",Final_DF!CZ24)</f>
        <v>15.98</v>
      </c>
      <c r="AQ24" s="23">
        <f>IF(Final_DF!DA24="","",Final_DF!DA24)</f>
        <v>16.420000000000002</v>
      </c>
      <c r="AR24" s="23" t="b">
        <f>IF(Final_DF!DC24="","",Final_DF!DC24)</f>
        <v>0</v>
      </c>
      <c r="AS24" s="23" t="b">
        <f>IF(Final_DF!DD24="","",Final_DF!DD24)</f>
        <v>0</v>
      </c>
      <c r="AT24" s="23" t="b">
        <f>IF(Final_DF!DE24="","",Final_DF!DE24)</f>
        <v>0</v>
      </c>
      <c r="AU24" s="23" t="b">
        <f>IF(Final_DF!DF24="","",Final_DF!DF24)</f>
        <v>0</v>
      </c>
      <c r="AX24" s="116"/>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25">
        <f t="shared" si="4"/>
        <v>0</v>
      </c>
      <c r="CC24" s="25" t="str">
        <f t="shared" si="5"/>
        <v/>
      </c>
      <c r="CD24" s="3" t="str">
        <f t="shared" si="6"/>
        <v/>
      </c>
      <c r="CF24" s="116"/>
      <c r="CG24"/>
      <c r="CH24"/>
      <c r="CI24"/>
      <c r="CJ24"/>
      <c r="CK24"/>
      <c r="CL24"/>
      <c r="CM24"/>
      <c r="CN24"/>
      <c r="CO24"/>
      <c r="CP24"/>
      <c r="CQ24"/>
      <c r="CR24"/>
      <c r="CS24"/>
      <c r="CT24"/>
      <c r="CU24"/>
      <c r="CV24"/>
      <c r="CW24"/>
      <c r="CX24"/>
      <c r="CY24"/>
      <c r="CZ24"/>
      <c r="DA24"/>
      <c r="DB24"/>
      <c r="DC24"/>
      <c r="DD24" s="3"/>
      <c r="DE24" s="3"/>
      <c r="DF24" s="3"/>
      <c r="DG24" s="3"/>
      <c r="DH24" s="3"/>
      <c r="DI24" s="3"/>
      <c r="DJ24" s="3"/>
      <c r="DK24" s="3"/>
      <c r="DL24" s="25">
        <f t="shared" si="7"/>
        <v>0</v>
      </c>
      <c r="DM24" s="25" t="str">
        <f t="shared" si="8"/>
        <v/>
      </c>
      <c r="DN24" s="3" t="str">
        <f t="shared" si="9"/>
        <v/>
      </c>
      <c r="DO24" s="3"/>
      <c r="DP24" s="3" t="s">
        <v>2</v>
      </c>
      <c r="DQ24" s="27">
        <v>16</v>
      </c>
      <c r="DR24" s="3"/>
      <c r="DS24" s="3"/>
      <c r="DT24" s="25" t="str">
        <f t="shared" si="11"/>
        <v>Grand Total</v>
      </c>
      <c r="DU24" s="3" t="str">
        <f t="shared" si="12"/>
        <v/>
      </c>
      <c r="DW24" s="3"/>
      <c r="DX24" s="3"/>
      <c r="DY24" s="3"/>
      <c r="DZ24" s="3"/>
      <c r="EA24" s="25" t="str">
        <f t="shared" si="13"/>
        <v/>
      </c>
      <c r="EB24" s="3" t="str">
        <f t="shared" si="14"/>
        <v/>
      </c>
      <c r="ED24" s="3"/>
      <c r="EE24" s="3" t="s">
        <v>288</v>
      </c>
      <c r="EF24" s="3">
        <v>15.72</v>
      </c>
      <c r="EG24" s="27">
        <v>1</v>
      </c>
      <c r="EH24" s="27">
        <v>1</v>
      </c>
      <c r="EI24" s="3"/>
      <c r="EJ24" s="3"/>
      <c r="EK24" s="25" t="str">
        <f t="shared" si="15"/>
        <v>POWERGRID</v>
      </c>
      <c r="EL24" s="3" t="str">
        <f t="shared" si="16"/>
        <v>NSE:POWERGRID</v>
      </c>
      <c r="EO24" s="3" t="s">
        <v>252</v>
      </c>
      <c r="EP24" s="3">
        <v>44.85</v>
      </c>
      <c r="EQ24" s="27">
        <v>1</v>
      </c>
      <c r="ER24" s="27">
        <v>1</v>
      </c>
      <c r="ES24" s="27"/>
      <c r="ET24" s="25" t="str">
        <f t="shared" si="17"/>
        <v>EXIDEIND</v>
      </c>
      <c r="EU24" s="3" t="str">
        <f t="shared" si="18"/>
        <v>NSE:EXIDEIND</v>
      </c>
      <c r="FB24" s="3"/>
      <c r="FC24" s="3" t="s">
        <v>263</v>
      </c>
      <c r="FD24" s="3">
        <v>91</v>
      </c>
      <c r="FE24" s="3">
        <v>17</v>
      </c>
      <c r="FF24" s="27"/>
      <c r="FG24" s="27">
        <v>1</v>
      </c>
      <c r="FH24" s="27">
        <v>1</v>
      </c>
      <c r="FI24" s="27"/>
      <c r="FJ24" s="27"/>
      <c r="FK24" s="27"/>
      <c r="FL24" s="27"/>
      <c r="FM24" s="27"/>
      <c r="FN24" s="25" t="str">
        <f t="shared" si="23"/>
        <v>ICICIPRULI</v>
      </c>
      <c r="FO24" s="3" t="str">
        <f t="shared" si="24"/>
        <v>NSE:ICICIPRULI</v>
      </c>
      <c r="FT24" s="3" t="s">
        <v>179</v>
      </c>
      <c r="FU24" s="27">
        <v>1</v>
      </c>
      <c r="FV24" s="27"/>
      <c r="FW24" s="27"/>
      <c r="FX24" s="27"/>
      <c r="FY24" s="27"/>
      <c r="FZ24" s="27"/>
      <c r="GA24" s="3"/>
      <c r="GB24" s="3"/>
      <c r="GC24" s="3"/>
      <c r="GD24" s="3" t="s">
        <v>97</v>
      </c>
      <c r="GE24" s="3" t="str">
        <f t="shared" si="0"/>
        <v>t19 = 'NSE:CUMMINSIND1!'</v>
      </c>
      <c r="GF24" s="3" t="str">
        <f t="shared" si="1"/>
        <v>CUMMINSIND</v>
      </c>
      <c r="GG24" s="3"/>
      <c r="GH24" s="3"/>
      <c r="GI24" s="3"/>
      <c r="GJ24" s="3"/>
      <c r="GK24" s="3" t="s">
        <v>224</v>
      </c>
      <c r="GL24" s="27">
        <v>1</v>
      </c>
      <c r="GM24" s="27"/>
      <c r="GN24" s="27"/>
      <c r="GO24" s="27"/>
      <c r="GP24" s="27"/>
      <c r="GQ24" s="3"/>
      <c r="GR24" s="3" t="s">
        <v>97</v>
      </c>
      <c r="GS24" s="3" t="str">
        <f t="shared" si="2"/>
        <v>t19 = 'NSE:BATAINDIA1!'</v>
      </c>
      <c r="GT24" s="3" t="str">
        <f t="shared" si="3"/>
        <v>BATAINDIA</v>
      </c>
      <c r="GU24" s="3"/>
      <c r="GV24" s="3"/>
      <c r="HA24" s="3"/>
      <c r="HB24"/>
      <c r="HC24"/>
      <c r="HD24"/>
      <c r="HE24"/>
      <c r="HF24"/>
      <c r="HG24"/>
      <c r="HH24"/>
      <c r="HI24"/>
      <c r="HJ24"/>
      <c r="HK24"/>
      <c r="HL24"/>
      <c r="HM24"/>
      <c r="HN24"/>
      <c r="HO24"/>
      <c r="HP24" s="3"/>
      <c r="HQ24" s="3"/>
      <c r="HR24" s="3"/>
      <c r="HS24" s="3"/>
      <c r="HT24" s="3"/>
      <c r="HU24" s="27"/>
      <c r="HV24" s="27"/>
      <c r="HW24" s="27"/>
      <c r="HX24" s="3">
        <v>18</v>
      </c>
      <c r="HY24" s="3" t="str">
        <f t="shared" si="19"/>
        <v/>
      </c>
      <c r="HZ24" s="3" t="str">
        <f t="shared" si="20"/>
        <v/>
      </c>
      <c r="IA24" s="3"/>
      <c r="IB24" s="3" t="str">
        <f t="shared" si="21"/>
        <v>'BANKNIFTY1!'</v>
      </c>
      <c r="IC24" s="3" t="str">
        <f t="shared" si="10"/>
        <v/>
      </c>
      <c r="ID24" s="3" t="str">
        <f t="shared" si="22"/>
        <v>t18 = 'BANKNIFTY1!', BU18='', RANK18=''</v>
      </c>
    </row>
    <row r="25" spans="1:238" x14ac:dyDescent="0.25">
      <c r="A25" s="21" t="str">
        <f>IF(Final_DF!A25="","",Final_DF!A25)</f>
        <v>METROPOLIS</v>
      </c>
      <c r="B25" s="21" t="str">
        <f>IF(Final_DF!G25="","",Final_DF!G25)</f>
        <v xml:space="preserve">METROPOLIS HEALTHCARE LTD           </v>
      </c>
      <c r="C25" s="21" t="str">
        <f>IF(Final_DF!E25="","",Final_DF!E25)</f>
        <v>Health Services</v>
      </c>
      <c r="D25" s="21" t="str">
        <f>IF(Final_DF!F25="","",Final_DF!F25)</f>
        <v>Medical/Nursing Services</v>
      </c>
      <c r="E25" s="21" t="b">
        <f>IF(Final_DF!BT25="","",Final_DF!BT25)</f>
        <v>0</v>
      </c>
      <c r="F25" s="21" t="b">
        <f>IF(Final_DF!BJ25="","",Final_DF!BJ25)</f>
        <v>1</v>
      </c>
      <c r="G25" s="21" t="b">
        <f>IF(Final_DF!CS25="","",Final_DF!CS25)</f>
        <v>0</v>
      </c>
      <c r="H25" s="37" t="str">
        <f>IF(Final_DF!CT25="","",Final_DF!CT25)</f>
        <v>na</v>
      </c>
      <c r="I25" s="37" t="str">
        <f>IF(Final_DF!CU25="","",Final_DF!CU25)</f>
        <v>BEARISH_ALIGNMENT</v>
      </c>
      <c r="J25" s="21" t="str">
        <f>IF(Final_DF!CQ25="","",Final_DF!CQ25)</f>
        <v>BULLISH</v>
      </c>
      <c r="K25" s="21" t="str">
        <f>IF(Final_DF!CB25="","",Final_DF!CB25)</f>
        <v>Short Covering</v>
      </c>
      <c r="L25" s="22" t="str">
        <f>IF(Final_DF!CV25="","",Final_DF!CV25)</f>
        <v>BEARISH</v>
      </c>
      <c r="M25" s="22">
        <f>IF(Final_DF!CW25="","",Final_DF!CW25)</f>
        <v>14</v>
      </c>
      <c r="N25" s="22">
        <f>IF(Final_DF!CX25="","",Final_DF!CX25)</f>
        <v>280</v>
      </c>
      <c r="O25" s="22" t="b">
        <f>IF(Final_DF!CY25="","",Final_DF!CY25)</f>
        <v>0</v>
      </c>
      <c r="P25" s="22" t="str">
        <f>IF(Final_DF!CM25="","",Final_DF!CM25)</f>
        <v>Sell</v>
      </c>
      <c r="Q25" s="22" t="str">
        <f>IF(Final_DF!CN25="","",Final_DF!CN25)</f>
        <v>LAST_LOSER</v>
      </c>
      <c r="R25" s="22">
        <f>IF(P25="","",ROUND((Final_DF!CO25/6)+1,0))</f>
        <v>2</v>
      </c>
      <c r="S25" s="22">
        <f>IF(Final_DF!CP25="","",Final_DF!CP25)</f>
        <v>1580</v>
      </c>
      <c r="T25" s="22">
        <f>IFERROR(VLOOKUP(A25,VSLRT!A:E,3,FALSE),"")</f>
        <v>0</v>
      </c>
      <c r="U25" s="22">
        <f>IFERROR(VLOOKUP(A25,VSLRT!A:E,4,FALSE),"")</f>
        <v>0</v>
      </c>
      <c r="V25" s="22">
        <f>IFERROR(VLOOKUP(A25,VSLRT!A:E,5,FALSE),"")</f>
        <v>0</v>
      </c>
      <c r="W25" s="23" t="b">
        <f>IF(Final_DF!BA25="","",Final_DF!BA25)</f>
        <v>0</v>
      </c>
      <c r="X25" s="23" t="b">
        <f>IF(Final_DF!BB25="","",Final_DF!BB25)</f>
        <v>0</v>
      </c>
      <c r="Y25" s="23" t="b">
        <f>IF(Final_DF!BC25="","",Final_DF!BC25)</f>
        <v>0</v>
      </c>
      <c r="Z25" s="23">
        <f>IF(Final_DF!AW25="","",Final_DF!AW25)</f>
        <v>0</v>
      </c>
      <c r="AA25" s="23">
        <f>IF(Final_DF!AX25="","",Final_DF!AX25)</f>
        <v>0</v>
      </c>
      <c r="AB25" s="23">
        <f>IF(Final_DF!AY25="","",Final_DF!AY25)</f>
        <v>0</v>
      </c>
      <c r="AC25" s="23">
        <f>IF(Final_DF!M25="","",ROUND(Final_DF!M25,2))</f>
        <v>-1.88</v>
      </c>
      <c r="AD25" s="23">
        <f>IF(Final_DF!L25="","",ROUND(Final_DF!L25,2))</f>
        <v>1558.6</v>
      </c>
      <c r="AE25" s="23" t="b">
        <f>IF(Final_DF!AZ25="","",Final_DF!AZ25)</f>
        <v>0</v>
      </c>
      <c r="AH25" s="23" t="str">
        <f>IF(Final_DF!AO25="","",Final_DF!AO25)</f>
        <v>VR143</v>
      </c>
      <c r="AI25" s="23" t="b">
        <f>IF(Final_DF!AP25="","",Final_DF!AP25)</f>
        <v>0</v>
      </c>
      <c r="AJ25" s="23" t="str">
        <f>IF(Final_DF!AH25="","",Final_DF!AH25)</f>
        <v>0.03</v>
      </c>
      <c r="AK25" s="21" t="str">
        <f>IFERROR(VLOOKUP(A25,Postmarket!A:X,24,FALSE),"")</f>
        <v/>
      </c>
      <c r="AL25" s="21" t="str">
        <f>IFERROR(VLOOKUP(A25,Postmarket!A:X,23,FALSE),"")</f>
        <v/>
      </c>
      <c r="AM25" s="21">
        <f>IFERROR(VLOOKUP(A25,Postmarket!A:X,8,FALSE),"")</f>
        <v>-1.47</v>
      </c>
      <c r="AN25" s="21">
        <f>IFERROR(VLOOKUP(A25,Postmarket!A:F,5,FALSE),"")</f>
        <v>1603.5</v>
      </c>
      <c r="AO25" s="23" t="str">
        <f>IF(Final_DF!DB25="","",Final_DF!DB25)</f>
        <v/>
      </c>
      <c r="AP25" s="23">
        <f>IF(Final_DF!CZ25="","",Final_DF!CZ25)</f>
        <v>75.930000000000007</v>
      </c>
      <c r="AQ25" s="23">
        <f>IF(Final_DF!DA25="","",Final_DF!DA25)</f>
        <v>78.650000000000006</v>
      </c>
      <c r="AR25" s="23" t="b">
        <f>IF(Final_DF!DC25="","",Final_DF!DC25)</f>
        <v>0</v>
      </c>
      <c r="AS25" s="23" t="b">
        <f>IF(Final_DF!DD25="","",Final_DF!DD25)</f>
        <v>0</v>
      </c>
      <c r="AT25" s="23" t="b">
        <f>IF(Final_DF!DE25="","",Final_DF!DE25)</f>
        <v>0</v>
      </c>
      <c r="AU25" s="23" t="b">
        <f>IF(Final_DF!DF25="","",Final_DF!DF25)</f>
        <v>0</v>
      </c>
      <c r="AX25" s="116"/>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25">
        <f t="shared" si="4"/>
        <v>0</v>
      </c>
      <c r="CC25" s="25" t="str">
        <f t="shared" si="5"/>
        <v/>
      </c>
      <c r="CD25" s="3" t="str">
        <f t="shared" si="6"/>
        <v/>
      </c>
      <c r="CF25" s="116"/>
      <c r="CG25"/>
      <c r="CH25"/>
      <c r="CI25"/>
      <c r="CJ25"/>
      <c r="CK25"/>
      <c r="CL25"/>
      <c r="CM25"/>
      <c r="CN25"/>
      <c r="CO25"/>
      <c r="CP25"/>
      <c r="CQ25"/>
      <c r="CR25"/>
      <c r="CS25"/>
      <c r="CT25"/>
      <c r="CU25"/>
      <c r="CV25"/>
      <c r="CW25"/>
      <c r="CX25"/>
      <c r="CY25"/>
      <c r="CZ25"/>
      <c r="DA25"/>
      <c r="DB25"/>
      <c r="DC25"/>
      <c r="DD25" s="3"/>
      <c r="DE25" s="3"/>
      <c r="DF25" s="3"/>
      <c r="DG25" s="3"/>
      <c r="DH25" s="3"/>
      <c r="DI25" s="3"/>
      <c r="DJ25" s="3"/>
      <c r="DK25" s="3"/>
      <c r="DL25" s="25">
        <f t="shared" ref="DL25:DL39" si="25">IFERROR(CS25-CL25,"")</f>
        <v>0</v>
      </c>
      <c r="DM25" s="25" t="str">
        <f t="shared" si="8"/>
        <v/>
      </c>
      <c r="DN25" s="3" t="str">
        <f t="shared" si="9"/>
        <v/>
      </c>
      <c r="DO25" s="3"/>
      <c r="DP25" s="3"/>
      <c r="DQ25" s="3"/>
      <c r="DR25" s="3"/>
      <c r="DS25" s="3"/>
      <c r="DT25" s="25" t="str">
        <f t="shared" si="11"/>
        <v/>
      </c>
      <c r="DU25" s="3" t="str">
        <f t="shared" si="12"/>
        <v/>
      </c>
      <c r="DW25" s="3"/>
      <c r="DX25" s="3"/>
      <c r="DY25" s="3"/>
      <c r="DZ25" s="3"/>
      <c r="EA25" s="25" t="str">
        <f t="shared" si="13"/>
        <v/>
      </c>
      <c r="EB25" s="3" t="str">
        <f t="shared" si="14"/>
        <v/>
      </c>
      <c r="ED25" s="3"/>
      <c r="EE25" s="3" t="s">
        <v>290</v>
      </c>
      <c r="EF25" s="3">
        <v>46.37</v>
      </c>
      <c r="EG25" s="27">
        <v>1</v>
      </c>
      <c r="EH25" s="27">
        <v>1</v>
      </c>
      <c r="EI25" s="3"/>
      <c r="EJ25" s="3"/>
      <c r="EK25" s="25" t="str">
        <f t="shared" si="15"/>
        <v>RECLTD</v>
      </c>
      <c r="EL25" s="3" t="str">
        <f t="shared" si="16"/>
        <v>NSE:RECLTD</v>
      </c>
      <c r="EO25" s="3" t="s">
        <v>255</v>
      </c>
      <c r="EP25" s="3">
        <v>16.02</v>
      </c>
      <c r="EQ25" s="27">
        <v>1</v>
      </c>
      <c r="ER25" s="27">
        <v>1</v>
      </c>
      <c r="ES25" s="27"/>
      <c r="ET25" s="25" t="str">
        <f t="shared" si="17"/>
        <v>GRASIM</v>
      </c>
      <c r="EU25" s="3" t="str">
        <f t="shared" si="18"/>
        <v>NSE:GRASIM</v>
      </c>
      <c r="FB25" s="3"/>
      <c r="FC25" s="3" t="s">
        <v>198</v>
      </c>
      <c r="FD25" s="3">
        <v>15</v>
      </c>
      <c r="FE25" s="3">
        <v>1</v>
      </c>
      <c r="FF25" s="27"/>
      <c r="FG25" s="27">
        <v>1</v>
      </c>
      <c r="FH25" s="27">
        <v>1</v>
      </c>
      <c r="FI25" s="27"/>
      <c r="FJ25" s="27"/>
      <c r="FK25" s="27"/>
      <c r="FL25" s="27"/>
      <c r="FM25" s="27"/>
      <c r="FN25" s="25" t="str">
        <f t="shared" si="23"/>
        <v>IDFCFIRSTB</v>
      </c>
      <c r="FO25" s="3" t="str">
        <f t="shared" si="24"/>
        <v>NSE:IDFCFIRSTB</v>
      </c>
      <c r="FT25" s="3" t="s">
        <v>247</v>
      </c>
      <c r="FU25" s="27">
        <v>1</v>
      </c>
      <c r="FV25" s="27"/>
      <c r="FW25" s="27"/>
      <c r="FX25" s="27"/>
      <c r="FY25" s="27"/>
      <c r="FZ25" s="27"/>
      <c r="GA25" s="3"/>
      <c r="GB25" s="3"/>
      <c r="GC25" s="3"/>
      <c r="GD25" s="3" t="s">
        <v>98</v>
      </c>
      <c r="GE25" s="3" t="str">
        <f t="shared" si="0"/>
        <v>t20 = 'NSE:DEEPAKNTR1!'</v>
      </c>
      <c r="GF25" s="3" t="str">
        <f t="shared" si="1"/>
        <v>DEEPAKNTR</v>
      </c>
      <c r="GG25" s="3"/>
      <c r="GH25" s="3"/>
      <c r="GI25" s="3"/>
      <c r="GJ25" s="3"/>
      <c r="GK25" s="3" t="s">
        <v>238</v>
      </c>
      <c r="GL25" s="27">
        <v>1</v>
      </c>
      <c r="GM25" s="27"/>
      <c r="GN25" s="27"/>
      <c r="GO25" s="27"/>
      <c r="GP25" s="27"/>
      <c r="GQ25" s="3"/>
      <c r="GR25" s="3" t="s">
        <v>98</v>
      </c>
      <c r="GS25" s="3" t="str">
        <f t="shared" si="2"/>
        <v>t20 = 'NSE:BEL1!'</v>
      </c>
      <c r="GT25" s="3" t="str">
        <f t="shared" si="3"/>
        <v>BEL</v>
      </c>
      <c r="GU25" s="3"/>
      <c r="GV25" s="3"/>
      <c r="HA25" s="3"/>
      <c r="HB25"/>
      <c r="HC25"/>
      <c r="HD25"/>
      <c r="HE25"/>
      <c r="HF25"/>
      <c r="HG25"/>
      <c r="HH25"/>
      <c r="HI25"/>
      <c r="HJ25"/>
      <c r="HK25"/>
      <c r="HL25"/>
      <c r="HM25"/>
      <c r="HN25"/>
      <c r="HO25"/>
      <c r="HP25" s="3"/>
      <c r="HQ25" s="3"/>
      <c r="HR25" s="3"/>
      <c r="HS25" s="3"/>
      <c r="HT25" s="3"/>
      <c r="HU25" s="27"/>
      <c r="HV25" s="27"/>
      <c r="HW25" s="27"/>
      <c r="HX25" s="3">
        <v>19</v>
      </c>
      <c r="HY25" s="3" t="str">
        <f t="shared" si="19"/>
        <v/>
      </c>
      <c r="HZ25" s="3" t="str">
        <f t="shared" si="20"/>
        <v/>
      </c>
      <c r="IA25" s="3"/>
      <c r="IB25" s="3" t="str">
        <f t="shared" si="21"/>
        <v>'BANKNIFTY1!'</v>
      </c>
      <c r="IC25" s="3" t="str">
        <f t="shared" si="10"/>
        <v/>
      </c>
      <c r="ID25" s="3" t="str">
        <f t="shared" si="22"/>
        <v>t19 = 'BANKNIFTY1!', BU19='', RANK19=''</v>
      </c>
    </row>
    <row r="26" spans="1:238" x14ac:dyDescent="0.25">
      <c r="A26" s="21" t="str">
        <f>IF(Final_DF!A26="","",Final_DF!A26)</f>
        <v>EXIDEIND</v>
      </c>
      <c r="B26" s="21" t="str">
        <f>IF(Final_DF!G26="","",Final_DF!G26)</f>
        <v xml:space="preserve">EXIDE INDUSTRIES LTD                </v>
      </c>
      <c r="C26" s="21" t="str">
        <f>IF(Final_DF!E26="","",Final_DF!E26)</f>
        <v>Producer Manufacturing</v>
      </c>
      <c r="D26" s="21" t="str">
        <f>IF(Final_DF!F26="","",Final_DF!F26)</f>
        <v>Auto Parts: OEM</v>
      </c>
      <c r="E26" s="21" t="b">
        <f>IF(Final_DF!BT26="","",Final_DF!BT26)</f>
        <v>1</v>
      </c>
      <c r="F26" s="21" t="b">
        <f>IF(Final_DF!BJ26="","",Final_DF!BJ26)</f>
        <v>1</v>
      </c>
      <c r="G26" s="21" t="b">
        <f>IF(Final_DF!CS26="","",Final_DF!CS26)</f>
        <v>0</v>
      </c>
      <c r="H26" s="37" t="str">
        <f>IF(Final_DF!CT26="","",Final_DF!CT26)</f>
        <v>na</v>
      </c>
      <c r="I26" s="37" t="str">
        <f>IF(Final_DF!CU26="","",Final_DF!CU26)</f>
        <v>na</v>
      </c>
      <c r="J26" s="21" t="str">
        <f>IF(Final_DF!CQ26="","",Final_DF!CQ26)</f>
        <v>BEARISH</v>
      </c>
      <c r="K26" s="21" t="str">
        <f>IF(Final_DF!CB26="","",Final_DF!CB26)</f>
        <v>Short Buildup</v>
      </c>
      <c r="L26" s="22" t="str">
        <f>IF(Final_DF!CV26="","",Final_DF!CV26)</f>
        <v>BULLISH</v>
      </c>
      <c r="M26" s="22">
        <f>IF(Final_DF!CW26="","",Final_DF!CW26)</f>
        <v>3</v>
      </c>
      <c r="N26" s="22">
        <f>IF(Final_DF!CX26="","",Final_DF!CX26)</f>
        <v>54</v>
      </c>
      <c r="O26" s="22" t="b">
        <f>IF(Final_DF!CY26="","",Final_DF!CY26)</f>
        <v>1</v>
      </c>
      <c r="P26" s="22" t="str">
        <f>IF(Final_DF!CM26="","",Final_DF!CM26)</f>
        <v>Buy</v>
      </c>
      <c r="Q26" s="22" t="str">
        <f>IF(Final_DF!CN26="","",Final_DF!CN26)</f>
        <v>LAST_WINNER</v>
      </c>
      <c r="R26" s="22">
        <f>IF(P26="","",ROUND((Final_DF!CO26/6)+1,0))</f>
        <v>3</v>
      </c>
      <c r="S26" s="22">
        <f>IF(Final_DF!CP26="","",Final_DF!CP26)</f>
        <v>312.5</v>
      </c>
      <c r="T26" s="22">
        <f>IFERROR(VLOOKUP(A26,VSLRT!A:E,3,FALSE),"")</f>
        <v>0</v>
      </c>
      <c r="U26" s="22">
        <f>IFERROR(VLOOKUP(A26,VSLRT!A:E,4,FALSE),"")</f>
        <v>0</v>
      </c>
      <c r="V26" s="22">
        <f>IFERROR(VLOOKUP(A26,VSLRT!A:E,5,FALSE),"")</f>
        <v>0</v>
      </c>
      <c r="W26" s="23" t="b">
        <f>IF(Final_DF!BA26="","",Final_DF!BA26)</f>
        <v>0</v>
      </c>
      <c r="X26" s="23" t="b">
        <f>IF(Final_DF!BB26="","",Final_DF!BB26)</f>
        <v>0</v>
      </c>
      <c r="Y26" s="23" t="b">
        <f>IF(Final_DF!BC26="","",Final_DF!BC26)</f>
        <v>0</v>
      </c>
      <c r="Z26" s="23">
        <f>IF(Final_DF!AW26="","",Final_DF!AW26)</f>
        <v>0</v>
      </c>
      <c r="AA26" s="23">
        <f>IF(Final_DF!AX26="","",Final_DF!AX26)</f>
        <v>0</v>
      </c>
      <c r="AB26" s="23">
        <f>IF(Final_DF!AY26="","",Final_DF!AY26)</f>
        <v>0</v>
      </c>
      <c r="AC26" s="23">
        <f>IF(Final_DF!M26="","",ROUND(Final_DF!M26,2))</f>
        <v>-1.85</v>
      </c>
      <c r="AD26" s="23">
        <f>IF(Final_DF!L26="","",ROUND(Final_DF!L26,2))</f>
        <v>321.25</v>
      </c>
      <c r="AE26" s="23" t="b">
        <f>IF(Final_DF!AZ26="","",Final_DF!AZ26)</f>
        <v>0</v>
      </c>
      <c r="AH26" s="23" t="str">
        <f>IF(Final_DF!AO26="","",Final_DF!AO26)</f>
        <v>VR47</v>
      </c>
      <c r="AI26" s="23" t="b">
        <f>IF(Final_DF!AP26="","",Final_DF!AP26)</f>
        <v>0</v>
      </c>
      <c r="AJ26" s="23" t="str">
        <f>IF(Final_DF!AH26="","",Final_DF!AH26)</f>
        <v>0.64</v>
      </c>
      <c r="AK26" s="21" t="str">
        <f>IFERROR(VLOOKUP(A26,Postmarket!A:X,24,FALSE),"")</f>
        <v>SOR26</v>
      </c>
      <c r="AL26" s="21" t="str">
        <f>IFERROR(VLOOKUP(A26,Postmarket!A:X,23,FALSE),"")</f>
        <v/>
      </c>
      <c r="AM26" s="21">
        <f>IFERROR(VLOOKUP(A26,Postmarket!A:X,8,FALSE),"")</f>
        <v>-1.79</v>
      </c>
      <c r="AN26" s="21">
        <f>IFERROR(VLOOKUP(A26,Postmarket!A:F,5,FALSE),"")</f>
        <v>327.2</v>
      </c>
      <c r="AO26" s="23" t="str">
        <f>IF(Final_DF!DB26="","",Final_DF!DB26)</f>
        <v/>
      </c>
      <c r="AP26" s="23">
        <f>IF(Final_DF!CZ26="","",Final_DF!CZ26)</f>
        <v>44.85</v>
      </c>
      <c r="AQ26" s="23">
        <f>IF(Final_DF!DA26="","",Final_DF!DA26)</f>
        <v>43.31</v>
      </c>
      <c r="AR26" s="23" t="b">
        <f>IF(Final_DF!DC26="","",Final_DF!DC26)</f>
        <v>0</v>
      </c>
      <c r="AS26" s="23" t="b">
        <f>IF(Final_DF!DD26="","",Final_DF!DD26)</f>
        <v>0</v>
      </c>
      <c r="AT26" s="23" t="b">
        <f>IF(Final_DF!DE26="","",Final_DF!DE26)</f>
        <v>0</v>
      </c>
      <c r="AU26" s="23" t="b">
        <f>IF(Final_DF!DF26="","",Final_DF!DF26)</f>
        <v>0</v>
      </c>
      <c r="AX26" s="116"/>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25">
        <f t="shared" si="4"/>
        <v>0</v>
      </c>
      <c r="CC26" s="25" t="str">
        <f t="shared" si="5"/>
        <v/>
      </c>
      <c r="CD26" s="3" t="str">
        <f t="shared" si="6"/>
        <v/>
      </c>
      <c r="CF26" s="116"/>
      <c r="CG26"/>
      <c r="CH26"/>
      <c r="CI26"/>
      <c r="CJ26"/>
      <c r="CK26"/>
      <c r="CL26"/>
      <c r="CM26"/>
      <c r="CN26"/>
      <c r="CO26"/>
      <c r="CP26"/>
      <c r="CQ26"/>
      <c r="CR26"/>
      <c r="CS26"/>
      <c r="CT26"/>
      <c r="CU26"/>
      <c r="CV26"/>
      <c r="CW26"/>
      <c r="CX26"/>
      <c r="CY26"/>
      <c r="CZ26"/>
      <c r="DA26"/>
      <c r="DB26"/>
      <c r="DC26"/>
      <c r="DD26" s="3"/>
      <c r="DE26" s="3"/>
      <c r="DF26" s="3"/>
      <c r="DG26" s="3"/>
      <c r="DH26" s="3"/>
      <c r="DI26" s="3"/>
      <c r="DJ26" s="3"/>
      <c r="DK26" s="3"/>
      <c r="DL26" s="25">
        <f t="shared" si="25"/>
        <v>0</v>
      </c>
      <c r="DM26" s="25" t="str">
        <f t="shared" si="8"/>
        <v/>
      </c>
      <c r="DN26" s="3" t="str">
        <f t="shared" si="9"/>
        <v/>
      </c>
      <c r="DO26" s="3"/>
      <c r="DP26" s="3"/>
      <c r="DQ26" s="3"/>
      <c r="DR26" s="3"/>
      <c r="DS26" s="3"/>
      <c r="DT26" s="25" t="str">
        <f t="shared" si="11"/>
        <v/>
      </c>
      <c r="DU26" s="3" t="str">
        <f t="shared" si="12"/>
        <v/>
      </c>
      <c r="DW26" s="3"/>
      <c r="DX26" s="3"/>
      <c r="DY26" s="3"/>
      <c r="DZ26" s="3"/>
      <c r="EA26" s="25" t="str">
        <f t="shared" si="13"/>
        <v/>
      </c>
      <c r="EB26" s="3" t="str">
        <f t="shared" si="14"/>
        <v/>
      </c>
      <c r="ED26" s="3"/>
      <c r="EE26" s="3" t="s">
        <v>189</v>
      </c>
      <c r="EF26" s="3">
        <v>9.43</v>
      </c>
      <c r="EG26" s="27">
        <v>1</v>
      </c>
      <c r="EH26" s="27">
        <v>1</v>
      </c>
      <c r="EI26" s="3"/>
      <c r="EJ26" s="3"/>
      <c r="EK26" s="25" t="str">
        <f t="shared" si="15"/>
        <v>SUNPHARMA</v>
      </c>
      <c r="EL26" s="3" t="str">
        <f t="shared" si="16"/>
        <v>NSE:SUNPHARMA</v>
      </c>
      <c r="EO26" s="3" t="s">
        <v>258</v>
      </c>
      <c r="EP26" s="3">
        <v>26.85</v>
      </c>
      <c r="EQ26" s="27">
        <v>1</v>
      </c>
      <c r="ER26" s="27">
        <v>1</v>
      </c>
      <c r="ES26" s="27"/>
      <c r="ET26" s="25" t="str">
        <f t="shared" si="17"/>
        <v>HDFCAMC</v>
      </c>
      <c r="EU26" s="3" t="str">
        <f t="shared" si="18"/>
        <v>NSE:HDFCAMC</v>
      </c>
      <c r="FB26" s="3"/>
      <c r="FC26" s="3" t="s">
        <v>199</v>
      </c>
      <c r="FD26" s="3">
        <v>29</v>
      </c>
      <c r="FE26" s="3">
        <v>9</v>
      </c>
      <c r="FF26" s="27"/>
      <c r="FG26" s="27">
        <v>2</v>
      </c>
      <c r="FH26" s="27">
        <v>2</v>
      </c>
      <c r="FI26" s="27"/>
      <c r="FJ26" s="27"/>
      <c r="FK26" s="27"/>
      <c r="FL26" s="27"/>
      <c r="FM26" s="27"/>
      <c r="FN26" s="25" t="str">
        <f t="shared" si="23"/>
        <v>IEX</v>
      </c>
      <c r="FO26" s="3" t="str">
        <f t="shared" si="24"/>
        <v>NSE:IEX</v>
      </c>
      <c r="FT26" s="3" t="s">
        <v>208</v>
      </c>
      <c r="FU26" s="27">
        <v>1</v>
      </c>
      <c r="FV26" s="27"/>
      <c r="FW26" s="27"/>
      <c r="FX26" s="27"/>
      <c r="FY26" s="27"/>
      <c r="FZ26" s="27"/>
      <c r="GA26" s="3"/>
      <c r="GB26" s="3"/>
      <c r="GC26" s="3"/>
      <c r="GD26" s="3" t="s">
        <v>121</v>
      </c>
      <c r="GE26" s="3" t="str">
        <f t="shared" si="0"/>
        <v>t21 = 'NSE:DRREDDY1!'</v>
      </c>
      <c r="GF26" s="3" t="str">
        <f t="shared" si="1"/>
        <v>DRREDDY</v>
      </c>
      <c r="GG26" s="3"/>
      <c r="GH26" s="3"/>
      <c r="GI26" s="3"/>
      <c r="GJ26" s="3"/>
      <c r="GK26" s="3" t="s">
        <v>213</v>
      </c>
      <c r="GL26" s="27">
        <v>1</v>
      </c>
      <c r="GM26" s="27"/>
      <c r="GN26" s="27"/>
      <c r="GO26" s="27"/>
      <c r="GP26" s="27"/>
      <c r="GQ26" s="3"/>
      <c r="GR26" s="3" t="s">
        <v>121</v>
      </c>
      <c r="GS26" s="3" t="str">
        <f t="shared" si="2"/>
        <v>t21 = 'NSE:BERGEPAINT1!'</v>
      </c>
      <c r="GT26" s="3" t="str">
        <f t="shared" si="3"/>
        <v>BERGEPAINT</v>
      </c>
      <c r="GU26" s="3"/>
      <c r="GV26" s="3"/>
      <c r="HA26" s="3"/>
      <c r="HB26"/>
      <c r="HC26"/>
      <c r="HD26"/>
      <c r="HE26"/>
      <c r="HF26"/>
      <c r="HG26"/>
      <c r="HH26"/>
      <c r="HI26"/>
      <c r="HJ26"/>
      <c r="HK26"/>
      <c r="HL26"/>
      <c r="HM26"/>
      <c r="HN26"/>
      <c r="HO26"/>
      <c r="HP26" s="3"/>
      <c r="HQ26" s="3"/>
      <c r="HR26" s="3"/>
      <c r="HS26" s="3"/>
      <c r="HT26" s="3"/>
      <c r="HU26" s="27"/>
      <c r="HV26" s="27"/>
      <c r="HW26" s="27"/>
      <c r="HX26" s="3">
        <v>20</v>
      </c>
      <c r="HY26" s="3" t="str">
        <f t="shared" si="19"/>
        <v/>
      </c>
      <c r="HZ26" s="3" t="str">
        <f t="shared" si="20"/>
        <v/>
      </c>
      <c r="IA26" s="3"/>
      <c r="IB26" s="3" t="str">
        <f t="shared" si="21"/>
        <v>'BANKNIFTY1!'</v>
      </c>
      <c r="IC26" s="3" t="str">
        <f t="shared" si="10"/>
        <v/>
      </c>
      <c r="ID26" s="3" t="str">
        <f t="shared" si="22"/>
        <v>t20 = 'BANKNIFTY1!', BU20='', RANK20=''</v>
      </c>
    </row>
    <row r="27" spans="1:238" x14ac:dyDescent="0.25">
      <c r="A27" s="21" t="str">
        <f>IF(Final_DF!A27="","",Final_DF!A27)</f>
        <v>MUTHOOTFIN</v>
      </c>
      <c r="B27" s="21" t="str">
        <f>IF(Final_DF!G27="","",Final_DF!G27)</f>
        <v xml:space="preserve">MUTHOOT FINANCE LIMITED             </v>
      </c>
      <c r="C27" s="21" t="str">
        <f>IF(Final_DF!E27="","",Final_DF!E27)</f>
        <v>Finance</v>
      </c>
      <c r="D27" s="21" t="str">
        <f>IF(Final_DF!F27="","",Final_DF!F27)</f>
        <v>Finance/Rental/Leasing</v>
      </c>
      <c r="E27" s="21" t="b">
        <f>IF(Final_DF!BT27="","",Final_DF!BT27)</f>
        <v>0</v>
      </c>
      <c r="F27" s="21" t="b">
        <f>IF(Final_DF!BJ27="","",Final_DF!BJ27)</f>
        <v>1</v>
      </c>
      <c r="G27" s="21" t="b">
        <f>IF(Final_DF!CS27="","",Final_DF!CS27)</f>
        <v>0</v>
      </c>
      <c r="H27" s="37" t="str">
        <f>IF(Final_DF!CT27="","",Final_DF!CT27)</f>
        <v>BEARISH_ALIGNMENT</v>
      </c>
      <c r="I27" s="37" t="str">
        <f>IF(Final_DF!CU27="","",Final_DF!CU27)</f>
        <v>BEARISH_ALIGNMENT</v>
      </c>
      <c r="J27" s="21" t="str">
        <f>IF(Final_DF!CQ27="","",Final_DF!CQ27)</f>
        <v>BEARISH</v>
      </c>
      <c r="K27" s="21" t="str">
        <f>IF(Final_DF!CB27="","",Final_DF!CB27)</f>
        <v>Short Buildup</v>
      </c>
      <c r="L27" s="22" t="str">
        <f>IF(Final_DF!CV27="","",Final_DF!CV27)</f>
        <v>BEARISH</v>
      </c>
      <c r="M27" s="22">
        <f>IF(Final_DF!CW27="","",Final_DF!CW27)</f>
        <v>1</v>
      </c>
      <c r="N27" s="22">
        <f>IF(Final_DF!CX27="","",Final_DF!CX27)</f>
        <v>1</v>
      </c>
      <c r="O27" s="22" t="b">
        <f>IF(Final_DF!CY27="","",Final_DF!CY27)</f>
        <v>1</v>
      </c>
      <c r="P27" s="22" t="str">
        <f>IF(Final_DF!CM27="","",Final_DF!CM27)</f>
        <v>Buy</v>
      </c>
      <c r="Q27" s="22" t="str">
        <f>IF(Final_DF!CN27="","",Final_DF!CN27)</f>
        <v>LAST_WINNER</v>
      </c>
      <c r="R27" s="22">
        <f>IF(P27="","",ROUND((Final_DF!CO27/6)+1,0))</f>
        <v>2</v>
      </c>
      <c r="S27" s="22">
        <f>IF(Final_DF!CP27="","",Final_DF!CP27)</f>
        <v>1360</v>
      </c>
      <c r="T27" s="22">
        <f>IFERROR(VLOOKUP(A27,VSLRT!A:E,3,FALSE),"")</f>
        <v>0</v>
      </c>
      <c r="U27" s="22">
        <f>IFERROR(VLOOKUP(A27,VSLRT!A:E,4,FALSE),"")</f>
        <v>0</v>
      </c>
      <c r="V27" s="22">
        <f>IFERROR(VLOOKUP(A27,VSLRT!A:E,5,FALSE),"")</f>
        <v>0</v>
      </c>
      <c r="W27" s="23" t="b">
        <f>IF(Final_DF!BA27="","",Final_DF!BA27)</f>
        <v>0</v>
      </c>
      <c r="X27" s="23" t="b">
        <f>IF(Final_DF!BB27="","",Final_DF!BB27)</f>
        <v>0</v>
      </c>
      <c r="Y27" s="23" t="b">
        <f>IF(Final_DF!BC27="","",Final_DF!BC27)</f>
        <v>0</v>
      </c>
      <c r="Z27" s="23">
        <f>IF(Final_DF!AW27="","",Final_DF!AW27)</f>
        <v>0</v>
      </c>
      <c r="AA27" s="23">
        <f>IF(Final_DF!AX27="","",Final_DF!AX27)</f>
        <v>0</v>
      </c>
      <c r="AB27" s="23">
        <f>IF(Final_DF!AY27="","",Final_DF!AY27)</f>
        <v>0</v>
      </c>
      <c r="AC27" s="23">
        <f>IF(Final_DF!M27="","",ROUND(Final_DF!M27,2))</f>
        <v>-1.85</v>
      </c>
      <c r="AD27" s="23">
        <f>IF(Final_DF!L27="","",ROUND(Final_DF!L27,2))</f>
        <v>1410.75</v>
      </c>
      <c r="AE27" s="23" t="b">
        <f>IF(Final_DF!AZ27="","",Final_DF!AZ27)</f>
        <v>0</v>
      </c>
      <c r="AH27" s="23" t="str">
        <f>IF(Final_DF!AO27="","",Final_DF!AO27)</f>
        <v>VR90</v>
      </c>
      <c r="AI27" s="23" t="b">
        <f>IF(Final_DF!AP27="","",Final_DF!AP27)</f>
        <v>0</v>
      </c>
      <c r="AJ27" s="23" t="str">
        <f>IF(Final_DF!AH27="","",Final_DF!AH27)</f>
        <v>1.06</v>
      </c>
      <c r="AK27" s="21" t="str">
        <f>IFERROR(VLOOKUP(A27,Postmarket!A:X,24,FALSE),"")</f>
        <v/>
      </c>
      <c r="AL27" s="21" t="str">
        <f>IFERROR(VLOOKUP(A27,Postmarket!A:X,23,FALSE),"")</f>
        <v/>
      </c>
      <c r="AM27" s="21">
        <f>IFERROR(VLOOKUP(A27,Postmarket!A:X,8,FALSE),"")</f>
        <v>-1.59</v>
      </c>
      <c r="AN27" s="21">
        <f>IFERROR(VLOOKUP(A27,Postmarket!A:F,5,FALSE),"")</f>
        <v>1431.1</v>
      </c>
      <c r="AO27" s="23" t="str">
        <f>IF(Final_DF!DB27="","",Final_DF!DB27)</f>
        <v/>
      </c>
      <c r="AP27" s="23">
        <f>IF(Final_DF!CZ27="","",Final_DF!CZ27)</f>
        <v>46.9</v>
      </c>
      <c r="AQ27" s="23">
        <f>IF(Final_DF!DA27="","",Final_DF!DA27)</f>
        <v>46.88</v>
      </c>
      <c r="AR27" s="23" t="b">
        <f>IF(Final_DF!DC27="","",Final_DF!DC27)</f>
        <v>0</v>
      </c>
      <c r="AS27" s="23" t="b">
        <f>IF(Final_DF!DD27="","",Final_DF!DD27)</f>
        <v>0</v>
      </c>
      <c r="AT27" s="23" t="b">
        <f>IF(Final_DF!DE27="","",Final_DF!DE27)</f>
        <v>0</v>
      </c>
      <c r="AU27" s="23" t="b">
        <f>IF(Final_DF!DF27="","",Final_DF!DF27)</f>
        <v>0</v>
      </c>
      <c r="AX27" s="116"/>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25">
        <f t="shared" si="4"/>
        <v>0</v>
      </c>
      <c r="CC27" s="25" t="str">
        <f t="shared" si="5"/>
        <v/>
      </c>
      <c r="CD27" s="3" t="str">
        <f t="shared" si="6"/>
        <v/>
      </c>
      <c r="CF27" s="116"/>
      <c r="CG27"/>
      <c r="CH27"/>
      <c r="CI27"/>
      <c r="CJ27"/>
      <c r="CK27"/>
      <c r="CL27"/>
      <c r="CM27"/>
      <c r="CN27"/>
      <c r="CO27"/>
      <c r="CP27"/>
      <c r="CQ27"/>
      <c r="CR27"/>
      <c r="CS27"/>
      <c r="CT27"/>
      <c r="CU27"/>
      <c r="CV27"/>
      <c r="CW27"/>
      <c r="CX27"/>
      <c r="CY27"/>
      <c r="CZ27"/>
      <c r="DA27"/>
      <c r="DB27"/>
      <c r="DC27"/>
      <c r="DD27" s="3"/>
      <c r="DE27" s="3"/>
      <c r="DF27" s="3"/>
      <c r="DG27" s="3"/>
      <c r="DH27" s="3"/>
      <c r="DI27" s="3"/>
      <c r="DJ27" s="3"/>
      <c r="DK27" s="3"/>
      <c r="DL27" s="25">
        <f t="shared" si="25"/>
        <v>0</v>
      </c>
      <c r="DM27" s="25" t="str">
        <f t="shared" si="8"/>
        <v/>
      </c>
      <c r="DN27" s="3" t="str">
        <f t="shared" si="9"/>
        <v/>
      </c>
      <c r="DO27" s="3"/>
      <c r="DP27" s="3"/>
      <c r="DQ27" s="3"/>
      <c r="DR27" s="3"/>
      <c r="DS27" s="3"/>
      <c r="DT27" s="25" t="str">
        <f t="shared" si="11"/>
        <v/>
      </c>
      <c r="DU27" s="3" t="str">
        <f t="shared" si="12"/>
        <v/>
      </c>
      <c r="DW27" s="3"/>
      <c r="DX27" s="3"/>
      <c r="DY27" s="3"/>
      <c r="DZ27" s="3"/>
      <c r="EA27" s="25" t="str">
        <f t="shared" si="13"/>
        <v/>
      </c>
      <c r="EB27" s="3" t="str">
        <f t="shared" si="14"/>
        <v/>
      </c>
      <c r="ED27" s="3"/>
      <c r="EE27" s="3" t="s">
        <v>295</v>
      </c>
      <c r="EF27" s="3">
        <v>20.92</v>
      </c>
      <c r="EG27" s="27">
        <v>1</v>
      </c>
      <c r="EH27" s="27">
        <v>1</v>
      </c>
      <c r="EI27" s="3"/>
      <c r="EJ27" s="3"/>
      <c r="EK27" s="25" t="str">
        <f t="shared" si="15"/>
        <v>TATACONSUM</v>
      </c>
      <c r="EL27" s="3" t="str">
        <f t="shared" si="16"/>
        <v>NSE:TATACONSUM</v>
      </c>
      <c r="EO27" s="3" t="s">
        <v>261</v>
      </c>
      <c r="EP27" s="3">
        <v>12.8</v>
      </c>
      <c r="EQ27" s="27">
        <v>1</v>
      </c>
      <c r="ER27" s="27">
        <v>1</v>
      </c>
      <c r="ES27" s="27"/>
      <c r="ET27" s="25" t="str">
        <f t="shared" si="17"/>
        <v>ICICIBANK</v>
      </c>
      <c r="EU27" s="3" t="str">
        <f t="shared" si="18"/>
        <v>NSE:ICICIBANK</v>
      </c>
      <c r="FB27" s="3"/>
      <c r="FC27" s="3" t="s">
        <v>200</v>
      </c>
      <c r="FD27" s="3">
        <v>279</v>
      </c>
      <c r="FE27" s="3">
        <v>10</v>
      </c>
      <c r="FF27" s="27"/>
      <c r="FG27" s="27">
        <v>1</v>
      </c>
      <c r="FH27" s="27">
        <v>1</v>
      </c>
      <c r="FI27" s="27"/>
      <c r="FJ27" s="27"/>
      <c r="FK27" s="27"/>
      <c r="FL27" s="27"/>
      <c r="FM27" s="27"/>
      <c r="FN27" s="25" t="str">
        <f t="shared" si="23"/>
        <v>INDUSINDBK</v>
      </c>
      <c r="FO27" s="3" t="str">
        <f t="shared" si="24"/>
        <v>NSE:INDUSINDBK</v>
      </c>
      <c r="FT27" s="3" t="s">
        <v>250</v>
      </c>
      <c r="FU27" s="27">
        <v>1</v>
      </c>
      <c r="FV27" s="27"/>
      <c r="FW27" s="27"/>
      <c r="FX27" s="27"/>
      <c r="FY27" s="27"/>
      <c r="FZ27" s="27"/>
      <c r="GA27" s="3"/>
      <c r="GB27" s="3"/>
      <c r="GC27" s="3"/>
      <c r="GD27" s="3" t="s">
        <v>122</v>
      </c>
      <c r="GE27" s="3" t="str">
        <f t="shared" si="0"/>
        <v>t22 = 'NSE:EICHERMOT1!'</v>
      </c>
      <c r="GF27" s="3" t="str">
        <f t="shared" si="1"/>
        <v>EICHERMOT</v>
      </c>
      <c r="GG27" s="3"/>
      <c r="GH27" s="3"/>
      <c r="GI27" s="3"/>
      <c r="GJ27" s="3"/>
      <c r="GK27" s="3" t="s">
        <v>223</v>
      </c>
      <c r="GL27" s="27">
        <v>1</v>
      </c>
      <c r="GM27" s="27"/>
      <c r="GN27" s="27"/>
      <c r="GO27" s="27"/>
      <c r="GP27" s="27"/>
      <c r="GQ27" s="3"/>
      <c r="GR27" s="3" t="s">
        <v>122</v>
      </c>
      <c r="GS27" s="3" t="str">
        <f t="shared" si="2"/>
        <v>t22 = 'NSE:BHARATFORG1!'</v>
      </c>
      <c r="GT27" s="3" t="str">
        <f t="shared" si="3"/>
        <v>BHARATFORG</v>
      </c>
      <c r="GU27" s="3"/>
      <c r="GV27" s="3"/>
      <c r="HA27" s="3"/>
      <c r="HB27"/>
      <c r="HC27"/>
      <c r="HD27"/>
      <c r="HE27"/>
      <c r="HF27"/>
      <c r="HG27"/>
      <c r="HH27"/>
      <c r="HI27"/>
      <c r="HJ27"/>
      <c r="HK27"/>
      <c r="HL27"/>
      <c r="HM27"/>
      <c r="HN27"/>
      <c r="HO27"/>
      <c r="HP27" s="3"/>
      <c r="HQ27" s="3"/>
      <c r="HR27" s="3"/>
      <c r="HS27" s="3"/>
      <c r="HT27" s="3"/>
      <c r="HU27" s="27"/>
      <c r="HV27" s="27"/>
      <c r="HW27" s="27"/>
      <c r="HX27" s="3">
        <v>21</v>
      </c>
      <c r="HY27" s="3" t="str">
        <f t="shared" si="19"/>
        <v/>
      </c>
      <c r="HZ27" s="3" t="str">
        <f t="shared" si="20"/>
        <v/>
      </c>
      <c r="IA27" s="3"/>
      <c r="IB27" s="3" t="str">
        <f t="shared" si="21"/>
        <v>'BANKNIFTY1!'</v>
      </c>
      <c r="IC27" s="3" t="str">
        <f t="shared" si="10"/>
        <v/>
      </c>
      <c r="ID27" s="3" t="str">
        <f t="shared" si="22"/>
        <v>t21 = 'BANKNIFTY1!', BU21='', RANK21=''</v>
      </c>
    </row>
    <row r="28" spans="1:238" x14ac:dyDescent="0.25">
      <c r="A28" s="21" t="str">
        <f>IF(Final_DF!A28="","",Final_DF!A28)</f>
        <v>JUBLFOOD</v>
      </c>
      <c r="B28" s="21" t="str">
        <f>IF(Final_DF!G28="","",Final_DF!G28)</f>
        <v xml:space="preserve">JUBILANT FOODWORKS LTD              </v>
      </c>
      <c r="C28" s="21" t="str">
        <f>IF(Final_DF!E28="","",Final_DF!E28)</f>
        <v>Consumer Services</v>
      </c>
      <c r="D28" s="21" t="str">
        <f>IF(Final_DF!F28="","",Final_DF!F28)</f>
        <v>Restaurants</v>
      </c>
      <c r="E28" s="21" t="b">
        <f>IF(Final_DF!BT28="","",Final_DF!BT28)</f>
        <v>0</v>
      </c>
      <c r="F28" s="21" t="b">
        <f>IF(Final_DF!BJ28="","",Final_DF!BJ28)</f>
        <v>1</v>
      </c>
      <c r="G28" s="21" t="b">
        <f>IF(Final_DF!CS28="","",Final_DF!CS28)</f>
        <v>0</v>
      </c>
      <c r="H28" s="37" t="str">
        <f>IF(Final_DF!CT28="","",Final_DF!CT28)</f>
        <v>BEARISH_ALIGNMENT</v>
      </c>
      <c r="I28" s="37" t="str">
        <f>IF(Final_DF!CU28="","",Final_DF!CU28)</f>
        <v>BEARISH_ALIGNMENT</v>
      </c>
      <c r="J28" s="21" t="str">
        <f>IF(Final_DF!CQ28="","",Final_DF!CQ28)</f>
        <v>BEARISH</v>
      </c>
      <c r="K28" s="21" t="str">
        <f>IF(Final_DF!CB28="","",Final_DF!CB28)</f>
        <v>Long Unwinding</v>
      </c>
      <c r="L28" s="22" t="str">
        <f>IF(Final_DF!CV28="","",Final_DF!CV28)</f>
        <v>BEARISH</v>
      </c>
      <c r="M28" s="22">
        <f>IF(Final_DF!CW28="","",Final_DF!CW28)</f>
        <v>1</v>
      </c>
      <c r="N28" s="22">
        <f>IF(Final_DF!CX28="","",Final_DF!CX28)</f>
        <v>88</v>
      </c>
      <c r="O28" s="22" t="b">
        <f>IF(Final_DF!CY28="","",Final_DF!CY28)</f>
        <v>1</v>
      </c>
      <c r="P28" s="22" t="str">
        <f>IF(Final_DF!CM28="","",Final_DF!CM28)</f>
        <v>Buy</v>
      </c>
      <c r="Q28" s="22" t="str">
        <f>IF(Final_DF!CN28="","",Final_DF!CN28)</f>
        <v>LAST_LOSER</v>
      </c>
      <c r="R28" s="22">
        <f>IF(P28="","",ROUND((Final_DF!CO28/6)+1,0))</f>
        <v>3</v>
      </c>
      <c r="S28" s="22">
        <f>IF(Final_DF!CP28="","",Final_DF!CP28)</f>
        <v>515</v>
      </c>
      <c r="T28" s="22">
        <f>IFERROR(VLOOKUP(A28,VSLRT!A:E,3,FALSE),"")</f>
        <v>0</v>
      </c>
      <c r="U28" s="22">
        <f>IFERROR(VLOOKUP(A28,VSLRT!A:E,4,FALSE),"")</f>
        <v>0</v>
      </c>
      <c r="V28" s="22">
        <f>IFERROR(VLOOKUP(A28,VSLRT!A:E,5,FALSE),"")</f>
        <v>0</v>
      </c>
      <c r="W28" s="23" t="b">
        <f>IF(Final_DF!BA28="","",Final_DF!BA28)</f>
        <v>0</v>
      </c>
      <c r="X28" s="23" t="b">
        <f>IF(Final_DF!BB28="","",Final_DF!BB28)</f>
        <v>0</v>
      </c>
      <c r="Y28" s="23" t="b">
        <f>IF(Final_DF!BC28="","",Final_DF!BC28)</f>
        <v>0</v>
      </c>
      <c r="Z28" s="23">
        <f>IF(Final_DF!AW28="","",Final_DF!AW28)</f>
        <v>0</v>
      </c>
      <c r="AA28" s="23">
        <f>IF(Final_DF!AX28="","",Final_DF!AX28)</f>
        <v>0</v>
      </c>
      <c r="AB28" s="23">
        <f>IF(Final_DF!AY28="","",Final_DF!AY28)</f>
        <v>0</v>
      </c>
      <c r="AC28" s="23">
        <f>IF(Final_DF!M28="","",ROUND(Final_DF!M28,2))</f>
        <v>-1.83</v>
      </c>
      <c r="AD28" s="23">
        <f>IF(Final_DF!L28="","",ROUND(Final_DF!L28,2))</f>
        <v>523.85</v>
      </c>
      <c r="AE28" s="23" t="b">
        <f>IF(Final_DF!AZ28="","",Final_DF!AZ28)</f>
        <v>0</v>
      </c>
      <c r="AH28" s="23" t="str">
        <f>IF(Final_DF!AO28="","",Final_DF!AO28)</f>
        <v>VR95</v>
      </c>
      <c r="AI28" s="23" t="b">
        <f>IF(Final_DF!AP28="","",Final_DF!AP28)</f>
        <v>0</v>
      </c>
      <c r="AJ28" s="23" t="str">
        <f>IF(Final_DF!AH28="","",Final_DF!AH28)</f>
        <v>0.07</v>
      </c>
      <c r="AK28" s="21" t="str">
        <f>IFERROR(VLOOKUP(A28,Postmarket!A:X,24,FALSE),"")</f>
        <v/>
      </c>
      <c r="AL28" s="21" t="str">
        <f>IFERROR(VLOOKUP(A28,Postmarket!A:X,23,FALSE),"")</f>
        <v/>
      </c>
      <c r="AM28" s="21">
        <f>IFERROR(VLOOKUP(A28,Postmarket!A:X,8,FALSE),"")</f>
        <v>-1.72</v>
      </c>
      <c r="AN28" s="21">
        <f>IFERROR(VLOOKUP(A28,Postmarket!A:F,5,FALSE),"")</f>
        <v>531.65</v>
      </c>
      <c r="AO28" s="23" t="str">
        <f>IF(Final_DF!DB28="","",Final_DF!DB28)</f>
        <v/>
      </c>
      <c r="AP28" s="23">
        <f>IF(Final_DF!CZ28="","",Final_DF!CZ28)</f>
        <v>49.89</v>
      </c>
      <c r="AQ28" s="23">
        <f>IF(Final_DF!DA28="","",Final_DF!DA28)</f>
        <v>49.65</v>
      </c>
      <c r="AR28" s="23" t="b">
        <f>IF(Final_DF!DC28="","",Final_DF!DC28)</f>
        <v>0</v>
      </c>
      <c r="AS28" s="23" t="b">
        <f>IF(Final_DF!DD28="","",Final_DF!DD28)</f>
        <v>0</v>
      </c>
      <c r="AT28" s="23" t="b">
        <f>IF(Final_DF!DE28="","",Final_DF!DE28)</f>
        <v>0</v>
      </c>
      <c r="AU28" s="23" t="b">
        <f>IF(Final_DF!DF28="","",Final_DF!DF28)</f>
        <v>0</v>
      </c>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25">
        <f t="shared" si="4"/>
        <v>0</v>
      </c>
      <c r="CC28" s="25" t="str">
        <f t="shared" si="5"/>
        <v/>
      </c>
      <c r="CD28" s="3" t="str">
        <f t="shared" si="6"/>
        <v/>
      </c>
      <c r="CG28"/>
      <c r="CH28"/>
      <c r="CI28"/>
      <c r="CJ28"/>
      <c r="CK28"/>
      <c r="CL28"/>
      <c r="CM28"/>
      <c r="CN28"/>
      <c r="CO28"/>
      <c r="CP28"/>
      <c r="CQ28"/>
      <c r="CR28"/>
      <c r="CS28"/>
      <c r="CT28"/>
      <c r="CU28"/>
      <c r="CV28"/>
      <c r="CW28"/>
      <c r="CX28"/>
      <c r="CY28"/>
      <c r="CZ28"/>
      <c r="DA28"/>
      <c r="DB28"/>
      <c r="DC28"/>
      <c r="DD28" s="3"/>
      <c r="DE28" s="3"/>
      <c r="DF28" s="3"/>
      <c r="DG28" s="3"/>
      <c r="DH28" s="3"/>
      <c r="DI28" s="3"/>
      <c r="DJ28" s="3"/>
      <c r="DK28" s="3"/>
      <c r="DL28" s="25">
        <f t="shared" si="25"/>
        <v>0</v>
      </c>
      <c r="DM28" s="25" t="str">
        <f t="shared" si="8"/>
        <v/>
      </c>
      <c r="DN28" s="3" t="str">
        <f t="shared" si="9"/>
        <v/>
      </c>
      <c r="DO28" s="3"/>
      <c r="DP28" s="3"/>
      <c r="DQ28" s="3"/>
      <c r="DR28" s="3"/>
      <c r="DS28" s="3"/>
      <c r="DT28" s="25" t="str">
        <f t="shared" si="11"/>
        <v/>
      </c>
      <c r="DU28" s="3" t="str">
        <f t="shared" si="12"/>
        <v/>
      </c>
      <c r="DW28" s="3"/>
      <c r="DX28" s="3"/>
      <c r="DY28" s="3"/>
      <c r="DZ28" s="3"/>
      <c r="EA28" s="25" t="str">
        <f t="shared" si="13"/>
        <v/>
      </c>
      <c r="EB28" s="3" t="str">
        <f t="shared" si="14"/>
        <v/>
      </c>
      <c r="ED28" s="3"/>
      <c r="EE28" s="3" t="s">
        <v>219</v>
      </c>
      <c r="EF28" s="3">
        <v>42.71</v>
      </c>
      <c r="EG28" s="27">
        <v>1</v>
      </c>
      <c r="EH28" s="27">
        <v>1</v>
      </c>
      <c r="EI28" s="3"/>
      <c r="EJ28" s="3"/>
      <c r="EK28" s="25" t="str">
        <f t="shared" si="15"/>
        <v>TATAMOTORS</v>
      </c>
      <c r="EL28" s="3" t="str">
        <f t="shared" si="16"/>
        <v>NSE:TATAMOTORS</v>
      </c>
      <c r="EO28" s="3" t="s">
        <v>198</v>
      </c>
      <c r="EP28" s="3">
        <v>68.430000000000007</v>
      </c>
      <c r="EQ28" s="27">
        <v>1</v>
      </c>
      <c r="ER28" s="27">
        <v>1</v>
      </c>
      <c r="ES28" s="27"/>
      <c r="ET28" s="25" t="str">
        <f t="shared" si="17"/>
        <v>IDFCFIRSTB</v>
      </c>
      <c r="EU28" s="3" t="str">
        <f t="shared" si="18"/>
        <v>NSE:IDFCFIRSTB</v>
      </c>
      <c r="FB28" s="3"/>
      <c r="FC28" s="3" t="s">
        <v>268</v>
      </c>
      <c r="FD28" s="3">
        <v>37</v>
      </c>
      <c r="FE28" s="3">
        <v>2</v>
      </c>
      <c r="FF28" s="27"/>
      <c r="FG28" s="27">
        <v>1</v>
      </c>
      <c r="FH28" s="27">
        <v>1</v>
      </c>
      <c r="FI28" s="27"/>
      <c r="FJ28" s="27"/>
      <c r="FK28" s="27"/>
      <c r="FL28" s="27"/>
      <c r="FM28" s="27"/>
      <c r="FN28" s="25" t="str">
        <f t="shared" si="23"/>
        <v>INDUSTOWER</v>
      </c>
      <c r="FO28" s="3" t="str">
        <f t="shared" si="24"/>
        <v>NSE:INDUSTOWER</v>
      </c>
      <c r="FT28" s="3" t="s">
        <v>251</v>
      </c>
      <c r="FU28" s="27">
        <v>1</v>
      </c>
      <c r="FV28" s="27"/>
      <c r="FW28" s="27"/>
      <c r="FX28" s="27"/>
      <c r="FY28" s="27"/>
      <c r="FZ28" s="27"/>
      <c r="GA28" s="3"/>
      <c r="GB28" s="3"/>
      <c r="GC28" s="3"/>
      <c r="GD28" s="3" t="s">
        <v>123</v>
      </c>
      <c r="GE28" s="3" t="str">
        <f t="shared" si="0"/>
        <v>t23 = 'NSE:ESCORTS1!'</v>
      </c>
      <c r="GF28" s="3" t="str">
        <f t="shared" si="1"/>
        <v>ESCORTS</v>
      </c>
      <c r="GG28" s="3"/>
      <c r="GH28" s="3"/>
      <c r="GI28" s="3"/>
      <c r="GJ28" s="3"/>
      <c r="GK28" s="3" t="s">
        <v>239</v>
      </c>
      <c r="GL28" s="27">
        <v>1</v>
      </c>
      <c r="GM28" s="27"/>
      <c r="GN28" s="27"/>
      <c r="GO28" s="27"/>
      <c r="GP28" s="27"/>
      <c r="GQ28" s="3"/>
      <c r="GR28" s="3" t="s">
        <v>123</v>
      </c>
      <c r="GS28" s="3" t="str">
        <f t="shared" si="2"/>
        <v>t23 = 'NSE:BHARTIARTL1!'</v>
      </c>
      <c r="GT28" s="3" t="str">
        <f t="shared" si="3"/>
        <v>BHARTIARTL</v>
      </c>
      <c r="GU28" s="3"/>
      <c r="GV28" s="3"/>
      <c r="HA28" s="3"/>
      <c r="HB28"/>
      <c r="HC28"/>
      <c r="HD28"/>
      <c r="HE28"/>
      <c r="HF28"/>
      <c r="HG28"/>
      <c r="HH28"/>
      <c r="HI28"/>
      <c r="HJ28"/>
      <c r="HK28"/>
      <c r="HL28"/>
      <c r="HM28"/>
      <c r="HN28"/>
      <c r="HO28"/>
      <c r="HP28" s="3"/>
      <c r="HQ28" s="3"/>
      <c r="HR28" s="3"/>
      <c r="HS28" s="3"/>
      <c r="HT28" s="3"/>
      <c r="HU28" s="27"/>
      <c r="HV28" s="27"/>
      <c r="HW28" s="27"/>
      <c r="HX28" s="3">
        <v>22</v>
      </c>
      <c r="HY28" s="3" t="str">
        <f t="shared" si="19"/>
        <v/>
      </c>
      <c r="HZ28" s="3" t="str">
        <f t="shared" si="20"/>
        <v/>
      </c>
      <c r="IA28" s="3"/>
      <c r="IB28" s="3" t="str">
        <f t="shared" si="21"/>
        <v>'BANKNIFTY1!'</v>
      </c>
      <c r="IC28" s="3" t="str">
        <f t="shared" si="10"/>
        <v/>
      </c>
      <c r="ID28" s="3" t="str">
        <f t="shared" si="22"/>
        <v>t22 = 'BANKNIFTY1!', BU22='', RANK22=''</v>
      </c>
    </row>
    <row r="29" spans="1:238" x14ac:dyDescent="0.25">
      <c r="A29" s="21" t="str">
        <f>IF(Final_DF!A29="","",Final_DF!A29)</f>
        <v>INDUSINDBK</v>
      </c>
      <c r="B29" s="21" t="str">
        <f>IF(Final_DF!G29="","",Final_DF!G29)</f>
        <v xml:space="preserve">INDUSIND BANK LIMITED               </v>
      </c>
      <c r="C29" s="21" t="str">
        <f>IF(Final_DF!E29="","",Final_DF!E29)</f>
        <v>Finance</v>
      </c>
      <c r="D29" s="21" t="str">
        <f>IF(Final_DF!F29="","",Final_DF!F29)</f>
        <v>Major Banks</v>
      </c>
      <c r="E29" s="21" t="b">
        <f>IF(Final_DF!BT29="","",Final_DF!BT29)</f>
        <v>1</v>
      </c>
      <c r="F29" s="21" t="b">
        <f>IF(Final_DF!BJ29="","",Final_DF!BJ29)</f>
        <v>1</v>
      </c>
      <c r="G29" s="21" t="b">
        <f>IF(Final_DF!CS29="","",Final_DF!CS29)</f>
        <v>1</v>
      </c>
      <c r="H29" s="37" t="str">
        <f>IF(Final_DF!CT29="","",Final_DF!CT29)</f>
        <v>na</v>
      </c>
      <c r="I29" s="37" t="str">
        <f>IF(Final_DF!CU29="","",Final_DF!CU29)</f>
        <v>na</v>
      </c>
      <c r="J29" s="21" t="str">
        <f>IF(Final_DF!CQ29="","",Final_DF!CQ29)</f>
        <v>BEARISH</v>
      </c>
      <c r="K29" s="21" t="str">
        <f>IF(Final_DF!CB29="","",Final_DF!CB29)</f>
        <v>Significant Short Buildup</v>
      </c>
      <c r="L29" s="22" t="str">
        <f>IF(Final_DF!CV29="","",Final_DF!CV29)</f>
        <v>BULLISH</v>
      </c>
      <c r="M29" s="22">
        <f>IF(Final_DF!CW29="","",Final_DF!CW29)</f>
        <v>10</v>
      </c>
      <c r="N29" s="22">
        <f>IF(Final_DF!CX29="","",Final_DF!CX29)</f>
        <v>279</v>
      </c>
      <c r="O29" s="22" t="b">
        <f>IF(Final_DF!CY29="","",Final_DF!CY29)</f>
        <v>0</v>
      </c>
      <c r="P29" s="22" t="str">
        <f>IF(Final_DF!CM29="","",Final_DF!CM29)</f>
        <v>Sell</v>
      </c>
      <c r="Q29" s="22" t="str">
        <f>IF(Final_DF!CN29="","",Final_DF!CN29)</f>
        <v>LAST_WINNER</v>
      </c>
      <c r="R29" s="22">
        <f>IF(P29="","",ROUND((Final_DF!CO29/6)+1,0))</f>
        <v>6</v>
      </c>
      <c r="S29" s="22">
        <f>IF(Final_DF!CP29="","",Final_DF!CP29)</f>
        <v>1680</v>
      </c>
      <c r="T29" s="22">
        <f>IFERROR(VLOOKUP(A29,VSLRT!A:E,3,FALSE),"")</f>
        <v>0</v>
      </c>
      <c r="U29" s="22">
        <f>IFERROR(VLOOKUP(A29,VSLRT!A:E,4,FALSE),"")</f>
        <v>0</v>
      </c>
      <c r="V29" s="22">
        <f>IFERROR(VLOOKUP(A29,VSLRT!A:E,5,FALSE),"")</f>
        <v>0</v>
      </c>
      <c r="W29" s="23" t="b">
        <f>IF(Final_DF!BA29="","",Final_DF!BA29)</f>
        <v>0</v>
      </c>
      <c r="X29" s="23" t="b">
        <f>IF(Final_DF!BB29="","",Final_DF!BB29)</f>
        <v>0</v>
      </c>
      <c r="Y29" s="23" t="b">
        <f>IF(Final_DF!BC29="","",Final_DF!BC29)</f>
        <v>0</v>
      </c>
      <c r="Z29" s="23">
        <f>IF(Final_DF!AW29="","",Final_DF!AW29)</f>
        <v>0</v>
      </c>
      <c r="AA29" s="23">
        <f>IF(Final_DF!AX29="","",Final_DF!AX29)</f>
        <v>0</v>
      </c>
      <c r="AB29" s="23">
        <f>IF(Final_DF!AY29="","",Final_DF!AY29)</f>
        <v>0</v>
      </c>
      <c r="AC29" s="23">
        <f>IF(Final_DF!M29="","",ROUND(Final_DF!M29,2))</f>
        <v>-1.79</v>
      </c>
      <c r="AD29" s="23">
        <f>IF(Final_DF!L29="","",ROUND(Final_DF!L29,2))</f>
        <v>1536.6</v>
      </c>
      <c r="AE29" s="23" t="b">
        <f>IF(Final_DF!AZ29="","",Final_DF!AZ29)</f>
        <v>0</v>
      </c>
      <c r="AH29" s="23" t="str">
        <f>IF(Final_DF!AO29="","",Final_DF!AO29)</f>
        <v>VR55</v>
      </c>
      <c r="AI29" s="23" t="b">
        <f>IF(Final_DF!AP29="","",Final_DF!AP29)</f>
        <v>0</v>
      </c>
      <c r="AJ29" s="23" t="str">
        <f>IF(Final_DF!AH29="","",Final_DF!AH29)</f>
        <v>0.57</v>
      </c>
      <c r="AK29" s="21" t="str">
        <f>IFERROR(VLOOKUP(A29,Postmarket!A:X,24,FALSE),"")</f>
        <v>SOR18</v>
      </c>
      <c r="AL29" s="21" t="str">
        <f>IFERROR(VLOOKUP(A29,Postmarket!A:X,23,FALSE),"")</f>
        <v/>
      </c>
      <c r="AM29" s="21">
        <f>IFERROR(VLOOKUP(A29,Postmarket!A:X,8,FALSE),"")</f>
        <v>-1.61</v>
      </c>
      <c r="AN29" s="21">
        <f>IFERROR(VLOOKUP(A29,Postmarket!A:F,5,FALSE),"")</f>
        <v>1561.1</v>
      </c>
      <c r="AO29" s="23" t="str">
        <f>IF(Final_DF!DB29="","",Final_DF!DB29)</f>
        <v/>
      </c>
      <c r="AP29" s="23">
        <f>IF(Final_DF!CZ29="","",Final_DF!CZ29)</f>
        <v>40.96</v>
      </c>
      <c r="AQ29" s="23">
        <f>IF(Final_DF!DA29="","",Final_DF!DA29)</f>
        <v>40.31</v>
      </c>
      <c r="AR29" s="23" t="b">
        <f>IF(Final_DF!DC29="","",Final_DF!DC29)</f>
        <v>0</v>
      </c>
      <c r="AS29" s="23" t="b">
        <f>IF(Final_DF!DD29="","",Final_DF!DD29)</f>
        <v>0</v>
      </c>
      <c r="AT29" s="23" t="b">
        <f>IF(Final_DF!DE29="","",Final_DF!DE29)</f>
        <v>0</v>
      </c>
      <c r="AU29" s="23" t="b">
        <f>IF(Final_DF!DF29="","",Final_DF!DF29)</f>
        <v>0</v>
      </c>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25">
        <f t="shared" si="4"/>
        <v>0</v>
      </c>
      <c r="CC29" s="25" t="str">
        <f t="shared" si="5"/>
        <v/>
      </c>
      <c r="CD29" s="3" t="str">
        <f t="shared" si="6"/>
        <v/>
      </c>
      <c r="CG29"/>
      <c r="CH29"/>
      <c r="CI29"/>
      <c r="CJ29"/>
      <c r="CK29"/>
      <c r="CL29"/>
      <c r="CM29"/>
      <c r="CN29"/>
      <c r="CO29"/>
      <c r="CP29"/>
      <c r="CQ29"/>
      <c r="CR29"/>
      <c r="CS29"/>
      <c r="CT29"/>
      <c r="CU29"/>
      <c r="CV29"/>
      <c r="CW29"/>
      <c r="CX29"/>
      <c r="CY29"/>
      <c r="CZ29"/>
      <c r="DA29"/>
      <c r="DB29"/>
      <c r="DC29"/>
      <c r="DD29" s="3"/>
      <c r="DE29" s="3"/>
      <c r="DF29" s="3"/>
      <c r="DG29" s="3"/>
      <c r="DH29" s="3"/>
      <c r="DI29" s="3"/>
      <c r="DJ29" s="3"/>
      <c r="DK29" s="3"/>
      <c r="DL29" s="25">
        <f t="shared" si="25"/>
        <v>0</v>
      </c>
      <c r="DM29" s="25" t="str">
        <f t="shared" si="8"/>
        <v/>
      </c>
      <c r="DN29" s="3" t="str">
        <f t="shared" si="9"/>
        <v/>
      </c>
      <c r="DO29" s="3"/>
      <c r="DP29" s="3"/>
      <c r="DQ29" s="3"/>
      <c r="DR29" s="3"/>
      <c r="DS29" s="3"/>
      <c r="DT29" s="25" t="str">
        <f t="shared" si="11"/>
        <v/>
      </c>
      <c r="DU29" s="3" t="str">
        <f t="shared" si="12"/>
        <v/>
      </c>
      <c r="DW29" s="3"/>
      <c r="DX29" s="3"/>
      <c r="DY29" s="3"/>
      <c r="DZ29" s="3"/>
      <c r="EA29" s="25" t="str">
        <f t="shared" si="13"/>
        <v/>
      </c>
      <c r="EB29" s="3" t="str">
        <f t="shared" si="14"/>
        <v/>
      </c>
      <c r="ED29" s="3"/>
      <c r="EE29" s="3" t="s">
        <v>220</v>
      </c>
      <c r="EF29" s="3">
        <v>12.82</v>
      </c>
      <c r="EG29" s="27">
        <v>1</v>
      </c>
      <c r="EH29" s="27">
        <v>1</v>
      </c>
      <c r="EI29" s="3"/>
      <c r="EJ29" s="3"/>
      <c r="EK29" s="25" t="str">
        <f t="shared" si="15"/>
        <v>TITAN</v>
      </c>
      <c r="EL29" s="3" t="str">
        <f t="shared" si="16"/>
        <v>NSE:TITAN</v>
      </c>
      <c r="EO29" s="3" t="s">
        <v>211</v>
      </c>
      <c r="EP29" s="3">
        <v>37.869999999999997</v>
      </c>
      <c r="EQ29" s="27">
        <v>1</v>
      </c>
      <c r="ER29" s="27">
        <v>1</v>
      </c>
      <c r="ES29" s="27"/>
      <c r="ET29" s="25" t="str">
        <f t="shared" si="17"/>
        <v>IGL</v>
      </c>
      <c r="EU29" s="3" t="str">
        <f t="shared" si="18"/>
        <v>NSE:IGL</v>
      </c>
      <c r="FB29" s="3"/>
      <c r="FC29" s="3" t="s">
        <v>201</v>
      </c>
      <c r="FD29" s="3">
        <v>303</v>
      </c>
      <c r="FE29" s="3">
        <v>5</v>
      </c>
      <c r="FF29" s="27">
        <v>1</v>
      </c>
      <c r="FG29" s="27"/>
      <c r="FH29" s="27">
        <v>1</v>
      </c>
      <c r="FI29" s="27"/>
      <c r="FJ29" s="27"/>
      <c r="FK29" s="27"/>
      <c r="FL29" s="27"/>
      <c r="FM29" s="27"/>
      <c r="FN29" s="25" t="str">
        <f t="shared" si="23"/>
        <v>KOTAKBANK</v>
      </c>
      <c r="FO29" s="3" t="str">
        <f t="shared" si="24"/>
        <v>NSE:KOTAKBANK</v>
      </c>
      <c r="FT29" s="3" t="s">
        <v>252</v>
      </c>
      <c r="FU29" s="27">
        <v>1</v>
      </c>
      <c r="FV29" s="27"/>
      <c r="FW29" s="27"/>
      <c r="FX29" s="27"/>
      <c r="FY29" s="27"/>
      <c r="FZ29" s="27"/>
      <c r="GA29" s="3"/>
      <c r="GB29" s="3"/>
      <c r="GC29" s="3"/>
      <c r="GD29" s="3" t="s">
        <v>124</v>
      </c>
      <c r="GE29" s="3" t="str">
        <f t="shared" si="0"/>
        <v>t24 = 'NSE:EXIDEIND1!'</v>
      </c>
      <c r="GF29" s="3" t="str">
        <f t="shared" si="1"/>
        <v>EXIDEIND</v>
      </c>
      <c r="GG29" s="3"/>
      <c r="GH29" s="3"/>
      <c r="GI29" s="3"/>
      <c r="GJ29" s="3"/>
      <c r="GK29" s="3" t="s">
        <v>240</v>
      </c>
      <c r="GL29" s="27">
        <v>1</v>
      </c>
      <c r="GM29" s="27"/>
      <c r="GN29" s="27"/>
      <c r="GO29" s="27"/>
      <c r="GP29" s="27"/>
      <c r="GQ29" s="3"/>
      <c r="GR29" s="3" t="s">
        <v>124</v>
      </c>
      <c r="GS29" s="3" t="str">
        <f t="shared" si="2"/>
        <v>t24 = 'NSE:BHEL1!'</v>
      </c>
      <c r="GT29" s="3" t="str">
        <f t="shared" si="3"/>
        <v>BHEL</v>
      </c>
      <c r="GU29" s="3"/>
      <c r="GV29" s="3"/>
      <c r="HA29" s="3"/>
      <c r="HB29"/>
      <c r="HC29"/>
      <c r="HD29"/>
      <c r="HE29"/>
      <c r="HF29"/>
      <c r="HG29"/>
      <c r="HH29"/>
      <c r="HI29"/>
      <c r="HJ29"/>
      <c r="HK29"/>
      <c r="HL29"/>
      <c r="HM29"/>
      <c r="HN29"/>
      <c r="HO29"/>
      <c r="HP29" s="3"/>
      <c r="HQ29" s="3"/>
      <c r="HR29" s="3"/>
      <c r="HS29" s="3"/>
      <c r="HT29" s="3"/>
      <c r="HU29" s="27"/>
      <c r="HV29" s="27"/>
      <c r="HW29" s="27"/>
      <c r="HX29" s="3">
        <v>23</v>
      </c>
      <c r="HY29" s="3" t="str">
        <f t="shared" si="19"/>
        <v/>
      </c>
      <c r="HZ29" s="3" t="str">
        <f t="shared" si="20"/>
        <v/>
      </c>
      <c r="IA29" s="3"/>
      <c r="IB29" s="3" t="str">
        <f t="shared" si="21"/>
        <v>'BANKNIFTY1!'</v>
      </c>
      <c r="IC29" s="3" t="str">
        <f t="shared" si="10"/>
        <v/>
      </c>
      <c r="ID29" s="3" t="str">
        <f t="shared" si="22"/>
        <v>t23 = 'BANKNIFTY1!', BU23='', RANK23=''</v>
      </c>
    </row>
    <row r="30" spans="1:238" x14ac:dyDescent="0.25">
      <c r="A30" s="21" t="str">
        <f>IF(Final_DF!A30="","",Final_DF!A30)</f>
        <v>SIEMENS</v>
      </c>
      <c r="B30" s="21" t="str">
        <f>IF(Final_DF!G30="","",Final_DF!G30)</f>
        <v xml:space="preserve">SIEMENS LTD                         </v>
      </c>
      <c r="C30" s="21" t="str">
        <f>IF(Final_DF!E30="","",Final_DF!E30)</f>
        <v>Producer Manufacturing</v>
      </c>
      <c r="D30" s="21" t="str">
        <f>IF(Final_DF!F30="","",Final_DF!F30)</f>
        <v>Electrical Products</v>
      </c>
      <c r="E30" s="21" t="b">
        <f>IF(Final_DF!BT30="","",Final_DF!BT30)</f>
        <v>0</v>
      </c>
      <c r="F30" s="21" t="b">
        <f>IF(Final_DF!BJ30="","",Final_DF!BJ30)</f>
        <v>0</v>
      </c>
      <c r="G30" s="21" t="b">
        <f>IF(Final_DF!CS30="","",Final_DF!CS30)</f>
        <v>0</v>
      </c>
      <c r="H30" s="37" t="str">
        <f>IF(Final_DF!CT30="","",Final_DF!CT30)</f>
        <v>na</v>
      </c>
      <c r="I30" s="37" t="str">
        <f>IF(Final_DF!CU30="","",Final_DF!CU30)</f>
        <v>na</v>
      </c>
      <c r="J30" s="21" t="str">
        <f>IF(Final_DF!CQ30="","",Final_DF!CQ30)</f>
        <v>BEARISH</v>
      </c>
      <c r="K30" s="21" t="str">
        <f>IF(Final_DF!CB30="","",Final_DF!CB30)</f>
        <v>Short Buildup</v>
      </c>
      <c r="L30" s="22" t="str">
        <f>IF(Final_DF!CV30="","",Final_DF!CV30)</f>
        <v>na</v>
      </c>
      <c r="M30" s="22">
        <f>IF(Final_DF!CW30="","",Final_DF!CW30)</f>
        <v>0</v>
      </c>
      <c r="N30" s="22">
        <f>IF(Final_DF!CX30="","",Final_DF!CX30)</f>
        <v>0</v>
      </c>
      <c r="O30" s="22" t="b">
        <f>IF(Final_DF!CY30="","",Final_DF!CY30)</f>
        <v>0</v>
      </c>
      <c r="P30" s="22">
        <f>IF(Final_DF!CM30="","",Final_DF!CM30)</f>
        <v>0</v>
      </c>
      <c r="Q30" s="22">
        <f>IF(Final_DF!CN30="","",Final_DF!CN30)</f>
        <v>0</v>
      </c>
      <c r="R30" s="22">
        <f>IF(P30="","",ROUND((Final_DF!CO30/6)+1,0))</f>
        <v>1</v>
      </c>
      <c r="S30" s="22">
        <f>IF(Final_DF!CP30="","",Final_DF!CP30)</f>
        <v>0</v>
      </c>
      <c r="T30" s="22">
        <f>IFERROR(VLOOKUP(A30,VSLRT!A:E,3,FALSE),"")</f>
        <v>0</v>
      </c>
      <c r="U30" s="22">
        <f>IFERROR(VLOOKUP(A30,VSLRT!A:E,4,FALSE),"")</f>
        <v>0</v>
      </c>
      <c r="V30" s="22">
        <f>IFERROR(VLOOKUP(A30,VSLRT!A:E,5,FALSE),"")</f>
        <v>0</v>
      </c>
      <c r="W30" s="23" t="b">
        <f>IF(Final_DF!BA30="","",Final_DF!BA30)</f>
        <v>0</v>
      </c>
      <c r="X30" s="23" t="b">
        <f>IF(Final_DF!BB30="","",Final_DF!BB30)</f>
        <v>0</v>
      </c>
      <c r="Y30" s="23" t="b">
        <f>IF(Final_DF!BC30="","",Final_DF!BC30)</f>
        <v>0</v>
      </c>
      <c r="Z30" s="23">
        <f>IF(Final_DF!AW30="","",Final_DF!AW30)</f>
        <v>0</v>
      </c>
      <c r="AA30" s="23">
        <f>IF(Final_DF!AX30="","",Final_DF!AX30)</f>
        <v>0</v>
      </c>
      <c r="AB30" s="23">
        <f>IF(Final_DF!AY30="","",Final_DF!AY30)</f>
        <v>0</v>
      </c>
      <c r="AC30" s="23">
        <f>IF(Final_DF!M30="","",ROUND(Final_DF!M30,2))</f>
        <v>-1.77</v>
      </c>
      <c r="AD30" s="23">
        <f>IF(Final_DF!L30="","",ROUND(Final_DF!L30,2))</f>
        <v>4066.6</v>
      </c>
      <c r="AE30" s="23" t="b">
        <f>IF(Final_DF!AZ30="","",Final_DF!AZ30)</f>
        <v>0</v>
      </c>
      <c r="AH30" s="23" t="str">
        <f>IF(Final_DF!AO30="","",Final_DF!AO30)</f>
        <v>VR151</v>
      </c>
      <c r="AI30" s="23" t="b">
        <f>IF(Final_DF!AP30="","",Final_DF!AP30)</f>
        <v>0</v>
      </c>
      <c r="AJ30" s="23" t="str">
        <f>IF(Final_DF!AH30="","",Final_DF!AH30)</f>
        <v>0.57</v>
      </c>
      <c r="AK30" s="21" t="str">
        <f>IFERROR(VLOOKUP(A30,Postmarket!A:X,24,FALSE),"")</f>
        <v/>
      </c>
      <c r="AL30" s="21" t="str">
        <f>IFERROR(VLOOKUP(A30,Postmarket!A:X,23,FALSE),"")</f>
        <v/>
      </c>
      <c r="AM30" s="21">
        <f>IFERROR(VLOOKUP(A30,Postmarket!A:X,8,FALSE),"")</f>
        <v>-1.53</v>
      </c>
      <c r="AN30" s="21">
        <f>IFERROR(VLOOKUP(A30,Postmarket!A:F,5,FALSE),"")</f>
        <v>4141.5</v>
      </c>
      <c r="AO30" s="23" t="str">
        <f>IF(Final_DF!DB30="","",Final_DF!DB30)</f>
        <v/>
      </c>
      <c r="AP30" s="23">
        <f>IF(Final_DF!CZ30="","",Final_DF!CZ30)</f>
        <v>14.25</v>
      </c>
      <c r="AQ30" s="23">
        <f>IF(Final_DF!DA30="","",Final_DF!DA30)</f>
        <v>14.6</v>
      </c>
      <c r="AR30" s="23" t="b">
        <f>IF(Final_DF!DC30="","",Final_DF!DC30)</f>
        <v>0</v>
      </c>
      <c r="AS30" s="23" t="b">
        <f>IF(Final_DF!DD30="","",Final_DF!DD30)</f>
        <v>0</v>
      </c>
      <c r="AT30" s="23" t="b">
        <f>IF(Final_DF!DE30="","",Final_DF!DE30)</f>
        <v>0</v>
      </c>
      <c r="AU30" s="23" t="b">
        <f>IF(Final_DF!DF30="","",Final_DF!DF30)</f>
        <v>0</v>
      </c>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25">
        <f t="shared" si="4"/>
        <v>0</v>
      </c>
      <c r="CC30" s="25" t="str">
        <f t="shared" si="5"/>
        <v/>
      </c>
      <c r="CD30" s="3" t="str">
        <f t="shared" si="6"/>
        <v/>
      </c>
      <c r="CG30"/>
      <c r="CH30"/>
      <c r="CI30"/>
      <c r="CJ30"/>
      <c r="CK30"/>
      <c r="CL30"/>
      <c r="CM30"/>
      <c r="CN30"/>
      <c r="CO30"/>
      <c r="CP30"/>
      <c r="CQ30"/>
      <c r="CR30"/>
      <c r="CS30"/>
      <c r="CT30"/>
      <c r="CU30"/>
      <c r="CV30"/>
      <c r="CW30"/>
      <c r="CX30"/>
      <c r="CY30"/>
      <c r="CZ30"/>
      <c r="DA30"/>
      <c r="DB30"/>
      <c r="DC30"/>
      <c r="DD30" s="3"/>
      <c r="DE30" s="3"/>
      <c r="DF30" s="3"/>
      <c r="DG30" s="3"/>
      <c r="DH30" s="3"/>
      <c r="DI30" s="3"/>
      <c r="DJ30" s="3"/>
      <c r="DK30" s="3"/>
      <c r="DL30" s="25">
        <f t="shared" si="25"/>
        <v>0</v>
      </c>
      <c r="DM30" s="25" t="str">
        <f t="shared" si="8"/>
        <v/>
      </c>
      <c r="DN30" s="3" t="str">
        <f t="shared" si="9"/>
        <v/>
      </c>
      <c r="DO30" s="3"/>
      <c r="DP30" s="3"/>
      <c r="DQ30" s="3"/>
      <c r="DR30" s="3"/>
      <c r="DS30" s="3"/>
      <c r="DT30" s="25" t="str">
        <f t="shared" si="11"/>
        <v/>
      </c>
      <c r="DU30" s="3" t="str">
        <f t="shared" si="12"/>
        <v/>
      </c>
      <c r="DW30" s="3"/>
      <c r="DX30" s="3"/>
      <c r="DY30" s="3"/>
      <c r="DZ30" s="3"/>
      <c r="EA30" s="25" t="str">
        <f t="shared" si="13"/>
        <v/>
      </c>
      <c r="EB30" s="3" t="str">
        <f t="shared" si="14"/>
        <v/>
      </c>
      <c r="ED30" s="3"/>
      <c r="EE30" s="3" t="s">
        <v>297</v>
      </c>
      <c r="EF30" s="3">
        <v>10.87</v>
      </c>
      <c r="EG30" s="27">
        <v>1</v>
      </c>
      <c r="EH30" s="27">
        <v>1</v>
      </c>
      <c r="EI30" s="3"/>
      <c r="EJ30" s="3"/>
      <c r="EK30" s="25" t="str">
        <f t="shared" si="15"/>
        <v>TRENT</v>
      </c>
      <c r="EL30" s="3" t="str">
        <f t="shared" si="16"/>
        <v>NSE:TRENT</v>
      </c>
      <c r="EO30" s="3" t="s">
        <v>265</v>
      </c>
      <c r="EP30" s="3">
        <v>18.260000000000002</v>
      </c>
      <c r="EQ30" s="27">
        <v>1</v>
      </c>
      <c r="ER30" s="27">
        <v>1</v>
      </c>
      <c r="ES30" s="27"/>
      <c r="ET30" s="25" t="str">
        <f t="shared" si="17"/>
        <v>INDHOTEL</v>
      </c>
      <c r="EU30" s="3" t="str">
        <f t="shared" si="18"/>
        <v>NSE:INDHOTEL</v>
      </c>
      <c r="FB30" s="3"/>
      <c r="FC30" s="3" t="s">
        <v>202</v>
      </c>
      <c r="FD30" s="3">
        <v>98</v>
      </c>
      <c r="FE30" s="3">
        <v>3</v>
      </c>
      <c r="FF30" s="27"/>
      <c r="FG30" s="27">
        <v>1</v>
      </c>
      <c r="FH30" s="27">
        <v>1</v>
      </c>
      <c r="FI30" s="27"/>
      <c r="FJ30" s="27"/>
      <c r="FK30" s="27"/>
      <c r="FL30" s="27"/>
      <c r="FM30" s="27"/>
      <c r="FN30" s="25" t="str">
        <f t="shared" si="23"/>
        <v>LICHSGFIN</v>
      </c>
      <c r="FO30" s="3" t="str">
        <f t="shared" si="24"/>
        <v>NSE:LICHSGFIN</v>
      </c>
      <c r="FT30" s="3" t="s">
        <v>254</v>
      </c>
      <c r="FU30" s="27">
        <v>1</v>
      </c>
      <c r="FV30" s="27"/>
      <c r="FW30" s="27"/>
      <c r="FX30" s="27"/>
      <c r="FY30" s="27"/>
      <c r="FZ30" s="27"/>
      <c r="GA30" s="3"/>
      <c r="GB30" s="3"/>
      <c r="GC30" s="3"/>
      <c r="GD30" s="3" t="s">
        <v>125</v>
      </c>
      <c r="GE30" s="3" t="str">
        <f t="shared" si="0"/>
        <v>t25 = 'NSE:GAIL1!'</v>
      </c>
      <c r="GF30" s="3" t="str">
        <f t="shared" si="1"/>
        <v>GAIL</v>
      </c>
      <c r="GG30" s="3"/>
      <c r="GH30" s="3"/>
      <c r="GI30" s="3"/>
      <c r="GJ30" s="3"/>
      <c r="GK30" s="3" t="s">
        <v>241</v>
      </c>
      <c r="GL30" s="27">
        <v>1</v>
      </c>
      <c r="GM30" s="27"/>
      <c r="GN30" s="27"/>
      <c r="GO30" s="27"/>
      <c r="GP30" s="27"/>
      <c r="GQ30" s="3"/>
      <c r="GR30" s="3" t="s">
        <v>125</v>
      </c>
      <c r="GS30" s="3" t="str">
        <f t="shared" si="2"/>
        <v>t25 = 'NSE:BIOCON1!'</v>
      </c>
      <c r="GT30" s="3" t="str">
        <f t="shared" si="3"/>
        <v>BIOCON</v>
      </c>
      <c r="GU30" s="3"/>
      <c r="GV30" s="3"/>
      <c r="HA30" s="3"/>
      <c r="HB30"/>
      <c r="HC30"/>
      <c r="HD30"/>
      <c r="HE30"/>
      <c r="HF30"/>
      <c r="HG30"/>
      <c r="HH30"/>
      <c r="HI30"/>
      <c r="HJ30"/>
      <c r="HK30"/>
      <c r="HL30"/>
      <c r="HM30"/>
      <c r="HN30"/>
      <c r="HO30"/>
      <c r="HP30" s="3"/>
      <c r="HQ30" s="3"/>
      <c r="HR30" s="3"/>
      <c r="HS30" s="3"/>
      <c r="HT30" s="3"/>
      <c r="HU30" s="27"/>
      <c r="HV30" s="27"/>
      <c r="HW30" s="27"/>
      <c r="HX30" s="3">
        <v>24</v>
      </c>
      <c r="HY30" s="3" t="str">
        <f t="shared" si="19"/>
        <v/>
      </c>
      <c r="HZ30" s="3" t="str">
        <f t="shared" si="20"/>
        <v/>
      </c>
      <c r="IA30" s="3"/>
      <c r="IB30" s="3" t="str">
        <f t="shared" si="21"/>
        <v>'BANKNIFTY1!'</v>
      </c>
      <c r="IC30" s="3" t="str">
        <f t="shared" si="10"/>
        <v/>
      </c>
      <c r="ID30" s="3" t="str">
        <f t="shared" si="22"/>
        <v>t24 = 'BANKNIFTY1!', BU24='', RANK24=''</v>
      </c>
    </row>
    <row r="31" spans="1:238" x14ac:dyDescent="0.25">
      <c r="A31" s="21" t="str">
        <f>IF(Final_DF!A31="","",Final_DF!A31)</f>
        <v>POLYCAB</v>
      </c>
      <c r="B31" s="21" t="str">
        <f>IF(Final_DF!G31="","",Final_DF!G31)</f>
        <v xml:space="preserve">POLYCAB INDIA LIMITED               </v>
      </c>
      <c r="C31" s="21" t="str">
        <f>IF(Final_DF!E31="","",Final_DF!E31)</f>
        <v>Producer Manufacturing</v>
      </c>
      <c r="D31" s="21" t="str">
        <f>IF(Final_DF!F31="","",Final_DF!F31)</f>
        <v>Electrical Products</v>
      </c>
      <c r="E31" s="21" t="b">
        <f>IF(Final_DF!BT31="","",Final_DF!BT31)</f>
        <v>1</v>
      </c>
      <c r="F31" s="21" t="b">
        <f>IF(Final_DF!BJ31="","",Final_DF!BJ31)</f>
        <v>1</v>
      </c>
      <c r="G31" s="21" t="b">
        <f>IF(Final_DF!CS31="","",Final_DF!CS31)</f>
        <v>1</v>
      </c>
      <c r="H31" s="37" t="str">
        <f>IF(Final_DF!CT31="","",Final_DF!CT31)</f>
        <v>na</v>
      </c>
      <c r="I31" s="37" t="str">
        <f>IF(Final_DF!CU31="","",Final_DF!CU31)</f>
        <v>BEARISH_ALIGNMENT</v>
      </c>
      <c r="J31" s="21" t="str">
        <f>IF(Final_DF!CQ31="","",Final_DF!CQ31)</f>
        <v>BULLISH</v>
      </c>
      <c r="K31" s="21" t="str">
        <f>IF(Final_DF!CB31="","",Final_DF!CB31)</f>
        <v>Significant Short Covering</v>
      </c>
      <c r="L31" s="22" t="str">
        <f>IF(Final_DF!CV31="","",Final_DF!CV31)</f>
        <v>BEARISH</v>
      </c>
      <c r="M31" s="22">
        <f>IF(Final_DF!CW31="","",Final_DF!CW31)</f>
        <v>18</v>
      </c>
      <c r="N31" s="22">
        <f>IF(Final_DF!CX31="","",Final_DF!CX31)</f>
        <v>905</v>
      </c>
      <c r="O31" s="22" t="b">
        <f>IF(Final_DF!CY31="","",Final_DF!CY31)</f>
        <v>0</v>
      </c>
      <c r="P31" s="22" t="str">
        <f>IF(Final_DF!CM31="","",Final_DF!CM31)</f>
        <v>Sell</v>
      </c>
      <c r="Q31" s="22" t="str">
        <f>IF(Final_DF!CN31="","",Final_DF!CN31)</f>
        <v>LAST_WINNER</v>
      </c>
      <c r="R31" s="22">
        <f>IF(P31="","",ROUND((Final_DF!CO31/6)+1,0))</f>
        <v>1</v>
      </c>
      <c r="S31" s="22">
        <f>IF(Final_DF!CP31="","",Final_DF!CP31)</f>
        <v>4500</v>
      </c>
      <c r="T31" s="22">
        <f>IFERROR(VLOOKUP(A31,VSLRT!A:E,3,FALSE),"")</f>
        <v>0</v>
      </c>
      <c r="U31" s="22">
        <f>IFERROR(VLOOKUP(A31,VSLRT!A:E,4,FALSE),"")</f>
        <v>0</v>
      </c>
      <c r="V31" s="22">
        <f>IFERROR(VLOOKUP(A31,VSLRT!A:E,5,FALSE),"")</f>
        <v>0</v>
      </c>
      <c r="W31" s="23" t="b">
        <f>IF(Final_DF!BA31="","",Final_DF!BA31)</f>
        <v>0</v>
      </c>
      <c r="X31" s="23" t="b">
        <f>IF(Final_DF!BB31="","",Final_DF!BB31)</f>
        <v>0</v>
      </c>
      <c r="Y31" s="23" t="b">
        <f>IF(Final_DF!BC31="","",Final_DF!BC31)</f>
        <v>0</v>
      </c>
      <c r="Z31" s="23">
        <f>IF(Final_DF!AW31="","",Final_DF!AW31)</f>
        <v>0</v>
      </c>
      <c r="AA31" s="23">
        <f>IF(Final_DF!AX31="","",Final_DF!AX31)</f>
        <v>0</v>
      </c>
      <c r="AB31" s="23">
        <f>IF(Final_DF!AY31="","",Final_DF!AY31)</f>
        <v>0</v>
      </c>
      <c r="AC31" s="23">
        <f>IF(Final_DF!M31="","",ROUND(Final_DF!M31,2))</f>
        <v>-1.72</v>
      </c>
      <c r="AD31" s="23">
        <f>IF(Final_DF!L31="","",ROUND(Final_DF!L31,2))</f>
        <v>4331.8500000000004</v>
      </c>
      <c r="AE31" s="23" t="b">
        <f>IF(Final_DF!AZ31="","",Final_DF!AZ31)</f>
        <v>0</v>
      </c>
      <c r="AH31" s="23" t="str">
        <f>IF(Final_DF!AO31="","",Final_DF!AO31)</f>
        <v>VR88</v>
      </c>
      <c r="AI31" s="23" t="b">
        <f>IF(Final_DF!AP31="","",Final_DF!AP31)</f>
        <v>0</v>
      </c>
      <c r="AJ31" s="23" t="str">
        <f>IF(Final_DF!AH31="","",Final_DF!AH31)</f>
        <v>0.62</v>
      </c>
      <c r="AK31" s="21" t="str">
        <f>IFERROR(VLOOKUP(A31,Postmarket!A:X,24,FALSE),"")</f>
        <v/>
      </c>
      <c r="AL31" s="21" t="str">
        <f>IFERROR(VLOOKUP(A31,Postmarket!A:X,23,FALSE),"")</f>
        <v/>
      </c>
      <c r="AM31" s="21">
        <f>IFERROR(VLOOKUP(A31,Postmarket!A:X,8,FALSE),"")</f>
        <v>-2.0299999999999998</v>
      </c>
      <c r="AN31" s="21">
        <f>IFERROR(VLOOKUP(A31,Postmarket!A:F,5,FALSE),"")</f>
        <v>4422.7</v>
      </c>
      <c r="AO31" s="23" t="str">
        <f>IF(Final_DF!DB31="","",Final_DF!DB31)</f>
        <v>BANNED</v>
      </c>
      <c r="AP31" s="23">
        <f>IF(Final_DF!CZ31="","",Final_DF!CZ31)</f>
        <v>83.29</v>
      </c>
      <c r="AQ31" s="23">
        <f>IF(Final_DF!DA31="","",Final_DF!DA31)</f>
        <v>86.11</v>
      </c>
      <c r="AR31" s="23" t="b">
        <f>IF(Final_DF!DC31="","",Final_DF!DC31)</f>
        <v>0</v>
      </c>
      <c r="AS31" s="23" t="b">
        <f>IF(Final_DF!DD31="","",Final_DF!DD31)</f>
        <v>0</v>
      </c>
      <c r="AT31" s="23" t="b">
        <f>IF(Final_DF!DE31="","",Final_DF!DE31)</f>
        <v>0</v>
      </c>
      <c r="AU31" s="23" t="b">
        <f>IF(Final_DF!DF31="","",Final_DF!DF31)</f>
        <v>0</v>
      </c>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25">
        <f t="shared" si="4"/>
        <v>0</v>
      </c>
      <c r="CC31" s="25" t="str">
        <f t="shared" si="5"/>
        <v/>
      </c>
      <c r="CD31" s="3" t="str">
        <f t="shared" si="6"/>
        <v/>
      </c>
      <c r="CG31"/>
      <c r="CH31"/>
      <c r="CI31"/>
      <c r="CJ31"/>
      <c r="CK31"/>
      <c r="CL31"/>
      <c r="CM31"/>
      <c r="CN31"/>
      <c r="CO31"/>
      <c r="CP31"/>
      <c r="CQ31"/>
      <c r="CR31"/>
      <c r="CS31"/>
      <c r="CT31"/>
      <c r="CU31"/>
      <c r="CV31"/>
      <c r="CW31"/>
      <c r="CX31"/>
      <c r="CY31"/>
      <c r="CZ31"/>
      <c r="DA31"/>
      <c r="DB31"/>
      <c r="DC31"/>
      <c r="DD31" s="3"/>
      <c r="DE31" s="3"/>
      <c r="DF31" s="3"/>
      <c r="DG31" s="3"/>
      <c r="DH31" s="3"/>
      <c r="DI31" s="3"/>
      <c r="DJ31" s="3"/>
      <c r="DK31" s="3"/>
      <c r="DL31" s="25">
        <f t="shared" si="25"/>
        <v>0</v>
      </c>
      <c r="DM31" s="25" t="str">
        <f t="shared" si="8"/>
        <v/>
      </c>
      <c r="DN31" s="3" t="str">
        <f t="shared" si="9"/>
        <v/>
      </c>
      <c r="DO31" s="3"/>
      <c r="DP31" s="3"/>
      <c r="DQ31" s="3"/>
      <c r="DR31" s="3"/>
      <c r="DS31" s="3"/>
      <c r="DT31" s="25" t="str">
        <f t="shared" si="11"/>
        <v/>
      </c>
      <c r="DU31" s="3" t="str">
        <f t="shared" si="12"/>
        <v/>
      </c>
      <c r="DW31" s="3"/>
      <c r="DX31" s="3"/>
      <c r="DY31" s="3"/>
      <c r="DZ31" s="3"/>
      <c r="EA31" s="25" t="str">
        <f t="shared" si="13"/>
        <v/>
      </c>
      <c r="EB31" s="3" t="str">
        <f t="shared" si="14"/>
        <v/>
      </c>
      <c r="ED31" s="3"/>
      <c r="EE31" s="3" t="s">
        <v>2</v>
      </c>
      <c r="EF31" s="3"/>
      <c r="EG31" s="27">
        <v>23</v>
      </c>
      <c r="EH31" s="27">
        <v>23</v>
      </c>
      <c r="EI31" s="3"/>
      <c r="EJ31" s="3"/>
      <c r="EK31" s="25" t="str">
        <f t="shared" si="15"/>
        <v>Grand Total</v>
      </c>
      <c r="EL31" s="3" t="str">
        <f t="shared" si="16"/>
        <v/>
      </c>
      <c r="EO31" s="3" t="s">
        <v>270</v>
      </c>
      <c r="EP31" s="3">
        <v>7.05</v>
      </c>
      <c r="EQ31" s="27">
        <v>1</v>
      </c>
      <c r="ER31" s="27">
        <v>1</v>
      </c>
      <c r="ES31" s="27"/>
      <c r="ET31" s="25" t="str">
        <f t="shared" si="17"/>
        <v>ITC</v>
      </c>
      <c r="EU31" s="3" t="str">
        <f t="shared" si="18"/>
        <v>NSE:ITC</v>
      </c>
      <c r="FB31" s="3"/>
      <c r="FC31" s="3" t="s">
        <v>274</v>
      </c>
      <c r="FD31" s="3">
        <v>48</v>
      </c>
      <c r="FE31" s="3">
        <v>2</v>
      </c>
      <c r="FF31" s="27"/>
      <c r="FG31" s="27">
        <v>1</v>
      </c>
      <c r="FH31" s="27">
        <v>1</v>
      </c>
      <c r="FI31" s="27"/>
      <c r="FJ31" s="27"/>
      <c r="FK31" s="27"/>
      <c r="FL31" s="27"/>
      <c r="FM31" s="27"/>
      <c r="FN31" s="25" t="str">
        <f t="shared" si="23"/>
        <v>M&amp;MFIN</v>
      </c>
      <c r="FO31" s="3" t="str">
        <f t="shared" si="24"/>
        <v>NSE:M_MFIN</v>
      </c>
      <c r="FT31" s="3" t="s">
        <v>180</v>
      </c>
      <c r="FU31" s="27">
        <v>1</v>
      </c>
      <c r="FV31" s="27"/>
      <c r="FW31" s="27"/>
      <c r="FX31" s="27"/>
      <c r="FY31" s="27"/>
      <c r="FZ31" s="27"/>
      <c r="GA31" s="3"/>
      <c r="GB31" s="3"/>
      <c r="GC31" s="3"/>
      <c r="GD31" s="3" t="s">
        <v>126</v>
      </c>
      <c r="GE31" s="3" t="str">
        <f t="shared" si="0"/>
        <v>t26 = 'NSE:GODREJCP1!'</v>
      </c>
      <c r="GF31" s="3" t="str">
        <f t="shared" si="1"/>
        <v>GODREJCP</v>
      </c>
      <c r="GG31" s="3"/>
      <c r="GH31" s="3"/>
      <c r="GI31" s="3"/>
      <c r="GJ31" s="3"/>
      <c r="GK31" s="3" t="s">
        <v>367</v>
      </c>
      <c r="GL31" s="27">
        <v>1</v>
      </c>
      <c r="GM31" s="27"/>
      <c r="GN31" s="27"/>
      <c r="GO31" s="27"/>
      <c r="GP31" s="27"/>
      <c r="GQ31" s="3"/>
      <c r="GR31" s="3" t="s">
        <v>126</v>
      </c>
      <c r="GS31" s="3" t="str">
        <f t="shared" si="2"/>
        <v>t26 = 'NSE:BOSCHLTD1!'</v>
      </c>
      <c r="GT31" s="3" t="str">
        <f t="shared" si="3"/>
        <v>BOSCHLTD</v>
      </c>
      <c r="GU31" s="3"/>
      <c r="GV31" s="3"/>
      <c r="HA31" s="3"/>
      <c r="HB31"/>
      <c r="HC31"/>
      <c r="HD31"/>
      <c r="HE31"/>
      <c r="HF31"/>
      <c r="HG31"/>
      <c r="HH31"/>
      <c r="HI31"/>
      <c r="HJ31"/>
      <c r="HK31"/>
      <c r="HL31"/>
      <c r="HM31"/>
      <c r="HN31"/>
      <c r="HO31"/>
      <c r="HP31" s="3"/>
      <c r="HQ31" s="3"/>
      <c r="HR31" s="3"/>
      <c r="HS31" s="3"/>
      <c r="HT31" s="3"/>
      <c r="HU31" s="27"/>
      <c r="HV31" s="27"/>
      <c r="HW31" s="27"/>
      <c r="HX31" s="3">
        <v>25</v>
      </c>
      <c r="HY31" s="3" t="str">
        <f t="shared" si="19"/>
        <v/>
      </c>
      <c r="HZ31" s="3" t="str">
        <f t="shared" si="20"/>
        <v/>
      </c>
      <c r="IA31" s="3"/>
      <c r="IB31" s="3" t="str">
        <f t="shared" si="21"/>
        <v>'BANKNIFTY1!'</v>
      </c>
      <c r="IC31" s="3" t="str">
        <f t="shared" si="10"/>
        <v/>
      </c>
      <c r="ID31" s="3" t="str">
        <f t="shared" si="22"/>
        <v>t25 = 'BANKNIFTY1!', BU25='', RANK25=''</v>
      </c>
    </row>
    <row r="32" spans="1:238" x14ac:dyDescent="0.25">
      <c r="A32" s="21" t="str">
        <f>IF(Final_DF!A32="","",Final_DF!A32)</f>
        <v>POLYCAB</v>
      </c>
      <c r="B32" s="21" t="str">
        <f>IF(Final_DF!G32="","",Final_DF!G32)</f>
        <v xml:space="preserve">POLYCAB INDIA LIMITED               </v>
      </c>
      <c r="C32" s="21" t="str">
        <f>IF(Final_DF!E32="","",Final_DF!E32)</f>
        <v>Producer Manufacturing</v>
      </c>
      <c r="D32" s="21" t="str">
        <f>IF(Final_DF!F32="","",Final_DF!F32)</f>
        <v>Electrical Products</v>
      </c>
      <c r="E32" s="21" t="b">
        <f>IF(Final_DF!BT32="","",Final_DF!BT32)</f>
        <v>1</v>
      </c>
      <c r="F32" s="21" t="b">
        <f>IF(Final_DF!BJ32="","",Final_DF!BJ32)</f>
        <v>1</v>
      </c>
      <c r="G32" s="21" t="b">
        <f>IF(Final_DF!CS32="","",Final_DF!CS32)</f>
        <v>1</v>
      </c>
      <c r="H32" s="37" t="str">
        <f>IF(Final_DF!CT32="","",Final_DF!CT32)</f>
        <v>na</v>
      </c>
      <c r="I32" s="37" t="str">
        <f>IF(Final_DF!CU32="","",Final_DF!CU32)</f>
        <v>BEARISH_ALIGNMENT</v>
      </c>
      <c r="J32" s="21" t="str">
        <f>IF(Final_DF!CQ32="","",Final_DF!CQ32)</f>
        <v>BULLISH</v>
      </c>
      <c r="K32" s="21" t="str">
        <f>IF(Final_DF!CB32="","",Final_DF!CB32)</f>
        <v>Significant Short Covering</v>
      </c>
      <c r="L32" s="22" t="str">
        <f>IF(Final_DF!CV32="","",Final_DF!CV32)</f>
        <v>BEARISH</v>
      </c>
      <c r="M32" s="22">
        <f>IF(Final_DF!CW32="","",Final_DF!CW32)</f>
        <v>18</v>
      </c>
      <c r="N32" s="22">
        <f>IF(Final_DF!CX32="","",Final_DF!CX32)</f>
        <v>905</v>
      </c>
      <c r="O32" s="22" t="b">
        <f>IF(Final_DF!CY32="","",Final_DF!CY32)</f>
        <v>0</v>
      </c>
      <c r="P32" s="22" t="str">
        <f>IF(Final_DF!CM32="","",Final_DF!CM32)</f>
        <v>Sell</v>
      </c>
      <c r="Q32" s="22" t="str">
        <f>IF(Final_DF!CN32="","",Final_DF!CN32)</f>
        <v>LAST_WINNER</v>
      </c>
      <c r="R32" s="22">
        <f>IF(P32="","",ROUND((Final_DF!CO32/6)+1,0))</f>
        <v>1</v>
      </c>
      <c r="S32" s="22">
        <f>IF(Final_DF!CP32="","",Final_DF!CP32)</f>
        <v>4500</v>
      </c>
      <c r="T32" s="22">
        <f>IFERROR(VLOOKUP(A32,VSLRT!A:E,3,FALSE),"")</f>
        <v>0</v>
      </c>
      <c r="U32" s="22">
        <f>IFERROR(VLOOKUP(A32,VSLRT!A:E,4,FALSE),"")</f>
        <v>0</v>
      </c>
      <c r="V32" s="22">
        <f>IFERROR(VLOOKUP(A32,VSLRT!A:E,5,FALSE),"")</f>
        <v>0</v>
      </c>
      <c r="W32" s="23" t="b">
        <f>IF(Final_DF!BA32="","",Final_DF!BA32)</f>
        <v>0</v>
      </c>
      <c r="X32" s="23" t="b">
        <f>IF(Final_DF!BB32="","",Final_DF!BB32)</f>
        <v>0</v>
      </c>
      <c r="Y32" s="23" t="b">
        <f>IF(Final_DF!BC32="","",Final_DF!BC32)</f>
        <v>0</v>
      </c>
      <c r="Z32" s="23">
        <f>IF(Final_DF!AW32="","",Final_DF!AW32)</f>
        <v>0</v>
      </c>
      <c r="AA32" s="23">
        <f>IF(Final_DF!AX32="","",Final_DF!AX32)</f>
        <v>0</v>
      </c>
      <c r="AB32" s="23">
        <f>IF(Final_DF!AY32="","",Final_DF!AY32)</f>
        <v>0</v>
      </c>
      <c r="AC32" s="23">
        <f>IF(Final_DF!M32="","",ROUND(Final_DF!M32,2))</f>
        <v>-1.72</v>
      </c>
      <c r="AD32" s="23">
        <f>IF(Final_DF!L32="","",ROUND(Final_DF!L32,2))</f>
        <v>4331.8500000000004</v>
      </c>
      <c r="AE32" s="23" t="b">
        <f>IF(Final_DF!AZ32="","",Final_DF!AZ32)</f>
        <v>0</v>
      </c>
      <c r="AH32" s="23" t="str">
        <f>IF(Final_DF!AO32="","",Final_DF!AO32)</f>
        <v>VR88</v>
      </c>
      <c r="AI32" s="23" t="b">
        <f>IF(Final_DF!AP32="","",Final_DF!AP32)</f>
        <v>0</v>
      </c>
      <c r="AJ32" s="23" t="str">
        <f>IF(Final_DF!AH32="","",Final_DF!AH32)</f>
        <v>0.62</v>
      </c>
      <c r="AK32" s="21" t="str">
        <f>IFERROR(VLOOKUP(A32,Postmarket!A:X,24,FALSE),"")</f>
        <v/>
      </c>
      <c r="AL32" s="21" t="str">
        <f>IFERROR(VLOOKUP(A32,Postmarket!A:X,23,FALSE),"")</f>
        <v/>
      </c>
      <c r="AM32" s="21">
        <f>IFERROR(VLOOKUP(A32,Postmarket!A:X,8,FALSE),"")</f>
        <v>-2.0299999999999998</v>
      </c>
      <c r="AN32" s="21">
        <f>IFERROR(VLOOKUP(A32,Postmarket!A:F,5,FALSE),"")</f>
        <v>4422.7</v>
      </c>
      <c r="AO32" s="23" t="str">
        <f>IF(Final_DF!DB32="","",Final_DF!DB32)</f>
        <v>POTENTIAL_EXIT</v>
      </c>
      <c r="AP32" s="23">
        <f>IF(Final_DF!CZ32="","",Final_DF!CZ32)</f>
        <v>83.29</v>
      </c>
      <c r="AQ32" s="23">
        <f>IF(Final_DF!DA32="","",Final_DF!DA32)</f>
        <v>86.11</v>
      </c>
      <c r="AR32" s="23" t="b">
        <f>IF(Final_DF!DC32="","",Final_DF!DC32)</f>
        <v>0</v>
      </c>
      <c r="AS32" s="23" t="b">
        <f>IF(Final_DF!DD32="","",Final_DF!DD32)</f>
        <v>0</v>
      </c>
      <c r="AT32" s="23" t="b">
        <f>IF(Final_DF!DE32="","",Final_DF!DE32)</f>
        <v>0</v>
      </c>
      <c r="AU32" s="23" t="b">
        <f>IF(Final_DF!DF32="","",Final_DF!DF32)</f>
        <v>0</v>
      </c>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25">
        <f t="shared" si="4"/>
        <v>0</v>
      </c>
      <c r="CC32" s="25" t="str">
        <f t="shared" si="5"/>
        <v/>
      </c>
      <c r="CD32" s="3" t="str">
        <f t="shared" si="6"/>
        <v/>
      </c>
      <c r="CG32"/>
      <c r="CH32"/>
      <c r="CI32"/>
      <c r="CJ32"/>
      <c r="CK32"/>
      <c r="CL32"/>
      <c r="CM32"/>
      <c r="CN32"/>
      <c r="CO32"/>
      <c r="CP32"/>
      <c r="CQ32"/>
      <c r="CR32"/>
      <c r="CS32"/>
      <c r="CT32"/>
      <c r="CU32"/>
      <c r="CV32"/>
      <c r="CW32"/>
      <c r="CX32"/>
      <c r="CY32"/>
      <c r="CZ32"/>
      <c r="DA32"/>
      <c r="DB32"/>
      <c r="DC32"/>
      <c r="DD32" s="3"/>
      <c r="DE32" s="3"/>
      <c r="DF32" s="3"/>
      <c r="DG32" s="3"/>
      <c r="DH32" s="3"/>
      <c r="DI32" s="3"/>
      <c r="DJ32" s="3"/>
      <c r="DK32" s="3"/>
      <c r="DL32" s="25">
        <f t="shared" si="25"/>
        <v>0</v>
      </c>
      <c r="DM32" s="25" t="str">
        <f t="shared" si="8"/>
        <v/>
      </c>
      <c r="DN32" s="3" t="str">
        <f t="shared" si="9"/>
        <v/>
      </c>
      <c r="DO32" s="3"/>
      <c r="DP32" s="3"/>
      <c r="DQ32" s="3"/>
      <c r="DR32" s="3"/>
      <c r="DS32" s="3"/>
      <c r="DT32" s="25" t="str">
        <f t="shared" si="11"/>
        <v/>
      </c>
      <c r="DU32" s="3" t="str">
        <f t="shared" si="12"/>
        <v/>
      </c>
      <c r="DW32" s="3"/>
      <c r="DX32" s="3"/>
      <c r="DY32" s="3"/>
      <c r="DZ32" s="3"/>
      <c r="EA32" s="25" t="str">
        <f t="shared" si="13"/>
        <v/>
      </c>
      <c r="EB32" s="3" t="str">
        <f t="shared" si="14"/>
        <v/>
      </c>
      <c r="ED32" s="3"/>
      <c r="EE32"/>
      <c r="EF32"/>
      <c r="EG32"/>
      <c r="EH32"/>
      <c r="EI32" s="3"/>
      <c r="EJ32" s="3"/>
      <c r="EK32" s="25" t="str">
        <f t="shared" si="15"/>
        <v/>
      </c>
      <c r="EL32" s="3" t="str">
        <f t="shared" si="16"/>
        <v/>
      </c>
      <c r="EO32" s="3" t="s">
        <v>202</v>
      </c>
      <c r="EP32" s="3">
        <v>59.96</v>
      </c>
      <c r="EQ32" s="27">
        <v>1</v>
      </c>
      <c r="ER32" s="27">
        <v>1</v>
      </c>
      <c r="ES32" s="27"/>
      <c r="ET32" s="25" t="str">
        <f t="shared" si="17"/>
        <v>LICHSGFIN</v>
      </c>
      <c r="EU32" s="3" t="str">
        <f t="shared" si="18"/>
        <v>NSE:LICHSGFIN</v>
      </c>
      <c r="FB32" s="3"/>
      <c r="FC32" s="3" t="s">
        <v>276</v>
      </c>
      <c r="FD32" s="3">
        <v>150</v>
      </c>
      <c r="FE32" s="3">
        <v>4</v>
      </c>
      <c r="FF32" s="27">
        <v>1</v>
      </c>
      <c r="FG32" s="27"/>
      <c r="FH32" s="27">
        <v>1</v>
      </c>
      <c r="FI32" s="27"/>
      <c r="FJ32" s="27"/>
      <c r="FK32" s="27"/>
      <c r="FL32" s="27"/>
      <c r="FM32" s="27"/>
      <c r="FN32" s="25" t="str">
        <f t="shared" si="23"/>
        <v>MFSL</v>
      </c>
      <c r="FO32" s="3" t="str">
        <f t="shared" si="24"/>
        <v>NSE:MFSL</v>
      </c>
      <c r="FT32" s="3" t="s">
        <v>196</v>
      </c>
      <c r="FU32" s="27">
        <v>1</v>
      </c>
      <c r="FV32" s="27"/>
      <c r="FW32" s="27"/>
      <c r="FX32" s="27"/>
      <c r="FY32" s="27"/>
      <c r="FZ32" s="27"/>
      <c r="GA32" s="3"/>
      <c r="GB32" s="3"/>
      <c r="GC32" s="3"/>
      <c r="GD32" s="3" t="s">
        <v>127</v>
      </c>
      <c r="GE32" s="3" t="str">
        <f t="shared" si="0"/>
        <v>t27 = 'NSE:GODREJPROP1!'</v>
      </c>
      <c r="GF32" s="3" t="str">
        <f t="shared" si="1"/>
        <v>GODREJPROP</v>
      </c>
      <c r="GG32" s="3"/>
      <c r="GH32" s="3"/>
      <c r="GI32" s="3"/>
      <c r="GJ32" s="3"/>
      <c r="GK32" s="3" t="s">
        <v>226</v>
      </c>
      <c r="GL32" s="27">
        <v>1</v>
      </c>
      <c r="GM32" s="27"/>
      <c r="GN32" s="27"/>
      <c r="GO32" s="27"/>
      <c r="GP32" s="27"/>
      <c r="GQ32" s="3"/>
      <c r="GR32" s="3" t="s">
        <v>127</v>
      </c>
      <c r="GS32" s="3" t="str">
        <f t="shared" si="2"/>
        <v>t27 = 'NSE:BPCL1!'</v>
      </c>
      <c r="GT32" s="3" t="str">
        <f t="shared" si="3"/>
        <v>BPCL</v>
      </c>
      <c r="GU32" s="3"/>
      <c r="GV32" s="3"/>
      <c r="HA32" s="3"/>
      <c r="HB32"/>
      <c r="HC32"/>
      <c r="HD32"/>
      <c r="HE32"/>
      <c r="HF32"/>
      <c r="HG32"/>
      <c r="HH32"/>
      <c r="HI32"/>
      <c r="HJ32"/>
      <c r="HK32"/>
      <c r="HL32"/>
      <c r="HM32"/>
      <c r="HN32"/>
      <c r="HO32"/>
      <c r="HP32" s="3"/>
      <c r="HQ32" s="3"/>
      <c r="HR32" s="3"/>
      <c r="HS32" s="3"/>
      <c r="HT32" s="3"/>
      <c r="HU32" s="27"/>
      <c r="HV32" s="27"/>
      <c r="HW32" s="27"/>
      <c r="HX32" s="3">
        <v>26</v>
      </c>
      <c r="HY32" s="3" t="str">
        <f t="shared" si="19"/>
        <v/>
      </c>
      <c r="HZ32" s="3" t="str">
        <f t="shared" si="20"/>
        <v/>
      </c>
      <c r="IA32" s="3"/>
      <c r="IB32" s="3" t="str">
        <f t="shared" si="21"/>
        <v>'BANKNIFTY1!'</v>
      </c>
      <c r="IC32" s="3" t="str">
        <f t="shared" si="10"/>
        <v/>
      </c>
      <c r="ID32" s="3" t="str">
        <f t="shared" si="22"/>
        <v>t26 = 'BANKNIFTY1!', BU26='', RANK26=''</v>
      </c>
    </row>
    <row r="33" spans="1:238" ht="24" x14ac:dyDescent="0.25">
      <c r="A33" s="21" t="str">
        <f>IF(Final_DF!A33="","",Final_DF!A33)</f>
        <v>WIPRO</v>
      </c>
      <c r="B33" s="21" t="str">
        <f>IF(Final_DF!G33="","",Final_DF!G33)</f>
        <v xml:space="preserve">WIPRO LTD                           </v>
      </c>
      <c r="C33" s="21" t="str">
        <f>IF(Final_DF!E33="","",Final_DF!E33)</f>
        <v>Technology Services</v>
      </c>
      <c r="D33" s="21" t="str">
        <f>IF(Final_DF!F33="","",Final_DF!F33)</f>
        <v>Information Technology Services</v>
      </c>
      <c r="E33" s="21" t="b">
        <f>IF(Final_DF!BT33="","",Final_DF!BT33)</f>
        <v>0</v>
      </c>
      <c r="F33" s="21" t="b">
        <f>IF(Final_DF!BJ33="","",Final_DF!BJ33)</f>
        <v>1</v>
      </c>
      <c r="G33" s="21" t="b">
        <f>IF(Final_DF!CS33="","",Final_DF!CS33)</f>
        <v>0</v>
      </c>
      <c r="H33" s="37" t="str">
        <f>IF(Final_DF!CT33="","",Final_DF!CT33)</f>
        <v>na</v>
      </c>
      <c r="I33" s="37" t="str">
        <f>IF(Final_DF!CU33="","",Final_DF!CU33)</f>
        <v>na</v>
      </c>
      <c r="J33" s="21" t="str">
        <f>IF(Final_DF!CQ33="","",Final_DF!CQ33)</f>
        <v>BEARISH</v>
      </c>
      <c r="K33" s="21" t="str">
        <f>IF(Final_DF!CB33="","",Final_DF!CB33)</f>
        <v>Short Buildup</v>
      </c>
      <c r="L33" s="22" t="str">
        <f>IF(Final_DF!CV33="","",Final_DF!CV33)</f>
        <v>BULLISH</v>
      </c>
      <c r="M33" s="22">
        <f>IF(Final_DF!CW33="","",Final_DF!CW33)</f>
        <v>3</v>
      </c>
      <c r="N33" s="22">
        <f>IF(Final_DF!CX33="","",Final_DF!CX33)</f>
        <v>82</v>
      </c>
      <c r="O33" s="22" t="b">
        <f>IF(Final_DF!CY33="","",Final_DF!CY33)</f>
        <v>1</v>
      </c>
      <c r="P33" s="22" t="str">
        <f>IF(Final_DF!CM33="","",Final_DF!CM33)</f>
        <v>Sell</v>
      </c>
      <c r="Q33" s="22" t="str">
        <f>IF(Final_DF!CN33="","",Final_DF!CN33)</f>
        <v>LAST_LOSER</v>
      </c>
      <c r="R33" s="22">
        <f>IF(P33="","",ROUND((Final_DF!CO33/6)+1,0))</f>
        <v>1</v>
      </c>
      <c r="S33" s="22">
        <f>IF(Final_DF!CP33="","",Final_DF!CP33)</f>
        <v>485</v>
      </c>
      <c r="T33" s="22">
        <f>IFERROR(VLOOKUP(A33,VSLRT!A:E,3,FALSE),"")</f>
        <v>0</v>
      </c>
      <c r="U33" s="22">
        <f>IFERROR(VLOOKUP(A33,VSLRT!A:E,4,FALSE),"")</f>
        <v>0</v>
      </c>
      <c r="V33" s="22">
        <f>IFERROR(VLOOKUP(A33,VSLRT!A:E,5,FALSE),"")</f>
        <v>0</v>
      </c>
      <c r="W33" s="23" t="b">
        <f>IF(Final_DF!BA33="","",Final_DF!BA33)</f>
        <v>0</v>
      </c>
      <c r="X33" s="23" t="b">
        <f>IF(Final_DF!BB33="","",Final_DF!BB33)</f>
        <v>0</v>
      </c>
      <c r="Y33" s="23" t="b">
        <f>IF(Final_DF!BC33="","",Final_DF!BC33)</f>
        <v>0</v>
      </c>
      <c r="Z33" s="23">
        <f>IF(Final_DF!AW33="","",Final_DF!AW33)</f>
        <v>0</v>
      </c>
      <c r="AA33" s="23">
        <f>IF(Final_DF!AX33="","",Final_DF!AX33)</f>
        <v>0</v>
      </c>
      <c r="AB33" s="23">
        <f>IF(Final_DF!AY33="","",Final_DF!AY33)</f>
        <v>0</v>
      </c>
      <c r="AC33" s="23">
        <f>IF(Final_DF!M33="","",ROUND(Final_DF!M33,2))</f>
        <v>-1.71</v>
      </c>
      <c r="AD33" s="23">
        <f>IF(Final_DF!L33="","",ROUND(Final_DF!L33,2))</f>
        <v>476.5</v>
      </c>
      <c r="AE33" s="23" t="b">
        <f>IF(Final_DF!AZ33="","",Final_DF!AZ33)</f>
        <v>0</v>
      </c>
      <c r="AH33" s="23" t="str">
        <f>IF(Final_DF!AO33="","",Final_DF!AO33)</f>
        <v>VR27</v>
      </c>
      <c r="AI33" s="23" t="b">
        <f>IF(Final_DF!AP33="","",Final_DF!AP33)</f>
        <v>0</v>
      </c>
      <c r="AJ33" s="23" t="str">
        <f>IF(Final_DF!AH33="","",Final_DF!AH33)</f>
        <v>0.28</v>
      </c>
      <c r="AK33" s="21" t="str">
        <f>IFERROR(VLOOKUP(A33,Postmarket!A:X,24,FALSE),"")</f>
        <v>SOR11</v>
      </c>
      <c r="AL33" s="21" t="str">
        <f>IFERROR(VLOOKUP(A33,Postmarket!A:X,23,FALSE),"")</f>
        <v/>
      </c>
      <c r="AM33" s="21">
        <f>IFERROR(VLOOKUP(A33,Postmarket!A:X,8,FALSE),"")</f>
        <v>-1.39</v>
      </c>
      <c r="AN33" s="21">
        <f>IFERROR(VLOOKUP(A33,Postmarket!A:F,5,FALSE),"")</f>
        <v>485.05</v>
      </c>
      <c r="AO33" s="23" t="str">
        <f>IF(Final_DF!DB33="","",Final_DF!DB33)</f>
        <v/>
      </c>
      <c r="AP33" s="23">
        <f>IF(Final_DF!CZ33="","",Final_DF!CZ33)</f>
        <v>65.88</v>
      </c>
      <c r="AQ33" s="23">
        <f>IF(Final_DF!DA33="","",Final_DF!DA33)</f>
        <v>66.040000000000006</v>
      </c>
      <c r="AR33" s="23" t="b">
        <f>IF(Final_DF!DC33="","",Final_DF!DC33)</f>
        <v>0</v>
      </c>
      <c r="AS33" s="23" t="b">
        <f>IF(Final_DF!DD33="","",Final_DF!DD33)</f>
        <v>0</v>
      </c>
      <c r="AT33" s="23" t="b">
        <f>IF(Final_DF!DE33="","",Final_DF!DE33)</f>
        <v>0</v>
      </c>
      <c r="AU33" s="23" t="b">
        <f>IF(Final_DF!DF33="","",Final_DF!DF33)</f>
        <v>0</v>
      </c>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25">
        <f t="shared" si="4"/>
        <v>0</v>
      </c>
      <c r="CC33" s="25" t="str">
        <f t="shared" si="5"/>
        <v/>
      </c>
      <c r="CD33" s="3" t="str">
        <f t="shared" si="6"/>
        <v/>
      </c>
      <c r="CG33"/>
      <c r="CH33"/>
      <c r="CI33"/>
      <c r="CJ33"/>
      <c r="CK33"/>
      <c r="CL33"/>
      <c r="CM33"/>
      <c r="CN33"/>
      <c r="CO33"/>
      <c r="CP33"/>
      <c r="CQ33"/>
      <c r="CR33"/>
      <c r="CS33"/>
      <c r="CT33"/>
      <c r="CU33"/>
      <c r="CV33"/>
      <c r="CW33"/>
      <c r="CX33"/>
      <c r="CY33"/>
      <c r="CZ33"/>
      <c r="DA33"/>
      <c r="DB33"/>
      <c r="DC33"/>
      <c r="DD33" s="3"/>
      <c r="DE33" s="3"/>
      <c r="DF33" s="3"/>
      <c r="DG33" s="3"/>
      <c r="DH33" s="3"/>
      <c r="DI33" s="3"/>
      <c r="DJ33" s="3"/>
      <c r="DK33" s="3"/>
      <c r="DL33" s="25">
        <f t="shared" si="25"/>
        <v>0</v>
      </c>
      <c r="DM33" s="25" t="str">
        <f t="shared" si="8"/>
        <v/>
      </c>
      <c r="DN33" s="3" t="str">
        <f t="shared" si="9"/>
        <v/>
      </c>
      <c r="DO33" s="3"/>
      <c r="DP33" s="3"/>
      <c r="DQ33" s="3"/>
      <c r="DR33" s="3"/>
      <c r="DS33" s="3"/>
      <c r="DT33" s="25" t="str">
        <f t="shared" si="11"/>
        <v/>
      </c>
      <c r="DU33" s="3" t="str">
        <f t="shared" si="12"/>
        <v/>
      </c>
      <c r="DW33" s="3"/>
      <c r="DX33" s="3"/>
      <c r="DY33" s="3"/>
      <c r="DZ33" s="3"/>
      <c r="EA33" s="25" t="str">
        <f t="shared" si="13"/>
        <v/>
      </c>
      <c r="EB33" s="3" t="str">
        <f t="shared" si="14"/>
        <v/>
      </c>
      <c r="ED33" s="3"/>
      <c r="EE33"/>
      <c r="EF33"/>
      <c r="EG33"/>
      <c r="EH33"/>
      <c r="EI33" s="3"/>
      <c r="EJ33" s="3"/>
      <c r="EK33" s="25" t="str">
        <f t="shared" si="15"/>
        <v/>
      </c>
      <c r="EL33" s="3" t="str">
        <f t="shared" si="16"/>
        <v/>
      </c>
      <c r="EO33" s="3" t="s">
        <v>274</v>
      </c>
      <c r="EP33" s="3">
        <v>62.17</v>
      </c>
      <c r="EQ33" s="27">
        <v>1</v>
      </c>
      <c r="ER33" s="27">
        <v>1</v>
      </c>
      <c r="ES33" s="27"/>
      <c r="ET33" s="25" t="str">
        <f t="shared" si="17"/>
        <v>M&amp;MFIN</v>
      </c>
      <c r="EU33" s="3" t="str">
        <f t="shared" si="18"/>
        <v>NSE:M_MFIN</v>
      </c>
      <c r="FB33" s="3"/>
      <c r="FC33" s="3" t="s">
        <v>203</v>
      </c>
      <c r="FD33" s="3">
        <v>1</v>
      </c>
      <c r="FE33" s="3">
        <v>1</v>
      </c>
      <c r="FF33" s="27">
        <v>1</v>
      </c>
      <c r="FG33" s="27"/>
      <c r="FH33" s="27">
        <v>1</v>
      </c>
      <c r="FI33" s="27"/>
      <c r="FJ33" s="27"/>
      <c r="FK33" s="27"/>
      <c r="FL33" s="27"/>
      <c r="FM33" s="27"/>
      <c r="FN33" s="25" t="str">
        <f t="shared" si="23"/>
        <v>MUTHOOTFIN</v>
      </c>
      <c r="FO33" s="3" t="str">
        <f t="shared" si="24"/>
        <v>NSE:MUTHOOTFIN</v>
      </c>
      <c r="FT33" s="3" t="s">
        <v>255</v>
      </c>
      <c r="FU33" s="27">
        <v>1</v>
      </c>
      <c r="FV33" s="27"/>
      <c r="FW33" s="27"/>
      <c r="FX33" s="27"/>
      <c r="FY33" s="27"/>
      <c r="FZ33" s="27"/>
      <c r="GA33" s="3"/>
      <c r="GB33" s="3"/>
      <c r="GC33" s="3"/>
      <c r="GD33" s="3" t="s">
        <v>128</v>
      </c>
      <c r="GE33" s="3" t="str">
        <f t="shared" si="0"/>
        <v>t28 = 'NSE:GRASIM1!'</v>
      </c>
      <c r="GF33" s="3" t="str">
        <f t="shared" si="1"/>
        <v>GRASIM</v>
      </c>
      <c r="GG33" s="3"/>
      <c r="GH33" s="3"/>
      <c r="GI33" s="3"/>
      <c r="GJ33" s="3"/>
      <c r="GK33" s="3" t="s">
        <v>175</v>
      </c>
      <c r="GL33" s="27">
        <v>1</v>
      </c>
      <c r="GM33" s="27"/>
      <c r="GN33" s="27"/>
      <c r="GO33" s="27"/>
      <c r="GP33" s="27"/>
      <c r="GQ33" s="3"/>
      <c r="GR33" s="3" t="s">
        <v>128</v>
      </c>
      <c r="GS33" s="3" t="str">
        <f t="shared" si="2"/>
        <v>t28 = 'NSE:BRITANNIA1!'</v>
      </c>
      <c r="GT33" s="3" t="str">
        <f t="shared" si="3"/>
        <v>BRITANNIA</v>
      </c>
      <c r="GU33" s="3"/>
      <c r="GV33" s="3"/>
      <c r="HA33" s="3"/>
      <c r="HB33"/>
      <c r="HC33"/>
      <c r="HD33"/>
      <c r="HE33"/>
      <c r="HF33"/>
      <c r="HG33"/>
      <c r="HH33"/>
      <c r="HI33"/>
      <c r="HJ33"/>
      <c r="HK33"/>
      <c r="HL33"/>
      <c r="HM33"/>
      <c r="HN33"/>
      <c r="HO33"/>
      <c r="HP33" s="3"/>
      <c r="HQ33" s="3"/>
      <c r="HR33" s="3"/>
      <c r="HS33" s="3"/>
      <c r="HT33" s="3"/>
      <c r="HU33" s="27"/>
      <c r="HV33" s="27"/>
      <c r="HW33" s="27"/>
      <c r="HX33" s="3">
        <v>27</v>
      </c>
      <c r="HY33" s="3" t="str">
        <f t="shared" si="19"/>
        <v/>
      </c>
      <c r="HZ33" s="3" t="str">
        <f t="shared" si="20"/>
        <v/>
      </c>
      <c r="IA33" s="3"/>
      <c r="IB33" s="3" t="str">
        <f t="shared" si="21"/>
        <v>'BANKNIFTY1!'</v>
      </c>
      <c r="IC33" s="3" t="str">
        <f t="shared" si="10"/>
        <v/>
      </c>
      <c r="ID33" s="3" t="str">
        <f t="shared" si="22"/>
        <v>t27 = 'BANKNIFTY1!', BU27='', RANK27=''</v>
      </c>
    </row>
    <row r="34" spans="1:238" x14ac:dyDescent="0.25">
      <c r="A34" s="21" t="str">
        <f>IF(Final_DF!A34="","",Final_DF!A34)</f>
        <v>NAUKRI</v>
      </c>
      <c r="B34" s="21" t="str">
        <f>IF(Final_DF!G34="","",Final_DF!G34)</f>
        <v xml:space="preserve">INFO EDGE (I) LTD                   </v>
      </c>
      <c r="C34" s="21" t="str">
        <f>IF(Final_DF!E34="","",Final_DF!E34)</f>
        <v>Technology Services</v>
      </c>
      <c r="D34" s="21" t="str">
        <f>IF(Final_DF!F34="","",Final_DF!F34)</f>
        <v>Internet Software/Services</v>
      </c>
      <c r="E34" s="21" t="b">
        <f>IF(Final_DF!BT34="","",Final_DF!BT34)</f>
        <v>0</v>
      </c>
      <c r="F34" s="21" t="b">
        <f>IF(Final_DF!BJ34="","",Final_DF!BJ34)</f>
        <v>1</v>
      </c>
      <c r="G34" s="21" t="b">
        <f>IF(Final_DF!CS34="","",Final_DF!CS34)</f>
        <v>1</v>
      </c>
      <c r="H34" s="37" t="str">
        <f>IF(Final_DF!CT34="","",Final_DF!CT34)</f>
        <v>na</v>
      </c>
      <c r="I34" s="37" t="str">
        <f>IF(Final_DF!CU34="","",Final_DF!CU34)</f>
        <v>na</v>
      </c>
      <c r="J34" s="21" t="str">
        <f>IF(Final_DF!CQ34="","",Final_DF!CQ34)</f>
        <v>BEARISH</v>
      </c>
      <c r="K34" s="21" t="str">
        <f>IF(Final_DF!CB34="","",Final_DF!CB34)</f>
        <v>Significant Long Unwinding</v>
      </c>
      <c r="L34" s="22" t="str">
        <f>IF(Final_DF!CV34="","",Final_DF!CV34)</f>
        <v>BULLISH</v>
      </c>
      <c r="M34" s="22">
        <f>IF(Final_DF!CW34="","",Final_DF!CW34)</f>
        <v>11</v>
      </c>
      <c r="N34" s="22">
        <f>IF(Final_DF!CX34="","",Final_DF!CX34)</f>
        <v>882</v>
      </c>
      <c r="O34" s="22" t="b">
        <f>IF(Final_DF!CY34="","",Final_DF!CY34)</f>
        <v>0</v>
      </c>
      <c r="P34" s="22" t="str">
        <f>IF(Final_DF!CM34="","",Final_DF!CM34)</f>
        <v>Sell</v>
      </c>
      <c r="Q34" s="22" t="str">
        <f>IF(Final_DF!CN34="","",Final_DF!CN34)</f>
        <v>LAST_LOSER</v>
      </c>
      <c r="R34" s="22">
        <f>IF(P34="","",ROUND((Final_DF!CO34/6)+1,0))</f>
        <v>6</v>
      </c>
      <c r="S34" s="22">
        <f>IF(Final_DF!CP34="","",Final_DF!CP34)</f>
        <v>5350</v>
      </c>
      <c r="T34" s="22">
        <f>IFERROR(VLOOKUP(A34,VSLRT!A:E,3,FALSE),"")</f>
        <v>0</v>
      </c>
      <c r="U34" s="22">
        <f>IFERROR(VLOOKUP(A34,VSLRT!A:E,4,FALSE),"")</f>
        <v>0</v>
      </c>
      <c r="V34" s="22">
        <f>IFERROR(VLOOKUP(A34,VSLRT!A:E,5,FALSE),"")</f>
        <v>0</v>
      </c>
      <c r="W34" s="23" t="b">
        <f>IF(Final_DF!BA34="","",Final_DF!BA34)</f>
        <v>0</v>
      </c>
      <c r="X34" s="23" t="b">
        <f>IF(Final_DF!BB34="","",Final_DF!BB34)</f>
        <v>0</v>
      </c>
      <c r="Y34" s="23" t="b">
        <f>IF(Final_DF!BC34="","",Final_DF!BC34)</f>
        <v>0</v>
      </c>
      <c r="Z34" s="23">
        <f>IF(Final_DF!AW34="","",Final_DF!AW34)</f>
        <v>0</v>
      </c>
      <c r="AA34" s="23">
        <f>IF(Final_DF!AX34="","",Final_DF!AX34)</f>
        <v>0</v>
      </c>
      <c r="AB34" s="23">
        <f>IF(Final_DF!AY34="","",Final_DF!AY34)</f>
        <v>0</v>
      </c>
      <c r="AC34" s="23">
        <f>IF(Final_DF!M34="","",ROUND(Final_DF!M34,2))</f>
        <v>-1.7</v>
      </c>
      <c r="AD34" s="23">
        <f>IF(Final_DF!L34="","",ROUND(Final_DF!L34,2))</f>
        <v>5026.8</v>
      </c>
      <c r="AE34" s="23" t="b">
        <f>IF(Final_DF!AZ34="","",Final_DF!AZ34)</f>
        <v>0</v>
      </c>
      <c r="AH34" s="23" t="str">
        <f>IF(Final_DF!AO34="","",Final_DF!AO34)</f>
        <v>VR166</v>
      </c>
      <c r="AI34" s="23" t="b">
        <f>IF(Final_DF!AP34="","",Final_DF!AP34)</f>
        <v>0</v>
      </c>
      <c r="AJ34" s="23" t="str">
        <f>IF(Final_DF!AH34="","",Final_DF!AH34)</f>
        <v>1.02</v>
      </c>
      <c r="AK34" s="21" t="str">
        <f>IFERROR(VLOOKUP(A34,Postmarket!A:X,24,FALSE),"")</f>
        <v/>
      </c>
      <c r="AL34" s="21" t="str">
        <f>IFERROR(VLOOKUP(A34,Postmarket!A:X,23,FALSE),"")</f>
        <v/>
      </c>
      <c r="AM34" s="21">
        <f>IFERROR(VLOOKUP(A34,Postmarket!A:X,8,FALSE),"")</f>
        <v>-0.68</v>
      </c>
      <c r="AN34" s="21">
        <f>IFERROR(VLOOKUP(A34,Postmarket!A:F,5,FALSE),"")</f>
        <v>5097.95</v>
      </c>
      <c r="AO34" s="23" t="str">
        <f>IF(Final_DF!DB34="","",Final_DF!DB34)</f>
        <v/>
      </c>
      <c r="AP34" s="23">
        <f>IF(Final_DF!CZ34="","",Final_DF!CZ34)</f>
        <v>14.15</v>
      </c>
      <c r="AQ34" s="23">
        <f>IF(Final_DF!DA34="","",Final_DF!DA34)</f>
        <v>14.2</v>
      </c>
      <c r="AR34" s="23" t="b">
        <f>IF(Final_DF!DC34="","",Final_DF!DC34)</f>
        <v>0</v>
      </c>
      <c r="AS34" s="23" t="b">
        <f>IF(Final_DF!DD34="","",Final_DF!DD34)</f>
        <v>0</v>
      </c>
      <c r="AT34" s="23" t="b">
        <f>IF(Final_DF!DE34="","",Final_DF!DE34)</f>
        <v>0</v>
      </c>
      <c r="AU34" s="23" t="b">
        <f>IF(Final_DF!DF34="","",Final_DF!DF34)</f>
        <v>0</v>
      </c>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25">
        <f t="shared" si="4"/>
        <v>0</v>
      </c>
      <c r="CC34" s="25" t="str">
        <f t="shared" si="5"/>
        <v/>
      </c>
      <c r="CD34" s="3" t="str">
        <f t="shared" si="6"/>
        <v/>
      </c>
      <c r="CG34"/>
      <c r="CH34"/>
      <c r="CI34"/>
      <c r="CJ34"/>
      <c r="CK34"/>
      <c r="CL34"/>
      <c r="CM34"/>
      <c r="CN34"/>
      <c r="CO34"/>
      <c r="CP34"/>
      <c r="CQ34"/>
      <c r="CR34"/>
      <c r="CS34"/>
      <c r="CT34"/>
      <c r="CU34"/>
      <c r="CV34"/>
      <c r="CW34"/>
      <c r="CX34"/>
      <c r="CY34"/>
      <c r="CZ34"/>
      <c r="DA34"/>
      <c r="DB34"/>
      <c r="DC34"/>
      <c r="DD34" s="3"/>
      <c r="DE34" s="3"/>
      <c r="DF34" s="3"/>
      <c r="DG34" s="3"/>
      <c r="DH34" s="3"/>
      <c r="DI34" s="3"/>
      <c r="DJ34" s="3"/>
      <c r="DK34" s="3"/>
      <c r="DL34" s="25">
        <f t="shared" si="25"/>
        <v>0</v>
      </c>
      <c r="DM34" s="25" t="str">
        <f t="shared" si="8"/>
        <v/>
      </c>
      <c r="DN34" s="3" t="str">
        <f t="shared" si="9"/>
        <v/>
      </c>
      <c r="DO34" s="3"/>
      <c r="DP34" s="3"/>
      <c r="DQ34" s="3"/>
      <c r="DR34" s="3"/>
      <c r="DS34" s="3"/>
      <c r="DT34" s="25" t="str">
        <f t="shared" si="11"/>
        <v/>
      </c>
      <c r="DU34" s="3" t="str">
        <f t="shared" si="12"/>
        <v/>
      </c>
      <c r="DW34" s="3"/>
      <c r="DX34" s="3"/>
      <c r="DY34" s="3"/>
      <c r="DZ34" s="3"/>
      <c r="EA34" s="25" t="str">
        <f t="shared" si="13"/>
        <v/>
      </c>
      <c r="EB34" s="3" t="str">
        <f t="shared" si="14"/>
        <v/>
      </c>
      <c r="ED34" s="3"/>
      <c r="EE34"/>
      <c r="EF34"/>
      <c r="EG34"/>
      <c r="EH34"/>
      <c r="EI34" s="3"/>
      <c r="EJ34" s="3"/>
      <c r="EK34" s="25" t="str">
        <f t="shared" si="15"/>
        <v/>
      </c>
      <c r="EL34" s="3" t="str">
        <f t="shared" si="16"/>
        <v/>
      </c>
      <c r="EO34" s="3" t="s">
        <v>225</v>
      </c>
      <c r="EP34" s="3">
        <v>23.45</v>
      </c>
      <c r="EQ34" s="27">
        <v>1</v>
      </c>
      <c r="ER34" s="27">
        <v>1</v>
      </c>
      <c r="ES34" s="27"/>
      <c r="ET34" s="25" t="str">
        <f t="shared" si="17"/>
        <v>MCDOWELL-N</v>
      </c>
      <c r="EU34" s="3" t="str">
        <f t="shared" si="18"/>
        <v>NSE:MCDOWELL_N</v>
      </c>
      <c r="FB34" s="3"/>
      <c r="FC34" s="3" t="s">
        <v>284</v>
      </c>
      <c r="FD34" s="3">
        <v>154</v>
      </c>
      <c r="FE34" s="3">
        <v>5</v>
      </c>
      <c r="FF34" s="27">
        <v>1</v>
      </c>
      <c r="FG34" s="27"/>
      <c r="FH34" s="27">
        <v>1</v>
      </c>
      <c r="FI34" s="3"/>
      <c r="FJ34" s="3"/>
      <c r="FK34" s="3"/>
      <c r="FL34" s="3"/>
      <c r="FM34" s="3"/>
      <c r="FN34" s="25" t="str">
        <f t="shared" si="23"/>
        <v>PEL</v>
      </c>
      <c r="FO34" s="3" t="str">
        <f t="shared" si="24"/>
        <v>NSE:PEL</v>
      </c>
      <c r="FT34" s="3" t="s">
        <v>256</v>
      </c>
      <c r="FU34" s="27">
        <v>1</v>
      </c>
      <c r="FV34" s="27"/>
      <c r="FW34" s="27"/>
      <c r="FX34" s="27"/>
      <c r="FY34" s="27"/>
      <c r="FZ34" s="27"/>
      <c r="GA34" s="3"/>
      <c r="GB34" s="3"/>
      <c r="GC34" s="3"/>
      <c r="GD34" s="3" t="s">
        <v>129</v>
      </c>
      <c r="GE34" s="3" t="str">
        <f t="shared" si="0"/>
        <v>t29 = 'NSE:HAL1!'</v>
      </c>
      <c r="GF34" s="3" t="str">
        <f t="shared" si="1"/>
        <v>HAL</v>
      </c>
      <c r="GG34" s="3"/>
      <c r="GH34" s="3"/>
      <c r="GI34" s="3"/>
      <c r="GJ34" s="3"/>
      <c r="GK34" s="3" t="s">
        <v>242</v>
      </c>
      <c r="GL34" s="27">
        <v>1</v>
      </c>
      <c r="GM34" s="27"/>
      <c r="GN34" s="27"/>
      <c r="GO34" s="27"/>
      <c r="GP34" s="27"/>
      <c r="GQ34" s="3"/>
      <c r="GR34" s="3" t="s">
        <v>129</v>
      </c>
      <c r="GS34" s="3" t="str">
        <f t="shared" si="2"/>
        <v>t29 = 'NSE:CANBK1!'</v>
      </c>
      <c r="GT34" s="3" t="str">
        <f t="shared" si="3"/>
        <v>CANBK</v>
      </c>
      <c r="GU34" s="3"/>
      <c r="GV34" s="3"/>
      <c r="HA34" s="3"/>
      <c r="HB34"/>
      <c r="HC34"/>
      <c r="HD34"/>
      <c r="HE34"/>
      <c r="HF34"/>
      <c r="HG34"/>
      <c r="HH34"/>
      <c r="HI34"/>
      <c r="HJ34"/>
      <c r="HK34"/>
      <c r="HL34"/>
      <c r="HM34"/>
      <c r="HN34"/>
      <c r="HO34"/>
      <c r="HP34" s="3"/>
      <c r="HQ34" s="3"/>
      <c r="HR34" s="3"/>
      <c r="HS34" s="3"/>
      <c r="HT34" s="3"/>
      <c r="HU34" s="27"/>
      <c r="HV34" s="27"/>
      <c r="HW34" s="27"/>
      <c r="HX34" s="3">
        <v>28</v>
      </c>
      <c r="HY34" s="3" t="str">
        <f t="shared" si="19"/>
        <v/>
      </c>
      <c r="HZ34" s="3" t="str">
        <f t="shared" si="20"/>
        <v/>
      </c>
      <c r="IA34" s="3"/>
      <c r="IB34" s="3" t="str">
        <f t="shared" si="21"/>
        <v>'BANKNIFTY1!'</v>
      </c>
      <c r="IC34" s="3" t="str">
        <f t="shared" si="10"/>
        <v/>
      </c>
      <c r="ID34" s="3" t="str">
        <f t="shared" si="22"/>
        <v>t28 = 'BANKNIFTY1!', BU28='', RANK28=''</v>
      </c>
    </row>
    <row r="35" spans="1:238" x14ac:dyDescent="0.25">
      <c r="A35" s="21" t="str">
        <f>IF(Final_DF!A35="","",Final_DF!A35)</f>
        <v>JKCEMENT</v>
      </c>
      <c r="B35" s="21" t="str">
        <f>IF(Final_DF!G35="","",Final_DF!G35)</f>
        <v xml:space="preserve">JK CEMENT LIMITED                   </v>
      </c>
      <c r="C35" s="21" t="str">
        <f>IF(Final_DF!E35="","",Final_DF!E35)</f>
        <v>Non-Energy Minerals</v>
      </c>
      <c r="D35" s="21" t="str">
        <f>IF(Final_DF!F35="","",Final_DF!F35)</f>
        <v>Construction Materials</v>
      </c>
      <c r="E35" s="21" t="b">
        <f>IF(Final_DF!BT35="","",Final_DF!BT35)</f>
        <v>1</v>
      </c>
      <c r="F35" s="21" t="b">
        <f>IF(Final_DF!BJ35="","",Final_DF!BJ35)</f>
        <v>0</v>
      </c>
      <c r="G35" s="21" t="b">
        <f>IF(Final_DF!CS35="","",Final_DF!CS35)</f>
        <v>1</v>
      </c>
      <c r="H35" s="37" t="str">
        <f>IF(Final_DF!CT35="","",Final_DF!CT35)</f>
        <v>na</v>
      </c>
      <c r="I35" s="37" t="str">
        <f>IF(Final_DF!CU35="","",Final_DF!CU35)</f>
        <v>na</v>
      </c>
      <c r="J35" s="21" t="str">
        <f>IF(Final_DF!CQ35="","",Final_DF!CQ35)</f>
        <v>BEARISH</v>
      </c>
      <c r="K35" s="21" t="str">
        <f>IF(Final_DF!CB35="","",Final_DF!CB35)</f>
        <v>Significant Short Buildup</v>
      </c>
      <c r="L35" s="22" t="str">
        <f>IF(Final_DF!CV35="","",Final_DF!CV35)</f>
        <v>na</v>
      </c>
      <c r="M35" s="22">
        <f>IF(Final_DF!CW35="","",Final_DF!CW35)</f>
        <v>0</v>
      </c>
      <c r="N35" s="22">
        <f>IF(Final_DF!CX35="","",Final_DF!CX35)</f>
        <v>0</v>
      </c>
      <c r="O35" s="22" t="b">
        <f>IF(Final_DF!CY35="","",Final_DF!CY35)</f>
        <v>0</v>
      </c>
      <c r="P35" s="22">
        <f>IF(Final_DF!CM35="","",Final_DF!CM35)</f>
        <v>0</v>
      </c>
      <c r="Q35" s="22">
        <f>IF(Final_DF!CN35="","",Final_DF!CN35)</f>
        <v>0</v>
      </c>
      <c r="R35" s="22">
        <f>IF(P35="","",ROUND((Final_DF!CO35/6)+1,0))</f>
        <v>1</v>
      </c>
      <c r="S35" s="22">
        <f>IF(Final_DF!CP35="","",Final_DF!CP35)</f>
        <v>0</v>
      </c>
      <c r="T35" s="22">
        <f>IFERROR(VLOOKUP(A35,VSLRT!A:E,3,FALSE),"")</f>
        <v>0</v>
      </c>
      <c r="U35" s="22">
        <f>IFERROR(VLOOKUP(A35,VSLRT!A:E,4,FALSE),"")</f>
        <v>0</v>
      </c>
      <c r="V35" s="22">
        <f>IFERROR(VLOOKUP(A35,VSLRT!A:E,5,FALSE),"")</f>
        <v>0</v>
      </c>
      <c r="W35" s="23" t="b">
        <f>IF(Final_DF!BA35="","",Final_DF!BA35)</f>
        <v>1</v>
      </c>
      <c r="X35" s="23" t="b">
        <f>IF(Final_DF!BB35="","",Final_DF!BB35)</f>
        <v>1</v>
      </c>
      <c r="Y35" s="23" t="b">
        <f>IF(Final_DF!BC35="","",Final_DF!BC35)</f>
        <v>1</v>
      </c>
      <c r="Z35" s="23" t="str">
        <f>IF(Final_DF!AW35="","",Final_DF!AW35)</f>
        <v>SPR3</v>
      </c>
      <c r="AA35" s="23" t="str">
        <f>IF(Final_DF!AX35="","",Final_DF!AX35)</f>
        <v>SOR1</v>
      </c>
      <c r="AB35" s="23" t="str">
        <f>IF(Final_DF!AY35="","",Final_DF!AY35)</f>
        <v>SVR3</v>
      </c>
      <c r="AC35" s="23">
        <f>IF(Final_DF!M35="","",ROUND(Final_DF!M35,2))</f>
        <v>-1.68</v>
      </c>
      <c r="AD35" s="23">
        <f>IF(Final_DF!L35="","",ROUND(Final_DF!L35,2))</f>
        <v>3997.25</v>
      </c>
      <c r="AE35" s="23" t="b">
        <f>IF(Final_DF!AZ35="","",Final_DF!AZ35)</f>
        <v>0</v>
      </c>
      <c r="AH35" s="23" t="str">
        <f>IF(Final_DF!AO35="","",Final_DF!AO35)</f>
        <v>VR161</v>
      </c>
      <c r="AI35" s="23" t="b">
        <f>IF(Final_DF!AP35="","",Final_DF!AP35)</f>
        <v>0</v>
      </c>
      <c r="AJ35" s="23" t="str">
        <f>IF(Final_DF!AH35="","",Final_DF!AH35)</f>
        <v>1.15</v>
      </c>
      <c r="AK35" s="21" t="str">
        <f>IFERROR(VLOOKUP(A35,Postmarket!A:X,24,FALSE),"")</f>
        <v/>
      </c>
      <c r="AL35" s="21" t="str">
        <f>IFERROR(VLOOKUP(A35,Postmarket!A:X,23,FALSE),"")</f>
        <v/>
      </c>
      <c r="AM35" s="21">
        <f>IFERROR(VLOOKUP(A35,Postmarket!A:X,8,FALSE),"")</f>
        <v>-1.98</v>
      </c>
      <c r="AN35" s="21">
        <f>IFERROR(VLOOKUP(A35,Postmarket!A:F,5,FALSE),"")</f>
        <v>4053.25</v>
      </c>
      <c r="AO35" s="23" t="str">
        <f>IF(Final_DF!DB35="","",Final_DF!DB35)</f>
        <v/>
      </c>
      <c r="AP35" s="23">
        <f>IF(Final_DF!CZ35="","",Final_DF!CZ35)</f>
        <v>21.88</v>
      </c>
      <c r="AQ35" s="23">
        <f>IF(Final_DF!DA35="","",Final_DF!DA35)</f>
        <v>15.47</v>
      </c>
      <c r="AR35" s="23" t="b">
        <f>IF(Final_DF!DC35="","",Final_DF!DC35)</f>
        <v>0</v>
      </c>
      <c r="AS35" s="23" t="b">
        <f>IF(Final_DF!DD35="","",Final_DF!DD35)</f>
        <v>0</v>
      </c>
      <c r="AT35" s="23" t="b">
        <f>IF(Final_DF!DE35="","",Final_DF!DE35)</f>
        <v>0</v>
      </c>
      <c r="AU35" s="23" t="b">
        <f>IF(Final_DF!DF35="","",Final_DF!DF35)</f>
        <v>0</v>
      </c>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25">
        <f t="shared" si="4"/>
        <v>0</v>
      </c>
      <c r="CC35" s="25" t="str">
        <f t="shared" si="5"/>
        <v/>
      </c>
      <c r="CD35" s="3" t="str">
        <f t="shared" si="6"/>
        <v/>
      </c>
      <c r="CG35"/>
      <c r="CH35"/>
      <c r="CI35"/>
      <c r="CJ35"/>
      <c r="CK35"/>
      <c r="CL35"/>
      <c r="CM35"/>
      <c r="CN35"/>
      <c r="CO35"/>
      <c r="CP35"/>
      <c r="CQ35"/>
      <c r="CR35"/>
      <c r="CS35"/>
      <c r="CT35"/>
      <c r="CU35"/>
      <c r="CV35"/>
      <c r="CW35"/>
      <c r="CX35"/>
      <c r="CY35"/>
      <c r="CZ35"/>
      <c r="DA35"/>
      <c r="DB35"/>
      <c r="DC35"/>
      <c r="DD35" s="3"/>
      <c r="DE35" s="3"/>
      <c r="DF35" s="3"/>
      <c r="DG35" s="3"/>
      <c r="DH35" s="3"/>
      <c r="DI35" s="3"/>
      <c r="DJ35" s="3"/>
      <c r="DK35" s="3"/>
      <c r="DL35" s="25">
        <f t="shared" si="25"/>
        <v>0</v>
      </c>
      <c r="DM35" s="25" t="str">
        <f t="shared" si="8"/>
        <v/>
      </c>
      <c r="DN35" s="3" t="str">
        <f t="shared" si="9"/>
        <v/>
      </c>
      <c r="DO35" s="3"/>
      <c r="DP35" s="3"/>
      <c r="DQ35" s="3"/>
      <c r="DR35" s="3"/>
      <c r="DS35" s="3"/>
      <c r="DT35" s="25" t="str">
        <f t="shared" si="11"/>
        <v/>
      </c>
      <c r="DU35" s="3" t="str">
        <f t="shared" si="12"/>
        <v/>
      </c>
      <c r="DW35" s="3"/>
      <c r="DX35" s="3"/>
      <c r="DY35" s="3"/>
      <c r="DZ35" s="3"/>
      <c r="EA35" s="25" t="str">
        <f t="shared" si="13"/>
        <v/>
      </c>
      <c r="EB35" s="3" t="str">
        <f t="shared" si="14"/>
        <v/>
      </c>
      <c r="ED35" s="3"/>
      <c r="EE35"/>
      <c r="EF35"/>
      <c r="EG35"/>
      <c r="EH35"/>
      <c r="EI35" s="3"/>
      <c r="EJ35" s="3"/>
      <c r="EK35" s="25" t="str">
        <f t="shared" si="15"/>
        <v/>
      </c>
      <c r="EL35" s="3" t="str">
        <f t="shared" si="16"/>
        <v/>
      </c>
      <c r="EO35" s="3" t="s">
        <v>279</v>
      </c>
      <c r="EP35" s="3"/>
      <c r="EQ35" s="27">
        <v>1</v>
      </c>
      <c r="ER35" s="27">
        <v>1</v>
      </c>
      <c r="ES35" s="27"/>
      <c r="ET35" s="25" t="str">
        <f t="shared" si="17"/>
        <v>NIFTY</v>
      </c>
      <c r="EU35" s="3" t="str">
        <f t="shared" si="18"/>
        <v>NSE:NIFTY</v>
      </c>
      <c r="FB35" s="3"/>
      <c r="FC35" s="3" t="s">
        <v>285</v>
      </c>
      <c r="FD35" s="3">
        <v>1</v>
      </c>
      <c r="FE35" s="3">
        <v>1</v>
      </c>
      <c r="FF35" s="27">
        <v>1</v>
      </c>
      <c r="FG35" s="27"/>
      <c r="FH35" s="27">
        <v>1</v>
      </c>
      <c r="FI35" s="3"/>
      <c r="FJ35" s="3"/>
      <c r="FK35" s="3"/>
      <c r="FL35" s="3"/>
      <c r="FM35" s="3"/>
      <c r="FN35" s="25" t="str">
        <f t="shared" si="23"/>
        <v>PFC</v>
      </c>
      <c r="FO35" s="3" t="str">
        <f t="shared" si="24"/>
        <v>NSE:PFC</v>
      </c>
      <c r="FT35" s="3" t="s">
        <v>257</v>
      </c>
      <c r="FU35" s="27">
        <v>1</v>
      </c>
      <c r="FV35" s="27"/>
      <c r="FW35" s="27"/>
      <c r="FX35" s="27"/>
      <c r="FY35" s="27"/>
      <c r="FZ35" s="27"/>
      <c r="GA35" s="3"/>
      <c r="GB35" s="3"/>
      <c r="GC35" s="3"/>
      <c r="GD35" s="3" t="s">
        <v>130</v>
      </c>
      <c r="GE35" s="3" t="str">
        <f t="shared" si="0"/>
        <v>t30 = 'NSE:HAVELLS1!'</v>
      </c>
      <c r="GF35" s="3" t="str">
        <f t="shared" si="1"/>
        <v>HAVELLS</v>
      </c>
      <c r="GG35" s="3"/>
      <c r="GH35" s="3"/>
      <c r="GI35" s="3"/>
      <c r="GJ35" s="3"/>
      <c r="GK35" s="3" t="s">
        <v>195</v>
      </c>
      <c r="GL35" s="27">
        <v>1</v>
      </c>
      <c r="GM35" s="27"/>
      <c r="GN35" s="27"/>
      <c r="GO35" s="27"/>
      <c r="GP35" s="27"/>
      <c r="GQ35" s="3"/>
      <c r="GR35" s="3" t="s">
        <v>130</v>
      </c>
      <c r="GS35" s="3" t="str">
        <f t="shared" si="2"/>
        <v>t30 = 'NSE:CANFINHOME1!'</v>
      </c>
      <c r="GT35" s="3" t="str">
        <f t="shared" si="3"/>
        <v>CANFINHOME</v>
      </c>
      <c r="GU35" s="3"/>
      <c r="GV35" s="3"/>
      <c r="HA35" s="3"/>
      <c r="HB35"/>
      <c r="HC35"/>
      <c r="HD35"/>
      <c r="HE35"/>
      <c r="HF35"/>
      <c r="HG35"/>
      <c r="HH35"/>
      <c r="HI35"/>
      <c r="HJ35"/>
      <c r="HK35"/>
      <c r="HL35"/>
      <c r="HM35"/>
      <c r="HN35"/>
      <c r="HO35"/>
      <c r="HP35" s="3"/>
      <c r="HQ35" s="3"/>
      <c r="HR35" s="3"/>
      <c r="HS35" s="3"/>
      <c r="HT35" s="3"/>
      <c r="HU35" s="27"/>
      <c r="HV35" s="27"/>
      <c r="HW35" s="27"/>
      <c r="HX35" s="3">
        <v>29</v>
      </c>
      <c r="HY35" s="3" t="str">
        <f t="shared" si="19"/>
        <v/>
      </c>
      <c r="HZ35" s="3" t="str">
        <f t="shared" si="20"/>
        <v/>
      </c>
      <c r="IA35" s="3"/>
      <c r="IB35" s="3" t="str">
        <f t="shared" si="21"/>
        <v>'BANKNIFTY1!'</v>
      </c>
      <c r="IC35" s="3" t="str">
        <f t="shared" si="10"/>
        <v/>
      </c>
      <c r="ID35" s="3" t="str">
        <f t="shared" si="22"/>
        <v>t29 = 'BANKNIFTY1!', BU29='', RANK29=''</v>
      </c>
    </row>
    <row r="36" spans="1:238" x14ac:dyDescent="0.25">
      <c r="A36" s="21" t="str">
        <f>IF(Final_DF!A36="","",Final_DF!A36)</f>
        <v>CUMMINSIND</v>
      </c>
      <c r="B36" s="21" t="str">
        <f>IF(Final_DF!G36="","",Final_DF!G36)</f>
        <v xml:space="preserve">CUMMINS INDIA LTD                   </v>
      </c>
      <c r="C36" s="21" t="str">
        <f>IF(Final_DF!E36="","",Final_DF!E36)</f>
        <v>Producer Manufacturing</v>
      </c>
      <c r="D36" s="21" t="str">
        <f>IF(Final_DF!F36="","",Final_DF!F36)</f>
        <v>Auto Parts: OEM</v>
      </c>
      <c r="E36" s="21" t="b">
        <f>IF(Final_DF!BT36="","",Final_DF!BT36)</f>
        <v>0</v>
      </c>
      <c r="F36" s="21" t="b">
        <f>IF(Final_DF!BJ36="","",Final_DF!BJ36)</f>
        <v>1</v>
      </c>
      <c r="G36" s="21" t="b">
        <f>IF(Final_DF!CS36="","",Final_DF!CS36)</f>
        <v>0</v>
      </c>
      <c r="H36" s="37" t="str">
        <f>IF(Final_DF!CT36="","",Final_DF!CT36)</f>
        <v>na</v>
      </c>
      <c r="I36" s="37" t="str">
        <f>IF(Final_DF!CU36="","",Final_DF!CU36)</f>
        <v>BEARISH_ALIGNMENT</v>
      </c>
      <c r="J36" s="21" t="str">
        <f>IF(Final_DF!CQ36="","",Final_DF!CQ36)</f>
        <v>BULLISH</v>
      </c>
      <c r="K36" s="21" t="str">
        <f>IF(Final_DF!CB36="","",Final_DF!CB36)</f>
        <v>Long Buildup</v>
      </c>
      <c r="L36" s="22" t="str">
        <f>IF(Final_DF!CV36="","",Final_DF!CV36)</f>
        <v>BULLISH</v>
      </c>
      <c r="M36" s="22">
        <f>IF(Final_DF!CW36="","",Final_DF!CW36)</f>
        <v>3</v>
      </c>
      <c r="N36" s="22">
        <f>IF(Final_DF!CX36="","",Final_DF!CX36)</f>
        <v>345</v>
      </c>
      <c r="O36" s="22" t="b">
        <f>IF(Final_DF!CY36="","",Final_DF!CY36)</f>
        <v>1</v>
      </c>
      <c r="P36" s="22" t="str">
        <f>IF(Final_DF!CM36="","",Final_DF!CM36)</f>
        <v>Buy</v>
      </c>
      <c r="Q36" s="22" t="str">
        <f>IF(Final_DF!CN36="","",Final_DF!CN36)</f>
        <v>LAST_LOSER</v>
      </c>
      <c r="R36" s="22">
        <f>IF(P36="","",ROUND((Final_DF!CO36/6)+1,0))</f>
        <v>4</v>
      </c>
      <c r="S36" s="22">
        <f>IF(Final_DF!CP36="","",Final_DF!CP36)</f>
        <v>1960</v>
      </c>
      <c r="T36" s="22">
        <f>IFERROR(VLOOKUP(A36,VSLRT!A:E,3,FALSE),"")</f>
        <v>0</v>
      </c>
      <c r="U36" s="22">
        <f>IFERROR(VLOOKUP(A36,VSLRT!A:E,4,FALSE),"")</f>
        <v>0</v>
      </c>
      <c r="V36" s="22">
        <f>IFERROR(VLOOKUP(A36,VSLRT!A:E,5,FALSE),"")</f>
        <v>0</v>
      </c>
      <c r="W36" s="23" t="b">
        <f>IF(Final_DF!BA36="","",Final_DF!BA36)</f>
        <v>0</v>
      </c>
      <c r="X36" s="23" t="b">
        <f>IF(Final_DF!BB36="","",Final_DF!BB36)</f>
        <v>0</v>
      </c>
      <c r="Y36" s="23" t="b">
        <f>IF(Final_DF!BC36="","",Final_DF!BC36)</f>
        <v>0</v>
      </c>
      <c r="Z36" s="23">
        <f>IF(Final_DF!AW36="","",Final_DF!AW36)</f>
        <v>0</v>
      </c>
      <c r="AA36" s="23">
        <f>IF(Final_DF!AX36="","",Final_DF!AX36)</f>
        <v>0</v>
      </c>
      <c r="AB36" s="23">
        <f>IF(Final_DF!AY36="","",Final_DF!AY36)</f>
        <v>0</v>
      </c>
      <c r="AC36" s="23">
        <f>IF(Final_DF!M36="","",ROUND(Final_DF!M36,2))</f>
        <v>-1.67</v>
      </c>
      <c r="AD36" s="23">
        <f>IF(Final_DF!L36="","",ROUND(Final_DF!L36,2))</f>
        <v>2085.1999999999998</v>
      </c>
      <c r="AE36" s="23" t="b">
        <f>IF(Final_DF!AZ36="","",Final_DF!AZ36)</f>
        <v>0</v>
      </c>
      <c r="AH36" s="23" t="str">
        <f>IF(Final_DF!AO36="","",Final_DF!AO36)</f>
        <v>VR153</v>
      </c>
      <c r="AI36" s="23" t="b">
        <f>IF(Final_DF!AP36="","",Final_DF!AP36)</f>
        <v>0</v>
      </c>
      <c r="AJ36" s="23" t="str">
        <f>IF(Final_DF!AH36="","",Final_DF!AH36)</f>
        <v>0.07</v>
      </c>
      <c r="AK36" s="21" t="str">
        <f>IFERROR(VLOOKUP(A36,Postmarket!A:X,24,FALSE),"")</f>
        <v/>
      </c>
      <c r="AL36" s="21" t="str">
        <f>IFERROR(VLOOKUP(A36,Postmarket!A:X,23,FALSE),"")</f>
        <v/>
      </c>
      <c r="AM36" s="21">
        <f>IFERROR(VLOOKUP(A36,Postmarket!A:X,8,FALSE),"")</f>
        <v>-1.29</v>
      </c>
      <c r="AN36" s="21">
        <f>IFERROR(VLOOKUP(A36,Postmarket!A:F,5,FALSE),"")</f>
        <v>2112.4499999999998</v>
      </c>
      <c r="AO36" s="23" t="str">
        <f>IF(Final_DF!DB36="","",Final_DF!DB36)</f>
        <v/>
      </c>
      <c r="AP36" s="23">
        <f>IF(Final_DF!CZ36="","",Final_DF!CZ36)</f>
        <v>17.05</v>
      </c>
      <c r="AQ36" s="23">
        <f>IF(Final_DF!DA36="","",Final_DF!DA36)</f>
        <v>16.97</v>
      </c>
      <c r="AR36" s="23" t="b">
        <f>IF(Final_DF!DC36="","",Final_DF!DC36)</f>
        <v>0</v>
      </c>
      <c r="AS36" s="23" t="b">
        <f>IF(Final_DF!DD36="","",Final_DF!DD36)</f>
        <v>0</v>
      </c>
      <c r="AT36" s="23" t="b">
        <f>IF(Final_DF!DE36="","",Final_DF!DE36)</f>
        <v>0</v>
      </c>
      <c r="AU36" s="23" t="b">
        <f>IF(Final_DF!DF36="","",Final_DF!DF36)</f>
        <v>0</v>
      </c>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25">
        <f t="shared" si="4"/>
        <v>0</v>
      </c>
      <c r="CC36" s="25" t="str">
        <f t="shared" si="5"/>
        <v/>
      </c>
      <c r="CD36" s="3" t="str">
        <f t="shared" si="6"/>
        <v/>
      </c>
      <c r="CG36"/>
      <c r="CH36"/>
      <c r="CI36"/>
      <c r="CJ36"/>
      <c r="CK36"/>
      <c r="CL36"/>
      <c r="CM36"/>
      <c r="CN36"/>
      <c r="CO36"/>
      <c r="CP36"/>
      <c r="CQ36"/>
      <c r="CR36"/>
      <c r="CS36"/>
      <c r="CT36"/>
      <c r="CU36"/>
      <c r="CV36"/>
      <c r="CW36"/>
      <c r="CX36"/>
      <c r="CY36"/>
      <c r="CZ36"/>
      <c r="DA36"/>
      <c r="DB36"/>
      <c r="DC36"/>
      <c r="DD36" s="3"/>
      <c r="DE36" s="3"/>
      <c r="DF36" s="3"/>
      <c r="DG36" s="3"/>
      <c r="DH36" s="3"/>
      <c r="DI36" s="3"/>
      <c r="DJ36" s="3"/>
      <c r="DK36" s="3"/>
      <c r="DL36" s="25">
        <f t="shared" si="25"/>
        <v>0</v>
      </c>
      <c r="DM36" s="25" t="str">
        <f t="shared" si="8"/>
        <v/>
      </c>
      <c r="DN36" s="3" t="str">
        <f t="shared" si="9"/>
        <v/>
      </c>
      <c r="DO36" s="3"/>
      <c r="DP36" s="3"/>
      <c r="DQ36" s="3"/>
      <c r="DR36" s="3"/>
      <c r="DS36" s="3"/>
      <c r="DT36" s="25" t="str">
        <f t="shared" si="11"/>
        <v/>
      </c>
      <c r="DU36" s="3" t="str">
        <f t="shared" si="12"/>
        <v/>
      </c>
      <c r="DW36" s="3"/>
      <c r="DX36" s="3"/>
      <c r="DY36" s="3"/>
      <c r="DZ36" s="3"/>
      <c r="EA36" s="25" t="str">
        <f t="shared" si="13"/>
        <v/>
      </c>
      <c r="EB36" s="3" t="str">
        <f t="shared" si="14"/>
        <v/>
      </c>
      <c r="ED36" s="3"/>
      <c r="EE36"/>
      <c r="EF36"/>
      <c r="EG36"/>
      <c r="EH36"/>
      <c r="EI36" s="3"/>
      <c r="EJ36" s="3"/>
      <c r="EK36" s="25" t="str">
        <f t="shared" si="15"/>
        <v/>
      </c>
      <c r="EL36" s="3" t="str">
        <f t="shared" si="16"/>
        <v/>
      </c>
      <c r="EO36" s="3" t="s">
        <v>188</v>
      </c>
      <c r="EP36" s="3">
        <v>13.43</v>
      </c>
      <c r="EQ36" s="27">
        <v>1</v>
      </c>
      <c r="ER36" s="27">
        <v>1</v>
      </c>
      <c r="ES36" s="3"/>
      <c r="ET36" s="25" t="str">
        <f t="shared" si="17"/>
        <v>SBILIFE</v>
      </c>
      <c r="EU36" s="3" t="str">
        <f t="shared" si="18"/>
        <v>NSE:SBILIFE</v>
      </c>
      <c r="FB36" s="3"/>
      <c r="FC36" s="3" t="s">
        <v>286</v>
      </c>
      <c r="FD36" s="3">
        <v>17</v>
      </c>
      <c r="FE36" s="3">
        <v>3</v>
      </c>
      <c r="FF36" s="27"/>
      <c r="FG36" s="27">
        <v>1</v>
      </c>
      <c r="FH36" s="27">
        <v>1</v>
      </c>
      <c r="FI36" s="3"/>
      <c r="FJ36" s="3"/>
      <c r="FK36" s="3"/>
      <c r="FL36" s="3"/>
      <c r="FM36" s="3"/>
      <c r="FN36" s="25" t="str">
        <f t="shared" si="23"/>
        <v>PNB</v>
      </c>
      <c r="FO36" s="3" t="str">
        <f t="shared" si="24"/>
        <v>NSE:PNB</v>
      </c>
      <c r="FT36" s="3" t="s">
        <v>258</v>
      </c>
      <c r="FU36" s="27">
        <v>1</v>
      </c>
      <c r="FV36" s="27"/>
      <c r="FW36" s="27"/>
      <c r="FX36" s="27"/>
      <c r="FY36" s="27"/>
      <c r="FZ36" s="27"/>
      <c r="GA36" s="3"/>
      <c r="GB36" s="3"/>
      <c r="GC36" s="3"/>
      <c r="GD36" s="3" t="s">
        <v>79</v>
      </c>
      <c r="GE36" s="3" t="str">
        <f t="shared" si="0"/>
        <v>t1 = 'NSE:HDFCAMC1!'</v>
      </c>
      <c r="GF36" s="3" t="str">
        <f t="shared" si="1"/>
        <v>HDFCAMC</v>
      </c>
      <c r="GG36" s="3"/>
      <c r="GH36" s="3"/>
      <c r="GI36" s="3"/>
      <c r="GJ36" s="3"/>
      <c r="GK36" s="3" t="s">
        <v>176</v>
      </c>
      <c r="GL36" s="27">
        <v>1</v>
      </c>
      <c r="GM36" s="27"/>
      <c r="GN36" s="27"/>
      <c r="GO36" s="27"/>
      <c r="GP36" s="27"/>
      <c r="GQ36" s="3"/>
      <c r="GR36" s="3" t="s">
        <v>79</v>
      </c>
      <c r="GS36" s="3" t="str">
        <f t="shared" si="2"/>
        <v>t1 = 'NSE:CHOLAFIN1!'</v>
      </c>
      <c r="GT36" s="3" t="str">
        <f t="shared" si="3"/>
        <v>CHOLAFIN</v>
      </c>
      <c r="GU36" s="3"/>
      <c r="GV36" s="3"/>
      <c r="HA36" s="3"/>
      <c r="HB36"/>
      <c r="HC36"/>
      <c r="HD36"/>
      <c r="HE36"/>
      <c r="HF36"/>
      <c r="HG36"/>
      <c r="HH36"/>
      <c r="HI36"/>
      <c r="HJ36"/>
      <c r="HK36"/>
      <c r="HL36"/>
      <c r="HM36"/>
      <c r="HN36"/>
      <c r="HO36"/>
      <c r="HP36" s="3"/>
      <c r="HQ36" s="3"/>
      <c r="HR36" s="3"/>
      <c r="HS36" s="3"/>
      <c r="HT36" s="3"/>
      <c r="HU36" s="27"/>
      <c r="HV36" s="27"/>
      <c r="HW36" s="27"/>
      <c r="HX36" s="3">
        <v>30</v>
      </c>
      <c r="HY36" s="3" t="str">
        <f t="shared" si="19"/>
        <v/>
      </c>
      <c r="HZ36" s="3" t="str">
        <f t="shared" si="20"/>
        <v/>
      </c>
      <c r="IA36" s="3"/>
      <c r="IB36" s="3" t="str">
        <f t="shared" si="21"/>
        <v>'BANKNIFTY1!'</v>
      </c>
      <c r="IC36" s="3" t="str">
        <f t="shared" si="10"/>
        <v/>
      </c>
      <c r="ID36" s="3" t="str">
        <f t="shared" si="22"/>
        <v>t30 = 'BANKNIFTY1!', BU30='', RANK30=''</v>
      </c>
    </row>
    <row r="37" spans="1:238" x14ac:dyDescent="0.25">
      <c r="A37" s="21" t="str">
        <f>IF(Final_DF!A37="","",Final_DF!A37)</f>
        <v>GAIL</v>
      </c>
      <c r="B37" s="21" t="str">
        <f>IF(Final_DF!G37="","",Final_DF!G37)</f>
        <v xml:space="preserve">GAIL (INDIA) LTD                    </v>
      </c>
      <c r="C37" s="21" t="str">
        <f>IF(Final_DF!E37="","",Final_DF!E37)</f>
        <v>Utilities</v>
      </c>
      <c r="D37" s="21" t="str">
        <f>IF(Final_DF!F37="","",Final_DF!F37)</f>
        <v>Gas Distributors</v>
      </c>
      <c r="E37" s="21" t="b">
        <f>IF(Final_DF!BT37="","",Final_DF!BT37)</f>
        <v>0</v>
      </c>
      <c r="F37" s="21" t="b">
        <f>IF(Final_DF!BJ37="","",Final_DF!BJ37)</f>
        <v>1</v>
      </c>
      <c r="G37" s="21" t="b">
        <f>IF(Final_DF!CS37="","",Final_DF!CS37)</f>
        <v>0</v>
      </c>
      <c r="H37" s="37" t="str">
        <f>IF(Final_DF!CT37="","",Final_DF!CT37)</f>
        <v>BULLISH_ALIGNMENT</v>
      </c>
      <c r="I37" s="37" t="str">
        <f>IF(Final_DF!CU37="","",Final_DF!CU37)</f>
        <v>na</v>
      </c>
      <c r="J37" s="21" t="str">
        <f>IF(Final_DF!CQ37="","",Final_DF!CQ37)</f>
        <v>BULLISH</v>
      </c>
      <c r="K37" s="21" t="str">
        <f>IF(Final_DF!CB37="","",Final_DF!CB37)</f>
        <v>Long Buildup</v>
      </c>
      <c r="L37" s="22" t="str">
        <f>IF(Final_DF!CV37="","",Final_DF!CV37)</f>
        <v>BEARISH</v>
      </c>
      <c r="M37" s="22">
        <f>IF(Final_DF!CW37="","",Final_DF!CW37)</f>
        <v>1</v>
      </c>
      <c r="N37" s="22">
        <f>IF(Final_DF!CX37="","",Final_DF!CX37)</f>
        <v>1</v>
      </c>
      <c r="O37" s="22" t="b">
        <f>IF(Final_DF!CY37="","",Final_DF!CY37)</f>
        <v>1</v>
      </c>
      <c r="P37" s="22" t="str">
        <f>IF(Final_DF!CM37="","",Final_DF!CM37)</f>
        <v>Buy</v>
      </c>
      <c r="Q37" s="22" t="str">
        <f>IF(Final_DF!CN37="","",Final_DF!CN37)</f>
        <v>LAST_LOSER</v>
      </c>
      <c r="R37" s="22">
        <f>IF(P37="","",ROUND((Final_DF!CO37/6)+1,0))</f>
        <v>3</v>
      </c>
      <c r="S37" s="22">
        <f>IF(Final_DF!CP37="","",Final_DF!CP37)</f>
        <v>161</v>
      </c>
      <c r="T37" s="22">
        <f>IFERROR(VLOOKUP(A37,VSLRT!A:E,3,FALSE),"")</f>
        <v>0</v>
      </c>
      <c r="U37" s="22">
        <f>IFERROR(VLOOKUP(A37,VSLRT!A:E,4,FALSE),"")</f>
        <v>0</v>
      </c>
      <c r="V37" s="22">
        <f>IFERROR(VLOOKUP(A37,VSLRT!A:E,5,FALSE),"")</f>
        <v>0</v>
      </c>
      <c r="W37" s="23" t="b">
        <f>IF(Final_DF!BA37="","",Final_DF!BA37)</f>
        <v>0</v>
      </c>
      <c r="X37" s="23" t="b">
        <f>IF(Final_DF!BB37="","",Final_DF!BB37)</f>
        <v>0</v>
      </c>
      <c r="Y37" s="23" t="b">
        <f>IF(Final_DF!BC37="","",Final_DF!BC37)</f>
        <v>0</v>
      </c>
      <c r="Z37" s="23">
        <f>IF(Final_DF!AW37="","",Final_DF!AW37)</f>
        <v>0</v>
      </c>
      <c r="AA37" s="23">
        <f>IF(Final_DF!AX37="","",Final_DF!AX37)</f>
        <v>0</v>
      </c>
      <c r="AB37" s="23">
        <f>IF(Final_DF!AY37="","",Final_DF!AY37)</f>
        <v>0</v>
      </c>
      <c r="AC37" s="23">
        <f>IF(Final_DF!M37="","",ROUND(Final_DF!M37,2))</f>
        <v>-1.66</v>
      </c>
      <c r="AD37" s="23">
        <f>IF(Final_DF!L37="","",ROUND(Final_DF!L37,2))</f>
        <v>166.3</v>
      </c>
      <c r="AE37" s="23" t="b">
        <f>IF(Final_DF!AZ37="","",Final_DF!AZ37)</f>
        <v>0</v>
      </c>
      <c r="AH37" s="23" t="str">
        <f>IF(Final_DF!AO37="","",Final_DF!AO37)</f>
        <v>VR5</v>
      </c>
      <c r="AI37" s="23" t="b">
        <f>IF(Final_DF!AP37="","",Final_DF!AP37)</f>
        <v>1</v>
      </c>
      <c r="AJ37" s="23" t="str">
        <f>IF(Final_DF!AH37="","",Final_DF!AH37)</f>
        <v>1.16</v>
      </c>
      <c r="AK37" s="21" t="str">
        <f>IFERROR(VLOOKUP(A37,Postmarket!A:X,24,FALSE),"")</f>
        <v>SOR3</v>
      </c>
      <c r="AL37" s="21" t="str">
        <f>IFERROR(VLOOKUP(A37,Postmarket!A:X,23,FALSE),"")</f>
        <v/>
      </c>
      <c r="AM37" s="21">
        <f>IFERROR(VLOOKUP(A37,Postmarket!A:X,8,FALSE),"")</f>
        <v>-1.28</v>
      </c>
      <c r="AN37" s="21">
        <f>IFERROR(VLOOKUP(A37,Postmarket!A:F,5,FALSE),"")</f>
        <v>168.3</v>
      </c>
      <c r="AO37" s="23" t="str">
        <f>IF(Final_DF!DB37="","",Final_DF!DB37)</f>
        <v/>
      </c>
      <c r="AP37" s="23">
        <f>IF(Final_DF!CZ37="","",Final_DF!CZ37)</f>
        <v>49.73</v>
      </c>
      <c r="AQ37" s="23">
        <f>IF(Final_DF!DA37="","",Final_DF!DA37)</f>
        <v>49.86</v>
      </c>
      <c r="AR37" s="23" t="b">
        <f>IF(Final_DF!DC37="","",Final_DF!DC37)</f>
        <v>0</v>
      </c>
      <c r="AS37" s="23" t="b">
        <f>IF(Final_DF!DD37="","",Final_DF!DD37)</f>
        <v>0</v>
      </c>
      <c r="AT37" s="23" t="b">
        <f>IF(Final_DF!DE37="","",Final_DF!DE37)</f>
        <v>0</v>
      </c>
      <c r="AU37" s="23" t="b">
        <f>IF(Final_DF!DF37="","",Final_DF!DF37)</f>
        <v>0</v>
      </c>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25">
        <f t="shared" si="4"/>
        <v>0</v>
      </c>
      <c r="CC37" s="25" t="str">
        <f t="shared" si="5"/>
        <v/>
      </c>
      <c r="CD37" s="3" t="str">
        <f t="shared" si="6"/>
        <v/>
      </c>
      <c r="CG37"/>
      <c r="CH37"/>
      <c r="CI37"/>
      <c r="CJ37"/>
      <c r="CK37"/>
      <c r="CL37"/>
      <c r="CM37"/>
      <c r="CN37"/>
      <c r="CO37"/>
      <c r="CP37"/>
      <c r="CQ37"/>
      <c r="CR37"/>
      <c r="CS37"/>
      <c r="CT37"/>
      <c r="CU37"/>
      <c r="CV37"/>
      <c r="CW37"/>
      <c r="CX37"/>
      <c r="CY37"/>
      <c r="CZ37"/>
      <c r="DA37"/>
      <c r="DB37"/>
      <c r="DC37"/>
      <c r="DD37" s="3"/>
      <c r="DE37" s="3"/>
      <c r="DF37" s="3"/>
      <c r="DG37" s="3"/>
      <c r="DH37" s="3"/>
      <c r="DI37" s="3"/>
      <c r="DJ37" s="3"/>
      <c r="DK37" s="3"/>
      <c r="DL37" s="25">
        <f t="shared" si="25"/>
        <v>0</v>
      </c>
      <c r="DM37" s="25" t="str">
        <f t="shared" si="8"/>
        <v/>
      </c>
      <c r="DN37" s="3" t="str">
        <f t="shared" si="9"/>
        <v/>
      </c>
      <c r="DO37" s="3"/>
      <c r="DP37" s="3"/>
      <c r="DQ37" s="3"/>
      <c r="DR37" s="3"/>
      <c r="DS37" s="3"/>
      <c r="DT37" s="25" t="str">
        <f t="shared" si="11"/>
        <v/>
      </c>
      <c r="DU37" s="3" t="str">
        <f t="shared" si="12"/>
        <v/>
      </c>
      <c r="DW37" s="3"/>
      <c r="DX37" s="3"/>
      <c r="DY37" s="3"/>
      <c r="DZ37" s="3"/>
      <c r="EA37" s="25" t="str">
        <f t="shared" si="13"/>
        <v/>
      </c>
      <c r="EB37" s="3" t="str">
        <f t="shared" si="14"/>
        <v/>
      </c>
      <c r="ED37" s="3"/>
      <c r="EE37"/>
      <c r="EF37"/>
      <c r="EG37"/>
      <c r="EH37"/>
      <c r="EI37" s="3"/>
      <c r="EJ37" s="3"/>
      <c r="EK37" s="25" t="str">
        <f t="shared" si="15"/>
        <v/>
      </c>
      <c r="EL37" s="3" t="str">
        <f t="shared" si="16"/>
        <v/>
      </c>
      <c r="EO37" s="3" t="s">
        <v>299</v>
      </c>
      <c r="EP37" s="3">
        <v>34.020000000000003</v>
      </c>
      <c r="EQ37" s="27">
        <v>1</v>
      </c>
      <c r="ER37" s="27">
        <v>1</v>
      </c>
      <c r="ES37" s="3"/>
      <c r="ET37" s="25" t="str">
        <f t="shared" si="17"/>
        <v>VOLTAS</v>
      </c>
      <c r="EU37" s="3" t="str">
        <f t="shared" si="18"/>
        <v>NSE:VOLTAS</v>
      </c>
      <c r="FB37" s="3"/>
      <c r="FC37" s="3" t="s">
        <v>289</v>
      </c>
      <c r="FD37" s="3">
        <v>49</v>
      </c>
      <c r="FE37" s="3">
        <v>5</v>
      </c>
      <c r="FF37" s="27"/>
      <c r="FG37" s="27">
        <v>1</v>
      </c>
      <c r="FH37" s="27">
        <v>1</v>
      </c>
      <c r="FI37" s="3"/>
      <c r="FJ37" s="3"/>
      <c r="FK37" s="3"/>
      <c r="FL37" s="3"/>
      <c r="FM37" s="3"/>
      <c r="FN37" s="25" t="str">
        <f t="shared" si="23"/>
        <v>RBLBANK</v>
      </c>
      <c r="FO37" s="3" t="str">
        <f t="shared" si="24"/>
        <v>NSE:RBLBANK</v>
      </c>
      <c r="FT37" s="3" t="s">
        <v>259</v>
      </c>
      <c r="FU37" s="27">
        <v>1</v>
      </c>
      <c r="FV37" s="27"/>
      <c r="FW37" s="27"/>
      <c r="FX37" s="27"/>
      <c r="FY37" s="27"/>
      <c r="FZ37" s="27"/>
      <c r="GA37" s="3"/>
      <c r="GB37" s="3"/>
      <c r="GC37" s="3"/>
      <c r="GD37" s="3" t="s">
        <v>80</v>
      </c>
      <c r="GE37" s="3" t="str">
        <f t="shared" si="0"/>
        <v>t2 = 'NSE:HDFCLIFE1!'</v>
      </c>
      <c r="GF37" s="3" t="str">
        <f t="shared" si="1"/>
        <v>HDFCLIFE</v>
      </c>
      <c r="GG37" s="3"/>
      <c r="GH37" s="3"/>
      <c r="GI37" s="3"/>
      <c r="GJ37" s="3"/>
      <c r="GK37" s="3" t="s">
        <v>177</v>
      </c>
      <c r="GL37" s="27">
        <v>1</v>
      </c>
      <c r="GM37" s="27"/>
      <c r="GN37" s="27"/>
      <c r="GO37" s="27"/>
      <c r="GP37" s="27"/>
      <c r="GQ37" s="3"/>
      <c r="GR37" s="3" t="s">
        <v>80</v>
      </c>
      <c r="GS37" s="3" t="str">
        <f t="shared" si="2"/>
        <v>t2 = 'NSE:CIPLA1!'</v>
      </c>
      <c r="GT37" s="3" t="str">
        <f t="shared" si="3"/>
        <v>CIPLA</v>
      </c>
      <c r="GU37" s="3"/>
      <c r="GV37" s="3"/>
      <c r="HA37" s="3"/>
      <c r="HB37"/>
      <c r="HC37"/>
      <c r="HD37"/>
      <c r="HE37"/>
      <c r="HF37"/>
      <c r="HG37"/>
      <c r="HH37"/>
      <c r="HI37"/>
      <c r="HJ37"/>
      <c r="HK37"/>
      <c r="HL37"/>
      <c r="HM37"/>
      <c r="HN37"/>
      <c r="HO37"/>
      <c r="HP37" s="3"/>
      <c r="HQ37" s="3"/>
      <c r="HR37" s="3"/>
      <c r="HS37" s="3"/>
      <c r="HT37" s="3"/>
      <c r="HU37" s="27"/>
      <c r="HV37" s="27"/>
      <c r="HW37" s="27"/>
      <c r="HX37" s="3">
        <v>31</v>
      </c>
      <c r="HY37" s="3" t="str">
        <f t="shared" si="19"/>
        <v/>
      </c>
      <c r="HZ37" s="3" t="str">
        <f t="shared" si="20"/>
        <v/>
      </c>
      <c r="IA37" s="3"/>
      <c r="IB37" s="3" t="str">
        <f t="shared" si="21"/>
        <v>'BANKNIFTY1!'</v>
      </c>
      <c r="IC37" s="3" t="str">
        <f t="shared" si="10"/>
        <v/>
      </c>
      <c r="ID37" s="3" t="str">
        <f t="shared" si="22"/>
        <v>t31 = 'BANKNIFTY1!', BU31='', RANK31=''</v>
      </c>
    </row>
    <row r="38" spans="1:238" x14ac:dyDescent="0.25">
      <c r="A38" s="21" t="str">
        <f>IF(Final_DF!A38="","",Final_DF!A38)</f>
        <v>NESTLEIND</v>
      </c>
      <c r="B38" s="21" t="str">
        <f>IF(Final_DF!G38="","",Final_DF!G38)</f>
        <v xml:space="preserve">NESTLE INDIA LIMITED                </v>
      </c>
      <c r="C38" s="21" t="str">
        <f>IF(Final_DF!E38="","",Final_DF!E38)</f>
        <v>Consumer Non-Durables</v>
      </c>
      <c r="D38" s="21" t="str">
        <f>IF(Final_DF!F38="","",Final_DF!F38)</f>
        <v>Food: Major Diversified</v>
      </c>
      <c r="E38" s="21" t="b">
        <f>IF(Final_DF!BT38="","",Final_DF!BT38)</f>
        <v>1</v>
      </c>
      <c r="F38" s="21" t="b">
        <f>IF(Final_DF!BJ38="","",Final_DF!BJ38)</f>
        <v>1</v>
      </c>
      <c r="G38" s="21" t="b">
        <f>IF(Final_DF!CS38="","",Final_DF!CS38)</f>
        <v>1</v>
      </c>
      <c r="H38" s="37" t="str">
        <f>IF(Final_DF!CT38="","",Final_DF!CT38)</f>
        <v>BEARISH_ALIGNMENT</v>
      </c>
      <c r="I38" s="37" t="str">
        <f>IF(Final_DF!CU38="","",Final_DF!CU38)</f>
        <v>BEARISH_ALIGNMENT</v>
      </c>
      <c r="J38" s="21" t="str">
        <f>IF(Final_DF!CQ38="","",Final_DF!CQ38)</f>
        <v>BEARISH</v>
      </c>
      <c r="K38" s="21" t="str">
        <f>IF(Final_DF!CB38="","",Final_DF!CB38)</f>
        <v>Significant Short Buildup</v>
      </c>
      <c r="L38" s="22" t="str">
        <f>IF(Final_DF!CV38="","",Final_DF!CV38)</f>
        <v>BULLISH</v>
      </c>
      <c r="M38" s="22">
        <f>IF(Final_DF!CW38="","",Final_DF!CW38)</f>
        <v>15</v>
      </c>
      <c r="N38" s="22">
        <f>IF(Final_DF!CX38="","",Final_DF!CX38)</f>
        <v>455</v>
      </c>
      <c r="O38" s="22" t="b">
        <f>IF(Final_DF!CY38="","",Final_DF!CY38)</f>
        <v>0</v>
      </c>
      <c r="P38" s="22" t="str">
        <f>IF(Final_DF!CM38="","",Final_DF!CM38)</f>
        <v>Sell</v>
      </c>
      <c r="Q38" s="22" t="str">
        <f>IF(Final_DF!CN38="","",Final_DF!CN38)</f>
        <v>LAST_WINNER</v>
      </c>
      <c r="R38" s="22">
        <f>IF(P38="","",ROUND((Final_DF!CO38/6)+1,0))</f>
        <v>17</v>
      </c>
      <c r="S38" s="22">
        <f>IF(Final_DF!CP38="","",Final_DF!CP38)</f>
        <v>2740</v>
      </c>
      <c r="T38" s="22">
        <f>IFERROR(VLOOKUP(A38,VSLRT!A:E,3,FALSE),"")</f>
        <v>0</v>
      </c>
      <c r="U38" s="22">
        <f>IFERROR(VLOOKUP(A38,VSLRT!A:E,4,FALSE),"")</f>
        <v>0</v>
      </c>
      <c r="V38" s="22">
        <f>IFERROR(VLOOKUP(A38,VSLRT!A:E,5,FALSE),"")</f>
        <v>0</v>
      </c>
      <c r="W38" s="23" t="b">
        <f>IF(Final_DF!BA38="","",Final_DF!BA38)</f>
        <v>0</v>
      </c>
      <c r="X38" s="23" t="b">
        <f>IF(Final_DF!BB38="","",Final_DF!BB38)</f>
        <v>0</v>
      </c>
      <c r="Y38" s="23" t="b">
        <f>IF(Final_DF!BC38="","",Final_DF!BC38)</f>
        <v>0</v>
      </c>
      <c r="Z38" s="23">
        <f>IF(Final_DF!AW38="","",Final_DF!AW38)</f>
        <v>0</v>
      </c>
      <c r="AA38" s="23">
        <f>IF(Final_DF!AX38="","",Final_DF!AX38)</f>
        <v>0</v>
      </c>
      <c r="AB38" s="23">
        <f>IF(Final_DF!AY38="","",Final_DF!AY38)</f>
        <v>0</v>
      </c>
      <c r="AC38" s="23">
        <f>IF(Final_DF!M38="","",ROUND(Final_DF!M38,2))</f>
        <v>-1.64</v>
      </c>
      <c r="AD38" s="23">
        <f>IF(Final_DF!L38="","",ROUND(Final_DF!L38,2))</f>
        <v>2478.5500000000002</v>
      </c>
      <c r="AE38" s="23" t="b">
        <f>IF(Final_DF!AZ38="","",Final_DF!AZ38)</f>
        <v>0</v>
      </c>
      <c r="AH38" s="23" t="str">
        <f>IF(Final_DF!AO38="","",Final_DF!AO38)</f>
        <v>VR121</v>
      </c>
      <c r="AI38" s="23" t="b">
        <f>IF(Final_DF!AP38="","",Final_DF!AP38)</f>
        <v>0</v>
      </c>
      <c r="AJ38" s="23" t="str">
        <f>IF(Final_DF!AH38="","",Final_DF!AH38)</f>
        <v>0.23</v>
      </c>
      <c r="AK38" s="21" t="str">
        <f>IFERROR(VLOOKUP(A38,Postmarket!A:X,24,FALSE),"")</f>
        <v/>
      </c>
      <c r="AL38" s="21" t="str">
        <f>IFERROR(VLOOKUP(A38,Postmarket!A:X,23,FALSE),"")</f>
        <v/>
      </c>
      <c r="AM38" s="21">
        <f>IFERROR(VLOOKUP(A38,Postmarket!A:X,8,FALSE),"")</f>
        <v>-1.36</v>
      </c>
      <c r="AN38" s="21">
        <f>IFERROR(VLOOKUP(A38,Postmarket!A:F,5,FALSE),"")</f>
        <v>2514.15</v>
      </c>
      <c r="AO38" s="23" t="str">
        <f>IF(Final_DF!DB38="","",Final_DF!DB38)</f>
        <v/>
      </c>
      <c r="AP38" s="23">
        <f>IF(Final_DF!CZ38="","",Final_DF!CZ38)</f>
        <v>20</v>
      </c>
      <c r="AQ38" s="23">
        <f>IF(Final_DF!DA38="","",Final_DF!DA38)</f>
        <v>19.63</v>
      </c>
      <c r="AR38" s="23" t="b">
        <f>IF(Final_DF!DC38="","",Final_DF!DC38)</f>
        <v>0</v>
      </c>
      <c r="AS38" s="23" t="b">
        <f>IF(Final_DF!DD38="","",Final_DF!DD38)</f>
        <v>0</v>
      </c>
      <c r="AT38" s="23" t="b">
        <f>IF(Final_DF!DE38="","",Final_DF!DE38)</f>
        <v>0</v>
      </c>
      <c r="AU38" s="23" t="b">
        <f>IF(Final_DF!DF38="","",Final_DF!DF38)</f>
        <v>0</v>
      </c>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25">
        <f t="shared" si="4"/>
        <v>0</v>
      </c>
      <c r="CC38" s="25" t="str">
        <f t="shared" si="5"/>
        <v/>
      </c>
      <c r="CD38" s="3" t="str">
        <f t="shared" si="6"/>
        <v/>
      </c>
      <c r="CG38"/>
      <c r="CH38"/>
      <c r="CI38"/>
      <c r="CJ38"/>
      <c r="CK38"/>
      <c r="CL38"/>
      <c r="CM38"/>
      <c r="CN38"/>
      <c r="CO38"/>
      <c r="CP38"/>
      <c r="CQ38"/>
      <c r="CR38"/>
      <c r="CS38"/>
      <c r="CT38"/>
      <c r="CU38"/>
      <c r="CV38"/>
      <c r="CW38"/>
      <c r="CX38"/>
      <c r="CY38"/>
      <c r="CZ38"/>
      <c r="DA38"/>
      <c r="DB38"/>
      <c r="DC38"/>
      <c r="DD38" s="3"/>
      <c r="DE38" s="3"/>
      <c r="DF38" s="3"/>
      <c r="DG38" s="3"/>
      <c r="DH38" s="3"/>
      <c r="DI38" s="3"/>
      <c r="DJ38" s="3"/>
      <c r="DK38" s="3"/>
      <c r="DL38" s="25">
        <f t="shared" si="25"/>
        <v>0</v>
      </c>
      <c r="DM38" s="25" t="str">
        <f t="shared" si="8"/>
        <v/>
      </c>
      <c r="DN38" s="3" t="str">
        <f t="shared" si="9"/>
        <v/>
      </c>
      <c r="DO38" s="3"/>
      <c r="DP38" s="3"/>
      <c r="DQ38" s="3"/>
      <c r="DR38" s="3"/>
      <c r="DS38" s="3"/>
      <c r="DT38" s="25" t="str">
        <f t="shared" si="11"/>
        <v/>
      </c>
      <c r="DU38" s="3" t="str">
        <f t="shared" si="12"/>
        <v/>
      </c>
      <c r="DW38" s="3"/>
      <c r="DX38" s="3"/>
      <c r="DY38" s="3"/>
      <c r="DZ38" s="3"/>
      <c r="EA38" s="25" t="str">
        <f t="shared" si="13"/>
        <v/>
      </c>
      <c r="EB38" s="3" t="str">
        <f t="shared" si="14"/>
        <v/>
      </c>
      <c r="ED38" s="3"/>
      <c r="EE38"/>
      <c r="EF38"/>
      <c r="EG38"/>
      <c r="EH38"/>
      <c r="EI38" s="3"/>
      <c r="EJ38" s="3"/>
      <c r="EK38" s="25" t="str">
        <f t="shared" si="15"/>
        <v/>
      </c>
      <c r="EL38" s="3" t="str">
        <f t="shared" si="16"/>
        <v/>
      </c>
      <c r="EO38" s="3" t="s">
        <v>300</v>
      </c>
      <c r="EP38" s="3">
        <v>65.88</v>
      </c>
      <c r="EQ38" s="27">
        <v>1</v>
      </c>
      <c r="ER38" s="27">
        <v>1</v>
      </c>
      <c r="ES38" s="3"/>
      <c r="ET38" s="25" t="str">
        <f t="shared" si="17"/>
        <v>WIPRO</v>
      </c>
      <c r="EU38" s="3" t="str">
        <f t="shared" si="18"/>
        <v>NSE:WIPRO</v>
      </c>
      <c r="FB38" s="3"/>
      <c r="FC38" s="3" t="s">
        <v>290</v>
      </c>
      <c r="FD38" s="3">
        <v>1</v>
      </c>
      <c r="FE38" s="3">
        <v>1</v>
      </c>
      <c r="FF38" s="27">
        <v>1</v>
      </c>
      <c r="FG38" s="27"/>
      <c r="FH38" s="27">
        <v>1</v>
      </c>
      <c r="FI38" s="3"/>
      <c r="FJ38" s="3"/>
      <c r="FK38" s="3"/>
      <c r="FL38" s="3"/>
      <c r="FM38" s="3"/>
      <c r="FN38" s="25" t="str">
        <f t="shared" si="23"/>
        <v>RECLTD</v>
      </c>
      <c r="FO38" s="3" t="str">
        <f t="shared" si="24"/>
        <v>NSE:RECLTD</v>
      </c>
      <c r="FT38" s="3" t="s">
        <v>9</v>
      </c>
      <c r="FU38" s="27">
        <v>1</v>
      </c>
      <c r="FV38" s="27"/>
      <c r="FW38" s="27"/>
      <c r="FX38" s="27"/>
      <c r="FY38" s="27"/>
      <c r="FZ38" s="27"/>
      <c r="GA38" s="3"/>
      <c r="GB38" s="3"/>
      <c r="GC38" s="3"/>
      <c r="GD38" s="3" t="s">
        <v>81</v>
      </c>
      <c r="GE38" s="3" t="str">
        <f t="shared" ref="GE38:GE69" si="26">GD38&amp;" = "&amp;IF(OR(FT38="",FT38="Grand Total"),"'BANKNIFTY1!'","'NSE:"&amp;SUBSTITUTE(SUBSTITUTE(FT38,"&amp;","_"),"-","_")&amp;"1!'")</f>
        <v>t3 = 'NSE:HEROMOTOCO1!'</v>
      </c>
      <c r="GF38" s="3" t="str">
        <f t="shared" ref="GF38:GF69" si="27">IF(OR(FT38="",FT38="Grand Total"),"",FT38)</f>
        <v>HEROMOTOCO</v>
      </c>
      <c r="GG38" s="3"/>
      <c r="GH38" s="3"/>
      <c r="GI38" s="3"/>
      <c r="GJ38" s="3"/>
      <c r="GK38" s="3" t="s">
        <v>178</v>
      </c>
      <c r="GL38" s="27">
        <v>1</v>
      </c>
      <c r="GM38" s="27"/>
      <c r="GN38" s="27"/>
      <c r="GO38" s="27"/>
      <c r="GP38" s="27"/>
      <c r="GQ38" s="3"/>
      <c r="GR38" s="3" t="s">
        <v>81</v>
      </c>
      <c r="GS38" s="3" t="str">
        <f t="shared" ref="GS38:GS69" si="28">GR38&amp;" = "&amp;IF(OR(GK38="",GK38="Grand Total"),"'BANKNIFTY1!'","'NSE:"&amp;SUBSTITUTE(SUBSTITUTE(GK38,"&amp;","_"),"-","_")&amp;"1!'")</f>
        <v>t3 = 'NSE:COALINDIA1!'</v>
      </c>
      <c r="GT38" s="3" t="str">
        <f t="shared" ref="GT38:GT69" si="29">IF(OR(GK38="",GK38="Grand Total"),"",GK38)</f>
        <v>COALINDIA</v>
      </c>
      <c r="GU38" s="3"/>
      <c r="GV38" s="3"/>
      <c r="HA38" s="3"/>
      <c r="HB38"/>
      <c r="HC38"/>
      <c r="HD38"/>
      <c r="HE38"/>
      <c r="HF38"/>
      <c r="HG38"/>
      <c r="HH38"/>
      <c r="HI38"/>
      <c r="HJ38"/>
      <c r="HK38"/>
      <c r="HL38"/>
      <c r="HM38"/>
      <c r="HN38"/>
      <c r="HO38"/>
      <c r="HP38" s="3"/>
      <c r="HQ38" s="3"/>
      <c r="HR38" s="3"/>
      <c r="HS38" s="3"/>
      <c r="HT38" s="3"/>
      <c r="HU38" s="27"/>
      <c r="HV38" s="27"/>
      <c r="HW38" s="27"/>
      <c r="HX38" s="3">
        <v>32</v>
      </c>
      <c r="HY38" s="3" t="str">
        <f t="shared" si="19"/>
        <v/>
      </c>
      <c r="HZ38" s="3" t="str">
        <f t="shared" si="20"/>
        <v/>
      </c>
      <c r="IA38" s="3"/>
      <c r="IB38" s="3" t="str">
        <f t="shared" si="21"/>
        <v>'BANKNIFTY1!'</v>
      </c>
      <c r="IC38" s="3" t="str">
        <f t="shared" si="10"/>
        <v/>
      </c>
      <c r="ID38" s="3" t="str">
        <f t="shared" si="22"/>
        <v>t32 = 'BANKNIFTY1!', BU32='', RANK32=''</v>
      </c>
    </row>
    <row r="39" spans="1:238" ht="24" x14ac:dyDescent="0.25">
      <c r="A39" s="21" t="str">
        <f>IF(Final_DF!A39="","",Final_DF!A39)</f>
        <v>HCLTECH</v>
      </c>
      <c r="B39" s="21" t="str">
        <f>IF(Final_DF!G39="","",Final_DF!G39)</f>
        <v xml:space="preserve">HCL TECHNOLOGIES LTD                </v>
      </c>
      <c r="C39" s="21" t="str">
        <f>IF(Final_DF!E39="","",Final_DF!E39)</f>
        <v>Technology Services</v>
      </c>
      <c r="D39" s="21" t="str">
        <f>IF(Final_DF!F39="","",Final_DF!F39)</f>
        <v>Information Technology Services</v>
      </c>
      <c r="E39" s="21" t="b">
        <f>IF(Final_DF!BT39="","",Final_DF!BT39)</f>
        <v>0</v>
      </c>
      <c r="F39" s="21" t="b">
        <f>IF(Final_DF!BJ39="","",Final_DF!BJ39)</f>
        <v>1</v>
      </c>
      <c r="G39" s="21" t="b">
        <f>IF(Final_DF!CS39="","",Final_DF!CS39)</f>
        <v>1</v>
      </c>
      <c r="H39" s="37" t="str">
        <f>IF(Final_DF!CT39="","",Final_DF!CT39)</f>
        <v>na</v>
      </c>
      <c r="I39" s="37" t="str">
        <f>IF(Final_DF!CU39="","",Final_DF!CU39)</f>
        <v>na</v>
      </c>
      <c r="J39" s="21" t="str">
        <f>IF(Final_DF!CQ39="","",Final_DF!CQ39)</f>
        <v>BEARISH</v>
      </c>
      <c r="K39" s="21" t="str">
        <f>IF(Final_DF!CB39="","",Final_DF!CB39)</f>
        <v>Significant Long Unwinding</v>
      </c>
      <c r="L39" s="22" t="str">
        <f>IF(Final_DF!CV39="","",Final_DF!CV39)</f>
        <v>BULLISH</v>
      </c>
      <c r="M39" s="22">
        <f>IF(Final_DF!CW39="","",Final_DF!CW39)</f>
        <v>12</v>
      </c>
      <c r="N39" s="22">
        <f>IF(Final_DF!CX39="","",Final_DF!CX39)</f>
        <v>246</v>
      </c>
      <c r="O39" s="22" t="b">
        <f>IF(Final_DF!CY39="","",Final_DF!CY39)</f>
        <v>0</v>
      </c>
      <c r="P39" s="22" t="str">
        <f>IF(Final_DF!CM39="","",Final_DF!CM39)</f>
        <v>Sell</v>
      </c>
      <c r="Q39" s="22" t="str">
        <f>IF(Final_DF!CN39="","",Final_DF!CN39)</f>
        <v>LAST_WINNER</v>
      </c>
      <c r="R39" s="22">
        <f>IF(P39="","",ROUND((Final_DF!CO39/6)+1,0))</f>
        <v>1</v>
      </c>
      <c r="S39" s="22">
        <f>IF(Final_DF!CP39="","",Final_DF!CP39)</f>
        <v>1560</v>
      </c>
      <c r="T39" s="22">
        <f>IFERROR(VLOOKUP(A39,VSLRT!A:E,3,FALSE),"")</f>
        <v>0</v>
      </c>
      <c r="U39" s="22">
        <f>IFERROR(VLOOKUP(A39,VSLRT!A:E,4,FALSE),"")</f>
        <v>0</v>
      </c>
      <c r="V39" s="22">
        <f>IFERROR(VLOOKUP(A39,VSLRT!A:E,5,FALSE),"")</f>
        <v>0</v>
      </c>
      <c r="W39" s="23" t="b">
        <f>IF(Final_DF!BA39="","",Final_DF!BA39)</f>
        <v>0</v>
      </c>
      <c r="X39" s="23" t="b">
        <f>IF(Final_DF!BB39="","",Final_DF!BB39)</f>
        <v>0</v>
      </c>
      <c r="Y39" s="23" t="b">
        <f>IF(Final_DF!BC39="","",Final_DF!BC39)</f>
        <v>0</v>
      </c>
      <c r="Z39" s="23">
        <f>IF(Final_DF!AW39="","",Final_DF!AW39)</f>
        <v>0</v>
      </c>
      <c r="AA39" s="23">
        <f>IF(Final_DF!AX39="","",Final_DF!AX39)</f>
        <v>0</v>
      </c>
      <c r="AB39" s="23">
        <f>IF(Final_DF!AY39="","",Final_DF!AY39)</f>
        <v>0</v>
      </c>
      <c r="AC39" s="23">
        <f>IF(Final_DF!M39="","",ROUND(Final_DF!M39,2))</f>
        <v>-1.6</v>
      </c>
      <c r="AD39" s="23">
        <f>IF(Final_DF!L39="","",ROUND(Final_DF!L39,2))</f>
        <v>1542.15</v>
      </c>
      <c r="AE39" s="23" t="b">
        <f>IF(Final_DF!AZ39="","",Final_DF!AZ39)</f>
        <v>0</v>
      </c>
      <c r="AH39" s="23" t="str">
        <f>IF(Final_DF!AO39="","",Final_DF!AO39)</f>
        <v>VR79</v>
      </c>
      <c r="AI39" s="23" t="b">
        <f>IF(Final_DF!AP39="","",Final_DF!AP39)</f>
        <v>0</v>
      </c>
      <c r="AJ39" s="23" t="str">
        <f>IF(Final_DF!AH39="","",Final_DF!AH39)</f>
        <v>0.77</v>
      </c>
      <c r="AK39" s="21" t="str">
        <f>IFERROR(VLOOKUP(A39,Postmarket!A:X,24,FALSE),"")</f>
        <v/>
      </c>
      <c r="AL39" s="21" t="str">
        <f>IFERROR(VLOOKUP(A39,Postmarket!A:X,23,FALSE),"")</f>
        <v/>
      </c>
      <c r="AM39" s="21">
        <f>IFERROR(VLOOKUP(A39,Postmarket!A:X,8,FALSE),"")</f>
        <v>-1.53</v>
      </c>
      <c r="AN39" s="21">
        <f>IFERROR(VLOOKUP(A39,Postmarket!A:F,5,FALSE),"")</f>
        <v>1567.95</v>
      </c>
      <c r="AO39" s="23" t="str">
        <f>IF(Final_DF!DB39="","",Final_DF!DB39)</f>
        <v/>
      </c>
      <c r="AP39" s="23">
        <f>IF(Final_DF!CZ39="","",Final_DF!CZ39)</f>
        <v>15.81</v>
      </c>
      <c r="AQ39" s="23">
        <f>IF(Final_DF!DA39="","",Final_DF!DA39)</f>
        <v>16.260000000000002</v>
      </c>
      <c r="AR39" s="23" t="b">
        <f>IF(Final_DF!DC39="","",Final_DF!DC39)</f>
        <v>0</v>
      </c>
      <c r="AS39" s="23" t="b">
        <f>IF(Final_DF!DD39="","",Final_DF!DD39)</f>
        <v>0</v>
      </c>
      <c r="AT39" s="23" t="b">
        <f>IF(Final_DF!DE39="","",Final_DF!DE39)</f>
        <v>0</v>
      </c>
      <c r="AU39" s="23" t="b">
        <f>IF(Final_DF!DF39="","",Final_DF!DF39)</f>
        <v>0</v>
      </c>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25">
        <f t="shared" si="4"/>
        <v>0</v>
      </c>
      <c r="CC39" s="25" t="str">
        <f t="shared" si="5"/>
        <v/>
      </c>
      <c r="CD39" s="3" t="str">
        <f t="shared" ref="CD39:CD55" si="30">IF(AY39="1 Total","###P2_BULL",IF(CC39="","","NSE:"&amp;TRIM(SUBSTITUTE(SUBSTITUTE(CC39,"&amp;","_"),"-","_"))))</f>
        <v/>
      </c>
      <c r="CG39"/>
      <c r="CH39"/>
      <c r="CI39"/>
      <c r="CJ39"/>
      <c r="CK39"/>
      <c r="CL39"/>
      <c r="CM39"/>
      <c r="CN39"/>
      <c r="CO39"/>
      <c r="CP39"/>
      <c r="CQ39"/>
      <c r="CR39"/>
      <c r="CS39"/>
      <c r="CT39"/>
      <c r="CU39"/>
      <c r="CV39"/>
      <c r="CW39"/>
      <c r="CX39"/>
      <c r="CY39"/>
      <c r="CZ39"/>
      <c r="DA39"/>
      <c r="DB39"/>
      <c r="DC39"/>
      <c r="DD39" s="3"/>
      <c r="DE39" s="3"/>
      <c r="DF39" s="3"/>
      <c r="DG39" s="3"/>
      <c r="DH39" s="3"/>
      <c r="DI39" s="3"/>
      <c r="DJ39" s="3"/>
      <c r="DK39" s="3"/>
      <c r="DL39" s="25">
        <f t="shared" si="25"/>
        <v>0</v>
      </c>
      <c r="DM39" s="25" t="str">
        <f t="shared" si="8"/>
        <v/>
      </c>
      <c r="DN39" s="3" t="str">
        <f t="shared" si="9"/>
        <v/>
      </c>
      <c r="DO39" s="3"/>
      <c r="DP39" s="3"/>
      <c r="DQ39" s="3"/>
      <c r="DR39" s="3"/>
      <c r="DS39" s="3"/>
      <c r="DT39" s="25" t="str">
        <f t="shared" si="11"/>
        <v/>
      </c>
      <c r="DU39" s="3" t="str">
        <f t="shared" si="12"/>
        <v/>
      </c>
      <c r="DW39" s="3"/>
      <c r="DX39" s="3"/>
      <c r="DY39" s="3"/>
      <c r="DZ39" s="3"/>
      <c r="EA39" s="25" t="str">
        <f t="shared" si="13"/>
        <v/>
      </c>
      <c r="EB39" s="3" t="str">
        <f t="shared" si="14"/>
        <v/>
      </c>
      <c r="ED39" s="3"/>
      <c r="EE39"/>
      <c r="EF39"/>
      <c r="EG39"/>
      <c r="EH39"/>
      <c r="EI39" s="3"/>
      <c r="EJ39" s="3"/>
      <c r="EK39" s="25" t="str">
        <f t="shared" si="15"/>
        <v/>
      </c>
      <c r="EL39" s="3" t="str">
        <f t="shared" si="16"/>
        <v/>
      </c>
      <c r="EO39" s="3" t="s">
        <v>2</v>
      </c>
      <c r="EP39" s="3"/>
      <c r="EQ39" s="27">
        <v>31</v>
      </c>
      <c r="ER39" s="27">
        <v>31</v>
      </c>
      <c r="ES39" s="3"/>
      <c r="ET39" s="25" t="str">
        <f t="shared" si="17"/>
        <v>Grand Total</v>
      </c>
      <c r="EU39" s="3" t="str">
        <f t="shared" si="18"/>
        <v/>
      </c>
      <c r="FB39" s="3"/>
      <c r="FC39" s="3" t="s">
        <v>188</v>
      </c>
      <c r="FD39" s="3">
        <v>241</v>
      </c>
      <c r="FE39" s="3">
        <v>2</v>
      </c>
      <c r="FF39" s="27"/>
      <c r="FG39" s="27">
        <v>1</v>
      </c>
      <c r="FH39" s="27">
        <v>1</v>
      </c>
      <c r="FI39" s="3"/>
      <c r="FJ39" s="3"/>
      <c r="FK39" s="3"/>
      <c r="FL39" s="3"/>
      <c r="FM39" s="3"/>
      <c r="FN39" s="3"/>
      <c r="FO39" s="3" t="str">
        <f t="shared" si="24"/>
        <v/>
      </c>
      <c r="FT39" s="3" t="s">
        <v>261</v>
      </c>
      <c r="FU39" s="27">
        <v>1</v>
      </c>
      <c r="FV39" s="27"/>
      <c r="FW39" s="27"/>
      <c r="FX39" s="27"/>
      <c r="FY39" s="27"/>
      <c r="FZ39" s="27"/>
      <c r="GA39" s="3"/>
      <c r="GB39" s="3"/>
      <c r="GC39" s="3"/>
      <c r="GD39" s="3" t="s">
        <v>82</v>
      </c>
      <c r="GE39" s="3" t="str">
        <f t="shared" si="26"/>
        <v>t4 = 'NSE:ICICIBANK1!'</v>
      </c>
      <c r="GF39" s="3" t="str">
        <f t="shared" si="27"/>
        <v>ICICIBANK</v>
      </c>
      <c r="GG39" s="3"/>
      <c r="GH39" s="3"/>
      <c r="GI39" s="3"/>
      <c r="GJ39" s="3"/>
      <c r="GK39" s="3" t="s">
        <v>227</v>
      </c>
      <c r="GL39" s="27">
        <v>1</v>
      </c>
      <c r="GM39" s="27"/>
      <c r="GN39" s="27"/>
      <c r="GO39" s="27"/>
      <c r="GP39" s="27"/>
      <c r="GQ39" s="3"/>
      <c r="GR39" s="3" t="s">
        <v>82</v>
      </c>
      <c r="GS39" s="3" t="str">
        <f t="shared" si="28"/>
        <v>t4 = 'NSE:COFORGE1!'</v>
      </c>
      <c r="GT39" s="3" t="str">
        <f t="shared" si="29"/>
        <v>COFORGE</v>
      </c>
      <c r="GU39" s="3"/>
      <c r="GV39" s="3"/>
      <c r="HA39" s="3"/>
      <c r="HB39" s="3"/>
      <c r="HC39" s="3"/>
      <c r="HD39" s="3"/>
      <c r="HE39" s="3"/>
      <c r="HF39" s="3"/>
      <c r="HG39" s="3"/>
      <c r="HH39" s="3"/>
      <c r="HI39" s="3"/>
      <c r="HJ39" s="3"/>
      <c r="HK39" s="3"/>
      <c r="HL39" s="3"/>
      <c r="HM39" s="3"/>
      <c r="HN39" s="3"/>
      <c r="HO39" s="3"/>
      <c r="HP39" s="3"/>
      <c r="HQ39" s="3"/>
      <c r="HR39" s="3"/>
      <c r="HS39" s="3"/>
      <c r="HT39" s="3"/>
      <c r="HU39" s="27"/>
      <c r="HV39" s="27"/>
      <c r="HW39" s="27"/>
      <c r="HX39" s="3">
        <v>33</v>
      </c>
      <c r="HY39" s="3" t="str">
        <f t="shared" si="19"/>
        <v/>
      </c>
      <c r="HZ39" s="3" t="str">
        <f t="shared" si="20"/>
        <v/>
      </c>
      <c r="IA39" s="3"/>
      <c r="IB39" s="3" t="str">
        <f t="shared" si="21"/>
        <v>'BANKNIFTY1!'</v>
      </c>
      <c r="IC39" s="3" t="str">
        <f t="shared" si="10"/>
        <v/>
      </c>
      <c r="ID39" s="3" t="str">
        <f t="shared" si="22"/>
        <v>t33 = 'BANKNIFTY1!', BU33='', RANK33=''</v>
      </c>
    </row>
    <row r="40" spans="1:238" x14ac:dyDescent="0.25">
      <c r="A40" s="21" t="str">
        <f>IF(Final_DF!A40="","",Final_DF!A40)</f>
        <v>TVSMOTOR</v>
      </c>
      <c r="B40" s="21" t="str">
        <f>IF(Final_DF!G40="","",Final_DF!G40)</f>
        <v xml:space="preserve">TVS MOTOR COMPANY  LTD              </v>
      </c>
      <c r="C40" s="21" t="str">
        <f>IF(Final_DF!E40="","",Final_DF!E40)</f>
        <v>Consumer Durables</v>
      </c>
      <c r="D40" s="21" t="str">
        <f>IF(Final_DF!F40="","",Final_DF!F40)</f>
        <v>Motor Vehicles</v>
      </c>
      <c r="E40" s="21" t="b">
        <f>IF(Final_DF!BT40="","",Final_DF!BT40)</f>
        <v>1</v>
      </c>
      <c r="F40" s="21" t="b">
        <f>IF(Final_DF!BJ40="","",Final_DF!BJ40)</f>
        <v>1</v>
      </c>
      <c r="G40" s="21" t="b">
        <f>IF(Final_DF!CS40="","",Final_DF!CS40)</f>
        <v>0</v>
      </c>
      <c r="H40" s="37" t="str">
        <f>IF(Final_DF!CT40="","",Final_DF!CT40)</f>
        <v>BEARISH_ALIGNMENT</v>
      </c>
      <c r="I40" s="37" t="str">
        <f>IF(Final_DF!CU40="","",Final_DF!CU40)</f>
        <v>BEARISH_ALIGNMENT</v>
      </c>
      <c r="J40" s="21" t="str">
        <f>IF(Final_DF!CQ40="","",Final_DF!CQ40)</f>
        <v>BEARISH</v>
      </c>
      <c r="K40" s="21" t="str">
        <f>IF(Final_DF!CB40="","",Final_DF!CB40)</f>
        <v>Long Unwinding</v>
      </c>
      <c r="L40" s="22" t="str">
        <f>IF(Final_DF!CV40="","",Final_DF!CV40)</f>
        <v>BULLISH</v>
      </c>
      <c r="M40" s="22">
        <f>IF(Final_DF!CW40="","",Final_DF!CW40)</f>
        <v>10</v>
      </c>
      <c r="N40" s="22">
        <f>IF(Final_DF!CX40="","",Final_DF!CX40)</f>
        <v>343</v>
      </c>
      <c r="O40" s="22" t="b">
        <f>IF(Final_DF!CY40="","",Final_DF!CY40)</f>
        <v>0</v>
      </c>
      <c r="P40" s="22" t="str">
        <f>IF(Final_DF!CM40="","",Final_DF!CM40)</f>
        <v>Buy</v>
      </c>
      <c r="Q40" s="22" t="str">
        <f>IF(Final_DF!CN40="","",Final_DF!CN40)</f>
        <v>LAST_LOSER</v>
      </c>
      <c r="R40" s="22">
        <f>IF(P40="","",ROUND((Final_DF!CO40/6)+1,0))</f>
        <v>2</v>
      </c>
      <c r="S40" s="22">
        <f>IF(Final_DF!CP40="","",Final_DF!CP40)</f>
        <v>2000</v>
      </c>
      <c r="T40" s="22">
        <f>IFERROR(VLOOKUP(A40,VSLRT!A:E,3,FALSE),"")</f>
        <v>0</v>
      </c>
      <c r="U40" s="22">
        <f>IFERROR(VLOOKUP(A40,VSLRT!A:E,4,FALSE),"")</f>
        <v>0</v>
      </c>
      <c r="V40" s="22">
        <f>IFERROR(VLOOKUP(A40,VSLRT!A:E,5,FALSE),"")</f>
        <v>0</v>
      </c>
      <c r="W40" s="23" t="b">
        <f>IF(Final_DF!BA40="","",Final_DF!BA40)</f>
        <v>0</v>
      </c>
      <c r="X40" s="23" t="b">
        <f>IF(Final_DF!BB40="","",Final_DF!BB40)</f>
        <v>0</v>
      </c>
      <c r="Y40" s="23" t="b">
        <f>IF(Final_DF!BC40="","",Final_DF!BC40)</f>
        <v>0</v>
      </c>
      <c r="Z40" s="23">
        <f>IF(Final_DF!AW40="","",Final_DF!AW40)</f>
        <v>0</v>
      </c>
      <c r="AA40" s="23">
        <f>IF(Final_DF!AX40="","",Final_DF!AX40)</f>
        <v>0</v>
      </c>
      <c r="AB40" s="23">
        <f>IF(Final_DF!AY40="","",Final_DF!AY40)</f>
        <v>0</v>
      </c>
      <c r="AC40" s="23">
        <f>IF(Final_DF!M40="","",ROUND(Final_DF!M40,2))</f>
        <v>-1.59</v>
      </c>
      <c r="AD40" s="23">
        <f>IF(Final_DF!L40="","",ROUND(Final_DF!L40,2))</f>
        <v>2010.7</v>
      </c>
      <c r="AE40" s="23" t="b">
        <f>IF(Final_DF!AZ40="","",Final_DF!AZ40)</f>
        <v>0</v>
      </c>
      <c r="AH40" s="23" t="str">
        <f>IF(Final_DF!AO40="","",Final_DF!AO40)</f>
        <v>VR144</v>
      </c>
      <c r="AI40" s="23" t="b">
        <f>IF(Final_DF!AP40="","",Final_DF!AP40)</f>
        <v>0</v>
      </c>
      <c r="AJ40" s="23" t="str">
        <f>IF(Final_DF!AH40="","",Final_DF!AH40)</f>
        <v>0.49</v>
      </c>
      <c r="AK40" s="21" t="str">
        <f>IFERROR(VLOOKUP(A40,Postmarket!A:X,24,FALSE),"")</f>
        <v/>
      </c>
      <c r="AL40" s="21" t="str">
        <f>IFERROR(VLOOKUP(A40,Postmarket!A:X,23,FALSE),"")</f>
        <v/>
      </c>
      <c r="AM40" s="21">
        <f>IFERROR(VLOOKUP(A40,Postmarket!A:X,8,FALSE),"")</f>
        <v>-1.1299999999999999</v>
      </c>
      <c r="AN40" s="21">
        <f>IFERROR(VLOOKUP(A40,Postmarket!A:F,5,FALSE),"")</f>
        <v>2037</v>
      </c>
      <c r="AO40" s="23" t="str">
        <f>IF(Final_DF!DB40="","",Final_DF!DB40)</f>
        <v/>
      </c>
      <c r="AP40" s="23">
        <f>IF(Final_DF!CZ40="","",Final_DF!CZ40)</f>
        <v>20.66</v>
      </c>
      <c r="AQ40" s="23">
        <f>IF(Final_DF!DA40="","",Final_DF!DA40)</f>
        <v>21.13</v>
      </c>
      <c r="AR40" s="23" t="b">
        <f>IF(Final_DF!DC40="","",Final_DF!DC40)</f>
        <v>0</v>
      </c>
      <c r="AS40" s="23" t="b">
        <f>IF(Final_DF!DD40="","",Final_DF!DD40)</f>
        <v>0</v>
      </c>
      <c r="AT40" s="23" t="b">
        <f>IF(Final_DF!DE40="","",Final_DF!DE40)</f>
        <v>0</v>
      </c>
      <c r="AU40" s="23" t="b">
        <f>IF(Final_DF!DF40="","",Final_DF!DF40)</f>
        <v>0</v>
      </c>
      <c r="AY40" s="3"/>
      <c r="AZ40" s="3"/>
      <c r="BA40" s="3"/>
      <c r="BB40" s="55"/>
      <c r="BC40" s="3"/>
      <c r="BD40" s="3"/>
      <c r="BE40" s="3"/>
      <c r="BF40" s="3"/>
      <c r="BG40" s="3"/>
      <c r="BH40" s="3"/>
      <c r="BI40" s="3"/>
      <c r="BJ40" s="3"/>
      <c r="BK40" s="3"/>
      <c r="BL40" s="3"/>
      <c r="BM40" s="3"/>
      <c r="BN40" s="3"/>
      <c r="BO40" s="3"/>
      <c r="BP40" s="3"/>
      <c r="BQ40" s="3"/>
      <c r="BR40" s="3"/>
      <c r="BS40" s="3"/>
      <c r="BT40" s="3"/>
      <c r="BU40" s="99"/>
      <c r="BV40" s="99"/>
      <c r="BW40" s="3"/>
      <c r="BX40" s="3"/>
      <c r="BY40" s="3"/>
      <c r="BZ40" s="3"/>
      <c r="CA40" s="3"/>
      <c r="CB40" s="25">
        <f t="shared" si="4"/>
        <v>0</v>
      </c>
      <c r="CC40" s="25" t="str">
        <f t="shared" si="5"/>
        <v/>
      </c>
      <c r="CD40" s="3" t="str">
        <f t="shared" si="30"/>
        <v/>
      </c>
      <c r="CG40"/>
      <c r="CH40"/>
      <c r="CI40"/>
      <c r="CJ40"/>
      <c r="CK40"/>
      <c r="CL40"/>
      <c r="CM40"/>
      <c r="CN40"/>
      <c r="CO40"/>
      <c r="CP40"/>
      <c r="CQ40"/>
      <c r="CR40"/>
      <c r="CS40"/>
      <c r="CT40"/>
      <c r="CU40"/>
      <c r="CV40"/>
      <c r="CW40"/>
      <c r="CX40"/>
      <c r="CY40"/>
      <c r="CZ40"/>
      <c r="DA40"/>
      <c r="DB40"/>
      <c r="DC40"/>
      <c r="DD40" s="3"/>
      <c r="DE40" s="3"/>
      <c r="DF40" s="3"/>
      <c r="DG40" s="3"/>
      <c r="DH40" s="3"/>
      <c r="DI40" s="3"/>
      <c r="DJ40" s="3"/>
      <c r="DK40" s="3"/>
      <c r="DL40" s="50">
        <f t="shared" ref="DL40:DL59" si="31">IFERROR(CO40-CL40,"")</f>
        <v>0</v>
      </c>
      <c r="DM40" s="25" t="str">
        <f t="shared" si="8"/>
        <v/>
      </c>
      <c r="DN40" s="3" t="str">
        <f t="shared" si="9"/>
        <v/>
      </c>
      <c r="DO40" s="3"/>
      <c r="DP40" s="3"/>
      <c r="DQ40" s="3"/>
      <c r="DR40" s="3"/>
      <c r="DS40" s="3"/>
      <c r="DT40" s="25" t="str">
        <f t="shared" si="11"/>
        <v/>
      </c>
      <c r="DU40" s="3" t="str">
        <f t="shared" ref="DU40:DU67" si="32">IF(DP40="Grand Total","",IF(DT40="","","NSE:"&amp;TRIM(SUBSTITUTE(SUBSTITUTE(DT40,"&amp;","_"),"-","_"))))</f>
        <v/>
      </c>
      <c r="DW40" s="3"/>
      <c r="DX40" s="3"/>
      <c r="DY40" s="3"/>
      <c r="DZ40" s="3"/>
      <c r="EA40" s="25" t="str">
        <f t="shared" si="13"/>
        <v/>
      </c>
      <c r="EB40" s="3" t="str">
        <f t="shared" ref="EB40:EB67" si="33">IF(DW40="Grand Total","",IF(EA40="","","NSE:"&amp;TRIM(SUBSTITUTE(SUBSTITUTE(EA40,"&amp;","_"),"-","_"))))</f>
        <v/>
      </c>
      <c r="ED40" s="3"/>
      <c r="EE40"/>
      <c r="EF40"/>
      <c r="EG40"/>
      <c r="EH40"/>
      <c r="EI40" s="3"/>
      <c r="EJ40" s="3"/>
      <c r="EK40" s="25" t="str">
        <f t="shared" si="15"/>
        <v/>
      </c>
      <c r="EL40" s="3" t="str">
        <f t="shared" ref="EL40:EL67" si="34">IF(EE40="Grand Total","",IF(EK40="","","NSE:"&amp;TRIM(SUBSTITUTE(SUBSTITUTE(EK40,"&amp;","_"),"-","_"))))</f>
        <v/>
      </c>
      <c r="EO40"/>
      <c r="EP40"/>
      <c r="EQ40"/>
      <c r="ER40"/>
      <c r="ES40" s="3"/>
      <c r="ET40" s="25" t="str">
        <f t="shared" si="17"/>
        <v/>
      </c>
      <c r="EU40" s="3" t="str">
        <f t="shared" ref="EU40:EU67" si="35">IF(EO40="Grand Total","",IF(ET40="","","NSE:"&amp;TRIM(SUBSTITUTE(SUBSTITUTE(ET40,"&amp;","_"),"-","_"))))</f>
        <v/>
      </c>
      <c r="FB40" s="3"/>
      <c r="FC40" s="3" t="s">
        <v>292</v>
      </c>
      <c r="FD40" s="3">
        <v>106</v>
      </c>
      <c r="FE40" s="3">
        <v>5</v>
      </c>
      <c r="FF40" s="27">
        <v>1</v>
      </c>
      <c r="FG40" s="27"/>
      <c r="FH40" s="27">
        <v>1</v>
      </c>
      <c r="FI40" s="3"/>
      <c r="FJ40" s="3"/>
      <c r="FK40" s="3"/>
      <c r="FL40" s="3"/>
      <c r="FM40" s="3"/>
      <c r="FN40" s="3"/>
      <c r="FO40" s="3" t="str">
        <f t="shared" si="24"/>
        <v/>
      </c>
      <c r="FT40" s="3" t="s">
        <v>262</v>
      </c>
      <c r="FU40" s="27">
        <v>1</v>
      </c>
      <c r="FV40" s="27"/>
      <c r="FW40" s="27"/>
      <c r="FX40" s="27"/>
      <c r="FY40" s="27"/>
      <c r="FZ40" s="27"/>
      <c r="GA40" s="3"/>
      <c r="GB40" s="3"/>
      <c r="GC40" s="3"/>
      <c r="GD40" s="3" t="s">
        <v>83</v>
      </c>
      <c r="GE40" s="3" t="str">
        <f t="shared" si="26"/>
        <v>t5 = 'NSE:ICICIGI1!'</v>
      </c>
      <c r="GF40" s="3" t="str">
        <f t="shared" si="27"/>
        <v>ICICIGI</v>
      </c>
      <c r="GG40" s="3"/>
      <c r="GH40" s="3"/>
      <c r="GI40" s="3"/>
      <c r="GJ40" s="3"/>
      <c r="GK40" s="3" t="s">
        <v>243</v>
      </c>
      <c r="GL40" s="27">
        <v>1</v>
      </c>
      <c r="GM40" s="27"/>
      <c r="GN40" s="27"/>
      <c r="GO40" s="27"/>
      <c r="GP40" s="27"/>
      <c r="GQ40" s="3"/>
      <c r="GR40" s="3" t="s">
        <v>83</v>
      </c>
      <c r="GS40" s="3" t="str">
        <f t="shared" si="28"/>
        <v>t5 = 'NSE:COLPAL1!'</v>
      </c>
      <c r="GT40" s="3" t="str">
        <f t="shared" si="29"/>
        <v>COLPAL</v>
      </c>
      <c r="GU40" s="3"/>
      <c r="GV40" s="3"/>
      <c r="HA40" s="3"/>
      <c r="HB40" s="3"/>
      <c r="HC40" s="3"/>
      <c r="HD40" s="3"/>
      <c r="HE40" s="3"/>
      <c r="HF40" s="3"/>
      <c r="HG40" s="3"/>
      <c r="HH40" s="3"/>
      <c r="HI40" s="3"/>
      <c r="HJ40" s="3"/>
      <c r="HK40" s="3"/>
      <c r="HL40" s="3"/>
      <c r="HM40" s="3"/>
      <c r="HN40" s="3"/>
      <c r="HO40" s="3"/>
      <c r="HP40" s="3"/>
      <c r="HQ40" s="3"/>
      <c r="HR40" s="3"/>
      <c r="HS40" s="3"/>
      <c r="HT40" s="3"/>
      <c r="HU40" s="27"/>
      <c r="HV40" s="27"/>
      <c r="HW40" s="27"/>
      <c r="HX40" s="3">
        <v>34</v>
      </c>
      <c r="HY40" s="3" t="str">
        <f t="shared" si="19"/>
        <v/>
      </c>
      <c r="HZ40" s="3" t="str">
        <f t="shared" si="20"/>
        <v/>
      </c>
      <c r="IA40" s="3"/>
      <c r="IB40" s="3" t="str">
        <f t="shared" si="21"/>
        <v>'BANKNIFTY1!'</v>
      </c>
      <c r="IC40" s="3" t="str">
        <f t="shared" si="10"/>
        <v/>
      </c>
      <c r="ID40" s="3" t="str">
        <f t="shared" si="22"/>
        <v>t34 = 'BANKNIFTY1!', BU34='', RANK34=''</v>
      </c>
    </row>
    <row r="41" spans="1:238" x14ac:dyDescent="0.25">
      <c r="A41" s="21" t="str">
        <f>IF(Final_DF!A41="","",Final_DF!A41)</f>
        <v>AARTIIND</v>
      </c>
      <c r="B41" s="21" t="str">
        <f>IF(Final_DF!G41="","",Final_DF!G41)</f>
        <v xml:space="preserve">AARTI INDUSTRIES LTD                </v>
      </c>
      <c r="C41" s="21" t="str">
        <f>IF(Final_DF!E41="","",Final_DF!E41)</f>
        <v>Process Industries</v>
      </c>
      <c r="D41" s="21" t="str">
        <f>IF(Final_DF!F41="","",Final_DF!F41)</f>
        <v>Chemicals: Major Diversified</v>
      </c>
      <c r="E41" s="21" t="b">
        <f>IF(Final_DF!BT41="","",Final_DF!BT41)</f>
        <v>1</v>
      </c>
      <c r="F41" s="21" t="b">
        <f>IF(Final_DF!BJ41="","",Final_DF!BJ41)</f>
        <v>1</v>
      </c>
      <c r="G41" s="21" t="b">
        <f>IF(Final_DF!CS41="","",Final_DF!CS41)</f>
        <v>1</v>
      </c>
      <c r="H41" s="37" t="str">
        <f>IF(Final_DF!CT41="","",Final_DF!CT41)</f>
        <v>na</v>
      </c>
      <c r="I41" s="37" t="str">
        <f>IF(Final_DF!CU41="","",Final_DF!CU41)</f>
        <v>BEARISH_ALIGNMENT</v>
      </c>
      <c r="J41" s="21" t="str">
        <f>IF(Final_DF!CQ41="","",Final_DF!CQ41)</f>
        <v>BULLISH</v>
      </c>
      <c r="K41" s="21" t="str">
        <f>IF(Final_DF!CB41="","",Final_DF!CB41)</f>
        <v>Significant Short Covering</v>
      </c>
      <c r="L41" s="22" t="str">
        <f>IF(Final_DF!CV41="","",Final_DF!CV41)</f>
        <v>na</v>
      </c>
      <c r="M41" s="22">
        <f>IF(Final_DF!CW41="","",Final_DF!CW41)</f>
        <v>0</v>
      </c>
      <c r="N41" s="22">
        <f>IF(Final_DF!CX41="","",Final_DF!CX41)</f>
        <v>0</v>
      </c>
      <c r="O41" s="22" t="b">
        <f>IF(Final_DF!CY41="","",Final_DF!CY41)</f>
        <v>0</v>
      </c>
      <c r="P41" s="22">
        <f>IF(Final_DF!CM41="","",Final_DF!CM41)</f>
        <v>0</v>
      </c>
      <c r="Q41" s="22">
        <f>IF(Final_DF!CN41="","",Final_DF!CN41)</f>
        <v>0</v>
      </c>
      <c r="R41" s="22">
        <f>IF(P41="","",ROUND((Final_DF!CO41/6)+1,0))</f>
        <v>1</v>
      </c>
      <c r="S41" s="22">
        <f>IF(Final_DF!CP41="","",Final_DF!CP41)</f>
        <v>0</v>
      </c>
      <c r="T41" s="22">
        <f>IFERROR(VLOOKUP(A41,VSLRT!A:E,3,FALSE),"")</f>
        <v>0</v>
      </c>
      <c r="U41" s="22">
        <f>IFERROR(VLOOKUP(A41,VSLRT!A:E,4,FALSE),"")</f>
        <v>1</v>
      </c>
      <c r="V41" s="22">
        <f>IFERROR(VLOOKUP(A41,VSLRT!A:E,5,FALSE),"")</f>
        <v>0</v>
      </c>
      <c r="W41" s="23" t="b">
        <f>IF(Final_DF!BA41="","",Final_DF!BA41)</f>
        <v>0</v>
      </c>
      <c r="X41" s="23" t="b">
        <f>IF(Final_DF!BB41="","",Final_DF!BB41)</f>
        <v>0</v>
      </c>
      <c r="Y41" s="23" t="b">
        <f>IF(Final_DF!BC41="","",Final_DF!BC41)</f>
        <v>0</v>
      </c>
      <c r="Z41" s="23">
        <f>IF(Final_DF!AW41="","",Final_DF!AW41)</f>
        <v>0</v>
      </c>
      <c r="AA41" s="23">
        <f>IF(Final_DF!AX41="","",Final_DF!AX41)</f>
        <v>0</v>
      </c>
      <c r="AB41" s="23">
        <f>IF(Final_DF!AY41="","",Final_DF!AY41)</f>
        <v>0</v>
      </c>
      <c r="AC41" s="23">
        <f>IF(Final_DF!M41="","",ROUND(Final_DF!M41,2))</f>
        <v>-1.57</v>
      </c>
      <c r="AD41" s="23">
        <f>IF(Final_DF!L41="","",ROUND(Final_DF!L41,2))</f>
        <v>669.35</v>
      </c>
      <c r="AE41" s="23" t="b">
        <f>IF(Final_DF!AZ41="","",Final_DF!AZ41)</f>
        <v>0</v>
      </c>
      <c r="AH41" s="23" t="str">
        <f>IF(Final_DF!AO41="","",Final_DF!AO41)</f>
        <v>VR29</v>
      </c>
      <c r="AI41" s="23" t="b">
        <f>IF(Final_DF!AP41="","",Final_DF!AP41)</f>
        <v>0</v>
      </c>
      <c r="AJ41" s="23" t="str">
        <f>IF(Final_DF!AH41="","",Final_DF!AH41)</f>
        <v>0.84</v>
      </c>
      <c r="AK41" s="21" t="str">
        <f>IFERROR(VLOOKUP(A41,Postmarket!A:X,24,FALSE),"")</f>
        <v>SOR17</v>
      </c>
      <c r="AL41" s="21" t="str">
        <f>IFERROR(VLOOKUP(A41,Postmarket!A:X,23,FALSE),"")</f>
        <v/>
      </c>
      <c r="AM41" s="21">
        <f>IFERROR(VLOOKUP(A41,Postmarket!A:X,8,FALSE),"")</f>
        <v>-1.31</v>
      </c>
      <c r="AN41" s="21">
        <f>IFERROR(VLOOKUP(A41,Postmarket!A:F,5,FALSE),"")</f>
        <v>678.9</v>
      </c>
      <c r="AO41" s="23" t="str">
        <f>IF(Final_DF!DB41="","",Final_DF!DB41)</f>
        <v/>
      </c>
      <c r="AP41" s="23">
        <f>IF(Final_DF!CZ41="","",Final_DF!CZ41)</f>
        <v>68.25</v>
      </c>
      <c r="AQ41" s="23">
        <f>IF(Final_DF!DA41="","",Final_DF!DA41)</f>
        <v>72.31</v>
      </c>
      <c r="AR41" s="23" t="b">
        <f>IF(Final_DF!DC41="","",Final_DF!DC41)</f>
        <v>0</v>
      </c>
      <c r="AS41" s="23" t="b">
        <f>IF(Final_DF!DD41="","",Final_DF!DD41)</f>
        <v>0</v>
      </c>
      <c r="AT41" s="23" t="b">
        <f>IF(Final_DF!DE41="","",Final_DF!DE41)</f>
        <v>0</v>
      </c>
      <c r="AU41" s="23" t="b">
        <f>IF(Final_DF!DF41="","",Final_DF!DF41)</f>
        <v>0</v>
      </c>
      <c r="AY41" s="3"/>
      <c r="AZ41" s="3"/>
      <c r="BA41" s="3"/>
      <c r="BB41" s="55"/>
      <c r="BC41" s="3"/>
      <c r="BD41" s="3"/>
      <c r="BE41" s="3"/>
      <c r="BF41" s="3"/>
      <c r="BG41" s="3"/>
      <c r="BH41" s="3"/>
      <c r="BI41" s="3"/>
      <c r="BJ41" s="3"/>
      <c r="BK41" s="3"/>
      <c r="BL41" s="3"/>
      <c r="BM41" s="3"/>
      <c r="BN41" s="3"/>
      <c r="BO41" s="3"/>
      <c r="BP41" s="3"/>
      <c r="BQ41" s="3"/>
      <c r="BR41" s="3"/>
      <c r="BS41" s="3"/>
      <c r="BT41" s="3"/>
      <c r="BU41" s="99"/>
      <c r="BV41" s="99"/>
      <c r="BW41" s="3"/>
      <c r="BX41" s="3"/>
      <c r="BY41" s="3"/>
      <c r="BZ41" s="3"/>
      <c r="CA41" s="3"/>
      <c r="CB41" s="25">
        <f t="shared" si="4"/>
        <v>0</v>
      </c>
      <c r="CC41" s="25" t="str">
        <f t="shared" ref="CC41:CC54" si="36">IF(BE41="","",BE41)</f>
        <v/>
      </c>
      <c r="CD41" s="3" t="str">
        <f t="shared" si="30"/>
        <v/>
      </c>
      <c r="CG41"/>
      <c r="CH41"/>
      <c r="CI41"/>
      <c r="CJ41"/>
      <c r="CK41"/>
      <c r="CL41"/>
      <c r="CM41"/>
      <c r="CN41"/>
      <c r="CO41"/>
      <c r="CP41"/>
      <c r="CQ41"/>
      <c r="CR41"/>
      <c r="CS41"/>
      <c r="CT41"/>
      <c r="CU41"/>
      <c r="CV41"/>
      <c r="CW41"/>
      <c r="CX41"/>
      <c r="CY41"/>
      <c r="CZ41"/>
      <c r="DA41"/>
      <c r="DB41"/>
      <c r="DC41"/>
      <c r="DD41" s="3"/>
      <c r="DE41" s="3"/>
      <c r="DF41" s="3"/>
      <c r="DG41" s="3"/>
      <c r="DH41" s="3"/>
      <c r="DI41" s="3"/>
      <c r="DJ41" s="3"/>
      <c r="DK41" s="3"/>
      <c r="DL41" s="50">
        <f t="shared" si="31"/>
        <v>0</v>
      </c>
      <c r="DM41" s="25" t="str">
        <f t="shared" ref="DM41:DM54" si="37">IF(CM41="","",CM41)</f>
        <v/>
      </c>
      <c r="DN41" s="3" t="str">
        <f t="shared" si="9"/>
        <v/>
      </c>
      <c r="DO41" s="3"/>
      <c r="DP41" s="3"/>
      <c r="DQ41" s="3"/>
      <c r="DR41" s="3"/>
      <c r="DS41" s="3"/>
      <c r="DT41" s="25" t="str">
        <f t="shared" si="11"/>
        <v/>
      </c>
      <c r="DU41" s="3" t="str">
        <f t="shared" si="32"/>
        <v/>
      </c>
      <c r="DW41" s="3"/>
      <c r="DX41" s="3"/>
      <c r="DY41" s="3"/>
      <c r="DZ41" s="3"/>
      <c r="EA41" s="25" t="str">
        <f t="shared" si="13"/>
        <v/>
      </c>
      <c r="EB41" s="3" t="str">
        <f t="shared" si="33"/>
        <v/>
      </c>
      <c r="ED41" s="3"/>
      <c r="EE41"/>
      <c r="EF41"/>
      <c r="EG41"/>
      <c r="EH41"/>
      <c r="EI41" s="3"/>
      <c r="EJ41" s="3"/>
      <c r="EK41" s="25" t="str">
        <f t="shared" si="15"/>
        <v/>
      </c>
      <c r="EL41" s="3" t="str">
        <f t="shared" si="34"/>
        <v/>
      </c>
      <c r="EO41"/>
      <c r="EP41"/>
      <c r="EQ41"/>
      <c r="ER41"/>
      <c r="ES41" s="3"/>
      <c r="ET41" s="25" t="str">
        <f t="shared" si="17"/>
        <v/>
      </c>
      <c r="EU41" s="3" t="str">
        <f t="shared" si="35"/>
        <v/>
      </c>
      <c r="FB41" s="3" t="s">
        <v>311</v>
      </c>
      <c r="FC41" s="3" t="s">
        <v>168</v>
      </c>
      <c r="FD41" s="3">
        <v>381</v>
      </c>
      <c r="FE41" s="3">
        <v>1</v>
      </c>
      <c r="FF41" s="27"/>
      <c r="FG41" s="27">
        <v>1</v>
      </c>
      <c r="FH41" s="27">
        <v>1</v>
      </c>
      <c r="FI41" s="3"/>
      <c r="FJ41" s="3"/>
      <c r="FK41" s="3"/>
      <c r="FL41" s="3"/>
      <c r="FM41" s="3"/>
      <c r="FN41" s="3"/>
      <c r="FO41" s="3" t="str">
        <f t="shared" si="24"/>
        <v/>
      </c>
      <c r="FT41" s="3" t="s">
        <v>198</v>
      </c>
      <c r="FU41" s="27">
        <v>1</v>
      </c>
      <c r="FV41" s="27"/>
      <c r="FW41" s="27"/>
      <c r="FX41" s="27"/>
      <c r="FY41" s="27"/>
      <c r="FZ41" s="27"/>
      <c r="GA41" s="3"/>
      <c r="GB41" s="3"/>
      <c r="GC41" s="3"/>
      <c r="GD41" s="3" t="s">
        <v>84</v>
      </c>
      <c r="GE41" s="3" t="str">
        <f t="shared" si="26"/>
        <v>t6 = 'NSE:IDFCFIRSTB1!'</v>
      </c>
      <c r="GF41" s="3" t="str">
        <f t="shared" si="27"/>
        <v>IDFCFIRSTB</v>
      </c>
      <c r="GG41" s="3"/>
      <c r="GH41" s="3"/>
      <c r="GI41" s="3"/>
      <c r="GJ41" s="3"/>
      <c r="GK41" s="3" t="s">
        <v>244</v>
      </c>
      <c r="GL41" s="27">
        <v>1</v>
      </c>
      <c r="GM41" s="27"/>
      <c r="GN41" s="27"/>
      <c r="GO41" s="27"/>
      <c r="GP41" s="27"/>
      <c r="GQ41" s="3"/>
      <c r="GR41" s="3" t="s">
        <v>84</v>
      </c>
      <c r="GS41" s="3" t="str">
        <f t="shared" si="28"/>
        <v>t6 = 'NSE:CONCOR1!'</v>
      </c>
      <c r="GT41" s="3" t="str">
        <f t="shared" si="29"/>
        <v>CONCOR</v>
      </c>
      <c r="GU41" s="3"/>
      <c r="GV41" s="3"/>
      <c r="HA41" s="3"/>
      <c r="HB41" s="3"/>
      <c r="HC41" s="3"/>
      <c r="HD41" s="3"/>
      <c r="HE41" s="3"/>
      <c r="HF41" s="3"/>
      <c r="HG41" s="3"/>
      <c r="HH41" s="3"/>
      <c r="HI41" s="3"/>
      <c r="HJ41" s="3"/>
      <c r="HK41" s="3"/>
      <c r="HL41" s="3"/>
      <c r="HM41" s="3"/>
      <c r="HN41" s="3"/>
      <c r="HO41" s="3"/>
      <c r="HP41" s="3"/>
      <c r="HQ41" s="3"/>
      <c r="HR41" s="3"/>
      <c r="HS41" s="3"/>
      <c r="HT41" s="3"/>
      <c r="HU41" s="3"/>
      <c r="HV41" s="3"/>
      <c r="HW41" s="3"/>
      <c r="HX41" s="3">
        <v>35</v>
      </c>
      <c r="HY41" s="3" t="str">
        <f t="shared" si="19"/>
        <v/>
      </c>
      <c r="HZ41" s="3" t="str">
        <f t="shared" si="20"/>
        <v/>
      </c>
      <c r="IA41" s="3"/>
      <c r="IB41" s="3" t="str">
        <f t="shared" si="21"/>
        <v>'BANKNIFTY1!'</v>
      </c>
      <c r="IC41" s="3" t="str">
        <f t="shared" si="10"/>
        <v/>
      </c>
      <c r="ID41" s="3" t="str">
        <f t="shared" si="22"/>
        <v>t35 = 'BANKNIFTY1!', BU35='', RANK35=''</v>
      </c>
    </row>
    <row r="42" spans="1:238" ht="15.75" customHeight="1" x14ac:dyDescent="0.25">
      <c r="A42" s="21" t="str">
        <f>IF(Final_DF!A42="","",Final_DF!A42)</f>
        <v>ESCORTS</v>
      </c>
      <c r="B42" s="21" t="str">
        <f>IF(Final_DF!G42="","",Final_DF!G42)</f>
        <v xml:space="preserve">ESCORTS KUBOTA LIMITED              </v>
      </c>
      <c r="C42" s="21" t="str">
        <f>IF(Final_DF!E42="","",Final_DF!E42)</f>
        <v>Producer Manufacturing</v>
      </c>
      <c r="D42" s="21" t="str">
        <f>IF(Final_DF!F42="","",Final_DF!F42)</f>
        <v>Auto Parts: OEM</v>
      </c>
      <c r="E42" s="21" t="b">
        <f>IF(Final_DF!BT42="","",Final_DF!BT42)</f>
        <v>0</v>
      </c>
      <c r="F42" s="21" t="b">
        <f>IF(Final_DF!BJ42="","",Final_DF!BJ42)</f>
        <v>1</v>
      </c>
      <c r="G42" s="21" t="b">
        <f>IF(Final_DF!CS42="","",Final_DF!CS42)</f>
        <v>0</v>
      </c>
      <c r="H42" s="37" t="str">
        <f>IF(Final_DF!CT42="","",Final_DF!CT42)</f>
        <v>na</v>
      </c>
      <c r="I42" s="37" t="str">
        <f>IF(Final_DF!CU42="","",Final_DF!CU42)</f>
        <v>BEARISH_ALIGNMENT</v>
      </c>
      <c r="J42" s="21" t="str">
        <f>IF(Final_DF!CQ42="","",Final_DF!CQ42)</f>
        <v>BULLISH</v>
      </c>
      <c r="K42" s="21" t="str">
        <f>IF(Final_DF!CB42="","",Final_DF!CB42)</f>
        <v>Long Buildup</v>
      </c>
      <c r="L42" s="22" t="str">
        <f>IF(Final_DF!CV42="","",Final_DF!CV42)</f>
        <v>BULLISH</v>
      </c>
      <c r="M42" s="22">
        <f>IF(Final_DF!CW42="","",Final_DF!CW42)</f>
        <v>3</v>
      </c>
      <c r="N42" s="22">
        <f>IF(Final_DF!CX42="","",Final_DF!CX42)</f>
        <v>496</v>
      </c>
      <c r="O42" s="22" t="b">
        <f>IF(Final_DF!CY42="","",Final_DF!CY42)</f>
        <v>1</v>
      </c>
      <c r="P42" s="22" t="str">
        <f>IF(Final_DF!CM42="","",Final_DF!CM42)</f>
        <v>Buy</v>
      </c>
      <c r="Q42" s="22" t="str">
        <f>IF(Final_DF!CN42="","",Final_DF!CN42)</f>
        <v>LAST_LOSER</v>
      </c>
      <c r="R42" s="22">
        <f>IF(P42="","",ROUND((Final_DF!CO42/6)+1,0))</f>
        <v>3</v>
      </c>
      <c r="S42" s="22">
        <f>IF(Final_DF!CP42="","",Final_DF!CP42)</f>
        <v>2850</v>
      </c>
      <c r="T42" s="22">
        <f>IFERROR(VLOOKUP(A42,VSLRT!A:E,3,FALSE),"")</f>
        <v>0</v>
      </c>
      <c r="U42" s="22">
        <f>IFERROR(VLOOKUP(A42,VSLRT!A:E,4,FALSE),"")</f>
        <v>0</v>
      </c>
      <c r="V42" s="22">
        <f>IFERROR(VLOOKUP(A42,VSLRT!A:E,5,FALSE),"")</f>
        <v>0</v>
      </c>
      <c r="W42" s="23" t="b">
        <f>IF(Final_DF!BA42="","",Final_DF!BA42)</f>
        <v>0</v>
      </c>
      <c r="X42" s="23" t="b">
        <f>IF(Final_DF!BB42="","",Final_DF!BB42)</f>
        <v>0</v>
      </c>
      <c r="Y42" s="23" t="b">
        <f>IF(Final_DF!BC42="","",Final_DF!BC42)</f>
        <v>0</v>
      </c>
      <c r="Z42" s="23">
        <f>IF(Final_DF!AW42="","",Final_DF!AW42)</f>
        <v>0</v>
      </c>
      <c r="AA42" s="23">
        <f>IF(Final_DF!AX42="","",Final_DF!AX42)</f>
        <v>0</v>
      </c>
      <c r="AB42" s="23">
        <f>IF(Final_DF!AY42="","",Final_DF!AY42)</f>
        <v>0</v>
      </c>
      <c r="AC42" s="23">
        <f>IF(Final_DF!M42="","",ROUND(Final_DF!M42,2))</f>
        <v>-1.54</v>
      </c>
      <c r="AD42" s="23">
        <f>IF(Final_DF!L42="","",ROUND(Final_DF!L42,2))</f>
        <v>2940.1</v>
      </c>
      <c r="AE42" s="23" t="b">
        <f>IF(Final_DF!AZ42="","",Final_DF!AZ42)</f>
        <v>0</v>
      </c>
      <c r="AH42" s="23" t="str">
        <f>IF(Final_DF!AO42="","",Final_DF!AO42)</f>
        <v>VR126</v>
      </c>
      <c r="AI42" s="23" t="b">
        <f>IF(Final_DF!AP42="","",Final_DF!AP42)</f>
        <v>0</v>
      </c>
      <c r="AJ42" s="23" t="str">
        <f>IF(Final_DF!AH42="","",Final_DF!AH42)</f>
        <v>0.67</v>
      </c>
      <c r="AK42" s="21" t="str">
        <f>IFERROR(VLOOKUP(A42,Postmarket!A:X,24,FALSE),"")</f>
        <v/>
      </c>
      <c r="AL42" s="21" t="str">
        <f>IFERROR(VLOOKUP(A42,Postmarket!A:X,23,FALSE),"")</f>
        <v/>
      </c>
      <c r="AM42" s="21">
        <f>IFERROR(VLOOKUP(A42,Postmarket!A:X,8,FALSE),"")</f>
        <v>-1.48</v>
      </c>
      <c r="AN42" s="21">
        <f>IFERROR(VLOOKUP(A42,Postmarket!A:F,5,FALSE),"")</f>
        <v>2979.9</v>
      </c>
      <c r="AO42" s="23" t="str">
        <f>IF(Final_DF!DB42="","",Final_DF!DB42)</f>
        <v/>
      </c>
      <c r="AP42" s="23">
        <f>IF(Final_DF!CZ42="","",Final_DF!CZ42)</f>
        <v>74.27</v>
      </c>
      <c r="AQ42" s="23">
        <f>IF(Final_DF!DA42="","",Final_DF!DA42)</f>
        <v>75.680000000000007</v>
      </c>
      <c r="AR42" s="23" t="b">
        <f>IF(Final_DF!DC42="","",Final_DF!DC42)</f>
        <v>0</v>
      </c>
      <c r="AS42" s="23" t="b">
        <f>IF(Final_DF!DD42="","",Final_DF!DD42)</f>
        <v>0</v>
      </c>
      <c r="AT42" s="23" t="b">
        <f>IF(Final_DF!DE42="","",Final_DF!DE42)</f>
        <v>0</v>
      </c>
      <c r="AU42" s="23" t="b">
        <f>IF(Final_DF!DF42="","",Final_DF!DF42)</f>
        <v>0</v>
      </c>
      <c r="AY42" s="3"/>
      <c r="AZ42" s="3"/>
      <c r="BA42" s="3"/>
      <c r="BB42" s="55"/>
      <c r="BC42" s="3"/>
      <c r="BD42" s="3"/>
      <c r="BE42" s="3"/>
      <c r="BF42" s="3"/>
      <c r="BG42" s="3"/>
      <c r="BH42" s="3"/>
      <c r="BI42" s="3"/>
      <c r="BJ42" s="3"/>
      <c r="BK42" s="3"/>
      <c r="BL42" s="3"/>
      <c r="BM42" s="3"/>
      <c r="BN42" s="3"/>
      <c r="BO42" s="3"/>
      <c r="BP42" s="3"/>
      <c r="BQ42" s="3"/>
      <c r="BR42" s="3"/>
      <c r="BS42" s="3"/>
      <c r="BT42" s="3"/>
      <c r="BU42" s="99"/>
      <c r="BV42" s="99"/>
      <c r="BW42" s="3"/>
      <c r="BX42" s="3"/>
      <c r="BY42" s="3"/>
      <c r="BZ42" s="3"/>
      <c r="CA42" s="3"/>
      <c r="CB42" s="25">
        <f t="shared" si="4"/>
        <v>0</v>
      </c>
      <c r="CC42" s="25" t="str">
        <f t="shared" si="36"/>
        <v/>
      </c>
      <c r="CD42" s="3" t="str">
        <f t="shared" si="30"/>
        <v/>
      </c>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50">
        <f t="shared" si="31"/>
        <v>0</v>
      </c>
      <c r="DM42" s="25" t="str">
        <f t="shared" si="37"/>
        <v/>
      </c>
      <c r="DN42" s="3" t="str">
        <f t="shared" si="9"/>
        <v/>
      </c>
      <c r="DO42" s="3"/>
      <c r="DP42" s="3"/>
      <c r="DQ42" s="3"/>
      <c r="DR42" s="3"/>
      <c r="DS42" s="3"/>
      <c r="DT42" s="25" t="str">
        <f t="shared" si="11"/>
        <v/>
      </c>
      <c r="DU42" s="3" t="str">
        <f t="shared" si="32"/>
        <v/>
      </c>
      <c r="DW42" s="3"/>
      <c r="DX42" s="3"/>
      <c r="DY42" s="3"/>
      <c r="DZ42" s="3"/>
      <c r="EA42" s="25" t="str">
        <f t="shared" si="13"/>
        <v/>
      </c>
      <c r="EB42" s="3" t="str">
        <f t="shared" si="33"/>
        <v/>
      </c>
      <c r="ED42" s="3"/>
      <c r="EE42"/>
      <c r="EF42"/>
      <c r="EG42"/>
      <c r="EH42"/>
      <c r="EI42" s="3"/>
      <c r="EJ42" s="3"/>
      <c r="EK42" s="25" t="str">
        <f t="shared" si="15"/>
        <v/>
      </c>
      <c r="EL42" s="3" t="str">
        <f t="shared" si="34"/>
        <v/>
      </c>
      <c r="EO42"/>
      <c r="EP42"/>
      <c r="EQ42"/>
      <c r="ER42"/>
      <c r="ES42" s="3"/>
      <c r="ET42" s="25" t="str">
        <f t="shared" si="17"/>
        <v/>
      </c>
      <c r="EU42" s="3" t="str">
        <f t="shared" si="35"/>
        <v/>
      </c>
      <c r="FB42" s="3"/>
      <c r="FC42" s="3" t="s">
        <v>170</v>
      </c>
      <c r="FD42" s="3">
        <v>90</v>
      </c>
      <c r="FE42" s="3">
        <v>2</v>
      </c>
      <c r="FF42" s="27"/>
      <c r="FG42" s="27">
        <v>1</v>
      </c>
      <c r="FH42" s="27">
        <v>1</v>
      </c>
      <c r="FI42" s="3"/>
      <c r="FJ42" s="3"/>
      <c r="FK42" s="3"/>
      <c r="FL42" s="3"/>
      <c r="FM42" s="3"/>
      <c r="FN42" s="3"/>
      <c r="FO42" s="3" t="str">
        <f t="shared" si="24"/>
        <v/>
      </c>
      <c r="FT42" s="3" t="s">
        <v>211</v>
      </c>
      <c r="FU42" s="27">
        <v>1</v>
      </c>
      <c r="FV42" s="27"/>
      <c r="FW42" s="27"/>
      <c r="FX42" s="27"/>
      <c r="FY42" s="27"/>
      <c r="FZ42" s="27"/>
      <c r="GA42" s="3"/>
      <c r="GB42" s="3"/>
      <c r="GC42" s="3"/>
      <c r="GD42" s="3" t="s">
        <v>85</v>
      </c>
      <c r="GE42" s="3" t="str">
        <f t="shared" si="26"/>
        <v>t7 = 'NSE:IGL1!'</v>
      </c>
      <c r="GF42" s="3" t="str">
        <f t="shared" si="27"/>
        <v>IGL</v>
      </c>
      <c r="GG42" s="3"/>
      <c r="GH42" s="3"/>
      <c r="GI42" s="3"/>
      <c r="GJ42" s="3"/>
      <c r="GK42" s="3" t="s">
        <v>245</v>
      </c>
      <c r="GL42" s="27">
        <v>1</v>
      </c>
      <c r="GM42" s="27"/>
      <c r="GN42" s="27"/>
      <c r="GO42" s="27"/>
      <c r="GP42" s="27"/>
      <c r="GQ42" s="3"/>
      <c r="GR42" s="3" t="s">
        <v>85</v>
      </c>
      <c r="GS42" s="3" t="str">
        <f t="shared" si="28"/>
        <v>t7 = 'NSE:COROMANDEL1!'</v>
      </c>
      <c r="GT42" s="3" t="str">
        <f t="shared" si="29"/>
        <v>COROMANDEL</v>
      </c>
      <c r="GU42" s="3"/>
      <c r="GV42" s="3"/>
      <c r="HA42" s="3"/>
      <c r="HB42" s="3"/>
      <c r="HC42" s="3"/>
      <c r="HD42" s="3"/>
      <c r="HE42" s="3"/>
      <c r="HF42" s="3"/>
      <c r="HG42" s="3"/>
      <c r="HH42" s="3"/>
      <c r="HI42" s="3"/>
      <c r="HJ42" s="3"/>
      <c r="HK42" s="3"/>
      <c r="HL42" s="3"/>
      <c r="HM42" s="3"/>
      <c r="HN42" s="3"/>
      <c r="HO42" s="3"/>
      <c r="HP42" s="3"/>
      <c r="HQ42" s="3"/>
      <c r="HR42" s="3"/>
      <c r="HS42" s="3"/>
      <c r="HT42" s="3"/>
      <c r="HU42" s="3"/>
      <c r="HV42" s="3"/>
      <c r="HW42" s="3"/>
      <c r="HX42" s="3">
        <v>36</v>
      </c>
      <c r="HY42" s="3" t="str">
        <f t="shared" si="19"/>
        <v/>
      </c>
      <c r="HZ42" s="3" t="str">
        <f t="shared" si="20"/>
        <v/>
      </c>
      <c r="IA42" s="3"/>
      <c r="IB42" s="3" t="str">
        <f t="shared" si="21"/>
        <v>'BANKNIFTY1!'</v>
      </c>
      <c r="IC42" s="3" t="str">
        <f t="shared" si="10"/>
        <v/>
      </c>
      <c r="ID42" s="3" t="str">
        <f t="shared" si="22"/>
        <v>t36 = 'BANKNIFTY1!', BU36='', RANK36=''</v>
      </c>
    </row>
    <row r="43" spans="1:238" ht="15.75" customHeight="1" x14ac:dyDescent="0.25">
      <c r="A43" s="21" t="str">
        <f>IF(Final_DF!A43="","",Final_DF!A43)</f>
        <v>BHEL</v>
      </c>
      <c r="B43" s="21" t="str">
        <f>IF(Final_DF!G43="","",Final_DF!G43)</f>
        <v xml:space="preserve">BHEL                                </v>
      </c>
      <c r="C43" s="21" t="str">
        <f>IF(Final_DF!E43="","",Final_DF!E43)</f>
        <v>Producer Manufacturing</v>
      </c>
      <c r="D43" s="21" t="str">
        <f>IF(Final_DF!F43="","",Final_DF!F43)</f>
        <v>Electrical Products</v>
      </c>
      <c r="E43" s="21" t="b">
        <f>IF(Final_DF!BT43="","",Final_DF!BT43)</f>
        <v>0</v>
      </c>
      <c r="F43" s="21" t="b">
        <f>IF(Final_DF!BJ43="","",Final_DF!BJ43)</f>
        <v>1</v>
      </c>
      <c r="G43" s="21" t="b">
        <f>IF(Final_DF!CS43="","",Final_DF!CS43)</f>
        <v>1</v>
      </c>
      <c r="H43" s="37" t="str">
        <f>IF(Final_DF!CT43="","",Final_DF!CT43)</f>
        <v>BULLISH_ALIGNMENT</v>
      </c>
      <c r="I43" s="37" t="str">
        <f>IF(Final_DF!CU43="","",Final_DF!CU43)</f>
        <v>na</v>
      </c>
      <c r="J43" s="21" t="str">
        <f>IF(Final_DF!CQ43="","",Final_DF!CQ43)</f>
        <v>BULLISH</v>
      </c>
      <c r="K43" s="21" t="str">
        <f>IF(Final_DF!CB43="","",Final_DF!CB43)</f>
        <v>Significant Long Buildup</v>
      </c>
      <c r="L43" s="22" t="str">
        <f>IF(Final_DF!CV43="","",Final_DF!CV43)</f>
        <v>BEARISH</v>
      </c>
      <c r="M43" s="22">
        <f>IF(Final_DF!CW43="","",Final_DF!CW43)</f>
        <v>1</v>
      </c>
      <c r="N43" s="22">
        <f>IF(Final_DF!CX43="","",Final_DF!CX43)</f>
        <v>1</v>
      </c>
      <c r="O43" s="22" t="b">
        <f>IF(Final_DF!CY43="","",Final_DF!CY43)</f>
        <v>1</v>
      </c>
      <c r="P43" s="22" t="str">
        <f>IF(Final_DF!CM43="","",Final_DF!CM43)</f>
        <v>Buy</v>
      </c>
      <c r="Q43" s="22" t="str">
        <f>IF(Final_DF!CN43="","",Final_DF!CN43)</f>
        <v>LAST_LOSER</v>
      </c>
      <c r="R43" s="22">
        <f>IF(P43="","",ROUND((Final_DF!CO43/6)+1,0))</f>
        <v>11</v>
      </c>
      <c r="S43" s="22">
        <f>IF(Final_DF!CP43="","",Final_DF!CP43)</f>
        <v>192.5</v>
      </c>
      <c r="T43" s="22">
        <f>IFERROR(VLOOKUP(A43,VSLRT!A:E,3,FALSE),"")</f>
        <v>0</v>
      </c>
      <c r="U43" s="22">
        <f>IFERROR(VLOOKUP(A43,VSLRT!A:E,4,FALSE),"")</f>
        <v>0</v>
      </c>
      <c r="V43" s="22">
        <f>IFERROR(VLOOKUP(A43,VSLRT!A:E,5,FALSE),"")</f>
        <v>0</v>
      </c>
      <c r="W43" s="23" t="b">
        <f>IF(Final_DF!BA43="","",Final_DF!BA43)</f>
        <v>0</v>
      </c>
      <c r="X43" s="23" t="b">
        <f>IF(Final_DF!BB43="","",Final_DF!BB43)</f>
        <v>0</v>
      </c>
      <c r="Y43" s="23" t="b">
        <f>IF(Final_DF!BC43="","",Final_DF!BC43)</f>
        <v>0</v>
      </c>
      <c r="Z43" s="23">
        <f>IF(Final_DF!AW43="","",Final_DF!AW43)</f>
        <v>0</v>
      </c>
      <c r="AA43" s="23">
        <f>IF(Final_DF!AX43="","",Final_DF!AX43)</f>
        <v>0</v>
      </c>
      <c r="AB43" s="23">
        <f>IF(Final_DF!AY43="","",Final_DF!AY43)</f>
        <v>0</v>
      </c>
      <c r="AC43" s="23">
        <f>IF(Final_DF!M43="","",ROUND(Final_DF!M43,2))</f>
        <v>-1.53</v>
      </c>
      <c r="AD43" s="23">
        <f>IF(Final_DF!L43="","",ROUND(Final_DF!L43,2))</f>
        <v>219.4</v>
      </c>
      <c r="AE43" s="23" t="b">
        <f>IF(Final_DF!AZ43="","",Final_DF!AZ43)</f>
        <v>0</v>
      </c>
      <c r="AH43" s="23" t="str">
        <f>IF(Final_DF!AO43="","",Final_DF!AO43)</f>
        <v>VR4</v>
      </c>
      <c r="AI43" s="23" t="b">
        <f>IF(Final_DF!AP43="","",Final_DF!AP43)</f>
        <v>1</v>
      </c>
      <c r="AJ43" s="23" t="str">
        <f>IF(Final_DF!AH43="","",Final_DF!AH43)</f>
        <v>1.01</v>
      </c>
      <c r="AK43" s="21" t="str">
        <f>IFERROR(VLOOKUP(A43,Postmarket!A:X,24,FALSE),"")</f>
        <v>SOR4</v>
      </c>
      <c r="AL43" s="21" t="str">
        <f>IFERROR(VLOOKUP(A43,Postmarket!A:X,23,FALSE),"")</f>
        <v/>
      </c>
      <c r="AM43" s="21">
        <f>IFERROR(VLOOKUP(A43,Postmarket!A:X,8,FALSE),"")</f>
        <v>-1.06</v>
      </c>
      <c r="AN43" s="21">
        <f>IFERROR(VLOOKUP(A43,Postmarket!A:F,5,FALSE),"")</f>
        <v>222.25</v>
      </c>
      <c r="AO43" s="23" t="str">
        <f>IF(Final_DF!DB43="","",Final_DF!DB43)</f>
        <v>POTENTIAL_ENTRANT</v>
      </c>
      <c r="AP43" s="23">
        <f>IF(Final_DF!CZ43="","",Final_DF!CZ43)</f>
        <v>83.57</v>
      </c>
      <c r="AQ43" s="23">
        <f>IF(Final_DF!DA43="","",Final_DF!DA43)</f>
        <v>85.75</v>
      </c>
      <c r="AR43" s="23" t="b">
        <f>IF(Final_DF!DC43="","",Final_DF!DC43)</f>
        <v>0</v>
      </c>
      <c r="AS43" s="23" t="b">
        <f>IF(Final_DF!DD43="","",Final_DF!DD43)</f>
        <v>0</v>
      </c>
      <c r="AT43" s="23" t="b">
        <f>IF(Final_DF!DE43="","",Final_DF!DE43)</f>
        <v>0</v>
      </c>
      <c r="AU43" s="23" t="b">
        <f>IF(Final_DF!DF43="","",Final_DF!DF43)</f>
        <v>0</v>
      </c>
      <c r="AV43" s="21">
        <v>1</v>
      </c>
      <c r="AY43" s="3"/>
      <c r="AZ43" s="3"/>
      <c r="BA43" s="3"/>
      <c r="BB43" s="55"/>
      <c r="BC43" s="3"/>
      <c r="BD43" s="3"/>
      <c r="BE43" s="3"/>
      <c r="BF43" s="3"/>
      <c r="BG43" s="3"/>
      <c r="BH43" s="3"/>
      <c r="BI43" s="3"/>
      <c r="BJ43" s="3"/>
      <c r="BK43" s="3"/>
      <c r="BL43" s="3"/>
      <c r="BM43" s="3"/>
      <c r="BN43" s="3"/>
      <c r="BO43" s="3"/>
      <c r="BP43" s="3"/>
      <c r="BQ43" s="3"/>
      <c r="BR43" s="3"/>
      <c r="BS43" s="3"/>
      <c r="BT43" s="3"/>
      <c r="BU43" s="99"/>
      <c r="BV43" s="99"/>
      <c r="BW43" s="3"/>
      <c r="BX43" s="3"/>
      <c r="BY43" s="3"/>
      <c r="BZ43" s="3"/>
      <c r="CA43" s="3"/>
      <c r="CB43" s="25">
        <f t="shared" si="4"/>
        <v>0</v>
      </c>
      <c r="CC43" s="25" t="str">
        <f t="shared" si="36"/>
        <v/>
      </c>
      <c r="CD43" s="3" t="str">
        <f t="shared" si="30"/>
        <v/>
      </c>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50">
        <f t="shared" si="31"/>
        <v>0</v>
      </c>
      <c r="DM43" s="25" t="str">
        <f t="shared" si="37"/>
        <v/>
      </c>
      <c r="DN43" s="3" t="str">
        <f t="shared" si="9"/>
        <v/>
      </c>
      <c r="DO43" s="3"/>
      <c r="DP43" s="3"/>
      <c r="DQ43" s="3"/>
      <c r="DR43" s="3"/>
      <c r="DS43" s="3"/>
      <c r="DT43" s="25" t="str">
        <f t="shared" si="11"/>
        <v/>
      </c>
      <c r="DU43" s="3" t="str">
        <f t="shared" si="32"/>
        <v/>
      </c>
      <c r="DW43" s="3"/>
      <c r="DX43" s="3"/>
      <c r="DY43" s="3"/>
      <c r="DZ43" s="3"/>
      <c r="EA43" s="25" t="str">
        <f t="shared" si="13"/>
        <v/>
      </c>
      <c r="EB43" s="3" t="str">
        <f t="shared" si="33"/>
        <v/>
      </c>
      <c r="ED43" s="3"/>
      <c r="EE43"/>
      <c r="EF43"/>
      <c r="EG43"/>
      <c r="EH43"/>
      <c r="EI43" s="3"/>
      <c r="EJ43" s="3"/>
      <c r="EK43" s="25" t="str">
        <f t="shared" si="15"/>
        <v/>
      </c>
      <c r="EL43" s="3" t="str">
        <f t="shared" si="34"/>
        <v/>
      </c>
      <c r="EO43"/>
      <c r="EP43"/>
      <c r="EQ43"/>
      <c r="ER43"/>
      <c r="ES43" s="3"/>
      <c r="ET43" s="25" t="str">
        <f t="shared" si="17"/>
        <v/>
      </c>
      <c r="EU43" s="3" t="str">
        <f t="shared" si="35"/>
        <v/>
      </c>
      <c r="FB43" s="3"/>
      <c r="FC43" s="3" t="s">
        <v>255</v>
      </c>
      <c r="FD43" s="3">
        <v>348</v>
      </c>
      <c r="FE43" s="3">
        <v>2</v>
      </c>
      <c r="FF43" s="27"/>
      <c r="FG43" s="27">
        <v>1</v>
      </c>
      <c r="FH43" s="27">
        <v>1</v>
      </c>
      <c r="FI43" s="3"/>
      <c r="FJ43" s="3"/>
      <c r="FK43" s="3"/>
      <c r="FL43" s="3"/>
      <c r="FM43" s="3"/>
      <c r="FN43" s="3"/>
      <c r="FO43" s="3" t="str">
        <f t="shared" si="24"/>
        <v/>
      </c>
      <c r="FT43" s="3" t="s">
        <v>265</v>
      </c>
      <c r="FU43" s="27">
        <v>1</v>
      </c>
      <c r="FV43" s="27"/>
      <c r="FW43" s="27"/>
      <c r="FX43" s="27"/>
      <c r="FY43" s="27"/>
      <c r="FZ43" s="27"/>
      <c r="GA43" s="3"/>
      <c r="GB43" s="3"/>
      <c r="GC43" s="3"/>
      <c r="GD43" s="3" t="s">
        <v>86</v>
      </c>
      <c r="GE43" s="3" t="str">
        <f t="shared" si="26"/>
        <v>t8 = 'NSE:INDHOTEL1!'</v>
      </c>
      <c r="GF43" s="3" t="str">
        <f t="shared" si="27"/>
        <v>INDHOTEL</v>
      </c>
      <c r="GG43" s="3"/>
      <c r="GH43" s="3"/>
      <c r="GI43" s="3"/>
      <c r="GJ43" s="3"/>
      <c r="GK43" s="3" t="s">
        <v>179</v>
      </c>
      <c r="GL43" s="27">
        <v>1</v>
      </c>
      <c r="GM43" s="27"/>
      <c r="GN43" s="27"/>
      <c r="GO43" s="27"/>
      <c r="GP43" s="27"/>
      <c r="GQ43" s="3"/>
      <c r="GR43" s="3" t="s">
        <v>86</v>
      </c>
      <c r="GS43" s="3" t="str">
        <f t="shared" si="28"/>
        <v>t8 = 'NSE:CUMMINSIND1!'</v>
      </c>
      <c r="GT43" s="3" t="str">
        <f t="shared" si="29"/>
        <v>CUMMINSIND</v>
      </c>
      <c r="GU43" s="3"/>
      <c r="GV43" s="3"/>
      <c r="HA43" s="3"/>
      <c r="HB43" s="3"/>
      <c r="HC43" s="3"/>
      <c r="HD43" s="3"/>
      <c r="HE43" s="3"/>
      <c r="HF43" s="3"/>
      <c r="HG43" s="3"/>
      <c r="HH43" s="3"/>
      <c r="HI43" s="3"/>
      <c r="HJ43" s="3"/>
      <c r="HK43" s="3"/>
      <c r="HL43" s="3"/>
      <c r="HM43" s="3"/>
      <c r="HN43" s="55"/>
      <c r="HO43" s="3"/>
      <c r="HP43" s="3"/>
      <c r="HQ43" s="3"/>
      <c r="HR43" s="3"/>
      <c r="HS43" s="3"/>
      <c r="HT43" s="3"/>
      <c r="HU43" s="3"/>
      <c r="HV43" s="3"/>
      <c r="HW43" s="3"/>
      <c r="HX43" s="3">
        <v>37</v>
      </c>
      <c r="HY43" s="3" t="str">
        <f t="shared" si="19"/>
        <v/>
      </c>
      <c r="HZ43" s="3" t="str">
        <f t="shared" si="20"/>
        <v/>
      </c>
      <c r="IA43" s="3"/>
      <c r="IB43" s="3" t="str">
        <f t="shared" si="21"/>
        <v>'BANKNIFTY1!'</v>
      </c>
      <c r="IC43" s="3" t="str">
        <f t="shared" si="10"/>
        <v/>
      </c>
      <c r="ID43" s="3" t="str">
        <f t="shared" si="22"/>
        <v>t37 = 'BANKNIFTY1!', BU37='', RANK37=''</v>
      </c>
    </row>
    <row r="44" spans="1:238" x14ac:dyDescent="0.25">
      <c r="A44" s="21" t="str">
        <f>IF(Final_DF!A44="","",Final_DF!A44)</f>
        <v>MANAPPURAM</v>
      </c>
      <c r="B44" s="21" t="str">
        <f>IF(Final_DF!G44="","",Final_DF!G44)</f>
        <v xml:space="preserve">MANAPPURAM FINANCE LTD              </v>
      </c>
      <c r="C44" s="21" t="str">
        <f>IF(Final_DF!E44="","",Final_DF!E44)</f>
        <v>Finance</v>
      </c>
      <c r="D44" s="21" t="str">
        <f>IF(Final_DF!F44="","",Final_DF!F44)</f>
        <v>Finance/Rental/Leasing</v>
      </c>
      <c r="E44" s="21" t="b">
        <f>IF(Final_DF!BT44="","",Final_DF!BT44)</f>
        <v>0</v>
      </c>
      <c r="F44" s="21" t="b">
        <f>IF(Final_DF!BJ44="","",Final_DF!BJ44)</f>
        <v>1</v>
      </c>
      <c r="G44" s="21" t="b">
        <f>IF(Final_DF!CS44="","",Final_DF!CS44)</f>
        <v>0</v>
      </c>
      <c r="H44" s="37" t="str">
        <f>IF(Final_DF!CT44="","",Final_DF!CT44)</f>
        <v>na</v>
      </c>
      <c r="I44" s="37" t="str">
        <f>IF(Final_DF!CU44="","",Final_DF!CU44)</f>
        <v>BEARISH_ALIGNMENT</v>
      </c>
      <c r="J44" s="21" t="str">
        <f>IF(Final_DF!CQ44="","",Final_DF!CQ44)</f>
        <v>BULLISH</v>
      </c>
      <c r="K44" s="21" t="str">
        <f>IF(Final_DF!CB44="","",Final_DF!CB44)</f>
        <v>Long Buildup</v>
      </c>
      <c r="L44" s="22" t="str">
        <f>IF(Final_DF!CV44="","",Final_DF!CV44)</f>
        <v>na</v>
      </c>
      <c r="M44" s="22">
        <f>IF(Final_DF!CW44="","",Final_DF!CW44)</f>
        <v>0</v>
      </c>
      <c r="N44" s="22">
        <f>IF(Final_DF!CX44="","",Final_DF!CX44)</f>
        <v>0</v>
      </c>
      <c r="O44" s="22" t="b">
        <f>IF(Final_DF!CY44="","",Final_DF!CY44)</f>
        <v>0</v>
      </c>
      <c r="P44" s="22">
        <f>IF(Final_DF!CM44="","",Final_DF!CM44)</f>
        <v>0</v>
      </c>
      <c r="Q44" s="22">
        <f>IF(Final_DF!CN44="","",Final_DF!CN44)</f>
        <v>0</v>
      </c>
      <c r="R44" s="22">
        <f>IF(P44="","",ROUND((Final_DF!CO44/6)+1,0))</f>
        <v>1</v>
      </c>
      <c r="S44" s="22">
        <f>IF(Final_DF!CP44="","",Final_DF!CP44)</f>
        <v>0</v>
      </c>
      <c r="T44" s="22">
        <f>IFERROR(VLOOKUP(A44,VSLRT!A:E,3,FALSE),"")</f>
        <v>0</v>
      </c>
      <c r="U44" s="22">
        <f>IFERROR(VLOOKUP(A44,VSLRT!A:E,4,FALSE),"")</f>
        <v>0</v>
      </c>
      <c r="V44" s="22">
        <f>IFERROR(VLOOKUP(A44,VSLRT!A:E,5,FALSE),"")</f>
        <v>0</v>
      </c>
      <c r="W44" s="23" t="b">
        <f>IF(Final_DF!BA44="","",Final_DF!BA44)</f>
        <v>0</v>
      </c>
      <c r="X44" s="23" t="b">
        <f>IF(Final_DF!BB44="","",Final_DF!BB44)</f>
        <v>0</v>
      </c>
      <c r="Y44" s="23" t="b">
        <f>IF(Final_DF!BC44="","",Final_DF!BC44)</f>
        <v>0</v>
      </c>
      <c r="Z44" s="23">
        <f>IF(Final_DF!AW44="","",Final_DF!AW44)</f>
        <v>0</v>
      </c>
      <c r="AA44" s="23">
        <f>IF(Final_DF!AX44="","",Final_DF!AX44)</f>
        <v>0</v>
      </c>
      <c r="AB44" s="23">
        <f>IF(Final_DF!AY44="","",Final_DF!AY44)</f>
        <v>0</v>
      </c>
      <c r="AC44" s="23">
        <f>IF(Final_DF!M44="","",ROUND(Final_DF!M44,2))</f>
        <v>-1.51</v>
      </c>
      <c r="AD44" s="23">
        <f>IF(Final_DF!L44="","",ROUND(Final_DF!L44,2))</f>
        <v>175.9</v>
      </c>
      <c r="AE44" s="23" t="b">
        <f>IF(Final_DF!AZ44="","",Final_DF!AZ44)</f>
        <v>0</v>
      </c>
      <c r="AH44" s="23" t="str">
        <f>IF(Final_DF!AO44="","",Final_DF!AO44)</f>
        <v>VR35</v>
      </c>
      <c r="AI44" s="23" t="b">
        <f>IF(Final_DF!AP44="","",Final_DF!AP44)</f>
        <v>0</v>
      </c>
      <c r="AJ44" s="23" t="str">
        <f>IF(Final_DF!AH44="","",Final_DF!AH44)</f>
        <v>0.03</v>
      </c>
      <c r="AK44" s="21" t="str">
        <f>IFERROR(VLOOKUP(A44,Postmarket!A:X,24,FALSE),"")</f>
        <v>SOR22</v>
      </c>
      <c r="AL44" s="21" t="str">
        <f>IFERROR(VLOOKUP(A44,Postmarket!A:X,23,FALSE),"")</f>
        <v/>
      </c>
      <c r="AM44" s="21">
        <f>IFERROR(VLOOKUP(A44,Postmarket!A:X,8,FALSE),"")</f>
        <v>-1.23</v>
      </c>
      <c r="AN44" s="21">
        <f>IFERROR(VLOOKUP(A44,Postmarket!A:F,5,FALSE),"")</f>
        <v>178.4</v>
      </c>
      <c r="AO44" s="23" t="str">
        <f>IF(Final_DF!DB44="","",Final_DF!DB44)</f>
        <v/>
      </c>
      <c r="AP44" s="23">
        <f>IF(Final_DF!CZ44="","",Final_DF!CZ44)</f>
        <v>72.709999999999994</v>
      </c>
      <c r="AQ44" s="23">
        <f>IF(Final_DF!DA44="","",Final_DF!DA44)</f>
        <v>73.73</v>
      </c>
      <c r="AR44" s="23" t="b">
        <f>IF(Final_DF!DC44="","",Final_DF!DC44)</f>
        <v>0</v>
      </c>
      <c r="AS44" s="23" t="b">
        <f>IF(Final_DF!DD44="","",Final_DF!DD44)</f>
        <v>0</v>
      </c>
      <c r="AT44" s="23" t="b">
        <f>IF(Final_DF!DE44="","",Final_DF!DE44)</f>
        <v>0</v>
      </c>
      <c r="AU44" s="23" t="b">
        <f>IF(Final_DF!DF44="","",Final_DF!DF44)</f>
        <v>0</v>
      </c>
      <c r="AY44" s="3"/>
      <c r="AZ44" s="3"/>
      <c r="BA44" s="3"/>
      <c r="BB44" s="55"/>
      <c r="BC44" s="3"/>
      <c r="BD44" s="3"/>
      <c r="BE44" s="3"/>
      <c r="BF44" s="3"/>
      <c r="BG44" s="3"/>
      <c r="BH44" s="3"/>
      <c r="BI44" s="3"/>
      <c r="BJ44" s="3"/>
      <c r="BK44" s="3"/>
      <c r="BL44" s="3"/>
      <c r="BM44" s="3"/>
      <c r="BN44" s="3"/>
      <c r="BO44" s="3"/>
      <c r="BP44" s="3"/>
      <c r="BQ44" s="3"/>
      <c r="BR44" s="3"/>
      <c r="BS44" s="3"/>
      <c r="BT44" s="3"/>
      <c r="BU44" s="99"/>
      <c r="BV44" s="99"/>
      <c r="BW44" s="3"/>
      <c r="BX44" s="3"/>
      <c r="BY44" s="3"/>
      <c r="BZ44" s="3"/>
      <c r="CA44" s="3"/>
      <c r="CB44" s="25">
        <f t="shared" si="4"/>
        <v>0</v>
      </c>
      <c r="CC44" s="25" t="str">
        <f t="shared" si="36"/>
        <v/>
      </c>
      <c r="CD44" s="3" t="str">
        <f t="shared" si="30"/>
        <v/>
      </c>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50">
        <f t="shared" si="31"/>
        <v>0</v>
      </c>
      <c r="DM44" s="25" t="str">
        <f t="shared" si="37"/>
        <v/>
      </c>
      <c r="DN44" s="3" t="str">
        <f t="shared" si="9"/>
        <v/>
      </c>
      <c r="DO44" s="3"/>
      <c r="DP44" s="3"/>
      <c r="DQ44" s="3"/>
      <c r="DR44" s="3"/>
      <c r="DS44" s="3"/>
      <c r="DT44" s="25" t="str">
        <f t="shared" si="11"/>
        <v/>
      </c>
      <c r="DU44" s="3" t="str">
        <f t="shared" si="32"/>
        <v/>
      </c>
      <c r="DW44" s="3"/>
      <c r="DX44" s="3"/>
      <c r="DY44" s="3"/>
      <c r="DZ44" s="3"/>
      <c r="EA44" s="25" t="str">
        <f t="shared" si="13"/>
        <v/>
      </c>
      <c r="EB44" s="3" t="str">
        <f t="shared" si="33"/>
        <v/>
      </c>
      <c r="ED44" s="3"/>
      <c r="EE44"/>
      <c r="EF44"/>
      <c r="EG44"/>
      <c r="EH44"/>
      <c r="EI44" s="3"/>
      <c r="EJ44" s="3"/>
      <c r="EK44" s="25" t="str">
        <f t="shared" si="15"/>
        <v/>
      </c>
      <c r="EL44" s="3" t="str">
        <f t="shared" si="34"/>
        <v/>
      </c>
      <c r="EO44"/>
      <c r="EP44"/>
      <c r="EQ44"/>
      <c r="ER44"/>
      <c r="ES44" s="3"/>
      <c r="ET44" s="25" t="str">
        <f t="shared" si="17"/>
        <v/>
      </c>
      <c r="EU44" s="3" t="str">
        <f t="shared" si="35"/>
        <v/>
      </c>
      <c r="FB44" s="3"/>
      <c r="FC44" s="3" t="s">
        <v>181</v>
      </c>
      <c r="FD44" s="3">
        <v>95</v>
      </c>
      <c r="FE44" s="3">
        <v>25</v>
      </c>
      <c r="FF44" s="27"/>
      <c r="FG44" s="27">
        <v>1</v>
      </c>
      <c r="FH44" s="27">
        <v>1</v>
      </c>
      <c r="FI44" s="3"/>
      <c r="FJ44" s="3"/>
      <c r="FK44" s="3"/>
      <c r="FL44" s="3"/>
      <c r="FM44" s="3"/>
      <c r="FN44" s="3"/>
      <c r="FO44" s="3" t="str">
        <f t="shared" si="24"/>
        <v/>
      </c>
      <c r="FT44" s="3" t="s">
        <v>266</v>
      </c>
      <c r="FU44" s="27">
        <v>1</v>
      </c>
      <c r="FV44" s="27"/>
      <c r="FW44" s="27"/>
      <c r="FX44" s="27"/>
      <c r="FY44" s="27"/>
      <c r="FZ44" s="27"/>
      <c r="GA44" s="3"/>
      <c r="GB44" s="3"/>
      <c r="GC44" s="3"/>
      <c r="GD44" s="3" t="s">
        <v>87</v>
      </c>
      <c r="GE44" s="3" t="str">
        <f t="shared" si="26"/>
        <v>t9 = 'NSE:INDIAMART1!'</v>
      </c>
      <c r="GF44" s="3" t="str">
        <f t="shared" si="27"/>
        <v>INDIAMART</v>
      </c>
      <c r="GG44" s="3"/>
      <c r="GH44" s="3"/>
      <c r="GI44" s="3"/>
      <c r="GJ44" s="3"/>
      <c r="GK44" s="3" t="s">
        <v>246</v>
      </c>
      <c r="GL44" s="27">
        <v>1</v>
      </c>
      <c r="GM44" s="27"/>
      <c r="GN44" s="27"/>
      <c r="GO44" s="27"/>
      <c r="GP44" s="27"/>
      <c r="GQ44" s="3"/>
      <c r="GR44" s="3" t="s">
        <v>87</v>
      </c>
      <c r="GS44" s="3" t="str">
        <f t="shared" si="28"/>
        <v>t9 = 'NSE:DABUR1!'</v>
      </c>
      <c r="GT44" s="3" t="str">
        <f t="shared" si="29"/>
        <v>DABUR</v>
      </c>
      <c r="GU44" s="3"/>
      <c r="GV44" s="3"/>
      <c r="HA44" s="3"/>
      <c r="HB44" s="3"/>
      <c r="HC44" s="3"/>
      <c r="HD44" s="3"/>
      <c r="HE44" s="3"/>
      <c r="HF44" s="3"/>
      <c r="HG44" s="3"/>
      <c r="HH44" s="3"/>
      <c r="HI44" s="3"/>
      <c r="HJ44" s="3"/>
      <c r="HK44" s="3"/>
      <c r="HL44" s="3"/>
      <c r="HM44" s="3"/>
      <c r="HN44" s="55"/>
      <c r="HO44" s="3"/>
      <c r="HP44" s="3"/>
      <c r="HQ44" s="3"/>
      <c r="HR44" s="3"/>
      <c r="HS44" s="3"/>
      <c r="HT44" s="3"/>
      <c r="HU44" s="3"/>
      <c r="HV44" s="3"/>
      <c r="HW44" s="3"/>
      <c r="HX44" s="3">
        <v>38</v>
      </c>
      <c r="HY44" s="3" t="str">
        <f t="shared" si="19"/>
        <v/>
      </c>
      <c r="HZ44" s="3" t="str">
        <f t="shared" si="20"/>
        <v/>
      </c>
      <c r="IA44" s="3"/>
      <c r="IB44" s="3" t="str">
        <f t="shared" si="21"/>
        <v>'BANKNIFTY1!'</v>
      </c>
      <c r="IC44" s="3" t="str">
        <f t="shared" si="10"/>
        <v/>
      </c>
      <c r="ID44" s="3" t="str">
        <f t="shared" si="22"/>
        <v>t38 = 'BANKNIFTY1!', BU38='', RANK38=''</v>
      </c>
    </row>
    <row r="45" spans="1:238" x14ac:dyDescent="0.25">
      <c r="A45" s="21" t="str">
        <f>IF(Final_DF!A45="","",Final_DF!A45)</f>
        <v>GRANULES</v>
      </c>
      <c r="B45" s="21" t="str">
        <f>IF(Final_DF!G45="","",Final_DF!G45)</f>
        <v xml:space="preserve">GRANULES INDIA LIMITED              </v>
      </c>
      <c r="C45" s="21" t="str">
        <f>IF(Final_DF!E45="","",Final_DF!E45)</f>
        <v>Health Technology</v>
      </c>
      <c r="D45" s="21" t="str">
        <f>IF(Final_DF!F45="","",Final_DF!F45)</f>
        <v>Pharmaceuticals: Other</v>
      </c>
      <c r="E45" s="21" t="b">
        <f>IF(Final_DF!BT45="","",Final_DF!BT45)</f>
        <v>1</v>
      </c>
      <c r="F45" s="21" t="b">
        <f>IF(Final_DF!BJ45="","",Final_DF!BJ45)</f>
        <v>0</v>
      </c>
      <c r="G45" s="21" t="b">
        <f>IF(Final_DF!CS45="","",Final_DF!CS45)</f>
        <v>0</v>
      </c>
      <c r="H45" s="37" t="str">
        <f>IF(Final_DF!CT45="","",Final_DF!CT45)</f>
        <v>na</v>
      </c>
      <c r="I45" s="37" t="str">
        <f>IF(Final_DF!CU45="","",Final_DF!CU45)</f>
        <v>na</v>
      </c>
      <c r="J45" s="21" t="str">
        <f>IF(Final_DF!CQ45="","",Final_DF!CQ45)</f>
        <v>BEARISH</v>
      </c>
      <c r="K45" s="21" t="str">
        <f>IF(Final_DF!CB45="","",Final_DF!CB45)</f>
        <v>Long Unwinding</v>
      </c>
      <c r="L45" s="22" t="str">
        <f>IF(Final_DF!CV45="","",Final_DF!CV45)</f>
        <v>na</v>
      </c>
      <c r="M45" s="22">
        <f>IF(Final_DF!CW45="","",Final_DF!CW45)</f>
        <v>0</v>
      </c>
      <c r="N45" s="22">
        <f>IF(Final_DF!CX45="","",Final_DF!CX45)</f>
        <v>0</v>
      </c>
      <c r="O45" s="22" t="b">
        <f>IF(Final_DF!CY45="","",Final_DF!CY45)</f>
        <v>0</v>
      </c>
      <c r="P45" s="22">
        <f>IF(Final_DF!CM45="","",Final_DF!CM45)</f>
        <v>0</v>
      </c>
      <c r="Q45" s="22">
        <f>IF(Final_DF!CN45="","",Final_DF!CN45)</f>
        <v>0</v>
      </c>
      <c r="R45" s="22">
        <f>IF(P45="","",ROUND((Final_DF!CO45/6)+1,0))</f>
        <v>1</v>
      </c>
      <c r="S45" s="22">
        <f>IF(Final_DF!CP45="","",Final_DF!CP45)</f>
        <v>0</v>
      </c>
      <c r="T45" s="22">
        <f>IFERROR(VLOOKUP(A45,VSLRT!A:E,3,FALSE),"")</f>
        <v>0</v>
      </c>
      <c r="U45" s="22">
        <f>IFERROR(VLOOKUP(A45,VSLRT!A:E,4,FALSE),"")</f>
        <v>0</v>
      </c>
      <c r="V45" s="22">
        <f>IFERROR(VLOOKUP(A45,VSLRT!A:E,5,FALSE),"")</f>
        <v>0</v>
      </c>
      <c r="W45" s="23" t="b">
        <f>IF(Final_DF!BA45="","",Final_DF!BA45)</f>
        <v>0</v>
      </c>
      <c r="X45" s="23" t="b">
        <f>IF(Final_DF!BB45="","",Final_DF!BB45)</f>
        <v>0</v>
      </c>
      <c r="Y45" s="23" t="b">
        <f>IF(Final_DF!BC45="","",Final_DF!BC45)</f>
        <v>0</v>
      </c>
      <c r="Z45" s="23">
        <f>IF(Final_DF!AW45="","",Final_DF!AW45)</f>
        <v>0</v>
      </c>
      <c r="AA45" s="23">
        <f>IF(Final_DF!AX45="","",Final_DF!AX45)</f>
        <v>0</v>
      </c>
      <c r="AB45" s="23">
        <f>IF(Final_DF!AY45="","",Final_DF!AY45)</f>
        <v>0</v>
      </c>
      <c r="AC45" s="23">
        <f>IF(Final_DF!M45="","",ROUND(Final_DF!M45,2))</f>
        <v>-1.47</v>
      </c>
      <c r="AD45" s="23">
        <f>IF(Final_DF!L45="","",ROUND(Final_DF!L45,2))</f>
        <v>416.7</v>
      </c>
      <c r="AE45" s="23" t="b">
        <f>IF(Final_DF!AZ45="","",Final_DF!AZ45)</f>
        <v>0</v>
      </c>
      <c r="AH45" s="23" t="str">
        <f>IF(Final_DF!AO45="","",Final_DF!AO45)</f>
        <v>VR102</v>
      </c>
      <c r="AI45" s="23" t="b">
        <f>IF(Final_DF!AP45="","",Final_DF!AP45)</f>
        <v>0</v>
      </c>
      <c r="AJ45" s="23" t="str">
        <f>IF(Final_DF!AH45="","",Final_DF!AH45)</f>
        <v>-</v>
      </c>
      <c r="AK45" s="21" t="str">
        <f>IFERROR(VLOOKUP(A45,Postmarket!A:X,24,FALSE),"")</f>
        <v/>
      </c>
      <c r="AL45" s="21" t="str">
        <f>IFERROR(VLOOKUP(A45,Postmarket!A:X,23,FALSE),"")</f>
        <v/>
      </c>
      <c r="AM45" s="21">
        <f>IFERROR(VLOOKUP(A45,Postmarket!A:X,8,FALSE),"")</f>
        <v>-1.2</v>
      </c>
      <c r="AN45" s="21">
        <f>IFERROR(VLOOKUP(A45,Postmarket!A:F,5,FALSE),"")</f>
        <v>422.2</v>
      </c>
      <c r="AO45" s="23" t="str">
        <f>IF(Final_DF!DB45="","",Final_DF!DB45)</f>
        <v/>
      </c>
      <c r="AP45" s="23">
        <f>IF(Final_DF!CZ45="","",Final_DF!CZ45)</f>
        <v>78.760000000000005</v>
      </c>
      <c r="AQ45" s="23">
        <f>IF(Final_DF!DA45="","",Final_DF!DA45)</f>
        <v>79.38</v>
      </c>
      <c r="AR45" s="23" t="b">
        <f>IF(Final_DF!DC45="","",Final_DF!DC45)</f>
        <v>0</v>
      </c>
      <c r="AS45" s="23" t="b">
        <f>IF(Final_DF!DD45="","",Final_DF!DD45)</f>
        <v>0</v>
      </c>
      <c r="AT45" s="23" t="b">
        <f>IF(Final_DF!DE45="","",Final_DF!DE45)</f>
        <v>0</v>
      </c>
      <c r="AU45" s="23" t="b">
        <f>IF(Final_DF!DF45="","",Final_DF!DF45)</f>
        <v>0</v>
      </c>
      <c r="AY45" s="3"/>
      <c r="AZ45" s="3"/>
      <c r="BA45" s="3"/>
      <c r="BB45" s="55"/>
      <c r="BC45" s="3"/>
      <c r="BD45" s="3"/>
      <c r="BE45" s="3"/>
      <c r="BF45" s="3"/>
      <c r="BG45" s="3"/>
      <c r="BH45" s="3"/>
      <c r="BI45" s="3"/>
      <c r="BJ45" s="3"/>
      <c r="BK45" s="3"/>
      <c r="BL45" s="3"/>
      <c r="BM45" s="3"/>
      <c r="BN45" s="3"/>
      <c r="BO45" s="3"/>
      <c r="BP45" s="3"/>
      <c r="BQ45" s="3"/>
      <c r="BR45" s="3"/>
      <c r="BS45" s="3"/>
      <c r="BT45" s="3"/>
      <c r="BU45" s="99"/>
      <c r="BV45" s="99"/>
      <c r="BW45" s="3"/>
      <c r="BX45" s="3"/>
      <c r="BY45" s="3"/>
      <c r="BZ45" s="3"/>
      <c r="CA45" s="3"/>
      <c r="CB45" s="25">
        <f t="shared" si="4"/>
        <v>0</v>
      </c>
      <c r="CC45" s="25" t="str">
        <f t="shared" si="36"/>
        <v/>
      </c>
      <c r="CD45" s="3" t="str">
        <f t="shared" si="30"/>
        <v/>
      </c>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50">
        <f t="shared" si="31"/>
        <v>0</v>
      </c>
      <c r="DM45" s="25" t="str">
        <f t="shared" si="37"/>
        <v/>
      </c>
      <c r="DN45" s="3" t="str">
        <f t="shared" si="9"/>
        <v/>
      </c>
      <c r="DO45" s="3"/>
      <c r="DP45" s="3"/>
      <c r="DQ45" s="3"/>
      <c r="DR45" s="3"/>
      <c r="DS45" s="3"/>
      <c r="DT45" s="25" t="str">
        <f t="shared" si="11"/>
        <v/>
      </c>
      <c r="DU45" s="3" t="str">
        <f t="shared" si="32"/>
        <v/>
      </c>
      <c r="DW45" s="3"/>
      <c r="DX45" s="3"/>
      <c r="DY45" s="3"/>
      <c r="DZ45" s="3"/>
      <c r="EA45" s="25" t="str">
        <f t="shared" si="13"/>
        <v/>
      </c>
      <c r="EB45" s="3" t="str">
        <f t="shared" si="33"/>
        <v/>
      </c>
      <c r="ED45" s="3"/>
      <c r="EE45"/>
      <c r="EF45"/>
      <c r="EG45"/>
      <c r="EH45"/>
      <c r="EI45" s="3"/>
      <c r="EJ45" s="3"/>
      <c r="EK45" s="25" t="str">
        <f t="shared" si="15"/>
        <v/>
      </c>
      <c r="EL45" s="3" t="str">
        <f t="shared" si="34"/>
        <v/>
      </c>
      <c r="EO45"/>
      <c r="EP45"/>
      <c r="EQ45"/>
      <c r="ER45"/>
      <c r="ES45" s="3"/>
      <c r="ET45" s="25" t="str">
        <f t="shared" si="17"/>
        <v/>
      </c>
      <c r="EU45" s="3" t="str">
        <f t="shared" si="35"/>
        <v/>
      </c>
      <c r="FB45" s="3"/>
      <c r="FC45" s="3" t="s">
        <v>204</v>
      </c>
      <c r="FD45" s="3">
        <v>122</v>
      </c>
      <c r="FE45" s="3">
        <v>5</v>
      </c>
      <c r="FF45" s="27">
        <v>1</v>
      </c>
      <c r="FG45" s="27"/>
      <c r="FH45" s="27">
        <v>1</v>
      </c>
      <c r="FI45" s="3"/>
      <c r="FJ45" s="3"/>
      <c r="FK45" s="3"/>
      <c r="FL45" s="3"/>
      <c r="FM45" s="3"/>
      <c r="FN45" s="3"/>
      <c r="FO45" s="3" t="str">
        <f t="shared" si="24"/>
        <v/>
      </c>
      <c r="FT45" s="3" t="s">
        <v>268</v>
      </c>
      <c r="FU45" s="27">
        <v>1</v>
      </c>
      <c r="FV45" s="27"/>
      <c r="FW45" s="27"/>
      <c r="FX45" s="27"/>
      <c r="FY45" s="27"/>
      <c r="FZ45" s="27"/>
      <c r="GA45" s="3"/>
      <c r="GB45" s="3"/>
      <c r="GC45" s="3"/>
      <c r="GD45" s="3" t="s">
        <v>88</v>
      </c>
      <c r="GE45" s="3" t="str">
        <f t="shared" si="26"/>
        <v>t10 = 'NSE:INDUSTOWER1!'</v>
      </c>
      <c r="GF45" s="3" t="str">
        <f t="shared" si="27"/>
        <v>INDUSTOWER</v>
      </c>
      <c r="GG45" s="3"/>
      <c r="GH45" s="3"/>
      <c r="GI45" s="3"/>
      <c r="GJ45" s="3"/>
      <c r="GK45" s="3" t="s">
        <v>247</v>
      </c>
      <c r="GL45" s="27">
        <v>1</v>
      </c>
      <c r="GM45" s="27"/>
      <c r="GN45" s="27"/>
      <c r="GO45" s="27"/>
      <c r="GP45" s="27"/>
      <c r="GQ45" s="3"/>
      <c r="GR45" s="3" t="s">
        <v>88</v>
      </c>
      <c r="GS45" s="3" t="str">
        <f t="shared" si="28"/>
        <v>t10 = 'NSE:DEEPAKNTR1!'</v>
      </c>
      <c r="GT45" s="3" t="str">
        <f t="shared" si="29"/>
        <v>DEEPAKNTR</v>
      </c>
      <c r="GU45" s="3"/>
      <c r="GV45" s="3"/>
      <c r="HA45" s="3"/>
      <c r="HB45" s="3"/>
      <c r="HC45" s="3"/>
      <c r="HD45" s="3"/>
      <c r="HE45" s="3"/>
      <c r="HF45" s="3"/>
      <c r="HG45" s="3"/>
      <c r="HH45" s="3"/>
      <c r="HI45" s="3"/>
      <c r="HJ45" s="3"/>
      <c r="HK45" s="3"/>
      <c r="HL45" s="3"/>
      <c r="HM45" s="3"/>
      <c r="HN45" s="55"/>
      <c r="HO45" s="3"/>
      <c r="HP45" s="3"/>
      <c r="HQ45" s="3"/>
      <c r="HR45" s="3"/>
      <c r="HS45" s="3"/>
      <c r="HT45" s="3"/>
      <c r="HU45" s="3"/>
      <c r="HV45" s="3"/>
      <c r="HW45" s="3"/>
      <c r="HX45" s="3">
        <v>39</v>
      </c>
      <c r="HY45" s="3" t="str">
        <f t="shared" si="19"/>
        <v/>
      </c>
      <c r="HZ45" s="3" t="str">
        <f t="shared" si="20"/>
        <v/>
      </c>
      <c r="IA45" s="3"/>
      <c r="IB45" s="3" t="str">
        <f t="shared" si="21"/>
        <v>'BANKNIFTY1!'</v>
      </c>
      <c r="IC45" s="3" t="str">
        <f t="shared" si="10"/>
        <v/>
      </c>
      <c r="ID45" s="3" t="str">
        <f t="shared" si="22"/>
        <v>t39 = 'BANKNIFTY1!', BU39='', RANK39=''</v>
      </c>
    </row>
    <row r="46" spans="1:238" x14ac:dyDescent="0.25">
      <c r="A46" s="21" t="str">
        <f>IF(Final_DF!A46="","",Final_DF!A46)</f>
        <v>JSWSTEEL</v>
      </c>
      <c r="B46" s="21" t="str">
        <f>IF(Final_DF!G46="","",Final_DF!G46)</f>
        <v xml:space="preserve">JSW STEEL LIMITED                   </v>
      </c>
      <c r="C46" s="21" t="str">
        <f>IF(Final_DF!E46="","",Final_DF!E46)</f>
        <v>Non-Energy Minerals</v>
      </c>
      <c r="D46" s="21" t="str">
        <f>IF(Final_DF!F46="","",Final_DF!F46)</f>
        <v>Steel</v>
      </c>
      <c r="E46" s="21" t="b">
        <f>IF(Final_DF!BT46="","",Final_DF!BT46)</f>
        <v>0</v>
      </c>
      <c r="F46" s="21" t="b">
        <f>IF(Final_DF!BJ46="","",Final_DF!BJ46)</f>
        <v>1</v>
      </c>
      <c r="G46" s="21" t="b">
        <f>IF(Final_DF!CS46="","",Final_DF!CS46)</f>
        <v>0</v>
      </c>
      <c r="H46" s="37" t="str">
        <f>IF(Final_DF!CT46="","",Final_DF!CT46)</f>
        <v>na</v>
      </c>
      <c r="I46" s="37" t="str">
        <f>IF(Final_DF!CU46="","",Final_DF!CU46)</f>
        <v>na</v>
      </c>
      <c r="J46" s="21" t="str">
        <f>IF(Final_DF!CQ46="","",Final_DF!CQ46)</f>
        <v>BEARISH</v>
      </c>
      <c r="K46" s="21" t="str">
        <f>IF(Final_DF!CB46="","",Final_DF!CB46)</f>
        <v>Long Unwinding</v>
      </c>
      <c r="L46" s="22" t="str">
        <f>IF(Final_DF!CV46="","",Final_DF!CV46)</f>
        <v>BULLISH</v>
      </c>
      <c r="M46" s="22">
        <f>IF(Final_DF!CW46="","",Final_DF!CW46)</f>
        <v>24</v>
      </c>
      <c r="N46" s="22">
        <f>IF(Final_DF!CX46="","",Final_DF!CX46)</f>
        <v>144</v>
      </c>
      <c r="O46" s="22" t="b">
        <f>IF(Final_DF!CY46="","",Final_DF!CY46)</f>
        <v>0</v>
      </c>
      <c r="P46" s="22" t="str">
        <f>IF(Final_DF!CM46="","",Final_DF!CM46)</f>
        <v>Buy</v>
      </c>
      <c r="Q46" s="22" t="str">
        <f>IF(Final_DF!CN46="","",Final_DF!CN46)</f>
        <v>LAST_LOSER</v>
      </c>
      <c r="R46" s="22">
        <f>IF(P46="","",ROUND((Final_DF!CO46/6)+1,0))</f>
        <v>2</v>
      </c>
      <c r="S46" s="22">
        <f>IF(Final_DF!CP46="","",Final_DF!CP46)</f>
        <v>790</v>
      </c>
      <c r="T46" s="22">
        <f>IFERROR(VLOOKUP(A46,VSLRT!A:E,3,FALSE),"")</f>
        <v>0</v>
      </c>
      <c r="U46" s="22">
        <f>IFERROR(VLOOKUP(A46,VSLRT!A:E,4,FALSE),"")</f>
        <v>0</v>
      </c>
      <c r="V46" s="22">
        <f>IFERROR(VLOOKUP(A46,VSLRT!A:E,5,FALSE),"")</f>
        <v>0</v>
      </c>
      <c r="W46" s="23" t="b">
        <f>IF(Final_DF!BA46="","",Final_DF!BA46)</f>
        <v>0</v>
      </c>
      <c r="X46" s="23" t="b">
        <f>IF(Final_DF!BB46="","",Final_DF!BB46)</f>
        <v>0</v>
      </c>
      <c r="Y46" s="23" t="b">
        <f>IF(Final_DF!BC46="","",Final_DF!BC46)</f>
        <v>0</v>
      </c>
      <c r="Z46" s="23">
        <f>IF(Final_DF!AW46="","",Final_DF!AW46)</f>
        <v>0</v>
      </c>
      <c r="AA46" s="23">
        <f>IF(Final_DF!AX46="","",Final_DF!AX46)</f>
        <v>0</v>
      </c>
      <c r="AB46" s="23">
        <f>IF(Final_DF!AY46="","",Final_DF!AY46)</f>
        <v>0</v>
      </c>
      <c r="AC46" s="23">
        <f>IF(Final_DF!M46="","",ROUND(Final_DF!M46,2))</f>
        <v>-1.43</v>
      </c>
      <c r="AD46" s="23">
        <f>IF(Final_DF!L46="","",ROUND(Final_DF!L46,2))</f>
        <v>806.95</v>
      </c>
      <c r="AE46" s="23" t="b">
        <f>IF(Final_DF!AZ46="","",Final_DF!AZ46)</f>
        <v>0</v>
      </c>
      <c r="AH46" s="23" t="str">
        <f>IF(Final_DF!AO46="","",Final_DF!AO46)</f>
        <v>VR97</v>
      </c>
      <c r="AI46" s="23" t="b">
        <f>IF(Final_DF!AP46="","",Final_DF!AP46)</f>
        <v>0</v>
      </c>
      <c r="AJ46" s="23" t="str">
        <f>IF(Final_DF!AH46="","",Final_DF!AH46)</f>
        <v>0.66</v>
      </c>
      <c r="AK46" s="21" t="str">
        <f>IFERROR(VLOOKUP(A46,Postmarket!A:X,24,FALSE),"")</f>
        <v/>
      </c>
      <c r="AL46" s="21" t="str">
        <f>IFERROR(VLOOKUP(A46,Postmarket!A:X,23,FALSE),"")</f>
        <v/>
      </c>
      <c r="AM46" s="21">
        <f>IFERROR(VLOOKUP(A46,Postmarket!A:X,8,FALSE),"")</f>
        <v>-1.22</v>
      </c>
      <c r="AN46" s="21">
        <f>IFERROR(VLOOKUP(A46,Postmarket!A:F,5,FALSE),"")</f>
        <v>816.65</v>
      </c>
      <c r="AO46" s="23" t="str">
        <f>IF(Final_DF!DB46="","",Final_DF!DB46)</f>
        <v/>
      </c>
      <c r="AP46" s="23">
        <f>IF(Final_DF!CZ46="","",Final_DF!CZ46)</f>
        <v>12.31</v>
      </c>
      <c r="AQ46" s="23">
        <f>IF(Final_DF!DA46="","",Final_DF!DA46)</f>
        <v>12.66</v>
      </c>
      <c r="AR46" s="23" t="b">
        <f>IF(Final_DF!DC46="","",Final_DF!DC46)</f>
        <v>0</v>
      </c>
      <c r="AS46" s="23" t="b">
        <f>IF(Final_DF!DD46="","",Final_DF!DD46)</f>
        <v>0</v>
      </c>
      <c r="AT46" s="23" t="b">
        <f>IF(Final_DF!DE46="","",Final_DF!DE46)</f>
        <v>0</v>
      </c>
      <c r="AU46" s="23" t="b">
        <f>IF(Final_DF!DF46="","",Final_DF!DF46)</f>
        <v>0</v>
      </c>
      <c r="AY46" s="3"/>
      <c r="AZ46" s="3"/>
      <c r="BA46" s="3"/>
      <c r="BB46" s="55"/>
      <c r="BC46" s="3"/>
      <c r="BD46" s="3"/>
      <c r="BE46" s="3"/>
      <c r="BF46" s="3"/>
      <c r="BG46" s="3"/>
      <c r="BH46" s="3"/>
      <c r="BI46" s="3"/>
      <c r="BJ46" s="3"/>
      <c r="BK46" s="3"/>
      <c r="BL46" s="3"/>
      <c r="BM46" s="3"/>
      <c r="BN46" s="3"/>
      <c r="BO46" s="3"/>
      <c r="BP46" s="3"/>
      <c r="BQ46" s="3"/>
      <c r="BR46" s="3"/>
      <c r="BS46" s="3"/>
      <c r="BT46" s="3"/>
      <c r="BU46" s="99"/>
      <c r="BV46" s="99"/>
      <c r="BW46" s="3"/>
      <c r="BX46" s="3"/>
      <c r="BY46" s="3"/>
      <c r="BZ46" s="3"/>
      <c r="CA46" s="3"/>
      <c r="CB46" s="25">
        <f t="shared" si="4"/>
        <v>0</v>
      </c>
      <c r="CC46" s="25" t="str">
        <f t="shared" si="36"/>
        <v/>
      </c>
      <c r="CD46" s="3" t="str">
        <f t="shared" si="30"/>
        <v/>
      </c>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50">
        <f t="shared" si="31"/>
        <v>0</v>
      </c>
      <c r="DM46" s="25" t="str">
        <f t="shared" si="37"/>
        <v/>
      </c>
      <c r="DN46" s="3" t="str">
        <f t="shared" ref="DN46:DN55" si="38">IF(CG46="1 Total","###P2_BULL",IF(DM46="","","NSE:"&amp;TRIM(SUBSTITUTE(SUBSTITUTE(DM46,"&amp;","_"),"-","_"))))</f>
        <v/>
      </c>
      <c r="DO46" s="3"/>
      <c r="DP46" s="3"/>
      <c r="DQ46" s="3"/>
      <c r="DR46" s="3"/>
      <c r="DS46" s="3"/>
      <c r="DT46" s="25" t="str">
        <f t="shared" si="11"/>
        <v/>
      </c>
      <c r="DU46" s="3" t="str">
        <f t="shared" si="32"/>
        <v/>
      </c>
      <c r="DW46" s="3"/>
      <c r="DX46" s="3"/>
      <c r="DY46" s="3"/>
      <c r="DZ46" s="3"/>
      <c r="EA46" s="25" t="str">
        <f t="shared" si="13"/>
        <v/>
      </c>
      <c r="EB46" s="3" t="str">
        <f t="shared" si="33"/>
        <v/>
      </c>
      <c r="ED46" s="3"/>
      <c r="EE46"/>
      <c r="EF46"/>
      <c r="EG46"/>
      <c r="EH46"/>
      <c r="EI46" s="3"/>
      <c r="EJ46" s="3"/>
      <c r="EK46" s="25" t="str">
        <f t="shared" si="15"/>
        <v/>
      </c>
      <c r="EL46" s="3" t="str">
        <f t="shared" si="34"/>
        <v/>
      </c>
      <c r="EO46"/>
      <c r="EP46"/>
      <c r="EQ46"/>
      <c r="ER46"/>
      <c r="ES46" s="3"/>
      <c r="ET46" s="25" t="str">
        <f t="shared" si="17"/>
        <v/>
      </c>
      <c r="EU46" s="3" t="str">
        <f t="shared" si="35"/>
        <v/>
      </c>
      <c r="FB46" s="3"/>
      <c r="FC46" s="3" t="s">
        <v>205</v>
      </c>
      <c r="FD46" s="3">
        <v>144</v>
      </c>
      <c r="FE46" s="3">
        <v>24</v>
      </c>
      <c r="FF46" s="27"/>
      <c r="FG46" s="27">
        <v>1</v>
      </c>
      <c r="FH46" s="27">
        <v>1</v>
      </c>
      <c r="FI46" s="3"/>
      <c r="FJ46" s="3"/>
      <c r="FK46" s="3"/>
      <c r="FL46" s="3"/>
      <c r="FM46" s="3"/>
      <c r="FN46" s="3"/>
      <c r="FO46" s="3" t="str">
        <f t="shared" si="24"/>
        <v/>
      </c>
      <c r="FT46" s="3" t="s">
        <v>1</v>
      </c>
      <c r="FU46" s="27">
        <v>1</v>
      </c>
      <c r="FV46" s="27"/>
      <c r="FW46" s="27"/>
      <c r="FX46" s="27"/>
      <c r="FY46" s="27"/>
      <c r="FZ46" s="27"/>
      <c r="GA46" s="3"/>
      <c r="GB46" s="3"/>
      <c r="GC46" s="3"/>
      <c r="GD46" s="3" t="s">
        <v>89</v>
      </c>
      <c r="GE46" s="3" t="str">
        <f t="shared" si="26"/>
        <v>t11 = 'NSE:INFY1!'</v>
      </c>
      <c r="GF46" s="3" t="str">
        <f t="shared" si="27"/>
        <v>INFY</v>
      </c>
      <c r="GG46" s="3"/>
      <c r="GH46" s="3"/>
      <c r="GI46" s="3"/>
      <c r="GJ46" s="3"/>
      <c r="GK46" s="3" t="s">
        <v>248</v>
      </c>
      <c r="GL46" s="27">
        <v>1</v>
      </c>
      <c r="GM46" s="27"/>
      <c r="GN46" s="27"/>
      <c r="GO46" s="27"/>
      <c r="GP46" s="27"/>
      <c r="GQ46" s="3"/>
      <c r="GR46" s="3" t="s">
        <v>89</v>
      </c>
      <c r="GS46" s="3" t="str">
        <f t="shared" si="28"/>
        <v>t11 = 'NSE:DIVISLAB1!'</v>
      </c>
      <c r="GT46" s="3" t="str">
        <f t="shared" si="29"/>
        <v>DIVISLAB</v>
      </c>
      <c r="GU46" s="3"/>
      <c r="GV46" s="3"/>
      <c r="HA46" s="3"/>
      <c r="HB46" s="3"/>
      <c r="HC46" s="3"/>
      <c r="HD46" s="3"/>
      <c r="HE46" s="3"/>
      <c r="HF46" s="3"/>
      <c r="HG46" s="3"/>
      <c r="HH46" s="3"/>
      <c r="HI46" s="3"/>
      <c r="HJ46" s="3"/>
      <c r="HK46" s="3"/>
      <c r="HL46" s="3"/>
      <c r="HM46" s="3"/>
      <c r="HN46" s="55"/>
      <c r="HO46" s="3"/>
      <c r="HP46" s="3"/>
      <c r="HQ46" s="3"/>
      <c r="HR46" s="3"/>
      <c r="HS46" s="3"/>
      <c r="HT46" s="3"/>
      <c r="HU46" s="3"/>
      <c r="HV46" s="3"/>
      <c r="HW46" s="3"/>
      <c r="HX46" s="3">
        <v>40</v>
      </c>
      <c r="HY46" s="3" t="str">
        <f t="shared" si="19"/>
        <v/>
      </c>
      <c r="HZ46" s="3" t="str">
        <f t="shared" si="20"/>
        <v/>
      </c>
      <c r="IA46" s="3"/>
      <c r="IB46" s="3" t="str">
        <f t="shared" si="21"/>
        <v>'BANKNIFTY1!'</v>
      </c>
      <c r="IC46" s="3" t="str">
        <f t="shared" si="10"/>
        <v/>
      </c>
      <c r="ID46" s="3" t="str">
        <f t="shared" si="22"/>
        <v>t40 = 'BANKNIFTY1!', BU40='', RANK40=''</v>
      </c>
    </row>
    <row r="47" spans="1:238" x14ac:dyDescent="0.25">
      <c r="A47" s="21" t="str">
        <f>IF(Final_DF!A47="","",Final_DF!A47)</f>
        <v>LUPIN</v>
      </c>
      <c r="B47" s="21" t="str">
        <f>IF(Final_DF!G47="","",Final_DF!G47)</f>
        <v xml:space="preserve">LUPIN LIMITED                       </v>
      </c>
      <c r="C47" s="21" t="str">
        <f>IF(Final_DF!E47="","",Final_DF!E47)</f>
        <v>Health Technology</v>
      </c>
      <c r="D47" s="21" t="str">
        <f>IF(Final_DF!F47="","",Final_DF!F47)</f>
        <v>Pharmaceuticals: Other</v>
      </c>
      <c r="E47" s="21" t="b">
        <f>IF(Final_DF!BT47="","",Final_DF!BT47)</f>
        <v>0</v>
      </c>
      <c r="F47" s="21" t="b">
        <f>IF(Final_DF!BJ47="","",Final_DF!BJ47)</f>
        <v>1</v>
      </c>
      <c r="G47" s="21" t="b">
        <f>IF(Final_DF!CS47="","",Final_DF!CS47)</f>
        <v>0</v>
      </c>
      <c r="H47" s="37" t="str">
        <f>IF(Final_DF!CT47="","",Final_DF!CT47)</f>
        <v>na</v>
      </c>
      <c r="I47" s="37" t="str">
        <f>IF(Final_DF!CU47="","",Final_DF!CU47)</f>
        <v>na</v>
      </c>
      <c r="J47" s="21" t="str">
        <f>IF(Final_DF!CQ47="","",Final_DF!CQ47)</f>
        <v>BEARISH</v>
      </c>
      <c r="K47" s="21" t="str">
        <f>IF(Final_DF!CB47="","",Final_DF!CB47)</f>
        <v>Long Unwinding</v>
      </c>
      <c r="L47" s="22" t="str">
        <f>IF(Final_DF!CV47="","",Final_DF!CV47)</f>
        <v>BULLISH</v>
      </c>
      <c r="M47" s="22">
        <f>IF(Final_DF!CW47="","",Final_DF!CW47)</f>
        <v>4</v>
      </c>
      <c r="N47" s="22">
        <f>IF(Final_DF!CX47="","",Final_DF!CX47)</f>
        <v>236</v>
      </c>
      <c r="O47" s="22" t="b">
        <f>IF(Final_DF!CY47="","",Final_DF!CY47)</f>
        <v>0</v>
      </c>
      <c r="P47" s="22" t="str">
        <f>IF(Final_DF!CM47="","",Final_DF!CM47)</f>
        <v>Sell</v>
      </c>
      <c r="Q47" s="22" t="str">
        <f>IF(Final_DF!CN47="","",Final_DF!CN47)</f>
        <v>LAST_LOSER</v>
      </c>
      <c r="R47" s="22">
        <f>IF(P47="","",ROUND((Final_DF!CO47/6)+1,0))</f>
        <v>1</v>
      </c>
      <c r="S47" s="22">
        <f>IF(Final_DF!CP47="","",Final_DF!CP47)</f>
        <v>1430</v>
      </c>
      <c r="T47" s="22">
        <f>IFERROR(VLOOKUP(A47,VSLRT!A:E,3,FALSE),"")</f>
        <v>0</v>
      </c>
      <c r="U47" s="22">
        <f>IFERROR(VLOOKUP(A47,VSLRT!A:E,4,FALSE),"")</f>
        <v>0</v>
      </c>
      <c r="V47" s="22">
        <f>IFERROR(VLOOKUP(A47,VSLRT!A:E,5,FALSE),"")</f>
        <v>0</v>
      </c>
      <c r="W47" s="23" t="b">
        <f>IF(Final_DF!BA47="","",Final_DF!BA47)</f>
        <v>0</v>
      </c>
      <c r="X47" s="23" t="b">
        <f>IF(Final_DF!BB47="","",Final_DF!BB47)</f>
        <v>0</v>
      </c>
      <c r="Y47" s="23" t="b">
        <f>IF(Final_DF!BC47="","",Final_DF!BC47)</f>
        <v>0</v>
      </c>
      <c r="Z47" s="23">
        <f>IF(Final_DF!AW47="","",Final_DF!AW47)</f>
        <v>0</v>
      </c>
      <c r="AA47" s="23">
        <f>IF(Final_DF!AX47="","",Final_DF!AX47)</f>
        <v>0</v>
      </c>
      <c r="AB47" s="23">
        <f>IF(Final_DF!AY47="","",Final_DF!AY47)</f>
        <v>0</v>
      </c>
      <c r="AC47" s="23">
        <f>IF(Final_DF!M47="","",ROUND(Final_DF!M47,2))</f>
        <v>-1.41</v>
      </c>
      <c r="AD47" s="23">
        <f>IF(Final_DF!L47="","",ROUND(Final_DF!L47,2))</f>
        <v>1409.65</v>
      </c>
      <c r="AE47" s="23" t="b">
        <f>IF(Final_DF!AZ47="","",Final_DF!AZ47)</f>
        <v>0</v>
      </c>
      <c r="AH47" s="23" t="str">
        <f>IF(Final_DF!AO47="","",Final_DF!AO47)</f>
        <v>VR111</v>
      </c>
      <c r="AI47" s="23" t="b">
        <f>IF(Final_DF!AP47="","",Final_DF!AP47)</f>
        <v>0</v>
      </c>
      <c r="AJ47" s="23" t="str">
        <f>IF(Final_DF!AH47="","",Final_DF!AH47)</f>
        <v>0.40</v>
      </c>
      <c r="AK47" s="21" t="str">
        <f>IFERROR(VLOOKUP(A47,Postmarket!A:X,24,FALSE),"")</f>
        <v/>
      </c>
      <c r="AL47" s="21" t="str">
        <f>IFERROR(VLOOKUP(A47,Postmarket!A:X,23,FALSE),"")</f>
        <v/>
      </c>
      <c r="AM47" s="21">
        <f>IFERROR(VLOOKUP(A47,Postmarket!A:X,8,FALSE),"")</f>
        <v>-1.42</v>
      </c>
      <c r="AN47" s="21">
        <f>IFERROR(VLOOKUP(A47,Postmarket!A:F,5,FALSE),"")</f>
        <v>1430.25</v>
      </c>
      <c r="AO47" s="23" t="str">
        <f>IF(Final_DF!DB47="","",Final_DF!DB47)</f>
        <v/>
      </c>
      <c r="AP47" s="23">
        <f>IF(Final_DF!CZ47="","",Final_DF!CZ47)</f>
        <v>35.770000000000003</v>
      </c>
      <c r="AQ47" s="23">
        <f>IF(Final_DF!DA47="","",Final_DF!DA47)</f>
        <v>37.33</v>
      </c>
      <c r="AR47" s="23" t="b">
        <f>IF(Final_DF!DC47="","",Final_DF!DC47)</f>
        <v>0</v>
      </c>
      <c r="AS47" s="23" t="b">
        <f>IF(Final_DF!DD47="","",Final_DF!DD47)</f>
        <v>0</v>
      </c>
      <c r="AT47" s="23" t="b">
        <f>IF(Final_DF!DE47="","",Final_DF!DE47)</f>
        <v>0</v>
      </c>
      <c r="AU47" s="23" t="b">
        <f>IF(Final_DF!DF47="","",Final_DF!DF47)</f>
        <v>0</v>
      </c>
      <c r="AY47" s="3"/>
      <c r="AZ47" s="3"/>
      <c r="BA47" s="3"/>
      <c r="BB47" s="55"/>
      <c r="BC47" s="3"/>
      <c r="BD47" s="3"/>
      <c r="BE47" s="3"/>
      <c r="BF47" s="3"/>
      <c r="BG47" s="3"/>
      <c r="BH47" s="3"/>
      <c r="BI47" s="3"/>
      <c r="BJ47" s="3"/>
      <c r="BK47" s="3"/>
      <c r="BL47" s="3"/>
      <c r="BM47" s="3"/>
      <c r="BN47" s="3"/>
      <c r="BO47" s="3"/>
      <c r="BP47" s="3"/>
      <c r="BQ47" s="3"/>
      <c r="BR47" s="3"/>
      <c r="BS47" s="3"/>
      <c r="BT47" s="3"/>
      <c r="BU47" s="99"/>
      <c r="BV47" s="99"/>
      <c r="BW47" s="3"/>
      <c r="BX47" s="3"/>
      <c r="BY47" s="3"/>
      <c r="BZ47" s="3"/>
      <c r="CA47" s="3"/>
      <c r="CB47" s="25">
        <f t="shared" si="4"/>
        <v>0</v>
      </c>
      <c r="CC47" s="25" t="str">
        <f t="shared" si="36"/>
        <v/>
      </c>
      <c r="CD47" s="3" t="str">
        <f t="shared" si="30"/>
        <v/>
      </c>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50">
        <f t="shared" si="31"/>
        <v>0</v>
      </c>
      <c r="DM47" s="25" t="str">
        <f t="shared" si="37"/>
        <v/>
      </c>
      <c r="DN47" s="3" t="str">
        <f t="shared" si="38"/>
        <v/>
      </c>
      <c r="DO47" s="3"/>
      <c r="DP47" s="3"/>
      <c r="DQ47" s="3"/>
      <c r="DR47" s="3"/>
      <c r="DS47" s="3"/>
      <c r="DT47" s="25" t="str">
        <f t="shared" si="11"/>
        <v/>
      </c>
      <c r="DU47" s="3" t="str">
        <f t="shared" si="32"/>
        <v/>
      </c>
      <c r="DW47" s="3"/>
      <c r="DX47" s="3"/>
      <c r="DY47" s="3"/>
      <c r="DZ47" s="3"/>
      <c r="EA47" s="25" t="str">
        <f t="shared" si="13"/>
        <v/>
      </c>
      <c r="EB47" s="3" t="str">
        <f t="shared" si="33"/>
        <v/>
      </c>
      <c r="ED47" s="3"/>
      <c r="EE47"/>
      <c r="EF47"/>
      <c r="EG47"/>
      <c r="EH47"/>
      <c r="EI47" s="3"/>
      <c r="EJ47" s="3"/>
      <c r="EK47" s="25" t="str">
        <f t="shared" si="15"/>
        <v/>
      </c>
      <c r="EL47" s="3" t="str">
        <f t="shared" si="34"/>
        <v/>
      </c>
      <c r="EO47"/>
      <c r="EP47"/>
      <c r="EQ47"/>
      <c r="ER47"/>
      <c r="ES47" s="3"/>
      <c r="ET47" s="25" t="str">
        <f t="shared" si="17"/>
        <v/>
      </c>
      <c r="EU47" s="3" t="str">
        <f t="shared" si="35"/>
        <v/>
      </c>
      <c r="FB47" s="3"/>
      <c r="FC47" s="3" t="s">
        <v>280</v>
      </c>
      <c r="FD47" s="3">
        <v>1</v>
      </c>
      <c r="FE47" s="3">
        <v>1</v>
      </c>
      <c r="FF47" s="27">
        <v>1</v>
      </c>
      <c r="FG47" s="27"/>
      <c r="FH47" s="27">
        <v>1</v>
      </c>
      <c r="FI47" s="3"/>
      <c r="FJ47" s="3"/>
      <c r="FK47" s="3"/>
      <c r="FL47" s="3"/>
      <c r="FM47" s="3"/>
      <c r="FN47" s="3"/>
      <c r="FO47" s="3" t="str">
        <f t="shared" si="24"/>
        <v/>
      </c>
      <c r="FT47" s="3" t="s">
        <v>269</v>
      </c>
      <c r="FU47" s="27">
        <v>1</v>
      </c>
      <c r="FV47" s="27"/>
      <c r="FW47" s="27"/>
      <c r="FX47" s="27"/>
      <c r="FY47" s="27"/>
      <c r="FZ47" s="27"/>
      <c r="GA47" s="3"/>
      <c r="GB47" s="3"/>
      <c r="GC47" s="3"/>
      <c r="GD47" s="3" t="s">
        <v>90</v>
      </c>
      <c r="GE47" s="3" t="str">
        <f t="shared" si="26"/>
        <v>t12 = 'NSE:IPCALAB1!'</v>
      </c>
      <c r="GF47" s="3" t="str">
        <f t="shared" si="27"/>
        <v>IPCALAB</v>
      </c>
      <c r="GG47" s="3"/>
      <c r="GH47" s="3"/>
      <c r="GI47" s="3"/>
      <c r="GJ47" s="3"/>
      <c r="GK47" s="3" t="s">
        <v>249</v>
      </c>
      <c r="GL47" s="27">
        <v>1</v>
      </c>
      <c r="GM47" s="27"/>
      <c r="GN47" s="27"/>
      <c r="GO47" s="27"/>
      <c r="GP47" s="27"/>
      <c r="GQ47" s="3"/>
      <c r="GR47" s="3" t="s">
        <v>90</v>
      </c>
      <c r="GS47" s="3" t="str">
        <f t="shared" si="28"/>
        <v>t12 = 'NSE:DLF1!'</v>
      </c>
      <c r="GT47" s="3" t="str">
        <f t="shared" si="29"/>
        <v>DLF</v>
      </c>
      <c r="GU47" s="3"/>
      <c r="GV47" s="3"/>
      <c r="HA47" s="3"/>
      <c r="HB47" s="3"/>
      <c r="HC47" s="3"/>
      <c r="HD47" s="3"/>
      <c r="HE47" s="3"/>
      <c r="HF47" s="3"/>
      <c r="HG47" s="3"/>
      <c r="HH47" s="3"/>
      <c r="HI47" s="3"/>
      <c r="HJ47" s="3"/>
      <c r="HK47" s="3"/>
      <c r="HL47" s="3"/>
      <c r="HM47" s="3"/>
      <c r="HN47" s="55"/>
      <c r="HO47" s="3"/>
      <c r="HP47" s="3"/>
      <c r="HQ47" s="3"/>
      <c r="HR47" s="3"/>
      <c r="HS47" s="3"/>
      <c r="HT47" s="3"/>
      <c r="HU47" s="3"/>
      <c r="HV47" s="3"/>
      <c r="HW47" s="3"/>
      <c r="HX47" s="3"/>
      <c r="HY47" s="3"/>
      <c r="HZ47" s="3"/>
      <c r="IA47" s="3"/>
      <c r="IB47" s="3"/>
      <c r="IC47" s="3"/>
      <c r="ID47" s="3"/>
    </row>
    <row r="48" spans="1:238" x14ac:dyDescent="0.25">
      <c r="A48" s="21" t="str">
        <f>IF(Final_DF!A48="","",Final_DF!A48)</f>
        <v>LALPATHLAB</v>
      </c>
      <c r="B48" s="21" t="str">
        <f>IF(Final_DF!G48="","",Final_DF!G48)</f>
        <v xml:space="preserve">DR. LAL PATH LABS LTD.              </v>
      </c>
      <c r="C48" s="21" t="str">
        <f>IF(Final_DF!E48="","",Final_DF!E48)</f>
        <v>Health Services</v>
      </c>
      <c r="D48" s="21" t="str">
        <f>IF(Final_DF!F48="","",Final_DF!F48)</f>
        <v>Medical/Nursing Services</v>
      </c>
      <c r="E48" s="21" t="b">
        <f>IF(Final_DF!BT48="","",Final_DF!BT48)</f>
        <v>0</v>
      </c>
      <c r="F48" s="21" t="b">
        <f>IF(Final_DF!BJ48="","",Final_DF!BJ48)</f>
        <v>1</v>
      </c>
      <c r="G48" s="21" t="b">
        <f>IF(Final_DF!CS48="","",Final_DF!CS48)</f>
        <v>0</v>
      </c>
      <c r="H48" s="37" t="str">
        <f>IF(Final_DF!CT48="","",Final_DF!CT48)</f>
        <v>BEARISH_ALIGNMENT</v>
      </c>
      <c r="I48" s="37" t="str">
        <f>IF(Final_DF!CU48="","",Final_DF!CU48)</f>
        <v>BEARISH_ALIGNMENT</v>
      </c>
      <c r="J48" s="21" t="str">
        <f>IF(Final_DF!CQ48="","",Final_DF!CQ48)</f>
        <v>BEARISH</v>
      </c>
      <c r="K48" s="21" t="str">
        <f>IF(Final_DF!CB48="","",Final_DF!CB48)</f>
        <v>Short Buildup</v>
      </c>
      <c r="L48" s="22" t="str">
        <f>IF(Final_DF!CV48="","",Final_DF!CV48)</f>
        <v>BEARISH</v>
      </c>
      <c r="M48" s="22">
        <f>IF(Final_DF!CW48="","",Final_DF!CW48)</f>
        <v>1</v>
      </c>
      <c r="N48" s="22">
        <f>IF(Final_DF!CX48="","",Final_DF!CX48)</f>
        <v>402</v>
      </c>
      <c r="O48" s="22" t="b">
        <f>IF(Final_DF!CY48="","",Final_DF!CY48)</f>
        <v>1</v>
      </c>
      <c r="P48" s="22" t="str">
        <f>IF(Final_DF!CM48="","",Final_DF!CM48)</f>
        <v>Sell</v>
      </c>
      <c r="Q48" s="22" t="str">
        <f>IF(Final_DF!CN48="","",Final_DF!CN48)</f>
        <v>LAST_LOSER</v>
      </c>
      <c r="R48" s="22">
        <f>IF(P48="","",ROUND((Final_DF!CO48/6)+1,0))</f>
        <v>1</v>
      </c>
      <c r="S48" s="22">
        <f>IF(Final_DF!CP48="","",Final_DF!CP48)</f>
        <v>2460</v>
      </c>
      <c r="T48" s="22">
        <f>IFERROR(VLOOKUP(A48,VSLRT!A:E,3,FALSE),"")</f>
        <v>0</v>
      </c>
      <c r="U48" s="22">
        <f>IFERROR(VLOOKUP(A48,VSLRT!A:E,4,FALSE),"")</f>
        <v>0</v>
      </c>
      <c r="V48" s="22">
        <f>IFERROR(VLOOKUP(A48,VSLRT!A:E,5,FALSE),"")</f>
        <v>0</v>
      </c>
      <c r="W48" s="23" t="b">
        <f>IF(Final_DF!BA48="","",Final_DF!BA48)</f>
        <v>0</v>
      </c>
      <c r="X48" s="23" t="b">
        <f>IF(Final_DF!BB48="","",Final_DF!BB48)</f>
        <v>0</v>
      </c>
      <c r="Y48" s="23" t="b">
        <f>IF(Final_DF!BC48="","",Final_DF!BC48)</f>
        <v>0</v>
      </c>
      <c r="Z48" s="23">
        <f>IF(Final_DF!AW48="","",Final_DF!AW48)</f>
        <v>0</v>
      </c>
      <c r="AA48" s="23">
        <f>IF(Final_DF!AX48="","",Final_DF!AX48)</f>
        <v>0</v>
      </c>
      <c r="AB48" s="23">
        <f>IF(Final_DF!AY48="","",Final_DF!AY48)</f>
        <v>0</v>
      </c>
      <c r="AC48" s="23">
        <f>IF(Final_DF!M48="","",ROUND(Final_DF!M48,2))</f>
        <v>-1.39</v>
      </c>
      <c r="AD48" s="23">
        <f>IF(Final_DF!L48="","",ROUND(Final_DF!L48,2))</f>
        <v>2420.25</v>
      </c>
      <c r="AE48" s="23" t="b">
        <f>IF(Final_DF!AZ48="","",Final_DF!AZ48)</f>
        <v>0</v>
      </c>
      <c r="AH48" s="23" t="str">
        <f>IF(Final_DF!AO48="","",Final_DF!AO48)</f>
        <v>VR170</v>
      </c>
      <c r="AI48" s="23" t="b">
        <f>IF(Final_DF!AP48="","",Final_DF!AP48)</f>
        <v>0</v>
      </c>
      <c r="AJ48" s="23" t="str">
        <f>IF(Final_DF!AH48="","",Final_DF!AH48)</f>
        <v>0.12</v>
      </c>
      <c r="AK48" s="21" t="str">
        <f>IFERROR(VLOOKUP(A48,Postmarket!A:X,24,FALSE),"")</f>
        <v/>
      </c>
      <c r="AL48" s="21" t="str">
        <f>IFERROR(VLOOKUP(A48,Postmarket!A:X,23,FALSE),"")</f>
        <v/>
      </c>
      <c r="AM48" s="21">
        <f>IFERROR(VLOOKUP(A48,Postmarket!A:X,8,FALSE),"")</f>
        <v>-1.63</v>
      </c>
      <c r="AN48" s="21">
        <f>IFERROR(VLOOKUP(A48,Postmarket!A:F,5,FALSE),"")</f>
        <v>2447.9499999999998</v>
      </c>
      <c r="AO48" s="23" t="str">
        <f>IF(Final_DF!DB48="","",Final_DF!DB48)</f>
        <v/>
      </c>
      <c r="AP48" s="23">
        <f>IF(Final_DF!CZ48="","",Final_DF!CZ48)</f>
        <v>32.15</v>
      </c>
      <c r="AQ48" s="23">
        <f>IF(Final_DF!DA48="","",Final_DF!DA48)</f>
        <v>32.68</v>
      </c>
      <c r="AR48" s="23" t="b">
        <f>IF(Final_DF!DC48="","",Final_DF!DC48)</f>
        <v>0</v>
      </c>
      <c r="AS48" s="23" t="b">
        <f>IF(Final_DF!DD48="","",Final_DF!DD48)</f>
        <v>0</v>
      </c>
      <c r="AT48" s="23" t="b">
        <f>IF(Final_DF!DE48="","",Final_DF!DE48)</f>
        <v>0</v>
      </c>
      <c r="AU48" s="23" t="b">
        <f>IF(Final_DF!DF48="","",Final_DF!DF48)</f>
        <v>0</v>
      </c>
      <c r="AY48" s="3"/>
      <c r="AZ48" s="3"/>
      <c r="BA48" s="3"/>
      <c r="BB48" s="55"/>
      <c r="BC48" s="3"/>
      <c r="BD48" s="3"/>
      <c r="BE48" s="3"/>
      <c r="BF48" s="3"/>
      <c r="BG48" s="3"/>
      <c r="BH48" s="3"/>
      <c r="BI48" s="3"/>
      <c r="BJ48" s="3"/>
      <c r="BK48" s="3"/>
      <c r="BL48" s="3"/>
      <c r="BM48" s="3"/>
      <c r="BN48" s="3"/>
      <c r="BO48" s="3"/>
      <c r="BP48" s="3"/>
      <c r="BQ48" s="3"/>
      <c r="BR48" s="3"/>
      <c r="BS48" s="3"/>
      <c r="BT48" s="3"/>
      <c r="BU48" s="99"/>
      <c r="BV48" s="99"/>
      <c r="BW48" s="3"/>
      <c r="BX48" s="3"/>
      <c r="BY48" s="3"/>
      <c r="BZ48" s="3"/>
      <c r="CA48" s="3"/>
      <c r="CB48" s="25">
        <f t="shared" si="4"/>
        <v>0</v>
      </c>
      <c r="CC48" s="25" t="str">
        <f t="shared" si="36"/>
        <v/>
      </c>
      <c r="CD48" s="3" t="str">
        <f t="shared" si="30"/>
        <v/>
      </c>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50">
        <f t="shared" si="31"/>
        <v>0</v>
      </c>
      <c r="DM48" s="25" t="str">
        <f t="shared" si="37"/>
        <v/>
      </c>
      <c r="DN48" s="3" t="str">
        <f t="shared" si="38"/>
        <v/>
      </c>
      <c r="DO48" s="3"/>
      <c r="DP48" s="3"/>
      <c r="DQ48" s="3"/>
      <c r="DR48" s="3"/>
      <c r="DS48" s="3"/>
      <c r="DT48" s="25" t="str">
        <f t="shared" si="11"/>
        <v/>
      </c>
      <c r="DU48" s="3" t="str">
        <f t="shared" si="32"/>
        <v/>
      </c>
      <c r="DW48" s="3"/>
      <c r="DX48" s="3"/>
      <c r="DY48" s="3"/>
      <c r="DZ48" s="3"/>
      <c r="EA48" s="25" t="str">
        <f t="shared" si="13"/>
        <v/>
      </c>
      <c r="EB48" s="3" t="str">
        <f t="shared" si="33"/>
        <v/>
      </c>
      <c r="ED48" s="3"/>
      <c r="EE48"/>
      <c r="EF48"/>
      <c r="EG48"/>
      <c r="EH48"/>
      <c r="EI48" s="3"/>
      <c r="EJ48" s="3"/>
      <c r="EK48" s="25" t="str">
        <f t="shared" si="15"/>
        <v/>
      </c>
      <c r="EL48" s="3" t="str">
        <f t="shared" si="34"/>
        <v/>
      </c>
      <c r="EO48"/>
      <c r="EP48"/>
      <c r="EQ48"/>
      <c r="ER48"/>
      <c r="ES48" s="3"/>
      <c r="ET48" s="25" t="str">
        <f t="shared" si="17"/>
        <v/>
      </c>
      <c r="EU48" s="3" t="str">
        <f t="shared" si="35"/>
        <v/>
      </c>
      <c r="FB48" s="3"/>
      <c r="FC48" s="3" t="s">
        <v>187</v>
      </c>
      <c r="FD48" s="3">
        <v>19</v>
      </c>
      <c r="FE48" s="3">
        <v>4</v>
      </c>
      <c r="FF48" s="27">
        <v>1</v>
      </c>
      <c r="FG48" s="27"/>
      <c r="FH48" s="27">
        <v>1</v>
      </c>
      <c r="FI48" s="3"/>
      <c r="FJ48" s="3"/>
      <c r="FK48" s="3"/>
      <c r="FL48" s="3"/>
      <c r="FM48" s="3"/>
      <c r="FN48" s="3"/>
      <c r="FO48" s="3" t="str">
        <f t="shared" si="24"/>
        <v/>
      </c>
      <c r="FT48" s="3" t="s">
        <v>270</v>
      </c>
      <c r="FU48" s="27">
        <v>1</v>
      </c>
      <c r="FV48" s="27"/>
      <c r="FW48" s="27"/>
      <c r="FX48" s="27"/>
      <c r="FY48" s="27"/>
      <c r="FZ48" s="27"/>
      <c r="GA48" s="3"/>
      <c r="GB48" s="3"/>
      <c r="GC48" s="3"/>
      <c r="GD48" s="3" t="s">
        <v>91</v>
      </c>
      <c r="GE48" s="3" t="str">
        <f t="shared" si="26"/>
        <v>t13 = 'NSE:ITC1!'</v>
      </c>
      <c r="GF48" s="3" t="str">
        <f t="shared" si="27"/>
        <v>ITC</v>
      </c>
      <c r="GG48" s="3"/>
      <c r="GH48" s="3"/>
      <c r="GI48" s="3"/>
      <c r="GJ48" s="3"/>
      <c r="GK48" s="3" t="s">
        <v>208</v>
      </c>
      <c r="GL48" s="27">
        <v>1</v>
      </c>
      <c r="GM48" s="27"/>
      <c r="GN48" s="27"/>
      <c r="GO48" s="27"/>
      <c r="GP48" s="27"/>
      <c r="GQ48" s="3"/>
      <c r="GR48" s="3" t="s">
        <v>91</v>
      </c>
      <c r="GS48" s="3" t="str">
        <f t="shared" si="28"/>
        <v>t13 = 'NSE:DRREDDY1!'</v>
      </c>
      <c r="GT48" s="3" t="str">
        <f t="shared" si="29"/>
        <v>DRREDDY</v>
      </c>
      <c r="GU48" s="3"/>
      <c r="GV48" s="3"/>
      <c r="HA48" s="3"/>
      <c r="HB48" s="3"/>
      <c r="HC48" s="3"/>
      <c r="HD48" s="3"/>
      <c r="HE48" s="3"/>
      <c r="HF48" s="3"/>
      <c r="HG48" s="3"/>
      <c r="HH48" s="3"/>
      <c r="HI48" s="3"/>
      <c r="HJ48" s="3"/>
      <c r="HK48" s="3"/>
      <c r="HL48" s="3"/>
      <c r="HM48" s="3"/>
      <c r="HN48" s="55"/>
      <c r="HO48" s="3"/>
      <c r="HP48" s="3"/>
      <c r="HQ48" s="3"/>
      <c r="HR48" s="3"/>
      <c r="HS48" s="3"/>
      <c r="HT48" s="3"/>
      <c r="HU48" s="3"/>
      <c r="HV48" s="3"/>
      <c r="HW48" s="3"/>
      <c r="HX48" s="3"/>
      <c r="HY48" s="3"/>
      <c r="HZ48" s="3"/>
      <c r="IA48" s="3"/>
      <c r="IB48" s="3"/>
      <c r="IC48" s="3"/>
      <c r="ID48" s="3"/>
    </row>
    <row r="49" spans="1:238" x14ac:dyDescent="0.25">
      <c r="A49" s="21" t="str">
        <f>IF(Final_DF!A49="","",Final_DF!A49)</f>
        <v>DIVISLAB</v>
      </c>
      <c r="B49" s="21" t="str">
        <f>IF(Final_DF!G49="","",Final_DF!G49)</f>
        <v xml:space="preserve">DIVI S LABORATORIES LTD             </v>
      </c>
      <c r="C49" s="21" t="str">
        <f>IF(Final_DF!E49="","",Final_DF!E49)</f>
        <v>Health Technology</v>
      </c>
      <c r="D49" s="21" t="str">
        <f>IF(Final_DF!F49="","",Final_DF!F49)</f>
        <v>Pharmaceuticals: Major</v>
      </c>
      <c r="E49" s="21" t="b">
        <f>IF(Final_DF!BT49="","",Final_DF!BT49)</f>
        <v>0</v>
      </c>
      <c r="F49" s="21" t="b">
        <f>IF(Final_DF!BJ49="","",Final_DF!BJ49)</f>
        <v>1</v>
      </c>
      <c r="G49" s="21" t="b">
        <f>IF(Final_DF!CS49="","",Final_DF!CS49)</f>
        <v>1</v>
      </c>
      <c r="H49" s="37" t="str">
        <f>IF(Final_DF!CT49="","",Final_DF!CT49)</f>
        <v>BEARISH_ALIGNMENT</v>
      </c>
      <c r="I49" s="37" t="str">
        <f>IF(Final_DF!CU49="","",Final_DF!CU49)</f>
        <v>BEARISH_ALIGNMENT</v>
      </c>
      <c r="J49" s="21" t="str">
        <f>IF(Final_DF!CQ49="","",Final_DF!CQ49)</f>
        <v>BEARISH</v>
      </c>
      <c r="K49" s="21" t="str">
        <f>IF(Final_DF!CB49="","",Final_DF!CB49)</f>
        <v>Significant Short Buildup</v>
      </c>
      <c r="L49" s="22" t="str">
        <f>IF(Final_DF!CV49="","",Final_DF!CV49)</f>
        <v>BEARISH</v>
      </c>
      <c r="M49" s="22">
        <f>IF(Final_DF!CW49="","",Final_DF!CW49)</f>
        <v>6</v>
      </c>
      <c r="N49" s="22">
        <f>IF(Final_DF!CX49="","",Final_DF!CX49)</f>
        <v>639</v>
      </c>
      <c r="O49" s="22" t="b">
        <f>IF(Final_DF!CY49="","",Final_DF!CY49)</f>
        <v>0</v>
      </c>
      <c r="P49" s="22" t="str">
        <f>IF(Final_DF!CM49="","",Final_DF!CM49)</f>
        <v>Sell</v>
      </c>
      <c r="Q49" s="22" t="str">
        <f>IF(Final_DF!CN49="","",Final_DF!CN49)</f>
        <v>LAST_LOSER</v>
      </c>
      <c r="R49" s="22">
        <f>IF(P49="","",ROUND((Final_DF!CO49/6)+1,0))</f>
        <v>7</v>
      </c>
      <c r="S49" s="22">
        <f>IF(Final_DF!CP49="","",Final_DF!CP49)</f>
        <v>3900</v>
      </c>
      <c r="T49" s="22">
        <f>IFERROR(VLOOKUP(A49,VSLRT!A:E,3,FALSE),"")</f>
        <v>0</v>
      </c>
      <c r="U49" s="22">
        <f>IFERROR(VLOOKUP(A49,VSLRT!A:E,4,FALSE),"")</f>
        <v>0</v>
      </c>
      <c r="V49" s="22">
        <f>IFERROR(VLOOKUP(A49,VSLRT!A:E,5,FALSE),"")</f>
        <v>0</v>
      </c>
      <c r="W49" s="23" t="b">
        <f>IF(Final_DF!BA49="","",Final_DF!BA49)</f>
        <v>0</v>
      </c>
      <c r="X49" s="23" t="b">
        <f>IF(Final_DF!BB49="","",Final_DF!BB49)</f>
        <v>0</v>
      </c>
      <c r="Y49" s="23" t="b">
        <f>IF(Final_DF!BC49="","",Final_DF!BC49)</f>
        <v>0</v>
      </c>
      <c r="Z49" s="23">
        <f>IF(Final_DF!AW49="","",Final_DF!AW49)</f>
        <v>0</v>
      </c>
      <c r="AA49" s="23">
        <f>IF(Final_DF!AX49="","",Final_DF!AX49)</f>
        <v>0</v>
      </c>
      <c r="AB49" s="23">
        <f>IF(Final_DF!AY49="","",Final_DF!AY49)</f>
        <v>0</v>
      </c>
      <c r="AC49" s="23">
        <f>IF(Final_DF!M49="","",ROUND(Final_DF!M49,2))</f>
        <v>-1.38</v>
      </c>
      <c r="AD49" s="23">
        <f>IF(Final_DF!L49="","",ROUND(Final_DF!L49,2))</f>
        <v>3649.5</v>
      </c>
      <c r="AE49" s="23" t="b">
        <f>IF(Final_DF!AZ49="","",Final_DF!AZ49)</f>
        <v>0</v>
      </c>
      <c r="AH49" s="23" t="str">
        <f>IF(Final_DF!AO49="","",Final_DF!AO49)</f>
        <v>VR137</v>
      </c>
      <c r="AI49" s="23" t="b">
        <f>IF(Final_DF!AP49="","",Final_DF!AP49)</f>
        <v>0</v>
      </c>
      <c r="AJ49" s="23" t="str">
        <f>IF(Final_DF!AH49="","",Final_DF!AH49)</f>
        <v>0.71</v>
      </c>
      <c r="AK49" s="21" t="str">
        <f>IFERROR(VLOOKUP(A49,Postmarket!A:X,24,FALSE),"")</f>
        <v/>
      </c>
      <c r="AL49" s="21" t="str">
        <f>IFERROR(VLOOKUP(A49,Postmarket!A:X,23,FALSE),"")</f>
        <v/>
      </c>
      <c r="AM49" s="21">
        <f>IFERROR(VLOOKUP(A49,Postmarket!A:X,8,FALSE),"")</f>
        <v>-1.02</v>
      </c>
      <c r="AN49" s="21">
        <f>IFERROR(VLOOKUP(A49,Postmarket!A:F,5,FALSE),"")</f>
        <v>3693.8</v>
      </c>
      <c r="AO49" s="23" t="str">
        <f>IF(Final_DF!DB49="","",Final_DF!DB49)</f>
        <v/>
      </c>
      <c r="AP49" s="23">
        <f>IF(Final_DF!CZ49="","",Final_DF!CZ49)</f>
        <v>35.33</v>
      </c>
      <c r="AQ49" s="23">
        <f>IF(Final_DF!DA49="","",Final_DF!DA49)</f>
        <v>36.35</v>
      </c>
      <c r="AR49" s="23" t="b">
        <f>IF(Final_DF!DC49="","",Final_DF!DC49)</f>
        <v>0</v>
      </c>
      <c r="AS49" s="23" t="b">
        <f>IF(Final_DF!DD49="","",Final_DF!DD49)</f>
        <v>1</v>
      </c>
      <c r="AT49" s="23" t="b">
        <f>IF(Final_DF!DE49="","",Final_DF!DE49)</f>
        <v>0</v>
      </c>
      <c r="AU49" s="23" t="b">
        <f>IF(Final_DF!DF49="","",Final_DF!DF49)</f>
        <v>1</v>
      </c>
      <c r="AY49" s="3"/>
      <c r="AZ49" s="3"/>
      <c r="BA49" s="3"/>
      <c r="BB49" s="55"/>
      <c r="BC49" s="3"/>
      <c r="BD49" s="3"/>
      <c r="BE49" s="3"/>
      <c r="BF49" s="3"/>
      <c r="BG49" s="3"/>
      <c r="BH49" s="3"/>
      <c r="BI49" s="3"/>
      <c r="BJ49" s="3"/>
      <c r="BK49" s="3"/>
      <c r="BL49" s="3"/>
      <c r="BM49" s="3"/>
      <c r="BN49" s="3"/>
      <c r="BO49" s="3"/>
      <c r="BP49" s="3"/>
      <c r="BQ49" s="3"/>
      <c r="BR49" s="3"/>
      <c r="BS49" s="3"/>
      <c r="BT49" s="3"/>
      <c r="BU49" s="99"/>
      <c r="BV49" s="99"/>
      <c r="BW49" s="3"/>
      <c r="BX49" s="3"/>
      <c r="BY49" s="3"/>
      <c r="BZ49" s="3"/>
      <c r="CA49" s="3"/>
      <c r="CB49" s="50">
        <f t="shared" ref="CB49:CB59" si="39">IFERROR(BG49-BD49,"")</f>
        <v>0</v>
      </c>
      <c r="CC49" s="25" t="str">
        <f t="shared" si="36"/>
        <v/>
      </c>
      <c r="CD49" s="3" t="str">
        <f t="shared" si="30"/>
        <v/>
      </c>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50">
        <f t="shared" si="31"/>
        <v>0</v>
      </c>
      <c r="DM49" s="25" t="str">
        <f t="shared" si="37"/>
        <v/>
      </c>
      <c r="DN49" s="3" t="str">
        <f t="shared" si="38"/>
        <v/>
      </c>
      <c r="DO49" s="3"/>
      <c r="DP49" s="3"/>
      <c r="DQ49" s="3"/>
      <c r="DR49" s="3"/>
      <c r="DS49" s="3"/>
      <c r="DT49" s="25" t="str">
        <f t="shared" si="11"/>
        <v/>
      </c>
      <c r="DU49" s="3" t="str">
        <f t="shared" si="32"/>
        <v/>
      </c>
      <c r="DW49" s="3"/>
      <c r="DX49" s="3"/>
      <c r="DY49" s="3"/>
      <c r="DZ49" s="3"/>
      <c r="EA49" s="25" t="str">
        <f t="shared" si="13"/>
        <v/>
      </c>
      <c r="EB49" s="3" t="str">
        <f t="shared" si="33"/>
        <v/>
      </c>
      <c r="ED49" s="3"/>
      <c r="EE49"/>
      <c r="EF49"/>
      <c r="EG49"/>
      <c r="EH49"/>
      <c r="EI49" s="3"/>
      <c r="EJ49" s="3"/>
      <c r="EK49" s="25" t="str">
        <f t="shared" si="15"/>
        <v/>
      </c>
      <c r="EL49" s="3" t="str">
        <f t="shared" si="34"/>
        <v/>
      </c>
      <c r="EO49"/>
      <c r="EP49"/>
      <c r="EQ49"/>
      <c r="ER49"/>
      <c r="ES49" s="3"/>
      <c r="ET49" s="25" t="str">
        <f t="shared" si="17"/>
        <v/>
      </c>
      <c r="EU49" s="3" t="str">
        <f t="shared" si="35"/>
        <v/>
      </c>
      <c r="FB49" s="3"/>
      <c r="FC49" s="3" t="s">
        <v>190</v>
      </c>
      <c r="FD49" s="3">
        <v>23</v>
      </c>
      <c r="FE49" s="3">
        <v>5</v>
      </c>
      <c r="FF49" s="27">
        <v>1</v>
      </c>
      <c r="FG49" s="27"/>
      <c r="FH49" s="27">
        <v>1</v>
      </c>
      <c r="FI49" s="3"/>
      <c r="FJ49" s="3"/>
      <c r="FK49" s="3"/>
      <c r="FL49" s="3"/>
      <c r="FM49" s="3"/>
      <c r="FN49" s="3"/>
      <c r="FO49" s="3" t="str">
        <f t="shared" si="24"/>
        <v/>
      </c>
      <c r="FT49" s="3" t="s">
        <v>204</v>
      </c>
      <c r="FU49" s="27">
        <v>1</v>
      </c>
      <c r="FV49" s="27"/>
      <c r="FW49" s="27"/>
      <c r="FX49" s="27"/>
      <c r="FY49" s="27"/>
      <c r="FZ49" s="27"/>
      <c r="GA49" s="3"/>
      <c r="GB49" s="3"/>
      <c r="GC49" s="3"/>
      <c r="GD49" s="3" t="s">
        <v>92</v>
      </c>
      <c r="GE49" s="3" t="str">
        <f t="shared" si="26"/>
        <v>t14 = 'NSE:JINDALSTEL1!'</v>
      </c>
      <c r="GF49" s="3" t="str">
        <f t="shared" si="27"/>
        <v>JINDALSTEL</v>
      </c>
      <c r="GG49" s="3"/>
      <c r="GH49" s="3"/>
      <c r="GI49" s="3"/>
      <c r="GJ49" s="3"/>
      <c r="GK49" s="3" t="s">
        <v>250</v>
      </c>
      <c r="GL49" s="27">
        <v>1</v>
      </c>
      <c r="GM49" s="27"/>
      <c r="GN49" s="27"/>
      <c r="GO49" s="27"/>
      <c r="GP49" s="27"/>
      <c r="GQ49" s="3"/>
      <c r="GR49" s="3" t="s">
        <v>92</v>
      </c>
      <c r="GS49" s="3" t="str">
        <f t="shared" si="28"/>
        <v>t14 = 'NSE:EICHERMOT1!'</v>
      </c>
      <c r="GT49" s="3" t="str">
        <f t="shared" si="29"/>
        <v>EICHERMOT</v>
      </c>
      <c r="GU49" s="3"/>
      <c r="GV49" s="3"/>
      <c r="HA49" s="3"/>
      <c r="HB49" s="3"/>
      <c r="HC49" s="3"/>
      <c r="HD49" s="3"/>
      <c r="HE49" s="3"/>
      <c r="HF49" s="3"/>
      <c r="HG49" s="3"/>
      <c r="HH49" s="3"/>
      <c r="HI49" s="3"/>
      <c r="HJ49" s="3"/>
      <c r="HK49" s="3"/>
      <c r="HL49" s="3"/>
      <c r="HM49" s="3"/>
      <c r="HN49" s="55"/>
      <c r="HO49" s="3"/>
      <c r="HP49" s="3"/>
      <c r="HQ49" s="3"/>
      <c r="HR49" s="3"/>
      <c r="HS49" s="3"/>
      <c r="HT49" s="3"/>
      <c r="HU49" s="3"/>
      <c r="HV49" s="3"/>
      <c r="HW49" s="3"/>
      <c r="HX49" s="3"/>
      <c r="HY49" s="3"/>
      <c r="HZ49" s="3"/>
      <c r="IA49" s="3"/>
      <c r="IB49" s="3"/>
      <c r="IC49" s="3"/>
      <c r="ID49" s="3"/>
    </row>
    <row r="50" spans="1:238" x14ac:dyDescent="0.25">
      <c r="A50" s="21" t="str">
        <f>IF(Final_DF!A50="","",Final_DF!A50)</f>
        <v>ASTRAL</v>
      </c>
      <c r="B50" s="21" t="str">
        <f>IF(Final_DF!G50="","",Final_DF!G50)</f>
        <v xml:space="preserve">ASTRAL LIMITED                      </v>
      </c>
      <c r="C50" s="21" t="str">
        <f>IF(Final_DF!E50="","",Final_DF!E50)</f>
        <v>Producer Manufacturing</v>
      </c>
      <c r="D50" s="21" t="str">
        <f>IF(Final_DF!F50="","",Final_DF!F50)</f>
        <v>Miscellaneous Manufacturing</v>
      </c>
      <c r="E50" s="21" t="b">
        <f>IF(Final_DF!BT50="","",Final_DF!BT50)</f>
        <v>0</v>
      </c>
      <c r="F50" s="21" t="b">
        <f>IF(Final_DF!BJ50="","",Final_DF!BJ50)</f>
        <v>1</v>
      </c>
      <c r="G50" s="21" t="b">
        <f>IF(Final_DF!CS50="","",Final_DF!CS50)</f>
        <v>0</v>
      </c>
      <c r="H50" s="37" t="str">
        <f>IF(Final_DF!CT50="","",Final_DF!CT50)</f>
        <v>na</v>
      </c>
      <c r="I50" s="37" t="str">
        <f>IF(Final_DF!CU50="","",Final_DF!CU50)</f>
        <v>BEARISH_ALIGNMENT</v>
      </c>
      <c r="J50" s="21" t="str">
        <f>IF(Final_DF!CQ50="","",Final_DF!CQ50)</f>
        <v>BULLISH</v>
      </c>
      <c r="K50" s="21" t="str">
        <f>IF(Final_DF!CB50="","",Final_DF!CB50)</f>
        <v>Short Covering</v>
      </c>
      <c r="L50" s="22" t="str">
        <f>IF(Final_DF!CV50="","",Final_DF!CV50)</f>
        <v>BEARISH</v>
      </c>
      <c r="M50" s="22">
        <f>IF(Final_DF!CW50="","",Final_DF!CW50)</f>
        <v>21</v>
      </c>
      <c r="N50" s="22">
        <f>IF(Final_DF!CX50="","",Final_DF!CX50)</f>
        <v>318</v>
      </c>
      <c r="O50" s="22" t="b">
        <f>IF(Final_DF!CY50="","",Final_DF!CY50)</f>
        <v>0</v>
      </c>
      <c r="P50" s="22" t="str">
        <f>IF(Final_DF!CM50="","",Final_DF!CM50)</f>
        <v>Buy</v>
      </c>
      <c r="Q50" s="22" t="str">
        <f>IF(Final_DF!CN50="","",Final_DF!CN50)</f>
        <v>LAST_WINNER</v>
      </c>
      <c r="R50" s="22">
        <f>IF(P50="","",ROUND((Final_DF!CO50/6)+1,0))</f>
        <v>3</v>
      </c>
      <c r="S50" s="22">
        <f>IF(Final_DF!CP50="","",Final_DF!CP50)</f>
        <v>1740</v>
      </c>
      <c r="T50" s="22">
        <f>IFERROR(VLOOKUP(A50,VSLRT!A:E,3,FALSE),"")</f>
        <v>0</v>
      </c>
      <c r="U50" s="22">
        <f>IFERROR(VLOOKUP(A50,VSLRT!A:E,4,FALSE),"")</f>
        <v>1</v>
      </c>
      <c r="V50" s="22">
        <f>IFERROR(VLOOKUP(A50,VSLRT!A:E,5,FALSE),"")</f>
        <v>0</v>
      </c>
      <c r="W50" s="23" t="b">
        <f>IF(Final_DF!BA50="","",Final_DF!BA50)</f>
        <v>0</v>
      </c>
      <c r="X50" s="23" t="b">
        <f>IF(Final_DF!BB50="","",Final_DF!BB50)</f>
        <v>0</v>
      </c>
      <c r="Y50" s="23" t="b">
        <f>IF(Final_DF!BC50="","",Final_DF!BC50)</f>
        <v>0</v>
      </c>
      <c r="Z50" s="23">
        <f>IF(Final_DF!AW50="","",Final_DF!AW50)</f>
        <v>0</v>
      </c>
      <c r="AA50" s="23">
        <f>IF(Final_DF!AX50="","",Final_DF!AX50)</f>
        <v>0</v>
      </c>
      <c r="AB50" s="23">
        <f>IF(Final_DF!AY50="","",Final_DF!AY50)</f>
        <v>0</v>
      </c>
      <c r="AC50" s="23">
        <f>IF(Final_DF!M50="","",ROUND(Final_DF!M50,2))</f>
        <v>-1.38</v>
      </c>
      <c r="AD50" s="23">
        <f>IF(Final_DF!L50="","",ROUND(Final_DF!L50,2))</f>
        <v>1825.25</v>
      </c>
      <c r="AE50" s="23" t="b">
        <f>IF(Final_DF!AZ50="","",Final_DF!AZ50)</f>
        <v>0</v>
      </c>
      <c r="AH50" s="23" t="str">
        <f>IF(Final_DF!AO50="","",Final_DF!AO50)</f>
        <v>VR124</v>
      </c>
      <c r="AI50" s="23" t="b">
        <f>IF(Final_DF!AP50="","",Final_DF!AP50)</f>
        <v>0</v>
      </c>
      <c r="AJ50" s="23" t="str">
        <f>IF(Final_DF!AH50="","",Final_DF!AH50)</f>
        <v>0.24</v>
      </c>
      <c r="AK50" s="21" t="str">
        <f>IFERROR(VLOOKUP(A50,Postmarket!A:X,24,FALSE),"")</f>
        <v/>
      </c>
      <c r="AL50" s="21" t="str">
        <f>IFERROR(VLOOKUP(A50,Postmarket!A:X,23,FALSE),"")</f>
        <v/>
      </c>
      <c r="AM50" s="21">
        <f>IFERROR(VLOOKUP(A50,Postmarket!A:X,8,FALSE),"")</f>
        <v>-1.29</v>
      </c>
      <c r="AN50" s="21">
        <f>IFERROR(VLOOKUP(A50,Postmarket!A:F,5,FALSE),"")</f>
        <v>1850.75</v>
      </c>
      <c r="AO50" s="23" t="str">
        <f>IF(Final_DF!DB50="","",Final_DF!DB50)</f>
        <v/>
      </c>
      <c r="AP50" s="23">
        <f>IF(Final_DF!CZ50="","",Final_DF!CZ50)</f>
        <v>23.55</v>
      </c>
      <c r="AQ50" s="23">
        <f>IF(Final_DF!DA50="","",Final_DF!DA50)</f>
        <v>23.46</v>
      </c>
      <c r="AR50" s="23" t="b">
        <f>IF(Final_DF!DC50="","",Final_DF!DC50)</f>
        <v>0</v>
      </c>
      <c r="AS50" s="23" t="b">
        <f>IF(Final_DF!DD50="","",Final_DF!DD50)</f>
        <v>0</v>
      </c>
      <c r="AT50" s="23" t="b">
        <f>IF(Final_DF!DE50="","",Final_DF!DE50)</f>
        <v>0</v>
      </c>
      <c r="AU50" s="23" t="b">
        <f>IF(Final_DF!DF50="","",Final_DF!DF50)</f>
        <v>0</v>
      </c>
      <c r="AY50" s="3"/>
      <c r="AZ50" s="3"/>
      <c r="BA50" s="3"/>
      <c r="BB50" s="55"/>
      <c r="BC50" s="3"/>
      <c r="BD50" s="3"/>
      <c r="BE50" s="3"/>
      <c r="BF50" s="3"/>
      <c r="BG50" s="3"/>
      <c r="BH50" s="3"/>
      <c r="BI50" s="3"/>
      <c r="BJ50" s="3"/>
      <c r="BK50" s="3"/>
      <c r="BL50" s="3"/>
      <c r="BM50" s="3"/>
      <c r="BN50" s="3"/>
      <c r="BO50" s="3"/>
      <c r="BP50" s="3"/>
      <c r="BQ50" s="3"/>
      <c r="BR50" s="3"/>
      <c r="BS50" s="3"/>
      <c r="BT50" s="3"/>
      <c r="BU50" s="99"/>
      <c r="BV50" s="99"/>
      <c r="BW50" s="3"/>
      <c r="BX50" s="3"/>
      <c r="BY50" s="3"/>
      <c r="BZ50" s="3"/>
      <c r="CA50" s="3"/>
      <c r="CB50" s="50">
        <f t="shared" si="39"/>
        <v>0</v>
      </c>
      <c r="CC50" s="25" t="str">
        <f t="shared" si="36"/>
        <v/>
      </c>
      <c r="CD50" s="3" t="str">
        <f t="shared" si="30"/>
        <v/>
      </c>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50">
        <f t="shared" si="31"/>
        <v>0</v>
      </c>
      <c r="DM50" s="25" t="str">
        <f t="shared" si="37"/>
        <v/>
      </c>
      <c r="DN50" s="3" t="str">
        <f t="shared" si="38"/>
        <v/>
      </c>
      <c r="DO50" s="3"/>
      <c r="DP50" s="3"/>
      <c r="DQ50" s="3"/>
      <c r="DR50" s="3"/>
      <c r="DS50" s="3"/>
      <c r="DT50" s="25" t="str">
        <f t="shared" si="11"/>
        <v/>
      </c>
      <c r="DU50" s="3" t="str">
        <f t="shared" si="32"/>
        <v/>
      </c>
      <c r="DW50" s="3"/>
      <c r="DX50" s="3"/>
      <c r="DY50" s="3"/>
      <c r="DZ50" s="3"/>
      <c r="EA50" s="25" t="str">
        <f t="shared" si="13"/>
        <v/>
      </c>
      <c r="EB50" s="3" t="str">
        <f t="shared" si="33"/>
        <v/>
      </c>
      <c r="ED50" s="3"/>
      <c r="EE50"/>
      <c r="EF50"/>
      <c r="EG50"/>
      <c r="EH50"/>
      <c r="EI50" s="3"/>
      <c r="EJ50" s="3"/>
      <c r="EK50" s="25" t="str">
        <f t="shared" si="15"/>
        <v/>
      </c>
      <c r="EL50" s="3" t="str">
        <f t="shared" si="34"/>
        <v/>
      </c>
      <c r="EO50"/>
      <c r="EP50"/>
      <c r="EQ50"/>
      <c r="ER50"/>
      <c r="ES50" s="3"/>
      <c r="ET50" s="25" t="str">
        <f t="shared" si="17"/>
        <v/>
      </c>
      <c r="EU50" s="3" t="str">
        <f t="shared" si="35"/>
        <v/>
      </c>
      <c r="FB50" s="3"/>
      <c r="FC50" s="3" t="s">
        <v>193</v>
      </c>
      <c r="FD50" s="3">
        <v>1660</v>
      </c>
      <c r="FE50" s="3">
        <v>9</v>
      </c>
      <c r="FF50" s="27"/>
      <c r="FG50" s="27">
        <v>1</v>
      </c>
      <c r="FH50" s="27">
        <v>1</v>
      </c>
      <c r="FI50" s="3"/>
      <c r="FJ50" s="3"/>
      <c r="FK50" s="3"/>
      <c r="FL50" s="3"/>
      <c r="FM50" s="3"/>
      <c r="FN50" s="3"/>
      <c r="FO50" s="3" t="str">
        <f t="shared" si="24"/>
        <v/>
      </c>
      <c r="FT50" s="3" t="s">
        <v>205</v>
      </c>
      <c r="FU50" s="27">
        <v>1</v>
      </c>
      <c r="FV50" s="27"/>
      <c r="FW50" s="27"/>
      <c r="FX50" s="27"/>
      <c r="FY50" s="27"/>
      <c r="FZ50" s="27"/>
      <c r="GA50" s="3"/>
      <c r="GB50" s="3"/>
      <c r="GC50" s="3"/>
      <c r="GD50" s="3" t="s">
        <v>93</v>
      </c>
      <c r="GE50" s="3" t="str">
        <f t="shared" si="26"/>
        <v>t15 = 'NSE:JSWSTEEL1!'</v>
      </c>
      <c r="GF50" s="3" t="str">
        <f t="shared" si="27"/>
        <v>JSWSTEEL</v>
      </c>
      <c r="GG50" s="3"/>
      <c r="GH50" s="3"/>
      <c r="GI50" s="3"/>
      <c r="GJ50" s="3"/>
      <c r="GK50" s="3" t="s">
        <v>251</v>
      </c>
      <c r="GL50" s="27">
        <v>1</v>
      </c>
      <c r="GM50" s="27"/>
      <c r="GN50" s="27"/>
      <c r="GO50" s="27"/>
      <c r="GP50" s="27"/>
      <c r="GQ50" s="3"/>
      <c r="GR50" s="3" t="s">
        <v>93</v>
      </c>
      <c r="GS50" s="3" t="str">
        <f t="shared" si="28"/>
        <v>t15 = 'NSE:ESCORTS1!'</v>
      </c>
      <c r="GT50" s="3" t="str">
        <f t="shared" si="29"/>
        <v>ESCORTS</v>
      </c>
      <c r="GU50" s="3"/>
      <c r="GV50" s="3"/>
      <c r="HA50" s="3"/>
      <c r="HB50" s="3"/>
      <c r="HC50" s="3"/>
      <c r="HD50" s="3"/>
      <c r="HE50" s="3"/>
      <c r="HF50" s="3"/>
      <c r="HG50" s="3"/>
      <c r="HH50" s="3"/>
      <c r="HI50" s="3"/>
      <c r="HJ50" s="3"/>
      <c r="HK50" s="3"/>
      <c r="HL50" s="3"/>
      <c r="HM50" s="3"/>
      <c r="HN50" s="55"/>
      <c r="HO50" s="3"/>
      <c r="HP50" s="3"/>
      <c r="HQ50" s="3"/>
      <c r="HR50" s="3"/>
      <c r="HS50" s="3"/>
      <c r="HT50" s="3"/>
      <c r="HU50" s="3"/>
      <c r="HV50" s="3"/>
      <c r="HW50" s="3"/>
      <c r="HX50" s="3"/>
      <c r="HY50" s="3"/>
      <c r="HZ50" s="3"/>
      <c r="IA50" s="3"/>
      <c r="IB50" s="3"/>
      <c r="IC50" s="3"/>
      <c r="ID50" s="3"/>
    </row>
    <row r="51" spans="1:238" x14ac:dyDescent="0.25">
      <c r="A51" s="21" t="str">
        <f>IF(Final_DF!A51="","",Final_DF!A51)</f>
        <v>GODREJPROP</v>
      </c>
      <c r="B51" s="21" t="str">
        <f>IF(Final_DF!G51="","",Final_DF!G51)</f>
        <v xml:space="preserve">GODREJ PROPERTIES LTD               </v>
      </c>
      <c r="C51" s="21" t="str">
        <f>IF(Final_DF!E51="","",Final_DF!E51)</f>
        <v>Finance</v>
      </c>
      <c r="D51" s="21" t="str">
        <f>IF(Final_DF!F51="","",Final_DF!F51)</f>
        <v>Real Estate Development</v>
      </c>
      <c r="E51" s="21" t="b">
        <f>IF(Final_DF!BT51="","",Final_DF!BT51)</f>
        <v>0</v>
      </c>
      <c r="F51" s="21" t="b">
        <f>IF(Final_DF!BJ51="","",Final_DF!BJ51)</f>
        <v>1</v>
      </c>
      <c r="G51" s="21" t="b">
        <f>IF(Final_DF!CS51="","",Final_DF!CS51)</f>
        <v>0</v>
      </c>
      <c r="H51" s="37" t="str">
        <f>IF(Final_DF!CT51="","",Final_DF!CT51)</f>
        <v>BULLISH_ALIGNMENT</v>
      </c>
      <c r="I51" s="37" t="str">
        <f>IF(Final_DF!CU51="","",Final_DF!CU51)</f>
        <v>na</v>
      </c>
      <c r="J51" s="21" t="str">
        <f>IF(Final_DF!CQ51="","",Final_DF!CQ51)</f>
        <v>BULLISH</v>
      </c>
      <c r="K51" s="21" t="str">
        <f>IF(Final_DF!CB51="","",Final_DF!CB51)</f>
        <v>Long Buildup</v>
      </c>
      <c r="L51" s="22" t="str">
        <f>IF(Final_DF!CV51="","",Final_DF!CV51)</f>
        <v>BEARISH</v>
      </c>
      <c r="M51" s="22">
        <f>IF(Final_DF!CW51="","",Final_DF!CW51)</f>
        <v>1</v>
      </c>
      <c r="N51" s="22">
        <f>IF(Final_DF!CX51="","",Final_DF!CX51)</f>
        <v>1</v>
      </c>
      <c r="O51" s="22" t="b">
        <f>IF(Final_DF!CY51="","",Final_DF!CY51)</f>
        <v>1</v>
      </c>
      <c r="P51" s="22" t="str">
        <f>IF(Final_DF!CM51="","",Final_DF!CM51)</f>
        <v>Buy</v>
      </c>
      <c r="Q51" s="22" t="str">
        <f>IF(Final_DF!CN51="","",Final_DF!CN51)</f>
        <v>LAST_LOSER</v>
      </c>
      <c r="R51" s="22">
        <f>IF(P51="","",ROUND((Final_DF!CO51/6)+1,0))</f>
        <v>3</v>
      </c>
      <c r="S51" s="22">
        <f>IF(Final_DF!CP51="","",Final_DF!CP51)</f>
        <v>2240</v>
      </c>
      <c r="T51" s="22">
        <f>IFERROR(VLOOKUP(A51,VSLRT!A:E,3,FALSE),"")</f>
        <v>0</v>
      </c>
      <c r="U51" s="22">
        <f>IFERROR(VLOOKUP(A51,VSLRT!A:E,4,FALSE),"")</f>
        <v>0</v>
      </c>
      <c r="V51" s="22">
        <f>IFERROR(VLOOKUP(A51,VSLRT!A:E,5,FALSE),"")</f>
        <v>0</v>
      </c>
      <c r="W51" s="23" t="b">
        <f>IF(Final_DF!BA51="","",Final_DF!BA51)</f>
        <v>0</v>
      </c>
      <c r="X51" s="23" t="b">
        <f>IF(Final_DF!BB51="","",Final_DF!BB51)</f>
        <v>0</v>
      </c>
      <c r="Y51" s="23" t="b">
        <f>IF(Final_DF!BC51="","",Final_DF!BC51)</f>
        <v>0</v>
      </c>
      <c r="Z51" s="23">
        <f>IF(Final_DF!AW51="","",Final_DF!AW51)</f>
        <v>0</v>
      </c>
      <c r="AA51" s="23">
        <f>IF(Final_DF!AX51="","",Final_DF!AX51)</f>
        <v>0</v>
      </c>
      <c r="AB51" s="23">
        <f>IF(Final_DF!AY51="","",Final_DF!AY51)</f>
        <v>0</v>
      </c>
      <c r="AC51" s="23">
        <f>IF(Final_DF!M51="","",ROUND(Final_DF!M51,2))</f>
        <v>-1.27</v>
      </c>
      <c r="AD51" s="23">
        <f>IF(Final_DF!L51="","",ROUND(Final_DF!L51,2))</f>
        <v>2312.35</v>
      </c>
      <c r="AE51" s="23" t="b">
        <f>IF(Final_DF!AZ51="","",Final_DF!AZ51)</f>
        <v>0</v>
      </c>
      <c r="AH51" s="23" t="str">
        <f>IF(Final_DF!AO51="","",Final_DF!AO51)</f>
        <v>VR115</v>
      </c>
      <c r="AI51" s="23" t="b">
        <f>IF(Final_DF!AP51="","",Final_DF!AP51)</f>
        <v>0</v>
      </c>
      <c r="AJ51" s="23" t="str">
        <f>IF(Final_DF!AH51="","",Final_DF!AH51)</f>
        <v>-0.15</v>
      </c>
      <c r="AK51" s="21" t="str">
        <f>IFERROR(VLOOKUP(A51,Postmarket!A:X,24,FALSE),"")</f>
        <v/>
      </c>
      <c r="AL51" s="21" t="str">
        <f>IFERROR(VLOOKUP(A51,Postmarket!A:X,23,FALSE),"")</f>
        <v/>
      </c>
      <c r="AM51" s="21">
        <f>IFERROR(VLOOKUP(A51,Postmarket!A:X,8,FALSE),"")</f>
        <v>-1.43</v>
      </c>
      <c r="AN51" s="21">
        <f>IFERROR(VLOOKUP(A51,Postmarket!A:F,5,FALSE),"")</f>
        <v>2343.4</v>
      </c>
      <c r="AO51" s="23" t="str">
        <f>IF(Final_DF!DB51="","",Final_DF!DB51)</f>
        <v/>
      </c>
      <c r="AP51" s="23">
        <f>IF(Final_DF!CZ51="","",Final_DF!CZ51)</f>
        <v>30.77</v>
      </c>
      <c r="AQ51" s="23">
        <f>IF(Final_DF!DA51="","",Final_DF!DA51)</f>
        <v>31.12</v>
      </c>
      <c r="AR51" s="23" t="b">
        <f>IF(Final_DF!DC51="","",Final_DF!DC51)</f>
        <v>0</v>
      </c>
      <c r="AS51" s="23" t="b">
        <f>IF(Final_DF!DD51="","",Final_DF!DD51)</f>
        <v>0</v>
      </c>
      <c r="AT51" s="23" t="b">
        <f>IF(Final_DF!DE51="","",Final_DF!DE51)</f>
        <v>0</v>
      </c>
      <c r="AU51" s="23" t="b">
        <f>IF(Final_DF!DF51="","",Final_DF!DF51)</f>
        <v>0</v>
      </c>
      <c r="AY51" s="3"/>
      <c r="AZ51" s="3"/>
      <c r="BA51" s="3"/>
      <c r="BB51" s="55"/>
      <c r="BC51" s="3"/>
      <c r="BD51" s="3"/>
      <c r="BE51" s="3"/>
      <c r="BF51" s="3"/>
      <c r="BG51" s="3"/>
      <c r="BH51" s="3"/>
      <c r="BI51" s="3"/>
      <c r="BJ51" s="3"/>
      <c r="BK51" s="3"/>
      <c r="BL51" s="3"/>
      <c r="BM51" s="3"/>
      <c r="BN51" s="3"/>
      <c r="BO51" s="3"/>
      <c r="BP51" s="3"/>
      <c r="BQ51" s="3"/>
      <c r="BR51" s="3"/>
      <c r="BS51" s="3"/>
      <c r="BT51" s="3"/>
      <c r="BU51" s="99"/>
      <c r="BV51" s="99"/>
      <c r="BW51" s="3"/>
      <c r="BX51" s="3"/>
      <c r="BY51" s="3"/>
      <c r="BZ51" s="3"/>
      <c r="CA51" s="3"/>
      <c r="CB51" s="50">
        <f t="shared" si="39"/>
        <v>0</v>
      </c>
      <c r="CC51" s="25" t="str">
        <f t="shared" si="36"/>
        <v/>
      </c>
      <c r="CD51" s="3" t="str">
        <f t="shared" si="30"/>
        <v/>
      </c>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50">
        <f t="shared" si="31"/>
        <v>0</v>
      </c>
      <c r="DM51" s="25" t="str">
        <f t="shared" si="37"/>
        <v/>
      </c>
      <c r="DN51" s="3" t="str">
        <f t="shared" si="38"/>
        <v/>
      </c>
      <c r="DO51" s="3"/>
      <c r="DP51" s="3"/>
      <c r="DQ51" s="3"/>
      <c r="DR51" s="3"/>
      <c r="DS51" s="3"/>
      <c r="DT51" s="25" t="str">
        <f t="shared" si="11"/>
        <v/>
      </c>
      <c r="DU51" s="3" t="str">
        <f t="shared" si="32"/>
        <v/>
      </c>
      <c r="DW51" s="3"/>
      <c r="DX51" s="3"/>
      <c r="DY51" s="3"/>
      <c r="DZ51" s="3"/>
      <c r="EA51" s="25" t="str">
        <f t="shared" si="13"/>
        <v/>
      </c>
      <c r="EB51" s="3" t="str">
        <f t="shared" si="33"/>
        <v/>
      </c>
      <c r="ED51" s="3"/>
      <c r="EE51"/>
      <c r="EF51"/>
      <c r="EG51"/>
      <c r="EH51"/>
      <c r="EI51" s="3"/>
      <c r="EJ51" s="3"/>
      <c r="EK51" s="25" t="str">
        <f t="shared" si="15"/>
        <v/>
      </c>
      <c r="EL51" s="3" t="str">
        <f t="shared" si="34"/>
        <v/>
      </c>
      <c r="EO51"/>
      <c r="EP51"/>
      <c r="EQ51"/>
      <c r="ER51"/>
      <c r="ES51" s="3"/>
      <c r="ET51" s="25" t="str">
        <f t="shared" si="17"/>
        <v/>
      </c>
      <c r="EU51" s="3" t="str">
        <f t="shared" si="35"/>
        <v/>
      </c>
      <c r="FB51" s="3"/>
      <c r="FC51" s="3" t="s">
        <v>206</v>
      </c>
      <c r="FD51" s="3">
        <v>45</v>
      </c>
      <c r="FE51" s="3">
        <v>10</v>
      </c>
      <c r="FF51" s="27"/>
      <c r="FG51" s="27">
        <v>1</v>
      </c>
      <c r="FH51" s="27">
        <v>1</v>
      </c>
      <c r="FI51" s="3"/>
      <c r="FJ51" s="3"/>
      <c r="FK51" s="3"/>
      <c r="FL51" s="3"/>
      <c r="FM51" s="3"/>
      <c r="FN51" s="3"/>
      <c r="FO51" s="3" t="str">
        <f t="shared" si="24"/>
        <v/>
      </c>
      <c r="FT51" s="3" t="s">
        <v>230</v>
      </c>
      <c r="FU51" s="27">
        <v>1</v>
      </c>
      <c r="FV51" s="27"/>
      <c r="FW51" s="27"/>
      <c r="FX51" s="27"/>
      <c r="FY51" s="27"/>
      <c r="FZ51" s="27"/>
      <c r="GA51" s="3"/>
      <c r="GB51" s="3"/>
      <c r="GC51" s="3"/>
      <c r="GD51" s="3" t="s">
        <v>94</v>
      </c>
      <c r="GE51" s="3" t="str">
        <f t="shared" si="26"/>
        <v>t16 = 'NSE:JUBLFOOD1!'</v>
      </c>
      <c r="GF51" s="3" t="str">
        <f t="shared" si="27"/>
        <v>JUBLFOOD</v>
      </c>
      <c r="GG51" s="3"/>
      <c r="GH51" s="3"/>
      <c r="GI51" s="3"/>
      <c r="GJ51" s="3"/>
      <c r="GK51" s="3" t="s">
        <v>252</v>
      </c>
      <c r="GL51" s="27">
        <v>1</v>
      </c>
      <c r="GM51" s="27"/>
      <c r="GN51" s="27"/>
      <c r="GO51" s="27"/>
      <c r="GP51" s="27"/>
      <c r="GQ51" s="3"/>
      <c r="GR51" s="3" t="s">
        <v>94</v>
      </c>
      <c r="GS51" s="3" t="str">
        <f t="shared" si="28"/>
        <v>t16 = 'NSE:EXIDEIND1!'</v>
      </c>
      <c r="GT51" s="3" t="str">
        <f t="shared" si="29"/>
        <v>EXIDEIND</v>
      </c>
      <c r="GU51" s="3"/>
      <c r="GV51" s="3"/>
      <c r="HA51" s="3"/>
      <c r="HB51" s="3"/>
      <c r="HC51" s="3"/>
      <c r="HD51" s="3"/>
      <c r="HE51" s="3"/>
      <c r="HF51" s="3"/>
      <c r="HG51" s="3"/>
      <c r="HH51" s="3"/>
      <c r="HI51" s="3"/>
      <c r="HJ51" s="3"/>
      <c r="HK51" s="3"/>
      <c r="HL51" s="3"/>
      <c r="HM51" s="3"/>
      <c r="HN51" s="55"/>
      <c r="HO51" s="3"/>
      <c r="HP51" s="3"/>
      <c r="HQ51" s="3"/>
      <c r="HR51" s="3"/>
      <c r="HS51" s="3"/>
      <c r="HT51" s="3"/>
      <c r="HU51" s="3"/>
      <c r="HV51" s="3"/>
      <c r="HW51" s="3"/>
      <c r="HX51" s="3"/>
      <c r="HY51" s="3"/>
      <c r="HZ51" s="3"/>
      <c r="IA51" s="3"/>
      <c r="IB51" s="3"/>
      <c r="IC51" s="3"/>
      <c r="ID51" s="3"/>
    </row>
    <row r="52" spans="1:238" x14ac:dyDescent="0.25">
      <c r="A52" s="21" t="str">
        <f>IF(Final_DF!A52="","",Final_DF!A52)</f>
        <v>HDFCLIFE</v>
      </c>
      <c r="B52" s="21" t="str">
        <f>IF(Final_DF!G52="","",Final_DF!G52)</f>
        <v xml:space="preserve">HDFC LIFE INS CO LTD                </v>
      </c>
      <c r="C52" s="21" t="str">
        <f>IF(Final_DF!E52="","",Final_DF!E52)</f>
        <v>Finance</v>
      </c>
      <c r="D52" s="21" t="str">
        <f>IF(Final_DF!F52="","",Final_DF!F52)</f>
        <v>Multi-Line Insurance</v>
      </c>
      <c r="E52" s="21" t="b">
        <f>IF(Final_DF!BT52="","",Final_DF!BT52)</f>
        <v>0</v>
      </c>
      <c r="F52" s="21" t="b">
        <f>IF(Final_DF!BJ52="","",Final_DF!BJ52)</f>
        <v>1</v>
      </c>
      <c r="G52" s="21" t="b">
        <f>IF(Final_DF!CS52="","",Final_DF!CS52)</f>
        <v>0</v>
      </c>
      <c r="H52" s="37" t="str">
        <f>IF(Final_DF!CT52="","",Final_DF!CT52)</f>
        <v>BEARISH_ALIGNMENT</v>
      </c>
      <c r="I52" s="37" t="str">
        <f>IF(Final_DF!CU52="","",Final_DF!CU52)</f>
        <v>BEARISH_ALIGNMENT</v>
      </c>
      <c r="J52" s="21" t="str">
        <f>IF(Final_DF!CQ52="","",Final_DF!CQ52)</f>
        <v>BEARISH</v>
      </c>
      <c r="K52" s="21" t="str">
        <f>IF(Final_DF!CB52="","",Final_DF!CB52)</f>
        <v>Long Unwinding</v>
      </c>
      <c r="L52" s="22" t="str">
        <f>IF(Final_DF!CV52="","",Final_DF!CV52)</f>
        <v>BEARISH</v>
      </c>
      <c r="M52" s="22">
        <f>IF(Final_DF!CW52="","",Final_DF!CW52)</f>
        <v>13</v>
      </c>
      <c r="N52" s="22">
        <f>IF(Final_DF!CX52="","",Final_DF!CX52)</f>
        <v>108</v>
      </c>
      <c r="O52" s="22" t="b">
        <f>IF(Final_DF!CY52="","",Final_DF!CY52)</f>
        <v>0</v>
      </c>
      <c r="P52" s="22" t="str">
        <f>IF(Final_DF!CM52="","",Final_DF!CM52)</f>
        <v>Sell</v>
      </c>
      <c r="Q52" s="22" t="str">
        <f>IF(Final_DF!CN52="","",Final_DF!CN52)</f>
        <v>LAST_LOSER</v>
      </c>
      <c r="R52" s="22">
        <f>IF(P52="","",ROUND((Final_DF!CO52/6)+1,0))</f>
        <v>1</v>
      </c>
      <c r="S52" s="22">
        <f>IF(Final_DF!CP52="","",Final_DF!CP52)</f>
        <v>610</v>
      </c>
      <c r="T52" s="22">
        <f>IFERROR(VLOOKUP(A52,VSLRT!A:E,3,FALSE),"")</f>
        <v>0</v>
      </c>
      <c r="U52" s="22">
        <f>IFERROR(VLOOKUP(A52,VSLRT!A:E,4,FALSE),"")</f>
        <v>0</v>
      </c>
      <c r="V52" s="22">
        <f>IFERROR(VLOOKUP(A52,VSLRT!A:E,5,FALSE),"")</f>
        <v>0</v>
      </c>
      <c r="W52" s="23" t="b">
        <f>IF(Final_DF!BA52="","",Final_DF!BA52)</f>
        <v>0</v>
      </c>
      <c r="X52" s="23" t="b">
        <f>IF(Final_DF!BB52="","",Final_DF!BB52)</f>
        <v>0</v>
      </c>
      <c r="Y52" s="23" t="b">
        <f>IF(Final_DF!BC52="","",Final_DF!BC52)</f>
        <v>0</v>
      </c>
      <c r="Z52" s="23">
        <f>IF(Final_DF!AW52="","",Final_DF!AW52)</f>
        <v>0</v>
      </c>
      <c r="AA52" s="23">
        <f>IF(Final_DF!AX52="","",Final_DF!AX52)</f>
        <v>0</v>
      </c>
      <c r="AB52" s="23">
        <f>IF(Final_DF!AY52="","",Final_DF!AY52)</f>
        <v>0</v>
      </c>
      <c r="AC52" s="23">
        <f>IF(Final_DF!M52="","",ROUND(Final_DF!M52,2))</f>
        <v>-1.26</v>
      </c>
      <c r="AD52" s="23">
        <f>IF(Final_DF!L52="","",ROUND(Final_DF!L52,2))</f>
        <v>607.70000000000005</v>
      </c>
      <c r="AE52" s="23" t="b">
        <f>IF(Final_DF!AZ52="","",Final_DF!AZ52)</f>
        <v>0</v>
      </c>
      <c r="AH52" s="23" t="str">
        <f>IF(Final_DF!AO52="","",Final_DF!AO52)</f>
        <v>VR83</v>
      </c>
      <c r="AI52" s="23" t="b">
        <f>IF(Final_DF!AP52="","",Final_DF!AP52)</f>
        <v>0</v>
      </c>
      <c r="AJ52" s="23" t="str">
        <f>IF(Final_DF!AH52="","",Final_DF!AH52)</f>
        <v>0.34</v>
      </c>
      <c r="AK52" s="21" t="str">
        <f>IFERROR(VLOOKUP(A52,Postmarket!A:X,24,FALSE),"")</f>
        <v>SOR30</v>
      </c>
      <c r="AL52" s="21" t="str">
        <f>IFERROR(VLOOKUP(A52,Postmarket!A:X,23,FALSE),"")</f>
        <v/>
      </c>
      <c r="AM52" s="21">
        <f>IFERROR(VLOOKUP(A52,Postmarket!A:X,8,FALSE),"")</f>
        <v>-1.1200000000000001</v>
      </c>
      <c r="AN52" s="21">
        <f>IFERROR(VLOOKUP(A52,Postmarket!A:F,5,FALSE),"")</f>
        <v>615.9</v>
      </c>
      <c r="AO52" s="23" t="str">
        <f>IF(Final_DF!DB52="","",Final_DF!DB52)</f>
        <v/>
      </c>
      <c r="AP52" s="23">
        <f>IF(Final_DF!CZ52="","",Final_DF!CZ52)</f>
        <v>29.21</v>
      </c>
      <c r="AQ52" s="23">
        <f>IF(Final_DF!DA52="","",Final_DF!DA52)</f>
        <v>30.66</v>
      </c>
      <c r="AR52" s="23" t="b">
        <f>IF(Final_DF!DC52="","",Final_DF!DC52)</f>
        <v>0</v>
      </c>
      <c r="AS52" s="23" t="b">
        <f>IF(Final_DF!DD52="","",Final_DF!DD52)</f>
        <v>0</v>
      </c>
      <c r="AT52" s="23" t="b">
        <f>IF(Final_DF!DE52="","",Final_DF!DE52)</f>
        <v>0</v>
      </c>
      <c r="AU52" s="23" t="b">
        <f>IF(Final_DF!DF52="","",Final_DF!DF52)</f>
        <v>0</v>
      </c>
      <c r="AY52" s="3"/>
      <c r="AZ52" s="3"/>
      <c r="BA52" s="3"/>
      <c r="BB52" s="55"/>
      <c r="BC52" s="3"/>
      <c r="BD52" s="3"/>
      <c r="BE52" s="3"/>
      <c r="BF52" s="3"/>
      <c r="BG52" s="3"/>
      <c r="BH52" s="3"/>
      <c r="BI52" s="3"/>
      <c r="BJ52" s="3"/>
      <c r="BK52" s="3"/>
      <c r="BL52" s="3"/>
      <c r="BM52" s="3"/>
      <c r="BN52" s="3"/>
      <c r="BO52" s="3"/>
      <c r="BP52" s="3"/>
      <c r="BQ52" s="3"/>
      <c r="BR52" s="3"/>
      <c r="BS52" s="3"/>
      <c r="BT52" s="3"/>
      <c r="BU52" s="99"/>
      <c r="BV52" s="99"/>
      <c r="BW52" s="3"/>
      <c r="BX52" s="3"/>
      <c r="BY52" s="3"/>
      <c r="BZ52" s="3"/>
      <c r="CA52" s="3"/>
      <c r="CB52" s="50">
        <f t="shared" si="39"/>
        <v>0</v>
      </c>
      <c r="CC52" s="25" t="str">
        <f t="shared" si="36"/>
        <v/>
      </c>
      <c r="CD52" s="3" t="str">
        <f t="shared" si="30"/>
        <v/>
      </c>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50">
        <f t="shared" si="31"/>
        <v>0</v>
      </c>
      <c r="DM52" s="25" t="str">
        <f t="shared" si="37"/>
        <v/>
      </c>
      <c r="DN52" s="3" t="str">
        <f t="shared" si="38"/>
        <v/>
      </c>
      <c r="DO52" s="3"/>
      <c r="DP52" s="3"/>
      <c r="DQ52" s="3"/>
      <c r="DR52" s="3"/>
      <c r="DS52" s="3"/>
      <c r="DT52" s="25" t="str">
        <f t="shared" si="11"/>
        <v/>
      </c>
      <c r="DU52" s="3" t="str">
        <f t="shared" si="32"/>
        <v/>
      </c>
      <c r="DW52" s="3"/>
      <c r="DX52" s="3"/>
      <c r="DY52" s="3"/>
      <c r="DZ52" s="3"/>
      <c r="EA52" s="25" t="str">
        <f t="shared" si="13"/>
        <v/>
      </c>
      <c r="EB52" s="3" t="str">
        <f t="shared" si="33"/>
        <v/>
      </c>
      <c r="ED52" s="3"/>
      <c r="EE52"/>
      <c r="EF52"/>
      <c r="EG52"/>
      <c r="EH52"/>
      <c r="EI52" s="3"/>
      <c r="EJ52" s="3"/>
      <c r="EK52" s="25" t="str">
        <f t="shared" si="15"/>
        <v/>
      </c>
      <c r="EL52" s="3" t="str">
        <f t="shared" si="34"/>
        <v/>
      </c>
      <c r="EO52"/>
      <c r="EP52"/>
      <c r="EQ52"/>
      <c r="ER52"/>
      <c r="ES52" s="3"/>
      <c r="ET52" s="25" t="str">
        <f t="shared" si="17"/>
        <v/>
      </c>
      <c r="EU52" s="3" t="str">
        <f t="shared" si="35"/>
        <v/>
      </c>
      <c r="FB52" s="3" t="s">
        <v>207</v>
      </c>
      <c r="FC52" s="3" t="s">
        <v>235</v>
      </c>
      <c r="FD52" s="3">
        <v>191</v>
      </c>
      <c r="FE52" s="3">
        <v>7</v>
      </c>
      <c r="FF52" s="27"/>
      <c r="FG52" s="27">
        <v>1</v>
      </c>
      <c r="FH52" s="27">
        <v>1</v>
      </c>
      <c r="FI52" s="3"/>
      <c r="FJ52" s="3"/>
      <c r="FK52" s="3"/>
      <c r="FL52" s="3"/>
      <c r="FM52" s="3"/>
      <c r="FN52" s="3"/>
      <c r="FO52" s="3" t="str">
        <f t="shared" si="24"/>
        <v/>
      </c>
      <c r="FT52" s="3" t="s">
        <v>218</v>
      </c>
      <c r="FU52" s="27">
        <v>1</v>
      </c>
      <c r="FV52" s="27"/>
      <c r="FW52" s="27"/>
      <c r="FX52" s="27"/>
      <c r="FY52" s="27"/>
      <c r="FZ52" s="27"/>
      <c r="GA52" s="3"/>
      <c r="GB52" s="3"/>
      <c r="GC52" s="3"/>
      <c r="GD52" s="3" t="s">
        <v>95</v>
      </c>
      <c r="GE52" s="3" t="str">
        <f t="shared" si="26"/>
        <v>t17 = 'NSE:LALPATHLAB1!'</v>
      </c>
      <c r="GF52" s="3" t="str">
        <f t="shared" si="27"/>
        <v>LALPATHLAB</v>
      </c>
      <c r="GG52" s="3"/>
      <c r="GH52" s="3"/>
      <c r="GI52" s="3"/>
      <c r="GJ52" s="3"/>
      <c r="GK52" s="3" t="s">
        <v>253</v>
      </c>
      <c r="GL52" s="27">
        <v>1</v>
      </c>
      <c r="GM52" s="27"/>
      <c r="GN52" s="27"/>
      <c r="GO52" s="27"/>
      <c r="GP52" s="27"/>
      <c r="GQ52" s="3"/>
      <c r="GR52" s="3" t="s">
        <v>95</v>
      </c>
      <c r="GS52" s="3" t="str">
        <f t="shared" si="28"/>
        <v>t17 = 'NSE:FEDERALBNK1!'</v>
      </c>
      <c r="GT52" s="3" t="str">
        <f t="shared" si="29"/>
        <v>FEDERALBNK</v>
      </c>
      <c r="GU52" s="3"/>
      <c r="GV52" s="3"/>
      <c r="HA52" s="3"/>
      <c r="HB52" s="3"/>
      <c r="HC52" s="3"/>
      <c r="HD52" s="3"/>
      <c r="HE52" s="3"/>
      <c r="HF52" s="3"/>
      <c r="HG52" s="3"/>
      <c r="HH52" s="3"/>
      <c r="HI52" s="3"/>
      <c r="HJ52" s="3"/>
      <c r="HK52" s="3"/>
      <c r="HL52" s="3"/>
      <c r="HM52" s="3"/>
      <c r="HN52" s="55"/>
      <c r="HO52" s="3"/>
      <c r="HP52" s="3"/>
      <c r="HQ52" s="3"/>
      <c r="HR52" s="3"/>
      <c r="HS52" s="3"/>
      <c r="HT52" s="3"/>
      <c r="HU52" s="3"/>
      <c r="HV52" s="3"/>
      <c r="HW52" s="3"/>
      <c r="HX52" s="3"/>
      <c r="HY52" s="3"/>
      <c r="HZ52" s="3"/>
      <c r="IA52" s="3"/>
      <c r="IB52" s="3"/>
      <c r="IC52" s="3"/>
      <c r="ID52" s="3"/>
    </row>
    <row r="53" spans="1:238" x14ac:dyDescent="0.25">
      <c r="A53" s="21" t="str">
        <f>IF(Final_DF!A53="","",Final_DF!A53)</f>
        <v>MARICO</v>
      </c>
      <c r="B53" s="21" t="str">
        <f>IF(Final_DF!G53="","",Final_DF!G53)</f>
        <v xml:space="preserve">MARICO LIMITED                      </v>
      </c>
      <c r="C53" s="21" t="str">
        <f>IF(Final_DF!E53="","",Final_DF!E53)</f>
        <v>Consumer Non-Durables</v>
      </c>
      <c r="D53" s="21" t="str">
        <f>IF(Final_DF!F53="","",Final_DF!F53)</f>
        <v>Household/Personal Care</v>
      </c>
      <c r="E53" s="21" t="b">
        <f>IF(Final_DF!BT53="","",Final_DF!BT53)</f>
        <v>0</v>
      </c>
      <c r="F53" s="21" t="b">
        <f>IF(Final_DF!BJ53="","",Final_DF!BJ53)</f>
        <v>1</v>
      </c>
      <c r="G53" s="21" t="b">
        <f>IF(Final_DF!CS53="","",Final_DF!CS53)</f>
        <v>0</v>
      </c>
      <c r="H53" s="37" t="str">
        <f>IF(Final_DF!CT53="","",Final_DF!CT53)</f>
        <v>BEARISH_ALIGNMENT</v>
      </c>
      <c r="I53" s="37" t="str">
        <f>IF(Final_DF!CU53="","",Final_DF!CU53)</f>
        <v>BEARISH_ALIGNMENT</v>
      </c>
      <c r="J53" s="21" t="str">
        <f>IF(Final_DF!CQ53="","",Final_DF!CQ53)</f>
        <v>BEARISH</v>
      </c>
      <c r="K53" s="21" t="str">
        <f>IF(Final_DF!CB53="","",Final_DF!CB53)</f>
        <v>Short Buildup</v>
      </c>
      <c r="L53" s="22" t="str">
        <f>IF(Final_DF!CV53="","",Final_DF!CV53)</f>
        <v>BEARISH</v>
      </c>
      <c r="M53" s="22">
        <f>IF(Final_DF!CW53="","",Final_DF!CW53)</f>
        <v>5</v>
      </c>
      <c r="N53" s="22">
        <f>IF(Final_DF!CX53="","",Final_DF!CX53)</f>
        <v>89</v>
      </c>
      <c r="O53" s="22" t="b">
        <f>IF(Final_DF!CY53="","",Final_DF!CY53)</f>
        <v>0</v>
      </c>
      <c r="P53" s="22" t="str">
        <f>IF(Final_DF!CM53="","",Final_DF!CM53)</f>
        <v>Sell</v>
      </c>
      <c r="Q53" s="22" t="str">
        <f>IF(Final_DF!CN53="","",Final_DF!CN53)</f>
        <v>LAST_LOSER</v>
      </c>
      <c r="R53" s="22">
        <f>IF(P53="","",ROUND((Final_DF!CO53/6)+1,0))</f>
        <v>9</v>
      </c>
      <c r="S53" s="22">
        <f>IF(Final_DF!CP53="","",Final_DF!CP53)</f>
        <v>535</v>
      </c>
      <c r="T53" s="22">
        <f>IFERROR(VLOOKUP(A53,VSLRT!A:E,3,FALSE),"")</f>
        <v>0</v>
      </c>
      <c r="U53" s="22">
        <f>IFERROR(VLOOKUP(A53,VSLRT!A:E,4,FALSE),"")</f>
        <v>0</v>
      </c>
      <c r="V53" s="22">
        <f>IFERROR(VLOOKUP(A53,VSLRT!A:E,5,FALSE),"")</f>
        <v>0</v>
      </c>
      <c r="W53" s="23" t="b">
        <f>IF(Final_DF!BA53="","",Final_DF!BA53)</f>
        <v>0</v>
      </c>
      <c r="X53" s="23" t="b">
        <f>IF(Final_DF!BB53="","",Final_DF!BB53)</f>
        <v>0</v>
      </c>
      <c r="Y53" s="23" t="b">
        <f>IF(Final_DF!BC53="","",Final_DF!BC53)</f>
        <v>0</v>
      </c>
      <c r="Z53" s="23">
        <f>IF(Final_DF!AW53="","",Final_DF!AW53)</f>
        <v>0</v>
      </c>
      <c r="AA53" s="23">
        <f>IF(Final_DF!AX53="","",Final_DF!AX53)</f>
        <v>0</v>
      </c>
      <c r="AB53" s="23">
        <f>IF(Final_DF!AY53="","",Final_DF!AY53)</f>
        <v>0</v>
      </c>
      <c r="AC53" s="23">
        <f>IF(Final_DF!M53="","",ROUND(Final_DF!M53,2))</f>
        <v>-1.24</v>
      </c>
      <c r="AD53" s="23">
        <f>IF(Final_DF!L53="","",ROUND(Final_DF!L53,2))</f>
        <v>524.1</v>
      </c>
      <c r="AE53" s="23" t="b">
        <f>IF(Final_DF!AZ53="","",Final_DF!AZ53)</f>
        <v>0</v>
      </c>
      <c r="AH53" s="23" t="str">
        <f>IF(Final_DF!AO53="","",Final_DF!AO53)</f>
        <v>VR94</v>
      </c>
      <c r="AI53" s="23" t="b">
        <f>IF(Final_DF!AP53="","",Final_DF!AP53)</f>
        <v>0</v>
      </c>
      <c r="AJ53" s="23" t="str">
        <f>IF(Final_DF!AH53="","",Final_DF!AH53)</f>
        <v>-0.05</v>
      </c>
      <c r="AK53" s="21" t="str">
        <f>IFERROR(VLOOKUP(A53,Postmarket!A:X,24,FALSE),"")</f>
        <v/>
      </c>
      <c r="AL53" s="21" t="str">
        <f>IFERROR(VLOOKUP(A53,Postmarket!A:X,23,FALSE),"")</f>
        <v/>
      </c>
      <c r="AM53" s="21">
        <f>IFERROR(VLOOKUP(A53,Postmarket!A:X,8,FALSE),"")</f>
        <v>-0.9</v>
      </c>
      <c r="AN53" s="21">
        <f>IFERROR(VLOOKUP(A53,Postmarket!A:F,5,FALSE),"")</f>
        <v>530.25</v>
      </c>
      <c r="AO53" s="23" t="str">
        <f>IF(Final_DF!DB53="","",Final_DF!DB53)</f>
        <v/>
      </c>
      <c r="AP53" s="23">
        <f>IF(Final_DF!CZ53="","",Final_DF!CZ53)</f>
        <v>21.41</v>
      </c>
      <c r="AQ53" s="23">
        <f>IF(Final_DF!DA53="","",Final_DF!DA53)</f>
        <v>21.34</v>
      </c>
      <c r="AR53" s="23" t="b">
        <f>IF(Final_DF!DC53="","",Final_DF!DC53)</f>
        <v>0</v>
      </c>
      <c r="AS53" s="23" t="b">
        <f>IF(Final_DF!DD53="","",Final_DF!DD53)</f>
        <v>0</v>
      </c>
      <c r="AT53" s="23" t="b">
        <f>IF(Final_DF!DE53="","",Final_DF!DE53)</f>
        <v>0</v>
      </c>
      <c r="AU53" s="23" t="b">
        <f>IF(Final_DF!DF53="","",Final_DF!DF53)</f>
        <v>0</v>
      </c>
      <c r="AY53" s="3"/>
      <c r="AZ53" s="3"/>
      <c r="BA53" s="3"/>
      <c r="BB53" s="55"/>
      <c r="BC53" s="3"/>
      <c r="BD53" s="3"/>
      <c r="BE53" s="3"/>
      <c r="BF53" s="3"/>
      <c r="BG53" s="3"/>
      <c r="BH53" s="3"/>
      <c r="BI53" s="3"/>
      <c r="BJ53" s="3"/>
      <c r="BK53" s="3"/>
      <c r="BL53" s="3"/>
      <c r="BM53" s="3"/>
      <c r="BN53" s="3"/>
      <c r="BO53" s="3"/>
      <c r="BP53" s="3"/>
      <c r="BQ53" s="3"/>
      <c r="BR53" s="3"/>
      <c r="BS53" s="3"/>
      <c r="BT53" s="3"/>
      <c r="BU53" s="99"/>
      <c r="BV53" s="99"/>
      <c r="BW53" s="3"/>
      <c r="BX53" s="3"/>
      <c r="BY53" s="3"/>
      <c r="BZ53" s="3"/>
      <c r="CA53" s="3"/>
      <c r="CB53" s="50">
        <f t="shared" si="39"/>
        <v>0</v>
      </c>
      <c r="CC53" s="25" t="str">
        <f t="shared" si="36"/>
        <v/>
      </c>
      <c r="CD53" s="3" t="str">
        <f t="shared" si="30"/>
        <v/>
      </c>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50">
        <f t="shared" si="31"/>
        <v>0</v>
      </c>
      <c r="DM53" s="25" t="str">
        <f t="shared" si="37"/>
        <v/>
      </c>
      <c r="DN53" s="3" t="str">
        <f t="shared" si="38"/>
        <v/>
      </c>
      <c r="DO53" s="3"/>
      <c r="DP53" s="3"/>
      <c r="DQ53" s="3"/>
      <c r="DR53" s="3"/>
      <c r="DS53" s="3"/>
      <c r="DT53" s="25" t="str">
        <f t="shared" si="11"/>
        <v/>
      </c>
      <c r="DU53" s="3" t="str">
        <f t="shared" si="32"/>
        <v/>
      </c>
      <c r="DW53" s="3"/>
      <c r="DX53" s="3"/>
      <c r="DY53" s="3"/>
      <c r="DZ53" s="3"/>
      <c r="EA53" s="25" t="str">
        <f t="shared" si="13"/>
        <v/>
      </c>
      <c r="EB53" s="3" t="str">
        <f t="shared" si="33"/>
        <v/>
      </c>
      <c r="ED53" s="3"/>
      <c r="EE53" s="3"/>
      <c r="EF53" s="55"/>
      <c r="EG53" s="3"/>
      <c r="EH53" s="3"/>
      <c r="EI53" s="3"/>
      <c r="EJ53" s="3"/>
      <c r="EK53" s="25" t="str">
        <f t="shared" si="15"/>
        <v/>
      </c>
      <c r="EL53" s="3" t="str">
        <f t="shared" si="34"/>
        <v/>
      </c>
      <c r="EO53"/>
      <c r="EP53"/>
      <c r="EQ53"/>
      <c r="ER53"/>
      <c r="ES53" s="3"/>
      <c r="ET53" s="25" t="str">
        <f t="shared" si="17"/>
        <v/>
      </c>
      <c r="EU53" s="3" t="str">
        <f t="shared" si="35"/>
        <v/>
      </c>
      <c r="FB53" s="3"/>
      <c r="FC53" s="3" t="s">
        <v>241</v>
      </c>
      <c r="FD53" s="3">
        <v>48</v>
      </c>
      <c r="FE53" s="3">
        <v>6</v>
      </c>
      <c r="FF53" s="27"/>
      <c r="FG53" s="27">
        <v>1</v>
      </c>
      <c r="FH53" s="27">
        <v>1</v>
      </c>
      <c r="FI53" s="3"/>
      <c r="FJ53" s="3"/>
      <c r="FK53" s="3"/>
      <c r="FL53" s="3"/>
      <c r="FM53" s="3"/>
      <c r="FN53" s="3"/>
      <c r="FO53" s="3" t="str">
        <f t="shared" si="24"/>
        <v/>
      </c>
      <c r="FT53" s="3" t="s">
        <v>202</v>
      </c>
      <c r="FU53" s="27">
        <v>1</v>
      </c>
      <c r="FV53" s="27"/>
      <c r="FW53" s="27"/>
      <c r="FX53" s="27"/>
      <c r="FY53" s="27"/>
      <c r="FZ53" s="27"/>
      <c r="GA53" s="3"/>
      <c r="GB53" s="3"/>
      <c r="GC53" s="3"/>
      <c r="GD53" s="3" t="s">
        <v>96</v>
      </c>
      <c r="GE53" s="3" t="str">
        <f t="shared" si="26"/>
        <v>t18 = 'NSE:LICHSGFIN1!'</v>
      </c>
      <c r="GF53" s="3" t="str">
        <f t="shared" si="27"/>
        <v>LICHSGFIN</v>
      </c>
      <c r="GG53" s="3"/>
      <c r="GH53" s="3"/>
      <c r="GI53" s="3"/>
      <c r="GJ53" s="3"/>
      <c r="GK53" s="3" t="s">
        <v>254</v>
      </c>
      <c r="GL53" s="27">
        <v>1</v>
      </c>
      <c r="GM53" s="27"/>
      <c r="GN53" s="27"/>
      <c r="GO53" s="27"/>
      <c r="GP53" s="27"/>
      <c r="GQ53" s="3"/>
      <c r="GR53" s="3" t="s">
        <v>96</v>
      </c>
      <c r="GS53" s="3" t="str">
        <f t="shared" si="28"/>
        <v>t18 = 'NSE:GAIL1!'</v>
      </c>
      <c r="GT53" s="3" t="str">
        <f t="shared" si="29"/>
        <v>GAIL</v>
      </c>
      <c r="GU53" s="3"/>
      <c r="GV53" s="3"/>
      <c r="HA53" s="3"/>
      <c r="HB53" s="3"/>
      <c r="HC53" s="3"/>
      <c r="HD53" s="3"/>
      <c r="HE53" s="3"/>
      <c r="HF53" s="3"/>
      <c r="HG53" s="3"/>
      <c r="HH53" s="3"/>
      <c r="HI53" s="3"/>
      <c r="HJ53" s="3"/>
      <c r="HK53" s="3"/>
      <c r="HL53" s="3"/>
      <c r="HM53" s="3"/>
      <c r="HN53" s="55"/>
      <c r="HO53" s="3"/>
      <c r="HP53" s="3"/>
      <c r="HQ53" s="3"/>
      <c r="HR53" s="3"/>
      <c r="HS53" s="3"/>
      <c r="HT53" s="3"/>
      <c r="HU53" s="3"/>
      <c r="HV53" s="3"/>
      <c r="HW53" s="3"/>
      <c r="HX53" s="3"/>
      <c r="HY53" s="3"/>
      <c r="HZ53" s="3"/>
      <c r="IA53" s="3"/>
      <c r="IB53" s="3"/>
      <c r="IC53" s="3"/>
      <c r="ID53" s="3"/>
    </row>
    <row r="54" spans="1:238" ht="24" x14ac:dyDescent="0.25">
      <c r="A54" s="21" t="str">
        <f>IF(Final_DF!A54="","",Final_DF!A54)</f>
        <v>DIXON</v>
      </c>
      <c r="B54" s="21" t="str">
        <f>IF(Final_DF!G54="","",Final_DF!G54)</f>
        <v xml:space="preserve">DIXON TECHNO (INDIA) LTD            </v>
      </c>
      <c r="C54" s="21" t="str">
        <f>IF(Final_DF!E54="","",Final_DF!E54)</f>
        <v>Electronic Technology</v>
      </c>
      <c r="D54" s="21" t="str">
        <f>IF(Final_DF!F54="","",Final_DF!F54)</f>
        <v>Electronic Production Equipment</v>
      </c>
      <c r="E54" s="21" t="b">
        <f>IF(Final_DF!BT54="","",Final_DF!BT54)</f>
        <v>1</v>
      </c>
      <c r="F54" s="21" t="b">
        <f>IF(Final_DF!BJ54="","",Final_DF!BJ54)</f>
        <v>0</v>
      </c>
      <c r="G54" s="21" t="b">
        <f>IF(Final_DF!CS54="","",Final_DF!CS54)</f>
        <v>0</v>
      </c>
      <c r="H54" s="37" t="str">
        <f>IF(Final_DF!CT54="","",Final_DF!CT54)</f>
        <v>na</v>
      </c>
      <c r="I54" s="37" t="str">
        <f>IF(Final_DF!CU54="","",Final_DF!CU54)</f>
        <v>na</v>
      </c>
      <c r="J54" s="21" t="str">
        <f>IF(Final_DF!CQ54="","",Final_DF!CQ54)</f>
        <v>BEARISH</v>
      </c>
      <c r="K54" s="21" t="str">
        <f>IF(Final_DF!CB54="","",Final_DF!CB54)</f>
        <v>Long Unwinding</v>
      </c>
      <c r="L54" s="22" t="str">
        <f>IF(Final_DF!CV54="","",Final_DF!CV54)</f>
        <v>na</v>
      </c>
      <c r="M54" s="22">
        <f>IF(Final_DF!CW54="","",Final_DF!CW54)</f>
        <v>0</v>
      </c>
      <c r="N54" s="22">
        <f>IF(Final_DF!CX54="","",Final_DF!CX54)</f>
        <v>0</v>
      </c>
      <c r="O54" s="22" t="b">
        <f>IF(Final_DF!CY54="","",Final_DF!CY54)</f>
        <v>0</v>
      </c>
      <c r="P54" s="22">
        <f>IF(Final_DF!CM54="","",Final_DF!CM54)</f>
        <v>0</v>
      </c>
      <c r="Q54" s="22">
        <f>IF(Final_DF!CN54="","",Final_DF!CN54)</f>
        <v>0</v>
      </c>
      <c r="R54" s="22">
        <f>IF(P54="","",ROUND((Final_DF!CO54/6)+1,0))</f>
        <v>1</v>
      </c>
      <c r="S54" s="22">
        <f>IF(Final_DF!CP54="","",Final_DF!CP54)</f>
        <v>0</v>
      </c>
      <c r="T54" s="22">
        <f>IFERROR(VLOOKUP(A54,VSLRT!A:E,3,FALSE),"")</f>
        <v>0</v>
      </c>
      <c r="U54" s="22">
        <f>IFERROR(VLOOKUP(A54,VSLRT!A:E,4,FALSE),"")</f>
        <v>0</v>
      </c>
      <c r="V54" s="22">
        <f>IFERROR(VLOOKUP(A54,VSLRT!A:E,5,FALSE),"")</f>
        <v>0</v>
      </c>
      <c r="W54" s="23" t="b">
        <f>IF(Final_DF!BA54="","",Final_DF!BA54)</f>
        <v>0</v>
      </c>
      <c r="X54" s="23" t="b">
        <f>IF(Final_DF!BB54="","",Final_DF!BB54)</f>
        <v>0</v>
      </c>
      <c r="Y54" s="23" t="b">
        <f>IF(Final_DF!BC54="","",Final_DF!BC54)</f>
        <v>0</v>
      </c>
      <c r="Z54" s="23">
        <f>IF(Final_DF!AW54="","",Final_DF!AW54)</f>
        <v>0</v>
      </c>
      <c r="AA54" s="23">
        <f>IF(Final_DF!AX54="","",Final_DF!AX54)</f>
        <v>0</v>
      </c>
      <c r="AB54" s="23">
        <f>IF(Final_DF!AY54="","",Final_DF!AY54)</f>
        <v>0</v>
      </c>
      <c r="AC54" s="23">
        <f>IF(Final_DF!M54="","",ROUND(Final_DF!M54,2))</f>
        <v>-1.2</v>
      </c>
      <c r="AD54" s="23">
        <f>IF(Final_DF!L54="","",ROUND(Final_DF!L54,2))</f>
        <v>6021.6</v>
      </c>
      <c r="AE54" s="23" t="b">
        <f>IF(Final_DF!AZ54="","",Final_DF!AZ54)</f>
        <v>0</v>
      </c>
      <c r="AH54" s="23" t="str">
        <f>IF(Final_DF!AO54="","",Final_DF!AO54)</f>
        <v>VR122</v>
      </c>
      <c r="AI54" s="23" t="b">
        <f>IF(Final_DF!AP54="","",Final_DF!AP54)</f>
        <v>0</v>
      </c>
      <c r="AJ54" s="23" t="str">
        <f>IF(Final_DF!AH54="","",Final_DF!AH54)</f>
        <v>0.34</v>
      </c>
      <c r="AK54" s="21" t="str">
        <f>IFERROR(VLOOKUP(A54,Postmarket!A:X,24,FALSE),"")</f>
        <v/>
      </c>
      <c r="AL54" s="21" t="str">
        <f>IFERROR(VLOOKUP(A54,Postmarket!A:X,23,FALSE),"")</f>
        <v/>
      </c>
      <c r="AM54" s="21">
        <f>IFERROR(VLOOKUP(A54,Postmarket!A:X,8,FALSE),"")</f>
        <v>-1.28</v>
      </c>
      <c r="AN54" s="21">
        <f>IFERROR(VLOOKUP(A54,Postmarket!A:F,5,FALSE),"")</f>
        <v>6100.2</v>
      </c>
      <c r="AO54" s="23" t="str">
        <f>IF(Final_DF!DB54="","",Final_DF!DB54)</f>
        <v/>
      </c>
      <c r="AP54" s="23">
        <f>IF(Final_DF!CZ54="","",Final_DF!CZ54)</f>
        <v>41.7</v>
      </c>
      <c r="AQ54" s="23">
        <f>IF(Final_DF!DA54="","",Final_DF!DA54)</f>
        <v>42.26</v>
      </c>
      <c r="AR54" s="23" t="b">
        <f>IF(Final_DF!DC54="","",Final_DF!DC54)</f>
        <v>0</v>
      </c>
      <c r="AS54" s="23" t="b">
        <f>IF(Final_DF!DD54="","",Final_DF!DD54)</f>
        <v>0</v>
      </c>
      <c r="AT54" s="23" t="b">
        <f>IF(Final_DF!DE54="","",Final_DF!DE54)</f>
        <v>0</v>
      </c>
      <c r="AU54" s="23" t="b">
        <f>IF(Final_DF!DF54="","",Final_DF!DF54)</f>
        <v>0</v>
      </c>
      <c r="AY54" s="3"/>
      <c r="AZ54" s="3"/>
      <c r="BA54" s="3"/>
      <c r="BB54" s="55"/>
      <c r="BC54" s="3"/>
      <c r="BD54" s="3"/>
      <c r="BE54" s="3"/>
      <c r="BF54" s="3"/>
      <c r="BG54" s="3"/>
      <c r="BH54" s="3"/>
      <c r="BI54" s="3"/>
      <c r="BJ54" s="3"/>
      <c r="BK54" s="3"/>
      <c r="BL54" s="3"/>
      <c r="BM54" s="3"/>
      <c r="BN54" s="3"/>
      <c r="BO54" s="3"/>
      <c r="BP54" s="3"/>
      <c r="BQ54" s="3"/>
      <c r="BR54" s="3"/>
      <c r="BS54" s="3"/>
      <c r="BT54" s="3"/>
      <c r="BU54" s="99"/>
      <c r="BV54" s="99"/>
      <c r="BW54" s="3"/>
      <c r="BX54" s="3"/>
      <c r="BY54" s="3"/>
      <c r="BZ54" s="3"/>
      <c r="CA54" s="3"/>
      <c r="CB54" s="50">
        <f t="shared" si="39"/>
        <v>0</v>
      </c>
      <c r="CC54" s="25" t="str">
        <f t="shared" si="36"/>
        <v/>
      </c>
      <c r="CD54" s="3" t="str">
        <f t="shared" si="30"/>
        <v/>
      </c>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50">
        <f t="shared" si="31"/>
        <v>0</v>
      </c>
      <c r="DM54" s="25" t="str">
        <f t="shared" si="37"/>
        <v/>
      </c>
      <c r="DN54" s="3" t="str">
        <f t="shared" si="38"/>
        <v/>
      </c>
      <c r="DO54" s="3"/>
      <c r="DP54" s="3"/>
      <c r="DQ54" s="3"/>
      <c r="DR54" s="3"/>
      <c r="DS54" s="3"/>
      <c r="DT54" s="25" t="str">
        <f t="shared" si="11"/>
        <v/>
      </c>
      <c r="DU54" s="3" t="str">
        <f t="shared" si="32"/>
        <v/>
      </c>
      <c r="DW54" s="3"/>
      <c r="DX54" s="3"/>
      <c r="DY54" s="3"/>
      <c r="DZ54" s="3"/>
      <c r="EA54" s="25" t="str">
        <f t="shared" si="13"/>
        <v/>
      </c>
      <c r="EB54" s="3" t="str">
        <f t="shared" si="33"/>
        <v/>
      </c>
      <c r="ED54" s="3"/>
      <c r="EE54" s="3"/>
      <c r="EF54" s="55"/>
      <c r="EG54" s="3"/>
      <c r="EH54" s="3"/>
      <c r="EI54" s="3"/>
      <c r="EJ54" s="3"/>
      <c r="EK54" s="25" t="str">
        <f t="shared" si="15"/>
        <v/>
      </c>
      <c r="EL54" s="3" t="str">
        <f t="shared" si="34"/>
        <v/>
      </c>
      <c r="EO54"/>
      <c r="EP54"/>
      <c r="EQ54"/>
      <c r="ER54"/>
      <c r="ES54" s="3"/>
      <c r="ET54" s="25" t="str">
        <f t="shared" si="17"/>
        <v/>
      </c>
      <c r="EU54" s="3" t="str">
        <f t="shared" si="35"/>
        <v/>
      </c>
      <c r="FB54" s="3"/>
      <c r="FC54" s="3" t="s">
        <v>177</v>
      </c>
      <c r="FD54" s="3">
        <v>220</v>
      </c>
      <c r="FE54" s="3">
        <v>3</v>
      </c>
      <c r="FF54" s="27"/>
      <c r="FG54" s="27">
        <v>1</v>
      </c>
      <c r="FH54" s="27">
        <v>1</v>
      </c>
      <c r="FI54" s="3"/>
      <c r="FJ54" s="3"/>
      <c r="FK54" s="3"/>
      <c r="FL54" s="3"/>
      <c r="FM54" s="3"/>
      <c r="FN54" s="3"/>
      <c r="FO54" s="3" t="str">
        <f t="shared" si="24"/>
        <v/>
      </c>
      <c r="FT54" s="3" t="s">
        <v>271</v>
      </c>
      <c r="FU54" s="27">
        <v>1</v>
      </c>
      <c r="FV54" s="27"/>
      <c r="FW54" s="27"/>
      <c r="FX54" s="27"/>
      <c r="FY54" s="27"/>
      <c r="FZ54" s="27"/>
      <c r="GA54" s="3"/>
      <c r="GB54" s="3"/>
      <c r="GC54" s="3"/>
      <c r="GD54" s="3" t="s">
        <v>97</v>
      </c>
      <c r="GE54" s="3" t="str">
        <f t="shared" si="26"/>
        <v>t19 = 'NSE:LT1!'</v>
      </c>
      <c r="GF54" s="3" t="str">
        <f t="shared" si="27"/>
        <v>LT</v>
      </c>
      <c r="GG54" s="3"/>
      <c r="GH54" s="3"/>
      <c r="GI54" s="3"/>
      <c r="GJ54" s="3"/>
      <c r="GK54" s="3" t="s">
        <v>180</v>
      </c>
      <c r="GL54" s="27">
        <v>1</v>
      </c>
      <c r="GM54" s="27"/>
      <c r="GN54" s="27"/>
      <c r="GO54" s="27"/>
      <c r="GP54" s="27"/>
      <c r="GQ54" s="3"/>
      <c r="GR54" s="3" t="s">
        <v>97</v>
      </c>
      <c r="GS54" s="3" t="str">
        <f t="shared" si="28"/>
        <v>t19 = 'NSE:GODREJCP1!'</v>
      </c>
      <c r="GT54" s="3" t="str">
        <f t="shared" si="29"/>
        <v>GODREJCP</v>
      </c>
      <c r="GU54" s="3"/>
      <c r="GV54" s="3"/>
      <c r="HA54" s="3"/>
      <c r="HB54" s="3"/>
      <c r="HC54" s="3"/>
      <c r="HD54" s="3"/>
      <c r="HE54" s="3"/>
      <c r="HF54" s="3"/>
      <c r="HG54" s="3"/>
      <c r="HH54" s="3"/>
      <c r="HI54" s="3"/>
      <c r="HJ54" s="3"/>
      <c r="HK54" s="3"/>
      <c r="HL54" s="3"/>
      <c r="HM54" s="3"/>
      <c r="HN54" s="55"/>
      <c r="HO54" s="3"/>
      <c r="HP54" s="3"/>
      <c r="HQ54" s="3"/>
      <c r="HR54" s="3"/>
      <c r="HS54" s="3"/>
      <c r="HT54" s="3"/>
      <c r="HU54" s="3"/>
      <c r="HV54" s="3"/>
      <c r="HW54" s="3"/>
      <c r="HX54" s="3"/>
      <c r="HY54" s="3"/>
      <c r="HZ54" s="3"/>
      <c r="IA54" s="3"/>
      <c r="IB54" s="3"/>
      <c r="IC54" s="3"/>
      <c r="ID54" s="3"/>
    </row>
    <row r="55" spans="1:238" x14ac:dyDescent="0.25">
      <c r="A55" s="21" t="str">
        <f>IF(Final_DF!A55="","",Final_DF!A55)</f>
        <v>MGL</v>
      </c>
      <c r="B55" s="21" t="str">
        <f>IF(Final_DF!G55="","",Final_DF!G55)</f>
        <v xml:space="preserve">MAHANAGAR GAS LTD.                  </v>
      </c>
      <c r="C55" s="21" t="str">
        <f>IF(Final_DF!E55="","",Final_DF!E55)</f>
        <v>Utilities</v>
      </c>
      <c r="D55" s="21" t="str">
        <f>IF(Final_DF!F55="","",Final_DF!F55)</f>
        <v>Gas Distributors</v>
      </c>
      <c r="E55" s="21" t="b">
        <f>IF(Final_DF!BT55="","",Final_DF!BT55)</f>
        <v>1</v>
      </c>
      <c r="F55" s="21" t="b">
        <f>IF(Final_DF!BJ55="","",Final_DF!BJ55)</f>
        <v>1</v>
      </c>
      <c r="G55" s="21" t="b">
        <f>IF(Final_DF!CS55="","",Final_DF!CS55)</f>
        <v>1</v>
      </c>
      <c r="H55" s="37" t="str">
        <f>IF(Final_DF!CT55="","",Final_DF!CT55)</f>
        <v>BULLISH_ALIGNMENT</v>
      </c>
      <c r="I55" s="37" t="str">
        <f>IF(Final_DF!CU55="","",Final_DF!CU55)</f>
        <v>na</v>
      </c>
      <c r="J55" s="21" t="str">
        <f>IF(Final_DF!CQ55="","",Final_DF!CQ55)</f>
        <v>BULLISH</v>
      </c>
      <c r="K55" s="21" t="str">
        <f>IF(Final_DF!CB55="","",Final_DF!CB55)</f>
        <v>Significant Long Buildup</v>
      </c>
      <c r="L55" s="22" t="str">
        <f>IF(Final_DF!CV55="","",Final_DF!CV55)</f>
        <v>BULLISH</v>
      </c>
      <c r="M55" s="22">
        <f>IF(Final_DF!CW55="","",Final_DF!CW55)</f>
        <v>10</v>
      </c>
      <c r="N55" s="22">
        <f>IF(Final_DF!CX55="","",Final_DF!CX55)</f>
        <v>204</v>
      </c>
      <c r="O55" s="22" t="b">
        <f>IF(Final_DF!CY55="","",Final_DF!CY55)</f>
        <v>0</v>
      </c>
      <c r="P55" s="22" t="str">
        <f>IF(Final_DF!CM55="","",Final_DF!CM55)</f>
        <v>Buy</v>
      </c>
      <c r="Q55" s="22" t="str">
        <f>IF(Final_DF!CN55="","",Final_DF!CN55)</f>
        <v>LAST_LOSER</v>
      </c>
      <c r="R55" s="22">
        <f>IF(P55="","",ROUND((Final_DF!CO55/6)+1,0))</f>
        <v>10</v>
      </c>
      <c r="S55" s="22">
        <f>IF(Final_DF!CP55="","",Final_DF!CP55)</f>
        <v>1180</v>
      </c>
      <c r="T55" s="22">
        <f>IFERROR(VLOOKUP(A55,VSLRT!A:E,3,FALSE),"")</f>
        <v>0</v>
      </c>
      <c r="U55" s="22">
        <f>IFERROR(VLOOKUP(A55,VSLRT!A:E,4,FALSE),"")</f>
        <v>0</v>
      </c>
      <c r="V55" s="22">
        <f>IFERROR(VLOOKUP(A55,VSLRT!A:E,5,FALSE),"")</f>
        <v>0</v>
      </c>
      <c r="W55" s="23" t="b">
        <f>IF(Final_DF!BA55="","",Final_DF!BA55)</f>
        <v>0</v>
      </c>
      <c r="X55" s="23" t="b">
        <f>IF(Final_DF!BB55="","",Final_DF!BB55)</f>
        <v>0</v>
      </c>
      <c r="Y55" s="23" t="b">
        <f>IF(Final_DF!BC55="","",Final_DF!BC55)</f>
        <v>0</v>
      </c>
      <c r="Z55" s="23">
        <f>IF(Final_DF!AW55="","",Final_DF!AW55)</f>
        <v>0</v>
      </c>
      <c r="AA55" s="23">
        <f>IF(Final_DF!AX55="","",Final_DF!AX55)</f>
        <v>0</v>
      </c>
      <c r="AB55" s="23">
        <f>IF(Final_DF!AY55="","",Final_DF!AY55)</f>
        <v>0</v>
      </c>
      <c r="AC55" s="23">
        <f>IF(Final_DF!M55="","",ROUND(Final_DF!M55,2))</f>
        <v>-1.19</v>
      </c>
      <c r="AD55" s="23">
        <f>IF(Final_DF!L55="","",ROUND(Final_DF!L55,2))</f>
        <v>1312.25</v>
      </c>
      <c r="AE55" s="23" t="b">
        <f>IF(Final_DF!AZ55="","",Final_DF!AZ55)</f>
        <v>0</v>
      </c>
      <c r="AH55" s="23" t="str">
        <f>IF(Final_DF!AO55="","",Final_DF!AO55)</f>
        <v>VR110</v>
      </c>
      <c r="AI55" s="23" t="b">
        <f>IF(Final_DF!AP55="","",Final_DF!AP55)</f>
        <v>0</v>
      </c>
      <c r="AJ55" s="23" t="str">
        <f>IF(Final_DF!AH55="","",Final_DF!AH55)</f>
        <v>0.37</v>
      </c>
      <c r="AK55" s="21" t="str">
        <f>IFERROR(VLOOKUP(A55,Postmarket!A:X,24,FALSE),"")</f>
        <v/>
      </c>
      <c r="AL55" s="21" t="str">
        <f>IFERROR(VLOOKUP(A55,Postmarket!A:X,23,FALSE),"")</f>
        <v>SPR20</v>
      </c>
      <c r="AM55" s="21">
        <f>IFERROR(VLOOKUP(A55,Postmarket!A:X,8,FALSE),"")</f>
        <v>-0.49</v>
      </c>
      <c r="AN55" s="21">
        <f>IFERROR(VLOOKUP(A55,Postmarket!A:F,5,FALSE),"")</f>
        <v>1326</v>
      </c>
      <c r="AO55" s="23" t="str">
        <f>IF(Final_DF!DB55="","",Final_DF!DB55)</f>
        <v/>
      </c>
      <c r="AP55" s="23">
        <f>IF(Final_DF!CZ55="","",Final_DF!CZ55)</f>
        <v>50.44</v>
      </c>
      <c r="AQ55" s="23">
        <f>IF(Final_DF!DA55="","",Final_DF!DA55)</f>
        <v>50.26</v>
      </c>
      <c r="AR55" s="23" t="b">
        <f>IF(Final_DF!DC55="","",Final_DF!DC55)</f>
        <v>0</v>
      </c>
      <c r="AS55" s="23" t="b">
        <f>IF(Final_DF!DD55="","",Final_DF!DD55)</f>
        <v>0</v>
      </c>
      <c r="AT55" s="23" t="b">
        <f>IF(Final_DF!DE55="","",Final_DF!DE55)</f>
        <v>0</v>
      </c>
      <c r="AU55" s="23" t="b">
        <f>IF(Final_DF!DF55="","",Final_DF!DF55)</f>
        <v>0</v>
      </c>
      <c r="AY55" s="3"/>
      <c r="AZ55" s="3"/>
      <c r="BA55" s="3"/>
      <c r="BB55" s="55"/>
      <c r="BC55" s="3"/>
      <c r="BD55" s="3"/>
      <c r="BE55" s="3"/>
      <c r="BF55" s="3"/>
      <c r="BG55" s="3"/>
      <c r="BH55" s="3"/>
      <c r="BI55" s="3"/>
      <c r="BJ55" s="3"/>
      <c r="BK55" s="3"/>
      <c r="BL55" s="3"/>
      <c r="BM55" s="3"/>
      <c r="BN55" s="3"/>
      <c r="BO55" s="3"/>
      <c r="BP55" s="3"/>
      <c r="BQ55" s="3"/>
      <c r="BR55" s="3"/>
      <c r="BS55" s="3"/>
      <c r="BT55" s="3"/>
      <c r="BU55" s="99"/>
      <c r="BV55" s="99"/>
      <c r="BW55" s="3"/>
      <c r="BX55" s="3"/>
      <c r="BY55" s="3"/>
      <c r="BZ55" s="3"/>
      <c r="CA55" s="3"/>
      <c r="CB55" s="50">
        <f t="shared" si="39"/>
        <v>0</v>
      </c>
      <c r="CD55" s="3" t="str">
        <f t="shared" si="30"/>
        <v/>
      </c>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50">
        <f t="shared" si="31"/>
        <v>0</v>
      </c>
      <c r="DN55" s="3" t="str">
        <f t="shared" si="38"/>
        <v/>
      </c>
      <c r="DO55" s="3"/>
      <c r="DP55" s="3"/>
      <c r="DQ55" s="3"/>
      <c r="DR55" s="3"/>
      <c r="DS55" s="3"/>
      <c r="DT55" s="25" t="str">
        <f t="shared" si="11"/>
        <v/>
      </c>
      <c r="DU55" s="3" t="str">
        <f t="shared" si="32"/>
        <v/>
      </c>
      <c r="DW55" s="3"/>
      <c r="DX55" s="3"/>
      <c r="DY55" s="3"/>
      <c r="DZ55" s="3"/>
      <c r="EA55" s="25" t="str">
        <f t="shared" si="13"/>
        <v/>
      </c>
      <c r="EB55" s="3" t="str">
        <f t="shared" si="33"/>
        <v/>
      </c>
      <c r="ED55" s="3"/>
      <c r="EE55" s="3"/>
      <c r="EF55" s="55"/>
      <c r="EG55" s="3"/>
      <c r="EH55" s="3"/>
      <c r="EI55" s="3"/>
      <c r="EJ55" s="3"/>
      <c r="EK55" s="25" t="str">
        <f t="shared" si="15"/>
        <v/>
      </c>
      <c r="EL55" s="3" t="str">
        <f t="shared" si="34"/>
        <v/>
      </c>
      <c r="EO55"/>
      <c r="EP55"/>
      <c r="EQ55"/>
      <c r="ER55"/>
      <c r="ES55" s="3"/>
      <c r="ET55" s="25" t="str">
        <f t="shared" si="17"/>
        <v/>
      </c>
      <c r="EU55" s="3" t="str">
        <f t="shared" si="35"/>
        <v/>
      </c>
      <c r="FB55" s="3"/>
      <c r="FC55" s="3" t="s">
        <v>248</v>
      </c>
      <c r="FD55" s="3">
        <v>639</v>
      </c>
      <c r="FE55" s="3">
        <v>6</v>
      </c>
      <c r="FF55" s="27">
        <v>1</v>
      </c>
      <c r="FG55" s="27"/>
      <c r="FH55" s="27">
        <v>1</v>
      </c>
      <c r="FI55" s="3"/>
      <c r="FJ55" s="3"/>
      <c r="FK55" s="3"/>
      <c r="FL55" s="3"/>
      <c r="FM55" s="3"/>
      <c r="FN55" s="3"/>
      <c r="FO55" s="3" t="str">
        <f t="shared" si="24"/>
        <v/>
      </c>
      <c r="FT55" s="3" t="s">
        <v>272</v>
      </c>
      <c r="FU55" s="27">
        <v>1</v>
      </c>
      <c r="FV55" s="27"/>
      <c r="FW55" s="27"/>
      <c r="FX55" s="27"/>
      <c r="FY55" s="27"/>
      <c r="FZ55" s="27"/>
      <c r="GA55" s="3"/>
      <c r="GB55" s="3"/>
      <c r="GC55" s="3"/>
      <c r="GD55" s="3" t="s">
        <v>98</v>
      </c>
      <c r="GE55" s="3" t="str">
        <f t="shared" si="26"/>
        <v>t20 = 'NSE:LTTS1!'</v>
      </c>
      <c r="GF55" s="3" t="str">
        <f t="shared" si="27"/>
        <v>LTTS</v>
      </c>
      <c r="GG55" s="3"/>
      <c r="GH55" s="3"/>
      <c r="GI55" s="3"/>
      <c r="GJ55" s="3"/>
      <c r="GK55" s="3" t="s">
        <v>196</v>
      </c>
      <c r="GL55" s="27">
        <v>1</v>
      </c>
      <c r="GM55" s="27"/>
      <c r="GN55" s="27"/>
      <c r="GO55" s="27"/>
      <c r="GP55" s="27"/>
      <c r="GQ55" s="3"/>
      <c r="GR55" s="3" t="s">
        <v>98</v>
      </c>
      <c r="GS55" s="3" t="str">
        <f t="shared" si="28"/>
        <v>t20 = 'NSE:GODREJPROP1!'</v>
      </c>
      <c r="GT55" s="3" t="str">
        <f t="shared" si="29"/>
        <v>GODREJPROP</v>
      </c>
      <c r="GU55" s="3"/>
      <c r="GV55" s="3"/>
      <c r="HA55" s="3"/>
      <c r="HB55" s="3"/>
      <c r="HC55" s="3"/>
      <c r="HD55" s="3"/>
      <c r="HE55" s="3"/>
      <c r="HF55" s="3"/>
      <c r="HG55" s="3"/>
      <c r="HH55" s="3"/>
      <c r="HI55" s="3"/>
      <c r="HJ55" s="3"/>
      <c r="HK55" s="3"/>
      <c r="HL55" s="3"/>
      <c r="HM55" s="3"/>
      <c r="HN55" s="55"/>
      <c r="HO55" s="3"/>
      <c r="HP55" s="3"/>
      <c r="HQ55" s="3"/>
      <c r="HR55" s="3"/>
      <c r="HS55" s="3"/>
      <c r="HT55" s="3"/>
      <c r="HU55" s="3"/>
      <c r="HV55" s="3"/>
      <c r="HW55" s="3"/>
      <c r="HX55" s="3"/>
      <c r="HY55" s="3"/>
      <c r="HZ55" s="3"/>
      <c r="IA55" s="3"/>
      <c r="IB55" s="3"/>
      <c r="IC55" s="3"/>
      <c r="ID55" s="3"/>
    </row>
    <row r="56" spans="1:238" x14ac:dyDescent="0.25">
      <c r="A56" s="21" t="str">
        <f>IF(Final_DF!A56="","",Final_DF!A56)</f>
        <v>DLF</v>
      </c>
      <c r="B56" s="21" t="str">
        <f>IF(Final_DF!G56="","",Final_DF!G56)</f>
        <v xml:space="preserve">DLF LIMITED                         </v>
      </c>
      <c r="C56" s="21" t="str">
        <f>IF(Final_DF!E56="","",Final_DF!E56)</f>
        <v>Finance</v>
      </c>
      <c r="D56" s="21" t="str">
        <f>IF(Final_DF!F56="","",Final_DF!F56)</f>
        <v>Real Estate Development</v>
      </c>
      <c r="E56" s="21" t="b">
        <f>IF(Final_DF!BT56="","",Final_DF!BT56)</f>
        <v>1</v>
      </c>
      <c r="F56" s="21" t="b">
        <f>IF(Final_DF!BJ56="","",Final_DF!BJ56)</f>
        <v>1</v>
      </c>
      <c r="G56" s="21" t="b">
        <f>IF(Final_DF!CS56="","",Final_DF!CS56)</f>
        <v>1</v>
      </c>
      <c r="H56" s="37" t="str">
        <f>IF(Final_DF!CT56="","",Final_DF!CT56)</f>
        <v>na</v>
      </c>
      <c r="I56" s="37" t="str">
        <f>IF(Final_DF!CU56="","",Final_DF!CU56)</f>
        <v>na</v>
      </c>
      <c r="J56" s="21" t="str">
        <f>IF(Final_DF!CQ56="","",Final_DF!CQ56)</f>
        <v>BEARISH</v>
      </c>
      <c r="K56" s="21" t="str">
        <f>IF(Final_DF!CB56="","",Final_DF!CB56)</f>
        <v>Significant Short Buildup</v>
      </c>
      <c r="L56" s="22" t="str">
        <f>IF(Final_DF!CV56="","",Final_DF!CV56)</f>
        <v>BEARISH</v>
      </c>
      <c r="M56" s="22">
        <f>IF(Final_DF!CW56="","",Final_DF!CW56)</f>
        <v>1</v>
      </c>
      <c r="N56" s="22">
        <f>IF(Final_DF!CX56="","",Final_DF!CX56)</f>
        <v>1</v>
      </c>
      <c r="O56" s="22" t="b">
        <f>IF(Final_DF!CY56="","",Final_DF!CY56)</f>
        <v>1</v>
      </c>
      <c r="P56" s="22" t="str">
        <f>IF(Final_DF!CM56="","",Final_DF!CM56)</f>
        <v>Buy</v>
      </c>
      <c r="Q56" s="22" t="str">
        <f>IF(Final_DF!CN56="","",Final_DF!CN56)</f>
        <v>LAST_WINNER</v>
      </c>
      <c r="R56" s="22">
        <f>IF(P56="","",ROUND((Final_DF!CO56/6)+1,0))</f>
        <v>2</v>
      </c>
      <c r="S56" s="22">
        <f>IF(Final_DF!CP56="","",Final_DF!CP56)</f>
        <v>760</v>
      </c>
      <c r="T56" s="22">
        <f>IFERROR(VLOOKUP(A56,VSLRT!A:E,3,FALSE),"")</f>
        <v>0</v>
      </c>
      <c r="U56" s="22">
        <f>IFERROR(VLOOKUP(A56,VSLRT!A:E,4,FALSE),"")</f>
        <v>0</v>
      </c>
      <c r="V56" s="22">
        <f>IFERROR(VLOOKUP(A56,VSLRT!A:E,5,FALSE),"")</f>
        <v>0</v>
      </c>
      <c r="W56" s="23" t="b">
        <f>IF(Final_DF!BA56="","",Final_DF!BA56)</f>
        <v>0</v>
      </c>
      <c r="X56" s="23" t="b">
        <f>IF(Final_DF!BB56="","",Final_DF!BB56)</f>
        <v>0</v>
      </c>
      <c r="Y56" s="23" t="b">
        <f>IF(Final_DF!BC56="","",Final_DF!BC56)</f>
        <v>0</v>
      </c>
      <c r="Z56" s="23">
        <f>IF(Final_DF!AW56="","",Final_DF!AW56)</f>
        <v>0</v>
      </c>
      <c r="AA56" s="23">
        <f>IF(Final_DF!AX56="","",Final_DF!AX56)</f>
        <v>0</v>
      </c>
      <c r="AB56" s="23">
        <f>IF(Final_DF!AY56="","",Final_DF!AY56)</f>
        <v>0</v>
      </c>
      <c r="AC56" s="23">
        <f>IF(Final_DF!M56="","",ROUND(Final_DF!M56,2))</f>
        <v>-1.18</v>
      </c>
      <c r="AD56" s="23">
        <f>IF(Final_DF!L56="","",ROUND(Final_DF!L56,2))</f>
        <v>776.35</v>
      </c>
      <c r="AE56" s="23" t="b">
        <f>IF(Final_DF!AZ56="","",Final_DF!AZ56)</f>
        <v>0</v>
      </c>
      <c r="AH56" s="23" t="str">
        <f>IF(Final_DF!AO56="","",Final_DF!AO56)</f>
        <v>VR49</v>
      </c>
      <c r="AI56" s="23" t="b">
        <f>IF(Final_DF!AP56="","",Final_DF!AP56)</f>
        <v>0</v>
      </c>
      <c r="AJ56" s="23" t="str">
        <f>IF(Final_DF!AH56="","",Final_DF!AH56)</f>
        <v>-0.24</v>
      </c>
      <c r="AK56" s="21" t="str">
        <f>IFERROR(VLOOKUP(A56,Postmarket!A:X,24,FALSE),"")</f>
        <v>SOR14</v>
      </c>
      <c r="AL56" s="21" t="str">
        <f>IFERROR(VLOOKUP(A56,Postmarket!A:X,23,FALSE),"")</f>
        <v/>
      </c>
      <c r="AM56" s="21">
        <f>IFERROR(VLOOKUP(A56,Postmarket!A:X,8,FALSE),"")</f>
        <v>-1.0900000000000001</v>
      </c>
      <c r="AN56" s="21">
        <f>IFERROR(VLOOKUP(A56,Postmarket!A:F,5,FALSE),"")</f>
        <v>785.55</v>
      </c>
      <c r="AO56" s="23" t="str">
        <f>IF(Final_DF!DB56="","",Final_DF!DB56)</f>
        <v/>
      </c>
      <c r="AP56" s="23">
        <f>IF(Final_DF!CZ56="","",Final_DF!CZ56)</f>
        <v>61.57</v>
      </c>
      <c r="AQ56" s="23">
        <f>IF(Final_DF!DA56="","",Final_DF!DA56)</f>
        <v>61.62</v>
      </c>
      <c r="AR56" s="23" t="b">
        <f>IF(Final_DF!DC56="","",Final_DF!DC56)</f>
        <v>0</v>
      </c>
      <c r="AS56" s="23" t="b">
        <f>IF(Final_DF!DD56="","",Final_DF!DD56)</f>
        <v>0</v>
      </c>
      <c r="AT56" s="23" t="b">
        <f>IF(Final_DF!DE56="","",Final_DF!DE56)</f>
        <v>0</v>
      </c>
      <c r="AU56" s="23" t="b">
        <f>IF(Final_DF!DF56="","",Final_DF!DF56)</f>
        <v>0</v>
      </c>
      <c r="AY56" s="3"/>
      <c r="AZ56" s="3"/>
      <c r="BA56" s="3"/>
      <c r="BB56" s="55"/>
      <c r="BC56" s="3"/>
      <c r="BD56" s="3"/>
      <c r="BE56" s="3"/>
      <c r="BF56" s="3"/>
      <c r="BG56" s="3"/>
      <c r="BH56" s="3"/>
      <c r="BI56" s="3"/>
      <c r="BJ56" s="3"/>
      <c r="BK56" s="3"/>
      <c r="BL56" s="3"/>
      <c r="BM56" s="3"/>
      <c r="BN56" s="3"/>
      <c r="BO56" s="3"/>
      <c r="BP56" s="3"/>
      <c r="BQ56" s="3"/>
      <c r="BR56" s="3"/>
      <c r="BS56" s="3"/>
      <c r="BT56" s="3"/>
      <c r="BU56" s="99"/>
      <c r="BV56" s="99"/>
      <c r="BW56" s="3"/>
      <c r="BX56" s="3"/>
      <c r="BY56" s="3"/>
      <c r="BZ56" s="3"/>
      <c r="CA56" s="3"/>
      <c r="CB56" s="50">
        <f t="shared" si="39"/>
        <v>0</v>
      </c>
      <c r="CG56" s="3"/>
      <c r="CH56" s="3"/>
      <c r="CI56" s="3"/>
      <c r="CJ56" s="55"/>
      <c r="CK56" s="3"/>
      <c r="CL56" s="3"/>
      <c r="CM56" s="3"/>
      <c r="CN56" s="3"/>
      <c r="CO56" s="3"/>
      <c r="CP56" s="3"/>
      <c r="CQ56" s="3"/>
      <c r="CR56" s="3"/>
      <c r="CS56" s="3"/>
      <c r="CT56" s="3"/>
      <c r="CU56" s="3"/>
      <c r="CV56" s="3"/>
      <c r="CW56" s="3"/>
      <c r="CX56" s="3"/>
      <c r="CY56" s="3"/>
      <c r="CZ56" s="3"/>
      <c r="DA56" s="3"/>
      <c r="DB56" s="3"/>
      <c r="DC56" s="99"/>
      <c r="DD56" s="99"/>
      <c r="DE56" s="3"/>
      <c r="DF56" s="3"/>
      <c r="DG56" s="3"/>
      <c r="DH56" s="3"/>
      <c r="DI56" s="3"/>
      <c r="DJ56" s="3"/>
      <c r="DK56" s="3"/>
      <c r="DL56" s="50">
        <f t="shared" si="31"/>
        <v>0</v>
      </c>
      <c r="DP56" s="3"/>
      <c r="DQ56" s="3"/>
      <c r="DR56" s="3"/>
      <c r="DS56" s="3"/>
      <c r="DT56" s="3"/>
      <c r="DU56" s="3" t="str">
        <f t="shared" si="32"/>
        <v/>
      </c>
      <c r="DW56" s="3"/>
      <c r="DX56" s="3"/>
      <c r="DY56" s="3"/>
      <c r="DZ56" s="3"/>
      <c r="EA56" s="3"/>
      <c r="EB56" s="3" t="str">
        <f t="shared" si="33"/>
        <v/>
      </c>
      <c r="ED56" s="3"/>
      <c r="EE56" s="3"/>
      <c r="EF56" s="55"/>
      <c r="EG56" s="3"/>
      <c r="EH56" s="3"/>
      <c r="EI56" s="3"/>
      <c r="EJ56" s="3"/>
      <c r="EK56" s="3"/>
      <c r="EL56" s="3" t="str">
        <f t="shared" si="34"/>
        <v/>
      </c>
      <c r="EO56"/>
      <c r="EP56"/>
      <c r="EQ56"/>
      <c r="ER56"/>
      <c r="ES56" s="3"/>
      <c r="ET56" s="3"/>
      <c r="EU56" s="3" t="str">
        <f t="shared" si="35"/>
        <v/>
      </c>
      <c r="FB56" s="3"/>
      <c r="FC56" s="3" t="s">
        <v>208</v>
      </c>
      <c r="FD56" s="3">
        <v>957</v>
      </c>
      <c r="FE56" s="3">
        <v>6</v>
      </c>
      <c r="FF56" s="27">
        <v>1</v>
      </c>
      <c r="FG56" s="27"/>
      <c r="FH56" s="27">
        <v>1</v>
      </c>
      <c r="FI56" s="3"/>
      <c r="FJ56" s="3"/>
      <c r="FK56" s="3"/>
      <c r="FL56" s="3"/>
      <c r="FM56" s="3"/>
      <c r="FN56" s="3"/>
      <c r="FO56" s="3" t="str">
        <f t="shared" si="24"/>
        <v/>
      </c>
      <c r="FT56" s="3" t="s">
        <v>209</v>
      </c>
      <c r="FU56" s="27">
        <v>1</v>
      </c>
      <c r="FV56" s="27"/>
      <c r="FW56" s="27"/>
      <c r="FX56" s="27"/>
      <c r="FY56" s="27"/>
      <c r="FZ56" s="27"/>
      <c r="GA56" s="3"/>
      <c r="GB56" s="3"/>
      <c r="GC56" s="3"/>
      <c r="GD56" s="3" t="s">
        <v>121</v>
      </c>
      <c r="GE56" s="3" t="str">
        <f t="shared" si="26"/>
        <v>t21 = 'NSE:LUPIN1!'</v>
      </c>
      <c r="GF56" s="3" t="str">
        <f t="shared" si="27"/>
        <v>LUPIN</v>
      </c>
      <c r="GG56" s="3"/>
      <c r="GH56" s="3"/>
      <c r="GI56" s="3"/>
      <c r="GJ56" s="3"/>
      <c r="GK56" s="3" t="s">
        <v>255</v>
      </c>
      <c r="GL56" s="27">
        <v>1</v>
      </c>
      <c r="GM56" s="27"/>
      <c r="GN56" s="27"/>
      <c r="GO56" s="27"/>
      <c r="GP56" s="27"/>
      <c r="GQ56" s="3"/>
      <c r="GR56" s="3" t="s">
        <v>121</v>
      </c>
      <c r="GS56" s="3" t="str">
        <f t="shared" si="28"/>
        <v>t21 = 'NSE:GRASIM1!'</v>
      </c>
      <c r="GT56" s="3" t="str">
        <f t="shared" si="29"/>
        <v>GRASIM</v>
      </c>
      <c r="GU56" s="3"/>
      <c r="GV56" s="3"/>
      <c r="HA56" s="3"/>
      <c r="HB56" s="3"/>
      <c r="HC56" s="3"/>
      <c r="HD56" s="3"/>
      <c r="HE56" s="3"/>
      <c r="HF56" s="3"/>
      <c r="HG56" s="3"/>
      <c r="HH56" s="3"/>
      <c r="HI56" s="3"/>
      <c r="HJ56" s="3"/>
      <c r="HK56" s="3"/>
      <c r="HL56" s="3"/>
      <c r="HM56" s="3"/>
      <c r="HN56" s="55"/>
      <c r="HO56" s="3"/>
      <c r="HP56" s="3"/>
      <c r="HQ56" s="3"/>
      <c r="HR56" s="3"/>
      <c r="HS56" s="3"/>
      <c r="HT56" s="3"/>
      <c r="HU56" s="3"/>
      <c r="HV56" s="3"/>
      <c r="HW56" s="3"/>
      <c r="HX56" s="3"/>
      <c r="HY56" s="3"/>
      <c r="HZ56" s="3"/>
      <c r="IA56" s="3"/>
      <c r="IB56" s="3"/>
      <c r="IC56" s="3"/>
      <c r="ID56" s="3"/>
    </row>
    <row r="57" spans="1:238" x14ac:dyDescent="0.25">
      <c r="A57" s="21" t="str">
        <f>IF(Final_DF!A57="","",Final_DF!A57)</f>
        <v>CIPLA</v>
      </c>
      <c r="B57" s="21" t="str">
        <f>IF(Final_DF!G57="","",Final_DF!G57)</f>
        <v xml:space="preserve">CIPLA LTD                           </v>
      </c>
      <c r="C57" s="21" t="str">
        <f>IF(Final_DF!E57="","",Final_DF!E57)</f>
        <v>Health Technology</v>
      </c>
      <c r="D57" s="21" t="str">
        <f>IF(Final_DF!F57="","",Final_DF!F57)</f>
        <v>Pharmaceuticals: Other</v>
      </c>
      <c r="E57" s="21" t="b">
        <f>IF(Final_DF!BT57="","",Final_DF!BT57)</f>
        <v>1</v>
      </c>
      <c r="F57" s="21" t="b">
        <f>IF(Final_DF!BJ57="","",Final_DF!BJ57)</f>
        <v>1</v>
      </c>
      <c r="G57" s="21" t="b">
        <f>IF(Final_DF!CS57="","",Final_DF!CS57)</f>
        <v>0</v>
      </c>
      <c r="H57" s="37" t="str">
        <f>IF(Final_DF!CT57="","",Final_DF!CT57)</f>
        <v>na</v>
      </c>
      <c r="I57" s="37" t="str">
        <f>IF(Final_DF!CU57="","",Final_DF!CU57)</f>
        <v>na</v>
      </c>
      <c r="J57" s="21" t="str">
        <f>IF(Final_DF!CQ57="","",Final_DF!CQ57)</f>
        <v>BEARISH</v>
      </c>
      <c r="K57" s="21" t="str">
        <f>IF(Final_DF!CB57="","",Final_DF!CB57)</f>
        <v>Long Unwinding</v>
      </c>
      <c r="L57" s="22" t="str">
        <f>IF(Final_DF!CV57="","",Final_DF!CV57)</f>
        <v>BULLISH</v>
      </c>
      <c r="M57" s="22">
        <f>IF(Final_DF!CW57="","",Final_DF!CW57)</f>
        <v>3</v>
      </c>
      <c r="N57" s="22">
        <f>IF(Final_DF!CX57="","",Final_DF!CX57)</f>
        <v>220</v>
      </c>
      <c r="O57" s="22" t="b">
        <f>IF(Final_DF!CY57="","",Final_DF!CY57)</f>
        <v>1</v>
      </c>
      <c r="P57" s="22" t="str">
        <f>IF(Final_DF!CM57="","",Final_DF!CM57)</f>
        <v>Buy</v>
      </c>
      <c r="Q57" s="22" t="str">
        <f>IF(Final_DF!CN57="","",Final_DF!CN57)</f>
        <v>LAST_LOSER</v>
      </c>
      <c r="R57" s="22">
        <f>IF(P57="","",ROUND((Final_DF!CO57/6)+1,0))</f>
        <v>4</v>
      </c>
      <c r="S57" s="22">
        <f>IF(Final_DF!CP57="","",Final_DF!CP57)</f>
        <v>1280</v>
      </c>
      <c r="T57" s="22">
        <f>IFERROR(VLOOKUP(A57,VSLRT!A:E,3,FALSE),"")</f>
        <v>0</v>
      </c>
      <c r="U57" s="22">
        <f>IFERROR(VLOOKUP(A57,VSLRT!A:E,4,FALSE),"")</f>
        <v>0</v>
      </c>
      <c r="V57" s="22">
        <f>IFERROR(VLOOKUP(A57,VSLRT!A:E,5,FALSE),"")</f>
        <v>0</v>
      </c>
      <c r="W57" s="23" t="b">
        <f>IF(Final_DF!BA57="","",Final_DF!BA57)</f>
        <v>0</v>
      </c>
      <c r="X57" s="23" t="b">
        <f>IF(Final_DF!BB57="","",Final_DF!BB57)</f>
        <v>0</v>
      </c>
      <c r="Y57" s="23" t="b">
        <f>IF(Final_DF!BC57="","",Final_DF!BC57)</f>
        <v>0</v>
      </c>
      <c r="Z57" s="23">
        <f>IF(Final_DF!AW57="","",Final_DF!AW57)</f>
        <v>0</v>
      </c>
      <c r="AA57" s="23">
        <f>IF(Final_DF!AX57="","",Final_DF!AX57)</f>
        <v>0</v>
      </c>
      <c r="AB57" s="23">
        <f>IF(Final_DF!AY57="","",Final_DF!AY57)</f>
        <v>0</v>
      </c>
      <c r="AC57" s="23">
        <f>IF(Final_DF!M57="","",ROUND(Final_DF!M57,2))</f>
        <v>-1.17</v>
      </c>
      <c r="AD57" s="23">
        <f>IF(Final_DF!L57="","",ROUND(Final_DF!L57,2))</f>
        <v>1312.3</v>
      </c>
      <c r="AE57" s="23" t="b">
        <f>IF(Final_DF!AZ57="","",Final_DF!AZ57)</f>
        <v>0</v>
      </c>
      <c r="AH57" s="23" t="str">
        <f>IF(Final_DF!AO57="","",Final_DF!AO57)</f>
        <v>VR80</v>
      </c>
      <c r="AI57" s="23" t="b">
        <f>IF(Final_DF!AP57="","",Final_DF!AP57)</f>
        <v>0</v>
      </c>
      <c r="AJ57" s="23" t="str">
        <f>IF(Final_DF!AH57="","",Final_DF!AH57)</f>
        <v>0.58</v>
      </c>
      <c r="AK57" s="21" t="str">
        <f>IFERROR(VLOOKUP(A57,Postmarket!A:X,24,FALSE),"")</f>
        <v/>
      </c>
      <c r="AL57" s="21" t="str">
        <f>IFERROR(VLOOKUP(A57,Postmarket!A:X,23,FALSE),"")</f>
        <v/>
      </c>
      <c r="AM57" s="21">
        <f>IFERROR(VLOOKUP(A57,Postmarket!A:X,8,FALSE),"")</f>
        <v>-1.1299999999999999</v>
      </c>
      <c r="AN57" s="21">
        <f>IFERROR(VLOOKUP(A57,Postmarket!A:F,5,FALSE),"")</f>
        <v>1327.95</v>
      </c>
      <c r="AO57" s="23" t="str">
        <f>IF(Final_DF!DB57="","",Final_DF!DB57)</f>
        <v/>
      </c>
      <c r="AP57" s="23">
        <f>IF(Final_DF!CZ57="","",Final_DF!CZ57)</f>
        <v>14.04</v>
      </c>
      <c r="AQ57" s="23">
        <f>IF(Final_DF!DA57="","",Final_DF!DA57)</f>
        <v>14.24</v>
      </c>
      <c r="AR57" s="23" t="b">
        <f>IF(Final_DF!DC57="","",Final_DF!DC57)</f>
        <v>0</v>
      </c>
      <c r="AS57" s="23" t="b">
        <f>IF(Final_DF!DD57="","",Final_DF!DD57)</f>
        <v>0</v>
      </c>
      <c r="AT57" s="23" t="b">
        <f>IF(Final_DF!DE57="","",Final_DF!DE57)</f>
        <v>0</v>
      </c>
      <c r="AU57" s="23" t="b">
        <f>IF(Final_DF!DF57="","",Final_DF!DF57)</f>
        <v>0</v>
      </c>
      <c r="AY57" s="3"/>
      <c r="AZ57" s="3"/>
      <c r="BA57" s="3"/>
      <c r="BB57" s="55"/>
      <c r="BC57" s="3"/>
      <c r="BD57" s="3"/>
      <c r="BE57" s="3"/>
      <c r="BF57" s="3"/>
      <c r="BG57" s="3"/>
      <c r="BH57" s="3"/>
      <c r="BI57" s="3"/>
      <c r="BJ57" s="3"/>
      <c r="BK57" s="3"/>
      <c r="BL57" s="3"/>
      <c r="BM57" s="3"/>
      <c r="BN57" s="3"/>
      <c r="BO57" s="3"/>
      <c r="BP57" s="3"/>
      <c r="BQ57" s="3"/>
      <c r="BR57" s="3"/>
      <c r="BS57" s="3"/>
      <c r="BT57" s="3"/>
      <c r="BU57" s="99"/>
      <c r="BV57" s="99"/>
      <c r="BW57" s="3"/>
      <c r="BX57" s="3"/>
      <c r="BY57" s="3"/>
      <c r="BZ57" s="3"/>
      <c r="CA57" s="3"/>
      <c r="CB57" s="50">
        <f t="shared" si="39"/>
        <v>0</v>
      </c>
      <c r="CG57" s="3"/>
      <c r="CH57" s="3"/>
      <c r="CI57" s="3"/>
      <c r="CJ57" s="55"/>
      <c r="CK57" s="3"/>
      <c r="CL57" s="3"/>
      <c r="CM57" s="3"/>
      <c r="CN57" s="3"/>
      <c r="CO57" s="3"/>
      <c r="CP57" s="3"/>
      <c r="CQ57" s="3"/>
      <c r="CR57" s="3"/>
      <c r="CS57" s="3"/>
      <c r="CT57" s="3"/>
      <c r="CU57" s="3"/>
      <c r="CV57" s="3"/>
      <c r="CW57" s="3"/>
      <c r="CX57" s="3"/>
      <c r="CY57" s="3"/>
      <c r="CZ57" s="3"/>
      <c r="DA57" s="3"/>
      <c r="DB57" s="3"/>
      <c r="DC57" s="99"/>
      <c r="DD57" s="99"/>
      <c r="DE57" s="3"/>
      <c r="DF57" s="3"/>
      <c r="DG57" s="3"/>
      <c r="DH57" s="3"/>
      <c r="DI57" s="3"/>
      <c r="DJ57" s="3"/>
      <c r="DK57" s="3"/>
      <c r="DL57" s="50">
        <f t="shared" si="31"/>
        <v>0</v>
      </c>
      <c r="DP57" s="3"/>
      <c r="DQ57" s="3"/>
      <c r="DR57" s="3"/>
      <c r="DS57" s="3"/>
      <c r="DT57" s="3"/>
      <c r="DU57" s="3" t="str">
        <f t="shared" si="32"/>
        <v/>
      </c>
      <c r="DW57" s="3"/>
      <c r="DX57" s="3"/>
      <c r="DY57" s="3"/>
      <c r="DZ57" s="3"/>
      <c r="EA57" s="3"/>
      <c r="EB57" s="3" t="str">
        <f t="shared" si="33"/>
        <v/>
      </c>
      <c r="ED57" s="3"/>
      <c r="EE57" s="3"/>
      <c r="EF57" s="55"/>
      <c r="EG57" s="3"/>
      <c r="EH57" s="3"/>
      <c r="EI57" s="3"/>
      <c r="EJ57" s="3"/>
      <c r="EK57" s="3"/>
      <c r="EL57" s="3" t="str">
        <f t="shared" si="34"/>
        <v/>
      </c>
      <c r="EO57"/>
      <c r="EP57"/>
      <c r="EQ57"/>
      <c r="ER57"/>
      <c r="ES57" s="3"/>
      <c r="ET57" s="3"/>
      <c r="EU57" s="3" t="str">
        <f t="shared" si="35"/>
        <v/>
      </c>
      <c r="FB57" s="3"/>
      <c r="FC57" s="3" t="s">
        <v>269</v>
      </c>
      <c r="FD57" s="3">
        <v>1</v>
      </c>
      <c r="FE57" s="3">
        <v>1</v>
      </c>
      <c r="FF57" s="27">
        <v>1</v>
      </c>
      <c r="FG57" s="27"/>
      <c r="FH57" s="27">
        <v>1</v>
      </c>
      <c r="FI57" s="3"/>
      <c r="FJ57" s="3"/>
      <c r="FK57" s="3"/>
      <c r="FL57" s="3"/>
      <c r="FM57" s="3"/>
      <c r="FN57" s="3"/>
      <c r="FO57" s="3" t="str">
        <f t="shared" si="24"/>
        <v/>
      </c>
      <c r="FT57" s="3" t="s">
        <v>273</v>
      </c>
      <c r="FU57" s="27">
        <v>1</v>
      </c>
      <c r="FV57" s="27"/>
      <c r="FW57" s="27"/>
      <c r="FX57" s="27"/>
      <c r="FY57" s="27"/>
      <c r="FZ57" s="27"/>
      <c r="GA57" s="3"/>
      <c r="GB57" s="3"/>
      <c r="GC57" s="3"/>
      <c r="GD57" s="3" t="s">
        <v>122</v>
      </c>
      <c r="GE57" s="3" t="str">
        <f t="shared" si="26"/>
        <v>t22 = 'NSE:M_M1!'</v>
      </c>
      <c r="GF57" s="3" t="str">
        <f t="shared" si="27"/>
        <v>M&amp;M</v>
      </c>
      <c r="GG57" s="3"/>
      <c r="GH57" s="3"/>
      <c r="GI57" s="3"/>
      <c r="GJ57" s="3"/>
      <c r="GK57" s="3" t="s">
        <v>210</v>
      </c>
      <c r="GL57" s="27">
        <v>1</v>
      </c>
      <c r="GM57" s="27"/>
      <c r="GN57" s="27"/>
      <c r="GO57" s="27"/>
      <c r="GP57" s="27"/>
      <c r="GQ57" s="3"/>
      <c r="GR57" s="3" t="s">
        <v>122</v>
      </c>
      <c r="GS57" s="3" t="str">
        <f t="shared" si="28"/>
        <v>t22 = 'NSE:GUJGASLTD1!'</v>
      </c>
      <c r="GT57" s="3" t="str">
        <f t="shared" si="29"/>
        <v>GUJGASLTD</v>
      </c>
      <c r="GU57" s="3"/>
      <c r="GV57" s="3"/>
      <c r="HA57" s="3"/>
      <c r="HB57" s="3"/>
      <c r="HC57" s="3"/>
      <c r="HD57" s="3"/>
      <c r="HE57" s="3"/>
      <c r="HF57" s="3"/>
      <c r="HG57" s="3"/>
      <c r="HH57" s="3"/>
      <c r="HI57" s="3"/>
      <c r="HJ57" s="3"/>
      <c r="HK57" s="3"/>
      <c r="HL57" s="3"/>
      <c r="HM57" s="3"/>
      <c r="HN57" s="55"/>
      <c r="HO57" s="3"/>
      <c r="HP57" s="3"/>
      <c r="HQ57" s="3"/>
      <c r="HR57" s="3"/>
      <c r="HS57" s="3"/>
      <c r="HT57" s="3"/>
      <c r="HU57" s="3"/>
      <c r="HV57" s="3"/>
      <c r="HW57" s="3"/>
      <c r="HX57" s="3"/>
      <c r="HY57" s="3"/>
      <c r="HZ57" s="3"/>
      <c r="IA57" s="3"/>
      <c r="IB57" s="3"/>
      <c r="IC57" s="3"/>
      <c r="ID57" s="3"/>
    </row>
    <row r="58" spans="1:238" x14ac:dyDescent="0.25">
      <c r="A58" s="21" t="str">
        <f>IF(Final_DF!A58="","",Final_DF!A58)</f>
        <v>BAJAJFINSV</v>
      </c>
      <c r="B58" s="21" t="str">
        <f>IF(Final_DF!G58="","",Final_DF!G58)</f>
        <v xml:space="preserve">BAJAJ FINSERV LTD.                  </v>
      </c>
      <c r="C58" s="21" t="str">
        <f>IF(Final_DF!E58="","",Final_DF!E58)</f>
        <v>Finance</v>
      </c>
      <c r="D58" s="21" t="str">
        <f>IF(Final_DF!F58="","",Final_DF!F58)</f>
        <v>Life/Health Insurance</v>
      </c>
      <c r="E58" s="21" t="b">
        <f>IF(Final_DF!BT58="","",Final_DF!BT58)</f>
        <v>0</v>
      </c>
      <c r="F58" s="21" t="b">
        <f>IF(Final_DF!BJ58="","",Final_DF!BJ58)</f>
        <v>1</v>
      </c>
      <c r="G58" s="21" t="b">
        <f>IF(Final_DF!CS58="","",Final_DF!CS58)</f>
        <v>1</v>
      </c>
      <c r="H58" s="37" t="str">
        <f>IF(Final_DF!CT58="","",Final_DF!CT58)</f>
        <v>BEARISH_ALIGNMENT</v>
      </c>
      <c r="I58" s="37" t="str">
        <f>IF(Final_DF!CU58="","",Final_DF!CU58)</f>
        <v>BEARISH_ALIGNMENT</v>
      </c>
      <c r="J58" s="21" t="str">
        <f>IF(Final_DF!CQ58="","",Final_DF!CQ58)</f>
        <v>BEARISH</v>
      </c>
      <c r="K58" s="21" t="str">
        <f>IF(Final_DF!CB58="","",Final_DF!CB58)</f>
        <v>Significant Short Buildup</v>
      </c>
      <c r="L58" s="22" t="str">
        <f>IF(Final_DF!CV58="","",Final_DF!CV58)</f>
        <v>BEARISH</v>
      </c>
      <c r="M58" s="22">
        <f>IF(Final_DF!CW58="","",Final_DF!CW58)</f>
        <v>8</v>
      </c>
      <c r="N58" s="22">
        <f>IF(Final_DF!CX58="","",Final_DF!CX58)</f>
        <v>276</v>
      </c>
      <c r="O58" s="22" t="b">
        <f>IF(Final_DF!CY58="","",Final_DF!CY58)</f>
        <v>0</v>
      </c>
      <c r="P58" s="22" t="str">
        <f>IF(Final_DF!CM58="","",Final_DF!CM58)</f>
        <v>Buy</v>
      </c>
      <c r="Q58" s="22" t="str">
        <f>IF(Final_DF!CN58="","",Final_DF!CN58)</f>
        <v>LAST_WINNER</v>
      </c>
      <c r="R58" s="22">
        <f>IF(P58="","",ROUND((Final_DF!CO58/6)+1,0))</f>
        <v>2</v>
      </c>
      <c r="S58" s="22">
        <f>IF(Final_DF!CP58="","",Final_DF!CP58)</f>
        <v>1560</v>
      </c>
      <c r="T58" s="22">
        <f>IFERROR(VLOOKUP(A58,VSLRT!A:E,3,FALSE),"")</f>
        <v>0</v>
      </c>
      <c r="U58" s="22">
        <f>IFERROR(VLOOKUP(A58,VSLRT!A:E,4,FALSE),"")</f>
        <v>-1</v>
      </c>
      <c r="V58" s="22">
        <f>IFERROR(VLOOKUP(A58,VSLRT!A:E,5,FALSE),"")</f>
        <v>0</v>
      </c>
      <c r="W58" s="23" t="b">
        <f>IF(Final_DF!BA58="","",Final_DF!BA58)</f>
        <v>0</v>
      </c>
      <c r="X58" s="23" t="b">
        <f>IF(Final_DF!BB58="","",Final_DF!BB58)</f>
        <v>0</v>
      </c>
      <c r="Y58" s="23" t="b">
        <f>IF(Final_DF!BC58="","",Final_DF!BC58)</f>
        <v>0</v>
      </c>
      <c r="Z58" s="23">
        <f>IF(Final_DF!AW58="","",Final_DF!AW58)</f>
        <v>0</v>
      </c>
      <c r="AA58" s="23">
        <f>IF(Final_DF!AX58="","",Final_DF!AX58)</f>
        <v>0</v>
      </c>
      <c r="AB58" s="23">
        <f>IF(Final_DF!AY58="","",Final_DF!AY58)</f>
        <v>0</v>
      </c>
      <c r="AC58" s="23">
        <f>IF(Final_DF!M58="","",ROUND(Final_DF!M58,2))</f>
        <v>-1.1499999999999999</v>
      </c>
      <c r="AD58" s="23">
        <f>IF(Final_DF!L58="","",ROUND(Final_DF!L58,2))</f>
        <v>1581.55</v>
      </c>
      <c r="AE58" s="23" t="b">
        <f>IF(Final_DF!AZ58="","",Final_DF!AZ58)</f>
        <v>0</v>
      </c>
      <c r="AH58" s="23" t="str">
        <f>IF(Final_DF!AO58="","",Final_DF!AO58)</f>
        <v>VR91</v>
      </c>
      <c r="AI58" s="23" t="b">
        <f>IF(Final_DF!AP58="","",Final_DF!AP58)</f>
        <v>0</v>
      </c>
      <c r="AJ58" s="23" t="str">
        <f>IF(Final_DF!AH58="","",Final_DF!AH58)</f>
        <v>-</v>
      </c>
      <c r="AK58" s="21" t="str">
        <f>IFERROR(VLOOKUP(A58,Postmarket!A:X,24,FALSE),"")</f>
        <v/>
      </c>
      <c r="AL58" s="21" t="str">
        <f>IFERROR(VLOOKUP(A58,Postmarket!A:X,23,FALSE),"")</f>
        <v/>
      </c>
      <c r="AM58" s="21">
        <f>IFERROR(VLOOKUP(A58,Postmarket!A:X,8,FALSE),"")</f>
        <v>-1.1599999999999999</v>
      </c>
      <c r="AN58" s="21">
        <f>IFERROR(VLOOKUP(A58,Postmarket!A:F,5,FALSE),"")</f>
        <v>1600.5</v>
      </c>
      <c r="AO58" s="23" t="str">
        <f>IF(Final_DF!DB58="","",Final_DF!DB58)</f>
        <v/>
      </c>
      <c r="AP58" s="23">
        <f>IF(Final_DF!CZ58="","",Final_DF!CZ58)</f>
        <v>16.37</v>
      </c>
      <c r="AQ58" s="23">
        <f>IF(Final_DF!DA58="","",Final_DF!DA58)</f>
        <v>16.850000000000001</v>
      </c>
      <c r="AR58" s="23" t="b">
        <f>IF(Final_DF!DC58="","",Final_DF!DC58)</f>
        <v>0</v>
      </c>
      <c r="AS58" s="23" t="b">
        <f>IF(Final_DF!DD58="","",Final_DF!DD58)</f>
        <v>1</v>
      </c>
      <c r="AT58" s="23" t="b">
        <f>IF(Final_DF!DE58="","",Final_DF!DE58)</f>
        <v>0</v>
      </c>
      <c r="AU58" s="23" t="b">
        <f>IF(Final_DF!DF58="","",Final_DF!DF58)</f>
        <v>0</v>
      </c>
      <c r="AY58" s="3"/>
      <c r="AZ58" s="3"/>
      <c r="BA58" s="3"/>
      <c r="BB58" s="55"/>
      <c r="BC58" s="3"/>
      <c r="BD58" s="3"/>
      <c r="BE58" s="3"/>
      <c r="BF58" s="3"/>
      <c r="BG58" s="3"/>
      <c r="BH58" s="3"/>
      <c r="BI58" s="3"/>
      <c r="BJ58" s="3"/>
      <c r="BK58" s="3"/>
      <c r="BL58" s="3"/>
      <c r="BM58" s="3"/>
      <c r="BN58" s="3"/>
      <c r="BO58" s="3"/>
      <c r="BP58" s="3"/>
      <c r="BQ58" s="3"/>
      <c r="BR58" s="3"/>
      <c r="BS58" s="3"/>
      <c r="BT58" s="3"/>
      <c r="BU58" s="99"/>
      <c r="BV58" s="99"/>
      <c r="BW58" s="3"/>
      <c r="BX58" s="3"/>
      <c r="BY58" s="3"/>
      <c r="BZ58" s="3"/>
      <c r="CA58" s="3"/>
      <c r="CB58" s="50">
        <f t="shared" si="39"/>
        <v>0</v>
      </c>
      <c r="CG58" s="3"/>
      <c r="CH58" s="3"/>
      <c r="CI58" s="3"/>
      <c r="CJ58" s="55"/>
      <c r="CK58" s="3"/>
      <c r="CL58" s="3"/>
      <c r="CM58" s="3"/>
      <c r="CN58" s="3"/>
      <c r="CO58" s="3"/>
      <c r="CP58" s="3"/>
      <c r="CQ58" s="3"/>
      <c r="CR58" s="3"/>
      <c r="CS58" s="3"/>
      <c r="CT58" s="3"/>
      <c r="CU58" s="3"/>
      <c r="CV58" s="3"/>
      <c r="CW58" s="3"/>
      <c r="CX58" s="3"/>
      <c r="CY58" s="3"/>
      <c r="CZ58" s="3"/>
      <c r="DA58" s="3"/>
      <c r="DB58" s="3"/>
      <c r="DC58" s="99"/>
      <c r="DD58" s="99"/>
      <c r="DE58" s="3"/>
      <c r="DF58" s="3"/>
      <c r="DG58" s="3"/>
      <c r="DH58" s="3"/>
      <c r="DI58" s="3"/>
      <c r="DJ58" s="3"/>
      <c r="DK58" s="3"/>
      <c r="DL58" s="50">
        <f t="shared" si="31"/>
        <v>0</v>
      </c>
      <c r="DP58" s="3"/>
      <c r="DQ58" s="3"/>
      <c r="DR58" s="3"/>
      <c r="DS58" s="3"/>
      <c r="DT58" s="3"/>
      <c r="DU58" s="3" t="str">
        <f t="shared" si="32"/>
        <v/>
      </c>
      <c r="DW58" s="3"/>
      <c r="DX58" s="3"/>
      <c r="DY58" s="3"/>
      <c r="DZ58" s="3"/>
      <c r="EA58" s="3"/>
      <c r="EB58" s="3" t="str">
        <f t="shared" si="33"/>
        <v/>
      </c>
      <c r="ED58" s="3"/>
      <c r="EE58" s="3"/>
      <c r="EF58" s="55"/>
      <c r="EG58" s="3"/>
      <c r="EH58" s="3"/>
      <c r="EI58" s="3"/>
      <c r="EJ58" s="3"/>
      <c r="EK58" s="3"/>
      <c r="EL58" s="3" t="str">
        <f t="shared" si="34"/>
        <v/>
      </c>
      <c r="EO58"/>
      <c r="EP58"/>
      <c r="EQ58"/>
      <c r="ER58"/>
      <c r="ES58" s="3"/>
      <c r="ET58" s="3"/>
      <c r="EU58" s="3" t="str">
        <f t="shared" si="35"/>
        <v/>
      </c>
      <c r="FB58" s="3"/>
      <c r="FC58" s="3" t="s">
        <v>209</v>
      </c>
      <c r="FD58" s="3">
        <v>236</v>
      </c>
      <c r="FE58" s="3">
        <v>4</v>
      </c>
      <c r="FF58" s="27"/>
      <c r="FG58" s="27">
        <v>1</v>
      </c>
      <c r="FH58" s="27">
        <v>1</v>
      </c>
      <c r="FI58" s="3"/>
      <c r="FJ58" s="3"/>
      <c r="FK58" s="3"/>
      <c r="FL58" s="3"/>
      <c r="FM58" s="3"/>
      <c r="FN58" s="3"/>
      <c r="FO58" s="3" t="str">
        <f t="shared" si="24"/>
        <v/>
      </c>
      <c r="FT58" s="3" t="s">
        <v>274</v>
      </c>
      <c r="FU58" s="27">
        <v>1</v>
      </c>
      <c r="FV58" s="27"/>
      <c r="FW58" s="27"/>
      <c r="FX58" s="27"/>
      <c r="FY58" s="27"/>
      <c r="FZ58" s="27"/>
      <c r="GA58" s="3"/>
      <c r="GB58" s="3"/>
      <c r="GC58" s="3"/>
      <c r="GD58" s="3" t="s">
        <v>123</v>
      </c>
      <c r="GE58" s="3" t="str">
        <f t="shared" si="26"/>
        <v>t23 = 'NSE:M_MFIN1!'</v>
      </c>
      <c r="GF58" s="3" t="str">
        <f t="shared" si="27"/>
        <v>M&amp;MFIN</v>
      </c>
      <c r="GG58" s="3"/>
      <c r="GH58" s="3"/>
      <c r="GI58" s="3"/>
      <c r="GJ58" s="3"/>
      <c r="GK58" s="3" t="s">
        <v>256</v>
      </c>
      <c r="GL58" s="27">
        <v>1</v>
      </c>
      <c r="GM58" s="27"/>
      <c r="GN58" s="27"/>
      <c r="GO58" s="27"/>
      <c r="GP58" s="27"/>
      <c r="GQ58" s="3"/>
      <c r="GR58" s="3" t="s">
        <v>123</v>
      </c>
      <c r="GS58" s="3" t="str">
        <f t="shared" si="28"/>
        <v>t23 = 'NSE:HAL1!'</v>
      </c>
      <c r="GT58" s="3" t="str">
        <f t="shared" si="29"/>
        <v>HAL</v>
      </c>
      <c r="GU58" s="3"/>
      <c r="GV58" s="3"/>
      <c r="HA58" s="3"/>
      <c r="HB58" s="3"/>
      <c r="HC58" s="3"/>
      <c r="HD58" s="3"/>
      <c r="HE58" s="3"/>
      <c r="HF58" s="3"/>
      <c r="HG58" s="3"/>
      <c r="HH58" s="3"/>
      <c r="HI58" s="3"/>
      <c r="HJ58" s="3"/>
      <c r="HK58" s="3"/>
      <c r="HL58" s="3"/>
      <c r="HM58" s="3"/>
      <c r="HN58" s="55"/>
      <c r="HO58" s="3"/>
      <c r="HP58" s="3"/>
      <c r="HQ58" s="3"/>
      <c r="HR58" s="3"/>
      <c r="HS58" s="3"/>
      <c r="HT58" s="3"/>
      <c r="HU58" s="3"/>
      <c r="HV58" s="3"/>
      <c r="HW58" s="3"/>
      <c r="HX58" s="3"/>
      <c r="HY58" s="3"/>
      <c r="HZ58" s="3"/>
      <c r="IA58" s="3"/>
      <c r="IB58" s="3"/>
      <c r="IC58" s="3"/>
      <c r="ID58" s="3"/>
    </row>
    <row r="59" spans="1:238" x14ac:dyDescent="0.25">
      <c r="A59" s="21" t="str">
        <f>IF(Final_DF!A59="","",Final_DF!A59)</f>
        <v>OBEROIRLTY</v>
      </c>
      <c r="B59" s="21" t="str">
        <f>IF(Final_DF!G59="","",Final_DF!G59)</f>
        <v xml:space="preserve">OBEROI REALTY LIMITED               </v>
      </c>
      <c r="C59" s="21" t="str">
        <f>IF(Final_DF!E59="","",Final_DF!E59)</f>
        <v>Finance</v>
      </c>
      <c r="D59" s="21" t="str">
        <f>IF(Final_DF!F59="","",Final_DF!F59)</f>
        <v>Real Estate Development</v>
      </c>
      <c r="E59" s="21" t="b">
        <f>IF(Final_DF!BT59="","",Final_DF!BT59)</f>
        <v>1</v>
      </c>
      <c r="F59" s="21" t="b">
        <f>IF(Final_DF!BJ59="","",Final_DF!BJ59)</f>
        <v>0</v>
      </c>
      <c r="G59" s="21" t="b">
        <f>IF(Final_DF!CS59="","",Final_DF!CS59)</f>
        <v>1</v>
      </c>
      <c r="H59" s="37" t="str">
        <f>IF(Final_DF!CT59="","",Final_DF!CT59)</f>
        <v>na</v>
      </c>
      <c r="I59" s="37" t="str">
        <f>IF(Final_DF!CU59="","",Final_DF!CU59)</f>
        <v>na</v>
      </c>
      <c r="J59" s="21" t="str">
        <f>IF(Final_DF!CQ59="","",Final_DF!CQ59)</f>
        <v>BEARISH</v>
      </c>
      <c r="K59" s="21" t="str">
        <f>IF(Final_DF!CB59="","",Final_DF!CB59)</f>
        <v>Significant Short Buildup</v>
      </c>
      <c r="L59" s="22" t="str">
        <f>IF(Final_DF!CV59="","",Final_DF!CV59)</f>
        <v>na</v>
      </c>
      <c r="M59" s="22">
        <f>IF(Final_DF!CW59="","",Final_DF!CW59)</f>
        <v>0</v>
      </c>
      <c r="N59" s="22">
        <f>IF(Final_DF!CX59="","",Final_DF!CX59)</f>
        <v>0</v>
      </c>
      <c r="O59" s="22" t="b">
        <f>IF(Final_DF!CY59="","",Final_DF!CY59)</f>
        <v>0</v>
      </c>
      <c r="P59" s="22">
        <f>IF(Final_DF!CM59="","",Final_DF!CM59)</f>
        <v>0</v>
      </c>
      <c r="Q59" s="22">
        <f>IF(Final_DF!CN59="","",Final_DF!CN59)</f>
        <v>0</v>
      </c>
      <c r="R59" s="22">
        <f>IF(P59="","",ROUND((Final_DF!CO59/6)+1,0))</f>
        <v>1</v>
      </c>
      <c r="S59" s="22">
        <f>IF(Final_DF!CP59="","",Final_DF!CP59)</f>
        <v>0</v>
      </c>
      <c r="T59" s="22">
        <f>IFERROR(VLOOKUP(A59,VSLRT!A:E,3,FALSE),"")</f>
        <v>0</v>
      </c>
      <c r="U59" s="22">
        <f>IFERROR(VLOOKUP(A59,VSLRT!A:E,4,FALSE),"")</f>
        <v>0</v>
      </c>
      <c r="V59" s="22">
        <f>IFERROR(VLOOKUP(A59,VSLRT!A:E,5,FALSE),"")</f>
        <v>0</v>
      </c>
      <c r="W59" s="23" t="b">
        <f>IF(Final_DF!BA59="","",Final_DF!BA59)</f>
        <v>0</v>
      </c>
      <c r="X59" s="23" t="b">
        <f>IF(Final_DF!BB59="","",Final_DF!BB59)</f>
        <v>0</v>
      </c>
      <c r="Y59" s="23" t="b">
        <f>IF(Final_DF!BC59="","",Final_DF!BC59)</f>
        <v>0</v>
      </c>
      <c r="Z59" s="23">
        <f>IF(Final_DF!AW59="","",Final_DF!AW59)</f>
        <v>0</v>
      </c>
      <c r="AA59" s="23">
        <f>IF(Final_DF!AX59="","",Final_DF!AX59)</f>
        <v>0</v>
      </c>
      <c r="AB59" s="23">
        <f>IF(Final_DF!AY59="","",Final_DF!AY59)</f>
        <v>0</v>
      </c>
      <c r="AC59" s="23">
        <f>IF(Final_DF!M59="","",ROUND(Final_DF!M59,2))</f>
        <v>-1.1499999999999999</v>
      </c>
      <c r="AD59" s="23">
        <f>IF(Final_DF!L59="","",ROUND(Final_DF!L59,2))</f>
        <v>1504.5</v>
      </c>
      <c r="AE59" s="23" t="b">
        <f>IF(Final_DF!AZ59="","",Final_DF!AZ59)</f>
        <v>0</v>
      </c>
      <c r="AH59" s="23" t="str">
        <f>IF(Final_DF!AO59="","",Final_DF!AO59)</f>
        <v>VR173</v>
      </c>
      <c r="AI59" s="23" t="b">
        <f>IF(Final_DF!AP59="","",Final_DF!AP59)</f>
        <v>0</v>
      </c>
      <c r="AJ59" s="23" t="str">
        <f>IF(Final_DF!AH59="","",Final_DF!AH59)</f>
        <v>0.39</v>
      </c>
      <c r="AK59" s="21" t="str">
        <f>IFERROR(VLOOKUP(A59,Postmarket!A:X,24,FALSE),"")</f>
        <v/>
      </c>
      <c r="AL59" s="21" t="str">
        <f>IFERROR(VLOOKUP(A59,Postmarket!A:X,23,FALSE),"")</f>
        <v/>
      </c>
      <c r="AM59" s="21">
        <f>IFERROR(VLOOKUP(A59,Postmarket!A:X,8,FALSE),"")</f>
        <v>-1.25</v>
      </c>
      <c r="AN59" s="21">
        <f>IFERROR(VLOOKUP(A59,Postmarket!A:F,5,FALSE),"")</f>
        <v>1519</v>
      </c>
      <c r="AO59" s="23" t="str">
        <f>IF(Final_DF!DB59="","",Final_DF!DB59)</f>
        <v/>
      </c>
      <c r="AP59" s="23">
        <f>IF(Final_DF!CZ59="","",Final_DF!CZ59)</f>
        <v>37.799999999999997</v>
      </c>
      <c r="AQ59" s="23">
        <f>IF(Final_DF!DA59="","",Final_DF!DA59)</f>
        <v>35.659999999999997</v>
      </c>
      <c r="AR59" s="23" t="b">
        <f>IF(Final_DF!DC59="","",Final_DF!DC59)</f>
        <v>0</v>
      </c>
      <c r="AS59" s="23" t="b">
        <f>IF(Final_DF!DD59="","",Final_DF!DD59)</f>
        <v>0</v>
      </c>
      <c r="AT59" s="23" t="b">
        <f>IF(Final_DF!DE59="","",Final_DF!DE59)</f>
        <v>0</v>
      </c>
      <c r="AU59" s="23" t="b">
        <f>IF(Final_DF!DF59="","",Final_DF!DF59)</f>
        <v>0</v>
      </c>
      <c r="AY59" s="3"/>
      <c r="AZ59" s="3"/>
      <c r="BA59" s="3"/>
      <c r="BB59" s="55"/>
      <c r="BC59" s="3"/>
      <c r="BD59" s="3"/>
      <c r="BE59" s="3"/>
      <c r="BF59" s="3"/>
      <c r="BG59" s="3"/>
      <c r="BH59" s="3"/>
      <c r="BI59" s="3"/>
      <c r="BJ59" s="3"/>
      <c r="BK59" s="3"/>
      <c r="BL59" s="3"/>
      <c r="BM59" s="3"/>
      <c r="BN59" s="3"/>
      <c r="BO59" s="3"/>
      <c r="BP59" s="3"/>
      <c r="BQ59" s="3"/>
      <c r="BR59" s="3"/>
      <c r="BS59" s="3"/>
      <c r="BT59" s="3"/>
      <c r="BU59" s="99"/>
      <c r="BV59" s="99"/>
      <c r="BW59" s="3"/>
      <c r="BX59" s="3"/>
      <c r="BY59" s="3"/>
      <c r="BZ59" s="3"/>
      <c r="CA59" s="3"/>
      <c r="CB59" s="50">
        <f t="shared" si="39"/>
        <v>0</v>
      </c>
      <c r="CG59" s="3"/>
      <c r="CH59" s="3"/>
      <c r="CI59" s="3"/>
      <c r="CJ59" s="55"/>
      <c r="CK59" s="3"/>
      <c r="CL59" s="3"/>
      <c r="CM59" s="3"/>
      <c r="CN59" s="3"/>
      <c r="CO59" s="3"/>
      <c r="CP59" s="3"/>
      <c r="CQ59" s="3"/>
      <c r="CR59" s="3"/>
      <c r="CS59" s="3"/>
      <c r="CT59" s="3"/>
      <c r="CU59" s="3"/>
      <c r="CV59" s="3"/>
      <c r="CW59" s="3"/>
      <c r="CX59" s="3"/>
      <c r="CY59" s="3"/>
      <c r="CZ59" s="3"/>
      <c r="DA59" s="3"/>
      <c r="DB59" s="3"/>
      <c r="DC59" s="99"/>
      <c r="DD59" s="99"/>
      <c r="DE59" s="3"/>
      <c r="DF59" s="3"/>
      <c r="DG59" s="3"/>
      <c r="DH59" s="3"/>
      <c r="DI59" s="3"/>
      <c r="DJ59" s="3"/>
      <c r="DK59" s="3"/>
      <c r="DL59" s="50">
        <f t="shared" si="31"/>
        <v>0</v>
      </c>
      <c r="DP59" s="3"/>
      <c r="DQ59" s="3"/>
      <c r="DR59" s="3"/>
      <c r="DS59" s="3"/>
      <c r="DT59" s="3"/>
      <c r="DU59" s="3" t="str">
        <f t="shared" si="32"/>
        <v/>
      </c>
      <c r="DW59" s="3"/>
      <c r="DX59" s="3"/>
      <c r="DY59" s="3"/>
      <c r="DZ59" s="3"/>
      <c r="EA59" s="3"/>
      <c r="EB59" s="3" t="str">
        <f t="shared" si="33"/>
        <v/>
      </c>
      <c r="ED59" s="3"/>
      <c r="EE59" s="3"/>
      <c r="EF59" s="55"/>
      <c r="EG59" s="3"/>
      <c r="EH59" s="3"/>
      <c r="EI59" s="3"/>
      <c r="EJ59" s="3"/>
      <c r="EK59" s="3"/>
      <c r="EL59" s="3" t="str">
        <f t="shared" si="34"/>
        <v/>
      </c>
      <c r="EO59"/>
      <c r="EP59"/>
      <c r="EQ59"/>
      <c r="ER59"/>
      <c r="ES59" s="3"/>
      <c r="ET59" s="3"/>
      <c r="EU59" s="3" t="str">
        <f t="shared" si="35"/>
        <v/>
      </c>
      <c r="FB59" s="3"/>
      <c r="FC59" s="3" t="s">
        <v>189</v>
      </c>
      <c r="FD59" s="3">
        <v>1</v>
      </c>
      <c r="FE59" s="3">
        <v>1</v>
      </c>
      <c r="FF59" s="27">
        <v>1</v>
      </c>
      <c r="FG59" s="27"/>
      <c r="FH59" s="27">
        <v>1</v>
      </c>
      <c r="FI59" s="3"/>
      <c r="FJ59" s="3"/>
      <c r="FK59" s="3"/>
      <c r="FL59" s="3"/>
      <c r="FM59" s="3"/>
      <c r="FN59" s="3"/>
      <c r="FO59" s="3" t="str">
        <f t="shared" si="24"/>
        <v/>
      </c>
      <c r="FT59" s="3" t="s">
        <v>184</v>
      </c>
      <c r="FU59" s="27">
        <v>1</v>
      </c>
      <c r="FV59" s="27"/>
      <c r="FW59" s="27"/>
      <c r="FX59" s="27"/>
      <c r="FY59" s="27"/>
      <c r="FZ59" s="27"/>
      <c r="GA59" s="3"/>
      <c r="GB59" s="3"/>
      <c r="GC59" s="3"/>
      <c r="GD59" s="3" t="s">
        <v>124</v>
      </c>
      <c r="GE59" s="3" t="str">
        <f t="shared" si="26"/>
        <v>t24 = 'NSE:MANAPPURAM1!'</v>
      </c>
      <c r="GF59" s="3" t="str">
        <f t="shared" si="27"/>
        <v>MANAPPURAM</v>
      </c>
      <c r="GG59" s="3"/>
      <c r="GH59" s="3"/>
      <c r="GI59" s="3"/>
      <c r="GJ59" s="3"/>
      <c r="GK59" s="3" t="s">
        <v>257</v>
      </c>
      <c r="GL59" s="27">
        <v>1</v>
      </c>
      <c r="GM59" s="27"/>
      <c r="GN59" s="27"/>
      <c r="GO59" s="27"/>
      <c r="GP59" s="27"/>
      <c r="GQ59" s="3"/>
      <c r="GR59" s="3" t="s">
        <v>124</v>
      </c>
      <c r="GS59" s="3" t="str">
        <f t="shared" si="28"/>
        <v>t24 = 'NSE:HAVELLS1!'</v>
      </c>
      <c r="GT59" s="3" t="str">
        <f t="shared" si="29"/>
        <v>HAVELLS</v>
      </c>
      <c r="GU59" s="3"/>
      <c r="GV59" s="3"/>
      <c r="HA59" s="3"/>
      <c r="HB59" s="3"/>
      <c r="HC59" s="3"/>
      <c r="HD59" s="3"/>
      <c r="HE59" s="3"/>
      <c r="HF59" s="3"/>
      <c r="HG59" s="3"/>
      <c r="HH59" s="3"/>
      <c r="HI59" s="3"/>
      <c r="HJ59" s="3"/>
      <c r="HK59" s="3"/>
      <c r="HL59" s="3"/>
      <c r="HM59" s="3"/>
      <c r="HN59" s="55"/>
      <c r="HO59" s="3"/>
      <c r="HP59" s="3"/>
      <c r="HQ59" s="3"/>
      <c r="HR59" s="3"/>
      <c r="HS59" s="3"/>
      <c r="HT59" s="3"/>
      <c r="HU59" s="3"/>
      <c r="HV59" s="3"/>
      <c r="HW59" s="3"/>
      <c r="HX59" s="3"/>
      <c r="HY59" s="3"/>
      <c r="HZ59" s="3"/>
      <c r="IA59" s="3"/>
      <c r="IB59" s="3"/>
      <c r="IC59" s="3"/>
      <c r="ID59" s="3"/>
    </row>
    <row r="60" spans="1:238" x14ac:dyDescent="0.25">
      <c r="A60" s="21" t="str">
        <f>IF(Final_DF!A60="","",Final_DF!A60)</f>
        <v>DABUR</v>
      </c>
      <c r="B60" s="21" t="str">
        <f>IF(Final_DF!G60="","",Final_DF!G60)</f>
        <v xml:space="preserve">DABUR INDIA LTD                     </v>
      </c>
      <c r="C60" s="21" t="str">
        <f>IF(Final_DF!E60="","",Final_DF!E60)</f>
        <v>Consumer Non-Durables</v>
      </c>
      <c r="D60" s="21" t="str">
        <f>IF(Final_DF!F60="","",Final_DF!F60)</f>
        <v>Household/Personal Care</v>
      </c>
      <c r="E60" s="21" t="b">
        <f>IF(Final_DF!BT60="","",Final_DF!BT60)</f>
        <v>1</v>
      </c>
      <c r="F60" s="21" t="b">
        <f>IF(Final_DF!BJ60="","",Final_DF!BJ60)</f>
        <v>1</v>
      </c>
      <c r="G60" s="21" t="b">
        <f>IF(Final_DF!CS60="","",Final_DF!CS60)</f>
        <v>1</v>
      </c>
      <c r="H60" s="37" t="str">
        <f>IF(Final_DF!CT60="","",Final_DF!CT60)</f>
        <v>na</v>
      </c>
      <c r="I60" s="37" t="str">
        <f>IF(Final_DF!CU60="","",Final_DF!CU60)</f>
        <v>na</v>
      </c>
      <c r="J60" s="21" t="str">
        <f>IF(Final_DF!CQ60="","",Final_DF!CQ60)</f>
        <v>BEARISH</v>
      </c>
      <c r="K60" s="21" t="str">
        <f>IF(Final_DF!CB60="","",Final_DF!CB60)</f>
        <v>Significant Short Buildup</v>
      </c>
      <c r="L60" s="22" t="str">
        <f>IF(Final_DF!CV60="","",Final_DF!CV60)</f>
        <v>BULLISH</v>
      </c>
      <c r="M60" s="22">
        <f>IF(Final_DF!CW60="","",Final_DF!CW60)</f>
        <v>6</v>
      </c>
      <c r="N60" s="22">
        <f>IF(Final_DF!CX60="","",Final_DF!CX60)</f>
        <v>94</v>
      </c>
      <c r="O60" s="22" t="b">
        <f>IF(Final_DF!CY60="","",Final_DF!CY60)</f>
        <v>0</v>
      </c>
      <c r="P60" s="22" t="str">
        <f>IF(Final_DF!CM60="","",Final_DF!CM60)</f>
        <v>Sell</v>
      </c>
      <c r="Q60" s="22" t="str">
        <f>IF(Final_DF!CN60="","",Final_DF!CN60)</f>
        <v>LAST_LOSER</v>
      </c>
      <c r="R60" s="22">
        <f>IF(P60="","",ROUND((Final_DF!CO60/6)+1,0))</f>
        <v>5</v>
      </c>
      <c r="S60" s="22">
        <f>IF(Final_DF!CP60="","",Final_DF!CP60)</f>
        <v>560</v>
      </c>
      <c r="T60" s="22">
        <f>IFERROR(VLOOKUP(A60,VSLRT!A:E,3,FALSE),"")</f>
        <v>0</v>
      </c>
      <c r="U60" s="22">
        <f>IFERROR(VLOOKUP(A60,VSLRT!A:E,4,FALSE),"")</f>
        <v>0</v>
      </c>
      <c r="V60" s="22">
        <f>IFERROR(VLOOKUP(A60,VSLRT!A:E,5,FALSE),"")</f>
        <v>0</v>
      </c>
      <c r="W60" s="23" t="b">
        <f>IF(Final_DF!BA60="","",Final_DF!BA60)</f>
        <v>0</v>
      </c>
      <c r="X60" s="23" t="b">
        <f>IF(Final_DF!BB60="","",Final_DF!BB60)</f>
        <v>0</v>
      </c>
      <c r="Y60" s="23" t="b">
        <f>IF(Final_DF!BC60="","",Final_DF!BC60)</f>
        <v>0</v>
      </c>
      <c r="Z60" s="23">
        <f>IF(Final_DF!AW60="","",Final_DF!AW60)</f>
        <v>0</v>
      </c>
      <c r="AA60" s="23">
        <f>IF(Final_DF!AX60="","",Final_DF!AX60)</f>
        <v>0</v>
      </c>
      <c r="AB60" s="23">
        <f>IF(Final_DF!AY60="","",Final_DF!AY60)</f>
        <v>0</v>
      </c>
      <c r="AC60" s="23">
        <f>IF(Final_DF!M60="","",ROUND(Final_DF!M60,2))</f>
        <v>-1.1399999999999999</v>
      </c>
      <c r="AD60" s="23">
        <f>IF(Final_DF!L60="","",ROUND(Final_DF!L60,2))</f>
        <v>537.65</v>
      </c>
      <c r="AE60" s="23" t="b">
        <f>IF(Final_DF!AZ60="","",Final_DF!AZ60)</f>
        <v>0</v>
      </c>
      <c r="AH60" s="23" t="str">
        <f>IF(Final_DF!AO60="","",Final_DF!AO60)</f>
        <v>VR108</v>
      </c>
      <c r="AI60" s="23" t="b">
        <f>IF(Final_DF!AP60="","",Final_DF!AP60)</f>
        <v>0</v>
      </c>
      <c r="AJ60" s="23" t="str">
        <f>IF(Final_DF!AH60="","",Final_DF!AH60)</f>
        <v>0.13</v>
      </c>
      <c r="AK60" s="21" t="str">
        <f>IFERROR(VLOOKUP(A60,Postmarket!A:X,24,FALSE),"")</f>
        <v/>
      </c>
      <c r="AL60" s="21" t="str">
        <f>IFERROR(VLOOKUP(A60,Postmarket!A:X,23,FALSE),"")</f>
        <v/>
      </c>
      <c r="AM60" s="21">
        <f>IFERROR(VLOOKUP(A60,Postmarket!A:X,8,FALSE),"")</f>
        <v>-0.79</v>
      </c>
      <c r="AN60" s="21">
        <f>IFERROR(VLOOKUP(A60,Postmarket!A:F,5,FALSE),"")</f>
        <v>542.29999999999995</v>
      </c>
      <c r="AO60" s="23" t="str">
        <f>IF(Final_DF!DB60="","",Final_DF!DB60)</f>
        <v/>
      </c>
      <c r="AP60" s="23">
        <f>IF(Final_DF!CZ60="","",Final_DF!CZ60)</f>
        <v>32.85</v>
      </c>
      <c r="AQ60" s="23">
        <f>IF(Final_DF!DA60="","",Final_DF!DA60)</f>
        <v>33.32</v>
      </c>
      <c r="AR60" s="23" t="b">
        <f>IF(Final_DF!DC60="","",Final_DF!DC60)</f>
        <v>0</v>
      </c>
      <c r="AS60" s="23" t="b">
        <f>IF(Final_DF!DD60="","",Final_DF!DD60)</f>
        <v>0</v>
      </c>
      <c r="AT60" s="23" t="b">
        <f>IF(Final_DF!DE60="","",Final_DF!DE60)</f>
        <v>0</v>
      </c>
      <c r="AU60" s="23" t="b">
        <f>IF(Final_DF!DF60="","",Final_DF!DF60)</f>
        <v>0</v>
      </c>
      <c r="AY60" s="3"/>
      <c r="AZ60" s="3"/>
      <c r="BA60" s="3"/>
      <c r="BB60" s="55"/>
      <c r="BC60" s="3"/>
      <c r="BD60" s="3"/>
      <c r="BE60" s="3"/>
      <c r="BF60" s="3"/>
      <c r="BG60" s="3"/>
      <c r="BH60" s="3"/>
      <c r="BI60" s="3"/>
      <c r="BJ60" s="3"/>
      <c r="BK60" s="3"/>
      <c r="BL60" s="3"/>
      <c r="BM60" s="3"/>
      <c r="BN60" s="3"/>
      <c r="BO60" s="3"/>
      <c r="BP60" s="3"/>
      <c r="BQ60" s="3"/>
      <c r="BR60" s="3"/>
      <c r="BS60" s="3"/>
      <c r="BT60" s="3"/>
      <c r="BU60" s="99"/>
      <c r="BV60" s="99"/>
      <c r="BW60" s="3"/>
      <c r="BX60" s="3"/>
      <c r="BY60" s="3"/>
      <c r="BZ60" s="3"/>
      <c r="CA60" s="3"/>
      <c r="CG60" s="3"/>
      <c r="CH60" s="3"/>
      <c r="CI60" s="3"/>
      <c r="CJ60" s="55"/>
      <c r="CK60" s="3"/>
      <c r="CL60" s="3"/>
      <c r="CM60" s="3"/>
      <c r="CN60" s="3"/>
      <c r="CO60" s="3"/>
      <c r="CP60" s="3"/>
      <c r="CQ60" s="3"/>
      <c r="CR60" s="3"/>
      <c r="CS60" s="3"/>
      <c r="CT60" s="3"/>
      <c r="CU60" s="3"/>
      <c r="CV60" s="3"/>
      <c r="CW60" s="3"/>
      <c r="CX60" s="3"/>
      <c r="CY60" s="3"/>
      <c r="CZ60" s="3"/>
      <c r="DA60" s="3"/>
      <c r="DB60" s="3"/>
      <c r="DC60" s="99"/>
      <c r="DD60" s="99"/>
      <c r="DE60" s="3"/>
      <c r="DF60" s="3"/>
      <c r="DG60" s="3"/>
      <c r="DH60" s="3"/>
      <c r="DI60" s="3"/>
      <c r="DJ60" s="3"/>
      <c r="DK60" s="3"/>
      <c r="DP60" s="3"/>
      <c r="DQ60" s="3"/>
      <c r="DR60" s="3"/>
      <c r="DS60" s="3"/>
      <c r="DT60" s="3"/>
      <c r="DU60" s="3" t="str">
        <f t="shared" si="32"/>
        <v/>
      </c>
      <c r="DW60" s="3"/>
      <c r="DX60" s="3"/>
      <c r="DY60" s="3"/>
      <c r="DZ60" s="3"/>
      <c r="EA60" s="3"/>
      <c r="EB60" s="3" t="str">
        <f t="shared" si="33"/>
        <v/>
      </c>
      <c r="ED60" s="3"/>
      <c r="EE60" s="3"/>
      <c r="EF60" s="55"/>
      <c r="EG60" s="3"/>
      <c r="EH60" s="3"/>
      <c r="EI60" s="3"/>
      <c r="EJ60" s="3"/>
      <c r="EK60" s="3"/>
      <c r="EL60" s="3" t="str">
        <f t="shared" si="34"/>
        <v/>
      </c>
      <c r="EO60"/>
      <c r="EP60"/>
      <c r="EQ60"/>
      <c r="ER60"/>
      <c r="ES60" s="3"/>
      <c r="ET60" s="3"/>
      <c r="EU60" s="3" t="str">
        <f t="shared" si="35"/>
        <v/>
      </c>
      <c r="FB60" s="3" t="s">
        <v>312</v>
      </c>
      <c r="FC60" s="3" t="s">
        <v>254</v>
      </c>
      <c r="FD60" s="3">
        <v>1</v>
      </c>
      <c r="FE60" s="3">
        <v>1</v>
      </c>
      <c r="FF60" s="27">
        <v>1</v>
      </c>
      <c r="FG60" s="27"/>
      <c r="FH60" s="27">
        <v>1</v>
      </c>
      <c r="FI60" s="3"/>
      <c r="FJ60" s="3"/>
      <c r="FK60" s="3"/>
      <c r="FL60" s="3"/>
      <c r="FM60" s="3"/>
      <c r="FN60" s="3"/>
      <c r="FO60" s="3" t="str">
        <f t="shared" si="24"/>
        <v/>
      </c>
      <c r="FT60" s="3" t="s">
        <v>275</v>
      </c>
      <c r="FU60" s="27">
        <v>1</v>
      </c>
      <c r="FV60" s="27"/>
      <c r="FW60" s="27"/>
      <c r="FX60" s="27"/>
      <c r="FY60" s="27"/>
      <c r="FZ60" s="27"/>
      <c r="GA60" s="3"/>
      <c r="GB60" s="3"/>
      <c r="GC60" s="3"/>
      <c r="GD60" s="3" t="s">
        <v>125</v>
      </c>
      <c r="GE60" s="3" t="str">
        <f t="shared" si="26"/>
        <v>t25 = 'NSE:MARICO1!'</v>
      </c>
      <c r="GF60" s="3" t="str">
        <f t="shared" si="27"/>
        <v>MARICO</v>
      </c>
      <c r="GG60" s="3"/>
      <c r="GH60" s="3"/>
      <c r="GI60" s="3"/>
      <c r="GJ60" s="3"/>
      <c r="GK60" s="3" t="s">
        <v>228</v>
      </c>
      <c r="GL60" s="27">
        <v>1</v>
      </c>
      <c r="GM60" s="27"/>
      <c r="GN60" s="27"/>
      <c r="GO60" s="27"/>
      <c r="GP60" s="27"/>
      <c r="GQ60" s="3"/>
      <c r="GR60" s="3" t="s">
        <v>125</v>
      </c>
      <c r="GS60" s="3" t="str">
        <f t="shared" si="28"/>
        <v>t25 = 'NSE:HCLTECH1!'</v>
      </c>
      <c r="GT60" s="3" t="str">
        <f t="shared" si="29"/>
        <v>HCLTECH</v>
      </c>
      <c r="GU60" s="3"/>
      <c r="GV60" s="3"/>
      <c r="HA60" s="3"/>
      <c r="HB60" s="3"/>
      <c r="HC60" s="3"/>
      <c r="HD60" s="3"/>
      <c r="HE60" s="3"/>
      <c r="HF60" s="3"/>
      <c r="HG60" s="3"/>
      <c r="HH60" s="3"/>
      <c r="HI60" s="3"/>
      <c r="HJ60" s="3"/>
      <c r="HK60" s="3"/>
      <c r="HL60" s="3"/>
      <c r="HM60" s="3"/>
      <c r="HN60" s="55"/>
      <c r="HO60" s="3"/>
      <c r="HP60" s="3"/>
      <c r="HQ60" s="3"/>
      <c r="HR60" s="3"/>
      <c r="HS60" s="3"/>
      <c r="HT60" s="3"/>
      <c r="HU60" s="3"/>
      <c r="HV60" s="3"/>
      <c r="HW60" s="3"/>
      <c r="HX60" s="3"/>
      <c r="HY60" s="3"/>
      <c r="HZ60" s="3"/>
      <c r="IA60" s="3"/>
      <c r="IB60" s="3"/>
      <c r="IC60" s="3"/>
      <c r="ID60" s="3"/>
    </row>
    <row r="61" spans="1:238" x14ac:dyDescent="0.25">
      <c r="A61" s="21" t="str">
        <f>IF(Final_DF!A61="","",Final_DF!A61)</f>
        <v>TATAPOWER</v>
      </c>
      <c r="B61" s="21" t="str">
        <f>IF(Final_DF!G61="","",Final_DF!G61)</f>
        <v xml:space="preserve">TATA POWER CO LTD                   </v>
      </c>
      <c r="C61" s="21" t="str">
        <f>IF(Final_DF!E61="","",Final_DF!E61)</f>
        <v>Utilities</v>
      </c>
      <c r="D61" s="21" t="str">
        <f>IF(Final_DF!F61="","",Final_DF!F61)</f>
        <v>Electric Utilities</v>
      </c>
      <c r="E61" s="21" t="b">
        <f>IF(Final_DF!BT61="","",Final_DF!BT61)</f>
        <v>0</v>
      </c>
      <c r="F61" s="21" t="b">
        <f>IF(Final_DF!BJ61="","",Final_DF!BJ61)</f>
        <v>1</v>
      </c>
      <c r="G61" s="21" t="b">
        <f>IF(Final_DF!CS61="","",Final_DF!CS61)</f>
        <v>0</v>
      </c>
      <c r="H61" s="37" t="str">
        <f>IF(Final_DF!CT61="","",Final_DF!CT61)</f>
        <v>na</v>
      </c>
      <c r="I61" s="37" t="str">
        <f>IF(Final_DF!CU61="","",Final_DF!CU61)</f>
        <v>na</v>
      </c>
      <c r="J61" s="21" t="str">
        <f>IF(Final_DF!CQ61="","",Final_DF!CQ61)</f>
        <v>BEARISH</v>
      </c>
      <c r="K61" s="21" t="str">
        <f>IF(Final_DF!CB61="","",Final_DF!CB61)</f>
        <v>Short Buildup</v>
      </c>
      <c r="L61" s="22" t="str">
        <f>IF(Final_DF!CV61="","",Final_DF!CV61)</f>
        <v>BULLISH</v>
      </c>
      <c r="M61" s="22">
        <f>IF(Final_DF!CW61="","",Final_DF!CW61)</f>
        <v>15</v>
      </c>
      <c r="N61" s="22">
        <f>IF(Final_DF!CX61="","",Final_DF!CX61)</f>
        <v>56</v>
      </c>
      <c r="O61" s="22" t="b">
        <f>IF(Final_DF!CY61="","",Final_DF!CY61)</f>
        <v>0</v>
      </c>
      <c r="P61" s="22" t="str">
        <f>IF(Final_DF!CM61="","",Final_DF!CM61)</f>
        <v>Sell</v>
      </c>
      <c r="Q61" s="22" t="str">
        <f>IF(Final_DF!CN61="","",Final_DF!CN61)</f>
        <v>LAST_WINNER</v>
      </c>
      <c r="R61" s="22">
        <f>IF(P61="","",ROUND((Final_DF!CO61/6)+1,0))</f>
        <v>6</v>
      </c>
      <c r="S61" s="22">
        <f>IF(Final_DF!CP61="","",Final_DF!CP61)</f>
        <v>360</v>
      </c>
      <c r="T61" s="22">
        <f>IFERROR(VLOOKUP(A61,VSLRT!A:E,3,FALSE),"")</f>
        <v>0</v>
      </c>
      <c r="U61" s="22">
        <f>IFERROR(VLOOKUP(A61,VSLRT!A:E,4,FALSE),"")</f>
        <v>0</v>
      </c>
      <c r="V61" s="22">
        <f>IFERROR(VLOOKUP(A61,VSLRT!A:E,5,FALSE),"")</f>
        <v>0</v>
      </c>
      <c r="W61" s="23" t="b">
        <f>IF(Final_DF!BA61="","",Final_DF!BA61)</f>
        <v>0</v>
      </c>
      <c r="X61" s="23" t="b">
        <f>IF(Final_DF!BB61="","",Final_DF!BB61)</f>
        <v>0</v>
      </c>
      <c r="Y61" s="23" t="b">
        <f>IF(Final_DF!BC61="","",Final_DF!BC61)</f>
        <v>0</v>
      </c>
      <c r="Z61" s="23">
        <f>IF(Final_DF!AW61="","",Final_DF!AW61)</f>
        <v>0</v>
      </c>
      <c r="AA61" s="23">
        <f>IF(Final_DF!AX61="","",Final_DF!AX61)</f>
        <v>0</v>
      </c>
      <c r="AB61" s="23">
        <f>IF(Final_DF!AY61="","",Final_DF!AY61)</f>
        <v>0</v>
      </c>
      <c r="AC61" s="23">
        <f>IF(Final_DF!M61="","",ROUND(Final_DF!M61,2))</f>
        <v>-1.1299999999999999</v>
      </c>
      <c r="AD61" s="23">
        <f>IF(Final_DF!L61="","",ROUND(Final_DF!L61,2))</f>
        <v>345.45</v>
      </c>
      <c r="AE61" s="23" t="b">
        <f>IF(Final_DF!AZ61="","",Final_DF!AZ61)</f>
        <v>0</v>
      </c>
      <c r="AH61" s="23" t="str">
        <f>IF(Final_DF!AO61="","",Final_DF!AO61)</f>
        <v>VR28</v>
      </c>
      <c r="AI61" s="23" t="b">
        <f>IF(Final_DF!AP61="","",Final_DF!AP61)</f>
        <v>0</v>
      </c>
      <c r="AJ61" s="23" t="str">
        <f>IF(Final_DF!AH61="","",Final_DF!AH61)</f>
        <v>0.39</v>
      </c>
      <c r="AK61" s="21" t="str">
        <f>IFERROR(VLOOKUP(A61,Postmarket!A:X,24,FALSE),"")</f>
        <v>SOR12</v>
      </c>
      <c r="AL61" s="21" t="str">
        <f>IFERROR(VLOOKUP(A61,Postmarket!A:X,23,FALSE),"")</f>
        <v/>
      </c>
      <c r="AM61" s="21">
        <f>IFERROR(VLOOKUP(A61,Postmarket!A:X,8,FALSE),"")</f>
        <v>-0.7</v>
      </c>
      <c r="AN61" s="21">
        <f>IFERROR(VLOOKUP(A61,Postmarket!A:F,5,FALSE),"")</f>
        <v>348.65</v>
      </c>
      <c r="AO61" s="23" t="str">
        <f>IF(Final_DF!DB61="","",Final_DF!DB61)</f>
        <v/>
      </c>
      <c r="AP61" s="23">
        <f>IF(Final_DF!CZ61="","",Final_DF!CZ61)</f>
        <v>61.3</v>
      </c>
      <c r="AQ61" s="23">
        <f>IF(Final_DF!DA61="","",Final_DF!DA61)</f>
        <v>61.82</v>
      </c>
      <c r="AR61" s="23" t="b">
        <f>IF(Final_DF!DC61="","",Final_DF!DC61)</f>
        <v>0</v>
      </c>
      <c r="AS61" s="23" t="b">
        <f>IF(Final_DF!DD61="","",Final_DF!DD61)</f>
        <v>0</v>
      </c>
      <c r="AT61" s="23" t="b">
        <f>IF(Final_DF!DE61="","",Final_DF!DE61)</f>
        <v>0</v>
      </c>
      <c r="AU61" s="23" t="b">
        <f>IF(Final_DF!DF61="","",Final_DF!DF61)</f>
        <v>0</v>
      </c>
      <c r="AY61" s="3"/>
      <c r="AZ61" s="3"/>
      <c r="BA61" s="3"/>
      <c r="BB61" s="55"/>
      <c r="BC61" s="3"/>
      <c r="BD61" s="3"/>
      <c r="BE61" s="3"/>
      <c r="BF61" s="3"/>
      <c r="BG61" s="3"/>
      <c r="BH61" s="3"/>
      <c r="BI61" s="3"/>
      <c r="BJ61" s="3"/>
      <c r="BK61" s="3"/>
      <c r="BL61" s="3"/>
      <c r="BM61" s="3"/>
      <c r="BN61" s="3"/>
      <c r="BO61" s="3"/>
      <c r="BP61" s="3"/>
      <c r="BQ61" s="3"/>
      <c r="BR61" s="3"/>
      <c r="BS61" s="3"/>
      <c r="BT61" s="3"/>
      <c r="BU61" s="99"/>
      <c r="BV61" s="99"/>
      <c r="BW61" s="3"/>
      <c r="BX61" s="3"/>
      <c r="BY61" s="3"/>
      <c r="BZ61" s="3"/>
      <c r="CA61" s="3"/>
      <c r="CG61" s="3"/>
      <c r="CH61" s="3"/>
      <c r="CI61" s="3"/>
      <c r="CJ61" s="55"/>
      <c r="CK61" s="3"/>
      <c r="CL61" s="3"/>
      <c r="CM61" s="3"/>
      <c r="CN61" s="3"/>
      <c r="CO61" s="3"/>
      <c r="CP61" s="3"/>
      <c r="CQ61" s="3"/>
      <c r="CR61" s="3"/>
      <c r="CS61" s="3"/>
      <c r="CT61" s="3"/>
      <c r="CU61" s="3"/>
      <c r="CV61" s="3"/>
      <c r="CW61" s="3"/>
      <c r="CX61" s="3"/>
      <c r="CY61" s="3"/>
      <c r="CZ61" s="3"/>
      <c r="DA61" s="3"/>
      <c r="DB61" s="3"/>
      <c r="DC61" s="99"/>
      <c r="DD61" s="99"/>
      <c r="DE61" s="3"/>
      <c r="DF61" s="3"/>
      <c r="DG61" s="3"/>
      <c r="DH61" s="3"/>
      <c r="DI61" s="3"/>
      <c r="DJ61" s="3"/>
      <c r="DK61" s="3"/>
      <c r="DP61" s="3"/>
      <c r="DQ61" s="3"/>
      <c r="DR61" s="3"/>
      <c r="DS61" s="3"/>
      <c r="DT61" s="3"/>
      <c r="DU61" s="3" t="str">
        <f t="shared" si="32"/>
        <v/>
      </c>
      <c r="DW61" s="3"/>
      <c r="DX61" s="3"/>
      <c r="DY61" s="3"/>
      <c r="DZ61" s="3"/>
      <c r="EA61" s="3"/>
      <c r="EB61" s="3" t="str">
        <f t="shared" si="33"/>
        <v/>
      </c>
      <c r="ED61" s="3"/>
      <c r="EE61" s="3"/>
      <c r="EF61" s="55"/>
      <c r="EG61" s="3"/>
      <c r="EH61" s="3"/>
      <c r="EI61" s="3"/>
      <c r="EJ61" s="3"/>
      <c r="EK61" s="3"/>
      <c r="EL61" s="3" t="str">
        <f t="shared" si="34"/>
        <v/>
      </c>
      <c r="EO61"/>
      <c r="EP61"/>
      <c r="EQ61"/>
      <c r="ER61"/>
      <c r="ES61" s="3"/>
      <c r="ET61" s="3"/>
      <c r="EU61" s="3" t="str">
        <f t="shared" si="35"/>
        <v/>
      </c>
      <c r="FB61" s="3"/>
      <c r="FC61" s="3" t="s">
        <v>210</v>
      </c>
      <c r="FD61" s="3">
        <v>75</v>
      </c>
      <c r="FE61" s="3">
        <v>24</v>
      </c>
      <c r="FF61" s="27"/>
      <c r="FG61" s="27">
        <v>1</v>
      </c>
      <c r="FH61" s="27">
        <v>1</v>
      </c>
      <c r="FI61" s="3"/>
      <c r="FJ61" s="3"/>
      <c r="FK61" s="3"/>
      <c r="FL61" s="3"/>
      <c r="FM61" s="3"/>
      <c r="FN61" s="3"/>
      <c r="FO61" s="3" t="str">
        <f t="shared" si="24"/>
        <v/>
      </c>
      <c r="FT61" s="3" t="s">
        <v>185</v>
      </c>
      <c r="FU61" s="27">
        <v>1</v>
      </c>
      <c r="FV61" s="27"/>
      <c r="FW61" s="27"/>
      <c r="FX61" s="27"/>
      <c r="FY61" s="27"/>
      <c r="FZ61" s="27"/>
      <c r="GA61" s="3"/>
      <c r="GB61" s="3"/>
      <c r="GC61" s="3"/>
      <c r="GD61" s="3" t="s">
        <v>126</v>
      </c>
      <c r="GE61" s="3" t="str">
        <f t="shared" si="26"/>
        <v>t26 = 'NSE:MARUTI1!'</v>
      </c>
      <c r="GF61" s="3" t="str">
        <f t="shared" si="27"/>
        <v>MARUTI</v>
      </c>
      <c r="GG61" s="3"/>
      <c r="GH61" s="3"/>
      <c r="GI61" s="3"/>
      <c r="GJ61" s="3"/>
      <c r="GK61" s="3" t="s">
        <v>258</v>
      </c>
      <c r="GL61" s="27">
        <v>1</v>
      </c>
      <c r="GM61" s="27"/>
      <c r="GN61" s="27"/>
      <c r="GO61" s="27"/>
      <c r="GP61" s="27"/>
      <c r="GQ61" s="3"/>
      <c r="GR61" s="3" t="s">
        <v>126</v>
      </c>
      <c r="GS61" s="3" t="str">
        <f t="shared" si="28"/>
        <v>t26 = 'NSE:HDFCAMC1!'</v>
      </c>
      <c r="GT61" s="3" t="str">
        <f t="shared" si="29"/>
        <v>HDFCAMC</v>
      </c>
      <c r="GU61" s="3"/>
      <c r="GV61" s="3"/>
      <c r="HA61" s="3"/>
      <c r="HB61" s="3"/>
      <c r="HC61" s="3"/>
      <c r="HD61" s="3"/>
      <c r="HE61" s="3"/>
      <c r="HF61" s="3"/>
      <c r="HG61" s="3"/>
      <c r="HH61" s="3"/>
      <c r="HI61" s="3"/>
      <c r="HJ61" s="3"/>
      <c r="HK61" s="3"/>
      <c r="HL61" s="3"/>
      <c r="HM61" s="3"/>
      <c r="HN61" s="55"/>
      <c r="HO61" s="3"/>
      <c r="HP61" s="3"/>
      <c r="HQ61" s="3"/>
      <c r="HR61" s="3"/>
      <c r="HS61" s="3"/>
      <c r="HT61" s="3"/>
      <c r="HU61" s="3"/>
      <c r="HV61" s="3"/>
      <c r="HW61" s="3"/>
      <c r="HX61" s="3"/>
      <c r="HY61" s="3"/>
      <c r="HZ61" s="3"/>
      <c r="IA61" s="3"/>
      <c r="IB61" s="3"/>
      <c r="IC61" s="3"/>
      <c r="ID61" s="3"/>
    </row>
    <row r="62" spans="1:238" x14ac:dyDescent="0.25">
      <c r="A62" s="21" t="str">
        <f>IF(Final_DF!A62="","",Final_DF!A62)</f>
        <v>L&amp;TFH</v>
      </c>
      <c r="B62" s="21" t="str">
        <f>IF(Final_DF!G62="","",Final_DF!G62)</f>
        <v xml:space="preserve">L&amp;T FINANCE HOLDINGS LTD            </v>
      </c>
      <c r="C62" s="21" t="str">
        <f>IF(Final_DF!E62="","",Final_DF!E62)</f>
        <v>Finance</v>
      </c>
      <c r="D62" s="21" t="str">
        <f>IF(Final_DF!F62="","",Final_DF!F62)</f>
        <v>Finance/Rental/Leasing</v>
      </c>
      <c r="E62" s="21" t="b">
        <f>IF(Final_DF!BT62="","",Final_DF!BT62)</f>
        <v>1</v>
      </c>
      <c r="F62" s="21" t="b">
        <f>IF(Final_DF!BJ62="","",Final_DF!BJ62)</f>
        <v>0</v>
      </c>
      <c r="G62" s="21" t="b">
        <f>IF(Final_DF!CS62="","",Final_DF!CS62)</f>
        <v>0</v>
      </c>
      <c r="H62" s="37" t="str">
        <f>IF(Final_DF!CT62="","",Final_DF!CT62)</f>
        <v>na</v>
      </c>
      <c r="I62" s="37" t="str">
        <f>IF(Final_DF!CU62="","",Final_DF!CU62)</f>
        <v>na</v>
      </c>
      <c r="J62" s="21" t="str">
        <f>IF(Final_DF!CQ62="","",Final_DF!CQ62)</f>
        <v>BEARISH</v>
      </c>
      <c r="K62" s="21" t="str">
        <f>IF(Final_DF!CB62="","",Final_DF!CB62)</f>
        <v>Short Buildup</v>
      </c>
      <c r="L62" s="22" t="str">
        <f>IF(Final_DF!CV62="","",Final_DF!CV62)</f>
        <v>na</v>
      </c>
      <c r="M62" s="22">
        <f>IF(Final_DF!CW62="","",Final_DF!CW62)</f>
        <v>0</v>
      </c>
      <c r="N62" s="22">
        <f>IF(Final_DF!CX62="","",Final_DF!CX62)</f>
        <v>0</v>
      </c>
      <c r="O62" s="22" t="b">
        <f>IF(Final_DF!CY62="","",Final_DF!CY62)</f>
        <v>0</v>
      </c>
      <c r="P62" s="22">
        <f>IF(Final_DF!CM62="","",Final_DF!CM62)</f>
        <v>0</v>
      </c>
      <c r="Q62" s="22">
        <f>IF(Final_DF!CN62="","",Final_DF!CN62)</f>
        <v>0</v>
      </c>
      <c r="R62" s="22">
        <f>IF(P62="","",ROUND((Final_DF!CO62/6)+1,0))</f>
        <v>1</v>
      </c>
      <c r="S62" s="22">
        <f>IF(Final_DF!CP62="","",Final_DF!CP62)</f>
        <v>0</v>
      </c>
      <c r="T62" s="22">
        <f>IFERROR(VLOOKUP(A62,VSLRT!A:E,3,FALSE),"")</f>
        <v>0</v>
      </c>
      <c r="U62" s="22">
        <f>IFERROR(VLOOKUP(A62,VSLRT!A:E,4,FALSE),"")</f>
        <v>0</v>
      </c>
      <c r="V62" s="22">
        <f>IFERROR(VLOOKUP(A62,VSLRT!A:E,5,FALSE),"")</f>
        <v>0</v>
      </c>
      <c r="W62" s="23" t="b">
        <f>IF(Final_DF!BA62="","",Final_DF!BA62)</f>
        <v>0</v>
      </c>
      <c r="X62" s="23" t="b">
        <f>IF(Final_DF!BB62="","",Final_DF!BB62)</f>
        <v>0</v>
      </c>
      <c r="Y62" s="23" t="b">
        <f>IF(Final_DF!BC62="","",Final_DF!BC62)</f>
        <v>0</v>
      </c>
      <c r="Z62" s="23">
        <f>IF(Final_DF!AW62="","",Final_DF!AW62)</f>
        <v>0</v>
      </c>
      <c r="AA62" s="23">
        <f>IF(Final_DF!AX62="","",Final_DF!AX62)</f>
        <v>0</v>
      </c>
      <c r="AB62" s="23">
        <f>IF(Final_DF!AY62="","",Final_DF!AY62)</f>
        <v>0</v>
      </c>
      <c r="AC62" s="23">
        <f>IF(Final_DF!M62="","",ROUND(Final_DF!M62,2))</f>
        <v>-1.1000000000000001</v>
      </c>
      <c r="AD62" s="23">
        <f>IF(Final_DF!L62="","",ROUND(Final_DF!L62,2))</f>
        <v>166.85</v>
      </c>
      <c r="AE62" s="23" t="b">
        <f>IF(Final_DF!AZ62="","",Final_DF!AZ62)</f>
        <v>0</v>
      </c>
      <c r="AH62" s="23" t="str">
        <f>IF(Final_DF!AO62="","",Final_DF!AO62)</f>
        <v>VR57</v>
      </c>
      <c r="AI62" s="23" t="b">
        <f>IF(Final_DF!AP62="","",Final_DF!AP62)</f>
        <v>0</v>
      </c>
      <c r="AJ62" s="23" t="str">
        <f>IF(Final_DF!AH62="","",Final_DF!AH62)</f>
        <v>0.53</v>
      </c>
      <c r="AK62" s="21" t="str">
        <f>IFERROR(VLOOKUP(A62,Postmarket!A:X,24,FALSE),"")</f>
        <v>SOR25</v>
      </c>
      <c r="AL62" s="21" t="str">
        <f>IFERROR(VLOOKUP(A62,Postmarket!A:X,23,FALSE),"")</f>
        <v/>
      </c>
      <c r="AM62" s="21">
        <f>IFERROR(VLOOKUP(A62,Postmarket!A:X,8,FALSE),"")</f>
        <v>-0.77</v>
      </c>
      <c r="AN62" s="21">
        <f>IFERROR(VLOOKUP(A62,Postmarket!A:F,5,FALSE),"")</f>
        <v>168.3</v>
      </c>
      <c r="AO62" s="23" t="str">
        <f>IF(Final_DF!DB62="","",Final_DF!DB62)</f>
        <v/>
      </c>
      <c r="AP62" s="23">
        <f>IF(Final_DF!CZ62="","",Final_DF!CZ62)</f>
        <v>47.94</v>
      </c>
      <c r="AQ62" s="23">
        <f>IF(Final_DF!DA62="","",Final_DF!DA62)</f>
        <v>47.85</v>
      </c>
      <c r="AR62" s="23" t="b">
        <f>IF(Final_DF!DC62="","",Final_DF!DC62)</f>
        <v>0</v>
      </c>
      <c r="AS62" s="23" t="b">
        <f>IF(Final_DF!DD62="","",Final_DF!DD62)</f>
        <v>0</v>
      </c>
      <c r="AT62" s="23" t="b">
        <f>IF(Final_DF!DE62="","",Final_DF!DE62)</f>
        <v>0</v>
      </c>
      <c r="AU62" s="23" t="b">
        <f>IF(Final_DF!DF62="","",Final_DF!DF62)</f>
        <v>0</v>
      </c>
      <c r="AY62" s="3"/>
      <c r="AZ62" s="3"/>
      <c r="BA62" s="3"/>
      <c r="BB62" s="55"/>
      <c r="BC62" s="3"/>
      <c r="BD62" s="3"/>
      <c r="BE62" s="3"/>
      <c r="BF62" s="3"/>
      <c r="BG62" s="3"/>
      <c r="BH62" s="3"/>
      <c r="BI62" s="3"/>
      <c r="BJ62" s="3"/>
      <c r="BK62" s="3"/>
      <c r="BL62" s="3"/>
      <c r="BM62" s="3"/>
      <c r="BN62" s="3"/>
      <c r="BO62" s="3"/>
      <c r="BP62" s="3"/>
      <c r="BQ62" s="3"/>
      <c r="BR62" s="3"/>
      <c r="BS62" s="3"/>
      <c r="BT62" s="3"/>
      <c r="BU62" s="99"/>
      <c r="BV62" s="99"/>
      <c r="BW62" s="3"/>
      <c r="BX62" s="3"/>
      <c r="BY62" s="3"/>
      <c r="BZ62" s="3"/>
      <c r="CA62" s="3"/>
      <c r="CG62" s="3"/>
      <c r="CH62" s="3"/>
      <c r="CI62" s="3"/>
      <c r="CJ62" s="55"/>
      <c r="CK62" s="3"/>
      <c r="CL62" s="3"/>
      <c r="CM62" s="3"/>
      <c r="CN62" s="3"/>
      <c r="CO62" s="3"/>
      <c r="CP62" s="3"/>
      <c r="CQ62" s="3"/>
      <c r="CR62" s="3"/>
      <c r="CS62" s="3"/>
      <c r="CT62" s="3"/>
      <c r="CU62" s="3"/>
      <c r="CV62" s="3"/>
      <c r="CW62" s="3"/>
      <c r="CX62" s="3"/>
      <c r="CY62" s="3"/>
      <c r="CZ62" s="3"/>
      <c r="DA62" s="3"/>
      <c r="DB62" s="3"/>
      <c r="DC62" s="99"/>
      <c r="DD62" s="99"/>
      <c r="DE62" s="3"/>
      <c r="DF62" s="3"/>
      <c r="DG62" s="3"/>
      <c r="DH62" s="3"/>
      <c r="DI62" s="3"/>
      <c r="DJ62" s="3"/>
      <c r="DK62" s="3"/>
      <c r="DP62" s="3"/>
      <c r="DQ62" s="3"/>
      <c r="DR62" s="3"/>
      <c r="DS62" s="3"/>
      <c r="DT62" s="3"/>
      <c r="DU62" s="3" t="str">
        <f t="shared" si="32"/>
        <v/>
      </c>
      <c r="DW62" s="3"/>
      <c r="DX62" s="3"/>
      <c r="DY62" s="3"/>
      <c r="DZ62" s="3"/>
      <c r="EA62" s="3"/>
      <c r="EB62" s="3" t="str">
        <f t="shared" si="33"/>
        <v/>
      </c>
      <c r="ED62" s="3"/>
      <c r="EE62" s="3"/>
      <c r="EF62" s="55"/>
      <c r="EG62" s="3"/>
      <c r="EH62" s="3"/>
      <c r="EI62" s="3"/>
      <c r="EJ62" s="3"/>
      <c r="EK62" s="3"/>
      <c r="EL62" s="3" t="str">
        <f t="shared" si="34"/>
        <v/>
      </c>
      <c r="EO62"/>
      <c r="EP62"/>
      <c r="EQ62"/>
      <c r="ER62"/>
      <c r="ES62" s="3"/>
      <c r="ET62" s="3"/>
      <c r="EU62" s="3" t="str">
        <f t="shared" si="35"/>
        <v/>
      </c>
      <c r="FB62" s="3"/>
      <c r="FC62" s="3" t="s">
        <v>211</v>
      </c>
      <c r="FD62" s="3">
        <v>74</v>
      </c>
      <c r="FE62" s="3">
        <v>3</v>
      </c>
      <c r="FF62" s="27"/>
      <c r="FG62" s="27">
        <v>1</v>
      </c>
      <c r="FH62" s="27">
        <v>1</v>
      </c>
      <c r="FI62" s="3"/>
      <c r="FJ62" s="3"/>
      <c r="FK62" s="3"/>
      <c r="FL62" s="3"/>
      <c r="FM62" s="3"/>
      <c r="FN62" s="3"/>
      <c r="FO62" s="3" t="str">
        <f t="shared" si="24"/>
        <v/>
      </c>
      <c r="FT62" s="3" t="s">
        <v>225</v>
      </c>
      <c r="FU62" s="27">
        <v>1</v>
      </c>
      <c r="FV62" s="27"/>
      <c r="FW62" s="27"/>
      <c r="FX62" s="27"/>
      <c r="FY62" s="27"/>
      <c r="FZ62" s="27"/>
      <c r="GA62" s="3"/>
      <c r="GB62" s="3"/>
      <c r="GC62" s="3"/>
      <c r="GD62" s="3" t="s">
        <v>127</v>
      </c>
      <c r="GE62" s="3" t="str">
        <f t="shared" si="26"/>
        <v>t27 = 'NSE:MCDOWELL_N1!'</v>
      </c>
      <c r="GF62" s="3" t="str">
        <f t="shared" si="27"/>
        <v>MCDOWELL-N</v>
      </c>
      <c r="GG62" s="3"/>
      <c r="GH62" s="3"/>
      <c r="GI62" s="3"/>
      <c r="GJ62" s="3"/>
      <c r="GK62" s="3" t="s">
        <v>197</v>
      </c>
      <c r="GL62" s="27">
        <v>1</v>
      </c>
      <c r="GM62" s="27"/>
      <c r="GN62" s="27"/>
      <c r="GO62" s="27"/>
      <c r="GP62" s="27"/>
      <c r="GQ62" s="3"/>
      <c r="GR62" s="3" t="s">
        <v>127</v>
      </c>
      <c r="GS62" s="3" t="str">
        <f t="shared" si="28"/>
        <v>t27 = 'NSE:HDFCBANK1!'</v>
      </c>
      <c r="GT62" s="3" t="str">
        <f t="shared" si="29"/>
        <v>HDFCBANK</v>
      </c>
      <c r="GU62" s="3"/>
      <c r="GV62" s="3"/>
      <c r="HA62" s="3"/>
      <c r="HB62" s="3"/>
      <c r="HC62" s="3"/>
      <c r="HD62" s="3"/>
      <c r="HE62" s="3"/>
      <c r="HF62" s="3"/>
      <c r="HG62" s="3"/>
      <c r="HH62" s="3"/>
      <c r="HI62" s="3"/>
      <c r="HJ62" s="3"/>
      <c r="HK62" s="3"/>
      <c r="HL62" s="3"/>
      <c r="HM62" s="3"/>
      <c r="HN62" s="55"/>
      <c r="HO62" s="3"/>
      <c r="HP62" s="3"/>
      <c r="HQ62" s="3"/>
      <c r="HR62" s="3"/>
      <c r="HS62" s="3"/>
      <c r="HT62" s="3"/>
      <c r="HU62" s="3"/>
      <c r="HV62" s="3"/>
      <c r="HW62" s="3"/>
      <c r="HX62" s="3"/>
      <c r="HY62" s="3"/>
      <c r="HZ62" s="3"/>
      <c r="IA62" s="3"/>
      <c r="IB62" s="3"/>
      <c r="IC62" s="3"/>
      <c r="ID62" s="3"/>
    </row>
    <row r="63" spans="1:238" x14ac:dyDescent="0.25">
      <c r="A63" s="21" t="str">
        <f>IF(Final_DF!A63="","",Final_DF!A63)</f>
        <v>BHARATFORG</v>
      </c>
      <c r="B63" s="21" t="str">
        <f>IF(Final_DF!G63="","",Final_DF!G63)</f>
        <v xml:space="preserve">BHARAT FORGE LTD                    </v>
      </c>
      <c r="C63" s="21" t="str">
        <f>IF(Final_DF!E63="","",Final_DF!E63)</f>
        <v>Producer Manufacturing</v>
      </c>
      <c r="D63" s="21" t="str">
        <f>IF(Final_DF!F63="","",Final_DF!F63)</f>
        <v>Metal Fabrication</v>
      </c>
      <c r="E63" s="21" t="b">
        <f>IF(Final_DF!BT63="","",Final_DF!BT63)</f>
        <v>0</v>
      </c>
      <c r="F63" s="21" t="b">
        <f>IF(Final_DF!BJ63="","",Final_DF!BJ63)</f>
        <v>1</v>
      </c>
      <c r="G63" s="21" t="b">
        <f>IF(Final_DF!CS63="","",Final_DF!CS63)</f>
        <v>0</v>
      </c>
      <c r="H63" s="37" t="str">
        <f>IF(Final_DF!CT63="","",Final_DF!CT63)</f>
        <v>na</v>
      </c>
      <c r="I63" s="37" t="str">
        <f>IF(Final_DF!CU63="","",Final_DF!CU63)</f>
        <v>na</v>
      </c>
      <c r="J63" s="21" t="str">
        <f>IF(Final_DF!CQ63="","",Final_DF!CQ63)</f>
        <v>BEARISH</v>
      </c>
      <c r="K63" s="21" t="str">
        <f>IF(Final_DF!CB63="","",Final_DF!CB63)</f>
        <v>Short Buildup</v>
      </c>
      <c r="L63" s="22" t="str">
        <f>IF(Final_DF!CV63="","",Final_DF!CV63)</f>
        <v>BULLISH</v>
      </c>
      <c r="M63" s="22">
        <f>IF(Final_DF!CW63="","",Final_DF!CW63)</f>
        <v>3</v>
      </c>
      <c r="N63" s="22">
        <f>IF(Final_DF!CX63="","",Final_DF!CX63)</f>
        <v>206</v>
      </c>
      <c r="O63" s="22" t="b">
        <f>IF(Final_DF!CY63="","",Final_DF!CY63)</f>
        <v>1</v>
      </c>
      <c r="P63" s="22" t="str">
        <f>IF(Final_DF!CM63="","",Final_DF!CM63)</f>
        <v>Buy</v>
      </c>
      <c r="Q63" s="22" t="str">
        <f>IF(Final_DF!CN63="","",Final_DF!CN63)</f>
        <v>LAST_WINNER</v>
      </c>
      <c r="R63" s="22">
        <f>IF(P63="","",ROUND((Final_DF!CO63/6)+1,0))</f>
        <v>3</v>
      </c>
      <c r="S63" s="22">
        <f>IF(Final_DF!CP63="","",Final_DF!CP63)</f>
        <v>1190</v>
      </c>
      <c r="T63" s="22">
        <f>IFERROR(VLOOKUP(A63,VSLRT!A:E,3,FALSE),"")</f>
        <v>0</v>
      </c>
      <c r="U63" s="22">
        <f>IFERROR(VLOOKUP(A63,VSLRT!A:E,4,FALSE),"")</f>
        <v>0</v>
      </c>
      <c r="V63" s="22">
        <f>IFERROR(VLOOKUP(A63,VSLRT!A:E,5,FALSE),"")</f>
        <v>0</v>
      </c>
      <c r="W63" s="23" t="b">
        <f>IF(Final_DF!BA63="","",Final_DF!BA63)</f>
        <v>0</v>
      </c>
      <c r="X63" s="23" t="b">
        <f>IF(Final_DF!BB63="","",Final_DF!BB63)</f>
        <v>0</v>
      </c>
      <c r="Y63" s="23" t="b">
        <f>IF(Final_DF!BC63="","",Final_DF!BC63)</f>
        <v>0</v>
      </c>
      <c r="Z63" s="23">
        <f>IF(Final_DF!AW63="","",Final_DF!AW63)</f>
        <v>0</v>
      </c>
      <c r="AA63" s="23">
        <f>IF(Final_DF!AX63="","",Final_DF!AX63)</f>
        <v>0</v>
      </c>
      <c r="AB63" s="23">
        <f>IF(Final_DF!AY63="","",Final_DF!AY63)</f>
        <v>0</v>
      </c>
      <c r="AC63" s="23">
        <f>IF(Final_DF!M63="","",ROUND(Final_DF!M63,2))</f>
        <v>-1.0900000000000001</v>
      </c>
      <c r="AD63" s="23">
        <f>IF(Final_DF!L63="","",ROUND(Final_DF!L63,2))</f>
        <v>1225.3499999999999</v>
      </c>
      <c r="AE63" s="23" t="b">
        <f>IF(Final_DF!AZ63="","",Final_DF!AZ63)</f>
        <v>0</v>
      </c>
      <c r="AH63" s="23" t="str">
        <f>IF(Final_DF!AO63="","",Final_DF!AO63)</f>
        <v>VR164</v>
      </c>
      <c r="AI63" s="23" t="b">
        <f>IF(Final_DF!AP63="","",Final_DF!AP63)</f>
        <v>0</v>
      </c>
      <c r="AJ63" s="23" t="str">
        <f>IF(Final_DF!AH63="","",Final_DF!AH63)</f>
        <v>0.34</v>
      </c>
      <c r="AK63" s="21" t="str">
        <f>IFERROR(VLOOKUP(A63,Postmarket!A:X,24,FALSE),"")</f>
        <v/>
      </c>
      <c r="AL63" s="21" t="str">
        <f>IFERROR(VLOOKUP(A63,Postmarket!A:X,23,FALSE),"")</f>
        <v/>
      </c>
      <c r="AM63" s="21">
        <f>IFERROR(VLOOKUP(A63,Postmarket!A:X,8,FALSE),"")</f>
        <v>-0.64</v>
      </c>
      <c r="AN63" s="21">
        <f>IFERROR(VLOOKUP(A63,Postmarket!A:F,5,FALSE),"")</f>
        <v>1233.8499999999999</v>
      </c>
      <c r="AO63" s="23" t="str">
        <f>IF(Final_DF!DB63="","",Final_DF!DB63)</f>
        <v/>
      </c>
      <c r="AP63" s="23">
        <f>IF(Final_DF!CZ63="","",Final_DF!CZ63)</f>
        <v>18.89</v>
      </c>
      <c r="AQ63" s="23">
        <f>IF(Final_DF!DA63="","",Final_DF!DA63)</f>
        <v>19.350000000000001</v>
      </c>
      <c r="AR63" s="23" t="b">
        <f>IF(Final_DF!DC63="","",Final_DF!DC63)</f>
        <v>0</v>
      </c>
      <c r="AS63" s="23" t="b">
        <f>IF(Final_DF!DD63="","",Final_DF!DD63)</f>
        <v>0</v>
      </c>
      <c r="AT63" s="23" t="b">
        <f>IF(Final_DF!DE63="","",Final_DF!DE63)</f>
        <v>0</v>
      </c>
      <c r="AU63" s="23" t="b">
        <f>IF(Final_DF!DF63="","",Final_DF!DF63)</f>
        <v>0</v>
      </c>
      <c r="AY63" s="3"/>
      <c r="AZ63" s="3"/>
      <c r="BA63" s="3"/>
      <c r="BB63" s="55"/>
      <c r="BC63" s="3"/>
      <c r="BD63" s="3"/>
      <c r="BE63" s="3"/>
      <c r="BF63" s="3"/>
      <c r="BG63" s="3"/>
      <c r="BH63" s="3"/>
      <c r="BI63" s="3"/>
      <c r="BJ63" s="3"/>
      <c r="BK63" s="3"/>
      <c r="BL63" s="3"/>
      <c r="BM63" s="3"/>
      <c r="BN63" s="3"/>
      <c r="BO63" s="3"/>
      <c r="BP63" s="3"/>
      <c r="BQ63" s="3"/>
      <c r="BR63" s="3"/>
      <c r="BS63" s="3"/>
      <c r="BT63" s="3"/>
      <c r="BU63" s="99"/>
      <c r="BV63" s="99"/>
      <c r="BW63" s="3"/>
      <c r="BX63" s="3"/>
      <c r="BY63" s="3"/>
      <c r="BZ63" s="3"/>
      <c r="CA63" s="3"/>
      <c r="CG63" s="3"/>
      <c r="CH63" s="3"/>
      <c r="CI63" s="3"/>
      <c r="CJ63" s="55"/>
      <c r="CK63" s="3"/>
      <c r="CL63" s="3"/>
      <c r="CM63" s="3"/>
      <c r="CN63" s="3"/>
      <c r="CO63" s="3"/>
      <c r="CP63" s="3"/>
      <c r="CQ63" s="3"/>
      <c r="CR63" s="3"/>
      <c r="CS63" s="3"/>
      <c r="CT63" s="3"/>
      <c r="CU63" s="3"/>
      <c r="CV63" s="3"/>
      <c r="CW63" s="3"/>
      <c r="CX63" s="3"/>
      <c r="CY63" s="3"/>
      <c r="CZ63" s="3"/>
      <c r="DA63" s="3"/>
      <c r="DB63" s="3"/>
      <c r="DC63" s="99"/>
      <c r="DD63" s="99"/>
      <c r="DE63" s="3"/>
      <c r="DF63" s="3"/>
      <c r="DG63" s="3"/>
      <c r="DH63" s="3"/>
      <c r="DI63" s="3"/>
      <c r="DJ63" s="3"/>
      <c r="DK63" s="3"/>
      <c r="DP63" s="3"/>
      <c r="DQ63" s="3"/>
      <c r="DR63" s="3"/>
      <c r="DS63" s="3"/>
      <c r="DT63" s="3"/>
      <c r="DU63" s="3" t="str">
        <f t="shared" si="32"/>
        <v/>
      </c>
      <c r="DW63" s="3"/>
      <c r="DX63" s="3"/>
      <c r="DY63" s="3"/>
      <c r="DZ63" s="3"/>
      <c r="EA63" s="3"/>
      <c r="EB63" s="3" t="str">
        <f t="shared" si="33"/>
        <v/>
      </c>
      <c r="ED63" s="3"/>
      <c r="EE63" s="3"/>
      <c r="EF63" s="55"/>
      <c r="EG63" s="3"/>
      <c r="EH63" s="3"/>
      <c r="EI63" s="3"/>
      <c r="EJ63" s="3"/>
      <c r="EK63" s="3"/>
      <c r="EL63" s="3" t="str">
        <f t="shared" si="34"/>
        <v/>
      </c>
      <c r="EO63"/>
      <c r="EP63"/>
      <c r="EQ63"/>
      <c r="ER63"/>
      <c r="ES63" s="3"/>
      <c r="ET63" s="3"/>
      <c r="EU63" s="3" t="str">
        <f t="shared" si="35"/>
        <v/>
      </c>
      <c r="FB63" s="3"/>
      <c r="FC63" s="3" t="s">
        <v>212</v>
      </c>
      <c r="FD63" s="3">
        <v>204</v>
      </c>
      <c r="FE63" s="3">
        <v>10</v>
      </c>
      <c r="FF63" s="27"/>
      <c r="FG63" s="27">
        <v>1</v>
      </c>
      <c r="FH63" s="27">
        <v>1</v>
      </c>
      <c r="FI63" s="3"/>
      <c r="FJ63" s="3"/>
      <c r="FK63" s="3"/>
      <c r="FL63" s="3"/>
      <c r="FM63" s="3"/>
      <c r="FN63" s="3"/>
      <c r="FO63" s="3" t="str">
        <f t="shared" si="24"/>
        <v/>
      </c>
      <c r="FT63" s="3" t="s">
        <v>0</v>
      </c>
      <c r="FU63" s="27">
        <v>1</v>
      </c>
      <c r="FV63" s="27"/>
      <c r="FW63" s="27"/>
      <c r="FX63" s="27"/>
      <c r="FY63" s="27"/>
      <c r="FZ63" s="27"/>
      <c r="GA63" s="3"/>
      <c r="GB63" s="3"/>
      <c r="GC63" s="3"/>
      <c r="GD63" s="3" t="s">
        <v>128</v>
      </c>
      <c r="GE63" s="3" t="str">
        <f t="shared" si="26"/>
        <v>t28 = 'NSE:METROPOLIS1!'</v>
      </c>
      <c r="GF63" s="3" t="str">
        <f t="shared" si="27"/>
        <v>METROPOLIS</v>
      </c>
      <c r="GG63" s="3"/>
      <c r="GH63" s="3"/>
      <c r="GI63" s="3"/>
      <c r="GJ63" s="3"/>
      <c r="GK63" s="3" t="s">
        <v>259</v>
      </c>
      <c r="GL63" s="27">
        <v>1</v>
      </c>
      <c r="GM63" s="27"/>
      <c r="GN63" s="27"/>
      <c r="GO63" s="27"/>
      <c r="GP63" s="27"/>
      <c r="GQ63" s="3"/>
      <c r="GR63" s="3" t="s">
        <v>128</v>
      </c>
      <c r="GS63" s="3" t="str">
        <f t="shared" si="28"/>
        <v>t28 = 'NSE:HDFCLIFE1!'</v>
      </c>
      <c r="GT63" s="3" t="str">
        <f t="shared" si="29"/>
        <v>HDFCLIFE</v>
      </c>
      <c r="GU63" s="3"/>
      <c r="GV63" s="3"/>
      <c r="HA63" s="3"/>
      <c r="HB63" s="3"/>
      <c r="HC63" s="3"/>
      <c r="HD63" s="3"/>
      <c r="HE63" s="3"/>
      <c r="HF63" s="3"/>
      <c r="HG63" s="3"/>
      <c r="HH63" s="3"/>
      <c r="HI63" s="3"/>
      <c r="HJ63" s="3"/>
      <c r="HK63" s="3"/>
      <c r="HL63" s="3"/>
      <c r="HM63" s="3"/>
      <c r="HN63" s="55"/>
      <c r="HO63" s="3"/>
      <c r="HP63" s="3"/>
      <c r="HQ63" s="3"/>
      <c r="HR63" s="3"/>
      <c r="HS63" s="3"/>
      <c r="HT63" s="3"/>
      <c r="HU63" s="3"/>
      <c r="HV63" s="3"/>
      <c r="HW63" s="3"/>
      <c r="HX63" s="3"/>
      <c r="HY63" s="3"/>
      <c r="HZ63" s="3"/>
      <c r="IA63" s="3"/>
      <c r="IB63" s="3"/>
      <c r="IC63" s="3"/>
      <c r="ID63" s="3"/>
    </row>
    <row r="64" spans="1:238" x14ac:dyDescent="0.25">
      <c r="A64" s="21" t="str">
        <f>IF(Final_DF!A64="","",Final_DF!A64)</f>
        <v>BAJAJ-AUTO</v>
      </c>
      <c r="B64" s="21" t="str">
        <f>IF(Final_DF!G64="","",Final_DF!G64)</f>
        <v xml:space="preserve">BAJAJ AUTO LIMITED                  </v>
      </c>
      <c r="C64" s="21" t="str">
        <f>IF(Final_DF!E64="","",Final_DF!E64)</f>
        <v>Consumer Durables</v>
      </c>
      <c r="D64" s="21" t="str">
        <f>IF(Final_DF!F64="","",Final_DF!F64)</f>
        <v>Motor Vehicles</v>
      </c>
      <c r="E64" s="21" t="b">
        <f>IF(Final_DF!BT64="","",Final_DF!BT64)</f>
        <v>1</v>
      </c>
      <c r="F64" s="21" t="b">
        <f>IF(Final_DF!BJ64="","",Final_DF!BJ64)</f>
        <v>1</v>
      </c>
      <c r="G64" s="21" t="b">
        <f>IF(Final_DF!CS64="","",Final_DF!CS64)</f>
        <v>1</v>
      </c>
      <c r="H64" s="37" t="str">
        <f>IF(Final_DF!CT64="","",Final_DF!CT64)</f>
        <v>na</v>
      </c>
      <c r="I64" s="37" t="str">
        <f>IF(Final_DF!CU64="","",Final_DF!CU64)</f>
        <v>na</v>
      </c>
      <c r="J64" s="21" t="str">
        <f>IF(Final_DF!CQ64="","",Final_DF!CQ64)</f>
        <v>BEARISH</v>
      </c>
      <c r="K64" s="21" t="str">
        <f>IF(Final_DF!CB64="","",Final_DF!CB64)</f>
        <v>Significant Long Unwinding</v>
      </c>
      <c r="L64" s="22" t="str">
        <f>IF(Final_DF!CV64="","",Final_DF!CV64)</f>
        <v>BEARISH</v>
      </c>
      <c r="M64" s="22">
        <f>IF(Final_DF!CW64="","",Final_DF!CW64)</f>
        <v>1</v>
      </c>
      <c r="N64" s="22">
        <f>IF(Final_DF!CX64="","",Final_DF!CX64)</f>
        <v>1</v>
      </c>
      <c r="O64" s="22" t="b">
        <f>IF(Final_DF!CY64="","",Final_DF!CY64)</f>
        <v>1</v>
      </c>
      <c r="P64" s="22" t="str">
        <f>IF(Final_DF!CM64="","",Final_DF!CM64)</f>
        <v>Sell</v>
      </c>
      <c r="Q64" s="22" t="str">
        <f>IF(Final_DF!CN64="","",Final_DF!CN64)</f>
        <v>LAST_WINNER</v>
      </c>
      <c r="R64" s="22">
        <f>IF(P64="","",ROUND((Final_DF!CO64/6)+1,0))</f>
        <v>6</v>
      </c>
      <c r="S64" s="22">
        <f>IF(Final_DF!CP64="","",Final_DF!CP64)</f>
        <v>7350</v>
      </c>
      <c r="T64" s="22">
        <f>IFERROR(VLOOKUP(A64,VSLRT!A:E,3,FALSE),"")</f>
        <v>0</v>
      </c>
      <c r="U64" s="22">
        <f>IFERROR(VLOOKUP(A64,VSLRT!A:E,4,FALSE),"")</f>
        <v>-1</v>
      </c>
      <c r="V64" s="22">
        <f>IFERROR(VLOOKUP(A64,VSLRT!A:E,5,FALSE),"")</f>
        <v>0</v>
      </c>
      <c r="W64" s="23" t="b">
        <f>IF(Final_DF!BA64="","",Final_DF!BA64)</f>
        <v>0</v>
      </c>
      <c r="X64" s="23" t="b">
        <f>IF(Final_DF!BB64="","",Final_DF!BB64)</f>
        <v>0</v>
      </c>
      <c r="Y64" s="23" t="b">
        <f>IF(Final_DF!BC64="","",Final_DF!BC64)</f>
        <v>0</v>
      </c>
      <c r="Z64" s="23">
        <f>IF(Final_DF!AW64="","",Final_DF!AW64)</f>
        <v>0</v>
      </c>
      <c r="AA64" s="23">
        <f>IF(Final_DF!AX64="","",Final_DF!AX64)</f>
        <v>0</v>
      </c>
      <c r="AB64" s="23">
        <f>IF(Final_DF!AY64="","",Final_DF!AY64)</f>
        <v>0</v>
      </c>
      <c r="AC64" s="23">
        <f>IF(Final_DF!M64="","",ROUND(Final_DF!M64,2))</f>
        <v>-1.0900000000000001</v>
      </c>
      <c r="AD64" s="23">
        <f>IF(Final_DF!L64="","",ROUND(Final_DF!L64,2))</f>
        <v>7086.95</v>
      </c>
      <c r="AE64" s="23" t="b">
        <f>IF(Final_DF!AZ64="","",Final_DF!AZ64)</f>
        <v>0</v>
      </c>
      <c r="AH64" s="23" t="str">
        <f>IF(Final_DF!AO64="","",Final_DF!AO64)</f>
        <v>VR133</v>
      </c>
      <c r="AI64" s="23" t="b">
        <f>IF(Final_DF!AP64="","",Final_DF!AP64)</f>
        <v>0</v>
      </c>
      <c r="AJ64" s="23" t="str">
        <f>IF(Final_DF!AH64="","",Final_DF!AH64)</f>
        <v>0.47</v>
      </c>
      <c r="AK64" s="21" t="str">
        <f>IFERROR(VLOOKUP(A64,Postmarket!A:X,24,FALSE),"")</f>
        <v/>
      </c>
      <c r="AL64" s="21" t="str">
        <f>IFERROR(VLOOKUP(A64,Postmarket!A:X,23,FALSE),"")</f>
        <v/>
      </c>
      <c r="AM64" s="21">
        <f>IFERROR(VLOOKUP(A64,Postmarket!A:X,8,FALSE),"")</f>
        <v>-0.74</v>
      </c>
      <c r="AN64" s="21">
        <f>IFERROR(VLOOKUP(A64,Postmarket!A:F,5,FALSE),"")</f>
        <v>7136.55</v>
      </c>
      <c r="AO64" s="23" t="str">
        <f>IF(Final_DF!DB64="","",Final_DF!DB64)</f>
        <v/>
      </c>
      <c r="AP64" s="23">
        <f>IF(Final_DF!CZ64="","",Final_DF!CZ64)</f>
        <v>25.07</v>
      </c>
      <c r="AQ64" s="23">
        <f>IF(Final_DF!DA64="","",Final_DF!DA64)</f>
        <v>26.01</v>
      </c>
      <c r="AR64" s="23" t="b">
        <f>IF(Final_DF!DC64="","",Final_DF!DC64)</f>
        <v>0</v>
      </c>
      <c r="AS64" s="23" t="b">
        <f>IF(Final_DF!DD64="","",Final_DF!DD64)</f>
        <v>0</v>
      </c>
      <c r="AT64" s="23" t="b">
        <f>IF(Final_DF!DE64="","",Final_DF!DE64)</f>
        <v>0</v>
      </c>
      <c r="AU64" s="23" t="b">
        <f>IF(Final_DF!DF64="","",Final_DF!DF64)</f>
        <v>0</v>
      </c>
      <c r="AY64" s="3"/>
      <c r="AZ64" s="3"/>
      <c r="BA64" s="3"/>
      <c r="BB64" s="55"/>
      <c r="BC64" s="3"/>
      <c r="BD64" s="3"/>
      <c r="BE64" s="3"/>
      <c r="BF64" s="3"/>
      <c r="BG64" s="3"/>
      <c r="BH64" s="3"/>
      <c r="BI64" s="3"/>
      <c r="BJ64" s="3"/>
      <c r="BK64" s="3"/>
      <c r="BL64" s="3"/>
      <c r="BM64" s="3"/>
      <c r="BN64" s="3"/>
      <c r="BO64" s="3"/>
      <c r="BP64" s="3"/>
      <c r="BQ64" s="3"/>
      <c r="BR64" s="3"/>
      <c r="BS64" s="3"/>
      <c r="BT64" s="3"/>
      <c r="BU64" s="99"/>
      <c r="BV64" s="99"/>
      <c r="BW64" s="3"/>
      <c r="BX64" s="3"/>
      <c r="BY64" s="3"/>
      <c r="BZ64" s="3"/>
      <c r="CA64" s="3"/>
      <c r="CG64" s="3"/>
      <c r="CH64" s="3"/>
      <c r="CI64" s="3"/>
      <c r="CJ64" s="55"/>
      <c r="CK64" s="3"/>
      <c r="CL64" s="3"/>
      <c r="CM64" s="3"/>
      <c r="CN64" s="3"/>
      <c r="CO64" s="3"/>
      <c r="CP64" s="3"/>
      <c r="CQ64" s="3"/>
      <c r="CR64" s="3"/>
      <c r="CS64" s="3"/>
      <c r="CT64" s="3"/>
      <c r="CU64" s="3"/>
      <c r="CV64" s="3"/>
      <c r="CW64" s="3"/>
      <c r="CX64" s="3"/>
      <c r="CY64" s="3"/>
      <c r="CZ64" s="3"/>
      <c r="DA64" s="3"/>
      <c r="DB64" s="3"/>
      <c r="DC64" s="99"/>
      <c r="DD64" s="99"/>
      <c r="DE64" s="3"/>
      <c r="DF64" s="3"/>
      <c r="DG64" s="3"/>
      <c r="DH64" s="3"/>
      <c r="DI64" s="3"/>
      <c r="DJ64" s="3"/>
      <c r="DK64" s="3"/>
      <c r="DP64" s="3"/>
      <c r="DQ64" s="3"/>
      <c r="DR64" s="3"/>
      <c r="DS64" s="3"/>
      <c r="DT64" s="3"/>
      <c r="DU64" s="3" t="str">
        <f t="shared" si="32"/>
        <v/>
      </c>
      <c r="DW64" s="3"/>
      <c r="DX64" s="3"/>
      <c r="DY64" s="3"/>
      <c r="DZ64" s="3"/>
      <c r="EA64" s="3"/>
      <c r="EB64" s="3" t="str">
        <f t="shared" si="33"/>
        <v/>
      </c>
      <c r="ED64" s="3"/>
      <c r="EE64" s="3"/>
      <c r="EF64" s="55"/>
      <c r="EG64" s="3"/>
      <c r="EH64" s="3"/>
      <c r="EI64" s="3"/>
      <c r="EJ64" s="3"/>
      <c r="EK64" s="3"/>
      <c r="EL64" s="3" t="str">
        <f t="shared" si="34"/>
        <v/>
      </c>
      <c r="EO64"/>
      <c r="EP64"/>
      <c r="EQ64"/>
      <c r="ER64"/>
      <c r="ES64" s="3"/>
      <c r="ET64" s="3"/>
      <c r="EU64" s="3" t="str">
        <f t="shared" si="35"/>
        <v/>
      </c>
      <c r="FB64" s="3"/>
      <c r="FC64" s="3" t="s">
        <v>281</v>
      </c>
      <c r="FD64" s="3">
        <v>1</v>
      </c>
      <c r="FE64" s="3">
        <v>1</v>
      </c>
      <c r="FF64" s="27">
        <v>1</v>
      </c>
      <c r="FG64" s="27"/>
      <c r="FH64" s="27">
        <v>1</v>
      </c>
      <c r="FI64" s="3"/>
      <c r="FJ64" s="3"/>
      <c r="FK64" s="3"/>
      <c r="FL64" s="3"/>
      <c r="FM64" s="3"/>
      <c r="FN64" s="3"/>
      <c r="FO64" s="3" t="str">
        <f t="shared" si="24"/>
        <v/>
      </c>
      <c r="FT64" s="3" t="s">
        <v>186</v>
      </c>
      <c r="FU64" s="27">
        <v>1</v>
      </c>
      <c r="FV64" s="27"/>
      <c r="FW64" s="27"/>
      <c r="FX64" s="27"/>
      <c r="FY64" s="27"/>
      <c r="FZ64" s="27"/>
      <c r="GA64" s="3"/>
      <c r="GB64" s="3"/>
      <c r="GC64" s="3"/>
      <c r="GD64" s="3" t="s">
        <v>129</v>
      </c>
      <c r="GE64" s="3" t="str">
        <f t="shared" si="26"/>
        <v>t29 = 'NSE:MPHASIS1!'</v>
      </c>
      <c r="GF64" s="3" t="str">
        <f t="shared" si="27"/>
        <v>MPHASIS</v>
      </c>
      <c r="GG64" s="3"/>
      <c r="GH64" s="3"/>
      <c r="GI64" s="3"/>
      <c r="GJ64" s="3"/>
      <c r="GK64" s="3" t="s">
        <v>9</v>
      </c>
      <c r="GL64" s="27">
        <v>1</v>
      </c>
      <c r="GM64" s="27"/>
      <c r="GN64" s="27"/>
      <c r="GO64" s="27"/>
      <c r="GP64" s="27"/>
      <c r="GQ64" s="3"/>
      <c r="GR64" s="3" t="s">
        <v>129</v>
      </c>
      <c r="GS64" s="3" t="str">
        <f t="shared" si="28"/>
        <v>t29 = 'NSE:HEROMOTOCO1!'</v>
      </c>
      <c r="GT64" s="3" t="str">
        <f t="shared" si="29"/>
        <v>HEROMOTOCO</v>
      </c>
      <c r="GU64" s="3"/>
      <c r="GV64" s="3"/>
      <c r="HA64" s="3"/>
      <c r="HB64" s="3"/>
      <c r="HC64" s="3"/>
      <c r="HD64" s="3"/>
      <c r="HE64" s="3"/>
      <c r="HF64" s="3"/>
      <c r="HG64" s="3"/>
      <c r="HH64" s="3"/>
      <c r="HI64" s="3"/>
      <c r="HJ64" s="3"/>
      <c r="HK64" s="3"/>
      <c r="HL64" s="3"/>
      <c r="HM64" s="3"/>
      <c r="HN64" s="55"/>
      <c r="HO64" s="3"/>
      <c r="HP64" s="3"/>
      <c r="HQ64" s="3"/>
      <c r="HR64" s="3"/>
      <c r="HS64" s="3"/>
      <c r="HT64" s="3"/>
      <c r="HU64" s="3"/>
      <c r="HV64" s="3"/>
      <c r="HW64" s="3"/>
      <c r="HX64" s="3"/>
      <c r="HY64" s="3"/>
      <c r="HZ64" s="3"/>
      <c r="IA64" s="3"/>
      <c r="IB64" s="3"/>
      <c r="IC64" s="3"/>
      <c r="ID64" s="3"/>
    </row>
    <row r="65" spans="1:238" x14ac:dyDescent="0.25">
      <c r="A65" s="21" t="str">
        <f>IF(Final_DF!A65="","",Final_DF!A65)</f>
        <v>LICHSGFIN</v>
      </c>
      <c r="B65" s="21" t="str">
        <f>IF(Final_DF!G65="","",Final_DF!G65)</f>
        <v xml:space="preserve">LIC HOUSING FINANCE LTD             </v>
      </c>
      <c r="C65" s="21" t="str">
        <f>IF(Final_DF!E65="","",Final_DF!E65)</f>
        <v>Finance</v>
      </c>
      <c r="D65" s="21" t="str">
        <f>IF(Final_DF!F65="","",Final_DF!F65)</f>
        <v>Finance/Rental/Leasing</v>
      </c>
      <c r="E65" s="21" t="b">
        <f>IF(Final_DF!BT65="","",Final_DF!BT65)</f>
        <v>0</v>
      </c>
      <c r="F65" s="21" t="b">
        <f>IF(Final_DF!BJ65="","",Final_DF!BJ65)</f>
        <v>1</v>
      </c>
      <c r="G65" s="21" t="b">
        <f>IF(Final_DF!CS65="","",Final_DF!CS65)</f>
        <v>0</v>
      </c>
      <c r="H65" s="37" t="str">
        <f>IF(Final_DF!CT65="","",Final_DF!CT65)</f>
        <v>BULLISH_ALIGNMENT</v>
      </c>
      <c r="I65" s="37" t="str">
        <f>IF(Final_DF!CU65="","",Final_DF!CU65)</f>
        <v>na</v>
      </c>
      <c r="J65" s="21" t="str">
        <f>IF(Final_DF!CQ65="","",Final_DF!CQ65)</f>
        <v>BULLISH</v>
      </c>
      <c r="K65" s="21" t="str">
        <f>IF(Final_DF!CB65="","",Final_DF!CB65)</f>
        <v>Long Buildup</v>
      </c>
      <c r="L65" s="22" t="str">
        <f>IF(Final_DF!CV65="","",Final_DF!CV65)</f>
        <v>BULLISH</v>
      </c>
      <c r="M65" s="22">
        <f>IF(Final_DF!CW65="","",Final_DF!CW65)</f>
        <v>3</v>
      </c>
      <c r="N65" s="22">
        <f>IF(Final_DF!CX65="","",Final_DF!CX65)</f>
        <v>98</v>
      </c>
      <c r="O65" s="22" t="b">
        <f>IF(Final_DF!CY65="","",Final_DF!CY65)</f>
        <v>1</v>
      </c>
      <c r="P65" s="22" t="str">
        <f>IF(Final_DF!CM65="","",Final_DF!CM65)</f>
        <v>Buy</v>
      </c>
      <c r="Q65" s="22" t="str">
        <f>IF(Final_DF!CN65="","",Final_DF!CN65)</f>
        <v>LAST_LOSER</v>
      </c>
      <c r="R65" s="22">
        <f>IF(P65="","",ROUND((Final_DF!CO65/6)+1,0))</f>
        <v>3</v>
      </c>
      <c r="S65" s="22">
        <f>IF(Final_DF!CP65="","",Final_DF!CP65)</f>
        <v>565</v>
      </c>
      <c r="T65" s="22">
        <f>IFERROR(VLOOKUP(A65,VSLRT!A:E,3,FALSE),"")</f>
        <v>0</v>
      </c>
      <c r="U65" s="22">
        <f>IFERROR(VLOOKUP(A65,VSLRT!A:E,4,FALSE),"")</f>
        <v>0</v>
      </c>
      <c r="V65" s="22">
        <f>IFERROR(VLOOKUP(A65,VSLRT!A:E,5,FALSE),"")</f>
        <v>0</v>
      </c>
      <c r="W65" s="23" t="b">
        <f>IF(Final_DF!BA65="","",Final_DF!BA65)</f>
        <v>0</v>
      </c>
      <c r="X65" s="23" t="b">
        <f>IF(Final_DF!BB65="","",Final_DF!BB65)</f>
        <v>0</v>
      </c>
      <c r="Y65" s="23" t="b">
        <f>IF(Final_DF!BC65="","",Final_DF!BC65)</f>
        <v>0</v>
      </c>
      <c r="Z65" s="23">
        <f>IF(Final_DF!AW65="","",Final_DF!AW65)</f>
        <v>0</v>
      </c>
      <c r="AA65" s="23">
        <f>IF(Final_DF!AX65="","",Final_DF!AX65)</f>
        <v>0</v>
      </c>
      <c r="AB65" s="23">
        <f>IF(Final_DF!AY65="","",Final_DF!AY65)</f>
        <v>0</v>
      </c>
      <c r="AC65" s="23">
        <f>IF(Final_DF!M65="","",ROUND(Final_DF!M65,2))</f>
        <v>-1.08</v>
      </c>
      <c r="AD65" s="23">
        <f>IF(Final_DF!L65="","",ROUND(Final_DF!L65,2))</f>
        <v>577.85</v>
      </c>
      <c r="AE65" s="23" t="b">
        <f>IF(Final_DF!AZ65="","",Final_DF!AZ65)</f>
        <v>0</v>
      </c>
      <c r="AH65" s="23" t="str">
        <f>IF(Final_DF!AO65="","",Final_DF!AO65)</f>
        <v>VR66</v>
      </c>
      <c r="AI65" s="23" t="b">
        <f>IF(Final_DF!AP65="","",Final_DF!AP65)</f>
        <v>0</v>
      </c>
      <c r="AJ65" s="23" t="str">
        <f>IF(Final_DF!AH65="","",Final_DF!AH65)</f>
        <v>0.28</v>
      </c>
      <c r="AK65" s="21" t="str">
        <f>IFERROR(VLOOKUP(A65,Postmarket!A:X,24,FALSE),"")</f>
        <v/>
      </c>
      <c r="AL65" s="21" t="str">
        <f>IFERROR(VLOOKUP(A65,Postmarket!A:X,23,FALSE),"")</f>
        <v/>
      </c>
      <c r="AM65" s="21">
        <f>IFERROR(VLOOKUP(A65,Postmarket!A:X,8,FALSE),"")</f>
        <v>-0.88</v>
      </c>
      <c r="AN65" s="21">
        <f>IFERROR(VLOOKUP(A65,Postmarket!A:F,5,FALSE),"")</f>
        <v>584.35</v>
      </c>
      <c r="AO65" s="23" t="str">
        <f>IF(Final_DF!DB65="","",Final_DF!DB65)</f>
        <v/>
      </c>
      <c r="AP65" s="23">
        <f>IF(Final_DF!CZ65="","",Final_DF!CZ65)</f>
        <v>59.96</v>
      </c>
      <c r="AQ65" s="23">
        <f>IF(Final_DF!DA65="","",Final_DF!DA65)</f>
        <v>62.03</v>
      </c>
      <c r="AR65" s="23" t="b">
        <f>IF(Final_DF!DC65="","",Final_DF!DC65)</f>
        <v>0</v>
      </c>
      <c r="AS65" s="23" t="b">
        <f>IF(Final_DF!DD65="","",Final_DF!DD65)</f>
        <v>0</v>
      </c>
      <c r="AT65" s="23" t="b">
        <f>IF(Final_DF!DE65="","",Final_DF!DE65)</f>
        <v>0</v>
      </c>
      <c r="AU65" s="23" t="b">
        <f>IF(Final_DF!DF65="","",Final_DF!DF65)</f>
        <v>0</v>
      </c>
      <c r="AY65" s="3"/>
      <c r="AZ65" s="3"/>
      <c r="BA65" s="3"/>
      <c r="BB65" s="55"/>
      <c r="BC65" s="3"/>
      <c r="BD65" s="3"/>
      <c r="BE65" s="3"/>
      <c r="BF65" s="3"/>
      <c r="BG65" s="3"/>
      <c r="BH65" s="3"/>
      <c r="BI65" s="3"/>
      <c r="BJ65" s="3"/>
      <c r="BK65" s="3"/>
      <c r="BL65" s="3"/>
      <c r="BM65" s="3"/>
      <c r="BN65" s="3"/>
      <c r="BO65" s="3"/>
      <c r="BP65" s="3"/>
      <c r="BQ65" s="3"/>
      <c r="BR65" s="3"/>
      <c r="BS65" s="3"/>
      <c r="BT65" s="3"/>
      <c r="BU65" s="99"/>
      <c r="BV65" s="99"/>
      <c r="BW65" s="3"/>
      <c r="BX65" s="3"/>
      <c r="BY65" s="3"/>
      <c r="BZ65" s="3"/>
      <c r="CA65" s="3"/>
      <c r="CG65" s="3"/>
      <c r="CH65" s="3"/>
      <c r="CI65" s="3"/>
      <c r="CJ65" s="55"/>
      <c r="CK65" s="3"/>
      <c r="CL65" s="3"/>
      <c r="CM65" s="3"/>
      <c r="CN65" s="3"/>
      <c r="CO65" s="3"/>
      <c r="CP65" s="3"/>
      <c r="CQ65" s="3"/>
      <c r="CR65" s="3"/>
      <c r="CS65" s="3"/>
      <c r="CT65" s="3"/>
      <c r="CU65" s="3"/>
      <c r="CV65" s="3"/>
      <c r="CW65" s="3"/>
      <c r="CX65" s="3"/>
      <c r="CY65" s="3"/>
      <c r="CZ65" s="3"/>
      <c r="DA65" s="3"/>
      <c r="DB65" s="3"/>
      <c r="DC65" s="99"/>
      <c r="DD65" s="99"/>
      <c r="DE65" s="3"/>
      <c r="DF65" s="3"/>
      <c r="DG65" s="3"/>
      <c r="DH65" s="3"/>
      <c r="DI65" s="3"/>
      <c r="DJ65" s="3"/>
      <c r="DK65" s="3"/>
      <c r="DP65" s="3"/>
      <c r="DQ65" s="3"/>
      <c r="DR65" s="3"/>
      <c r="DS65" s="3"/>
      <c r="DT65" s="3"/>
      <c r="DU65" s="3" t="str">
        <f t="shared" si="32"/>
        <v/>
      </c>
      <c r="DW65" s="3"/>
      <c r="DX65" s="3"/>
      <c r="DY65" s="3"/>
      <c r="DZ65" s="3"/>
      <c r="EA65" s="3"/>
      <c r="EB65" s="3" t="str">
        <f t="shared" si="33"/>
        <v/>
      </c>
      <c r="ED65" s="3"/>
      <c r="EE65" s="3"/>
      <c r="EF65" s="55"/>
      <c r="EG65" s="3"/>
      <c r="EH65" s="3"/>
      <c r="EI65" s="3"/>
      <c r="EJ65" s="3"/>
      <c r="EK65" s="3"/>
      <c r="EL65" s="3" t="str">
        <f t="shared" si="34"/>
        <v/>
      </c>
      <c r="EO65"/>
      <c r="EP65"/>
      <c r="EQ65"/>
      <c r="ER65"/>
      <c r="ES65" s="3"/>
      <c r="ET65" s="3"/>
      <c r="EU65" s="3" t="str">
        <f t="shared" si="35"/>
        <v/>
      </c>
      <c r="FB65" s="3"/>
      <c r="FC65" s="3" t="s">
        <v>288</v>
      </c>
      <c r="FD65" s="3">
        <v>1</v>
      </c>
      <c r="FE65" s="3">
        <v>1</v>
      </c>
      <c r="FF65" s="27">
        <v>1</v>
      </c>
      <c r="FG65" s="27"/>
      <c r="FH65" s="27">
        <v>1</v>
      </c>
      <c r="FI65" s="3"/>
      <c r="FJ65" s="3"/>
      <c r="FK65" s="3"/>
      <c r="FL65" s="3"/>
      <c r="FM65" s="3"/>
      <c r="FN65" s="3"/>
      <c r="FO65" s="3" t="str">
        <f t="shared" si="24"/>
        <v/>
      </c>
      <c r="FT65" s="3" t="s">
        <v>203</v>
      </c>
      <c r="FU65" s="27">
        <v>1</v>
      </c>
      <c r="FV65" s="27"/>
      <c r="FW65" s="27"/>
      <c r="FX65" s="27"/>
      <c r="FY65" s="27"/>
      <c r="FZ65" s="27"/>
      <c r="GA65" s="3"/>
      <c r="GB65" s="3"/>
      <c r="GC65" s="3"/>
      <c r="GD65" s="3" t="s">
        <v>130</v>
      </c>
      <c r="GE65" s="3" t="str">
        <f t="shared" si="26"/>
        <v>t30 = 'NSE:MUTHOOTFIN1!'</v>
      </c>
      <c r="GF65" s="3" t="str">
        <f t="shared" si="27"/>
        <v>MUTHOOTFIN</v>
      </c>
      <c r="GG65" s="3"/>
      <c r="GH65" s="3"/>
      <c r="GI65" s="3"/>
      <c r="GJ65" s="3"/>
      <c r="GK65" s="3" t="s">
        <v>181</v>
      </c>
      <c r="GL65" s="27">
        <v>1</v>
      </c>
      <c r="GM65" s="27"/>
      <c r="GN65" s="27"/>
      <c r="GO65" s="27"/>
      <c r="GP65" s="27"/>
      <c r="GQ65" s="3"/>
      <c r="GR65" s="3" t="s">
        <v>130</v>
      </c>
      <c r="GS65" s="3" t="str">
        <f t="shared" si="28"/>
        <v>t30 = 'NSE:HINDALCO1!'</v>
      </c>
      <c r="GT65" s="3" t="str">
        <f t="shared" si="29"/>
        <v>HINDALCO</v>
      </c>
      <c r="GU65" s="3"/>
      <c r="GV65" s="3"/>
      <c r="HA65" s="3"/>
      <c r="HB65" s="3"/>
      <c r="HC65" s="3"/>
      <c r="HD65" s="3"/>
      <c r="HE65" s="3"/>
      <c r="HF65" s="3"/>
      <c r="HG65" s="3"/>
      <c r="HH65" s="3"/>
      <c r="HI65" s="3"/>
      <c r="HJ65" s="3"/>
      <c r="HK65" s="3"/>
      <c r="HL65" s="3"/>
      <c r="HM65" s="3"/>
      <c r="HN65" s="55"/>
      <c r="HO65" s="3"/>
      <c r="HP65" s="3"/>
      <c r="HQ65" s="3"/>
      <c r="HR65" s="3"/>
      <c r="HS65" s="3"/>
      <c r="HT65" s="3"/>
      <c r="HU65" s="3"/>
      <c r="HV65" s="3"/>
      <c r="HW65" s="3"/>
      <c r="HX65" s="3"/>
      <c r="HY65" s="3"/>
      <c r="HZ65" s="3"/>
      <c r="IA65" s="3"/>
      <c r="IB65" s="3"/>
      <c r="IC65" s="3"/>
      <c r="ID65" s="3"/>
    </row>
    <row r="66" spans="1:238" x14ac:dyDescent="0.25">
      <c r="A66" s="21" t="str">
        <f>IF(Final_DF!A66="","",Final_DF!A66)</f>
        <v>HAL</v>
      </c>
      <c r="B66" s="21" t="str">
        <f>IF(Final_DF!G66="","",Final_DF!G66)</f>
        <v xml:space="preserve">HINDUSTAN AERONAUTICS LTD           </v>
      </c>
      <c r="C66" s="21" t="str">
        <f>IF(Final_DF!E66="","",Final_DF!E66)</f>
        <v>Electronic Technology</v>
      </c>
      <c r="D66" s="21" t="str">
        <f>IF(Final_DF!F66="","",Final_DF!F66)</f>
        <v>Aerospace &amp; Defense</v>
      </c>
      <c r="E66" s="21" t="b">
        <f>IF(Final_DF!BT66="","",Final_DF!BT66)</f>
        <v>0</v>
      </c>
      <c r="F66" s="21" t="b">
        <f>IF(Final_DF!BJ66="","",Final_DF!BJ66)</f>
        <v>1</v>
      </c>
      <c r="G66" s="21" t="b">
        <f>IF(Final_DF!CS66="","",Final_DF!CS66)</f>
        <v>0</v>
      </c>
      <c r="H66" s="37" t="str">
        <f>IF(Final_DF!CT66="","",Final_DF!CT66)</f>
        <v>na</v>
      </c>
      <c r="I66" s="37" t="str">
        <f>IF(Final_DF!CU66="","",Final_DF!CU66)</f>
        <v>na</v>
      </c>
      <c r="J66" s="21" t="str">
        <f>IF(Final_DF!CQ66="","",Final_DF!CQ66)</f>
        <v>BEARISH</v>
      </c>
      <c r="K66" s="21" t="str">
        <f>IF(Final_DF!CB66="","",Final_DF!CB66)</f>
        <v>Short Buildup</v>
      </c>
      <c r="L66" s="22" t="str">
        <f>IF(Final_DF!CV66="","",Final_DF!CV66)</f>
        <v>BULLISH</v>
      </c>
      <c r="M66" s="22">
        <f>IF(Final_DF!CW66="","",Final_DF!CW66)</f>
        <v>16</v>
      </c>
      <c r="N66" s="22">
        <f>IF(Final_DF!CX66="","",Final_DF!CX66)</f>
        <v>475</v>
      </c>
      <c r="O66" s="22" t="b">
        <f>IF(Final_DF!CY66="","",Final_DF!CY66)</f>
        <v>0</v>
      </c>
      <c r="P66" s="22" t="str">
        <f>IF(Final_DF!CM66="","",Final_DF!CM66)</f>
        <v>Buy</v>
      </c>
      <c r="Q66" s="22" t="str">
        <f>IF(Final_DF!CN66="","",Final_DF!CN66)</f>
        <v>LAST_LOSER</v>
      </c>
      <c r="R66" s="22">
        <f>IF(P66="","",ROUND((Final_DF!CO66/6)+1,0))</f>
        <v>3</v>
      </c>
      <c r="S66" s="22">
        <f>IF(Final_DF!CP66="","",Final_DF!CP66)</f>
        <v>2920</v>
      </c>
      <c r="T66" s="22">
        <f>IFERROR(VLOOKUP(A66,VSLRT!A:E,3,FALSE),"")</f>
        <v>0</v>
      </c>
      <c r="U66" s="22">
        <f>IFERROR(VLOOKUP(A66,VSLRT!A:E,4,FALSE),"")</f>
        <v>0</v>
      </c>
      <c r="V66" s="22">
        <f>IFERROR(VLOOKUP(A66,VSLRT!A:E,5,FALSE),"")</f>
        <v>0</v>
      </c>
      <c r="W66" s="23" t="b">
        <f>IF(Final_DF!BA66="","",Final_DF!BA66)</f>
        <v>0</v>
      </c>
      <c r="X66" s="23" t="b">
        <f>IF(Final_DF!BB66="","",Final_DF!BB66)</f>
        <v>0</v>
      </c>
      <c r="Y66" s="23" t="b">
        <f>IF(Final_DF!BC66="","",Final_DF!BC66)</f>
        <v>0</v>
      </c>
      <c r="Z66" s="23">
        <f>IF(Final_DF!AW66="","",Final_DF!AW66)</f>
        <v>0</v>
      </c>
      <c r="AA66" s="23">
        <f>IF(Final_DF!AX66="","",Final_DF!AX66)</f>
        <v>0</v>
      </c>
      <c r="AB66" s="23">
        <f>IF(Final_DF!AY66="","",Final_DF!AY66)</f>
        <v>0</v>
      </c>
      <c r="AC66" s="23">
        <f>IF(Final_DF!M66="","",ROUND(Final_DF!M66,2))</f>
        <v>-1.03</v>
      </c>
      <c r="AD66" s="23">
        <f>IF(Final_DF!L66="","",ROUND(Final_DF!L66,2))</f>
        <v>3004.05</v>
      </c>
      <c r="AE66" s="23" t="b">
        <f>IF(Final_DF!AZ66="","",Final_DF!AZ66)</f>
        <v>0</v>
      </c>
      <c r="AH66" s="23" t="str">
        <f>IF(Final_DF!AO66="","",Final_DF!AO66)</f>
        <v>VR74</v>
      </c>
      <c r="AI66" s="23" t="b">
        <f>IF(Final_DF!AP66="","",Final_DF!AP66)</f>
        <v>0</v>
      </c>
      <c r="AJ66" s="23" t="str">
        <f>IF(Final_DF!AH66="","",Final_DF!AH66)</f>
        <v>0.35</v>
      </c>
      <c r="AK66" s="21" t="str">
        <f>IFERROR(VLOOKUP(A66,Postmarket!A:X,24,FALSE),"")</f>
        <v/>
      </c>
      <c r="AL66" s="21" t="str">
        <f>IFERROR(VLOOKUP(A66,Postmarket!A:X,23,FALSE),"")</f>
        <v/>
      </c>
      <c r="AM66" s="21">
        <f>IFERROR(VLOOKUP(A66,Postmarket!A:X,8,FALSE),"")</f>
        <v>-0.86</v>
      </c>
      <c r="AN66" s="21">
        <f>IFERROR(VLOOKUP(A66,Postmarket!A:F,5,FALSE),"")</f>
        <v>3028.15</v>
      </c>
      <c r="AO66" s="23" t="str">
        <f>IF(Final_DF!DB66="","",Final_DF!DB66)</f>
        <v/>
      </c>
      <c r="AP66" s="23">
        <f>IF(Final_DF!CZ66="","",Final_DF!CZ66)</f>
        <v>47.44</v>
      </c>
      <c r="AQ66" s="23">
        <f>IF(Final_DF!DA66="","",Final_DF!DA66)</f>
        <v>49.22</v>
      </c>
      <c r="AR66" s="23" t="b">
        <f>IF(Final_DF!DC66="","",Final_DF!DC66)</f>
        <v>0</v>
      </c>
      <c r="AS66" s="23" t="b">
        <f>IF(Final_DF!DD66="","",Final_DF!DD66)</f>
        <v>0</v>
      </c>
      <c r="AT66" s="23" t="b">
        <f>IF(Final_DF!DE66="","",Final_DF!DE66)</f>
        <v>0</v>
      </c>
      <c r="AU66" s="23" t="b">
        <f>IF(Final_DF!DF66="","",Final_DF!DF66)</f>
        <v>0</v>
      </c>
      <c r="AY66" s="3"/>
      <c r="AZ66" s="3"/>
      <c r="BA66" s="3"/>
      <c r="BB66" s="55"/>
      <c r="BC66" s="3"/>
      <c r="BD66" s="3"/>
      <c r="BE66" s="3"/>
      <c r="BF66" s="3"/>
      <c r="BG66" s="3"/>
      <c r="BH66" s="3"/>
      <c r="BI66" s="3"/>
      <c r="BJ66" s="3"/>
      <c r="BK66" s="3"/>
      <c r="BL66" s="3"/>
      <c r="BM66" s="3"/>
      <c r="BN66" s="3"/>
      <c r="BO66" s="3"/>
      <c r="BP66" s="3"/>
      <c r="BQ66" s="3"/>
      <c r="BR66" s="3"/>
      <c r="BS66" s="3"/>
      <c r="BT66" s="3"/>
      <c r="BU66" s="99"/>
      <c r="BV66" s="99"/>
      <c r="BW66" s="3"/>
      <c r="BX66" s="3"/>
      <c r="BY66" s="3"/>
      <c r="BZ66" s="3"/>
      <c r="CA66" s="3"/>
      <c r="CG66" s="3"/>
      <c r="CH66" s="3"/>
      <c r="CI66" s="3"/>
      <c r="CJ66" s="55"/>
      <c r="CK66" s="3"/>
      <c r="CL66" s="3"/>
      <c r="CM66" s="3"/>
      <c r="CN66" s="3"/>
      <c r="CO66" s="3"/>
      <c r="CP66" s="3"/>
      <c r="CQ66" s="3"/>
      <c r="CR66" s="3"/>
      <c r="CS66" s="3"/>
      <c r="CT66" s="3"/>
      <c r="CU66" s="3"/>
      <c r="CV66" s="3"/>
      <c r="CW66" s="3"/>
      <c r="CX66" s="3"/>
      <c r="CY66" s="3"/>
      <c r="CZ66" s="3"/>
      <c r="DA66" s="3"/>
      <c r="DB66" s="3"/>
      <c r="DC66" s="99"/>
      <c r="DD66" s="99"/>
      <c r="DE66" s="3"/>
      <c r="DF66" s="3"/>
      <c r="DG66" s="3"/>
      <c r="DH66" s="3"/>
      <c r="DI66" s="3"/>
      <c r="DJ66" s="3"/>
      <c r="DK66" s="3"/>
      <c r="DP66" s="3"/>
      <c r="DQ66" s="3"/>
      <c r="DR66" s="3"/>
      <c r="DS66" s="3"/>
      <c r="DT66" s="3"/>
      <c r="DU66" s="3" t="str">
        <f t="shared" si="32"/>
        <v/>
      </c>
      <c r="DW66" s="3"/>
      <c r="DX66" s="3"/>
      <c r="DY66" s="3"/>
      <c r="DZ66" s="3"/>
      <c r="EA66" s="3"/>
      <c r="EB66" s="3" t="str">
        <f t="shared" si="33"/>
        <v/>
      </c>
      <c r="ED66" s="3"/>
      <c r="EE66" s="3"/>
      <c r="EF66" s="55"/>
      <c r="EG66" s="3"/>
      <c r="EH66" s="3"/>
      <c r="EI66" s="3"/>
      <c r="EJ66" s="3"/>
      <c r="EK66" s="3"/>
      <c r="EL66" s="3" t="str">
        <f t="shared" si="34"/>
        <v/>
      </c>
      <c r="EO66"/>
      <c r="EP66"/>
      <c r="EQ66"/>
      <c r="ER66"/>
      <c r="ES66" s="3"/>
      <c r="ET66" s="3"/>
      <c r="EU66" s="3" t="str">
        <f t="shared" si="35"/>
        <v/>
      </c>
      <c r="FB66" s="3"/>
      <c r="FC66" s="3" t="s">
        <v>296</v>
      </c>
      <c r="FD66" s="3">
        <v>56</v>
      </c>
      <c r="FE66" s="3">
        <v>15</v>
      </c>
      <c r="FF66" s="27"/>
      <c r="FG66" s="27">
        <v>1</v>
      </c>
      <c r="FH66" s="27">
        <v>1</v>
      </c>
      <c r="FI66" s="3"/>
      <c r="FJ66" s="3"/>
      <c r="FK66" s="3"/>
      <c r="FL66" s="3"/>
      <c r="FM66" s="3"/>
      <c r="FN66" s="3"/>
      <c r="FO66" s="3" t="str">
        <f t="shared" si="24"/>
        <v/>
      </c>
      <c r="FT66" s="3" t="s">
        <v>280</v>
      </c>
      <c r="FU66" s="27">
        <v>1</v>
      </c>
      <c r="FV66" s="27"/>
      <c r="FW66" s="27"/>
      <c r="FX66" s="27"/>
      <c r="FY66" s="27"/>
      <c r="FZ66" s="27"/>
      <c r="GA66" s="3"/>
      <c r="GB66" s="3"/>
      <c r="GC66" s="3"/>
      <c r="GD66" s="3" t="s">
        <v>79</v>
      </c>
      <c r="GE66" s="3" t="str">
        <f t="shared" si="26"/>
        <v>t1 = 'NSE:NMDC1!'</v>
      </c>
      <c r="GF66" s="3" t="str">
        <f t="shared" si="27"/>
        <v>NMDC</v>
      </c>
      <c r="GG66" s="3"/>
      <c r="GH66" s="3"/>
      <c r="GI66" s="3"/>
      <c r="GJ66" s="3"/>
      <c r="GK66" s="3" t="s">
        <v>260</v>
      </c>
      <c r="GL66" s="27">
        <v>1</v>
      </c>
      <c r="GM66" s="27"/>
      <c r="GN66" s="27"/>
      <c r="GO66" s="27"/>
      <c r="GP66" s="27"/>
      <c r="GQ66" s="3"/>
      <c r="GR66" s="3" t="s">
        <v>79</v>
      </c>
      <c r="GS66" s="3" t="str">
        <f t="shared" si="28"/>
        <v>t1 = 'NSE:HINDPETRO1!'</v>
      </c>
      <c r="GT66" s="3" t="str">
        <f t="shared" si="29"/>
        <v>HINDPETRO</v>
      </c>
      <c r="GU66" s="3"/>
      <c r="GV66" s="3"/>
      <c r="HA66" s="3"/>
      <c r="HB66" s="3"/>
      <c r="HC66" s="3"/>
      <c r="HD66" s="3"/>
      <c r="HE66" s="3"/>
      <c r="HF66" s="3"/>
      <c r="HG66" s="3"/>
      <c r="HH66" s="3"/>
      <c r="HI66" s="3"/>
      <c r="HJ66" s="3"/>
      <c r="HK66" s="3"/>
      <c r="HL66" s="3"/>
      <c r="HM66" s="3"/>
      <c r="HN66" s="55"/>
      <c r="HO66" s="3"/>
      <c r="HP66" s="3"/>
      <c r="HQ66" s="3"/>
      <c r="HR66" s="3"/>
      <c r="HS66" s="3"/>
      <c r="HT66" s="3"/>
      <c r="HU66" s="3"/>
      <c r="HV66" s="3"/>
      <c r="HW66" s="3"/>
      <c r="HX66" s="3"/>
      <c r="HY66" s="3"/>
      <c r="HZ66" s="3"/>
      <c r="IA66" s="3"/>
      <c r="IB66" s="3"/>
      <c r="IC66" s="3"/>
      <c r="ID66" s="3"/>
    </row>
    <row r="67" spans="1:238" x14ac:dyDescent="0.25">
      <c r="A67" s="21" t="str">
        <f>IF(Final_DF!A67="","",Final_DF!A67)</f>
        <v>BIOCON</v>
      </c>
      <c r="B67" s="21" t="str">
        <f>IF(Final_DF!G67="","",Final_DF!G67)</f>
        <v xml:space="preserve">BIOCON LIMITED.                     </v>
      </c>
      <c r="C67" s="21" t="str">
        <f>IF(Final_DF!E67="","",Final_DF!E67)</f>
        <v>Health Technology</v>
      </c>
      <c r="D67" s="21" t="str">
        <f>IF(Final_DF!F67="","",Final_DF!F67)</f>
        <v>Pharmaceuticals: Major</v>
      </c>
      <c r="E67" s="21" t="b">
        <f>IF(Final_DF!BT67="","",Final_DF!BT67)</f>
        <v>0</v>
      </c>
      <c r="F67" s="21" t="b">
        <f>IF(Final_DF!BJ67="","",Final_DF!BJ67)</f>
        <v>1</v>
      </c>
      <c r="G67" s="21" t="b">
        <f>IF(Final_DF!CS67="","",Final_DF!CS67)</f>
        <v>1</v>
      </c>
      <c r="H67" s="37" t="str">
        <f>IF(Final_DF!CT67="","",Final_DF!CT67)</f>
        <v>na</v>
      </c>
      <c r="I67" s="37" t="str">
        <f>IF(Final_DF!CU67="","",Final_DF!CU67)</f>
        <v>na</v>
      </c>
      <c r="J67" s="21" t="str">
        <f>IF(Final_DF!CQ67="","",Final_DF!CQ67)</f>
        <v>BEARISH</v>
      </c>
      <c r="K67" s="21" t="str">
        <f>IF(Final_DF!CB67="","",Final_DF!CB67)</f>
        <v>Significant Long Unwinding</v>
      </c>
      <c r="L67" s="22" t="str">
        <f>IF(Final_DF!CV67="","",Final_DF!CV67)</f>
        <v>BULLISH</v>
      </c>
      <c r="M67" s="22">
        <f>IF(Final_DF!CW67="","",Final_DF!CW67)</f>
        <v>6</v>
      </c>
      <c r="N67" s="22">
        <f>IF(Final_DF!CX67="","",Final_DF!CX67)</f>
        <v>48</v>
      </c>
      <c r="O67" s="22" t="b">
        <f>IF(Final_DF!CY67="","",Final_DF!CY67)</f>
        <v>0</v>
      </c>
      <c r="P67" s="22" t="str">
        <f>IF(Final_DF!CM67="","",Final_DF!CM67)</f>
        <v>Sell</v>
      </c>
      <c r="Q67" s="22" t="str">
        <f>IF(Final_DF!CN67="","",Final_DF!CN67)</f>
        <v>LAST_LOSER</v>
      </c>
      <c r="R67" s="22">
        <f>IF(P67="","",ROUND((Final_DF!CO67/6)+1,0))</f>
        <v>5</v>
      </c>
      <c r="S67" s="22">
        <f>IF(Final_DF!CP67="","",Final_DF!CP67)</f>
        <v>287.5</v>
      </c>
      <c r="T67" s="22">
        <f>IFERROR(VLOOKUP(A67,VSLRT!A:E,3,FALSE),"")</f>
        <v>0</v>
      </c>
      <c r="U67" s="22">
        <f>IFERROR(VLOOKUP(A67,VSLRT!A:E,4,FALSE),"")</f>
        <v>0</v>
      </c>
      <c r="V67" s="22">
        <f>IFERROR(VLOOKUP(A67,VSLRT!A:E,5,FALSE),"")</f>
        <v>0</v>
      </c>
      <c r="W67" s="23" t="b">
        <f>IF(Final_DF!BA67="","",Final_DF!BA67)</f>
        <v>0</v>
      </c>
      <c r="X67" s="23" t="b">
        <f>IF(Final_DF!BB67="","",Final_DF!BB67)</f>
        <v>0</v>
      </c>
      <c r="Y67" s="23" t="b">
        <f>IF(Final_DF!BC67="","",Final_DF!BC67)</f>
        <v>0</v>
      </c>
      <c r="Z67" s="23">
        <f>IF(Final_DF!AW67="","",Final_DF!AW67)</f>
        <v>0</v>
      </c>
      <c r="AA67" s="23">
        <f>IF(Final_DF!AX67="","",Final_DF!AX67)</f>
        <v>0</v>
      </c>
      <c r="AB67" s="23">
        <f>IF(Final_DF!AY67="","",Final_DF!AY67)</f>
        <v>0</v>
      </c>
      <c r="AC67" s="23">
        <f>IF(Final_DF!M67="","",ROUND(Final_DF!M67,2))</f>
        <v>-1.03</v>
      </c>
      <c r="AD67" s="23">
        <f>IF(Final_DF!L67="","",ROUND(Final_DF!L67,2))</f>
        <v>274.05</v>
      </c>
      <c r="AE67" s="23" t="b">
        <f>IF(Final_DF!AZ67="","",Final_DF!AZ67)</f>
        <v>0</v>
      </c>
      <c r="AH67" s="23" t="str">
        <f>IF(Final_DF!AO67="","",Final_DF!AO67)</f>
        <v>VR76</v>
      </c>
      <c r="AI67" s="23" t="b">
        <f>IF(Final_DF!AP67="","",Final_DF!AP67)</f>
        <v>0</v>
      </c>
      <c r="AJ67" s="23" t="str">
        <f>IF(Final_DF!AH67="","",Final_DF!AH67)</f>
        <v>0.33</v>
      </c>
      <c r="AK67" s="21" t="str">
        <f>IFERROR(VLOOKUP(A67,Postmarket!A:X,24,FALSE),"")</f>
        <v>SOR23</v>
      </c>
      <c r="AL67" s="21" t="str">
        <f>IFERROR(VLOOKUP(A67,Postmarket!A:X,23,FALSE),"")</f>
        <v/>
      </c>
      <c r="AM67" s="21">
        <f>IFERROR(VLOOKUP(A67,Postmarket!A:X,8,FALSE),"")</f>
        <v>-0.76</v>
      </c>
      <c r="AN67" s="21">
        <f>IFERROR(VLOOKUP(A67,Postmarket!A:F,5,FALSE),"")</f>
        <v>276.10000000000002</v>
      </c>
      <c r="AO67" s="23" t="str">
        <f>IF(Final_DF!DB67="","",Final_DF!DB67)</f>
        <v/>
      </c>
      <c r="AP67" s="23">
        <f>IF(Final_DF!CZ67="","",Final_DF!CZ67)</f>
        <v>77.319999999999993</v>
      </c>
      <c r="AQ67" s="23">
        <f>IF(Final_DF!DA67="","",Final_DF!DA67)</f>
        <v>78.510000000000005</v>
      </c>
      <c r="AR67" s="23" t="b">
        <f>IF(Final_DF!DC67="","",Final_DF!DC67)</f>
        <v>0</v>
      </c>
      <c r="AS67" s="23" t="b">
        <f>IF(Final_DF!DD67="","",Final_DF!DD67)</f>
        <v>0</v>
      </c>
      <c r="AT67" s="23" t="b">
        <f>IF(Final_DF!DE67="","",Final_DF!DE67)</f>
        <v>0</v>
      </c>
      <c r="AU67" s="23" t="b">
        <f>IF(Final_DF!DF67="","",Final_DF!DF67)</f>
        <v>0</v>
      </c>
      <c r="AY67" s="3"/>
      <c r="AZ67" s="3"/>
      <c r="BA67" s="3"/>
      <c r="BB67" s="55"/>
      <c r="BC67" s="3"/>
      <c r="BD67" s="3"/>
      <c r="BE67" s="3"/>
      <c r="BF67" s="3"/>
      <c r="BG67" s="3"/>
      <c r="BH67" s="3"/>
      <c r="BI67" s="3"/>
      <c r="BJ67" s="3"/>
      <c r="BK67" s="3"/>
      <c r="BL67" s="3"/>
      <c r="BM67" s="3"/>
      <c r="BN67" s="3"/>
      <c r="BO67" s="3"/>
      <c r="BP67" s="3"/>
      <c r="BQ67" s="3"/>
      <c r="BR67" s="3"/>
      <c r="BS67" s="3"/>
      <c r="BT67" s="3"/>
      <c r="BU67" s="99"/>
      <c r="BV67" s="99"/>
      <c r="BW67" s="3"/>
      <c r="BX67" s="3"/>
      <c r="BY67" s="3"/>
      <c r="BZ67" s="3"/>
      <c r="CA67" s="3"/>
      <c r="CG67" s="3"/>
      <c r="CH67" s="3"/>
      <c r="CI67" s="3"/>
      <c r="CJ67" s="55"/>
      <c r="CK67" s="3"/>
      <c r="CL67" s="3"/>
      <c r="CM67" s="3"/>
      <c r="CN67" s="3"/>
      <c r="CO67" s="3"/>
      <c r="CP67" s="3"/>
      <c r="CQ67" s="3"/>
      <c r="CR67" s="3"/>
      <c r="CS67" s="3"/>
      <c r="CT67" s="3"/>
      <c r="CU67" s="3"/>
      <c r="CV67" s="3"/>
      <c r="CW67" s="3"/>
      <c r="CX67" s="3"/>
      <c r="CY67" s="3"/>
      <c r="CZ67" s="3"/>
      <c r="DA67" s="3"/>
      <c r="DB67" s="3"/>
      <c r="DC67" s="99"/>
      <c r="DD67" s="99"/>
      <c r="DE67" s="3"/>
      <c r="DF67" s="3"/>
      <c r="DG67" s="3"/>
      <c r="DH67" s="3"/>
      <c r="DI67" s="3"/>
      <c r="DJ67" s="3"/>
      <c r="DK67" s="3"/>
      <c r="DP67" s="3"/>
      <c r="DQ67" s="3"/>
      <c r="DR67" s="3"/>
      <c r="DS67" s="3"/>
      <c r="DT67" s="3"/>
      <c r="DU67" s="3" t="str">
        <f t="shared" si="32"/>
        <v/>
      </c>
      <c r="DW67" s="3"/>
      <c r="DX67" s="3"/>
      <c r="DY67" s="3"/>
      <c r="DZ67" s="3"/>
      <c r="EA67" s="3"/>
      <c r="EB67" s="3" t="str">
        <f t="shared" si="33"/>
        <v/>
      </c>
      <c r="ED67" s="3"/>
      <c r="EE67" s="3"/>
      <c r="EF67" s="55"/>
      <c r="EG67" s="3"/>
      <c r="EH67" s="3"/>
      <c r="EI67" s="3"/>
      <c r="EJ67" s="3"/>
      <c r="EK67" s="3"/>
      <c r="EL67" s="3" t="str">
        <f t="shared" si="34"/>
        <v/>
      </c>
      <c r="EO67"/>
      <c r="EP67"/>
      <c r="EQ67"/>
      <c r="ER67"/>
      <c r="ES67" s="3"/>
      <c r="ET67" s="3"/>
      <c r="EU67" s="3" t="str">
        <f t="shared" si="35"/>
        <v/>
      </c>
      <c r="FB67" s="3" t="s">
        <v>313</v>
      </c>
      <c r="FC67" s="3" t="s">
        <v>171</v>
      </c>
      <c r="FD67" s="3">
        <v>543</v>
      </c>
      <c r="FE67" s="3">
        <v>4</v>
      </c>
      <c r="FF67" s="27">
        <v>1</v>
      </c>
      <c r="FG67" s="27"/>
      <c r="FH67" s="27">
        <v>1</v>
      </c>
      <c r="FI67" s="3"/>
      <c r="FJ67" s="3"/>
      <c r="FK67" s="3"/>
      <c r="FL67" s="3"/>
      <c r="FM67" s="3"/>
      <c r="FN67" s="3"/>
      <c r="FO67" s="3" t="str">
        <f t="shared" si="24"/>
        <v/>
      </c>
      <c r="FT67" s="3" t="s">
        <v>285</v>
      </c>
      <c r="FU67" s="27">
        <v>1</v>
      </c>
      <c r="FV67" s="27"/>
      <c r="FW67" s="27"/>
      <c r="FX67" s="27"/>
      <c r="FY67" s="27"/>
      <c r="FZ67" s="27"/>
      <c r="GA67" s="3"/>
      <c r="GB67" s="3"/>
      <c r="GC67" s="3"/>
      <c r="GD67" s="3" t="s">
        <v>80</v>
      </c>
      <c r="GE67" s="3" t="str">
        <f t="shared" si="26"/>
        <v>t2 = 'NSE:PFC1!'</v>
      </c>
      <c r="GF67" s="3" t="str">
        <f t="shared" si="27"/>
        <v>PFC</v>
      </c>
      <c r="GG67" s="3"/>
      <c r="GH67" s="3"/>
      <c r="GI67" s="3"/>
      <c r="GJ67" s="3"/>
      <c r="GK67" s="3" t="s">
        <v>182</v>
      </c>
      <c r="GL67" s="27">
        <v>1</v>
      </c>
      <c r="GM67" s="27"/>
      <c r="GN67" s="27"/>
      <c r="GO67" s="27"/>
      <c r="GP67" s="27"/>
      <c r="GQ67" s="3"/>
      <c r="GR67" s="3" t="s">
        <v>80</v>
      </c>
      <c r="GS67" s="3" t="str">
        <f t="shared" si="28"/>
        <v>t2 = 'NSE:HINDUNILVR1!'</v>
      </c>
      <c r="GT67" s="3" t="str">
        <f t="shared" si="29"/>
        <v>HINDUNILVR</v>
      </c>
      <c r="GU67" s="3"/>
      <c r="GV67" s="3"/>
      <c r="HA67" s="3"/>
      <c r="HB67" s="3"/>
      <c r="HC67" s="3"/>
      <c r="HD67" s="3"/>
      <c r="HE67" s="3"/>
      <c r="HF67" s="3"/>
      <c r="HG67" s="3"/>
      <c r="HH67" s="3"/>
      <c r="HI67" s="3"/>
      <c r="HJ67" s="3"/>
      <c r="HK67" s="3"/>
      <c r="HL67" s="3"/>
      <c r="HM67" s="3"/>
      <c r="HN67" s="55"/>
      <c r="HO67" s="3"/>
      <c r="HP67" s="3"/>
      <c r="HQ67" s="3"/>
      <c r="HR67" s="3"/>
      <c r="HS67" s="3"/>
      <c r="HT67" s="3"/>
      <c r="HU67" s="3"/>
      <c r="HV67" s="3"/>
      <c r="HW67" s="3"/>
      <c r="HX67" s="3"/>
      <c r="HY67" s="3"/>
      <c r="HZ67" s="3"/>
      <c r="IA67" s="3"/>
      <c r="IB67" s="3"/>
      <c r="IC67" s="3"/>
      <c r="ID67" s="3"/>
    </row>
    <row r="68" spans="1:238" x14ac:dyDescent="0.25">
      <c r="A68" s="21" t="str">
        <f>IF(Final_DF!A68="","",Final_DF!A68)</f>
        <v>INDIACEM</v>
      </c>
      <c r="B68" s="21" t="str">
        <f>IF(Final_DF!G68="","",Final_DF!G68)</f>
        <v xml:space="preserve">THE INDIA CEMENTS LIMITED           </v>
      </c>
      <c r="C68" s="21" t="str">
        <f>IF(Final_DF!E68="","",Final_DF!E68)</f>
        <v>Non-Energy Minerals</v>
      </c>
      <c r="D68" s="21" t="str">
        <f>IF(Final_DF!F68="","",Final_DF!F68)</f>
        <v>Construction Materials</v>
      </c>
      <c r="E68" s="21" t="b">
        <f>IF(Final_DF!BT68="","",Final_DF!BT68)</f>
        <v>0</v>
      </c>
      <c r="F68" s="21" t="b">
        <f>IF(Final_DF!BJ68="","",Final_DF!BJ68)</f>
        <v>0</v>
      </c>
      <c r="G68" s="21" t="b">
        <f>IF(Final_DF!CS68="","",Final_DF!CS68)</f>
        <v>0</v>
      </c>
      <c r="H68" s="37" t="str">
        <f>IF(Final_DF!CT68="","",Final_DF!CT68)</f>
        <v>na</v>
      </c>
      <c r="I68" s="37" t="str">
        <f>IF(Final_DF!CU68="","",Final_DF!CU68)</f>
        <v>na</v>
      </c>
      <c r="J68" s="21" t="str">
        <f>IF(Final_DF!CQ68="","",Final_DF!CQ68)</f>
        <v>BEARISH</v>
      </c>
      <c r="K68" s="21" t="str">
        <f>IF(Final_DF!CB68="","",Final_DF!CB68)</f>
        <v>Short Buildup</v>
      </c>
      <c r="L68" s="22" t="str">
        <f>IF(Final_DF!CV68="","",Final_DF!CV68)</f>
        <v>na</v>
      </c>
      <c r="M68" s="22">
        <f>IF(Final_DF!CW68="","",Final_DF!CW68)</f>
        <v>0</v>
      </c>
      <c r="N68" s="22">
        <f>IF(Final_DF!CX68="","",Final_DF!CX68)</f>
        <v>0</v>
      </c>
      <c r="O68" s="22" t="b">
        <f>IF(Final_DF!CY68="","",Final_DF!CY68)</f>
        <v>0</v>
      </c>
      <c r="P68" s="22">
        <f>IF(Final_DF!CM68="","",Final_DF!CM68)</f>
        <v>0</v>
      </c>
      <c r="Q68" s="22">
        <f>IF(Final_DF!CN68="","",Final_DF!CN68)</f>
        <v>0</v>
      </c>
      <c r="R68" s="22">
        <f>IF(P68="","",ROUND((Final_DF!CO68/6)+1,0))</f>
        <v>1</v>
      </c>
      <c r="S68" s="22">
        <f>IF(Final_DF!CP68="","",Final_DF!CP68)</f>
        <v>0</v>
      </c>
      <c r="T68" s="22">
        <f>IFERROR(VLOOKUP(A68,VSLRT!A:E,3,FALSE),"")</f>
        <v>0</v>
      </c>
      <c r="U68" s="22">
        <f>IFERROR(VLOOKUP(A68,VSLRT!A:E,4,FALSE),"")</f>
        <v>0</v>
      </c>
      <c r="V68" s="22">
        <f>IFERROR(VLOOKUP(A68,VSLRT!A:E,5,FALSE),"")</f>
        <v>0</v>
      </c>
      <c r="W68" s="23" t="b">
        <f>IF(Final_DF!BA68="","",Final_DF!BA68)</f>
        <v>0</v>
      </c>
      <c r="X68" s="23" t="b">
        <f>IF(Final_DF!BB68="","",Final_DF!BB68)</f>
        <v>0</v>
      </c>
      <c r="Y68" s="23" t="b">
        <f>IF(Final_DF!BC68="","",Final_DF!BC68)</f>
        <v>0</v>
      </c>
      <c r="Z68" s="23">
        <f>IF(Final_DF!AW68="","",Final_DF!AW68)</f>
        <v>0</v>
      </c>
      <c r="AA68" s="23">
        <f>IF(Final_DF!AX68="","",Final_DF!AX68)</f>
        <v>0</v>
      </c>
      <c r="AB68" s="23">
        <f>IF(Final_DF!AY68="","",Final_DF!AY68)</f>
        <v>0</v>
      </c>
      <c r="AC68" s="23">
        <f>IF(Final_DF!M68="","",ROUND(Final_DF!M68,2))</f>
        <v>-1.02</v>
      </c>
      <c r="AD68" s="23">
        <f>IF(Final_DF!L68="","",ROUND(Final_DF!L68,2))</f>
        <v>251.25</v>
      </c>
      <c r="AE68" s="23" t="b">
        <f>IF(Final_DF!AZ68="","",Final_DF!AZ68)</f>
        <v>0</v>
      </c>
      <c r="AH68" s="23" t="str">
        <f>IF(Final_DF!AO68="","",Final_DF!AO68)</f>
        <v>VR67</v>
      </c>
      <c r="AI68" s="23" t="b">
        <f>IF(Final_DF!AP68="","",Final_DF!AP68)</f>
        <v>0</v>
      </c>
      <c r="AJ68" s="23" t="str">
        <f>IF(Final_DF!AH68="","",Final_DF!AH68)</f>
        <v>0.51</v>
      </c>
      <c r="AK68" s="21" t="str">
        <f>IFERROR(VLOOKUP(A68,Postmarket!A:X,24,FALSE),"")</f>
        <v>SOR27</v>
      </c>
      <c r="AL68" s="21" t="str">
        <f>IFERROR(VLOOKUP(A68,Postmarket!A:X,23,FALSE),"")</f>
        <v/>
      </c>
      <c r="AM68" s="21">
        <f>IFERROR(VLOOKUP(A68,Postmarket!A:X,8,FALSE),"")</f>
        <v>-0.79</v>
      </c>
      <c r="AN68" s="21">
        <f>IFERROR(VLOOKUP(A68,Postmarket!A:F,5,FALSE),"")</f>
        <v>253.1</v>
      </c>
      <c r="AO68" s="23" t="str">
        <f>IF(Final_DF!DB68="","",Final_DF!DB68)</f>
        <v>POTENTIAL_ENTRANT</v>
      </c>
      <c r="AP68" s="23">
        <f>IF(Final_DF!CZ68="","",Final_DF!CZ68)</f>
        <v>81.86</v>
      </c>
      <c r="AQ68" s="23">
        <f>IF(Final_DF!DA68="","",Final_DF!DA68)</f>
        <v>84.08</v>
      </c>
      <c r="AR68" s="23" t="b">
        <f>IF(Final_DF!DC68="","",Final_DF!DC68)</f>
        <v>0</v>
      </c>
      <c r="AS68" s="23" t="b">
        <f>IF(Final_DF!DD68="","",Final_DF!DD68)</f>
        <v>0</v>
      </c>
      <c r="AT68" s="23" t="b">
        <f>IF(Final_DF!DE68="","",Final_DF!DE68)</f>
        <v>0</v>
      </c>
      <c r="AU68" s="23" t="b">
        <f>IF(Final_DF!DF68="","",Final_DF!DF68)</f>
        <v>0</v>
      </c>
      <c r="AY68" s="3"/>
      <c r="AZ68" s="3"/>
      <c r="BA68" s="3"/>
      <c r="BB68" s="55"/>
      <c r="BC68" s="3"/>
      <c r="BD68" s="3"/>
      <c r="BE68" s="3"/>
      <c r="BF68" s="3"/>
      <c r="BG68" s="3"/>
      <c r="BH68" s="3"/>
      <c r="BI68" s="3"/>
      <c r="BJ68" s="3"/>
      <c r="BK68" s="3"/>
      <c r="BL68" s="3"/>
      <c r="BM68" s="3"/>
      <c r="BN68" s="3"/>
      <c r="BO68" s="3"/>
      <c r="BP68" s="3"/>
      <c r="BQ68" s="3"/>
      <c r="BR68" s="3"/>
      <c r="BS68" s="3"/>
      <c r="BT68" s="3"/>
      <c r="BU68" s="99"/>
      <c r="BV68" s="99"/>
      <c r="BW68" s="3"/>
      <c r="BX68" s="3"/>
      <c r="BY68" s="3"/>
      <c r="BZ68" s="3"/>
      <c r="CA68" s="3"/>
      <c r="CG68" s="3"/>
      <c r="CH68" s="3"/>
      <c r="CI68" s="3"/>
      <c r="CJ68" s="55"/>
      <c r="CK68" s="3"/>
      <c r="CL68" s="3"/>
      <c r="CM68" s="3"/>
      <c r="CN68" s="3"/>
      <c r="CO68" s="3"/>
      <c r="CP68" s="3"/>
      <c r="CQ68" s="3"/>
      <c r="CR68" s="3"/>
      <c r="CS68" s="3"/>
      <c r="CT68" s="3"/>
      <c r="CU68" s="3"/>
      <c r="CV68" s="3"/>
      <c r="CW68" s="3"/>
      <c r="CX68" s="3"/>
      <c r="CY68" s="3"/>
      <c r="CZ68" s="3"/>
      <c r="DA68" s="3"/>
      <c r="DB68" s="3"/>
      <c r="DC68" s="99"/>
      <c r="DD68" s="99"/>
      <c r="DE68" s="3"/>
      <c r="DF68" s="3"/>
      <c r="DG68" s="3"/>
      <c r="DH68" s="3"/>
      <c r="DI68" s="3"/>
      <c r="DJ68" s="3"/>
      <c r="DK68" s="3"/>
      <c r="DP68" s="3"/>
      <c r="DQ68" s="3"/>
      <c r="DR68" s="3"/>
      <c r="DS68" s="3"/>
      <c r="DT68" s="3"/>
      <c r="DU68" s="3"/>
      <c r="DW68" s="3"/>
      <c r="DX68" s="3"/>
      <c r="DY68" s="3"/>
      <c r="DZ68" s="3"/>
      <c r="EA68" s="3"/>
      <c r="EB68" s="3"/>
      <c r="ED68" s="3"/>
      <c r="EE68" s="3"/>
      <c r="EF68" s="55"/>
      <c r="EG68" s="3"/>
      <c r="EH68" s="3"/>
      <c r="EI68" s="3"/>
      <c r="EJ68" s="3"/>
      <c r="EK68" s="3"/>
      <c r="EL68" s="3"/>
      <c r="EO68"/>
      <c r="EP68"/>
      <c r="EQ68"/>
      <c r="ER68"/>
      <c r="ES68" s="3"/>
      <c r="ET68" s="3"/>
      <c r="EU68" s="3"/>
      <c r="FB68" s="3"/>
      <c r="FC68" s="3" t="s">
        <v>213</v>
      </c>
      <c r="FD68" s="3">
        <v>99</v>
      </c>
      <c r="FE68" s="3">
        <v>10</v>
      </c>
      <c r="FF68" s="27"/>
      <c r="FG68" s="27">
        <v>1</v>
      </c>
      <c r="FH68" s="27">
        <v>1</v>
      </c>
      <c r="FI68" s="3"/>
      <c r="FJ68" s="3"/>
      <c r="FK68" s="3"/>
      <c r="FL68" s="3"/>
      <c r="FM68" s="3"/>
      <c r="FN68" s="3"/>
      <c r="FO68" s="3"/>
      <c r="FT68" s="3" t="s">
        <v>215</v>
      </c>
      <c r="FU68" s="27">
        <v>1</v>
      </c>
      <c r="FV68" s="27"/>
      <c r="FW68" s="27"/>
      <c r="FX68" s="27"/>
      <c r="FY68" s="27"/>
      <c r="FZ68" s="27"/>
      <c r="GA68" s="3"/>
      <c r="GB68" s="3"/>
      <c r="GC68" s="3"/>
      <c r="GD68" s="3" t="s">
        <v>81</v>
      </c>
      <c r="GE68" s="3" t="str">
        <f t="shared" si="26"/>
        <v>t3 = 'NSE:PIDILITIND1!'</v>
      </c>
      <c r="GF68" s="3" t="str">
        <f t="shared" si="27"/>
        <v>PIDILITIND</v>
      </c>
      <c r="GG68" s="3"/>
      <c r="GH68" s="3"/>
      <c r="GI68" s="3"/>
      <c r="GJ68" s="3"/>
      <c r="GK68" s="3" t="s">
        <v>261</v>
      </c>
      <c r="GL68" s="27">
        <v>1</v>
      </c>
      <c r="GM68" s="27"/>
      <c r="GN68" s="27"/>
      <c r="GO68" s="27"/>
      <c r="GP68" s="27"/>
      <c r="GQ68" s="3"/>
      <c r="GR68" s="3" t="s">
        <v>81</v>
      </c>
      <c r="GS68" s="3" t="str">
        <f t="shared" si="28"/>
        <v>t3 = 'NSE:ICICIBANK1!'</v>
      </c>
      <c r="GT68" s="3" t="str">
        <f t="shared" si="29"/>
        <v>ICICIBANK</v>
      </c>
      <c r="GU68" s="3"/>
      <c r="GV68" s="3"/>
      <c r="HA68" s="3"/>
      <c r="HB68" s="3"/>
      <c r="HC68" s="3"/>
      <c r="HD68" s="3"/>
      <c r="HE68" s="3"/>
      <c r="HF68" s="3"/>
      <c r="HG68" s="3"/>
      <c r="HH68" s="3"/>
      <c r="HI68" s="3"/>
      <c r="HJ68" s="3"/>
      <c r="HK68" s="3"/>
      <c r="HL68" s="3"/>
      <c r="HM68" s="3"/>
      <c r="HN68" s="55"/>
      <c r="HO68" s="3"/>
      <c r="HP68" s="3"/>
      <c r="HQ68" s="3"/>
      <c r="HR68" s="3"/>
      <c r="HS68" s="3"/>
      <c r="HT68" s="3"/>
      <c r="HU68" s="3"/>
      <c r="HV68" s="3"/>
      <c r="HW68" s="3"/>
      <c r="HX68" s="3"/>
      <c r="HY68" s="3"/>
      <c r="HZ68" s="3"/>
      <c r="IA68" s="3"/>
      <c r="IB68" s="3"/>
      <c r="IC68" s="3"/>
      <c r="ID68" s="3"/>
    </row>
    <row r="69" spans="1:238" x14ac:dyDescent="0.25">
      <c r="A69" s="21" t="str">
        <f>IF(Final_DF!A69="","",Final_DF!A69)</f>
        <v>ICICIGI</v>
      </c>
      <c r="B69" s="21" t="str">
        <f>IF(Final_DF!G69="","",Final_DF!G69)</f>
        <v xml:space="preserve">ICICI LOMBARD GIC LIMITED           </v>
      </c>
      <c r="C69" s="21" t="str">
        <f>IF(Final_DF!E69="","",Final_DF!E69)</f>
        <v>Finance</v>
      </c>
      <c r="D69" s="21" t="str">
        <f>IF(Final_DF!F69="","",Final_DF!F69)</f>
        <v>Specialty Insurance</v>
      </c>
      <c r="E69" s="21" t="b">
        <f>IF(Final_DF!BT69="","",Final_DF!BT69)</f>
        <v>1</v>
      </c>
      <c r="F69" s="21" t="b">
        <f>IF(Final_DF!BJ69="","",Final_DF!BJ69)</f>
        <v>1</v>
      </c>
      <c r="G69" s="21" t="b">
        <f>IF(Final_DF!CS69="","",Final_DF!CS69)</f>
        <v>0</v>
      </c>
      <c r="H69" s="37" t="str">
        <f>IF(Final_DF!CT69="","",Final_DF!CT69)</f>
        <v>BULLISH_ALIGNMENT</v>
      </c>
      <c r="I69" s="37" t="str">
        <f>IF(Final_DF!CU69="","",Final_DF!CU69)</f>
        <v>na</v>
      </c>
      <c r="J69" s="21" t="str">
        <f>IF(Final_DF!CQ69="","",Final_DF!CQ69)</f>
        <v>BULLISH</v>
      </c>
      <c r="K69" s="21" t="str">
        <f>IF(Final_DF!CB69="","",Final_DF!CB69)</f>
        <v>Long Buildup</v>
      </c>
      <c r="L69" s="22" t="str">
        <f>IF(Final_DF!CV69="","",Final_DF!CV69)</f>
        <v>BULLISH</v>
      </c>
      <c r="M69" s="22">
        <f>IF(Final_DF!CW69="","",Final_DF!CW69)</f>
        <v>5</v>
      </c>
      <c r="N69" s="22">
        <f>IF(Final_DF!CX69="","",Final_DF!CX69)</f>
        <v>243</v>
      </c>
      <c r="O69" s="22" t="b">
        <f>IF(Final_DF!CY69="","",Final_DF!CY69)</f>
        <v>0</v>
      </c>
      <c r="P69" s="22" t="str">
        <f>IF(Final_DF!CM69="","",Final_DF!CM69)</f>
        <v>Buy</v>
      </c>
      <c r="Q69" s="22" t="str">
        <f>IF(Final_DF!CN69="","",Final_DF!CN69)</f>
        <v>LAST_LOSER</v>
      </c>
      <c r="R69" s="22">
        <f>IF(P69="","",ROUND((Final_DF!CO69/6)+1,0))</f>
        <v>6</v>
      </c>
      <c r="S69" s="22">
        <f>IF(Final_DF!CP69="","",Final_DF!CP69)</f>
        <v>1360</v>
      </c>
      <c r="T69" s="22">
        <f>IFERROR(VLOOKUP(A69,VSLRT!A:E,3,FALSE),"")</f>
        <v>0</v>
      </c>
      <c r="U69" s="22">
        <f>IFERROR(VLOOKUP(A69,VSLRT!A:E,4,FALSE),"")</f>
        <v>0</v>
      </c>
      <c r="V69" s="22">
        <f>IFERROR(VLOOKUP(A69,VSLRT!A:E,5,FALSE),"")</f>
        <v>0</v>
      </c>
      <c r="W69" s="23" t="b">
        <f>IF(Final_DF!BA69="","",Final_DF!BA69)</f>
        <v>0</v>
      </c>
      <c r="X69" s="23" t="b">
        <f>IF(Final_DF!BB69="","",Final_DF!BB69)</f>
        <v>0</v>
      </c>
      <c r="Y69" s="23" t="b">
        <f>IF(Final_DF!BC69="","",Final_DF!BC69)</f>
        <v>0</v>
      </c>
      <c r="Z69" s="23">
        <f>IF(Final_DF!AW69="","",Final_DF!AW69)</f>
        <v>0</v>
      </c>
      <c r="AA69" s="23">
        <f>IF(Final_DF!AX69="","",Final_DF!AX69)</f>
        <v>0</v>
      </c>
      <c r="AB69" s="23">
        <f>IF(Final_DF!AY69="","",Final_DF!AY69)</f>
        <v>0</v>
      </c>
      <c r="AC69" s="23">
        <f>IF(Final_DF!M69="","",ROUND(Final_DF!M69,2))</f>
        <v>-0.99</v>
      </c>
      <c r="AD69" s="23">
        <f>IF(Final_DF!L69="","",ROUND(Final_DF!L69,2))</f>
        <v>1471.65</v>
      </c>
      <c r="AE69" s="23" t="b">
        <f>IF(Final_DF!AZ69="","",Final_DF!AZ69)</f>
        <v>0</v>
      </c>
      <c r="AH69" s="23" t="str">
        <f>IF(Final_DF!AO69="","",Final_DF!AO69)</f>
        <v>VR125</v>
      </c>
      <c r="AI69" s="23" t="b">
        <f>IF(Final_DF!AP69="","",Final_DF!AP69)</f>
        <v>0</v>
      </c>
      <c r="AJ69" s="23" t="str">
        <f>IF(Final_DF!AH69="","",Final_DF!AH69)</f>
        <v>0.21</v>
      </c>
      <c r="AK69" s="21" t="str">
        <f>IFERROR(VLOOKUP(A69,Postmarket!A:X,24,FALSE),"")</f>
        <v/>
      </c>
      <c r="AL69" s="21" t="str">
        <f>IFERROR(VLOOKUP(A69,Postmarket!A:X,23,FALSE),"")</f>
        <v/>
      </c>
      <c r="AM69" s="21">
        <f>IFERROR(VLOOKUP(A69,Postmarket!A:X,8,FALSE),"")</f>
        <v>-0.8</v>
      </c>
      <c r="AN69" s="21">
        <f>IFERROR(VLOOKUP(A69,Postmarket!A:F,5,FALSE),"")</f>
        <v>1486.95</v>
      </c>
      <c r="AO69" s="23" t="str">
        <f>IF(Final_DF!DB69="","",Final_DF!DB69)</f>
        <v/>
      </c>
      <c r="AP69" s="23">
        <f>IF(Final_DF!CZ69="","",Final_DF!CZ69)</f>
        <v>11.12</v>
      </c>
      <c r="AQ69" s="23">
        <f>IF(Final_DF!DA69="","",Final_DF!DA69)</f>
        <v>11.48</v>
      </c>
      <c r="AR69" s="23" t="b">
        <f>IF(Final_DF!DC69="","",Final_DF!DC69)</f>
        <v>0</v>
      </c>
      <c r="AS69" s="23" t="b">
        <f>IF(Final_DF!DD69="","",Final_DF!DD69)</f>
        <v>0</v>
      </c>
      <c r="AT69" s="23" t="b">
        <f>IF(Final_DF!DE69="","",Final_DF!DE69)</f>
        <v>0</v>
      </c>
      <c r="AU69" s="23" t="b">
        <f>IF(Final_DF!DF69="","",Final_DF!DF69)</f>
        <v>0</v>
      </c>
      <c r="AY69" s="3"/>
      <c r="AZ69" s="3"/>
      <c r="BA69" s="3"/>
      <c r="BB69" s="55"/>
      <c r="BC69" s="3"/>
      <c r="BD69" s="3"/>
      <c r="BE69" s="3"/>
      <c r="BF69" s="3"/>
      <c r="BG69" s="3"/>
      <c r="BH69" s="3"/>
      <c r="BI69" s="3"/>
      <c r="BJ69" s="3"/>
      <c r="BK69" s="3"/>
      <c r="BL69" s="3"/>
      <c r="BM69" s="3"/>
      <c r="BN69" s="3"/>
      <c r="BO69" s="3"/>
      <c r="BP69" s="3"/>
      <c r="BQ69" s="3"/>
      <c r="BR69" s="3"/>
      <c r="BS69" s="3"/>
      <c r="BT69" s="3"/>
      <c r="BU69" s="99"/>
      <c r="BV69" s="99"/>
      <c r="BW69" s="3"/>
      <c r="BX69" s="3"/>
      <c r="BY69" s="3"/>
      <c r="BZ69" s="3"/>
      <c r="CA69" s="3"/>
      <c r="CG69" s="3"/>
      <c r="CH69" s="3"/>
      <c r="CI69" s="3"/>
      <c r="CJ69" s="55"/>
      <c r="CK69" s="3"/>
      <c r="CL69" s="3"/>
      <c r="CM69" s="3"/>
      <c r="CN69" s="3"/>
      <c r="CO69" s="3"/>
      <c r="CP69" s="3"/>
      <c r="CQ69" s="3"/>
      <c r="CR69" s="3"/>
      <c r="CS69" s="3"/>
      <c r="CT69" s="3"/>
      <c r="CU69" s="3"/>
      <c r="CV69" s="3"/>
      <c r="CW69" s="3"/>
      <c r="CX69" s="3"/>
      <c r="CY69" s="3"/>
      <c r="CZ69" s="3"/>
      <c r="DA69" s="3"/>
      <c r="DB69" s="3"/>
      <c r="DC69" s="99"/>
      <c r="DD69" s="99"/>
      <c r="DE69" s="3"/>
      <c r="DF69" s="3"/>
      <c r="DG69" s="3"/>
      <c r="DH69" s="3"/>
      <c r="DI69" s="3"/>
      <c r="DJ69" s="3"/>
      <c r="DK69" s="3"/>
      <c r="DP69" s="3"/>
      <c r="DQ69" s="3"/>
      <c r="DR69" s="3"/>
      <c r="DS69" s="3"/>
      <c r="DT69" s="3"/>
      <c r="DU69" s="3"/>
      <c r="DW69" s="3"/>
      <c r="DX69" s="3"/>
      <c r="DY69" s="3"/>
      <c r="DZ69" s="3"/>
      <c r="EA69" s="3"/>
      <c r="EB69" s="3"/>
      <c r="ED69" s="3"/>
      <c r="EE69" s="3"/>
      <c r="EF69" s="55"/>
      <c r="EG69" s="3"/>
      <c r="EH69" s="3"/>
      <c r="EI69" s="3"/>
      <c r="EJ69" s="3"/>
      <c r="EK69" s="3"/>
      <c r="EL69" s="3"/>
      <c r="EO69"/>
      <c r="EP69"/>
      <c r="EQ69"/>
      <c r="ER69"/>
      <c r="ES69" s="3"/>
      <c r="ET69" s="3"/>
      <c r="EU69" s="3"/>
      <c r="FB69" s="3"/>
      <c r="FC69" s="3" t="s">
        <v>245</v>
      </c>
      <c r="FD69" s="3">
        <v>198</v>
      </c>
      <c r="FE69" s="3">
        <v>6</v>
      </c>
      <c r="FF69" s="27">
        <v>1</v>
      </c>
      <c r="FG69" s="27"/>
      <c r="FH69" s="27">
        <v>1</v>
      </c>
      <c r="FI69" s="3"/>
      <c r="FJ69" s="3"/>
      <c r="FK69" s="3"/>
      <c r="FL69" s="3"/>
      <c r="FM69" s="3"/>
      <c r="FN69" s="3"/>
      <c r="FO69" s="3"/>
      <c r="FT69" s="3" t="s">
        <v>288</v>
      </c>
      <c r="FU69" s="27">
        <v>1</v>
      </c>
      <c r="FV69" s="27"/>
      <c r="FW69" s="27"/>
      <c r="FX69" s="27"/>
      <c r="FY69" s="27"/>
      <c r="FZ69" s="27"/>
      <c r="GA69" s="3"/>
      <c r="GB69" s="3"/>
      <c r="GC69" s="3"/>
      <c r="GD69" s="3" t="s">
        <v>82</v>
      </c>
      <c r="GE69" s="3" t="str">
        <f t="shared" si="26"/>
        <v>t4 = 'NSE:POWERGRID1!'</v>
      </c>
      <c r="GF69" s="3" t="str">
        <f t="shared" si="27"/>
        <v>POWERGRID</v>
      </c>
      <c r="GG69" s="3"/>
      <c r="GH69" s="3"/>
      <c r="GI69" s="3"/>
      <c r="GJ69" s="3"/>
      <c r="GK69" s="3" t="s">
        <v>262</v>
      </c>
      <c r="GL69" s="27">
        <v>1</v>
      </c>
      <c r="GM69" s="27"/>
      <c r="GN69" s="27"/>
      <c r="GO69" s="27"/>
      <c r="GP69" s="27"/>
      <c r="GQ69" s="3"/>
      <c r="GR69" s="3" t="s">
        <v>82</v>
      </c>
      <c r="GS69" s="3" t="str">
        <f t="shared" si="28"/>
        <v>t4 = 'NSE:ICICIGI1!'</v>
      </c>
      <c r="GT69" s="3" t="str">
        <f t="shared" si="29"/>
        <v>ICICIGI</v>
      </c>
      <c r="GU69" s="3"/>
      <c r="GV69" s="3"/>
      <c r="HA69" s="3"/>
      <c r="HB69" s="3"/>
      <c r="HC69" s="3"/>
      <c r="HD69" s="3"/>
      <c r="HE69" s="3"/>
      <c r="HF69" s="3"/>
      <c r="HG69" s="3"/>
      <c r="HH69" s="3"/>
      <c r="HI69" s="3"/>
      <c r="HJ69" s="3"/>
      <c r="HK69" s="3"/>
      <c r="HL69" s="3"/>
      <c r="HM69" s="3"/>
      <c r="HN69" s="55"/>
      <c r="HO69" s="3"/>
      <c r="HP69" s="3"/>
      <c r="HQ69" s="3"/>
      <c r="HR69" s="3"/>
      <c r="HS69" s="3"/>
      <c r="HT69" s="3"/>
      <c r="HU69" s="3"/>
      <c r="HV69" s="3"/>
      <c r="HW69" s="3"/>
      <c r="HX69" s="3"/>
      <c r="HY69" s="3"/>
      <c r="HZ69" s="3"/>
      <c r="IA69" s="3"/>
      <c r="IB69" s="3"/>
      <c r="IC69" s="3"/>
      <c r="ID69" s="3"/>
    </row>
    <row r="70" spans="1:238" ht="24" x14ac:dyDescent="0.25">
      <c r="A70" s="21" t="str">
        <f>IF(Final_DF!A70="","",Final_DF!A70)</f>
        <v>IDEA</v>
      </c>
      <c r="B70" s="21" t="str">
        <f>IF(Final_DF!G70="","",Final_DF!G70)</f>
        <v xml:space="preserve">VODAFONE IDEA LIMITED               </v>
      </c>
      <c r="C70" s="21" t="str">
        <f>IF(Final_DF!E70="","",Final_DF!E70)</f>
        <v>Communications</v>
      </c>
      <c r="D70" s="21" t="str">
        <f>IF(Final_DF!F70="","",Final_DF!F70)</f>
        <v>Wireless Telecommunications</v>
      </c>
      <c r="E70" s="21" t="b">
        <f>IF(Final_DF!BT70="","",Final_DF!BT70)</f>
        <v>0</v>
      </c>
      <c r="F70" s="21" t="b">
        <f>IF(Final_DF!BJ70="","",Final_DF!BJ70)</f>
        <v>1</v>
      </c>
      <c r="G70" s="21" t="b">
        <f>IF(Final_DF!CS70="","",Final_DF!CS70)</f>
        <v>1</v>
      </c>
      <c r="H70" s="37" t="str">
        <f>IF(Final_DF!CT70="","",Final_DF!CT70)</f>
        <v>na</v>
      </c>
      <c r="I70" s="37" t="str">
        <f>IF(Final_DF!CU70="","",Final_DF!CU70)</f>
        <v>na</v>
      </c>
      <c r="J70" s="21" t="str">
        <f>IF(Final_DF!CQ70="","",Final_DF!CQ70)</f>
        <v>BEARISH</v>
      </c>
      <c r="K70" s="21" t="str">
        <f>IF(Final_DF!CB70="","",Final_DF!CB70)</f>
        <v>Significant Short Buildup</v>
      </c>
      <c r="L70" s="22" t="str">
        <f>IF(Final_DF!CV70="","",Final_DF!CV70)</f>
        <v>BULLISH</v>
      </c>
      <c r="M70" s="22">
        <f>IF(Final_DF!CW70="","",Final_DF!CW70)</f>
        <v>7</v>
      </c>
      <c r="N70" s="22">
        <f>IF(Final_DF!CX70="","",Final_DF!CX70)</f>
        <v>3</v>
      </c>
      <c r="O70" s="22" t="b">
        <f>IF(Final_DF!CY70="","",Final_DF!CY70)</f>
        <v>0</v>
      </c>
      <c r="P70" s="22" t="str">
        <f>IF(Final_DF!CM70="","",Final_DF!CM70)</f>
        <v>Sell</v>
      </c>
      <c r="Q70" s="22" t="str">
        <f>IF(Final_DF!CN70="","",Final_DF!CN70)</f>
        <v>LAST_LOSER</v>
      </c>
      <c r="R70" s="22">
        <f>IF(P70="","",ROUND((Final_DF!CO70/6)+1,0))</f>
        <v>6</v>
      </c>
      <c r="S70" s="22">
        <f>IF(Final_DF!CP70="","",Final_DF!CP70)</f>
        <v>16</v>
      </c>
      <c r="T70" s="22">
        <f>IFERROR(VLOOKUP(A70,VSLRT!A:E,3,FALSE),"")</f>
        <v>0</v>
      </c>
      <c r="U70" s="22">
        <f>IFERROR(VLOOKUP(A70,VSLRT!A:E,4,FALSE),"")</f>
        <v>0</v>
      </c>
      <c r="V70" s="22">
        <f>IFERROR(VLOOKUP(A70,VSLRT!A:E,5,FALSE),"")</f>
        <v>0</v>
      </c>
      <c r="W70" s="23" t="b">
        <f>IF(Final_DF!BA70="","",Final_DF!BA70)</f>
        <v>0</v>
      </c>
      <c r="X70" s="23" t="b">
        <f>IF(Final_DF!BB70="","",Final_DF!BB70)</f>
        <v>0</v>
      </c>
      <c r="Y70" s="23" t="b">
        <f>IF(Final_DF!BC70="","",Final_DF!BC70)</f>
        <v>0</v>
      </c>
      <c r="Z70" s="23">
        <f>IF(Final_DF!AW70="","",Final_DF!AW70)</f>
        <v>0</v>
      </c>
      <c r="AA70" s="23">
        <f>IF(Final_DF!AX70="","",Final_DF!AX70)</f>
        <v>0</v>
      </c>
      <c r="AB70" s="23">
        <f>IF(Final_DF!AY70="","",Final_DF!AY70)</f>
        <v>0</v>
      </c>
      <c r="AC70" s="23">
        <f>IF(Final_DF!M70="","",ROUND(Final_DF!M70,2))</f>
        <v>-0.99</v>
      </c>
      <c r="AD70" s="23">
        <f>IF(Final_DF!L70="","",ROUND(Final_DF!L70,2))</f>
        <v>15</v>
      </c>
      <c r="AE70" s="23" t="b">
        <f>IF(Final_DF!AZ70="","",Final_DF!AZ70)</f>
        <v>0</v>
      </c>
      <c r="AH70" s="23" t="str">
        <f>IF(Final_DF!AO70="","",Final_DF!AO70)</f>
        <v>VR2</v>
      </c>
      <c r="AI70" s="23" t="b">
        <f>IF(Final_DF!AP70="","",Final_DF!AP70)</f>
        <v>1</v>
      </c>
      <c r="AJ70" s="23" t="str">
        <f>IF(Final_DF!AH70="","",Final_DF!AH70)</f>
        <v>-</v>
      </c>
      <c r="AK70" s="21" t="str">
        <f>IFERROR(VLOOKUP(A70,Postmarket!A:X,24,FALSE),"")</f>
        <v>SOR1</v>
      </c>
      <c r="AL70" s="21" t="str">
        <f>IFERROR(VLOOKUP(A70,Postmarket!A:X,23,FALSE),"")</f>
        <v>SPR13</v>
      </c>
      <c r="AM70" s="21">
        <f>IFERROR(VLOOKUP(A70,Postmarket!A:X,8,FALSE),"")</f>
        <v>-0.33</v>
      </c>
      <c r="AN70" s="21">
        <f>IFERROR(VLOOKUP(A70,Postmarket!A:F,5,FALSE),"")</f>
        <v>15.1</v>
      </c>
      <c r="AO70" s="23" t="str">
        <f>IF(Final_DF!DB70="","",Final_DF!DB70)</f>
        <v>POTENTIAL_ENTRANT</v>
      </c>
      <c r="AP70" s="23">
        <f>IF(Final_DF!CZ70="","",Final_DF!CZ70)</f>
        <v>84.98</v>
      </c>
      <c r="AQ70" s="23">
        <f>IF(Final_DF!DA70="","",Final_DF!DA70)</f>
        <v>86.23</v>
      </c>
      <c r="AR70" s="23" t="b">
        <f>IF(Final_DF!DC70="","",Final_DF!DC70)</f>
        <v>0</v>
      </c>
      <c r="AS70" s="23" t="b">
        <f>IF(Final_DF!DD70="","",Final_DF!DD70)</f>
        <v>0</v>
      </c>
      <c r="AT70" s="23" t="b">
        <f>IF(Final_DF!DE70="","",Final_DF!DE70)</f>
        <v>0</v>
      </c>
      <c r="AU70" s="23" t="b">
        <f>IF(Final_DF!DF70="","",Final_DF!DF70)</f>
        <v>0</v>
      </c>
      <c r="AY70" s="3"/>
      <c r="AZ70" s="3"/>
      <c r="BA70" s="3"/>
      <c r="BB70" s="55"/>
      <c r="BC70" s="3"/>
      <c r="BD70" s="3"/>
      <c r="BE70" s="3"/>
      <c r="BF70" s="3"/>
      <c r="BG70" s="3"/>
      <c r="BH70" s="3"/>
      <c r="BI70" s="3"/>
      <c r="BJ70" s="3"/>
      <c r="BK70" s="3"/>
      <c r="BL70" s="3"/>
      <c r="BM70" s="3"/>
      <c r="BN70" s="3"/>
      <c r="BO70" s="3"/>
      <c r="BP70" s="3"/>
      <c r="BQ70" s="3"/>
      <c r="BR70" s="3"/>
      <c r="BS70" s="3"/>
      <c r="BT70" s="3"/>
      <c r="BU70" s="99"/>
      <c r="BV70" s="99"/>
      <c r="BW70" s="3"/>
      <c r="BX70" s="3"/>
      <c r="BY70" s="3"/>
      <c r="BZ70" s="3"/>
      <c r="CA70" s="3"/>
      <c r="CG70" s="3"/>
      <c r="CH70" s="3"/>
      <c r="CI70" s="3"/>
      <c r="CJ70" s="55"/>
      <c r="CK70" s="3"/>
      <c r="CL70" s="3"/>
      <c r="CM70" s="3"/>
      <c r="CN70" s="3"/>
      <c r="CO70" s="3"/>
      <c r="CP70" s="3"/>
      <c r="CQ70" s="3"/>
      <c r="CR70" s="3"/>
      <c r="CS70" s="3"/>
      <c r="CT70" s="3"/>
      <c r="CU70" s="3"/>
      <c r="CV70" s="3"/>
      <c r="CW70" s="3"/>
      <c r="CX70" s="3"/>
      <c r="CY70" s="3"/>
      <c r="CZ70" s="3"/>
      <c r="DA70" s="3"/>
      <c r="DB70" s="3"/>
      <c r="DC70" s="99"/>
      <c r="DD70" s="99"/>
      <c r="DE70" s="3"/>
      <c r="DF70" s="3"/>
      <c r="DG70" s="3"/>
      <c r="DH70" s="3"/>
      <c r="DI70" s="3"/>
      <c r="DJ70" s="3"/>
      <c r="DK70" s="3"/>
      <c r="DP70" s="3"/>
      <c r="DQ70" s="3"/>
      <c r="DR70" s="3"/>
      <c r="DS70" s="3"/>
      <c r="DT70" s="3"/>
      <c r="DU70" s="3"/>
      <c r="DW70" s="3"/>
      <c r="DX70" s="3"/>
      <c r="DY70" s="3"/>
      <c r="DZ70" s="3"/>
      <c r="EA70" s="3"/>
      <c r="EB70" s="3"/>
      <c r="ED70" s="3"/>
      <c r="EE70" s="3"/>
      <c r="EF70" s="55"/>
      <c r="EG70" s="3"/>
      <c r="EH70" s="3"/>
      <c r="EI70" s="3"/>
      <c r="EJ70" s="3"/>
      <c r="EK70" s="3"/>
      <c r="EL70" s="3"/>
      <c r="EO70"/>
      <c r="EP70"/>
      <c r="EQ70"/>
      <c r="ER70"/>
      <c r="ES70" s="3"/>
      <c r="ET70" s="3"/>
      <c r="EU70" s="3"/>
      <c r="FB70" s="3"/>
      <c r="FC70" s="3" t="s">
        <v>247</v>
      </c>
      <c r="FD70" s="3">
        <v>400</v>
      </c>
      <c r="FE70" s="3">
        <v>6</v>
      </c>
      <c r="FF70" s="27">
        <v>1</v>
      </c>
      <c r="FG70" s="27"/>
      <c r="FH70" s="27">
        <v>1</v>
      </c>
      <c r="FI70" s="3"/>
      <c r="FJ70" s="3"/>
      <c r="FK70" s="3"/>
      <c r="FL70" s="3"/>
      <c r="FM70" s="3"/>
      <c r="FN70" s="3"/>
      <c r="FO70" s="3"/>
      <c r="FT70" s="3" t="s">
        <v>291</v>
      </c>
      <c r="FU70" s="27">
        <v>1</v>
      </c>
      <c r="FV70" s="27"/>
      <c r="FW70" s="27"/>
      <c r="FX70" s="27"/>
      <c r="FY70" s="27"/>
      <c r="FZ70" s="27"/>
      <c r="GA70" s="3"/>
      <c r="GB70" s="3"/>
      <c r="GC70" s="3"/>
      <c r="GD70" s="3" t="s">
        <v>83</v>
      </c>
      <c r="GE70" s="3" t="str">
        <f t="shared" ref="GE70:GE101" si="40">GD70&amp;" = "&amp;IF(OR(FT70="",FT70="Grand Total"),"'BANKNIFTY1!'","'NSE:"&amp;SUBSTITUTE(SUBSTITUTE(FT70,"&amp;","_"),"-","_")&amp;"1!'")</f>
        <v>t5 = 'NSE:RELIANCE1!'</v>
      </c>
      <c r="GF70" s="3" t="str">
        <f t="shared" ref="GF70:GF101" si="41">IF(OR(FT70="",FT70="Grand Total"),"",FT70)</f>
        <v>RELIANCE</v>
      </c>
      <c r="GG70" s="3"/>
      <c r="GH70" s="3"/>
      <c r="GI70" s="3"/>
      <c r="GJ70" s="3"/>
      <c r="GK70" s="3" t="s">
        <v>263</v>
      </c>
      <c r="GL70" s="27">
        <v>1</v>
      </c>
      <c r="GM70" s="27"/>
      <c r="GN70" s="27"/>
      <c r="GO70" s="27"/>
      <c r="GP70" s="27"/>
      <c r="GQ70" s="3"/>
      <c r="GR70" s="3" t="s">
        <v>83</v>
      </c>
      <c r="GS70" s="3" t="str">
        <f t="shared" ref="GS70:GS101" si="42">GR70&amp;" = "&amp;IF(OR(GK70="",GK70="Grand Total"),"'BANKNIFTY1!'","'NSE:"&amp;SUBSTITUTE(SUBSTITUTE(GK70,"&amp;","_"),"-","_")&amp;"1!'")</f>
        <v>t5 = 'NSE:ICICIPRULI1!'</v>
      </c>
      <c r="GT70" s="3" t="str">
        <f t="shared" ref="GT70:GT101" si="43">IF(OR(GK70="",GK70="Grand Total"),"",GK70)</f>
        <v>ICICIPRULI</v>
      </c>
      <c r="GU70" s="3"/>
      <c r="GV70" s="3"/>
      <c r="HA70" s="3"/>
      <c r="HB70" s="3"/>
      <c r="HC70" s="3"/>
      <c r="HD70" s="3"/>
      <c r="HE70" s="3"/>
      <c r="HF70" s="3"/>
      <c r="HG70" s="3"/>
      <c r="HH70" s="3"/>
      <c r="HI70" s="3"/>
      <c r="HJ70" s="3"/>
      <c r="HK70" s="3"/>
      <c r="HL70" s="3"/>
      <c r="HM70" s="3"/>
      <c r="HN70" s="55"/>
      <c r="HO70" s="3"/>
      <c r="HP70" s="3"/>
      <c r="HQ70" s="3"/>
      <c r="HR70" s="3"/>
      <c r="HS70" s="3"/>
      <c r="HT70" s="3"/>
      <c r="HU70" s="3"/>
      <c r="HV70" s="3"/>
      <c r="HW70" s="3"/>
      <c r="HX70" s="3"/>
      <c r="HY70" s="3"/>
      <c r="HZ70" s="3"/>
      <c r="IA70" s="3"/>
      <c r="IB70" s="3"/>
      <c r="IC70" s="3"/>
      <c r="ID70" s="3"/>
    </row>
    <row r="71" spans="1:238" x14ac:dyDescent="0.25">
      <c r="A71" s="21" t="str">
        <f>IF(Final_DF!A71="","",Final_DF!A71)</f>
        <v>SRF</v>
      </c>
      <c r="B71" s="21" t="str">
        <f>IF(Final_DF!G71="","",Final_DF!G71)</f>
        <v xml:space="preserve">SRF LTD                             </v>
      </c>
      <c r="C71" s="21" t="str">
        <f>IF(Final_DF!E71="","",Final_DF!E71)</f>
        <v>Process Industries</v>
      </c>
      <c r="D71" s="21" t="str">
        <f>IF(Final_DF!F71="","",Final_DF!F71)</f>
        <v>Industrial Specialties</v>
      </c>
      <c r="E71" s="21" t="b">
        <f>IF(Final_DF!BT71="","",Final_DF!BT71)</f>
        <v>0</v>
      </c>
      <c r="F71" s="21" t="b">
        <f>IF(Final_DF!BJ71="","",Final_DF!BJ71)</f>
        <v>1</v>
      </c>
      <c r="G71" s="21" t="b">
        <f>IF(Final_DF!CS71="","",Final_DF!CS71)</f>
        <v>1</v>
      </c>
      <c r="H71" s="37" t="str">
        <f>IF(Final_DF!CT71="","",Final_DF!CT71)</f>
        <v>BEARISH_ALIGNMENT</v>
      </c>
      <c r="I71" s="37" t="str">
        <f>IF(Final_DF!CU71="","",Final_DF!CU71)</f>
        <v>BEARISH_ALIGNMENT</v>
      </c>
      <c r="J71" s="21" t="str">
        <f>IF(Final_DF!CQ71="","",Final_DF!CQ71)</f>
        <v>BEARISH</v>
      </c>
      <c r="K71" s="21" t="str">
        <f>IF(Final_DF!CB71="","",Final_DF!CB71)</f>
        <v>Significant Short Buildup</v>
      </c>
      <c r="L71" s="22" t="str">
        <f>IF(Final_DF!CV71="","",Final_DF!CV71)</f>
        <v>BEARISH</v>
      </c>
      <c r="M71" s="22">
        <f>IF(Final_DF!CW71="","",Final_DF!CW71)</f>
        <v>5</v>
      </c>
      <c r="N71" s="22">
        <f>IF(Final_DF!CX71="","",Final_DF!CX71)</f>
        <v>388</v>
      </c>
      <c r="O71" s="22" t="b">
        <f>IF(Final_DF!CY71="","",Final_DF!CY71)</f>
        <v>0</v>
      </c>
      <c r="P71" s="22" t="str">
        <f>IF(Final_DF!CM71="","",Final_DF!CM71)</f>
        <v>Sell</v>
      </c>
      <c r="Q71" s="22" t="str">
        <f>IF(Final_DF!CN71="","",Final_DF!CN71)</f>
        <v>LAST_LOSER</v>
      </c>
      <c r="R71" s="22">
        <f>IF(P71="","",ROUND((Final_DF!CO71/6)+1,0))</f>
        <v>5</v>
      </c>
      <c r="S71" s="22">
        <f>IF(Final_DF!CP71="","",Final_DF!CP71)</f>
        <v>2360</v>
      </c>
      <c r="T71" s="22">
        <f>IFERROR(VLOOKUP(A71,VSLRT!A:E,3,FALSE),"")</f>
        <v>0</v>
      </c>
      <c r="U71" s="22">
        <f>IFERROR(VLOOKUP(A71,VSLRT!A:E,4,FALSE),"")</f>
        <v>0</v>
      </c>
      <c r="V71" s="22">
        <f>IFERROR(VLOOKUP(A71,VSLRT!A:E,5,FALSE),"")</f>
        <v>0</v>
      </c>
      <c r="W71" s="23" t="b">
        <f>IF(Final_DF!BA71="","",Final_DF!BA71)</f>
        <v>0</v>
      </c>
      <c r="X71" s="23" t="b">
        <f>IF(Final_DF!BB71="","",Final_DF!BB71)</f>
        <v>0</v>
      </c>
      <c r="Y71" s="23" t="b">
        <f>IF(Final_DF!BC71="","",Final_DF!BC71)</f>
        <v>0</v>
      </c>
      <c r="Z71" s="23">
        <f>IF(Final_DF!AW71="","",Final_DF!AW71)</f>
        <v>0</v>
      </c>
      <c r="AA71" s="23">
        <f>IF(Final_DF!AX71="","",Final_DF!AX71)</f>
        <v>0</v>
      </c>
      <c r="AB71" s="23">
        <f>IF(Final_DF!AY71="","",Final_DF!AY71)</f>
        <v>0</v>
      </c>
      <c r="AC71" s="23">
        <f>IF(Final_DF!M71="","",ROUND(Final_DF!M71,2))</f>
        <v>-0.98</v>
      </c>
      <c r="AD71" s="23">
        <f>IF(Final_DF!L71="","",ROUND(Final_DF!L71,2))</f>
        <v>2292.85</v>
      </c>
      <c r="AE71" s="23" t="b">
        <f>IF(Final_DF!AZ71="","",Final_DF!AZ71)</f>
        <v>0</v>
      </c>
      <c r="AH71" s="23" t="str">
        <f>IF(Final_DF!AO71="","",Final_DF!AO71)</f>
        <v>VR159</v>
      </c>
      <c r="AI71" s="23" t="b">
        <f>IF(Final_DF!AP71="","",Final_DF!AP71)</f>
        <v>0</v>
      </c>
      <c r="AJ71" s="23" t="str">
        <f>IF(Final_DF!AH71="","",Final_DF!AH71)</f>
        <v>0.26</v>
      </c>
      <c r="AK71" s="21" t="str">
        <f>IFERROR(VLOOKUP(A71,Postmarket!A:X,24,FALSE),"")</f>
        <v/>
      </c>
      <c r="AL71" s="21" t="str">
        <f>IFERROR(VLOOKUP(A71,Postmarket!A:X,23,FALSE),"")</f>
        <v/>
      </c>
      <c r="AM71" s="21">
        <f>IFERROR(VLOOKUP(A71,Postmarket!A:X,8,FALSE),"")</f>
        <v>-0.8</v>
      </c>
      <c r="AN71" s="21">
        <f>IFERROR(VLOOKUP(A71,Postmarket!A:F,5,FALSE),"")</f>
        <v>2309</v>
      </c>
      <c r="AO71" s="23" t="str">
        <f>IF(Final_DF!DB71="","",Final_DF!DB71)</f>
        <v/>
      </c>
      <c r="AP71" s="23">
        <f>IF(Final_DF!CZ71="","",Final_DF!CZ71)</f>
        <v>31.71</v>
      </c>
      <c r="AQ71" s="23">
        <f>IF(Final_DF!DA71="","",Final_DF!DA71)</f>
        <v>32.6</v>
      </c>
      <c r="AR71" s="23" t="b">
        <f>IF(Final_DF!DC71="","",Final_DF!DC71)</f>
        <v>0</v>
      </c>
      <c r="AS71" s="23" t="b">
        <f>IF(Final_DF!DD71="","",Final_DF!DD71)</f>
        <v>1</v>
      </c>
      <c r="AT71" s="23" t="b">
        <f>IF(Final_DF!DE71="","",Final_DF!DE71)</f>
        <v>0</v>
      </c>
      <c r="AU71" s="23" t="b">
        <f>IF(Final_DF!DF71="","",Final_DF!DF71)</f>
        <v>1</v>
      </c>
      <c r="AY71" s="3"/>
      <c r="AZ71" s="3"/>
      <c r="BA71" s="3"/>
      <c r="BB71" s="55"/>
      <c r="BC71" s="3"/>
      <c r="BD71" s="3"/>
      <c r="BE71" s="3"/>
      <c r="BF71" s="3"/>
      <c r="BG71" s="3"/>
      <c r="BH71" s="3"/>
      <c r="BI71" s="3"/>
      <c r="BJ71" s="3"/>
      <c r="BK71" s="3"/>
      <c r="BL71" s="3"/>
      <c r="BM71" s="3"/>
      <c r="BN71" s="3"/>
      <c r="BO71" s="3"/>
      <c r="BP71" s="3"/>
      <c r="BQ71" s="3"/>
      <c r="BR71" s="3"/>
      <c r="BS71" s="3"/>
      <c r="BT71" s="3"/>
      <c r="BU71" s="99"/>
      <c r="BV71" s="99"/>
      <c r="BW71" s="3"/>
      <c r="BX71" s="3"/>
      <c r="BY71" s="3"/>
      <c r="BZ71" s="3"/>
      <c r="CA71" s="3"/>
      <c r="CG71" s="3"/>
      <c r="CH71" s="3"/>
      <c r="CI71" s="3"/>
      <c r="CJ71" s="55"/>
      <c r="CK71" s="3"/>
      <c r="CL71" s="3"/>
      <c r="CM71" s="3"/>
      <c r="CN71" s="3"/>
      <c r="CO71" s="3"/>
      <c r="CP71" s="3"/>
      <c r="CQ71" s="3"/>
      <c r="CR71" s="3"/>
      <c r="CS71" s="3"/>
      <c r="CT71" s="3"/>
      <c r="CU71" s="3"/>
      <c r="CV71" s="3"/>
      <c r="CW71" s="3"/>
      <c r="CX71" s="3"/>
      <c r="CY71" s="3"/>
      <c r="CZ71" s="3"/>
      <c r="DA71" s="3"/>
      <c r="DB71" s="3"/>
      <c r="DC71" s="99"/>
      <c r="DD71" s="99"/>
      <c r="DE71" s="3"/>
      <c r="DF71" s="3"/>
      <c r="DG71" s="3"/>
      <c r="DH71" s="3"/>
      <c r="DI71" s="3"/>
      <c r="DJ71" s="3"/>
      <c r="DK71" s="3"/>
      <c r="DP71" s="3"/>
      <c r="DQ71" s="3"/>
      <c r="DR71" s="3"/>
      <c r="DS71" s="3"/>
      <c r="DT71" s="3"/>
      <c r="DU71" s="3"/>
      <c r="DW71" s="3"/>
      <c r="DX71" s="3"/>
      <c r="DY71" s="3"/>
      <c r="DZ71" s="3"/>
      <c r="EA71" s="3"/>
      <c r="EB71" s="3"/>
      <c r="ED71" s="3"/>
      <c r="EE71" s="3"/>
      <c r="EF71" s="55"/>
      <c r="EG71" s="3"/>
      <c r="EH71" s="3"/>
      <c r="EI71" s="3"/>
      <c r="EJ71" s="3"/>
      <c r="EK71" s="3"/>
      <c r="EL71" s="3"/>
      <c r="EO71"/>
      <c r="EP71"/>
      <c r="EQ71"/>
      <c r="ER71"/>
      <c r="ES71" s="3"/>
      <c r="ET71" s="3"/>
      <c r="EU71" s="3"/>
      <c r="FB71" s="3"/>
      <c r="FC71" s="3" t="s">
        <v>214</v>
      </c>
      <c r="FD71" s="3">
        <v>636</v>
      </c>
      <c r="FE71" s="3">
        <v>23</v>
      </c>
      <c r="FF71" s="27"/>
      <c r="FG71" s="27">
        <v>1</v>
      </c>
      <c r="FH71" s="27">
        <v>1</v>
      </c>
      <c r="FI71" s="3"/>
      <c r="FJ71" s="3"/>
      <c r="FK71" s="3"/>
      <c r="FL71" s="3"/>
      <c r="FM71" s="3"/>
      <c r="FN71" s="3"/>
      <c r="FO71" s="3"/>
      <c r="FT71" s="3" t="s">
        <v>187</v>
      </c>
      <c r="FU71" s="27">
        <v>1</v>
      </c>
      <c r="FV71" s="27"/>
      <c r="FW71" s="27"/>
      <c r="FX71" s="27"/>
      <c r="FY71" s="27"/>
      <c r="FZ71" s="27"/>
      <c r="GA71" s="3"/>
      <c r="GB71" s="3"/>
      <c r="GC71" s="3"/>
      <c r="GD71" s="3" t="s">
        <v>84</v>
      </c>
      <c r="GE71" s="3" t="str">
        <f t="shared" si="40"/>
        <v>t6 = 'NSE:SAIL1!'</v>
      </c>
      <c r="GF71" s="3" t="str">
        <f t="shared" si="41"/>
        <v>SAIL</v>
      </c>
      <c r="GG71" s="3"/>
      <c r="GH71" s="3"/>
      <c r="GI71" s="3"/>
      <c r="GJ71" s="3"/>
      <c r="GK71" s="3" t="s">
        <v>264</v>
      </c>
      <c r="GL71" s="27">
        <v>1</v>
      </c>
      <c r="GM71" s="27"/>
      <c r="GN71" s="27"/>
      <c r="GO71" s="27"/>
      <c r="GP71" s="27"/>
      <c r="GQ71" s="3"/>
      <c r="GR71" s="3" t="s">
        <v>84</v>
      </c>
      <c r="GS71" s="3" t="str">
        <f t="shared" si="42"/>
        <v>t6 = 'NSE:IDEA1!'</v>
      </c>
      <c r="GT71" s="3" t="str">
        <f t="shared" si="43"/>
        <v>IDEA</v>
      </c>
      <c r="GU71" s="3"/>
      <c r="GV71" s="3"/>
      <c r="HA71" s="3"/>
      <c r="HB71" s="3"/>
      <c r="HC71" s="3"/>
      <c r="HD71" s="3"/>
      <c r="HE71" s="3"/>
      <c r="HF71" s="3"/>
      <c r="HG71" s="3"/>
      <c r="HH71" s="3"/>
      <c r="HI71" s="3"/>
      <c r="HJ71" s="3"/>
      <c r="HK71" s="3"/>
      <c r="HL71" s="3"/>
      <c r="HM71" s="3"/>
      <c r="HN71" s="55"/>
      <c r="HO71" s="3"/>
      <c r="HP71" s="3"/>
      <c r="HQ71" s="3"/>
      <c r="HR71" s="3"/>
      <c r="HS71" s="3"/>
      <c r="HT71" s="3"/>
      <c r="HU71" s="3"/>
      <c r="HV71" s="3"/>
      <c r="HW71" s="3"/>
      <c r="HX71" s="3"/>
      <c r="HY71" s="3"/>
      <c r="HZ71" s="3"/>
      <c r="IA71" s="3"/>
      <c r="IB71" s="3"/>
      <c r="IC71" s="3"/>
      <c r="ID71" s="3"/>
    </row>
    <row r="72" spans="1:238" x14ac:dyDescent="0.25">
      <c r="A72" s="21" t="str">
        <f>IF(Final_DF!A72="","",Final_DF!A72)</f>
        <v>RELIANCE</v>
      </c>
      <c r="B72" s="21" t="str">
        <f>IF(Final_DF!G72="","",Final_DF!G72)</f>
        <v xml:space="preserve">RELIANCE INDUSTRIES LTD             </v>
      </c>
      <c r="C72" s="21" t="str">
        <f>IF(Final_DF!E72="","",Final_DF!E72)</f>
        <v>Energy Minerals</v>
      </c>
      <c r="D72" s="21" t="str">
        <f>IF(Final_DF!F72="","",Final_DF!F72)</f>
        <v>Oil Refining/Marketing</v>
      </c>
      <c r="E72" s="21" t="b">
        <f>IF(Final_DF!BT72="","",Final_DF!BT72)</f>
        <v>1</v>
      </c>
      <c r="F72" s="21" t="b">
        <f>IF(Final_DF!BJ72="","",Final_DF!BJ72)</f>
        <v>1</v>
      </c>
      <c r="G72" s="21" t="b">
        <f>IF(Final_DF!CS72="","",Final_DF!CS72)</f>
        <v>0</v>
      </c>
      <c r="H72" s="37" t="str">
        <f>IF(Final_DF!CT72="","",Final_DF!CT72)</f>
        <v>na</v>
      </c>
      <c r="I72" s="37" t="str">
        <f>IF(Final_DF!CU72="","",Final_DF!CU72)</f>
        <v>na</v>
      </c>
      <c r="J72" s="21" t="str">
        <f>IF(Final_DF!CQ72="","",Final_DF!CQ72)</f>
        <v>BEARISH</v>
      </c>
      <c r="K72" s="21" t="str">
        <f>IF(Final_DF!CB72="","",Final_DF!CB72)</f>
        <v>Short Buildup</v>
      </c>
      <c r="L72" s="22" t="str">
        <f>IF(Final_DF!CV72="","",Final_DF!CV72)</f>
        <v>BULLISH</v>
      </c>
      <c r="M72" s="22">
        <f>IF(Final_DF!CW72="","",Final_DF!CW72)</f>
        <v>10</v>
      </c>
      <c r="N72" s="22">
        <f>IF(Final_DF!CX72="","",Final_DF!CX72)</f>
        <v>444</v>
      </c>
      <c r="O72" s="22" t="b">
        <f>IF(Final_DF!CY72="","",Final_DF!CY72)</f>
        <v>0</v>
      </c>
      <c r="P72" s="22" t="str">
        <f>IF(Final_DF!CM72="","",Final_DF!CM72)</f>
        <v>Sell</v>
      </c>
      <c r="Q72" s="22" t="str">
        <f>IF(Final_DF!CN72="","",Final_DF!CN72)</f>
        <v>LAST_LOSER</v>
      </c>
      <c r="R72" s="22">
        <f>IF(P72="","",ROUND((Final_DF!CO72/6)+1,0))</f>
        <v>1</v>
      </c>
      <c r="S72" s="22">
        <f>IF(Final_DF!CP72="","",Final_DF!CP72)</f>
        <v>2740</v>
      </c>
      <c r="T72" s="22">
        <f>IFERROR(VLOOKUP(A72,VSLRT!A:E,3,FALSE),"")</f>
        <v>0</v>
      </c>
      <c r="U72" s="22">
        <f>IFERROR(VLOOKUP(A72,VSLRT!A:E,4,FALSE),"")</f>
        <v>0</v>
      </c>
      <c r="V72" s="22">
        <f>IFERROR(VLOOKUP(A72,VSLRT!A:E,5,FALSE),"")</f>
        <v>0</v>
      </c>
      <c r="W72" s="23" t="b">
        <f>IF(Final_DF!BA72="","",Final_DF!BA72)</f>
        <v>0</v>
      </c>
      <c r="X72" s="23" t="b">
        <f>IF(Final_DF!BB72="","",Final_DF!BB72)</f>
        <v>0</v>
      </c>
      <c r="Y72" s="23" t="b">
        <f>IF(Final_DF!BC72="","",Final_DF!BC72)</f>
        <v>0</v>
      </c>
      <c r="Z72" s="23">
        <f>IF(Final_DF!AW72="","",Final_DF!AW72)</f>
        <v>0</v>
      </c>
      <c r="AA72" s="23">
        <f>IF(Final_DF!AX72="","",Final_DF!AX72)</f>
        <v>0</v>
      </c>
      <c r="AB72" s="23">
        <f>IF(Final_DF!AY72="","",Final_DF!AY72)</f>
        <v>0</v>
      </c>
      <c r="AC72" s="23">
        <f>IF(Final_DF!M72="","",ROUND(Final_DF!M72,2))</f>
        <v>-0.97</v>
      </c>
      <c r="AD72" s="23">
        <f>IF(Final_DF!L72="","",ROUND(Final_DF!L72,2))</f>
        <v>2713.8</v>
      </c>
      <c r="AE72" s="23" t="b">
        <f>IF(Final_DF!AZ72="","",Final_DF!AZ72)</f>
        <v>0</v>
      </c>
      <c r="AH72" s="23" t="str">
        <f>IF(Final_DF!AO72="","",Final_DF!AO72)</f>
        <v>VR23</v>
      </c>
      <c r="AI72" s="23" t="b">
        <f>IF(Final_DF!AP72="","",Final_DF!AP72)</f>
        <v>0</v>
      </c>
      <c r="AJ72" s="23" t="str">
        <f>IF(Final_DF!AH72="","",Final_DF!AH72)</f>
        <v>-0.18</v>
      </c>
      <c r="AK72" s="21" t="str">
        <f>IFERROR(VLOOKUP(A72,Postmarket!A:X,24,FALSE),"")</f>
        <v>SOR15</v>
      </c>
      <c r="AL72" s="21" t="str">
        <f>IFERROR(VLOOKUP(A72,Postmarket!A:X,23,FALSE),"")</f>
        <v/>
      </c>
      <c r="AM72" s="21">
        <f>IFERROR(VLOOKUP(A72,Postmarket!A:X,8,FALSE),"")</f>
        <v>-0.69</v>
      </c>
      <c r="AN72" s="21">
        <f>IFERROR(VLOOKUP(A72,Postmarket!A:F,5,FALSE),"")</f>
        <v>2734.9</v>
      </c>
      <c r="AO72" s="23" t="str">
        <f>IF(Final_DF!DB72="","",Final_DF!DB72)</f>
        <v/>
      </c>
      <c r="AP72" s="23">
        <f>IF(Final_DF!CZ72="","",Final_DF!CZ72)</f>
        <v>12.44</v>
      </c>
      <c r="AQ72" s="23">
        <f>IF(Final_DF!DA72="","",Final_DF!DA72)</f>
        <v>11.96</v>
      </c>
      <c r="AR72" s="23" t="b">
        <f>IF(Final_DF!DC72="","",Final_DF!DC72)</f>
        <v>0</v>
      </c>
      <c r="AS72" s="23" t="b">
        <f>IF(Final_DF!DD72="","",Final_DF!DD72)</f>
        <v>0</v>
      </c>
      <c r="AT72" s="23" t="b">
        <f>IF(Final_DF!DE72="","",Final_DF!DE72)</f>
        <v>0</v>
      </c>
      <c r="AU72" s="23" t="b">
        <f>IF(Final_DF!DF72="","",Final_DF!DF72)</f>
        <v>0</v>
      </c>
      <c r="AY72" s="3"/>
      <c r="AZ72" s="3"/>
      <c r="BA72" s="3"/>
      <c r="BB72" s="55"/>
      <c r="BC72" s="3"/>
      <c r="BD72" s="3"/>
      <c r="BE72" s="3"/>
      <c r="BF72" s="3"/>
      <c r="BG72" s="3"/>
      <c r="BH72" s="3"/>
      <c r="BI72" s="3"/>
      <c r="BJ72" s="3"/>
      <c r="BK72" s="3"/>
      <c r="BL72" s="3"/>
      <c r="BM72" s="3"/>
      <c r="BN72" s="3"/>
      <c r="BO72" s="3"/>
      <c r="BP72" s="3"/>
      <c r="BQ72" s="3"/>
      <c r="BR72" s="3"/>
      <c r="BS72" s="3"/>
      <c r="BT72" s="3"/>
      <c r="BU72" s="99"/>
      <c r="BV72" s="99"/>
      <c r="BW72" s="3"/>
      <c r="BX72" s="3"/>
      <c r="BY72" s="3"/>
      <c r="BZ72" s="3"/>
      <c r="CA72" s="3"/>
      <c r="CG72" s="3"/>
      <c r="CH72" s="3"/>
      <c r="CI72" s="3"/>
      <c r="CJ72" s="55"/>
      <c r="CK72" s="3"/>
      <c r="CL72" s="3"/>
      <c r="CM72" s="3"/>
      <c r="CN72" s="3"/>
      <c r="CO72" s="3"/>
      <c r="CP72" s="3"/>
      <c r="CQ72" s="3"/>
      <c r="CR72" s="3"/>
      <c r="CS72" s="3"/>
      <c r="CT72" s="3"/>
      <c r="CU72" s="3"/>
      <c r="CV72" s="3"/>
      <c r="CW72" s="3"/>
      <c r="CX72" s="3"/>
      <c r="CY72" s="3"/>
      <c r="CZ72" s="3"/>
      <c r="DA72" s="3"/>
      <c r="DB72" s="3"/>
      <c r="DC72" s="99"/>
      <c r="DD72" s="99"/>
      <c r="DE72" s="3"/>
      <c r="DF72" s="3"/>
      <c r="DG72" s="3"/>
      <c r="DH72" s="3"/>
      <c r="DI72" s="3"/>
      <c r="DJ72" s="3"/>
      <c r="DK72" s="3"/>
      <c r="DP72" s="3"/>
      <c r="DQ72" s="3"/>
      <c r="DR72" s="3"/>
      <c r="DS72" s="3"/>
      <c r="DT72" s="3"/>
      <c r="DU72" s="3"/>
      <c r="DW72" s="3"/>
      <c r="DX72" s="3"/>
      <c r="DY72" s="3"/>
      <c r="DZ72" s="3"/>
      <c r="EA72" s="3"/>
      <c r="EB72" s="3"/>
      <c r="ED72" s="3"/>
      <c r="EE72" s="3"/>
      <c r="EF72" s="55"/>
      <c r="EG72" s="3"/>
      <c r="EH72" s="3"/>
      <c r="EI72" s="3"/>
      <c r="EJ72" s="3"/>
      <c r="EK72" s="3"/>
      <c r="EL72" s="3"/>
      <c r="EO72"/>
      <c r="EP72"/>
      <c r="EQ72"/>
      <c r="ER72"/>
      <c r="ES72" s="3"/>
      <c r="ET72" s="3"/>
      <c r="EU72" s="3"/>
      <c r="FB72" s="3"/>
      <c r="FC72" s="3" t="s">
        <v>215</v>
      </c>
      <c r="FD72" s="3">
        <v>462</v>
      </c>
      <c r="FE72" s="3">
        <v>7</v>
      </c>
      <c r="FF72" s="27"/>
      <c r="FG72" s="27">
        <v>1</v>
      </c>
      <c r="FH72" s="27">
        <v>1</v>
      </c>
      <c r="FI72" s="3"/>
      <c r="FJ72" s="3"/>
      <c r="FK72" s="3"/>
      <c r="FL72" s="3"/>
      <c r="FM72" s="3"/>
      <c r="FN72" s="3"/>
      <c r="FO72" s="3"/>
      <c r="FT72" s="3" t="s">
        <v>188</v>
      </c>
      <c r="FU72" s="27">
        <v>1</v>
      </c>
      <c r="FV72" s="27"/>
      <c r="FW72" s="27"/>
      <c r="FX72" s="27"/>
      <c r="FY72" s="27"/>
      <c r="FZ72" s="27"/>
      <c r="GA72" s="3"/>
      <c r="GB72" s="3"/>
      <c r="GC72" s="3"/>
      <c r="GD72" s="3" t="s">
        <v>85</v>
      </c>
      <c r="GE72" s="3" t="str">
        <f t="shared" si="40"/>
        <v>t7 = 'NSE:SBILIFE1!'</v>
      </c>
      <c r="GF72" s="3" t="str">
        <f t="shared" si="41"/>
        <v>SBILIFE</v>
      </c>
      <c r="GG72" s="3"/>
      <c r="GH72" s="3"/>
      <c r="GI72" s="3"/>
      <c r="GJ72" s="3"/>
      <c r="GK72" s="3" t="s">
        <v>198</v>
      </c>
      <c r="GL72" s="27">
        <v>1</v>
      </c>
      <c r="GM72" s="27"/>
      <c r="GN72" s="27"/>
      <c r="GO72" s="27"/>
      <c r="GP72" s="27"/>
      <c r="GQ72" s="3"/>
      <c r="GR72" s="3" t="s">
        <v>85</v>
      </c>
      <c r="GS72" s="3" t="str">
        <f t="shared" si="42"/>
        <v>t7 = 'NSE:IDFCFIRSTB1!'</v>
      </c>
      <c r="GT72" s="3" t="str">
        <f t="shared" si="43"/>
        <v>IDFCFIRSTB</v>
      </c>
      <c r="GU72" s="3"/>
      <c r="GV72" s="3"/>
      <c r="HA72" s="3"/>
      <c r="HB72" s="3"/>
      <c r="HC72" s="3"/>
      <c r="HD72" s="3"/>
      <c r="HE72" s="3"/>
      <c r="HF72" s="3"/>
      <c r="HG72" s="3"/>
      <c r="HH72" s="3"/>
      <c r="HI72" s="3"/>
      <c r="HJ72" s="3"/>
      <c r="HK72" s="3"/>
      <c r="HL72" s="3"/>
      <c r="HM72" s="3"/>
      <c r="HN72" s="55"/>
      <c r="HO72" s="3"/>
      <c r="HP72" s="3"/>
      <c r="HQ72" s="3"/>
      <c r="HR72" s="3"/>
      <c r="HS72" s="3"/>
      <c r="HT72" s="3"/>
      <c r="HU72" s="27"/>
      <c r="HV72" s="27"/>
      <c r="HW72" s="27"/>
      <c r="HX72" s="3"/>
      <c r="HY72" s="3"/>
      <c r="HZ72" s="3"/>
      <c r="IA72" s="3"/>
      <c r="IB72" s="3"/>
      <c r="IC72" s="3"/>
      <c r="ID72" s="3"/>
    </row>
    <row r="73" spans="1:238" x14ac:dyDescent="0.25">
      <c r="A73" s="21" t="str">
        <f>IF(Final_DF!A73="","",Final_DF!A73)</f>
        <v>M&amp;MFIN</v>
      </c>
      <c r="B73" s="21" t="str">
        <f>IF(Final_DF!G73="","",Final_DF!G73)</f>
        <v xml:space="preserve">M&amp;M FIN. SERVICES LTD               </v>
      </c>
      <c r="C73" s="21" t="str">
        <f>IF(Final_DF!E73="","",Final_DF!E73)</f>
        <v>Finance</v>
      </c>
      <c r="D73" s="21" t="str">
        <f>IF(Final_DF!F73="","",Final_DF!F73)</f>
        <v>Finance/Rental/Leasing</v>
      </c>
      <c r="E73" s="21" t="b">
        <f>IF(Final_DF!BT73="","",Final_DF!BT73)</f>
        <v>1</v>
      </c>
      <c r="F73" s="21" t="b">
        <f>IF(Final_DF!BJ73="","",Final_DF!BJ73)</f>
        <v>1</v>
      </c>
      <c r="G73" s="21" t="b">
        <f>IF(Final_DF!CS73="","",Final_DF!CS73)</f>
        <v>0</v>
      </c>
      <c r="H73" s="37" t="str">
        <f>IF(Final_DF!CT73="","",Final_DF!CT73)</f>
        <v>BEARISH_ALIGNMENT</v>
      </c>
      <c r="I73" s="37" t="str">
        <f>IF(Final_DF!CU73="","",Final_DF!CU73)</f>
        <v>BEARISH_ALIGNMENT</v>
      </c>
      <c r="J73" s="21" t="str">
        <f>IF(Final_DF!CQ73="","",Final_DF!CQ73)</f>
        <v>BEARISH</v>
      </c>
      <c r="K73" s="21" t="str">
        <f>IF(Final_DF!CB73="","",Final_DF!CB73)</f>
        <v>Short Buildup</v>
      </c>
      <c r="L73" s="22" t="str">
        <f>IF(Final_DF!CV73="","",Final_DF!CV73)</f>
        <v>BULLISH</v>
      </c>
      <c r="M73" s="22">
        <f>IF(Final_DF!CW73="","",Final_DF!CW73)</f>
        <v>2</v>
      </c>
      <c r="N73" s="22">
        <f>IF(Final_DF!CX73="","",Final_DF!CX73)</f>
        <v>48</v>
      </c>
      <c r="O73" s="22" t="b">
        <f>IF(Final_DF!CY73="","",Final_DF!CY73)</f>
        <v>1</v>
      </c>
      <c r="P73" s="22" t="str">
        <f>IF(Final_DF!CM73="","",Final_DF!CM73)</f>
        <v>Buy</v>
      </c>
      <c r="Q73" s="22" t="str">
        <f>IF(Final_DF!CN73="","",Final_DF!CN73)</f>
        <v>LAST_LOSER</v>
      </c>
      <c r="R73" s="22">
        <f>IF(P73="","",ROUND((Final_DF!CO73/6)+1,0))</f>
        <v>3</v>
      </c>
      <c r="S73" s="22" t="str">
        <f>IF(Final_DF!CP73="","",Final_DF!CP73)</f>
        <v/>
      </c>
      <c r="T73" s="22">
        <f>IFERROR(VLOOKUP(A73,VSLRT!A:E,3,FALSE),"")</f>
        <v>0</v>
      </c>
      <c r="U73" s="22">
        <f>IFERROR(VLOOKUP(A73,VSLRT!A:E,4,FALSE),"")</f>
        <v>0</v>
      </c>
      <c r="V73" s="22">
        <f>IFERROR(VLOOKUP(A73,VSLRT!A:E,5,FALSE),"")</f>
        <v>0</v>
      </c>
      <c r="W73" s="23" t="b">
        <f>IF(Final_DF!BA73="","",Final_DF!BA73)</f>
        <v>1</v>
      </c>
      <c r="X73" s="23" t="b">
        <f>IF(Final_DF!BB73="","",Final_DF!BB73)</f>
        <v>1</v>
      </c>
      <c r="Y73" s="23" t="b">
        <f>IF(Final_DF!BC73="","",Final_DF!BC73)</f>
        <v>1</v>
      </c>
      <c r="Z73" s="23" t="str">
        <f>IF(Final_DF!AW73="","",Final_DF!AW73)</f>
        <v>SPR4</v>
      </c>
      <c r="AA73" s="23" t="str">
        <f>IF(Final_DF!AX73="","",Final_DF!AX73)</f>
        <v>SOR5</v>
      </c>
      <c r="AB73" s="23" t="str">
        <f>IF(Final_DF!AY73="","",Final_DF!AY73)</f>
        <v>SVR4</v>
      </c>
      <c r="AC73" s="23">
        <f>IF(Final_DF!M73="","",ROUND(Final_DF!M73,2))</f>
        <v>-0.96</v>
      </c>
      <c r="AD73" s="23">
        <f>IF(Final_DF!L73="","",ROUND(Final_DF!L73,2))</f>
        <v>279.75</v>
      </c>
      <c r="AE73" s="23" t="b">
        <f>IF(Final_DF!AZ73="","",Final_DF!AZ73)</f>
        <v>0</v>
      </c>
      <c r="AH73" s="23" t="str">
        <f>IF(Final_DF!AO73="","",Final_DF!AO73)</f>
        <v>VR71</v>
      </c>
      <c r="AI73" s="23" t="b">
        <f>IF(Final_DF!AP73="","",Final_DF!AP73)</f>
        <v>0</v>
      </c>
      <c r="AJ73" s="23" t="str">
        <f>IF(Final_DF!AH73="","",Final_DF!AH73)</f>
        <v>0.55</v>
      </c>
      <c r="AK73" s="21" t="str">
        <f>IFERROR(VLOOKUP(A73,Postmarket!A:X,24,FALSE),"")</f>
        <v/>
      </c>
      <c r="AL73" s="21" t="str">
        <f>IFERROR(VLOOKUP(A73,Postmarket!A:X,23,FALSE),"")</f>
        <v>SPR12</v>
      </c>
      <c r="AM73" s="21">
        <f>IFERROR(VLOOKUP(A73,Postmarket!A:X,8,FALSE),"")</f>
        <v>-0.3</v>
      </c>
      <c r="AN73" s="21">
        <f>IFERROR(VLOOKUP(A73,Postmarket!A:F,5,FALSE),"")</f>
        <v>282.35000000000002</v>
      </c>
      <c r="AO73" s="23" t="str">
        <f>IF(Final_DF!DB73="","",Final_DF!DB73)</f>
        <v/>
      </c>
      <c r="AP73" s="23">
        <f>IF(Final_DF!CZ73="","",Final_DF!CZ73)</f>
        <v>62.17</v>
      </c>
      <c r="AQ73" s="23">
        <f>IF(Final_DF!DA73="","",Final_DF!DA73)</f>
        <v>61.97</v>
      </c>
      <c r="AR73" s="23" t="b">
        <f>IF(Final_DF!DC73="","",Final_DF!DC73)</f>
        <v>0</v>
      </c>
      <c r="AS73" s="23" t="b">
        <f>IF(Final_DF!DD73="","",Final_DF!DD73)</f>
        <v>0</v>
      </c>
      <c r="AT73" s="23" t="b">
        <f>IF(Final_DF!DE73="","",Final_DF!DE73)</f>
        <v>0</v>
      </c>
      <c r="AU73" s="23" t="b">
        <f>IF(Final_DF!DF73="","",Final_DF!DF73)</f>
        <v>0</v>
      </c>
      <c r="AY73" s="3"/>
      <c r="AZ73" s="3"/>
      <c r="BA73" s="3"/>
      <c r="BB73" s="55"/>
      <c r="BC73" s="3"/>
      <c r="BD73" s="3"/>
      <c r="BE73" s="3"/>
      <c r="BF73" s="3"/>
      <c r="BG73" s="3"/>
      <c r="BH73" s="3"/>
      <c r="BI73" s="3"/>
      <c r="BJ73" s="3"/>
      <c r="BK73" s="3"/>
      <c r="BL73" s="3"/>
      <c r="BM73" s="3"/>
      <c r="BN73" s="3"/>
      <c r="BO73" s="3"/>
      <c r="BP73" s="3"/>
      <c r="BQ73" s="3"/>
      <c r="BR73" s="3"/>
      <c r="BS73" s="3"/>
      <c r="BT73" s="3"/>
      <c r="BU73" s="99"/>
      <c r="BV73" s="99"/>
      <c r="BW73" s="3"/>
      <c r="BX73" s="3"/>
      <c r="BY73" s="3"/>
      <c r="BZ73" s="3"/>
      <c r="CA73" s="3"/>
      <c r="CG73" s="3"/>
      <c r="CH73" s="3"/>
      <c r="CI73" s="3"/>
      <c r="CJ73" s="55"/>
      <c r="CK73" s="3"/>
      <c r="CL73" s="3"/>
      <c r="CM73" s="3"/>
      <c r="CN73" s="3"/>
      <c r="CO73" s="3"/>
      <c r="CP73" s="3"/>
      <c r="CQ73" s="3"/>
      <c r="CR73" s="3"/>
      <c r="CS73" s="3"/>
      <c r="CT73" s="3"/>
      <c r="CU73" s="3"/>
      <c r="CV73" s="3"/>
      <c r="CW73" s="3"/>
      <c r="CX73" s="3"/>
      <c r="CY73" s="3"/>
      <c r="CZ73" s="3"/>
      <c r="DA73" s="3"/>
      <c r="DB73" s="3"/>
      <c r="DC73" s="99"/>
      <c r="DD73" s="99"/>
      <c r="DE73" s="3"/>
      <c r="DF73" s="3"/>
      <c r="DG73" s="3"/>
      <c r="DH73" s="3"/>
      <c r="DI73" s="3"/>
      <c r="DJ73" s="3"/>
      <c r="DK73" s="3"/>
      <c r="DP73" s="3"/>
      <c r="DQ73" s="3"/>
      <c r="DR73" s="3"/>
      <c r="DS73" s="3"/>
      <c r="DT73" s="3"/>
      <c r="DU73" s="3"/>
      <c r="DW73" s="3"/>
      <c r="DX73" s="3"/>
      <c r="DY73" s="3"/>
      <c r="DZ73" s="3"/>
      <c r="EA73" s="3"/>
      <c r="EB73" s="3"/>
      <c r="ED73" s="3"/>
      <c r="EE73" s="3"/>
      <c r="EF73" s="55"/>
      <c r="EG73" s="3"/>
      <c r="EH73" s="3"/>
      <c r="EI73" s="3"/>
      <c r="EJ73" s="3"/>
      <c r="EK73" s="3"/>
      <c r="EL73" s="3"/>
      <c r="EO73"/>
      <c r="EP73"/>
      <c r="EQ73"/>
      <c r="ER73"/>
      <c r="ES73" s="3"/>
      <c r="ET73" s="3"/>
      <c r="EU73" s="3"/>
      <c r="FB73" s="3"/>
      <c r="FC73" s="3" t="s">
        <v>216</v>
      </c>
      <c r="FD73" s="3">
        <v>388</v>
      </c>
      <c r="FE73" s="3">
        <v>5</v>
      </c>
      <c r="FF73" s="27">
        <v>1</v>
      </c>
      <c r="FG73" s="27"/>
      <c r="FH73" s="27">
        <v>1</v>
      </c>
      <c r="FI73" s="3"/>
      <c r="FJ73" s="3"/>
      <c r="FK73" s="3"/>
      <c r="FL73" s="3"/>
      <c r="FM73" s="3"/>
      <c r="FN73" s="3"/>
      <c r="FO73" s="3"/>
      <c r="FT73" s="3" t="s">
        <v>292</v>
      </c>
      <c r="FU73" s="27">
        <v>1</v>
      </c>
      <c r="FV73" s="27"/>
      <c r="FW73" s="27"/>
      <c r="FX73" s="27"/>
      <c r="FY73" s="27"/>
      <c r="FZ73" s="27"/>
      <c r="GA73" s="3"/>
      <c r="GB73" s="3"/>
      <c r="GC73" s="3"/>
      <c r="GD73" s="3" t="s">
        <v>86</v>
      </c>
      <c r="GE73" s="3" t="str">
        <f t="shared" si="40"/>
        <v>t8 = 'NSE:SBIN1!'</v>
      </c>
      <c r="GF73" s="3" t="str">
        <f t="shared" si="41"/>
        <v>SBIN</v>
      </c>
      <c r="GG73" s="3"/>
      <c r="GH73" s="3"/>
      <c r="GI73" s="3"/>
      <c r="GJ73" s="3"/>
      <c r="GK73" s="3" t="s">
        <v>199</v>
      </c>
      <c r="GL73" s="27">
        <v>2</v>
      </c>
      <c r="GM73" s="27"/>
      <c r="GN73" s="27"/>
      <c r="GO73" s="27"/>
      <c r="GP73" s="27"/>
      <c r="GQ73" s="3"/>
      <c r="GR73" s="3" t="s">
        <v>86</v>
      </c>
      <c r="GS73" s="3" t="str">
        <f t="shared" si="42"/>
        <v>t8 = 'NSE:IEX1!'</v>
      </c>
      <c r="GT73" s="3" t="str">
        <f t="shared" si="43"/>
        <v>IEX</v>
      </c>
      <c r="GU73" s="3"/>
      <c r="GV73" s="3"/>
      <c r="HA73" s="3"/>
      <c r="HB73" s="3"/>
      <c r="HC73" s="3"/>
      <c r="HD73" s="3"/>
      <c r="HE73" s="3"/>
      <c r="HF73" s="3"/>
      <c r="HG73" s="3"/>
      <c r="HH73" s="3"/>
      <c r="HI73" s="3"/>
      <c r="HJ73" s="3"/>
      <c r="HK73" s="3"/>
      <c r="HL73" s="3"/>
      <c r="HM73" s="3"/>
      <c r="HN73" s="55"/>
      <c r="HO73" s="3"/>
      <c r="HP73" s="3"/>
      <c r="HQ73" s="3"/>
      <c r="HR73" s="3"/>
      <c r="HS73" s="3"/>
      <c r="HT73" s="3"/>
      <c r="HU73" s="27"/>
      <c r="HV73" s="27"/>
      <c r="HW73" s="27"/>
      <c r="HX73" s="3"/>
      <c r="HY73" s="3"/>
      <c r="HZ73" s="3"/>
      <c r="IA73" s="3"/>
      <c r="IB73" s="3"/>
      <c r="IC73" s="3"/>
      <c r="ID73" s="3"/>
    </row>
    <row r="74" spans="1:238" x14ac:dyDescent="0.25">
      <c r="A74" s="21" t="str">
        <f>IF(Final_DF!A74="","",Final_DF!A74)</f>
        <v>PIIND</v>
      </c>
      <c r="B74" s="21" t="str">
        <f>IF(Final_DF!G74="","",Final_DF!G74)</f>
        <v xml:space="preserve">PI INDUSTRIES LTD                   </v>
      </c>
      <c r="C74" s="21" t="str">
        <f>IF(Final_DF!E74="","",Final_DF!E74)</f>
        <v>Process Industries</v>
      </c>
      <c r="D74" s="21" t="str">
        <f>IF(Final_DF!F74="","",Final_DF!F74)</f>
        <v>Chemicals: Specialty</v>
      </c>
      <c r="E74" s="21" t="b">
        <f>IF(Final_DF!BT74="","",Final_DF!BT74)</f>
        <v>0</v>
      </c>
      <c r="F74" s="21" t="b">
        <f>IF(Final_DF!BJ74="","",Final_DF!BJ74)</f>
        <v>0</v>
      </c>
      <c r="G74" s="21" t="b">
        <f>IF(Final_DF!CS74="","",Final_DF!CS74)</f>
        <v>0</v>
      </c>
      <c r="H74" s="37" t="str">
        <f>IF(Final_DF!CT74="","",Final_DF!CT74)</f>
        <v>na</v>
      </c>
      <c r="I74" s="37" t="str">
        <f>IF(Final_DF!CU74="","",Final_DF!CU74)</f>
        <v>na</v>
      </c>
      <c r="J74" s="21" t="str">
        <f>IF(Final_DF!CQ74="","",Final_DF!CQ74)</f>
        <v>BEARISH</v>
      </c>
      <c r="K74" s="21" t="str">
        <f>IF(Final_DF!CB74="","",Final_DF!CB74)</f>
        <v>Long Unwinding</v>
      </c>
      <c r="L74" s="22" t="str">
        <f>IF(Final_DF!CV74="","",Final_DF!CV74)</f>
        <v>na</v>
      </c>
      <c r="M74" s="22">
        <f>IF(Final_DF!CW74="","",Final_DF!CW74)</f>
        <v>0</v>
      </c>
      <c r="N74" s="22">
        <f>IF(Final_DF!CX74="","",Final_DF!CX74)</f>
        <v>0</v>
      </c>
      <c r="O74" s="22" t="b">
        <f>IF(Final_DF!CY74="","",Final_DF!CY74)</f>
        <v>0</v>
      </c>
      <c r="P74" s="22">
        <f>IF(Final_DF!CM74="","",Final_DF!CM74)</f>
        <v>0</v>
      </c>
      <c r="Q74" s="22">
        <f>IF(Final_DF!CN74="","",Final_DF!CN74)</f>
        <v>0</v>
      </c>
      <c r="R74" s="22">
        <f>IF(P74="","",ROUND((Final_DF!CO74/6)+1,0))</f>
        <v>1</v>
      </c>
      <c r="S74" s="22">
        <f>IF(Final_DF!CP74="","",Final_DF!CP74)</f>
        <v>0</v>
      </c>
      <c r="T74" s="22">
        <f>IFERROR(VLOOKUP(A74,VSLRT!A:E,3,FALSE),"")</f>
        <v>0</v>
      </c>
      <c r="U74" s="22">
        <f>IFERROR(VLOOKUP(A74,VSLRT!A:E,4,FALSE),"")</f>
        <v>0</v>
      </c>
      <c r="V74" s="22">
        <f>IFERROR(VLOOKUP(A74,VSLRT!A:E,5,FALSE),"")</f>
        <v>0</v>
      </c>
      <c r="W74" s="23" t="b">
        <f>IF(Final_DF!BA74="","",Final_DF!BA74)</f>
        <v>0</v>
      </c>
      <c r="X74" s="23" t="b">
        <f>IF(Final_DF!BB74="","",Final_DF!BB74)</f>
        <v>0</v>
      </c>
      <c r="Y74" s="23" t="b">
        <f>IF(Final_DF!BC74="","",Final_DF!BC74)</f>
        <v>0</v>
      </c>
      <c r="Z74" s="23">
        <f>IF(Final_DF!AW74="","",Final_DF!AW74)</f>
        <v>0</v>
      </c>
      <c r="AA74" s="23">
        <f>IF(Final_DF!AX74="","",Final_DF!AX74)</f>
        <v>0</v>
      </c>
      <c r="AB74" s="23">
        <f>IF(Final_DF!AY74="","",Final_DF!AY74)</f>
        <v>0</v>
      </c>
      <c r="AC74" s="23">
        <f>IF(Final_DF!M74="","",ROUND(Final_DF!M74,2))</f>
        <v>-0.95</v>
      </c>
      <c r="AD74" s="23">
        <f>IF(Final_DF!L74="","",ROUND(Final_DF!L74,2))</f>
        <v>3384.75</v>
      </c>
      <c r="AE74" s="23" t="b">
        <f>IF(Final_DF!AZ74="","",Final_DF!AZ74)</f>
        <v>0</v>
      </c>
      <c r="AH74" s="23" t="str">
        <f>IF(Final_DF!AO74="","",Final_DF!AO74)</f>
        <v>VR141</v>
      </c>
      <c r="AI74" s="23" t="b">
        <f>IF(Final_DF!AP74="","",Final_DF!AP74)</f>
        <v>0</v>
      </c>
      <c r="AJ74" s="23" t="str">
        <f>IF(Final_DF!AH74="","",Final_DF!AH74)</f>
        <v>0.60</v>
      </c>
      <c r="AK74" s="21" t="str">
        <f>IFERROR(VLOOKUP(A74,Postmarket!A:X,24,FALSE),"")</f>
        <v/>
      </c>
      <c r="AL74" s="21" t="str">
        <f>IFERROR(VLOOKUP(A74,Postmarket!A:X,23,FALSE),"")</f>
        <v>SPR28</v>
      </c>
      <c r="AM74" s="21">
        <f>IFERROR(VLOOKUP(A74,Postmarket!A:X,8,FALSE),"")</f>
        <v>-0.6</v>
      </c>
      <c r="AN74" s="21">
        <f>IFERROR(VLOOKUP(A74,Postmarket!A:F,5,FALSE),"")</f>
        <v>3405.4</v>
      </c>
      <c r="AO74" s="23" t="str">
        <f>IF(Final_DF!DB74="","",Final_DF!DB74)</f>
        <v/>
      </c>
      <c r="AP74" s="23">
        <f>IF(Final_DF!CZ74="","",Final_DF!CZ74)</f>
        <v>20.03</v>
      </c>
      <c r="AQ74" s="23">
        <f>IF(Final_DF!DA74="","",Final_DF!DA74)</f>
        <v>20.47</v>
      </c>
      <c r="AR74" s="23" t="b">
        <f>IF(Final_DF!DC74="","",Final_DF!DC74)</f>
        <v>0</v>
      </c>
      <c r="AS74" s="23" t="b">
        <f>IF(Final_DF!DD74="","",Final_DF!DD74)</f>
        <v>0</v>
      </c>
      <c r="AT74" s="23" t="b">
        <f>IF(Final_DF!DE74="","",Final_DF!DE74)</f>
        <v>0</v>
      </c>
      <c r="AU74" s="23" t="b">
        <f>IF(Final_DF!DF74="","",Final_DF!DF74)</f>
        <v>0</v>
      </c>
      <c r="AY74" s="3"/>
      <c r="AZ74" s="3"/>
      <c r="BA74" s="3"/>
      <c r="BB74" s="55"/>
      <c r="BC74" s="3"/>
      <c r="BD74" s="3"/>
      <c r="BE74" s="3"/>
      <c r="BF74" s="3"/>
      <c r="BG74" s="3"/>
      <c r="BH74" s="3"/>
      <c r="BI74" s="3"/>
      <c r="BJ74" s="3"/>
      <c r="BK74" s="3"/>
      <c r="BL74" s="3"/>
      <c r="BM74" s="3"/>
      <c r="BN74" s="3"/>
      <c r="BO74" s="3"/>
      <c r="BP74" s="3"/>
      <c r="BQ74" s="3"/>
      <c r="BR74" s="3"/>
      <c r="BS74" s="3"/>
      <c r="BT74" s="3"/>
      <c r="BU74" s="99"/>
      <c r="BV74" s="99"/>
      <c r="BW74" s="3"/>
      <c r="BX74" s="3"/>
      <c r="BY74" s="3"/>
      <c r="BZ74" s="3"/>
      <c r="CA74" s="3"/>
      <c r="CG74" s="3"/>
      <c r="CH74" s="3"/>
      <c r="CI74" s="3"/>
      <c r="CJ74" s="55"/>
      <c r="CK74" s="3"/>
      <c r="CL74" s="3"/>
      <c r="CM74" s="3"/>
      <c r="CN74" s="3"/>
      <c r="CO74" s="3"/>
      <c r="CP74" s="3"/>
      <c r="CQ74" s="3"/>
      <c r="CR74" s="3"/>
      <c r="CS74" s="3"/>
      <c r="CT74" s="3"/>
      <c r="CU74" s="3"/>
      <c r="CV74" s="3"/>
      <c r="CW74" s="3"/>
      <c r="CX74" s="3"/>
      <c r="CY74" s="3"/>
      <c r="CZ74" s="3"/>
      <c r="DA74" s="3"/>
      <c r="DB74" s="3"/>
      <c r="DC74" s="99"/>
      <c r="DD74" s="99"/>
      <c r="DE74" s="3"/>
      <c r="DF74" s="3"/>
      <c r="DG74" s="3"/>
      <c r="DH74" s="3"/>
      <c r="DI74" s="3"/>
      <c r="DJ74" s="3"/>
      <c r="DK74" s="3"/>
      <c r="DP74" s="3"/>
      <c r="DQ74" s="3"/>
      <c r="DR74" s="3"/>
      <c r="DS74" s="3"/>
      <c r="DT74" s="3"/>
      <c r="DU74" s="3"/>
      <c r="DW74" s="3"/>
      <c r="DX74" s="3"/>
      <c r="DY74" s="3"/>
      <c r="DZ74" s="3"/>
      <c r="EA74" s="3"/>
      <c r="EB74" s="3"/>
      <c r="ED74" s="3"/>
      <c r="EE74" s="3"/>
      <c r="EF74" s="55"/>
      <c r="EG74" s="3"/>
      <c r="EH74" s="3"/>
      <c r="EI74" s="3"/>
      <c r="EJ74" s="3"/>
      <c r="EK74" s="3"/>
      <c r="EL74" s="3"/>
      <c r="EO74"/>
      <c r="EP74"/>
      <c r="EQ74"/>
      <c r="ER74"/>
      <c r="ES74" s="3"/>
      <c r="ET74" s="3"/>
      <c r="EU74" s="3"/>
      <c r="FB74" s="3"/>
      <c r="FC74" s="3" t="s">
        <v>294</v>
      </c>
      <c r="FD74" s="3">
        <v>186</v>
      </c>
      <c r="FE74" s="3">
        <v>9</v>
      </c>
      <c r="FF74" s="27"/>
      <c r="FG74" s="27">
        <v>1</v>
      </c>
      <c r="FH74" s="27">
        <v>1</v>
      </c>
      <c r="FI74" s="3"/>
      <c r="FJ74" s="3"/>
      <c r="FK74" s="3"/>
      <c r="FL74" s="3"/>
      <c r="FM74" s="3"/>
      <c r="FN74" s="3"/>
      <c r="FO74" s="3"/>
      <c r="FT74" s="3" t="s">
        <v>189</v>
      </c>
      <c r="FU74" s="27">
        <v>1</v>
      </c>
      <c r="FV74" s="27"/>
      <c r="FW74" s="27"/>
      <c r="FX74" s="27"/>
      <c r="FY74" s="27"/>
      <c r="FZ74" s="27"/>
      <c r="GA74" s="3"/>
      <c r="GB74" s="3"/>
      <c r="GC74" s="3"/>
      <c r="GD74" s="3" t="s">
        <v>87</v>
      </c>
      <c r="GE74" s="3" t="str">
        <f t="shared" si="40"/>
        <v>t9 = 'NSE:SUNPHARMA1!'</v>
      </c>
      <c r="GF74" s="3" t="str">
        <f t="shared" si="41"/>
        <v>SUNPHARMA</v>
      </c>
      <c r="GG74" s="3"/>
      <c r="GH74" s="3"/>
      <c r="GI74" s="3"/>
      <c r="GJ74" s="3"/>
      <c r="GK74" s="3" t="s">
        <v>211</v>
      </c>
      <c r="GL74" s="27">
        <v>1</v>
      </c>
      <c r="GM74" s="27"/>
      <c r="GN74" s="27"/>
      <c r="GO74" s="27"/>
      <c r="GP74" s="27"/>
      <c r="GQ74" s="3"/>
      <c r="GR74" s="3" t="s">
        <v>87</v>
      </c>
      <c r="GS74" s="3" t="str">
        <f t="shared" si="42"/>
        <v>t9 = 'NSE:IGL1!'</v>
      </c>
      <c r="GT74" s="3" t="str">
        <f t="shared" si="43"/>
        <v>IGL</v>
      </c>
      <c r="GU74" s="3"/>
      <c r="GV74" s="3"/>
      <c r="HA74" s="3"/>
      <c r="HB74" s="3"/>
      <c r="HC74" s="3"/>
      <c r="HD74" s="3"/>
      <c r="HE74" s="3"/>
      <c r="HF74" s="3"/>
      <c r="HG74" s="3"/>
      <c r="HH74" s="3"/>
      <c r="HI74" s="3"/>
      <c r="HJ74" s="3"/>
      <c r="HK74" s="3"/>
      <c r="HL74" s="3"/>
      <c r="HM74" s="3"/>
      <c r="HN74" s="55"/>
      <c r="HO74" s="3"/>
      <c r="HP74" s="3"/>
      <c r="HQ74" s="27"/>
      <c r="HR74" s="27"/>
      <c r="HS74" s="27"/>
      <c r="HT74" s="27"/>
      <c r="HU74" s="27"/>
      <c r="HV74" s="27"/>
      <c r="HW74" s="27"/>
      <c r="HX74" s="3"/>
      <c r="HY74" s="3"/>
      <c r="HZ74" s="3"/>
      <c r="IA74" s="3"/>
      <c r="IB74" s="3"/>
      <c r="IC74" s="3"/>
      <c r="ID74" s="3"/>
    </row>
    <row r="75" spans="1:238" x14ac:dyDescent="0.25">
      <c r="A75" s="21" t="str">
        <f>IF(Final_DF!A75="","",Final_DF!A75)</f>
        <v>SUNTV</v>
      </c>
      <c r="B75" s="21" t="str">
        <f>IF(Final_DF!G75="","",Final_DF!G75)</f>
        <v xml:space="preserve">SUN TV NETWORK LIMITED              </v>
      </c>
      <c r="C75" s="21" t="str">
        <f>IF(Final_DF!E75="","",Final_DF!E75)</f>
        <v>Consumer Services</v>
      </c>
      <c r="D75" s="21" t="str">
        <f>IF(Final_DF!F75="","",Final_DF!F75)</f>
        <v>Broadcasting</v>
      </c>
      <c r="E75" s="21" t="b">
        <f>IF(Final_DF!BT75="","",Final_DF!BT75)</f>
        <v>1</v>
      </c>
      <c r="F75" s="21" t="b">
        <f>IF(Final_DF!BJ75="","",Final_DF!BJ75)</f>
        <v>0</v>
      </c>
      <c r="G75" s="21" t="b">
        <f>IF(Final_DF!CS75="","",Final_DF!CS75)</f>
        <v>1</v>
      </c>
      <c r="H75" s="37" t="str">
        <f>IF(Final_DF!CT75="","",Final_DF!CT75)</f>
        <v>na</v>
      </c>
      <c r="I75" s="37" t="str">
        <f>IF(Final_DF!CU75="","",Final_DF!CU75)</f>
        <v>na</v>
      </c>
      <c r="J75" s="21" t="str">
        <f>IF(Final_DF!CQ75="","",Final_DF!CQ75)</f>
        <v>BEARISH</v>
      </c>
      <c r="K75" s="21" t="str">
        <f>IF(Final_DF!CB75="","",Final_DF!CB75)</f>
        <v>Significant Short Buildup</v>
      </c>
      <c r="L75" s="22" t="str">
        <f>IF(Final_DF!CV75="","",Final_DF!CV75)</f>
        <v>na</v>
      </c>
      <c r="M75" s="22">
        <f>IF(Final_DF!CW75="","",Final_DF!CW75)</f>
        <v>0</v>
      </c>
      <c r="N75" s="22">
        <f>IF(Final_DF!CX75="","",Final_DF!CX75)</f>
        <v>0</v>
      </c>
      <c r="O75" s="22" t="b">
        <f>IF(Final_DF!CY75="","",Final_DF!CY75)</f>
        <v>0</v>
      </c>
      <c r="P75" s="22">
        <f>IF(Final_DF!CM75="","",Final_DF!CM75)</f>
        <v>0</v>
      </c>
      <c r="Q75" s="22">
        <f>IF(Final_DF!CN75="","",Final_DF!CN75)</f>
        <v>0</v>
      </c>
      <c r="R75" s="22">
        <f>IF(P75="","",ROUND((Final_DF!CO75/6)+1,0))</f>
        <v>1</v>
      </c>
      <c r="S75" s="22">
        <f>IF(Final_DF!CP75="","",Final_DF!CP75)</f>
        <v>0</v>
      </c>
      <c r="T75" s="22">
        <f>IFERROR(VLOOKUP(A75,VSLRT!A:E,3,FALSE),"")</f>
        <v>0</v>
      </c>
      <c r="U75" s="22">
        <f>IFERROR(VLOOKUP(A75,VSLRT!A:E,4,FALSE),"")</f>
        <v>0</v>
      </c>
      <c r="V75" s="22">
        <f>IFERROR(VLOOKUP(A75,VSLRT!A:E,5,FALSE),"")</f>
        <v>0</v>
      </c>
      <c r="W75" s="23" t="b">
        <f>IF(Final_DF!BA75="","",Final_DF!BA75)</f>
        <v>0</v>
      </c>
      <c r="X75" s="23" t="b">
        <f>IF(Final_DF!BB75="","",Final_DF!BB75)</f>
        <v>0</v>
      </c>
      <c r="Y75" s="23" t="b">
        <f>IF(Final_DF!BC75="","",Final_DF!BC75)</f>
        <v>0</v>
      </c>
      <c r="Z75" s="23">
        <f>IF(Final_DF!AW75="","",Final_DF!AW75)</f>
        <v>0</v>
      </c>
      <c r="AA75" s="23">
        <f>IF(Final_DF!AX75="","",Final_DF!AX75)</f>
        <v>0</v>
      </c>
      <c r="AB75" s="23">
        <f>IF(Final_DF!AY75="","",Final_DF!AY75)</f>
        <v>0</v>
      </c>
      <c r="AC75" s="23">
        <f>IF(Final_DF!M75="","",ROUND(Final_DF!M75,2))</f>
        <v>-0.92</v>
      </c>
      <c r="AD75" s="23">
        <f>IF(Final_DF!L75="","",ROUND(Final_DF!L75,2))</f>
        <v>665.05</v>
      </c>
      <c r="AE75" s="23" t="b">
        <f>IF(Final_DF!AZ75="","",Final_DF!AZ75)</f>
        <v>0</v>
      </c>
      <c r="AH75" s="23" t="str">
        <f>IF(Final_DF!AO75="","",Final_DF!AO75)</f>
        <v>VR134</v>
      </c>
      <c r="AI75" s="23" t="b">
        <f>IF(Final_DF!AP75="","",Final_DF!AP75)</f>
        <v>0</v>
      </c>
      <c r="AJ75" s="23" t="str">
        <f>IF(Final_DF!AH75="","",Final_DF!AH75)</f>
        <v>0.54</v>
      </c>
      <c r="AK75" s="21" t="str">
        <f>IFERROR(VLOOKUP(A75,Postmarket!A:X,24,FALSE),"")</f>
        <v/>
      </c>
      <c r="AL75" s="21" t="str">
        <f>IFERROR(VLOOKUP(A75,Postmarket!A:X,23,FALSE),"")</f>
        <v/>
      </c>
      <c r="AM75" s="21">
        <f>IFERROR(VLOOKUP(A75,Postmarket!A:X,8,FALSE),"")</f>
        <v>-1.1100000000000001</v>
      </c>
      <c r="AN75" s="21">
        <f>IFERROR(VLOOKUP(A75,Postmarket!A:F,5,FALSE),"")</f>
        <v>669.4</v>
      </c>
      <c r="AO75" s="23" t="str">
        <f>IF(Final_DF!DB75="","",Final_DF!DB75)</f>
        <v>POTENTIAL_ENTRANT</v>
      </c>
      <c r="AP75" s="23">
        <f>IF(Final_DF!CZ75="","",Final_DF!CZ75)</f>
        <v>85.23</v>
      </c>
      <c r="AQ75" s="23">
        <f>IF(Final_DF!DA75="","",Final_DF!DA75)</f>
        <v>82.2</v>
      </c>
      <c r="AR75" s="23" t="b">
        <f>IF(Final_DF!DC75="","",Final_DF!DC75)</f>
        <v>0</v>
      </c>
      <c r="AS75" s="23" t="b">
        <f>IF(Final_DF!DD75="","",Final_DF!DD75)</f>
        <v>0</v>
      </c>
      <c r="AT75" s="23" t="b">
        <f>IF(Final_DF!DE75="","",Final_DF!DE75)</f>
        <v>0</v>
      </c>
      <c r="AU75" s="23" t="b">
        <f>IF(Final_DF!DF75="","",Final_DF!DF75)</f>
        <v>0</v>
      </c>
      <c r="AY75" s="3"/>
      <c r="AZ75" s="3"/>
      <c r="BA75" s="3"/>
      <c r="BB75" s="55"/>
      <c r="BC75" s="3"/>
      <c r="BD75" s="3"/>
      <c r="BE75" s="3"/>
      <c r="BF75" s="3"/>
      <c r="BG75" s="3"/>
      <c r="BH75" s="3"/>
      <c r="BI75" s="3"/>
      <c r="BJ75" s="3"/>
      <c r="BK75" s="3"/>
      <c r="BL75" s="3"/>
      <c r="BM75" s="3"/>
      <c r="BN75" s="3"/>
      <c r="BO75" s="3"/>
      <c r="BP75" s="3"/>
      <c r="BQ75" s="3"/>
      <c r="BR75" s="3"/>
      <c r="BS75" s="3"/>
      <c r="BT75" s="3"/>
      <c r="BU75" s="99"/>
      <c r="BV75" s="99"/>
      <c r="BW75" s="3"/>
      <c r="BX75" s="3"/>
      <c r="BY75" s="3"/>
      <c r="BZ75" s="3"/>
      <c r="CA75" s="3"/>
      <c r="CG75" s="3"/>
      <c r="CH75" s="3"/>
      <c r="CI75" s="3"/>
      <c r="CJ75" s="55"/>
      <c r="CK75" s="3"/>
      <c r="CL75" s="3"/>
      <c r="CM75" s="3"/>
      <c r="CN75" s="3"/>
      <c r="CO75" s="3"/>
      <c r="CP75" s="3"/>
      <c r="CQ75" s="3"/>
      <c r="CR75" s="3"/>
      <c r="CS75" s="3"/>
      <c r="CT75" s="3"/>
      <c r="CU75" s="3"/>
      <c r="CV75" s="3"/>
      <c r="CW75" s="3"/>
      <c r="CX75" s="3"/>
      <c r="CY75" s="3"/>
      <c r="CZ75" s="3"/>
      <c r="DA75" s="3"/>
      <c r="DB75" s="3"/>
      <c r="DC75" s="99"/>
      <c r="DD75" s="99"/>
      <c r="DE75" s="3"/>
      <c r="DF75" s="3"/>
      <c r="DG75" s="3"/>
      <c r="DH75" s="3"/>
      <c r="DI75" s="3"/>
      <c r="DJ75" s="3"/>
      <c r="DK75" s="3"/>
      <c r="DP75" s="3"/>
      <c r="DQ75" s="3"/>
      <c r="DR75" s="3"/>
      <c r="DS75" s="3"/>
      <c r="DT75" s="3"/>
      <c r="DU75" s="3"/>
      <c r="DW75" s="3"/>
      <c r="DX75" s="3"/>
      <c r="DY75" s="3"/>
      <c r="DZ75" s="3"/>
      <c r="EA75" s="3"/>
      <c r="EB75" s="3"/>
      <c r="ED75" s="3"/>
      <c r="EE75" s="3"/>
      <c r="EF75" s="55"/>
      <c r="EG75" s="3"/>
      <c r="EH75" s="3"/>
      <c r="EI75" s="3"/>
      <c r="EJ75" s="3"/>
      <c r="EK75" s="3"/>
      <c r="EL75" s="3"/>
      <c r="EO75"/>
      <c r="EP75"/>
      <c r="EQ75"/>
      <c r="ER75"/>
      <c r="ES75" s="3"/>
      <c r="ET75" s="3"/>
      <c r="EU75" s="3"/>
      <c r="FB75" s="3"/>
      <c r="FC75" s="3" t="s">
        <v>298</v>
      </c>
      <c r="FD75" s="3">
        <v>99</v>
      </c>
      <c r="FE75" s="3">
        <v>16</v>
      </c>
      <c r="FF75" s="27">
        <v>1</v>
      </c>
      <c r="FG75" s="27"/>
      <c r="FH75" s="27">
        <v>1</v>
      </c>
      <c r="FI75" s="3"/>
      <c r="FJ75" s="3"/>
      <c r="FK75" s="3"/>
      <c r="FL75" s="3"/>
      <c r="FM75" s="3"/>
      <c r="FN75" s="3"/>
      <c r="FO75" s="3"/>
      <c r="FT75" s="3" t="s">
        <v>295</v>
      </c>
      <c r="FU75" s="27">
        <v>1</v>
      </c>
      <c r="FV75" s="27"/>
      <c r="FW75" s="27"/>
      <c r="FX75" s="27"/>
      <c r="FY75" s="27"/>
      <c r="FZ75" s="27"/>
      <c r="GA75" s="3"/>
      <c r="GB75" s="3"/>
      <c r="GC75" s="3"/>
      <c r="GD75" s="3" t="s">
        <v>88</v>
      </c>
      <c r="GE75" s="3" t="str">
        <f t="shared" si="40"/>
        <v>t10 = 'NSE:TATACONSUM1!'</v>
      </c>
      <c r="GF75" s="3" t="str">
        <f t="shared" si="41"/>
        <v>TATACONSUM</v>
      </c>
      <c r="GG75" s="3"/>
      <c r="GH75" s="3"/>
      <c r="GI75" s="3"/>
      <c r="GJ75" s="3"/>
      <c r="GK75" s="3" t="s">
        <v>265</v>
      </c>
      <c r="GL75" s="27">
        <v>1</v>
      </c>
      <c r="GM75" s="27"/>
      <c r="GN75" s="27"/>
      <c r="GO75" s="27"/>
      <c r="GP75" s="27"/>
      <c r="GQ75" s="3"/>
      <c r="GR75" s="3" t="s">
        <v>88</v>
      </c>
      <c r="GS75" s="3" t="str">
        <f t="shared" si="42"/>
        <v>t10 = 'NSE:INDHOTEL1!'</v>
      </c>
      <c r="GT75" s="3" t="str">
        <f t="shared" si="43"/>
        <v>INDHOTEL</v>
      </c>
      <c r="GU75" s="3"/>
      <c r="GV75" s="3"/>
      <c r="HA75" s="3"/>
      <c r="HB75" s="3"/>
      <c r="HC75" s="3"/>
      <c r="HD75" s="3"/>
      <c r="HE75" s="3"/>
      <c r="HF75" s="3"/>
      <c r="HG75" s="3"/>
      <c r="HH75" s="3"/>
      <c r="HI75" s="3"/>
      <c r="HJ75" s="3"/>
      <c r="HK75" s="3"/>
      <c r="HL75" s="3"/>
      <c r="HM75" s="3"/>
      <c r="HN75" s="55"/>
      <c r="HO75" s="3"/>
      <c r="HP75" s="3"/>
      <c r="HQ75" s="27"/>
      <c r="HR75" s="27"/>
      <c r="HS75" s="27"/>
      <c r="HT75" s="27"/>
      <c r="HU75" s="27"/>
      <c r="HV75" s="27"/>
      <c r="HW75" s="27"/>
      <c r="HX75" s="3"/>
      <c r="HY75" s="3"/>
      <c r="HZ75" s="3"/>
      <c r="IA75" s="3"/>
      <c r="IB75" s="3"/>
      <c r="IC75" s="3"/>
      <c r="ID75" s="3"/>
    </row>
    <row r="76" spans="1:238" x14ac:dyDescent="0.25">
      <c r="A76" s="21" t="str">
        <f>IF(Final_DF!A76="","",Final_DF!A76)</f>
        <v>DALBHARAT</v>
      </c>
      <c r="B76" s="21" t="str">
        <f>IF(Final_DF!G76="","",Final_DF!G76)</f>
        <v xml:space="preserve">DALMIA BHARAT LIMITED               </v>
      </c>
      <c r="C76" s="21" t="str">
        <f>IF(Final_DF!E76="","",Final_DF!E76)</f>
        <v>Producer Manufacturing</v>
      </c>
      <c r="D76" s="21" t="str">
        <f>IF(Final_DF!F76="","",Final_DF!F76)</f>
        <v>Miscellaneous Manufacturing</v>
      </c>
      <c r="E76" s="21" t="b">
        <f>IF(Final_DF!BT76="","",Final_DF!BT76)</f>
        <v>1</v>
      </c>
      <c r="F76" s="21" t="b">
        <f>IF(Final_DF!BJ76="","",Final_DF!BJ76)</f>
        <v>0</v>
      </c>
      <c r="G76" s="21" t="b">
        <f>IF(Final_DF!CS76="","",Final_DF!CS76)</f>
        <v>1</v>
      </c>
      <c r="H76" s="37" t="str">
        <f>IF(Final_DF!CT76="","",Final_DF!CT76)</f>
        <v>na</v>
      </c>
      <c r="I76" s="37" t="str">
        <f>IF(Final_DF!CU76="","",Final_DF!CU76)</f>
        <v>na</v>
      </c>
      <c r="J76" s="21" t="str">
        <f>IF(Final_DF!CQ76="","",Final_DF!CQ76)</f>
        <v>BEARISH</v>
      </c>
      <c r="K76" s="21" t="str">
        <f>IF(Final_DF!CB76="","",Final_DF!CB76)</f>
        <v>Significant Short Buildup</v>
      </c>
      <c r="L76" s="22" t="str">
        <f>IF(Final_DF!CV76="","",Final_DF!CV76)</f>
        <v>na</v>
      </c>
      <c r="M76" s="22">
        <f>IF(Final_DF!CW76="","",Final_DF!CW76)</f>
        <v>0</v>
      </c>
      <c r="N76" s="22">
        <f>IF(Final_DF!CX76="","",Final_DF!CX76)</f>
        <v>0</v>
      </c>
      <c r="O76" s="22" t="b">
        <f>IF(Final_DF!CY76="","",Final_DF!CY76)</f>
        <v>0</v>
      </c>
      <c r="P76" s="22">
        <f>IF(Final_DF!CM76="","",Final_DF!CM76)</f>
        <v>0</v>
      </c>
      <c r="Q76" s="22">
        <f>IF(Final_DF!CN76="","",Final_DF!CN76)</f>
        <v>0</v>
      </c>
      <c r="R76" s="22">
        <f>IF(P76="","",ROUND((Final_DF!CO76/6)+1,0))</f>
        <v>1</v>
      </c>
      <c r="S76" s="22">
        <f>IF(Final_DF!CP76="","",Final_DF!CP76)</f>
        <v>0</v>
      </c>
      <c r="T76" s="22">
        <f>IFERROR(VLOOKUP(A76,VSLRT!A:E,3,FALSE),"")</f>
        <v>0</v>
      </c>
      <c r="U76" s="22">
        <f>IFERROR(VLOOKUP(A76,VSLRT!A:E,4,FALSE),"")</f>
        <v>0</v>
      </c>
      <c r="V76" s="22">
        <f>IFERROR(VLOOKUP(A76,VSLRT!A:E,5,FALSE),"")</f>
        <v>0</v>
      </c>
      <c r="W76" s="23" t="b">
        <f>IF(Final_DF!BA76="","",Final_DF!BA76)</f>
        <v>0</v>
      </c>
      <c r="X76" s="23" t="b">
        <f>IF(Final_DF!BB76="","",Final_DF!BB76)</f>
        <v>0</v>
      </c>
      <c r="Y76" s="23" t="b">
        <f>IF(Final_DF!BC76="","",Final_DF!BC76)</f>
        <v>0</v>
      </c>
      <c r="Z76" s="23">
        <f>IF(Final_DF!AW76="","",Final_DF!AW76)</f>
        <v>0</v>
      </c>
      <c r="AA76" s="23">
        <f>IF(Final_DF!AX76="","",Final_DF!AX76)</f>
        <v>0</v>
      </c>
      <c r="AB76" s="23">
        <f>IF(Final_DF!AY76="","",Final_DF!AY76)</f>
        <v>0</v>
      </c>
      <c r="AC76" s="23">
        <f>IF(Final_DF!M76="","",ROUND(Final_DF!M76,2))</f>
        <v>-0.92</v>
      </c>
      <c r="AD76" s="23">
        <f>IF(Final_DF!L76="","",ROUND(Final_DF!L76,2))</f>
        <v>2202.0500000000002</v>
      </c>
      <c r="AE76" s="23" t="b">
        <f>IF(Final_DF!AZ76="","",Final_DF!AZ76)</f>
        <v>0</v>
      </c>
      <c r="AH76" s="23" t="str">
        <f>IF(Final_DF!AO76="","",Final_DF!AO76)</f>
        <v>VR119</v>
      </c>
      <c r="AI76" s="23" t="b">
        <f>IF(Final_DF!AP76="","",Final_DF!AP76)</f>
        <v>0</v>
      </c>
      <c r="AJ76" s="23" t="str">
        <f>IF(Final_DF!AH76="","",Final_DF!AH76)</f>
        <v>1.16</v>
      </c>
      <c r="AK76" s="21" t="str">
        <f>IFERROR(VLOOKUP(A76,Postmarket!A:X,24,FALSE),"")</f>
        <v/>
      </c>
      <c r="AL76" s="21" t="str">
        <f>IFERROR(VLOOKUP(A76,Postmarket!A:X,23,FALSE),"")</f>
        <v>SPR16</v>
      </c>
      <c r="AM76" s="21">
        <f>IFERROR(VLOOKUP(A76,Postmarket!A:X,8,FALSE),"")</f>
        <v>-0.43</v>
      </c>
      <c r="AN76" s="21">
        <f>IFERROR(VLOOKUP(A76,Postmarket!A:F,5,FALSE),"")</f>
        <v>2214.4</v>
      </c>
      <c r="AO76" s="23" t="str">
        <f>IF(Final_DF!DB76="","",Final_DF!DB76)</f>
        <v/>
      </c>
      <c r="AP76" s="23">
        <f>IF(Final_DF!CZ76="","",Final_DF!CZ76)</f>
        <v>27.33</v>
      </c>
      <c r="AQ76" s="23">
        <f>IF(Final_DF!DA76="","",Final_DF!DA76)</f>
        <v>27.94</v>
      </c>
      <c r="AR76" s="23" t="b">
        <f>IF(Final_DF!DC76="","",Final_DF!DC76)</f>
        <v>0</v>
      </c>
      <c r="AS76" s="23" t="b">
        <f>IF(Final_DF!DD76="","",Final_DF!DD76)</f>
        <v>0</v>
      </c>
      <c r="AT76" s="23" t="b">
        <f>IF(Final_DF!DE76="","",Final_DF!DE76)</f>
        <v>0</v>
      </c>
      <c r="AU76" s="23" t="b">
        <f>IF(Final_DF!DF76="","",Final_DF!DF76)</f>
        <v>0</v>
      </c>
      <c r="AY76" s="3"/>
      <c r="AZ76" s="3"/>
      <c r="BA76" s="3"/>
      <c r="BB76" s="55"/>
      <c r="BC76" s="3"/>
      <c r="BD76" s="3"/>
      <c r="BE76" s="3"/>
      <c r="BF76" s="3"/>
      <c r="BG76" s="3"/>
      <c r="BH76" s="3"/>
      <c r="BI76" s="3"/>
      <c r="BJ76" s="3"/>
      <c r="BK76" s="3"/>
      <c r="BL76" s="3"/>
      <c r="BM76" s="3"/>
      <c r="BN76" s="3"/>
      <c r="BO76" s="3"/>
      <c r="BP76" s="3"/>
      <c r="BQ76" s="3"/>
      <c r="BR76" s="3"/>
      <c r="BS76" s="3"/>
      <c r="BT76" s="3"/>
      <c r="BU76" s="99"/>
      <c r="BV76" s="99"/>
      <c r="BW76" s="3"/>
      <c r="BX76" s="3"/>
      <c r="BY76" s="3"/>
      <c r="BZ76" s="3"/>
      <c r="CA76" s="3"/>
      <c r="CG76" s="3"/>
      <c r="CH76" s="3"/>
      <c r="CI76" s="3"/>
      <c r="CJ76" s="55"/>
      <c r="CK76" s="3"/>
      <c r="CL76" s="3"/>
      <c r="CM76" s="3"/>
      <c r="CN76" s="3"/>
      <c r="CO76" s="3"/>
      <c r="CP76" s="3"/>
      <c r="CQ76" s="3"/>
      <c r="CR76" s="3"/>
      <c r="CS76" s="3"/>
      <c r="CT76" s="3"/>
      <c r="CU76" s="3"/>
      <c r="CV76" s="3"/>
      <c r="CW76" s="3"/>
      <c r="CX76" s="3"/>
      <c r="CY76" s="3"/>
      <c r="CZ76" s="3"/>
      <c r="DA76" s="3"/>
      <c r="DB76" s="3"/>
      <c r="DC76" s="99"/>
      <c r="DD76" s="99"/>
      <c r="DE76" s="3"/>
      <c r="DF76" s="3"/>
      <c r="DG76" s="3"/>
      <c r="DH76" s="3"/>
      <c r="DI76" s="3"/>
      <c r="DJ76" s="3"/>
      <c r="DK76" s="3"/>
      <c r="DP76" s="3"/>
      <c r="DQ76" s="3"/>
      <c r="DR76" s="3"/>
      <c r="DS76" s="3"/>
      <c r="DT76" s="3"/>
      <c r="DU76" s="3"/>
      <c r="DW76" s="3"/>
      <c r="DX76" s="3"/>
      <c r="DY76" s="3"/>
      <c r="DZ76" s="3"/>
      <c r="EA76" s="3"/>
      <c r="EB76" s="3"/>
      <c r="ED76" s="3"/>
      <c r="EE76" s="3"/>
      <c r="EF76" s="55"/>
      <c r="EG76" s="3"/>
      <c r="EH76" s="3"/>
      <c r="EI76" s="3"/>
      <c r="EJ76" s="3"/>
      <c r="EK76" s="3"/>
      <c r="EL76" s="3"/>
      <c r="EO76"/>
      <c r="EP76"/>
      <c r="EQ76"/>
      <c r="ER76"/>
      <c r="ES76" s="3"/>
      <c r="ET76" s="3"/>
      <c r="EU76" s="3"/>
      <c r="FB76" s="3" t="s">
        <v>332</v>
      </c>
      <c r="FC76" s="3" t="s">
        <v>266</v>
      </c>
      <c r="FD76" s="3">
        <v>437</v>
      </c>
      <c r="FE76" s="3">
        <v>4</v>
      </c>
      <c r="FF76" s="27">
        <v>1</v>
      </c>
      <c r="FG76" s="27"/>
      <c r="FH76" s="27">
        <v>1</v>
      </c>
      <c r="FI76" s="3"/>
      <c r="FJ76" s="3"/>
      <c r="FK76" s="3"/>
      <c r="FL76" s="3"/>
      <c r="FM76" s="3"/>
      <c r="FN76" s="3"/>
      <c r="FO76" s="3"/>
      <c r="FT76" s="3" t="s">
        <v>219</v>
      </c>
      <c r="FU76" s="27">
        <v>1</v>
      </c>
      <c r="FV76" s="27"/>
      <c r="FW76" s="27"/>
      <c r="FX76" s="27"/>
      <c r="FY76" s="27"/>
      <c r="FZ76" s="27"/>
      <c r="GA76" s="3"/>
      <c r="GB76" s="3"/>
      <c r="GC76" s="3"/>
      <c r="GD76" s="3" t="s">
        <v>89</v>
      </c>
      <c r="GE76" s="3" t="str">
        <f t="shared" si="40"/>
        <v>t11 = 'NSE:TATAMOTORS1!'</v>
      </c>
      <c r="GF76" s="3" t="str">
        <f t="shared" si="41"/>
        <v>TATAMOTORS</v>
      </c>
      <c r="GG76" s="3"/>
      <c r="GH76" s="3"/>
      <c r="GI76" s="3"/>
      <c r="GJ76" s="3"/>
      <c r="GK76" s="3" t="s">
        <v>266</v>
      </c>
      <c r="GL76" s="27">
        <v>1</v>
      </c>
      <c r="GM76" s="27"/>
      <c r="GN76" s="27"/>
      <c r="GO76" s="27"/>
      <c r="GP76" s="27"/>
      <c r="GQ76" s="3"/>
      <c r="GR76" s="3" t="s">
        <v>89</v>
      </c>
      <c r="GS76" s="3" t="str">
        <f t="shared" si="42"/>
        <v>t11 = 'NSE:INDIAMART1!'</v>
      </c>
      <c r="GT76" s="3" t="str">
        <f t="shared" si="43"/>
        <v>INDIAMART</v>
      </c>
      <c r="GU76" s="3"/>
      <c r="GV76" s="3"/>
      <c r="HA76" s="3"/>
      <c r="HB76" s="3"/>
      <c r="HC76" s="3"/>
      <c r="HD76" s="3"/>
      <c r="HE76" s="3"/>
      <c r="HF76" s="3"/>
      <c r="HG76" s="3"/>
      <c r="HH76" s="3"/>
      <c r="HI76" s="3"/>
      <c r="HJ76" s="3"/>
      <c r="HK76" s="3"/>
      <c r="HL76" s="3"/>
      <c r="HM76" s="3"/>
      <c r="HN76" s="55"/>
      <c r="HO76" s="3"/>
      <c r="HP76" s="27"/>
      <c r="HQ76" s="27"/>
      <c r="HR76" s="27"/>
      <c r="HS76" s="27"/>
      <c r="HT76" s="27"/>
      <c r="HU76" s="27"/>
      <c r="HV76" s="27"/>
      <c r="HW76" s="27"/>
      <c r="HX76" s="3"/>
      <c r="HY76" s="3"/>
      <c r="HZ76" s="3"/>
      <c r="IA76" s="3"/>
      <c r="IB76" s="3"/>
      <c r="IC76" s="3"/>
      <c r="ID76" s="3"/>
    </row>
    <row r="77" spans="1:238" x14ac:dyDescent="0.25">
      <c r="A77" s="21" t="str">
        <f>IF(Final_DF!A77="","",Final_DF!A77)</f>
        <v>TITAN</v>
      </c>
      <c r="B77" s="21" t="str">
        <f>IF(Final_DF!G77="","",Final_DF!G77)</f>
        <v xml:space="preserve">TITAN COMPANY LIMITED               </v>
      </c>
      <c r="C77" s="21" t="str">
        <f>IF(Final_DF!E77="","",Final_DF!E77)</f>
        <v>Consumer Durables</v>
      </c>
      <c r="D77" s="21" t="str">
        <f>IF(Final_DF!F77="","",Final_DF!F77)</f>
        <v>Other Consumer Specialties</v>
      </c>
      <c r="E77" s="21" t="b">
        <f>IF(Final_DF!BT77="","",Final_DF!BT77)</f>
        <v>0</v>
      </c>
      <c r="F77" s="21" t="b">
        <f>IF(Final_DF!BJ77="","",Final_DF!BJ77)</f>
        <v>1</v>
      </c>
      <c r="G77" s="21" t="b">
        <f>IF(Final_DF!CS77="","",Final_DF!CS77)</f>
        <v>0</v>
      </c>
      <c r="H77" s="37" t="str">
        <f>IF(Final_DF!CT77="","",Final_DF!CT77)</f>
        <v>BULLISH_ALIGNMENT</v>
      </c>
      <c r="I77" s="37" t="str">
        <f>IF(Final_DF!CU77="","",Final_DF!CU77)</f>
        <v>na</v>
      </c>
      <c r="J77" s="21" t="str">
        <f>IF(Final_DF!CQ77="","",Final_DF!CQ77)</f>
        <v>BULLISH</v>
      </c>
      <c r="K77" s="21" t="str">
        <f>IF(Final_DF!CB77="","",Final_DF!CB77)</f>
        <v>Long Buildup</v>
      </c>
      <c r="L77" s="22" t="str">
        <f>IF(Final_DF!CV77="","",Final_DF!CV77)</f>
        <v>BEARISH</v>
      </c>
      <c r="M77" s="22">
        <f>IF(Final_DF!CW77="","",Final_DF!CW77)</f>
        <v>1</v>
      </c>
      <c r="N77" s="22">
        <f>IF(Final_DF!CX77="","",Final_DF!CX77)</f>
        <v>1</v>
      </c>
      <c r="O77" s="22" t="b">
        <f>IF(Final_DF!CY77="","",Final_DF!CY77)</f>
        <v>1</v>
      </c>
      <c r="P77" s="22" t="str">
        <f>IF(Final_DF!CM77="","",Final_DF!CM77)</f>
        <v>Sell</v>
      </c>
      <c r="Q77" s="22" t="str">
        <f>IF(Final_DF!CN77="","",Final_DF!CN77)</f>
        <v>LAST_WINNER</v>
      </c>
      <c r="R77" s="22">
        <f>IF(P77="","",ROUND((Final_DF!CO77/6)+1,0))</f>
        <v>4</v>
      </c>
      <c r="S77" s="22">
        <f>IF(Final_DF!CP77="","",Final_DF!CP77)</f>
        <v>3840</v>
      </c>
      <c r="T77" s="22">
        <f>IFERROR(VLOOKUP(A77,VSLRT!A:E,3,FALSE),"")</f>
        <v>0</v>
      </c>
      <c r="U77" s="22">
        <f>IFERROR(VLOOKUP(A77,VSLRT!A:E,4,FALSE),"")</f>
        <v>0</v>
      </c>
      <c r="V77" s="22">
        <f>IFERROR(VLOOKUP(A77,VSLRT!A:E,5,FALSE),"")</f>
        <v>0</v>
      </c>
      <c r="W77" s="23" t="b">
        <f>IF(Final_DF!BA77="","",Final_DF!BA77)</f>
        <v>0</v>
      </c>
      <c r="X77" s="23" t="b">
        <f>IF(Final_DF!BB77="","",Final_DF!BB77)</f>
        <v>0</v>
      </c>
      <c r="Y77" s="23" t="b">
        <f>IF(Final_DF!BC77="","",Final_DF!BC77)</f>
        <v>0</v>
      </c>
      <c r="Z77" s="23">
        <f>IF(Final_DF!AW77="","",Final_DF!AW77)</f>
        <v>0</v>
      </c>
      <c r="AA77" s="23">
        <f>IF(Final_DF!AX77="","",Final_DF!AX77)</f>
        <v>0</v>
      </c>
      <c r="AB77" s="23">
        <f>IF(Final_DF!AY77="","",Final_DF!AY77)</f>
        <v>0</v>
      </c>
      <c r="AC77" s="23">
        <f>IF(Final_DF!M77="","",ROUND(Final_DF!M77,2))</f>
        <v>-0.89</v>
      </c>
      <c r="AD77" s="23">
        <f>IF(Final_DF!L77="","",ROUND(Final_DF!L77,2))</f>
        <v>3785.6</v>
      </c>
      <c r="AE77" s="23" t="b">
        <f>IF(Final_DF!AZ77="","",Final_DF!AZ77)</f>
        <v>0</v>
      </c>
      <c r="AH77" s="23" t="str">
        <f>IF(Final_DF!AO77="","",Final_DF!AO77)</f>
        <v>VR112</v>
      </c>
      <c r="AI77" s="23" t="b">
        <f>IF(Final_DF!AP77="","",Final_DF!AP77)</f>
        <v>0</v>
      </c>
      <c r="AJ77" s="23" t="str">
        <f>IF(Final_DF!AH77="","",Final_DF!AH77)</f>
        <v>0.61</v>
      </c>
      <c r="AK77" s="21" t="str">
        <f>IFERROR(VLOOKUP(A77,Postmarket!A:X,24,FALSE),"")</f>
        <v/>
      </c>
      <c r="AL77" s="21" t="str">
        <f>IFERROR(VLOOKUP(A77,Postmarket!A:X,23,FALSE),"")</f>
        <v/>
      </c>
      <c r="AM77" s="21">
        <f>IFERROR(VLOOKUP(A77,Postmarket!A:X,8,FALSE),"")</f>
        <v>-0.65</v>
      </c>
      <c r="AN77" s="21">
        <f>IFERROR(VLOOKUP(A77,Postmarket!A:F,5,FALSE),"")</f>
        <v>3810.6</v>
      </c>
      <c r="AO77" s="23" t="str">
        <f>IF(Final_DF!DB77="","",Final_DF!DB77)</f>
        <v/>
      </c>
      <c r="AP77" s="23">
        <f>IF(Final_DF!CZ77="","",Final_DF!CZ77)</f>
        <v>12.82</v>
      </c>
      <c r="AQ77" s="23">
        <f>IF(Final_DF!DA77="","",Final_DF!DA77)</f>
        <v>13.27</v>
      </c>
      <c r="AR77" s="23" t="b">
        <f>IF(Final_DF!DC77="","",Final_DF!DC77)</f>
        <v>0</v>
      </c>
      <c r="AS77" s="23" t="b">
        <f>IF(Final_DF!DD77="","",Final_DF!DD77)</f>
        <v>0</v>
      </c>
      <c r="AT77" s="23" t="b">
        <f>IF(Final_DF!DE77="","",Final_DF!DE77)</f>
        <v>0</v>
      </c>
      <c r="AU77" s="23" t="b">
        <f>IF(Final_DF!DF77="","",Final_DF!DF77)</f>
        <v>0</v>
      </c>
      <c r="AY77" s="3"/>
      <c r="AZ77" s="3"/>
      <c r="BA77" s="3"/>
      <c r="BB77" s="55"/>
      <c r="BC77" s="3"/>
      <c r="BD77" s="3"/>
      <c r="BE77" s="3"/>
      <c r="BF77" s="3"/>
      <c r="BG77" s="3"/>
      <c r="BH77" s="3"/>
      <c r="BI77" s="3"/>
      <c r="BJ77" s="3"/>
      <c r="BK77" s="3"/>
      <c r="BL77" s="3"/>
      <c r="BM77" s="3"/>
      <c r="BN77" s="3"/>
      <c r="BO77" s="3"/>
      <c r="BP77" s="3"/>
      <c r="BQ77" s="3"/>
      <c r="BR77" s="3"/>
      <c r="BS77" s="3"/>
      <c r="BT77" s="3"/>
      <c r="BU77" s="99"/>
      <c r="BV77" s="99"/>
      <c r="BW77" s="3"/>
      <c r="BX77" s="3"/>
      <c r="BY77" s="3"/>
      <c r="BZ77" s="3"/>
      <c r="CA77" s="3"/>
      <c r="CG77" s="3"/>
      <c r="CH77" s="3"/>
      <c r="CI77" s="3"/>
      <c r="CJ77" s="55"/>
      <c r="CK77" s="3"/>
      <c r="CL77" s="3"/>
      <c r="CM77" s="3"/>
      <c r="CN77" s="3"/>
      <c r="CO77" s="3"/>
      <c r="CP77" s="3"/>
      <c r="CQ77" s="3"/>
      <c r="CR77" s="3"/>
      <c r="CS77" s="3"/>
      <c r="CT77" s="3"/>
      <c r="CU77" s="3"/>
      <c r="CV77" s="3"/>
      <c r="CW77" s="3"/>
      <c r="CX77" s="3"/>
      <c r="CY77" s="3"/>
      <c r="CZ77" s="3"/>
      <c r="DA77" s="3"/>
      <c r="DB77" s="3"/>
      <c r="DC77" s="99"/>
      <c r="DD77" s="99"/>
      <c r="DE77" s="3"/>
      <c r="DF77" s="3"/>
      <c r="DG77" s="3"/>
      <c r="DH77" s="3"/>
      <c r="DI77" s="3"/>
      <c r="DJ77" s="3"/>
      <c r="DK77" s="3"/>
      <c r="DP77" s="3"/>
      <c r="DQ77" s="3"/>
      <c r="DR77" s="3"/>
      <c r="DS77" s="3"/>
      <c r="DT77" s="3"/>
      <c r="DU77" s="3"/>
      <c r="DW77" s="3"/>
      <c r="DX77" s="3"/>
      <c r="DY77" s="3"/>
      <c r="DZ77" s="3"/>
      <c r="EA77" s="3"/>
      <c r="EB77" s="3"/>
      <c r="ED77" s="3"/>
      <c r="EE77" s="3"/>
      <c r="EF77" s="55"/>
      <c r="EG77" s="3"/>
      <c r="EH77" s="3"/>
      <c r="EI77" s="3"/>
      <c r="EJ77" s="3"/>
      <c r="EK77" s="3"/>
      <c r="EL77" s="3"/>
      <c r="EO77"/>
      <c r="EP77"/>
      <c r="EQ77"/>
      <c r="ER77"/>
      <c r="ES77" s="3"/>
      <c r="ET77" s="3"/>
      <c r="EU77" s="3"/>
      <c r="FB77" s="3"/>
      <c r="FC77" s="3" t="s">
        <v>297</v>
      </c>
      <c r="FD77" s="3">
        <v>1</v>
      </c>
      <c r="FE77" s="3">
        <v>1</v>
      </c>
      <c r="FF77" s="27">
        <v>1</v>
      </c>
      <c r="FG77" s="27"/>
      <c r="FH77" s="27">
        <v>1</v>
      </c>
      <c r="FI77" s="3"/>
      <c r="FJ77" s="3"/>
      <c r="FK77" s="3"/>
      <c r="FL77" s="3"/>
      <c r="FM77" s="3"/>
      <c r="FN77" s="3"/>
      <c r="FO77" s="3"/>
      <c r="FT77" s="3" t="s">
        <v>296</v>
      </c>
      <c r="FU77" s="27">
        <v>1</v>
      </c>
      <c r="FV77" s="27"/>
      <c r="FW77" s="27"/>
      <c r="FX77" s="27"/>
      <c r="FY77" s="27"/>
      <c r="FZ77" s="27"/>
      <c r="GA77" s="3"/>
      <c r="GB77" s="3"/>
      <c r="GC77" s="3"/>
      <c r="GD77" s="3" t="s">
        <v>90</v>
      </c>
      <c r="GE77" s="3" t="str">
        <f t="shared" si="40"/>
        <v>t12 = 'NSE:TATAPOWER1!'</v>
      </c>
      <c r="GF77" s="3" t="str">
        <f t="shared" si="41"/>
        <v>TATAPOWER</v>
      </c>
      <c r="GG77" s="3"/>
      <c r="GH77" s="3"/>
      <c r="GI77" s="3"/>
      <c r="GJ77" s="3"/>
      <c r="GK77" s="3" t="s">
        <v>267</v>
      </c>
      <c r="GL77" s="27">
        <v>1</v>
      </c>
      <c r="GM77" s="27"/>
      <c r="GN77" s="27"/>
      <c r="GO77" s="27"/>
      <c r="GP77" s="27"/>
      <c r="GQ77" s="3"/>
      <c r="GR77" s="3" t="s">
        <v>90</v>
      </c>
      <c r="GS77" s="3" t="str">
        <f t="shared" si="42"/>
        <v>t12 = 'NSE:INDIGO1!'</v>
      </c>
      <c r="GT77" s="3" t="str">
        <f t="shared" si="43"/>
        <v>INDIGO</v>
      </c>
      <c r="GU77" s="3"/>
      <c r="GV77" s="3"/>
      <c r="HA77" s="3"/>
      <c r="HB77" s="3"/>
      <c r="HC77" s="3"/>
      <c r="HD77" s="3"/>
      <c r="HE77" s="3"/>
      <c r="HF77" s="3"/>
      <c r="HG77" s="3"/>
      <c r="HH77" s="3"/>
      <c r="HI77" s="3"/>
      <c r="HJ77" s="3"/>
      <c r="HK77" s="3"/>
      <c r="HL77" s="3"/>
      <c r="HM77" s="3"/>
      <c r="HN77" s="55"/>
      <c r="HO77" s="3"/>
      <c r="HP77" s="27"/>
      <c r="HQ77" s="27"/>
      <c r="HR77" s="27"/>
      <c r="HS77" s="27"/>
      <c r="HT77" s="27"/>
      <c r="HU77" s="27"/>
      <c r="HV77" s="27"/>
      <c r="HW77" s="27"/>
      <c r="HX77" s="3"/>
      <c r="HY77" s="3"/>
      <c r="HZ77" s="3"/>
      <c r="IA77" s="3"/>
      <c r="IB77" s="3"/>
      <c r="IC77" s="3"/>
      <c r="ID77" s="3"/>
    </row>
    <row r="78" spans="1:238" x14ac:dyDescent="0.25">
      <c r="A78" s="21" t="str">
        <f>IF(Final_DF!A78="","",Final_DF!A78)</f>
        <v>GLENMARK</v>
      </c>
      <c r="B78" s="21" t="str">
        <f>IF(Final_DF!G78="","",Final_DF!G78)</f>
        <v xml:space="preserve">GLENMARK PHARMACEUTICALS            </v>
      </c>
      <c r="C78" s="21" t="str">
        <f>IF(Final_DF!E78="","",Final_DF!E78)</f>
        <v>Health Technology</v>
      </c>
      <c r="D78" s="21" t="str">
        <f>IF(Final_DF!F78="","",Final_DF!F78)</f>
        <v>Pharmaceuticals: Major</v>
      </c>
      <c r="E78" s="21" t="b">
        <f>IF(Final_DF!BT78="","",Final_DF!BT78)</f>
        <v>0</v>
      </c>
      <c r="F78" s="21" t="b">
        <f>IF(Final_DF!BJ78="","",Final_DF!BJ78)</f>
        <v>0</v>
      </c>
      <c r="G78" s="21" t="b">
        <f>IF(Final_DF!CS78="","",Final_DF!CS78)</f>
        <v>1</v>
      </c>
      <c r="H78" s="37" t="str">
        <f>IF(Final_DF!CT78="","",Final_DF!CT78)</f>
        <v>na</v>
      </c>
      <c r="I78" s="37" t="str">
        <f>IF(Final_DF!CU78="","",Final_DF!CU78)</f>
        <v>na</v>
      </c>
      <c r="J78" s="21" t="str">
        <f>IF(Final_DF!CQ78="","",Final_DF!CQ78)</f>
        <v>BEARISH</v>
      </c>
      <c r="K78" s="21" t="str">
        <f>IF(Final_DF!CB78="","",Final_DF!CB78)</f>
        <v>Significant Short Buildup</v>
      </c>
      <c r="L78" s="22" t="str">
        <f>IF(Final_DF!CV78="","",Final_DF!CV78)</f>
        <v>na</v>
      </c>
      <c r="M78" s="22">
        <f>IF(Final_DF!CW78="","",Final_DF!CW78)</f>
        <v>0</v>
      </c>
      <c r="N78" s="22">
        <f>IF(Final_DF!CX78="","",Final_DF!CX78)</f>
        <v>0</v>
      </c>
      <c r="O78" s="22" t="b">
        <f>IF(Final_DF!CY78="","",Final_DF!CY78)</f>
        <v>0</v>
      </c>
      <c r="P78" s="22">
        <f>IF(Final_DF!CM78="","",Final_DF!CM78)</f>
        <v>0</v>
      </c>
      <c r="Q78" s="22">
        <f>IF(Final_DF!CN78="","",Final_DF!CN78)</f>
        <v>0</v>
      </c>
      <c r="R78" s="22">
        <f>IF(P78="","",ROUND((Final_DF!CO78/6)+1,0))</f>
        <v>1</v>
      </c>
      <c r="S78" s="22">
        <f>IF(Final_DF!CP78="","",Final_DF!CP78)</f>
        <v>0</v>
      </c>
      <c r="T78" s="22">
        <f>IFERROR(VLOOKUP(A78,VSLRT!A:E,3,FALSE),"")</f>
        <v>0</v>
      </c>
      <c r="U78" s="22">
        <f>IFERROR(VLOOKUP(A78,VSLRT!A:E,4,FALSE),"")</f>
        <v>0</v>
      </c>
      <c r="V78" s="22">
        <f>IFERROR(VLOOKUP(A78,VSLRT!A:E,5,FALSE),"")</f>
        <v>0</v>
      </c>
      <c r="W78" s="23" t="b">
        <f>IF(Final_DF!BA78="","",Final_DF!BA78)</f>
        <v>0</v>
      </c>
      <c r="X78" s="23" t="b">
        <f>IF(Final_DF!BB78="","",Final_DF!BB78)</f>
        <v>0</v>
      </c>
      <c r="Y78" s="23" t="b">
        <f>IF(Final_DF!BC78="","",Final_DF!BC78)</f>
        <v>0</v>
      </c>
      <c r="Z78" s="23">
        <f>IF(Final_DF!AW78="","",Final_DF!AW78)</f>
        <v>0</v>
      </c>
      <c r="AA78" s="23">
        <f>IF(Final_DF!AX78="","",Final_DF!AX78)</f>
        <v>0</v>
      </c>
      <c r="AB78" s="23">
        <f>IF(Final_DF!AY78="","",Final_DF!AY78)</f>
        <v>0</v>
      </c>
      <c r="AC78" s="23">
        <f>IF(Final_DF!M78="","",ROUND(Final_DF!M78,2))</f>
        <v>-0.89</v>
      </c>
      <c r="AD78" s="23">
        <f>IF(Final_DF!L78="","",ROUND(Final_DF!L78,2))</f>
        <v>873.5</v>
      </c>
      <c r="AE78" s="23" t="b">
        <f>IF(Final_DF!AZ78="","",Final_DF!AZ78)</f>
        <v>0</v>
      </c>
      <c r="AH78" s="23" t="str">
        <f>IF(Final_DF!AO78="","",Final_DF!AO78)</f>
        <v>VR117</v>
      </c>
      <c r="AI78" s="23" t="b">
        <f>IF(Final_DF!AP78="","",Final_DF!AP78)</f>
        <v>0</v>
      </c>
      <c r="AJ78" s="23" t="str">
        <f>IF(Final_DF!AH78="","",Final_DF!AH78)</f>
        <v>0.65</v>
      </c>
      <c r="AK78" s="21" t="str">
        <f>IFERROR(VLOOKUP(A78,Postmarket!A:X,24,FALSE),"")</f>
        <v/>
      </c>
      <c r="AL78" s="21" t="str">
        <f>IFERROR(VLOOKUP(A78,Postmarket!A:X,23,FALSE),"")</f>
        <v/>
      </c>
      <c r="AM78" s="21">
        <f>IFERROR(VLOOKUP(A78,Postmarket!A:X,8,FALSE),"")</f>
        <v>-0.64</v>
      </c>
      <c r="AN78" s="21">
        <f>IFERROR(VLOOKUP(A78,Postmarket!A:F,5,FALSE),"")</f>
        <v>879.15</v>
      </c>
      <c r="AO78" s="23" t="str">
        <f>IF(Final_DF!DB78="","",Final_DF!DB78)</f>
        <v/>
      </c>
      <c r="AP78" s="23">
        <f>IF(Final_DF!CZ78="","",Final_DF!CZ78)</f>
        <v>61.31</v>
      </c>
      <c r="AQ78" s="23">
        <f>IF(Final_DF!DA78="","",Final_DF!DA78)</f>
        <v>62.18</v>
      </c>
      <c r="AR78" s="23" t="b">
        <f>IF(Final_DF!DC78="","",Final_DF!DC78)</f>
        <v>0</v>
      </c>
      <c r="AS78" s="23" t="b">
        <f>IF(Final_DF!DD78="","",Final_DF!DD78)</f>
        <v>0</v>
      </c>
      <c r="AT78" s="23" t="b">
        <f>IF(Final_DF!DE78="","",Final_DF!DE78)</f>
        <v>0</v>
      </c>
      <c r="AU78" s="23" t="b">
        <f>IF(Final_DF!DF78="","",Final_DF!DF78)</f>
        <v>0</v>
      </c>
      <c r="AY78" s="3"/>
      <c r="AZ78" s="3"/>
      <c r="BA78" s="3"/>
      <c r="BB78" s="55"/>
      <c r="BC78" s="3"/>
      <c r="BD78" s="3"/>
      <c r="BE78" s="3"/>
      <c r="BF78" s="3"/>
      <c r="BG78" s="3"/>
      <c r="BH78" s="3"/>
      <c r="BI78" s="3"/>
      <c r="BJ78" s="3"/>
      <c r="BK78" s="3"/>
      <c r="BL78" s="3"/>
      <c r="BM78" s="3"/>
      <c r="BN78" s="3"/>
      <c r="BO78" s="3"/>
      <c r="BP78" s="3"/>
      <c r="BQ78" s="3"/>
      <c r="BR78" s="3"/>
      <c r="BS78" s="3"/>
      <c r="BT78" s="3"/>
      <c r="BU78" s="99"/>
      <c r="BV78" s="99"/>
      <c r="BW78" s="3"/>
      <c r="BX78" s="3"/>
      <c r="BY78" s="3"/>
      <c r="BZ78" s="3"/>
      <c r="CA78" s="3"/>
      <c r="CG78" s="3"/>
      <c r="CH78" s="3"/>
      <c r="CI78" s="3"/>
      <c r="CJ78" s="55"/>
      <c r="CK78" s="3"/>
      <c r="CL78" s="3"/>
      <c r="CM78" s="3"/>
      <c r="CN78" s="3"/>
      <c r="CO78" s="3"/>
      <c r="CP78" s="3"/>
      <c r="CQ78" s="3"/>
      <c r="CR78" s="3"/>
      <c r="CS78" s="3"/>
      <c r="CT78" s="3"/>
      <c r="CU78" s="3"/>
      <c r="CV78" s="3"/>
      <c r="CW78" s="3"/>
      <c r="CX78" s="3"/>
      <c r="CY78" s="3"/>
      <c r="CZ78" s="3"/>
      <c r="DA78" s="3"/>
      <c r="DB78" s="3"/>
      <c r="DC78" s="99"/>
      <c r="DD78" s="99"/>
      <c r="DE78" s="3"/>
      <c r="DF78" s="3"/>
      <c r="DG78" s="3"/>
      <c r="DH78" s="3"/>
      <c r="DI78" s="3"/>
      <c r="DJ78" s="3"/>
      <c r="DK78" s="3"/>
      <c r="DP78" s="3"/>
      <c r="DQ78" s="3"/>
      <c r="DR78" s="3"/>
      <c r="DS78" s="3"/>
      <c r="DW78" s="3"/>
      <c r="DX78" s="3"/>
      <c r="DY78" s="3"/>
      <c r="DZ78" s="3"/>
      <c r="ED78" s="3"/>
      <c r="EE78" s="3"/>
      <c r="EF78" s="55"/>
      <c r="EG78" s="3"/>
      <c r="EH78" s="3"/>
      <c r="EI78" s="3"/>
      <c r="EJ78" s="3"/>
      <c r="EO78"/>
      <c r="EP78"/>
      <c r="EQ78"/>
      <c r="ER78"/>
      <c r="ES78" s="3"/>
      <c r="FB78" s="3" t="s">
        <v>333</v>
      </c>
      <c r="FC78" s="3" t="s">
        <v>232</v>
      </c>
      <c r="FD78" s="3">
        <v>499</v>
      </c>
      <c r="FE78" s="3">
        <v>1</v>
      </c>
      <c r="FF78" s="27"/>
      <c r="FG78" s="27">
        <v>1</v>
      </c>
      <c r="FH78" s="27">
        <v>1</v>
      </c>
      <c r="FT78" s="3" t="s">
        <v>190</v>
      </c>
      <c r="FU78" s="27">
        <v>1</v>
      </c>
      <c r="FV78" s="27"/>
      <c r="FW78" s="27"/>
      <c r="FX78" s="27"/>
      <c r="FY78" s="27"/>
      <c r="FZ78" s="27"/>
      <c r="GA78" s="3"/>
      <c r="GB78" s="3"/>
      <c r="GC78" s="3"/>
      <c r="GD78" s="3" t="s">
        <v>91</v>
      </c>
      <c r="GE78" s="3" t="str">
        <f t="shared" si="40"/>
        <v>t13 = 'NSE:TATASTEEL1!'</v>
      </c>
      <c r="GF78" s="3" t="str">
        <f t="shared" si="41"/>
        <v>TATASTEEL</v>
      </c>
      <c r="GG78" s="3"/>
      <c r="GH78" s="3"/>
      <c r="GI78" s="3"/>
      <c r="GJ78" s="3"/>
      <c r="GK78" s="3" t="s">
        <v>200</v>
      </c>
      <c r="GL78" s="27">
        <v>1</v>
      </c>
      <c r="GM78" s="27"/>
      <c r="GN78" s="27"/>
      <c r="GO78" s="27"/>
      <c r="GP78" s="27"/>
      <c r="GQ78" s="3"/>
      <c r="GR78" s="3" t="s">
        <v>91</v>
      </c>
      <c r="GS78" s="3" t="str">
        <f t="shared" si="42"/>
        <v>t13 = 'NSE:INDUSINDBK1!'</v>
      </c>
      <c r="GT78" s="3" t="str">
        <f t="shared" si="43"/>
        <v>INDUSINDBK</v>
      </c>
      <c r="GU78" s="3"/>
      <c r="GV78" s="3"/>
      <c r="HA78" s="3"/>
      <c r="HB78" s="3"/>
      <c r="HC78" s="3"/>
      <c r="HD78" s="3"/>
      <c r="HE78" s="3"/>
      <c r="HF78" s="3"/>
      <c r="HG78" s="3"/>
      <c r="HH78" s="3"/>
      <c r="HI78" s="3"/>
      <c r="HJ78" s="3"/>
      <c r="HK78" s="3"/>
      <c r="HL78" s="3"/>
      <c r="HM78" s="3"/>
      <c r="HN78" s="55"/>
      <c r="HO78" s="3"/>
      <c r="HP78" s="27"/>
      <c r="HQ78" s="27"/>
      <c r="HR78" s="27"/>
      <c r="HS78" s="27"/>
      <c r="HT78" s="27"/>
      <c r="HU78" s="27"/>
      <c r="HV78" s="27"/>
      <c r="HW78" s="27"/>
      <c r="HX78" s="3"/>
      <c r="HY78" s="3"/>
      <c r="HZ78" s="3"/>
      <c r="IA78" s="3"/>
      <c r="IB78" s="3"/>
      <c r="IC78" s="3"/>
      <c r="ID78" s="3"/>
    </row>
    <row r="79" spans="1:238" x14ac:dyDescent="0.25">
      <c r="A79" s="21" t="str">
        <f>IF(Final_DF!A79="","",Final_DF!A79)</f>
        <v>DRREDDY</v>
      </c>
      <c r="B79" s="21" t="str">
        <f>IF(Final_DF!G79="","",Final_DF!G79)</f>
        <v xml:space="preserve">DR. REDDY S LABORATORIES            </v>
      </c>
      <c r="C79" s="21" t="str">
        <f>IF(Final_DF!E79="","",Final_DF!E79)</f>
        <v>Health Technology</v>
      </c>
      <c r="D79" s="21" t="str">
        <f>IF(Final_DF!F79="","",Final_DF!F79)</f>
        <v>Pharmaceuticals: Major</v>
      </c>
      <c r="E79" s="21" t="b">
        <f>IF(Final_DF!BT79="","",Final_DF!BT79)</f>
        <v>0</v>
      </c>
      <c r="F79" s="21" t="b">
        <f>IF(Final_DF!BJ79="","",Final_DF!BJ79)</f>
        <v>1</v>
      </c>
      <c r="G79" s="21" t="b">
        <f>IF(Final_DF!CS79="","",Final_DF!CS79)</f>
        <v>0</v>
      </c>
      <c r="H79" s="37" t="str">
        <f>IF(Final_DF!CT79="","",Final_DF!CT79)</f>
        <v>BEARISH_ALIGNMENT</v>
      </c>
      <c r="I79" s="37" t="str">
        <f>IF(Final_DF!CU79="","",Final_DF!CU79)</f>
        <v>BEARISH_ALIGNMENT</v>
      </c>
      <c r="J79" s="21" t="str">
        <f>IF(Final_DF!CQ79="","",Final_DF!CQ79)</f>
        <v>BEARISH</v>
      </c>
      <c r="K79" s="21" t="str">
        <f>IF(Final_DF!CB79="","",Final_DF!CB79)</f>
        <v>Short Buildup</v>
      </c>
      <c r="L79" s="22" t="str">
        <f>IF(Final_DF!CV79="","",Final_DF!CV79)</f>
        <v>BEARISH</v>
      </c>
      <c r="M79" s="22">
        <f>IF(Final_DF!CW79="","",Final_DF!CW79)</f>
        <v>6</v>
      </c>
      <c r="N79" s="22">
        <f>IF(Final_DF!CX79="","",Final_DF!CX79)</f>
        <v>957</v>
      </c>
      <c r="O79" s="22" t="b">
        <f>IF(Final_DF!CY79="","",Final_DF!CY79)</f>
        <v>0</v>
      </c>
      <c r="P79" s="22" t="str">
        <f>IF(Final_DF!CM79="","",Final_DF!CM79)</f>
        <v>Sell</v>
      </c>
      <c r="Q79" s="22" t="str">
        <f>IF(Final_DF!CN79="","",Final_DF!CN79)</f>
        <v>LAST_LOSER</v>
      </c>
      <c r="R79" s="22">
        <f>IF(P79="","",ROUND((Final_DF!CO79/6)+1,0))</f>
        <v>1</v>
      </c>
      <c r="S79" s="22">
        <f>IF(Final_DF!CP79="","",Final_DF!CP79)</f>
        <v>5650</v>
      </c>
      <c r="T79" s="22">
        <f>IFERROR(VLOOKUP(A79,VSLRT!A:E,3,FALSE),"")</f>
        <v>0</v>
      </c>
      <c r="U79" s="22">
        <f>IFERROR(VLOOKUP(A79,VSLRT!A:E,4,FALSE),"")</f>
        <v>0</v>
      </c>
      <c r="V79" s="22">
        <f>IFERROR(VLOOKUP(A79,VSLRT!A:E,5,FALSE),"")</f>
        <v>0</v>
      </c>
      <c r="W79" s="23" t="b">
        <f>IF(Final_DF!BA79="","",Final_DF!BA79)</f>
        <v>0</v>
      </c>
      <c r="X79" s="23" t="b">
        <f>IF(Final_DF!BB79="","",Final_DF!BB79)</f>
        <v>0</v>
      </c>
      <c r="Y79" s="23" t="b">
        <f>IF(Final_DF!BC79="","",Final_DF!BC79)</f>
        <v>0</v>
      </c>
      <c r="Z79" s="23">
        <f>IF(Final_DF!AW79="","",Final_DF!AW79)</f>
        <v>0</v>
      </c>
      <c r="AA79" s="23">
        <f>IF(Final_DF!AX79="","",Final_DF!AX79)</f>
        <v>0</v>
      </c>
      <c r="AB79" s="23">
        <f>IF(Final_DF!AY79="","",Final_DF!AY79)</f>
        <v>0</v>
      </c>
      <c r="AC79" s="23">
        <f>IF(Final_DF!M79="","",ROUND(Final_DF!M79,2))</f>
        <v>-0.87</v>
      </c>
      <c r="AD79" s="23">
        <f>IF(Final_DF!L79="","",ROUND(Final_DF!L79,2))</f>
        <v>5633.05</v>
      </c>
      <c r="AE79" s="23" t="b">
        <f>IF(Final_DF!AZ79="","",Final_DF!AZ79)</f>
        <v>0</v>
      </c>
      <c r="AH79" s="23" t="str">
        <f>IF(Final_DF!AO79="","",Final_DF!AO79)</f>
        <v>VR146</v>
      </c>
      <c r="AI79" s="23" t="b">
        <f>IF(Final_DF!AP79="","",Final_DF!AP79)</f>
        <v>0</v>
      </c>
      <c r="AJ79" s="23" t="str">
        <f>IF(Final_DF!AH79="","",Final_DF!AH79)</f>
        <v>0.53</v>
      </c>
      <c r="AK79" s="21" t="str">
        <f>IFERROR(VLOOKUP(A79,Postmarket!A:X,24,FALSE),"")</f>
        <v/>
      </c>
      <c r="AL79" s="21" t="str">
        <f>IFERROR(VLOOKUP(A79,Postmarket!A:X,23,FALSE),"")</f>
        <v>SPR22</v>
      </c>
      <c r="AM79" s="21">
        <f>IFERROR(VLOOKUP(A79,Postmarket!A:X,8,FALSE),"")</f>
        <v>-0.53</v>
      </c>
      <c r="AN79" s="21">
        <f>IFERROR(VLOOKUP(A79,Postmarket!A:F,5,FALSE),"")</f>
        <v>5668.2</v>
      </c>
      <c r="AO79" s="23" t="str">
        <f>IF(Final_DF!DB79="","",Final_DF!DB79)</f>
        <v/>
      </c>
      <c r="AP79" s="23">
        <f>IF(Final_DF!CZ79="","",Final_DF!CZ79)</f>
        <v>17.48</v>
      </c>
      <c r="AQ79" s="23">
        <f>IF(Final_DF!DA79="","",Final_DF!DA79)</f>
        <v>18.84</v>
      </c>
      <c r="AR79" s="23" t="b">
        <f>IF(Final_DF!DC79="","",Final_DF!DC79)</f>
        <v>0</v>
      </c>
      <c r="AS79" s="23" t="b">
        <f>IF(Final_DF!DD79="","",Final_DF!DD79)</f>
        <v>0</v>
      </c>
      <c r="AT79" s="23" t="b">
        <f>IF(Final_DF!DE79="","",Final_DF!DE79)</f>
        <v>0</v>
      </c>
      <c r="AU79" s="23" t="b">
        <f>IF(Final_DF!DF79="","",Final_DF!DF79)</f>
        <v>0</v>
      </c>
      <c r="AY79" s="3"/>
      <c r="AZ79" s="3"/>
      <c r="BA79" s="3"/>
      <c r="BB79" s="55"/>
      <c r="BC79" s="3"/>
      <c r="BD79" s="3"/>
      <c r="BE79" s="3"/>
      <c r="BF79" s="3"/>
      <c r="BG79" s="3"/>
      <c r="BH79" s="3"/>
      <c r="BI79" s="3"/>
      <c r="BJ79" s="3"/>
      <c r="BK79" s="3"/>
      <c r="BL79" s="3"/>
      <c r="BM79" s="3"/>
      <c r="BN79" s="3"/>
      <c r="BO79" s="3"/>
      <c r="BP79" s="3"/>
      <c r="BQ79" s="3"/>
      <c r="BR79" s="3"/>
      <c r="BS79" s="3"/>
      <c r="BT79" s="3"/>
      <c r="BU79" s="99"/>
      <c r="BV79" s="99"/>
      <c r="BW79" s="3"/>
      <c r="BX79" s="3"/>
      <c r="BY79" s="3"/>
      <c r="BZ79" s="3"/>
      <c r="CA79" s="3"/>
      <c r="CG79" s="3"/>
      <c r="CH79" s="3"/>
      <c r="CI79" s="3"/>
      <c r="CJ79" s="55"/>
      <c r="CK79" s="3"/>
      <c r="CL79" s="3"/>
      <c r="CM79" s="3"/>
      <c r="CN79" s="3"/>
      <c r="CO79" s="3"/>
      <c r="CP79" s="3"/>
      <c r="CQ79" s="3"/>
      <c r="CR79" s="3"/>
      <c r="CS79" s="3"/>
      <c r="CT79" s="3"/>
      <c r="CU79" s="3"/>
      <c r="CV79" s="3"/>
      <c r="CW79" s="3"/>
      <c r="CX79" s="3"/>
      <c r="CY79" s="3"/>
      <c r="CZ79" s="3"/>
      <c r="DA79" s="3"/>
      <c r="DB79" s="3"/>
      <c r="DC79" s="99"/>
      <c r="DD79" s="99"/>
      <c r="DE79" s="3"/>
      <c r="DF79" s="3"/>
      <c r="DG79" s="3"/>
      <c r="DH79" s="3"/>
      <c r="DI79" s="3"/>
      <c r="DJ79" s="3"/>
      <c r="DK79" s="3"/>
      <c r="DP79" s="3"/>
      <c r="DQ79" s="3"/>
      <c r="DR79" s="3"/>
      <c r="DS79" s="3"/>
      <c r="DW79" s="3"/>
      <c r="DX79" s="3"/>
      <c r="DY79" s="3"/>
      <c r="DZ79" s="3"/>
      <c r="ED79" s="3"/>
      <c r="EE79" s="3"/>
      <c r="EF79" s="55"/>
      <c r="EG79" s="3"/>
      <c r="EH79" s="3"/>
      <c r="EI79" s="3"/>
      <c r="EJ79" s="3"/>
      <c r="EO79"/>
      <c r="EP79"/>
      <c r="EQ79"/>
      <c r="ER79"/>
      <c r="ES79" s="3"/>
      <c r="FB79" s="3" t="s">
        <v>314</v>
      </c>
      <c r="FC79" s="3" t="s">
        <v>233</v>
      </c>
      <c r="FD79" s="3">
        <v>199</v>
      </c>
      <c r="FE79" s="3">
        <v>1</v>
      </c>
      <c r="FF79" s="27"/>
      <c r="FG79" s="27">
        <v>1</v>
      </c>
      <c r="FH79" s="27">
        <v>1</v>
      </c>
      <c r="FT79" s="3" t="s">
        <v>191</v>
      </c>
      <c r="FU79" s="27">
        <v>1</v>
      </c>
      <c r="FV79" s="27"/>
      <c r="FW79" s="27"/>
      <c r="FX79" s="27"/>
      <c r="FY79" s="27"/>
      <c r="FZ79" s="27"/>
      <c r="GA79" s="3"/>
      <c r="GB79" s="3"/>
      <c r="GC79" s="3"/>
      <c r="GD79" s="3" t="s">
        <v>92</v>
      </c>
      <c r="GE79" s="3" t="str">
        <f t="shared" si="40"/>
        <v>t14 = 'NSE:TCS1!'</v>
      </c>
      <c r="GF79" s="3" t="str">
        <f t="shared" si="41"/>
        <v>TCS</v>
      </c>
      <c r="GG79" s="3"/>
      <c r="GH79" s="3"/>
      <c r="GI79" s="3"/>
      <c r="GJ79" s="3"/>
      <c r="GK79" s="3" t="s">
        <v>268</v>
      </c>
      <c r="GL79" s="27">
        <v>1</v>
      </c>
      <c r="GM79" s="27"/>
      <c r="GN79" s="27"/>
      <c r="GO79" s="27"/>
      <c r="GP79" s="27"/>
      <c r="GQ79" s="3"/>
      <c r="GR79" s="3" t="s">
        <v>92</v>
      </c>
      <c r="GS79" s="3" t="str">
        <f t="shared" si="42"/>
        <v>t14 = 'NSE:INDUSTOWER1!'</v>
      </c>
      <c r="GT79" s="3" t="str">
        <f t="shared" si="43"/>
        <v>INDUSTOWER</v>
      </c>
      <c r="GU79" s="3"/>
      <c r="GV79" s="3"/>
      <c r="HA79" s="3"/>
      <c r="HB79" s="3"/>
      <c r="HC79" s="3"/>
      <c r="HD79" s="3"/>
      <c r="HE79" s="3"/>
      <c r="HF79" s="3"/>
      <c r="HG79" s="3"/>
      <c r="HH79" s="3"/>
      <c r="HI79" s="3"/>
      <c r="HJ79" s="3"/>
      <c r="HK79" s="3"/>
      <c r="HL79" s="3"/>
      <c r="HM79" s="3"/>
      <c r="HN79" s="55"/>
      <c r="HO79" s="3"/>
      <c r="HP79" s="27"/>
      <c r="HQ79" s="27"/>
      <c r="HR79" s="27"/>
      <c r="HS79" s="27"/>
      <c r="HT79" s="27"/>
      <c r="HU79" s="27"/>
      <c r="HV79" s="27"/>
      <c r="HW79" s="27"/>
      <c r="HX79" s="3"/>
      <c r="HY79" s="3"/>
      <c r="HZ79" s="3"/>
      <c r="IA79" s="3"/>
      <c r="IB79" s="3"/>
      <c r="IC79" s="3"/>
      <c r="ID79" s="3"/>
    </row>
    <row r="80" spans="1:238" x14ac:dyDescent="0.25">
      <c r="A80" s="21" t="str">
        <f>IF(Final_DF!A80="","",Final_DF!A80)</f>
        <v>BERGEPAINT</v>
      </c>
      <c r="B80" s="21" t="str">
        <f>IF(Final_DF!G80="","",Final_DF!G80)</f>
        <v xml:space="preserve">BERGER PAINTS (I) LTD               </v>
      </c>
      <c r="C80" s="21" t="str">
        <f>IF(Final_DF!E80="","",Final_DF!E80)</f>
        <v>Process Industries</v>
      </c>
      <c r="D80" s="21" t="str">
        <f>IF(Final_DF!F80="","",Final_DF!F80)</f>
        <v>Industrial Specialties</v>
      </c>
      <c r="E80" s="21" t="b">
        <f>IF(Final_DF!BT80="","",Final_DF!BT80)</f>
        <v>0</v>
      </c>
      <c r="F80" s="21" t="b">
        <f>IF(Final_DF!BJ80="","",Final_DF!BJ80)</f>
        <v>1</v>
      </c>
      <c r="G80" s="21" t="b">
        <f>IF(Final_DF!CS80="","",Final_DF!CS80)</f>
        <v>0</v>
      </c>
      <c r="H80" s="37" t="str">
        <f>IF(Final_DF!CT80="","",Final_DF!CT80)</f>
        <v>BEARISH_ALIGNMENT</v>
      </c>
      <c r="I80" s="37" t="str">
        <f>IF(Final_DF!CU80="","",Final_DF!CU80)</f>
        <v>BEARISH_ALIGNMENT</v>
      </c>
      <c r="J80" s="21" t="str">
        <f>IF(Final_DF!CQ80="","",Final_DF!CQ80)</f>
        <v>BEARISH</v>
      </c>
      <c r="K80" s="21" t="str">
        <f>IF(Final_DF!CB80="","",Final_DF!CB80)</f>
        <v>Long Unwinding</v>
      </c>
      <c r="L80" s="22" t="str">
        <f>IF(Final_DF!CV80="","",Final_DF!CV80)</f>
        <v>BULLISH</v>
      </c>
      <c r="M80" s="22">
        <f>IF(Final_DF!CW80="","",Final_DF!CW80)</f>
        <v>10</v>
      </c>
      <c r="N80" s="22">
        <f>IF(Final_DF!CX80="","",Final_DF!CX80)</f>
        <v>99</v>
      </c>
      <c r="O80" s="22" t="b">
        <f>IF(Final_DF!CY80="","",Final_DF!CY80)</f>
        <v>0</v>
      </c>
      <c r="P80" s="22" t="str">
        <f>IF(Final_DF!CM80="","",Final_DF!CM80)</f>
        <v>Sell</v>
      </c>
      <c r="Q80" s="22" t="str">
        <f>IF(Final_DF!CN80="","",Final_DF!CN80)</f>
        <v>LAST_WINNER</v>
      </c>
      <c r="R80" s="22">
        <f>IF(P80="","",ROUND((Final_DF!CO80/6)+1,0))</f>
        <v>5</v>
      </c>
      <c r="S80" s="22">
        <f>IF(Final_DF!CP80="","",Final_DF!CP80)</f>
        <v>600</v>
      </c>
      <c r="T80" s="22">
        <f>IFERROR(VLOOKUP(A80,VSLRT!A:E,3,FALSE),"")</f>
        <v>0</v>
      </c>
      <c r="U80" s="22">
        <f>IFERROR(VLOOKUP(A80,VSLRT!A:E,4,FALSE),"")</f>
        <v>0</v>
      </c>
      <c r="V80" s="22">
        <f>IFERROR(VLOOKUP(A80,VSLRT!A:E,5,FALSE),"")</f>
        <v>0</v>
      </c>
      <c r="W80" s="23" t="b">
        <f>IF(Final_DF!BA80="","",Final_DF!BA80)</f>
        <v>0</v>
      </c>
      <c r="X80" s="23" t="b">
        <f>IF(Final_DF!BB80="","",Final_DF!BB80)</f>
        <v>0</v>
      </c>
      <c r="Y80" s="23" t="b">
        <f>IF(Final_DF!BC80="","",Final_DF!BC80)</f>
        <v>0</v>
      </c>
      <c r="Z80" s="23">
        <f>IF(Final_DF!AW80="","",Final_DF!AW80)</f>
        <v>0</v>
      </c>
      <c r="AA80" s="23">
        <f>IF(Final_DF!AX80="","",Final_DF!AX80)</f>
        <v>0</v>
      </c>
      <c r="AB80" s="23">
        <f>IF(Final_DF!AY80="","",Final_DF!AY80)</f>
        <v>0</v>
      </c>
      <c r="AC80" s="23">
        <f>IF(Final_DF!M80="","",ROUND(Final_DF!M80,2))</f>
        <v>-0.86</v>
      </c>
      <c r="AD80" s="23">
        <f>IF(Final_DF!L80="","",ROUND(Final_DF!L80,2))</f>
        <v>574.4</v>
      </c>
      <c r="AE80" s="23" t="b">
        <f>IF(Final_DF!AZ80="","",Final_DF!AZ80)</f>
        <v>0</v>
      </c>
      <c r="AH80" s="23" t="str">
        <f>IF(Final_DF!AO80="","",Final_DF!AO80)</f>
        <v>VR148</v>
      </c>
      <c r="AI80" s="23" t="b">
        <f>IF(Final_DF!AP80="","",Final_DF!AP80)</f>
        <v>0</v>
      </c>
      <c r="AJ80" s="23" t="str">
        <f>IF(Final_DF!AH80="","",Final_DF!AH80)</f>
        <v>0.46</v>
      </c>
      <c r="AK80" s="21" t="str">
        <f>IFERROR(VLOOKUP(A80,Postmarket!A:X,24,FALSE),"")</f>
        <v/>
      </c>
      <c r="AL80" s="21" t="str">
        <f>IFERROR(VLOOKUP(A80,Postmarket!A:X,23,FALSE),"")</f>
        <v/>
      </c>
      <c r="AM80" s="21">
        <f>IFERROR(VLOOKUP(A80,Postmarket!A:X,8,FALSE),"")</f>
        <v>-0.84</v>
      </c>
      <c r="AN80" s="21">
        <f>IFERROR(VLOOKUP(A80,Postmarket!A:F,5,FALSE),"")</f>
        <v>579.35</v>
      </c>
      <c r="AO80" s="23" t="str">
        <f>IF(Final_DF!DB80="","",Final_DF!DB80)</f>
        <v/>
      </c>
      <c r="AP80" s="23">
        <f>IF(Final_DF!CZ80="","",Final_DF!CZ80)</f>
        <v>21.63</v>
      </c>
      <c r="AQ80" s="23">
        <f>IF(Final_DF!DA80="","",Final_DF!DA80)</f>
        <v>22.28</v>
      </c>
      <c r="AR80" s="23" t="b">
        <f>IF(Final_DF!DC80="","",Final_DF!DC80)</f>
        <v>0</v>
      </c>
      <c r="AS80" s="23" t="b">
        <f>IF(Final_DF!DD80="","",Final_DF!DD80)</f>
        <v>0</v>
      </c>
      <c r="AT80" s="23" t="b">
        <f>IF(Final_DF!DE80="","",Final_DF!DE80)</f>
        <v>0</v>
      </c>
      <c r="AU80" s="23" t="b">
        <f>IF(Final_DF!DF80="","",Final_DF!DF80)</f>
        <v>0</v>
      </c>
      <c r="AY80" s="3"/>
      <c r="AZ80" s="3"/>
      <c r="BA80" s="3"/>
      <c r="BB80" s="55"/>
      <c r="BC80" s="3"/>
      <c r="BD80" s="3"/>
      <c r="BE80" s="3"/>
      <c r="BF80" s="3"/>
      <c r="BG80" s="3"/>
      <c r="BH80" s="3"/>
      <c r="BI80" s="3"/>
      <c r="BJ80" s="3"/>
      <c r="BK80" s="3"/>
      <c r="BL80" s="3"/>
      <c r="BM80" s="3"/>
      <c r="BN80" s="3"/>
      <c r="BO80" s="3"/>
      <c r="BP80" s="3"/>
      <c r="BQ80" s="3"/>
      <c r="BR80" s="3"/>
      <c r="BS80" s="3"/>
      <c r="BT80" s="3"/>
      <c r="BU80" s="99"/>
      <c r="BV80" s="99"/>
      <c r="BW80" s="3"/>
      <c r="BX80" s="3"/>
      <c r="BY80" s="3"/>
      <c r="BZ80" s="3"/>
      <c r="CA80" s="3"/>
      <c r="CG80" s="3"/>
      <c r="CH80" s="3"/>
      <c r="CI80" s="3"/>
      <c r="CJ80" s="55"/>
      <c r="CK80" s="3"/>
      <c r="CL80" s="3"/>
      <c r="CM80" s="3"/>
      <c r="CN80" s="3"/>
      <c r="CO80" s="3"/>
      <c r="CP80" s="3"/>
      <c r="CQ80" s="3"/>
      <c r="CR80" s="3"/>
      <c r="CS80" s="3"/>
      <c r="CT80" s="3"/>
      <c r="CU80" s="3"/>
      <c r="CV80" s="3"/>
      <c r="CW80" s="3"/>
      <c r="CX80" s="3"/>
      <c r="CY80" s="3"/>
      <c r="CZ80" s="3"/>
      <c r="DA80" s="3"/>
      <c r="DB80" s="3"/>
      <c r="DC80" s="99"/>
      <c r="DD80" s="99"/>
      <c r="DE80" s="3"/>
      <c r="DF80" s="3"/>
      <c r="DG80" s="3"/>
      <c r="DH80" s="3"/>
      <c r="DI80" s="3"/>
      <c r="DJ80" s="3"/>
      <c r="DK80" s="3"/>
      <c r="DP80" s="3"/>
      <c r="DQ80" s="3"/>
      <c r="DR80" s="3"/>
      <c r="DS80" s="3"/>
      <c r="DW80" s="3"/>
      <c r="DX80" s="3"/>
      <c r="DY80" s="3"/>
      <c r="DZ80" s="3"/>
      <c r="ED80" s="3"/>
      <c r="EE80" s="3"/>
      <c r="EF80" s="55"/>
      <c r="EG80" s="3"/>
      <c r="EH80" s="3"/>
      <c r="EI80" s="3"/>
      <c r="EJ80" s="3"/>
      <c r="EO80"/>
      <c r="EP80"/>
      <c r="EQ80"/>
      <c r="ER80"/>
      <c r="ES80" s="3"/>
      <c r="FB80" s="3"/>
      <c r="FC80" s="3" t="s">
        <v>244</v>
      </c>
      <c r="FD80" s="3">
        <v>145</v>
      </c>
      <c r="FE80" s="3">
        <v>2</v>
      </c>
      <c r="FF80" s="27"/>
      <c r="FG80" s="27">
        <v>1</v>
      </c>
      <c r="FH80" s="27">
        <v>1</v>
      </c>
      <c r="FT80" s="3" t="s">
        <v>220</v>
      </c>
      <c r="FU80" s="27">
        <v>1</v>
      </c>
      <c r="FV80" s="27"/>
      <c r="FW80" s="27"/>
      <c r="FX80" s="27"/>
      <c r="FY80" s="27"/>
      <c r="FZ80" s="27"/>
      <c r="GA80" s="3"/>
      <c r="GB80" s="3"/>
      <c r="GC80" s="3"/>
      <c r="GD80" s="3" t="s">
        <v>93</v>
      </c>
      <c r="GE80" s="3" t="str">
        <f t="shared" si="40"/>
        <v>t15 = 'NSE:TITAN1!'</v>
      </c>
      <c r="GF80" s="3" t="str">
        <f t="shared" si="41"/>
        <v>TITAN</v>
      </c>
      <c r="GG80" s="3"/>
      <c r="GH80" s="3"/>
      <c r="GI80" s="3"/>
      <c r="GJ80" s="3"/>
      <c r="GK80" s="3" t="s">
        <v>1</v>
      </c>
      <c r="GL80" s="27">
        <v>1</v>
      </c>
      <c r="GM80" s="27"/>
      <c r="GN80" s="27"/>
      <c r="GO80" s="27"/>
      <c r="GP80" s="27"/>
      <c r="GQ80" s="3"/>
      <c r="GR80" s="3" t="s">
        <v>93</v>
      </c>
      <c r="GS80" s="3" t="str">
        <f t="shared" si="42"/>
        <v>t15 = 'NSE:INFY1!'</v>
      </c>
      <c r="GT80" s="3" t="str">
        <f t="shared" si="43"/>
        <v>INFY</v>
      </c>
      <c r="GU80" s="3"/>
      <c r="GV80" s="3"/>
      <c r="HA80" s="3"/>
      <c r="HB80" s="3"/>
      <c r="HC80" s="3"/>
      <c r="HD80" s="3"/>
      <c r="HE80" s="3"/>
      <c r="HF80" s="3"/>
      <c r="HG80" s="3"/>
      <c r="HH80" s="3"/>
      <c r="HI80" s="3"/>
      <c r="HJ80" s="3"/>
      <c r="HK80" s="3"/>
      <c r="HL80" s="3"/>
      <c r="HM80" s="3"/>
      <c r="HN80" s="55"/>
      <c r="HO80" s="3"/>
      <c r="HP80" s="27"/>
      <c r="HQ80" s="27"/>
      <c r="HR80" s="27"/>
      <c r="HS80" s="27"/>
      <c r="HT80" s="27"/>
      <c r="HU80" s="27"/>
      <c r="HV80" s="27"/>
      <c r="HW80" s="27"/>
      <c r="HX80" s="3"/>
      <c r="HY80" s="3"/>
      <c r="HZ80" s="3"/>
      <c r="IA80" s="3"/>
      <c r="IB80" s="3"/>
      <c r="IC80" s="3"/>
      <c r="ID80" s="3"/>
    </row>
    <row r="81" spans="1:238" x14ac:dyDescent="0.25">
      <c r="A81" s="21" t="str">
        <f>IF(Final_DF!A81="","",Final_DF!A81)</f>
        <v>VEDL</v>
      </c>
      <c r="B81" s="21" t="str">
        <f>IF(Final_DF!G81="","",Final_DF!G81)</f>
        <v xml:space="preserve">VEDANTA LIMITED                     </v>
      </c>
      <c r="C81" s="21" t="str">
        <f>IF(Final_DF!E81="","",Final_DF!E81)</f>
        <v>Non-Energy Minerals</v>
      </c>
      <c r="D81" s="21" t="str">
        <f>IF(Final_DF!F81="","",Final_DF!F81)</f>
        <v>Aluminum</v>
      </c>
      <c r="E81" s="21" t="b">
        <f>IF(Final_DF!BT81="","",Final_DF!BT81)</f>
        <v>0</v>
      </c>
      <c r="F81" s="21" t="b">
        <f>IF(Final_DF!BJ81="","",Final_DF!BJ81)</f>
        <v>1</v>
      </c>
      <c r="G81" s="21" t="b">
        <f>IF(Final_DF!CS81="","",Final_DF!CS81)</f>
        <v>0</v>
      </c>
      <c r="H81" s="37" t="str">
        <f>IF(Final_DF!CT81="","",Final_DF!CT81)</f>
        <v>na</v>
      </c>
      <c r="I81" s="37" t="str">
        <f>IF(Final_DF!CU81="","",Final_DF!CU81)</f>
        <v>na</v>
      </c>
      <c r="J81" s="21" t="str">
        <f>IF(Final_DF!CQ81="","",Final_DF!CQ81)</f>
        <v>BEARISH</v>
      </c>
      <c r="K81" s="21" t="str">
        <f>IF(Final_DF!CB81="","",Final_DF!CB81)</f>
        <v>Long Unwinding</v>
      </c>
      <c r="L81" s="22" t="str">
        <f>IF(Final_DF!CV81="","",Final_DF!CV81)</f>
        <v>BULLISH</v>
      </c>
      <c r="M81" s="22">
        <f>IF(Final_DF!CW81="","",Final_DF!CW81)</f>
        <v>10</v>
      </c>
      <c r="N81" s="22">
        <f>IF(Final_DF!CX81="","",Final_DF!CX81)</f>
        <v>45</v>
      </c>
      <c r="O81" s="22" t="b">
        <f>IF(Final_DF!CY81="","",Final_DF!CY81)</f>
        <v>0</v>
      </c>
      <c r="P81" s="22" t="str">
        <f>IF(Final_DF!CM81="","",Final_DF!CM81)</f>
        <v>Sell</v>
      </c>
      <c r="Q81" s="22" t="str">
        <f>IF(Final_DF!CN81="","",Final_DF!CN81)</f>
        <v>LAST_WINNER</v>
      </c>
      <c r="R81" s="22">
        <f>IF(P81="","",ROUND((Final_DF!CO81/6)+1,0))</f>
        <v>6</v>
      </c>
      <c r="S81" s="22">
        <f>IF(Final_DF!CP81="","",Final_DF!CP81)</f>
        <v>275</v>
      </c>
      <c r="T81" s="22">
        <f>IFERROR(VLOOKUP(A81,VSLRT!A:E,3,FALSE),"")</f>
        <v>0</v>
      </c>
      <c r="U81" s="22">
        <f>IFERROR(VLOOKUP(A81,VSLRT!A:E,4,FALSE),"")</f>
        <v>0</v>
      </c>
      <c r="V81" s="22">
        <f>IFERROR(VLOOKUP(A81,VSLRT!A:E,5,FALSE),"")</f>
        <v>0</v>
      </c>
      <c r="W81" s="23" t="b">
        <f>IF(Final_DF!BA81="","",Final_DF!BA81)</f>
        <v>0</v>
      </c>
      <c r="X81" s="23" t="b">
        <f>IF(Final_DF!BB81="","",Final_DF!BB81)</f>
        <v>0</v>
      </c>
      <c r="Y81" s="23" t="b">
        <f>IF(Final_DF!BC81="","",Final_DF!BC81)</f>
        <v>0</v>
      </c>
      <c r="Z81" s="23">
        <f>IF(Final_DF!AW81="","",Final_DF!AW81)</f>
        <v>0</v>
      </c>
      <c r="AA81" s="23">
        <f>IF(Final_DF!AX81="","",Final_DF!AX81)</f>
        <v>0</v>
      </c>
      <c r="AB81" s="23">
        <f>IF(Final_DF!AY81="","",Final_DF!AY81)</f>
        <v>0</v>
      </c>
      <c r="AC81" s="23">
        <f>IF(Final_DF!M81="","",ROUND(Final_DF!M81,2))</f>
        <v>-0.86</v>
      </c>
      <c r="AD81" s="23">
        <f>IF(Final_DF!L81="","",ROUND(Final_DF!L81,2))</f>
        <v>264.64999999999998</v>
      </c>
      <c r="AE81" s="23" t="b">
        <f>IF(Final_DF!AZ81="","",Final_DF!AZ81)</f>
        <v>0</v>
      </c>
      <c r="AH81" s="23" t="str">
        <f>IF(Final_DF!AO81="","",Final_DF!AO81)</f>
        <v>VR50</v>
      </c>
      <c r="AI81" s="23" t="b">
        <f>IF(Final_DF!AP81="","",Final_DF!AP81)</f>
        <v>0</v>
      </c>
      <c r="AJ81" s="23" t="str">
        <f>IF(Final_DF!AH81="","",Final_DF!AH81)</f>
        <v>0.11</v>
      </c>
      <c r="AK81" s="21" t="str">
        <f>IFERROR(VLOOKUP(A81,Postmarket!A:X,24,FALSE),"")</f>
        <v>SOR19</v>
      </c>
      <c r="AL81" s="21" t="str">
        <f>IFERROR(VLOOKUP(A81,Postmarket!A:X,23,FALSE),"")</f>
        <v/>
      </c>
      <c r="AM81" s="21">
        <f>IFERROR(VLOOKUP(A81,Postmarket!A:X,8,FALSE),"")</f>
        <v>-0.64</v>
      </c>
      <c r="AN81" s="21">
        <f>IFERROR(VLOOKUP(A81,Postmarket!A:F,5,FALSE),"")</f>
        <v>266.45</v>
      </c>
      <c r="AO81" s="23" t="str">
        <f>IF(Final_DF!DB81="","",Final_DF!DB81)</f>
        <v/>
      </c>
      <c r="AP81" s="23">
        <f>IF(Final_DF!CZ81="","",Final_DF!CZ81)</f>
        <v>65.98</v>
      </c>
      <c r="AQ81" s="23">
        <f>IF(Final_DF!DA81="","",Final_DF!DA81)</f>
        <v>66.209999999999994</v>
      </c>
      <c r="AR81" s="23" t="b">
        <f>IF(Final_DF!DC81="","",Final_DF!DC81)</f>
        <v>0</v>
      </c>
      <c r="AS81" s="23" t="b">
        <f>IF(Final_DF!DD81="","",Final_DF!DD81)</f>
        <v>0</v>
      </c>
      <c r="AT81" s="23" t="b">
        <f>IF(Final_DF!DE81="","",Final_DF!DE81)</f>
        <v>0</v>
      </c>
      <c r="AU81" s="23" t="b">
        <f>IF(Final_DF!DF81="","",Final_DF!DF81)</f>
        <v>0</v>
      </c>
      <c r="AY81" s="3"/>
      <c r="AZ81" s="3"/>
      <c r="BA81" s="3"/>
      <c r="BB81" s="55"/>
      <c r="BC81" s="3"/>
      <c r="BD81" s="3"/>
      <c r="BE81" s="3"/>
      <c r="BF81" s="3"/>
      <c r="BG81" s="3"/>
      <c r="BH81" s="3"/>
      <c r="BI81" s="3"/>
      <c r="BJ81" s="3"/>
      <c r="BK81" s="3"/>
      <c r="BL81" s="3"/>
      <c r="BM81" s="3"/>
      <c r="BN81" s="3"/>
      <c r="BO81" s="3"/>
      <c r="BP81" s="3"/>
      <c r="BQ81" s="3"/>
      <c r="BR81" s="3"/>
      <c r="BS81" s="3"/>
      <c r="BT81" s="3"/>
      <c r="BU81" s="99"/>
      <c r="BV81" s="99"/>
      <c r="BW81" s="3"/>
      <c r="BX81" s="3"/>
      <c r="BY81" s="3"/>
      <c r="BZ81" s="3"/>
      <c r="CA81" s="3"/>
      <c r="CG81" s="3"/>
      <c r="CH81" s="3"/>
      <c r="CI81" s="3"/>
      <c r="CJ81" s="55"/>
      <c r="CK81" s="3"/>
      <c r="CL81" s="3"/>
      <c r="CM81" s="3"/>
      <c r="CN81" s="3"/>
      <c r="CO81" s="3"/>
      <c r="CP81" s="3"/>
      <c r="CQ81" s="3"/>
      <c r="CR81" s="3"/>
      <c r="CS81" s="3"/>
      <c r="CT81" s="3"/>
      <c r="CU81" s="3"/>
      <c r="CV81" s="3"/>
      <c r="CW81" s="3"/>
      <c r="CX81" s="3"/>
      <c r="CY81" s="3"/>
      <c r="CZ81" s="3"/>
      <c r="DA81" s="3"/>
      <c r="DB81" s="3"/>
      <c r="DC81" s="99"/>
      <c r="DD81" s="99"/>
      <c r="DE81" s="3"/>
      <c r="DF81" s="3"/>
      <c r="DG81" s="3"/>
      <c r="DH81" s="3"/>
      <c r="DI81" s="3"/>
      <c r="DJ81" s="3"/>
      <c r="DK81" s="3"/>
      <c r="DP81" s="3"/>
      <c r="DQ81" s="3"/>
      <c r="DR81" s="3"/>
      <c r="DS81" s="3"/>
      <c r="DW81" s="3"/>
      <c r="DX81" s="3"/>
      <c r="DY81" s="3"/>
      <c r="DZ81" s="3"/>
      <c r="ED81" s="3"/>
      <c r="EE81" s="3"/>
      <c r="EF81" s="55"/>
      <c r="EG81" s="3"/>
      <c r="EH81" s="3"/>
      <c r="EI81" s="3"/>
      <c r="EJ81" s="3"/>
      <c r="EO81"/>
      <c r="EP81"/>
      <c r="EQ81"/>
      <c r="ER81"/>
      <c r="ES81" s="3"/>
      <c r="FB81" s="3"/>
      <c r="FC81" s="3" t="s">
        <v>267</v>
      </c>
      <c r="FD81" s="3">
        <v>515</v>
      </c>
      <c r="FE81" s="3">
        <v>7</v>
      </c>
      <c r="FF81" s="27"/>
      <c r="FG81" s="27">
        <v>1</v>
      </c>
      <c r="FH81" s="27">
        <v>1</v>
      </c>
      <c r="FT81" s="3" t="s">
        <v>297</v>
      </c>
      <c r="FU81" s="27">
        <v>1</v>
      </c>
      <c r="FV81" s="27"/>
      <c r="FW81" s="27"/>
      <c r="FX81" s="27"/>
      <c r="FY81" s="27"/>
      <c r="FZ81" s="27"/>
      <c r="GA81" s="3"/>
      <c r="GB81" s="3"/>
      <c r="GC81" s="3"/>
      <c r="GD81" s="3" t="s">
        <v>94</v>
      </c>
      <c r="GE81" s="3" t="str">
        <f t="shared" si="40"/>
        <v>t16 = 'NSE:TRENT1!'</v>
      </c>
      <c r="GF81" s="3" t="str">
        <f t="shared" si="41"/>
        <v>TRENT</v>
      </c>
      <c r="GG81" s="3"/>
      <c r="GH81" s="3"/>
      <c r="GI81" s="3"/>
      <c r="GJ81" s="3"/>
      <c r="GK81" s="3" t="s">
        <v>183</v>
      </c>
      <c r="GL81" s="27">
        <v>1</v>
      </c>
      <c r="GM81" s="27"/>
      <c r="GN81" s="27"/>
      <c r="GO81" s="27"/>
      <c r="GP81" s="27"/>
      <c r="GQ81" s="3"/>
      <c r="GR81" s="3" t="s">
        <v>94</v>
      </c>
      <c r="GS81" s="3" t="str">
        <f t="shared" si="42"/>
        <v>t16 = 'NSE:IOC1!'</v>
      </c>
      <c r="GT81" s="3" t="str">
        <f t="shared" si="43"/>
        <v>IOC</v>
      </c>
      <c r="GU81" s="3"/>
      <c r="GV81" s="3"/>
      <c r="HA81" s="3"/>
      <c r="HB81" s="3"/>
      <c r="HC81" s="3"/>
      <c r="HD81" s="3"/>
      <c r="HE81" s="3"/>
      <c r="HF81" s="3"/>
      <c r="HG81" s="3"/>
      <c r="HH81" s="3"/>
      <c r="HI81" s="3"/>
      <c r="HJ81" s="3"/>
      <c r="HK81" s="3"/>
      <c r="HL81" s="3"/>
      <c r="HM81" s="3"/>
      <c r="HN81" s="55"/>
      <c r="HO81" s="3"/>
      <c r="HP81" s="27"/>
      <c r="HQ81" s="27"/>
      <c r="HR81" s="27"/>
      <c r="HS81" s="27"/>
      <c r="HT81" s="27"/>
      <c r="HU81" s="27"/>
      <c r="HV81" s="27"/>
      <c r="HW81" s="27"/>
      <c r="HX81" s="3"/>
      <c r="HY81" s="3"/>
      <c r="HZ81" s="3"/>
      <c r="IA81" s="3"/>
      <c r="IB81" s="3"/>
      <c r="IC81" s="3"/>
      <c r="ID81" s="3"/>
    </row>
    <row r="82" spans="1:238" x14ac:dyDescent="0.25">
      <c r="A82" s="21" t="str">
        <f>IF(Final_DF!A82="","",Final_DF!A82)</f>
        <v>TATACONSUM</v>
      </c>
      <c r="B82" s="21" t="str">
        <f>IF(Final_DF!G82="","",Final_DF!G82)</f>
        <v xml:space="preserve">TATA CONSUMER PRODUCT LTD           </v>
      </c>
      <c r="C82" s="21" t="str">
        <f>IF(Final_DF!E82="","",Final_DF!E82)</f>
        <v>Consumer Non-Durables</v>
      </c>
      <c r="D82" s="21" t="str">
        <f>IF(Final_DF!F82="","",Final_DF!F82)</f>
        <v>Food: Specialty/Candy</v>
      </c>
      <c r="E82" s="21" t="b">
        <f>IF(Final_DF!BT82="","",Final_DF!BT82)</f>
        <v>1</v>
      </c>
      <c r="F82" s="21" t="b">
        <f>IF(Final_DF!BJ82="","",Final_DF!BJ82)</f>
        <v>1</v>
      </c>
      <c r="G82" s="21" t="b">
        <f>IF(Final_DF!CS82="","",Final_DF!CS82)</f>
        <v>0</v>
      </c>
      <c r="H82" s="37" t="str">
        <f>IF(Final_DF!CT82="","",Final_DF!CT82)</f>
        <v>na</v>
      </c>
      <c r="I82" s="37" t="str">
        <f>IF(Final_DF!CU82="","",Final_DF!CU82)</f>
        <v>na</v>
      </c>
      <c r="J82" s="21" t="str">
        <f>IF(Final_DF!CQ82="","",Final_DF!CQ82)</f>
        <v>BEARISH</v>
      </c>
      <c r="K82" s="21" t="str">
        <f>IF(Final_DF!CB82="","",Final_DF!CB82)</f>
        <v>Long Unwinding</v>
      </c>
      <c r="L82" s="22" t="str">
        <f>IF(Final_DF!CV82="","",Final_DF!CV82)</f>
        <v>BEARISH</v>
      </c>
      <c r="M82" s="22">
        <f>IF(Final_DF!CW82="","",Final_DF!CW82)</f>
        <v>1</v>
      </c>
      <c r="N82" s="22">
        <f>IF(Final_DF!CX82="","",Final_DF!CX82)</f>
        <v>1</v>
      </c>
      <c r="O82" s="22" t="b">
        <f>IF(Final_DF!CY82="","",Final_DF!CY82)</f>
        <v>1</v>
      </c>
      <c r="P82" s="22" t="str">
        <f>IF(Final_DF!CM82="","",Final_DF!CM82)</f>
        <v>Buy</v>
      </c>
      <c r="Q82" s="22" t="str">
        <f>IF(Final_DF!CN82="","",Final_DF!CN82)</f>
        <v>LAST_LOSER</v>
      </c>
      <c r="R82" s="22">
        <f>IF(P82="","",ROUND((Final_DF!CO82/6)+1,0))</f>
        <v>3</v>
      </c>
      <c r="S82" s="22">
        <f>IF(Final_DF!CP82="","",Final_DF!CP82)</f>
        <v>1120</v>
      </c>
      <c r="T82" s="22">
        <f>IFERROR(VLOOKUP(A82,VSLRT!A:E,3,FALSE),"")</f>
        <v>0</v>
      </c>
      <c r="U82" s="22">
        <f>IFERROR(VLOOKUP(A82,VSLRT!A:E,4,FALSE),"")</f>
        <v>0</v>
      </c>
      <c r="V82" s="22">
        <f>IFERROR(VLOOKUP(A82,VSLRT!A:E,5,FALSE),"")</f>
        <v>0</v>
      </c>
      <c r="W82" s="23" t="b">
        <f>IF(Final_DF!BA82="","",Final_DF!BA82)</f>
        <v>0</v>
      </c>
      <c r="X82" s="23" t="b">
        <f>IF(Final_DF!BB82="","",Final_DF!BB82)</f>
        <v>0</v>
      </c>
      <c r="Y82" s="23" t="b">
        <f>IF(Final_DF!BC82="","",Final_DF!BC82)</f>
        <v>0</v>
      </c>
      <c r="Z82" s="23">
        <f>IF(Final_DF!AW82="","",Final_DF!AW82)</f>
        <v>0</v>
      </c>
      <c r="AA82" s="23">
        <f>IF(Final_DF!AX82="","",Final_DF!AX82)</f>
        <v>0</v>
      </c>
      <c r="AB82" s="23">
        <f>IF(Final_DF!AY82="","",Final_DF!AY82)</f>
        <v>0</v>
      </c>
      <c r="AC82" s="23">
        <f>IF(Final_DF!M82="","",ROUND(Final_DF!M82,2))</f>
        <v>-0.86</v>
      </c>
      <c r="AD82" s="23">
        <f>IF(Final_DF!L82="","",ROUND(Final_DF!L82,2))</f>
        <v>1151.2</v>
      </c>
      <c r="AE82" s="23" t="b">
        <f>IF(Final_DF!AZ82="","",Final_DF!AZ82)</f>
        <v>0</v>
      </c>
      <c r="AH82" s="23" t="str">
        <f>IF(Final_DF!AO82="","",Final_DF!AO82)</f>
        <v>VR87</v>
      </c>
      <c r="AI82" s="23" t="b">
        <f>IF(Final_DF!AP82="","",Final_DF!AP82)</f>
        <v>0</v>
      </c>
      <c r="AJ82" s="23" t="str">
        <f>IF(Final_DF!AH82="","",Final_DF!AH82)</f>
        <v>0.54</v>
      </c>
      <c r="AK82" s="21" t="str">
        <f>IFERROR(VLOOKUP(A82,Postmarket!A:X,24,FALSE),"")</f>
        <v/>
      </c>
      <c r="AL82" s="21" t="str">
        <f>IFERROR(VLOOKUP(A82,Postmarket!A:X,23,FALSE),"")</f>
        <v/>
      </c>
      <c r="AM82" s="21">
        <f>IFERROR(VLOOKUP(A82,Postmarket!A:X,8,FALSE),"")</f>
        <v>-0.92</v>
      </c>
      <c r="AN82" s="21">
        <f>IFERROR(VLOOKUP(A82,Postmarket!A:F,5,FALSE),"")</f>
        <v>1161.7</v>
      </c>
      <c r="AO82" s="23" t="str">
        <f>IF(Final_DF!DB82="","",Final_DF!DB82)</f>
        <v/>
      </c>
      <c r="AP82" s="23">
        <f>IF(Final_DF!CZ82="","",Final_DF!CZ82)</f>
        <v>20.92</v>
      </c>
      <c r="AQ82" s="23">
        <f>IF(Final_DF!DA82="","",Final_DF!DA82)</f>
        <v>21.86</v>
      </c>
      <c r="AR82" s="23" t="b">
        <f>IF(Final_DF!DC82="","",Final_DF!DC82)</f>
        <v>0</v>
      </c>
      <c r="AS82" s="23" t="b">
        <f>IF(Final_DF!DD82="","",Final_DF!DD82)</f>
        <v>0</v>
      </c>
      <c r="AT82" s="23" t="b">
        <f>IF(Final_DF!DE82="","",Final_DF!DE82)</f>
        <v>0</v>
      </c>
      <c r="AU82" s="23" t="b">
        <f>IF(Final_DF!DF82="","",Final_DF!DF82)</f>
        <v>0</v>
      </c>
      <c r="AY82" s="3"/>
      <c r="AZ82" s="3"/>
      <c r="BA82" s="3"/>
      <c r="BB82" s="55"/>
      <c r="BC82" s="3"/>
      <c r="BD82" s="3"/>
      <c r="BE82" s="3"/>
      <c r="BF82" s="3"/>
      <c r="BG82" s="3"/>
      <c r="BH82" s="3"/>
      <c r="BI82" s="3"/>
      <c r="BJ82" s="3"/>
      <c r="BK82" s="3"/>
      <c r="BL82" s="3"/>
      <c r="BM82" s="3"/>
      <c r="BN82" s="3"/>
      <c r="BO82" s="3"/>
      <c r="BP82" s="3"/>
      <c r="BQ82" s="3"/>
      <c r="BR82" s="3"/>
      <c r="BS82" s="3"/>
      <c r="BT82" s="3"/>
      <c r="BU82" s="99"/>
      <c r="BV82" s="99"/>
      <c r="BW82" s="3"/>
      <c r="BX82" s="3"/>
      <c r="BY82" s="3"/>
      <c r="BZ82" s="3"/>
      <c r="CA82" s="3"/>
      <c r="CG82" s="3"/>
      <c r="CH82" s="3"/>
      <c r="CI82" s="3"/>
      <c r="CJ82" s="55"/>
      <c r="CK82" s="3"/>
      <c r="CL82" s="3"/>
      <c r="CM82" s="3"/>
      <c r="CN82" s="3"/>
      <c r="CO82" s="3"/>
      <c r="CP82" s="3"/>
      <c r="CQ82" s="3"/>
      <c r="CR82" s="3"/>
      <c r="CS82" s="3"/>
      <c r="CT82" s="3"/>
      <c r="CU82" s="3"/>
      <c r="CV82" s="3"/>
      <c r="CW82" s="3"/>
      <c r="CX82" s="3"/>
      <c r="CY82" s="3"/>
      <c r="CZ82" s="3"/>
      <c r="DA82" s="3"/>
      <c r="DB82" s="3"/>
      <c r="DC82" s="99"/>
      <c r="DD82" s="99"/>
      <c r="DE82" s="3"/>
      <c r="DF82" s="3"/>
      <c r="DG82" s="3"/>
      <c r="DH82" s="3"/>
      <c r="DI82" s="3"/>
      <c r="DJ82" s="3"/>
      <c r="DK82" s="3"/>
      <c r="DP82" s="3"/>
      <c r="DQ82" s="3"/>
      <c r="DR82" s="3"/>
      <c r="DS82" s="3"/>
      <c r="DW82" s="3"/>
      <c r="DX82" s="3"/>
      <c r="DY82" s="3"/>
      <c r="DZ82" s="3"/>
      <c r="ED82" s="3"/>
      <c r="EE82" s="3"/>
      <c r="EF82" s="55"/>
      <c r="EG82" s="3"/>
      <c r="EH82" s="3"/>
      <c r="EI82" s="3"/>
      <c r="EJ82" s="3"/>
      <c r="EO82"/>
      <c r="EP82"/>
      <c r="EQ82"/>
      <c r="ER82"/>
      <c r="ES82" s="3"/>
      <c r="FB82" s="3" t="s">
        <v>334</v>
      </c>
      <c r="FC82" s="3" t="s">
        <v>217</v>
      </c>
      <c r="FD82" s="3">
        <v>986</v>
      </c>
      <c r="FE82" s="3">
        <v>7</v>
      </c>
      <c r="FF82" s="27"/>
      <c r="FG82" s="27">
        <v>1</v>
      </c>
      <c r="FH82" s="27">
        <v>1</v>
      </c>
      <c r="FT82" s="3" t="s">
        <v>221</v>
      </c>
      <c r="FU82" s="27">
        <v>1</v>
      </c>
      <c r="FV82" s="27"/>
      <c r="FW82" s="27"/>
      <c r="FX82" s="27"/>
      <c r="FY82" s="27"/>
      <c r="FZ82" s="27"/>
      <c r="GA82" s="3"/>
      <c r="GB82" s="3"/>
      <c r="GC82" s="3"/>
      <c r="GD82" s="3" t="s">
        <v>95</v>
      </c>
      <c r="GE82" s="3" t="str">
        <f t="shared" si="40"/>
        <v>t17 = 'NSE:TVSMOTOR1!'</v>
      </c>
      <c r="GF82" s="3" t="str">
        <f t="shared" si="41"/>
        <v>TVSMOTOR</v>
      </c>
      <c r="GG82" s="3"/>
      <c r="GH82" s="3"/>
      <c r="GI82" s="3"/>
      <c r="GJ82" s="3"/>
      <c r="GK82" s="3" t="s">
        <v>269</v>
      </c>
      <c r="GL82" s="27">
        <v>1</v>
      </c>
      <c r="GM82" s="27"/>
      <c r="GN82" s="27"/>
      <c r="GO82" s="27"/>
      <c r="GP82" s="27"/>
      <c r="GQ82" s="3"/>
      <c r="GR82" s="3" t="s">
        <v>95</v>
      </c>
      <c r="GS82" s="3" t="str">
        <f t="shared" si="42"/>
        <v>t17 = 'NSE:IPCALAB1!'</v>
      </c>
      <c r="GT82" s="3" t="str">
        <f t="shared" si="43"/>
        <v>IPCALAB</v>
      </c>
      <c r="GU82" s="3"/>
      <c r="GV82" s="3"/>
      <c r="HA82" s="3"/>
      <c r="HB82" s="3"/>
      <c r="HC82" s="3"/>
      <c r="HD82" s="3"/>
      <c r="HE82" s="3"/>
      <c r="HF82" s="3"/>
      <c r="HG82" s="3"/>
      <c r="HH82" s="3"/>
      <c r="HI82" s="3"/>
      <c r="HJ82" s="3"/>
      <c r="HK82" s="3"/>
      <c r="HL82" s="3"/>
      <c r="HM82" s="3"/>
      <c r="HN82" s="55"/>
      <c r="HO82" s="3"/>
      <c r="HP82" s="27"/>
      <c r="HQ82" s="27"/>
      <c r="HR82" s="27"/>
      <c r="HS82" s="27"/>
      <c r="HT82" s="27"/>
      <c r="HU82" s="27"/>
      <c r="HV82" s="27"/>
      <c r="HW82" s="27"/>
      <c r="HX82" s="3"/>
      <c r="HY82" s="3"/>
      <c r="HZ82" s="3"/>
      <c r="IA82" s="3"/>
      <c r="IB82" s="3"/>
      <c r="IC82" s="3"/>
      <c r="ID82" s="3"/>
    </row>
    <row r="83" spans="1:238" x14ac:dyDescent="0.25">
      <c r="A83" s="21" t="str">
        <f>IF(Final_DF!A83="","",Final_DF!A83)</f>
        <v>BOSCHLTD</v>
      </c>
      <c r="B83" s="21" t="str">
        <f>IF(Final_DF!G83="","",Final_DF!G83)</f>
        <v xml:space="preserve">BOSCH LIMITED                       </v>
      </c>
      <c r="C83" s="21" t="str">
        <f>IF(Final_DF!E83="","",Final_DF!E83)</f>
        <v>Producer Manufacturing</v>
      </c>
      <c r="D83" s="21" t="str">
        <f>IF(Final_DF!F83="","",Final_DF!F83)</f>
        <v>Auto Parts: OEM</v>
      </c>
      <c r="E83" s="21" t="b">
        <f>IF(Final_DF!BT83="","",Final_DF!BT83)</f>
        <v>0</v>
      </c>
      <c r="F83" s="21" t="b">
        <f>IF(Final_DF!BJ83="","",Final_DF!BJ83)</f>
        <v>1</v>
      </c>
      <c r="G83" s="21" t="b">
        <f>IF(Final_DF!CS83="","",Final_DF!CS83)</f>
        <v>0</v>
      </c>
      <c r="H83" s="37" t="str">
        <f>IF(Final_DF!CT83="","",Final_DF!CT83)</f>
        <v>BEARISH_ALIGNMENT</v>
      </c>
      <c r="I83" s="37" t="str">
        <f>IF(Final_DF!CU83="","",Final_DF!CU83)</f>
        <v>BEARISH_ALIGNMENT</v>
      </c>
      <c r="J83" s="21" t="str">
        <f>IF(Final_DF!CQ83="","",Final_DF!CQ83)</f>
        <v>BEARISH</v>
      </c>
      <c r="K83" s="21" t="str">
        <f>IF(Final_DF!CB83="","",Final_DF!CB83)</f>
        <v>Long Unwinding</v>
      </c>
      <c r="L83" s="22" t="str">
        <f>IF(Final_DF!CV83="","",Final_DF!CV83)</f>
        <v>BULLISH</v>
      </c>
      <c r="M83" s="22">
        <f>IF(Final_DF!CW83="","",Final_DF!CW83)</f>
        <v>2</v>
      </c>
      <c r="N83" s="22">
        <f>IF(Final_DF!CX83="","",Final_DF!CX83)</f>
        <v>3878</v>
      </c>
      <c r="O83" s="22" t="b">
        <f>IF(Final_DF!CY83="","",Final_DF!CY83)</f>
        <v>1</v>
      </c>
      <c r="P83" s="22" t="str">
        <f>IF(Final_DF!CM83="","",Final_DF!CM83)</f>
        <v>Buy</v>
      </c>
      <c r="Q83" s="22" t="str">
        <f>IF(Final_DF!CN83="","",Final_DF!CN83)</f>
        <v>LAST_LOSER</v>
      </c>
      <c r="R83" s="22">
        <f>IF(P83="","",ROUND((Final_DF!CO83/6)+1,0))</f>
        <v>3</v>
      </c>
      <c r="S83" s="22">
        <f>IF(Final_DF!CP83="","",Final_DF!CP83)</f>
        <v>22700</v>
      </c>
      <c r="T83" s="22">
        <f>IFERROR(VLOOKUP(A83,VSLRT!A:E,3,FALSE),"")</f>
        <v>0</v>
      </c>
      <c r="U83" s="22">
        <f>IFERROR(VLOOKUP(A83,VSLRT!A:E,4,FALSE),"")</f>
        <v>0</v>
      </c>
      <c r="V83" s="22">
        <f>IFERROR(VLOOKUP(A83,VSLRT!A:E,5,FALSE),"")</f>
        <v>0</v>
      </c>
      <c r="W83" s="23" t="b">
        <f>IF(Final_DF!BA83="","",Final_DF!BA83)</f>
        <v>0</v>
      </c>
      <c r="X83" s="23" t="b">
        <f>IF(Final_DF!BB83="","",Final_DF!BB83)</f>
        <v>0</v>
      </c>
      <c r="Y83" s="23" t="b">
        <f>IF(Final_DF!BC83="","",Final_DF!BC83)</f>
        <v>0</v>
      </c>
      <c r="Z83" s="23">
        <f>IF(Final_DF!AW83="","",Final_DF!AW83)</f>
        <v>0</v>
      </c>
      <c r="AA83" s="23">
        <f>IF(Final_DF!AX83="","",Final_DF!AX83)</f>
        <v>0</v>
      </c>
      <c r="AB83" s="23">
        <f>IF(Final_DF!AY83="","",Final_DF!AY83)</f>
        <v>0</v>
      </c>
      <c r="AC83" s="23">
        <f>IF(Final_DF!M83="","",ROUND(Final_DF!M83,2))</f>
        <v>-0.85</v>
      </c>
      <c r="AD83" s="23">
        <f>IF(Final_DF!L83="","",ROUND(Final_DF!L83,2))</f>
        <v>23079</v>
      </c>
      <c r="AE83" s="23" t="b">
        <f>IF(Final_DF!AZ83="","",Final_DF!AZ83)</f>
        <v>0</v>
      </c>
      <c r="AH83" s="23" t="str">
        <f>IF(Final_DF!AO83="","",Final_DF!AO83)</f>
        <v>VR182</v>
      </c>
      <c r="AI83" s="23" t="b">
        <f>IF(Final_DF!AP83="","",Final_DF!AP83)</f>
        <v>0</v>
      </c>
      <c r="AJ83" s="23" t="str">
        <f>IF(Final_DF!AH83="","",Final_DF!AH83)</f>
        <v>-0.15</v>
      </c>
      <c r="AK83" s="21" t="str">
        <f>IFERROR(VLOOKUP(A83,Postmarket!A:X,24,FALSE),"")</f>
        <v/>
      </c>
      <c r="AL83" s="21" t="str">
        <f>IFERROR(VLOOKUP(A83,Postmarket!A:X,23,FALSE),"")</f>
        <v/>
      </c>
      <c r="AM83" s="21">
        <f>IFERROR(VLOOKUP(A83,Postmarket!A:X,8,FALSE),"")</f>
        <v>-0.67</v>
      </c>
      <c r="AN83" s="21">
        <f>IFERROR(VLOOKUP(A83,Postmarket!A:F,5,FALSE),"")</f>
        <v>23184.3</v>
      </c>
      <c r="AO83" s="23" t="str">
        <f>IF(Final_DF!DB83="","",Final_DF!DB83)</f>
        <v/>
      </c>
      <c r="AP83" s="23">
        <f>IF(Final_DF!CZ83="","",Final_DF!CZ83)</f>
        <v>10.7</v>
      </c>
      <c r="AQ83" s="23">
        <f>IF(Final_DF!DA83="","",Final_DF!DA83)</f>
        <v>9.83</v>
      </c>
      <c r="AR83" s="23" t="b">
        <f>IF(Final_DF!DC83="","",Final_DF!DC83)</f>
        <v>0</v>
      </c>
      <c r="AS83" s="23" t="b">
        <f>IF(Final_DF!DD83="","",Final_DF!DD83)</f>
        <v>0</v>
      </c>
      <c r="AT83" s="23" t="b">
        <f>IF(Final_DF!DE83="","",Final_DF!DE83)</f>
        <v>0</v>
      </c>
      <c r="AU83" s="23" t="b">
        <f>IF(Final_DF!DF83="","",Final_DF!DF83)</f>
        <v>0</v>
      </c>
      <c r="AY83" s="3"/>
      <c r="AZ83" s="3"/>
      <c r="BA83" s="3"/>
      <c r="BB83" s="55"/>
      <c r="BC83" s="3"/>
      <c r="BD83" s="3"/>
      <c r="BE83" s="3"/>
      <c r="BF83" s="3"/>
      <c r="BG83" s="3"/>
      <c r="BH83" s="3"/>
      <c r="BI83" s="3"/>
      <c r="BJ83" s="3"/>
      <c r="BK83" s="3"/>
      <c r="BL83" s="3"/>
      <c r="BM83" s="3"/>
      <c r="BN83" s="3"/>
      <c r="BO83" s="3"/>
      <c r="BP83" s="3"/>
      <c r="BQ83" s="3"/>
      <c r="BR83" s="3"/>
      <c r="BS83" s="3"/>
      <c r="BT83" s="3"/>
      <c r="BU83" s="99"/>
      <c r="BV83" s="99"/>
      <c r="BW83" s="3"/>
      <c r="BX83" s="3"/>
      <c r="BY83" s="3"/>
      <c r="BZ83" s="3"/>
      <c r="CA83" s="3"/>
      <c r="CG83" s="3"/>
      <c r="CH83" s="3"/>
      <c r="CI83" s="3"/>
      <c r="CJ83" s="55"/>
      <c r="CK83" s="3"/>
      <c r="CL83" s="3"/>
      <c r="CM83" s="3"/>
      <c r="CN83" s="3"/>
      <c r="CO83" s="3"/>
      <c r="CP83" s="3"/>
      <c r="CQ83" s="3"/>
      <c r="CR83" s="3"/>
      <c r="CS83" s="3"/>
      <c r="CT83" s="3"/>
      <c r="CU83" s="3"/>
      <c r="CV83" s="3"/>
      <c r="CW83" s="3"/>
      <c r="CX83" s="3"/>
      <c r="CY83" s="3"/>
      <c r="CZ83" s="3"/>
      <c r="DA83" s="3"/>
      <c r="DB83" s="3"/>
      <c r="DC83" s="99"/>
      <c r="DD83" s="99"/>
      <c r="DE83" s="3"/>
      <c r="DF83" s="3"/>
      <c r="DG83" s="3"/>
      <c r="DH83" s="3"/>
      <c r="DI83" s="3"/>
      <c r="DJ83" s="3"/>
      <c r="DK83" s="3"/>
      <c r="DP83" s="3"/>
      <c r="DQ83" s="3"/>
      <c r="DR83" s="3"/>
      <c r="DS83" s="3"/>
      <c r="DW83" s="3"/>
      <c r="DX83" s="3"/>
      <c r="DY83" s="3"/>
      <c r="DZ83" s="3"/>
      <c r="ED83" s="3"/>
      <c r="EE83" s="3"/>
      <c r="EF83" s="55"/>
      <c r="EG83" s="3"/>
      <c r="EH83" s="3"/>
      <c r="EI83" s="3"/>
      <c r="EJ83" s="3"/>
      <c r="EO83"/>
      <c r="EP83"/>
      <c r="EQ83"/>
      <c r="ER83"/>
      <c r="ES83" s="3"/>
      <c r="FB83" s="3"/>
      <c r="FC83" s="3" t="s">
        <v>218</v>
      </c>
      <c r="FD83" s="3">
        <v>402</v>
      </c>
      <c r="FE83" s="3">
        <v>1</v>
      </c>
      <c r="FF83" s="27">
        <v>1</v>
      </c>
      <c r="FG83" s="27"/>
      <c r="FH83" s="27">
        <v>1</v>
      </c>
      <c r="FT83" s="3" t="s">
        <v>192</v>
      </c>
      <c r="FU83" s="27">
        <v>1</v>
      </c>
      <c r="FV83" s="27"/>
      <c r="FW83" s="27"/>
      <c r="FX83" s="27"/>
      <c r="FY83" s="27"/>
      <c r="FZ83" s="27"/>
      <c r="GA83" s="3"/>
      <c r="GB83" s="3"/>
      <c r="GC83" s="3"/>
      <c r="GD83" s="3" t="s">
        <v>96</v>
      </c>
      <c r="GE83" s="3" t="str">
        <f t="shared" si="40"/>
        <v>t18 = 'NSE:UBL1!'</v>
      </c>
      <c r="GF83" s="3" t="str">
        <f t="shared" si="41"/>
        <v>UBL</v>
      </c>
      <c r="GG83" s="3"/>
      <c r="GH83" s="3"/>
      <c r="GI83" s="3"/>
      <c r="GJ83" s="3"/>
      <c r="GK83" s="3" t="s">
        <v>229</v>
      </c>
      <c r="GL83" s="27">
        <v>1</v>
      </c>
      <c r="GM83" s="27"/>
      <c r="GN83" s="27"/>
      <c r="GO83" s="27"/>
      <c r="GP83" s="27"/>
      <c r="GQ83" s="3"/>
      <c r="GR83" s="3" t="s">
        <v>96</v>
      </c>
      <c r="GS83" s="3" t="str">
        <f t="shared" si="42"/>
        <v>t18 = 'NSE:IRCTC1!'</v>
      </c>
      <c r="GT83" s="3" t="str">
        <f t="shared" si="43"/>
        <v>IRCTC</v>
      </c>
      <c r="GU83" s="3"/>
      <c r="GV83" s="3"/>
      <c r="HA83" s="3"/>
      <c r="HB83" s="3"/>
      <c r="HC83" s="3"/>
      <c r="HD83" s="3"/>
      <c r="HE83" s="3"/>
      <c r="HF83" s="3"/>
      <c r="HG83" s="3"/>
      <c r="HH83" s="3"/>
      <c r="HI83" s="3"/>
      <c r="HJ83" s="3"/>
      <c r="HK83" s="3"/>
      <c r="HL83" s="3"/>
      <c r="HM83" s="3"/>
      <c r="HN83" s="55"/>
      <c r="HO83" s="3"/>
      <c r="HP83" s="27"/>
      <c r="HQ83" s="27"/>
      <c r="HR83" s="27"/>
      <c r="HS83" s="27"/>
      <c r="HT83" s="27"/>
      <c r="HU83" s="27"/>
      <c r="HV83" s="27"/>
      <c r="HW83" s="27"/>
      <c r="HX83" s="3"/>
      <c r="HY83" s="3"/>
      <c r="HZ83" s="3"/>
      <c r="IA83" s="3"/>
      <c r="IB83" s="3"/>
      <c r="IC83" s="3"/>
      <c r="ID83" s="3"/>
    </row>
    <row r="84" spans="1:238" x14ac:dyDescent="0.25">
      <c r="A84" s="21" t="str">
        <f>IF(Final_DF!A84="","",Final_DF!A84)</f>
        <v>ASIANPAINT</v>
      </c>
      <c r="B84" s="21" t="str">
        <f>IF(Final_DF!G84="","",Final_DF!G84)</f>
        <v xml:space="preserve">ASIAN PAINTS LIMITED                </v>
      </c>
      <c r="C84" s="21" t="str">
        <f>IF(Final_DF!E84="","",Final_DF!E84)</f>
        <v>Process Industries</v>
      </c>
      <c r="D84" s="21" t="str">
        <f>IF(Final_DF!F84="","",Final_DF!F84)</f>
        <v>Industrial Specialties</v>
      </c>
      <c r="E84" s="21" t="b">
        <f>IF(Final_DF!BT84="","",Final_DF!BT84)</f>
        <v>0</v>
      </c>
      <c r="F84" s="21" t="b">
        <f>IF(Final_DF!BJ84="","",Final_DF!BJ84)</f>
        <v>1</v>
      </c>
      <c r="G84" s="21" t="b">
        <f>IF(Final_DF!CS84="","",Final_DF!CS84)</f>
        <v>1</v>
      </c>
      <c r="H84" s="37" t="str">
        <f>IF(Final_DF!CT84="","",Final_DF!CT84)</f>
        <v>BEARISH_ALIGNMENT</v>
      </c>
      <c r="I84" s="37" t="str">
        <f>IF(Final_DF!CU84="","",Final_DF!CU84)</f>
        <v>BEARISH_ALIGNMENT</v>
      </c>
      <c r="J84" s="21" t="str">
        <f>IF(Final_DF!CQ84="","",Final_DF!CQ84)</f>
        <v>BEARISH</v>
      </c>
      <c r="K84" s="21" t="str">
        <f>IF(Final_DF!CB84="","",Final_DF!CB84)</f>
        <v>Significant Short Buildup</v>
      </c>
      <c r="L84" s="22" t="str">
        <f>IF(Final_DF!CV84="","",Final_DF!CV84)</f>
        <v>BEARISH</v>
      </c>
      <c r="M84" s="22">
        <f>IF(Final_DF!CW84="","",Final_DF!CW84)</f>
        <v>4</v>
      </c>
      <c r="N84" s="22">
        <f>IF(Final_DF!CX84="","",Final_DF!CX84)</f>
        <v>543</v>
      </c>
      <c r="O84" s="22" t="b">
        <f>IF(Final_DF!CY84="","",Final_DF!CY84)</f>
        <v>0</v>
      </c>
      <c r="P84" s="22" t="str">
        <f>IF(Final_DF!CM84="","",Final_DF!CM84)</f>
        <v>Sell</v>
      </c>
      <c r="Q84" s="22" t="str">
        <f>IF(Final_DF!CN84="","",Final_DF!CN84)</f>
        <v>LAST_LOSER</v>
      </c>
      <c r="R84" s="22">
        <f>IF(P84="","",ROUND((Final_DF!CO84/6)+1,0))</f>
        <v>5</v>
      </c>
      <c r="S84" s="22">
        <f>IF(Final_DF!CP84="","",Final_DF!CP84)</f>
        <v>3300</v>
      </c>
      <c r="T84" s="22">
        <f>IFERROR(VLOOKUP(A84,VSLRT!A:E,3,FALSE),"")</f>
        <v>0</v>
      </c>
      <c r="U84" s="22">
        <f>IFERROR(VLOOKUP(A84,VSLRT!A:E,4,FALSE),"")</f>
        <v>-1</v>
      </c>
      <c r="V84" s="22">
        <f>IFERROR(VLOOKUP(A84,VSLRT!A:E,5,FALSE),"")</f>
        <v>0</v>
      </c>
      <c r="W84" s="23" t="b">
        <f>IF(Final_DF!BA84="","",Final_DF!BA84)</f>
        <v>0</v>
      </c>
      <c r="X84" s="23" t="b">
        <f>IF(Final_DF!BB84="","",Final_DF!BB84)</f>
        <v>0</v>
      </c>
      <c r="Y84" s="23" t="b">
        <f>IF(Final_DF!BC84="","",Final_DF!BC84)</f>
        <v>0</v>
      </c>
      <c r="Z84" s="23">
        <f>IF(Final_DF!AW84="","",Final_DF!AW84)</f>
        <v>0</v>
      </c>
      <c r="AA84" s="23">
        <f>IF(Final_DF!AX84="","",Final_DF!AX84)</f>
        <v>0</v>
      </c>
      <c r="AB84" s="23">
        <f>IF(Final_DF!AY84="","",Final_DF!AY84)</f>
        <v>0</v>
      </c>
      <c r="AC84" s="23">
        <f>IF(Final_DF!M84="","",ROUND(Final_DF!M84,2))</f>
        <v>-0.85</v>
      </c>
      <c r="AD84" s="23">
        <f>IF(Final_DF!L84="","",ROUND(Final_DF!L84,2))</f>
        <v>3138.7</v>
      </c>
      <c r="AE84" s="23" t="b">
        <f>IF(Final_DF!AZ84="","",Final_DF!AZ84)</f>
        <v>0</v>
      </c>
      <c r="AH84" s="23" t="str">
        <f>IF(Final_DF!AO84="","",Final_DF!AO84)</f>
        <v>VR127</v>
      </c>
      <c r="AI84" s="23" t="b">
        <f>IF(Final_DF!AP84="","",Final_DF!AP84)</f>
        <v>0</v>
      </c>
      <c r="AJ84" s="23" t="str">
        <f>IF(Final_DF!AH84="","",Final_DF!AH84)</f>
        <v>0.44</v>
      </c>
      <c r="AK84" s="21" t="str">
        <f>IFERROR(VLOOKUP(A84,Postmarket!A:X,24,FALSE),"")</f>
        <v/>
      </c>
      <c r="AL84" s="21" t="str">
        <f>IFERROR(VLOOKUP(A84,Postmarket!A:X,23,FALSE),"")</f>
        <v/>
      </c>
      <c r="AM84" s="21">
        <f>IFERROR(VLOOKUP(A84,Postmarket!A:X,8,FALSE),"")</f>
        <v>-0.73</v>
      </c>
      <c r="AN84" s="21">
        <f>IFERROR(VLOOKUP(A84,Postmarket!A:F,5,FALSE),"")</f>
        <v>3165.85</v>
      </c>
      <c r="AO84" s="23" t="str">
        <f>IF(Final_DF!DB84="","",Final_DF!DB84)</f>
        <v/>
      </c>
      <c r="AP84" s="23">
        <f>IF(Final_DF!CZ84="","",Final_DF!CZ84)</f>
        <v>14.15</v>
      </c>
      <c r="AQ84" s="23">
        <f>IF(Final_DF!DA84="","",Final_DF!DA84)</f>
        <v>14.93</v>
      </c>
      <c r="AR84" s="23" t="b">
        <f>IF(Final_DF!DC84="","",Final_DF!DC84)</f>
        <v>0</v>
      </c>
      <c r="AS84" s="23" t="b">
        <f>IF(Final_DF!DD84="","",Final_DF!DD84)</f>
        <v>1</v>
      </c>
      <c r="AT84" s="23" t="b">
        <f>IF(Final_DF!DE84="","",Final_DF!DE84)</f>
        <v>0</v>
      </c>
      <c r="AU84" s="23" t="b">
        <f>IF(Final_DF!DF84="","",Final_DF!DF84)</f>
        <v>1</v>
      </c>
      <c r="AY84" s="3"/>
      <c r="AZ84" s="3"/>
      <c r="BA84" s="3"/>
      <c r="BB84" s="55"/>
      <c r="BC84" s="3"/>
      <c r="BD84" s="3"/>
      <c r="BE84" s="3"/>
      <c r="BF84" s="3"/>
      <c r="BG84" s="3"/>
      <c r="BH84" s="3"/>
      <c r="BI84" s="3"/>
      <c r="BJ84" s="3"/>
      <c r="BK84" s="3"/>
      <c r="BL84" s="3"/>
      <c r="BM84" s="3"/>
      <c r="BN84" s="3"/>
      <c r="BO84" s="3"/>
      <c r="BP84" s="3"/>
      <c r="BQ84" s="3"/>
      <c r="BR84" s="3"/>
      <c r="BS84" s="3"/>
      <c r="BT84" s="3"/>
      <c r="BU84" s="99"/>
      <c r="BV84" s="99"/>
      <c r="BW84" s="3"/>
      <c r="BX84" s="3"/>
      <c r="BY84" s="3"/>
      <c r="BZ84" s="3"/>
      <c r="CA84" s="3"/>
      <c r="CG84" s="3"/>
      <c r="CH84" s="3"/>
      <c r="CI84" s="3"/>
      <c r="CJ84" s="55"/>
      <c r="CK84" s="3"/>
      <c r="CL84" s="3"/>
      <c r="CM84" s="3"/>
      <c r="CN84" s="3"/>
      <c r="CO84" s="3"/>
      <c r="CP84" s="3"/>
      <c r="CQ84" s="3"/>
      <c r="CR84" s="3"/>
      <c r="CS84" s="3"/>
      <c r="CT84" s="3"/>
      <c r="CU84" s="3"/>
      <c r="CV84" s="3"/>
      <c r="CW84" s="3"/>
      <c r="CX84" s="3"/>
      <c r="CY84" s="3"/>
      <c r="CZ84" s="3"/>
      <c r="DA84" s="3"/>
      <c r="DB84" s="3"/>
      <c r="DC84" s="99"/>
      <c r="DD84" s="99"/>
      <c r="DE84" s="3"/>
      <c r="DF84" s="3"/>
      <c r="DG84" s="3"/>
      <c r="DH84" s="3"/>
      <c r="DI84" s="3"/>
      <c r="DJ84" s="3"/>
      <c r="DK84" s="3"/>
      <c r="DP84" s="3"/>
      <c r="DQ84" s="3"/>
      <c r="DR84" s="3"/>
      <c r="DW84" s="3"/>
      <c r="DX84" s="3"/>
      <c r="DY84" s="3"/>
      <c r="ED84" s="3"/>
      <c r="EE84" s="3"/>
      <c r="EF84" s="55"/>
      <c r="EO84"/>
      <c r="EP84"/>
      <c r="EQ84"/>
      <c r="ER84"/>
      <c r="FB84" s="3"/>
      <c r="FC84" s="3" t="s">
        <v>0</v>
      </c>
      <c r="FD84" s="3">
        <v>280</v>
      </c>
      <c r="FE84" s="3">
        <v>14</v>
      </c>
      <c r="FF84" s="27">
        <v>1</v>
      </c>
      <c r="FG84" s="27"/>
      <c r="FH84" s="27">
        <v>1</v>
      </c>
      <c r="FT84" s="3" t="s">
        <v>193</v>
      </c>
      <c r="FU84" s="27">
        <v>1</v>
      </c>
      <c r="FV84" s="27"/>
      <c r="FW84" s="27"/>
      <c r="FX84" s="27"/>
      <c r="FY84" s="27"/>
      <c r="FZ84" s="27"/>
      <c r="GA84" s="3"/>
      <c r="GB84" s="3"/>
      <c r="GC84" s="3"/>
      <c r="GD84" s="3" t="s">
        <v>97</v>
      </c>
      <c r="GE84" s="3" t="str">
        <f t="shared" si="40"/>
        <v>t19 = 'NSE:ULTRACEMCO1!'</v>
      </c>
      <c r="GF84" s="3" t="str">
        <f t="shared" si="41"/>
        <v>ULTRACEMCO</v>
      </c>
      <c r="GG84" s="3"/>
      <c r="GH84" s="3"/>
      <c r="GI84" s="3"/>
      <c r="GJ84" s="3"/>
      <c r="GK84" s="3" t="s">
        <v>270</v>
      </c>
      <c r="GL84" s="27">
        <v>1</v>
      </c>
      <c r="GM84" s="27"/>
      <c r="GN84" s="27"/>
      <c r="GO84" s="27"/>
      <c r="GP84" s="27"/>
      <c r="GQ84" s="3"/>
      <c r="GR84" s="3" t="s">
        <v>97</v>
      </c>
      <c r="GS84" s="3" t="str">
        <f t="shared" si="42"/>
        <v>t19 = 'NSE:ITC1!'</v>
      </c>
      <c r="GT84" s="3" t="str">
        <f t="shared" si="43"/>
        <v>ITC</v>
      </c>
      <c r="GU84" s="3"/>
      <c r="GV84" s="3"/>
      <c r="HA84" s="3"/>
      <c r="HB84" s="3"/>
      <c r="HC84" s="3"/>
      <c r="HD84" s="3"/>
      <c r="HE84" s="3"/>
      <c r="HF84" s="3"/>
      <c r="HG84" s="3"/>
      <c r="HH84" s="3"/>
      <c r="HI84" s="3"/>
      <c r="HJ84" s="3"/>
      <c r="HK84" s="3"/>
      <c r="HL84" s="3"/>
      <c r="HM84" s="3"/>
      <c r="HN84" s="55"/>
      <c r="HO84" s="3"/>
      <c r="HP84" s="27"/>
      <c r="HQ84" s="27"/>
      <c r="HR84" s="27"/>
      <c r="HS84" s="27"/>
      <c r="HT84" s="27"/>
      <c r="HU84" s="27"/>
      <c r="HV84" s="27"/>
      <c r="HW84" s="27"/>
      <c r="HX84" s="3"/>
      <c r="HY84" s="3"/>
      <c r="HZ84" s="3"/>
      <c r="IA84" s="3"/>
      <c r="IB84" s="3"/>
      <c r="IC84" s="3"/>
      <c r="ID84" s="3"/>
    </row>
    <row r="85" spans="1:238" x14ac:dyDescent="0.25">
      <c r="A85" s="21" t="str">
        <f>IF(Final_DF!A85="","",Final_DF!A85)</f>
        <v>GMRINFRA</v>
      </c>
      <c r="B85" s="21" t="str">
        <f>IF(Final_DF!G85="","",Final_DF!G85)</f>
        <v xml:space="preserve">GMR AIRPORTS INFRA LTD              </v>
      </c>
      <c r="C85" s="21" t="str">
        <f>IF(Final_DF!E85="","",Final_DF!E85)</f>
        <v>Transportation</v>
      </c>
      <c r="D85" s="21" t="str">
        <f>IF(Final_DF!F85="","",Final_DF!F85)</f>
        <v>Other Transportation</v>
      </c>
      <c r="E85" s="21" t="b">
        <f>IF(Final_DF!BT85="","",Final_DF!BT85)</f>
        <v>0</v>
      </c>
      <c r="F85" s="21" t="b">
        <f>IF(Final_DF!BJ85="","",Final_DF!BJ85)</f>
        <v>0</v>
      </c>
      <c r="G85" s="21" t="b">
        <f>IF(Final_DF!CS85="","",Final_DF!CS85)</f>
        <v>0</v>
      </c>
      <c r="H85" s="37" t="str">
        <f>IF(Final_DF!CT85="","",Final_DF!CT85)</f>
        <v>na</v>
      </c>
      <c r="I85" s="37" t="str">
        <f>IF(Final_DF!CU85="","",Final_DF!CU85)</f>
        <v>na</v>
      </c>
      <c r="J85" s="21" t="str">
        <f>IF(Final_DF!CQ85="","",Final_DF!CQ85)</f>
        <v>BEARISH</v>
      </c>
      <c r="K85" s="21" t="str">
        <f>IF(Final_DF!CB85="","",Final_DF!CB85)</f>
        <v>Short Buildup</v>
      </c>
      <c r="L85" s="22" t="str">
        <f>IF(Final_DF!CV85="","",Final_DF!CV85)</f>
        <v>na</v>
      </c>
      <c r="M85" s="22">
        <f>IF(Final_DF!CW85="","",Final_DF!CW85)</f>
        <v>0</v>
      </c>
      <c r="N85" s="22">
        <f>IF(Final_DF!CX85="","",Final_DF!CX85)</f>
        <v>0</v>
      </c>
      <c r="O85" s="22" t="b">
        <f>IF(Final_DF!CY85="","",Final_DF!CY85)</f>
        <v>0</v>
      </c>
      <c r="P85" s="22">
        <f>IF(Final_DF!CM85="","",Final_DF!CM85)</f>
        <v>0</v>
      </c>
      <c r="Q85" s="22">
        <f>IF(Final_DF!CN85="","",Final_DF!CN85)</f>
        <v>0</v>
      </c>
      <c r="R85" s="22">
        <f>IF(P85="","",ROUND((Final_DF!CO85/6)+1,0))</f>
        <v>1</v>
      </c>
      <c r="S85" s="22">
        <f>IF(Final_DF!CP85="","",Final_DF!CP85)</f>
        <v>0</v>
      </c>
      <c r="T85" s="22">
        <f>IFERROR(VLOOKUP(A85,VSLRT!A:E,3,FALSE),"")</f>
        <v>0</v>
      </c>
      <c r="U85" s="22">
        <f>IFERROR(VLOOKUP(A85,VSLRT!A:E,4,FALSE),"")</f>
        <v>0</v>
      </c>
      <c r="V85" s="22">
        <f>IFERROR(VLOOKUP(A85,VSLRT!A:E,5,FALSE),"")</f>
        <v>0</v>
      </c>
      <c r="W85" s="23" t="b">
        <f>IF(Final_DF!BA85="","",Final_DF!BA85)</f>
        <v>0</v>
      </c>
      <c r="X85" s="23" t="b">
        <f>IF(Final_DF!BB85="","",Final_DF!BB85)</f>
        <v>0</v>
      </c>
      <c r="Y85" s="23" t="b">
        <f>IF(Final_DF!BC85="","",Final_DF!BC85)</f>
        <v>0</v>
      </c>
      <c r="Z85" s="23">
        <f>IF(Final_DF!AW85="","",Final_DF!AW85)</f>
        <v>0</v>
      </c>
      <c r="AA85" s="23">
        <f>IF(Final_DF!AX85="","",Final_DF!AX85)</f>
        <v>0</v>
      </c>
      <c r="AB85" s="23">
        <f>IF(Final_DF!AY85="","",Final_DF!AY85)</f>
        <v>0</v>
      </c>
      <c r="AC85" s="23">
        <f>IF(Final_DF!M85="","",ROUND(Final_DF!M85,2))</f>
        <v>-0.85</v>
      </c>
      <c r="AD85" s="23">
        <f>IF(Final_DF!L85="","",ROUND(Final_DF!L85,2))</f>
        <v>82.05</v>
      </c>
      <c r="AE85" s="23" t="b">
        <f>IF(Final_DF!AZ85="","",Final_DF!AZ85)</f>
        <v>0</v>
      </c>
      <c r="AH85" s="23" t="str">
        <f>IF(Final_DF!AO85="","",Final_DF!AO85)</f>
        <v>VR24</v>
      </c>
      <c r="AI85" s="23" t="b">
        <f>IF(Final_DF!AP85="","",Final_DF!AP85)</f>
        <v>0</v>
      </c>
      <c r="AJ85" s="23" t="str">
        <f>IF(Final_DF!AH85="","",Final_DF!AH85)</f>
        <v>0.61</v>
      </c>
      <c r="AK85" s="21" t="str">
        <f>IFERROR(VLOOKUP(A85,Postmarket!A:X,24,FALSE),"")</f>
        <v>SOR2</v>
      </c>
      <c r="AL85" s="21" t="str">
        <f>IFERROR(VLOOKUP(A85,Postmarket!A:X,23,FALSE),"")</f>
        <v>SPR23</v>
      </c>
      <c r="AM85" s="21">
        <f>IFERROR(VLOOKUP(A85,Postmarket!A:X,8,FALSE),"")</f>
        <v>-0.55000000000000004</v>
      </c>
      <c r="AN85" s="21">
        <f>IFERROR(VLOOKUP(A85,Postmarket!A:F,5,FALSE),"")</f>
        <v>82.5</v>
      </c>
      <c r="AO85" s="23" t="str">
        <f>IF(Final_DF!DB85="","",Final_DF!DB85)</f>
        <v>POTENTIAL_ENTRANT</v>
      </c>
      <c r="AP85" s="23">
        <f>IF(Final_DF!CZ85="","",Final_DF!CZ85)</f>
        <v>87.84</v>
      </c>
      <c r="AQ85" s="23">
        <f>IF(Final_DF!DA85="","",Final_DF!DA85)</f>
        <v>87.45</v>
      </c>
      <c r="AR85" s="23" t="b">
        <f>IF(Final_DF!DC85="","",Final_DF!DC85)</f>
        <v>0</v>
      </c>
      <c r="AS85" s="23" t="b">
        <f>IF(Final_DF!DD85="","",Final_DF!DD85)</f>
        <v>0</v>
      </c>
      <c r="AT85" s="23" t="b">
        <f>IF(Final_DF!DE85="","",Final_DF!DE85)</f>
        <v>0</v>
      </c>
      <c r="AU85" s="23" t="b">
        <f>IF(Final_DF!DF85="","",Final_DF!DF85)</f>
        <v>0</v>
      </c>
      <c r="AY85" s="3"/>
      <c r="AZ85" s="3"/>
      <c r="BA85" s="3"/>
      <c r="BB85" s="55"/>
      <c r="BC85" s="3"/>
      <c r="BD85" s="3"/>
      <c r="BE85" s="3"/>
      <c r="BF85" s="3"/>
      <c r="BG85" s="3"/>
      <c r="BH85" s="3"/>
      <c r="BI85" s="3"/>
      <c r="BJ85" s="3"/>
      <c r="BK85" s="3"/>
      <c r="BL85" s="3"/>
      <c r="BM85" s="3"/>
      <c r="BN85" s="3"/>
      <c r="BO85" s="3"/>
      <c r="BP85" s="3"/>
      <c r="BQ85" s="3"/>
      <c r="BR85" s="3"/>
      <c r="BS85" s="3"/>
      <c r="BT85" s="3"/>
      <c r="BU85" s="99"/>
      <c r="BV85" s="99"/>
      <c r="BW85" s="3"/>
      <c r="BX85" s="3"/>
      <c r="BY85" s="3"/>
      <c r="BZ85" s="3"/>
      <c r="CA85" s="3"/>
      <c r="CG85" s="3"/>
      <c r="CH85" s="3"/>
      <c r="CI85" s="3"/>
      <c r="CJ85" s="55"/>
      <c r="CK85" s="3"/>
      <c r="CL85" s="3"/>
      <c r="CM85" s="3"/>
      <c r="CN85" s="3"/>
      <c r="CO85" s="3"/>
      <c r="CP85" s="3"/>
      <c r="CQ85" s="3"/>
      <c r="CR85" s="3"/>
      <c r="CS85" s="3"/>
      <c r="CT85" s="3"/>
      <c r="CU85" s="3"/>
      <c r="CV85" s="3"/>
      <c r="CW85" s="3"/>
      <c r="CX85" s="3"/>
      <c r="CY85" s="3"/>
      <c r="CZ85" s="3"/>
      <c r="DA85" s="3"/>
      <c r="DB85" s="3"/>
      <c r="DC85" s="99"/>
      <c r="DD85" s="99"/>
      <c r="DE85" s="3"/>
      <c r="DF85" s="3"/>
      <c r="DG85" s="3"/>
      <c r="DH85" s="3"/>
      <c r="DI85" s="3"/>
      <c r="DJ85" s="3"/>
      <c r="DK85" s="3"/>
      <c r="DP85" s="3"/>
      <c r="DQ85" s="3"/>
      <c r="DR85" s="3"/>
      <c r="DW85" s="3"/>
      <c r="DX85" s="3"/>
      <c r="DY85" s="3"/>
      <c r="ED85" s="3"/>
      <c r="EE85" s="3"/>
      <c r="EF85" s="55"/>
      <c r="EO85"/>
      <c r="EP85"/>
      <c r="EQ85"/>
      <c r="ER85"/>
      <c r="FB85" s="3" t="s">
        <v>318</v>
      </c>
      <c r="FC85" s="3" t="s">
        <v>6</v>
      </c>
      <c r="FD85" s="3">
        <v>1</v>
      </c>
      <c r="FE85" s="3">
        <v>1</v>
      </c>
      <c r="FF85" s="27">
        <v>1</v>
      </c>
      <c r="FG85" s="27"/>
      <c r="FH85" s="27">
        <v>1</v>
      </c>
      <c r="FT85" s="3" t="s">
        <v>206</v>
      </c>
      <c r="FU85" s="27">
        <v>1</v>
      </c>
      <c r="FV85" s="27"/>
      <c r="FW85" s="27"/>
      <c r="FX85" s="27"/>
      <c r="FY85" s="27"/>
      <c r="FZ85" s="27"/>
      <c r="GA85" s="3"/>
      <c r="GB85" s="3"/>
      <c r="GC85" s="3"/>
      <c r="GD85" s="3" t="s">
        <v>98</v>
      </c>
      <c r="GE85" s="3" t="str">
        <f t="shared" si="40"/>
        <v>t20 = 'NSE:VEDL1!'</v>
      </c>
      <c r="GF85" s="3" t="str">
        <f t="shared" si="41"/>
        <v>VEDL</v>
      </c>
      <c r="GG85" s="3"/>
      <c r="GH85" s="3"/>
      <c r="GI85" s="3"/>
      <c r="GJ85" s="3"/>
      <c r="GK85" s="3" t="s">
        <v>204</v>
      </c>
      <c r="GL85" s="27">
        <v>1</v>
      </c>
      <c r="GM85" s="27"/>
      <c r="GN85" s="27"/>
      <c r="GO85" s="27"/>
      <c r="GP85" s="27"/>
      <c r="GQ85" s="3"/>
      <c r="GR85" s="3" t="s">
        <v>98</v>
      </c>
      <c r="GS85" s="3" t="str">
        <f t="shared" si="42"/>
        <v>t20 = 'NSE:JINDALSTEL1!'</v>
      </c>
      <c r="GT85" s="3" t="str">
        <f t="shared" si="43"/>
        <v>JINDALSTEL</v>
      </c>
      <c r="GU85" s="3"/>
      <c r="GV85" s="3"/>
      <c r="HA85" s="3"/>
      <c r="HB85" s="3"/>
      <c r="HC85" s="3"/>
      <c r="HD85" s="3"/>
      <c r="HE85" s="3"/>
      <c r="HF85" s="3"/>
      <c r="HG85" s="3"/>
      <c r="HH85" s="3"/>
      <c r="HI85" s="3"/>
      <c r="HJ85" s="3"/>
      <c r="HK85" s="3"/>
      <c r="HL85" s="3"/>
      <c r="HM85" s="3"/>
      <c r="HN85" s="55"/>
      <c r="HO85" s="3"/>
      <c r="HP85" s="27"/>
      <c r="HQ85" s="27"/>
      <c r="HR85" s="27"/>
      <c r="HS85" s="27"/>
      <c r="HT85" s="27"/>
      <c r="HU85" s="27"/>
      <c r="HV85" s="27"/>
      <c r="HW85" s="27"/>
      <c r="HX85" s="3"/>
      <c r="HY85" s="3"/>
      <c r="HZ85" s="3"/>
      <c r="IA85" s="3"/>
      <c r="IB85" s="3"/>
      <c r="IC85" s="3"/>
      <c r="ID85" s="3"/>
    </row>
    <row r="86" spans="1:238" x14ac:dyDescent="0.25">
      <c r="A86" s="21" t="str">
        <f>IF(Final_DF!A86="","",Final_DF!A86)</f>
        <v>ICICIPRULI</v>
      </c>
      <c r="B86" s="21" t="str">
        <f>IF(Final_DF!G86="","",Final_DF!G86)</f>
        <v xml:space="preserve">ICICI PRU LIFE INS CO LTD           </v>
      </c>
      <c r="C86" s="21" t="str">
        <f>IF(Final_DF!E86="","",Final_DF!E86)</f>
        <v>Finance</v>
      </c>
      <c r="D86" s="21" t="str">
        <f>IF(Final_DF!F86="","",Final_DF!F86)</f>
        <v>Life/Health Insurance</v>
      </c>
      <c r="E86" s="21" t="b">
        <f>IF(Final_DF!BT86="","",Final_DF!BT86)</f>
        <v>0</v>
      </c>
      <c r="F86" s="21" t="b">
        <f>IF(Final_DF!BJ86="","",Final_DF!BJ86)</f>
        <v>1</v>
      </c>
      <c r="G86" s="21" t="b">
        <f>IF(Final_DF!CS86="","",Final_DF!CS86)</f>
        <v>1</v>
      </c>
      <c r="H86" s="37" t="str">
        <f>IF(Final_DF!CT86="","",Final_DF!CT86)</f>
        <v>BEARISH_ALIGNMENT</v>
      </c>
      <c r="I86" s="37" t="str">
        <f>IF(Final_DF!CU86="","",Final_DF!CU86)</f>
        <v>BEARISH_ALIGNMENT</v>
      </c>
      <c r="J86" s="21" t="str">
        <f>IF(Final_DF!CQ86="","",Final_DF!CQ86)</f>
        <v>BEARISH</v>
      </c>
      <c r="K86" s="21" t="str">
        <f>IF(Final_DF!CB86="","",Final_DF!CB86)</f>
        <v>Significant Short Buildup</v>
      </c>
      <c r="L86" s="22" t="str">
        <f>IF(Final_DF!CV86="","",Final_DF!CV86)</f>
        <v>BULLISH</v>
      </c>
      <c r="M86" s="22">
        <f>IF(Final_DF!CW86="","",Final_DF!CW86)</f>
        <v>17</v>
      </c>
      <c r="N86" s="22">
        <f>IF(Final_DF!CX86="","",Final_DF!CX86)</f>
        <v>91</v>
      </c>
      <c r="O86" s="22" t="b">
        <f>IF(Final_DF!CY86="","",Final_DF!CY86)</f>
        <v>0</v>
      </c>
      <c r="P86" s="22" t="str">
        <f>IF(Final_DF!CM86="","",Final_DF!CM86)</f>
        <v>Sell</v>
      </c>
      <c r="Q86" s="22" t="str">
        <f>IF(Final_DF!CN86="","",Final_DF!CN86)</f>
        <v>LAST_LOSER</v>
      </c>
      <c r="R86" s="22">
        <f>IF(P86="","",ROUND((Final_DF!CO86/6)+1,0))</f>
        <v>9</v>
      </c>
      <c r="S86" s="22">
        <f>IF(Final_DF!CP86="","",Final_DF!CP86)</f>
        <v>550</v>
      </c>
      <c r="T86" s="22">
        <f>IFERROR(VLOOKUP(A86,VSLRT!A:E,3,FALSE),"")</f>
        <v>0</v>
      </c>
      <c r="U86" s="22">
        <f>IFERROR(VLOOKUP(A86,VSLRT!A:E,4,FALSE),"")</f>
        <v>0</v>
      </c>
      <c r="V86" s="22">
        <f>IFERROR(VLOOKUP(A86,VSLRT!A:E,5,FALSE),"")</f>
        <v>0</v>
      </c>
      <c r="W86" s="23" t="b">
        <f>IF(Final_DF!BA86="","",Final_DF!BA86)</f>
        <v>0</v>
      </c>
      <c r="X86" s="23" t="b">
        <f>IF(Final_DF!BB86="","",Final_DF!BB86)</f>
        <v>0</v>
      </c>
      <c r="Y86" s="23" t="b">
        <f>IF(Final_DF!BC86="","",Final_DF!BC86)</f>
        <v>0</v>
      </c>
      <c r="Z86" s="23">
        <f>IF(Final_DF!AW86="","",Final_DF!AW86)</f>
        <v>0</v>
      </c>
      <c r="AA86" s="23">
        <f>IF(Final_DF!AX86="","",Final_DF!AX86)</f>
        <v>0</v>
      </c>
      <c r="AB86" s="23">
        <f>IF(Final_DF!AY86="","",Final_DF!AY86)</f>
        <v>0</v>
      </c>
      <c r="AC86" s="23">
        <f>IF(Final_DF!M86="","",ROUND(Final_DF!M86,2))</f>
        <v>-0.83</v>
      </c>
      <c r="AD86" s="23">
        <f>IF(Final_DF!L86="","",ROUND(Final_DF!L86,2))</f>
        <v>490.8</v>
      </c>
      <c r="AE86" s="23" t="b">
        <f>IF(Final_DF!AZ86="","",Final_DF!AZ86)</f>
        <v>0</v>
      </c>
      <c r="AH86" s="23" t="str">
        <f>IF(Final_DF!AO86="","",Final_DF!AO86)</f>
        <v>VR73</v>
      </c>
      <c r="AI86" s="23" t="b">
        <f>IF(Final_DF!AP86="","",Final_DF!AP86)</f>
        <v>0</v>
      </c>
      <c r="AJ86" s="23" t="str">
        <f>IF(Final_DF!AH86="","",Final_DF!AH86)</f>
        <v>0.77</v>
      </c>
      <c r="AK86" s="21" t="str">
        <f>IFERROR(VLOOKUP(A86,Postmarket!A:X,24,FALSE),"")</f>
        <v/>
      </c>
      <c r="AL86" s="21" t="str">
        <f>IFERROR(VLOOKUP(A86,Postmarket!A:X,23,FALSE),"")</f>
        <v>SPR30</v>
      </c>
      <c r="AM86" s="21">
        <f>IFERROR(VLOOKUP(A86,Postmarket!A:X,8,FALSE),"")</f>
        <v>-0.63</v>
      </c>
      <c r="AN86" s="21">
        <f>IFERROR(VLOOKUP(A86,Postmarket!A:F,5,FALSE),"")</f>
        <v>494.6</v>
      </c>
      <c r="AO86" s="23" t="str">
        <f>IF(Final_DF!DB86="","",Final_DF!DB86)</f>
        <v/>
      </c>
      <c r="AP86" s="23">
        <f>IF(Final_DF!CZ86="","",Final_DF!CZ86)</f>
        <v>36.81</v>
      </c>
      <c r="AQ86" s="23">
        <f>IF(Final_DF!DA86="","",Final_DF!DA86)</f>
        <v>37.700000000000003</v>
      </c>
      <c r="AR86" s="23" t="b">
        <f>IF(Final_DF!DC86="","",Final_DF!DC86)</f>
        <v>0</v>
      </c>
      <c r="AS86" s="23" t="b">
        <f>IF(Final_DF!DD86="","",Final_DF!DD86)</f>
        <v>0</v>
      </c>
      <c r="AT86" s="23" t="b">
        <f>IF(Final_DF!DE86="","",Final_DF!DE86)</f>
        <v>0</v>
      </c>
      <c r="AU86" s="23" t="b">
        <f>IF(Final_DF!DF86="","",Final_DF!DF86)</f>
        <v>0</v>
      </c>
      <c r="AY86" s="3"/>
      <c r="AZ86" s="3"/>
      <c r="BA86" s="3"/>
      <c r="BB86" s="55"/>
      <c r="BC86" s="3"/>
      <c r="BD86" s="3"/>
      <c r="BE86" s="3"/>
      <c r="BF86" s="3"/>
      <c r="BG86" s="3"/>
      <c r="BH86" s="3"/>
      <c r="BI86" s="3"/>
      <c r="BJ86" s="3"/>
      <c r="BK86" s="3"/>
      <c r="BL86" s="3"/>
      <c r="BM86" s="3"/>
      <c r="BN86" s="3"/>
      <c r="BO86" s="3"/>
      <c r="BP86" s="3"/>
      <c r="BQ86" s="3"/>
      <c r="BR86" s="3"/>
      <c r="BS86" s="3"/>
      <c r="BT86" s="3"/>
      <c r="BU86" s="99"/>
      <c r="BV86" s="99"/>
      <c r="BW86" s="3"/>
      <c r="BX86" s="3"/>
      <c r="BY86" s="3"/>
      <c r="BZ86" s="3"/>
      <c r="CA86" s="3"/>
      <c r="CG86" s="3"/>
      <c r="CH86" s="3"/>
      <c r="CI86" s="3"/>
      <c r="CJ86" s="55"/>
      <c r="CK86" s="3"/>
      <c r="CL86" s="3"/>
      <c r="CM86" s="3"/>
      <c r="CN86" s="3"/>
      <c r="CO86" s="3"/>
      <c r="CP86" s="3"/>
      <c r="CQ86" s="3"/>
      <c r="CR86" s="3"/>
      <c r="CS86" s="3"/>
      <c r="CT86" s="3"/>
      <c r="CU86" s="3"/>
      <c r="CV86" s="3"/>
      <c r="CW86" s="3"/>
      <c r="CX86" s="3"/>
      <c r="CY86" s="3"/>
      <c r="CZ86" s="3"/>
      <c r="DA86" s="3"/>
      <c r="DB86" s="3"/>
      <c r="DC86" s="99"/>
      <c r="DD86" s="99"/>
      <c r="DE86" s="3"/>
      <c r="DF86" s="3"/>
      <c r="DG86" s="3"/>
      <c r="DH86" s="3"/>
      <c r="DI86" s="3"/>
      <c r="DJ86" s="3"/>
      <c r="DK86" s="3"/>
      <c r="DP86" s="3"/>
      <c r="DQ86" s="3"/>
      <c r="DR86" s="3"/>
      <c r="DW86" s="3"/>
      <c r="DX86" s="3"/>
      <c r="DY86" s="3"/>
      <c r="ED86" s="3"/>
      <c r="EE86" s="3"/>
      <c r="EF86" s="55"/>
      <c r="EO86"/>
      <c r="EP86"/>
      <c r="EQ86"/>
      <c r="ER86"/>
      <c r="FB86" s="3"/>
      <c r="FC86" s="3" t="s">
        <v>250</v>
      </c>
      <c r="FD86" s="3">
        <v>638</v>
      </c>
      <c r="FE86" s="3">
        <v>6</v>
      </c>
      <c r="FF86" s="27">
        <v>1</v>
      </c>
      <c r="FG86" s="27"/>
      <c r="FH86" s="27">
        <v>1</v>
      </c>
      <c r="FT86" s="3" t="s">
        <v>299</v>
      </c>
      <c r="FU86" s="27">
        <v>1</v>
      </c>
      <c r="FV86" s="27"/>
      <c r="FW86" s="27"/>
      <c r="FX86" s="27"/>
      <c r="FY86" s="27"/>
      <c r="FZ86" s="27"/>
      <c r="GA86" s="3"/>
      <c r="GB86" s="3"/>
      <c r="GC86" s="3"/>
      <c r="GD86" s="3" t="s">
        <v>121</v>
      </c>
      <c r="GE86" s="3" t="str">
        <f t="shared" si="40"/>
        <v>t21 = 'NSE:VOLTAS1!'</v>
      </c>
      <c r="GF86" s="3" t="str">
        <f t="shared" si="41"/>
        <v>VOLTAS</v>
      </c>
      <c r="GG86" s="3"/>
      <c r="GH86" s="3"/>
      <c r="GI86" s="3"/>
      <c r="GJ86" s="3"/>
      <c r="GK86" s="3" t="s">
        <v>205</v>
      </c>
      <c r="GL86" s="27">
        <v>1</v>
      </c>
      <c r="GM86" s="27"/>
      <c r="GN86" s="27"/>
      <c r="GO86" s="27"/>
      <c r="GP86" s="27"/>
      <c r="GQ86" s="3"/>
      <c r="GR86" s="3" t="s">
        <v>121</v>
      </c>
      <c r="GS86" s="3" t="str">
        <f t="shared" si="42"/>
        <v>t21 = 'NSE:JSWSTEEL1!'</v>
      </c>
      <c r="GT86" s="3" t="str">
        <f t="shared" si="43"/>
        <v>JSWSTEEL</v>
      </c>
      <c r="GU86" s="3"/>
      <c r="GV86" s="3"/>
      <c r="HA86" s="3"/>
      <c r="HB86" s="3"/>
      <c r="HC86" s="3"/>
      <c r="HD86" s="3"/>
      <c r="HE86" s="3"/>
      <c r="HF86" s="3"/>
      <c r="HG86" s="3"/>
      <c r="HH86" s="3"/>
      <c r="HI86" s="3"/>
      <c r="HJ86" s="3"/>
      <c r="HK86" s="3"/>
      <c r="HL86" s="3"/>
      <c r="HM86" s="3"/>
      <c r="HN86" s="55"/>
      <c r="HO86" s="3"/>
      <c r="HP86" s="27"/>
      <c r="HQ86" s="27"/>
      <c r="HR86" s="27"/>
      <c r="HS86" s="27"/>
      <c r="HT86" s="27"/>
      <c r="HU86" s="27"/>
      <c r="HV86" s="27"/>
      <c r="HW86" s="27"/>
      <c r="HX86" s="3"/>
      <c r="HY86" s="3"/>
      <c r="HZ86" s="3"/>
      <c r="IA86" s="3"/>
      <c r="IB86" s="3"/>
      <c r="IC86" s="3"/>
      <c r="ID86" s="3"/>
    </row>
    <row r="87" spans="1:238" x14ac:dyDescent="0.25">
      <c r="A87" s="21" t="str">
        <f>IF(Final_DF!A87="","",Final_DF!A87)</f>
        <v>COROMANDEL</v>
      </c>
      <c r="B87" s="21" t="str">
        <f>IF(Final_DF!G87="","",Final_DF!G87)</f>
        <v xml:space="preserve">COROMANDEL INTERNTL. LTD            </v>
      </c>
      <c r="C87" s="21" t="str">
        <f>IF(Final_DF!E87="","",Final_DF!E87)</f>
        <v>Process Industries</v>
      </c>
      <c r="D87" s="21" t="str">
        <f>IF(Final_DF!F87="","",Final_DF!F87)</f>
        <v>Chemicals: Specialty</v>
      </c>
      <c r="E87" s="21" t="b">
        <f>IF(Final_DF!BT87="","",Final_DF!BT87)</f>
        <v>0</v>
      </c>
      <c r="F87" s="21" t="b">
        <f>IF(Final_DF!BJ87="","",Final_DF!BJ87)</f>
        <v>1</v>
      </c>
      <c r="G87" s="21" t="b">
        <f>IF(Final_DF!CS87="","",Final_DF!CS87)</f>
        <v>1</v>
      </c>
      <c r="H87" s="37" t="str">
        <f>IF(Final_DF!CT87="","",Final_DF!CT87)</f>
        <v>BEARISH_ALIGNMENT</v>
      </c>
      <c r="I87" s="37" t="str">
        <f>IF(Final_DF!CU87="","",Final_DF!CU87)</f>
        <v>BEARISH_ALIGNMENT</v>
      </c>
      <c r="J87" s="21" t="str">
        <f>IF(Final_DF!CQ87="","",Final_DF!CQ87)</f>
        <v>BEARISH</v>
      </c>
      <c r="K87" s="21" t="str">
        <f>IF(Final_DF!CB87="","",Final_DF!CB87)</f>
        <v>Significant Long Unwinding</v>
      </c>
      <c r="L87" s="22" t="str">
        <f>IF(Final_DF!CV87="","",Final_DF!CV87)</f>
        <v>BEARISH</v>
      </c>
      <c r="M87" s="22">
        <f>IF(Final_DF!CW87="","",Final_DF!CW87)</f>
        <v>6</v>
      </c>
      <c r="N87" s="22">
        <f>IF(Final_DF!CX87="","",Final_DF!CX87)</f>
        <v>198</v>
      </c>
      <c r="O87" s="22" t="b">
        <f>IF(Final_DF!CY87="","",Final_DF!CY87)</f>
        <v>0</v>
      </c>
      <c r="P87" s="22" t="str">
        <f>IF(Final_DF!CM87="","",Final_DF!CM87)</f>
        <v>Buy</v>
      </c>
      <c r="Q87" s="22" t="str">
        <f>IF(Final_DF!CN87="","",Final_DF!CN87)</f>
        <v>LAST_LOSER</v>
      </c>
      <c r="R87" s="22">
        <f>IF(P87="","",ROUND((Final_DF!CO87/6)+1,0))</f>
        <v>3</v>
      </c>
      <c r="S87" s="22">
        <f>IF(Final_DF!CP87="","",Final_DF!CP87)</f>
        <v>1140</v>
      </c>
      <c r="T87" s="22">
        <f>IFERROR(VLOOKUP(A87,VSLRT!A:E,3,FALSE),"")</f>
        <v>0</v>
      </c>
      <c r="U87" s="22">
        <f>IFERROR(VLOOKUP(A87,VSLRT!A:E,4,FALSE),"")</f>
        <v>0</v>
      </c>
      <c r="V87" s="22">
        <f>IFERROR(VLOOKUP(A87,VSLRT!A:E,5,FALSE),"")</f>
        <v>0</v>
      </c>
      <c r="W87" s="23" t="b">
        <f>IF(Final_DF!BA87="","",Final_DF!BA87)</f>
        <v>0</v>
      </c>
      <c r="X87" s="23" t="b">
        <f>IF(Final_DF!BB87="","",Final_DF!BB87)</f>
        <v>0</v>
      </c>
      <c r="Y87" s="23" t="b">
        <f>IF(Final_DF!BC87="","",Final_DF!BC87)</f>
        <v>0</v>
      </c>
      <c r="Z87" s="23">
        <f>IF(Final_DF!AW87="","",Final_DF!AW87)</f>
        <v>0</v>
      </c>
      <c r="AA87" s="23">
        <f>IF(Final_DF!AX87="","",Final_DF!AX87)</f>
        <v>0</v>
      </c>
      <c r="AB87" s="23">
        <f>IF(Final_DF!AY87="","",Final_DF!AY87)</f>
        <v>0</v>
      </c>
      <c r="AC87" s="23">
        <f>IF(Final_DF!M87="","",ROUND(Final_DF!M87,2))</f>
        <v>-0.79</v>
      </c>
      <c r="AD87" s="23">
        <f>IF(Final_DF!L87="","",ROUND(Final_DF!L87,2))</f>
        <v>1177.8</v>
      </c>
      <c r="AE87" s="23" t="b">
        <f>IF(Final_DF!AZ87="","",Final_DF!AZ87)</f>
        <v>0</v>
      </c>
      <c r="AH87" s="23" t="str">
        <f>IF(Final_DF!AO87="","",Final_DF!AO87)</f>
        <v>VR168</v>
      </c>
      <c r="AI87" s="23" t="b">
        <f>IF(Final_DF!AP87="","",Final_DF!AP87)</f>
        <v>0</v>
      </c>
      <c r="AJ87" s="23" t="str">
        <f>IF(Final_DF!AH87="","",Final_DF!AH87)</f>
        <v>0.28</v>
      </c>
      <c r="AK87" s="21" t="str">
        <f>IFERROR(VLOOKUP(A87,Postmarket!A:X,24,FALSE),"")</f>
        <v/>
      </c>
      <c r="AL87" s="21" t="str">
        <f>IFERROR(VLOOKUP(A87,Postmarket!A:X,23,FALSE),"")</f>
        <v/>
      </c>
      <c r="AM87" s="21">
        <f>IFERROR(VLOOKUP(A87,Postmarket!A:X,8,FALSE),"")</f>
        <v>-0.64</v>
      </c>
      <c r="AN87" s="21">
        <f>IFERROR(VLOOKUP(A87,Postmarket!A:F,5,FALSE),"")</f>
        <v>1182.7</v>
      </c>
      <c r="AO87" s="23" t="str">
        <f>IF(Final_DF!DB87="","",Final_DF!DB87)</f>
        <v/>
      </c>
      <c r="AP87" s="23">
        <f>IF(Final_DF!CZ87="","",Final_DF!CZ87)</f>
        <v>9.98</v>
      </c>
      <c r="AQ87" s="23">
        <f>IF(Final_DF!DA87="","",Final_DF!DA87)</f>
        <v>10.210000000000001</v>
      </c>
      <c r="AR87" s="23" t="b">
        <f>IF(Final_DF!DC87="","",Final_DF!DC87)</f>
        <v>0</v>
      </c>
      <c r="AS87" s="23" t="b">
        <f>IF(Final_DF!DD87="","",Final_DF!DD87)</f>
        <v>1</v>
      </c>
      <c r="AT87" s="23" t="b">
        <f>IF(Final_DF!DE87="","",Final_DF!DE87)</f>
        <v>0</v>
      </c>
      <c r="AU87" s="23" t="b">
        <f>IF(Final_DF!DF87="","",Final_DF!DF87)</f>
        <v>0</v>
      </c>
      <c r="AY87" s="3"/>
      <c r="AZ87" s="3"/>
      <c r="BA87" s="3"/>
      <c r="BB87" s="55"/>
      <c r="BC87" s="3"/>
      <c r="BD87" s="3"/>
      <c r="BE87" s="3"/>
      <c r="BF87" s="3"/>
      <c r="BG87" s="3"/>
      <c r="BH87" s="3"/>
      <c r="BI87" s="3"/>
      <c r="BJ87" s="3"/>
      <c r="BK87" s="3"/>
      <c r="BL87" s="3"/>
      <c r="BM87" s="3"/>
      <c r="BN87" s="3"/>
      <c r="BO87" s="3"/>
      <c r="BP87" s="3"/>
      <c r="BQ87" s="3"/>
      <c r="BR87" s="3"/>
      <c r="BS87" s="3"/>
      <c r="BT87" s="3"/>
      <c r="BU87" s="99"/>
      <c r="BV87" s="99"/>
      <c r="BW87" s="3"/>
      <c r="BX87" s="3"/>
      <c r="BY87" s="3"/>
      <c r="BZ87" s="3"/>
      <c r="CA87" s="3"/>
      <c r="CG87" s="3"/>
      <c r="CH87" s="3"/>
      <c r="CI87" s="3"/>
      <c r="CJ87" s="55"/>
      <c r="CK87" s="3"/>
      <c r="CL87" s="3"/>
      <c r="CM87" s="3"/>
      <c r="CN87" s="3"/>
      <c r="CO87" s="3"/>
      <c r="CP87" s="3"/>
      <c r="CQ87" s="3"/>
      <c r="CR87" s="3"/>
      <c r="CS87" s="3"/>
      <c r="CT87" s="3"/>
      <c r="CU87" s="3"/>
      <c r="CV87" s="3"/>
      <c r="CW87" s="3"/>
      <c r="CX87" s="3"/>
      <c r="CY87" s="3"/>
      <c r="CZ87" s="3"/>
      <c r="DA87" s="3"/>
      <c r="DB87" s="3"/>
      <c r="DC87" s="99"/>
      <c r="DD87" s="99"/>
      <c r="DE87" s="3"/>
      <c r="DF87" s="3"/>
      <c r="DG87" s="3"/>
      <c r="DH87" s="3"/>
      <c r="DI87" s="3"/>
      <c r="DJ87" s="3"/>
      <c r="DK87" s="3"/>
      <c r="DP87" s="3"/>
      <c r="DQ87" s="3"/>
      <c r="DR87" s="3"/>
      <c r="DW87" s="3"/>
      <c r="DX87" s="3"/>
      <c r="DY87" s="3"/>
      <c r="ED87" s="3"/>
      <c r="EE87" s="3"/>
      <c r="EF87" s="55"/>
      <c r="EO87"/>
      <c r="EP87"/>
      <c r="EQ87"/>
      <c r="ER87"/>
      <c r="FB87" s="3"/>
      <c r="FC87" s="3" t="s">
        <v>9</v>
      </c>
      <c r="FD87" s="3">
        <v>1</v>
      </c>
      <c r="FE87" s="3">
        <v>1</v>
      </c>
      <c r="FF87" s="27">
        <v>1</v>
      </c>
      <c r="FG87" s="27"/>
      <c r="FH87" s="27">
        <v>1</v>
      </c>
      <c r="FT87" s="3" t="s">
        <v>300</v>
      </c>
      <c r="FU87" s="27">
        <v>1</v>
      </c>
      <c r="FV87" s="27"/>
      <c r="FW87" s="27"/>
      <c r="FX87" s="27"/>
      <c r="FY87" s="27"/>
      <c r="FZ87" s="27"/>
      <c r="GA87" s="3"/>
      <c r="GB87" s="3"/>
      <c r="GC87" s="3"/>
      <c r="GD87" s="3" t="s">
        <v>122</v>
      </c>
      <c r="GE87" s="3" t="str">
        <f t="shared" si="40"/>
        <v>t22 = 'NSE:WIPRO1!'</v>
      </c>
      <c r="GF87" s="3" t="str">
        <f t="shared" si="41"/>
        <v>WIPRO</v>
      </c>
      <c r="GG87" s="3"/>
      <c r="GH87" s="3"/>
      <c r="GI87" s="3"/>
      <c r="GJ87" s="3"/>
      <c r="GK87" s="3" t="s">
        <v>230</v>
      </c>
      <c r="GL87" s="27">
        <v>1</v>
      </c>
      <c r="GM87" s="27"/>
      <c r="GN87" s="27"/>
      <c r="GO87" s="27"/>
      <c r="GP87" s="27"/>
      <c r="GQ87" s="3"/>
      <c r="GR87" s="3" t="s">
        <v>122</v>
      </c>
      <c r="GS87" s="3" t="str">
        <f t="shared" si="42"/>
        <v>t22 = 'NSE:JUBLFOOD1!'</v>
      </c>
      <c r="GT87" s="3" t="str">
        <f t="shared" si="43"/>
        <v>JUBLFOOD</v>
      </c>
      <c r="GU87" s="3"/>
      <c r="GV87" s="3"/>
      <c r="HA87" s="3"/>
      <c r="HB87" s="3"/>
      <c r="HC87" s="3"/>
      <c r="HD87" s="3"/>
      <c r="HE87" s="3"/>
      <c r="HF87" s="3"/>
      <c r="HG87" s="3"/>
      <c r="HH87" s="3"/>
      <c r="HI87" s="3"/>
      <c r="HJ87" s="3"/>
      <c r="HK87" s="3"/>
      <c r="HL87" s="3"/>
      <c r="HM87" s="3"/>
      <c r="HN87" s="55"/>
      <c r="HO87" s="3"/>
      <c r="HP87" s="27"/>
      <c r="HQ87" s="27"/>
      <c r="HR87" s="27"/>
      <c r="HS87" s="27"/>
      <c r="HT87" s="27"/>
      <c r="HU87" s="27"/>
      <c r="HV87" s="27"/>
      <c r="HW87" s="27"/>
      <c r="HX87" s="3"/>
      <c r="HY87" s="3"/>
      <c r="HZ87" s="3"/>
      <c r="IA87" s="3"/>
      <c r="IB87" s="3"/>
      <c r="IC87" s="3"/>
      <c r="ID87" s="3"/>
    </row>
    <row r="88" spans="1:238" ht="24" x14ac:dyDescent="0.25">
      <c r="A88" s="21" t="str">
        <f>IF(Final_DF!A88="","",Final_DF!A88)</f>
        <v>BALRAMCHIN</v>
      </c>
      <c r="B88" s="21" t="str">
        <f>IF(Final_DF!G88="","",Final_DF!G88)</f>
        <v xml:space="preserve">BALRAMPUR CHINI MILLS LTD           </v>
      </c>
      <c r="C88" s="21" t="str">
        <f>IF(Final_DF!E88="","",Final_DF!E88)</f>
        <v>Process Industries</v>
      </c>
      <c r="D88" s="21" t="str">
        <f>IF(Final_DF!F88="","",Final_DF!F88)</f>
        <v>Agricultural Commodities/Milling</v>
      </c>
      <c r="E88" s="21" t="b">
        <f>IF(Final_DF!BT88="","",Final_DF!BT88)</f>
        <v>0</v>
      </c>
      <c r="F88" s="21" t="b">
        <f>IF(Final_DF!BJ88="","",Final_DF!BJ88)</f>
        <v>0</v>
      </c>
      <c r="G88" s="21" t="b">
        <f>IF(Final_DF!CS88="","",Final_DF!CS88)</f>
        <v>1</v>
      </c>
      <c r="H88" s="37" t="str">
        <f>IF(Final_DF!CT88="","",Final_DF!CT88)</f>
        <v>na</v>
      </c>
      <c r="I88" s="37" t="str">
        <f>IF(Final_DF!CU88="","",Final_DF!CU88)</f>
        <v>na</v>
      </c>
      <c r="J88" s="21" t="str">
        <f>IF(Final_DF!CQ88="","",Final_DF!CQ88)</f>
        <v>BEARISH</v>
      </c>
      <c r="K88" s="21" t="str">
        <f>IF(Final_DF!CB88="","",Final_DF!CB88)</f>
        <v>Significant Short Buildup</v>
      </c>
      <c r="L88" s="22" t="str">
        <f>IF(Final_DF!CV88="","",Final_DF!CV88)</f>
        <v>na</v>
      </c>
      <c r="M88" s="22">
        <f>IF(Final_DF!CW88="","",Final_DF!CW88)</f>
        <v>0</v>
      </c>
      <c r="N88" s="22">
        <f>IF(Final_DF!CX88="","",Final_DF!CX88)</f>
        <v>0</v>
      </c>
      <c r="O88" s="22" t="b">
        <f>IF(Final_DF!CY88="","",Final_DF!CY88)</f>
        <v>0</v>
      </c>
      <c r="P88" s="22">
        <f>IF(Final_DF!CM88="","",Final_DF!CM88)</f>
        <v>0</v>
      </c>
      <c r="Q88" s="22">
        <f>IF(Final_DF!CN88="","",Final_DF!CN88)</f>
        <v>0</v>
      </c>
      <c r="R88" s="22">
        <f>IF(P88="","",ROUND((Final_DF!CO88/6)+1,0))</f>
        <v>1</v>
      </c>
      <c r="S88" s="22">
        <f>IF(Final_DF!CP88="","",Final_DF!CP88)</f>
        <v>0</v>
      </c>
      <c r="T88" s="22">
        <f>IFERROR(VLOOKUP(A88,VSLRT!A:E,3,FALSE),"")</f>
        <v>0</v>
      </c>
      <c r="U88" s="22">
        <f>IFERROR(VLOOKUP(A88,VSLRT!A:E,4,FALSE),"")</f>
        <v>0</v>
      </c>
      <c r="V88" s="22">
        <f>IFERROR(VLOOKUP(A88,VSLRT!A:E,5,FALSE),"")</f>
        <v>0</v>
      </c>
      <c r="W88" s="23" t="b">
        <f>IF(Final_DF!BA88="","",Final_DF!BA88)</f>
        <v>0</v>
      </c>
      <c r="X88" s="23" t="b">
        <f>IF(Final_DF!BB88="","",Final_DF!BB88)</f>
        <v>0</v>
      </c>
      <c r="Y88" s="23" t="b">
        <f>IF(Final_DF!BC88="","",Final_DF!BC88)</f>
        <v>0</v>
      </c>
      <c r="Z88" s="23">
        <f>IF(Final_DF!AW88="","",Final_DF!AW88)</f>
        <v>0</v>
      </c>
      <c r="AA88" s="23">
        <f>IF(Final_DF!AX88="","",Final_DF!AX88)</f>
        <v>0</v>
      </c>
      <c r="AB88" s="23">
        <f>IF(Final_DF!AY88="","",Final_DF!AY88)</f>
        <v>0</v>
      </c>
      <c r="AC88" s="23">
        <f>IF(Final_DF!M88="","",ROUND(Final_DF!M88,2))</f>
        <v>-0.77</v>
      </c>
      <c r="AD88" s="23">
        <f>IF(Final_DF!L88="","",ROUND(Final_DF!L88,2))</f>
        <v>382.4</v>
      </c>
      <c r="AE88" s="23" t="b">
        <f>IF(Final_DF!AZ88="","",Final_DF!AZ88)</f>
        <v>0</v>
      </c>
      <c r="AH88" s="23" t="str">
        <f>IF(Final_DF!AO88="","",Final_DF!AO88)</f>
        <v>VR92</v>
      </c>
      <c r="AI88" s="23" t="b">
        <f>IF(Final_DF!AP88="","",Final_DF!AP88)</f>
        <v>0</v>
      </c>
      <c r="AJ88" s="23" t="str">
        <f>IF(Final_DF!AH88="","",Final_DF!AH88)</f>
        <v>0.46</v>
      </c>
      <c r="AK88" s="21" t="str">
        <f>IFERROR(VLOOKUP(A88,Postmarket!A:X,24,FALSE),"")</f>
        <v/>
      </c>
      <c r="AL88" s="21" t="str">
        <f>IFERROR(VLOOKUP(A88,Postmarket!A:X,23,FALSE),"")</f>
        <v>SPR1</v>
      </c>
      <c r="AM88" s="21">
        <f>IFERROR(VLOOKUP(A88,Postmarket!A:X,8,FALSE),"")</f>
        <v>-0.01</v>
      </c>
      <c r="AN88" s="21">
        <f>IFERROR(VLOOKUP(A88,Postmarket!A:F,5,FALSE),"")</f>
        <v>382.75</v>
      </c>
      <c r="AO88" s="23" t="str">
        <f>IF(Final_DF!DB88="","",Final_DF!DB88)</f>
        <v>BANNED</v>
      </c>
      <c r="AP88" s="23">
        <f>IF(Final_DF!CZ88="","",Final_DF!CZ88)</f>
        <v>86.46</v>
      </c>
      <c r="AQ88" s="23">
        <f>IF(Final_DF!DA88="","",Final_DF!DA88)</f>
        <v>89.48</v>
      </c>
      <c r="AR88" s="23" t="b">
        <f>IF(Final_DF!DC88="","",Final_DF!DC88)</f>
        <v>0</v>
      </c>
      <c r="AS88" s="23" t="b">
        <f>IF(Final_DF!DD88="","",Final_DF!DD88)</f>
        <v>0</v>
      </c>
      <c r="AT88" s="23" t="b">
        <f>IF(Final_DF!DE88="","",Final_DF!DE88)</f>
        <v>0</v>
      </c>
      <c r="AU88" s="23" t="b">
        <f>IF(Final_DF!DF88="","",Final_DF!DF88)</f>
        <v>0</v>
      </c>
      <c r="AY88" s="3"/>
      <c r="AZ88" s="3"/>
      <c r="BA88" s="3"/>
      <c r="BB88" s="55"/>
      <c r="BC88" s="3"/>
      <c r="BD88" s="3"/>
      <c r="BE88" s="3"/>
      <c r="BF88" s="3"/>
      <c r="BG88" s="3"/>
      <c r="BH88" s="3"/>
      <c r="BI88" s="3"/>
      <c r="BJ88" s="3"/>
      <c r="BK88" s="3"/>
      <c r="BL88" s="3"/>
      <c r="BM88" s="3"/>
      <c r="BN88" s="3"/>
      <c r="BO88" s="3"/>
      <c r="BP88" s="3"/>
      <c r="BQ88" s="3"/>
      <c r="BR88" s="3"/>
      <c r="BS88" s="3"/>
      <c r="BT88" s="3"/>
      <c r="BU88" s="99"/>
      <c r="BV88" s="99"/>
      <c r="BW88" s="3"/>
      <c r="BX88" s="3"/>
      <c r="BY88" s="3"/>
      <c r="BZ88" s="3"/>
      <c r="CA88" s="3"/>
      <c r="CG88" s="3"/>
      <c r="CH88" s="3"/>
      <c r="CI88" s="3"/>
      <c r="CJ88" s="55"/>
      <c r="CK88" s="3"/>
      <c r="CL88" s="3"/>
      <c r="CM88" s="3"/>
      <c r="CN88" s="3"/>
      <c r="CO88" s="3"/>
      <c r="CP88" s="3"/>
      <c r="CQ88" s="3"/>
      <c r="CR88" s="3"/>
      <c r="CS88" s="3"/>
      <c r="CT88" s="3"/>
      <c r="CU88" s="3"/>
      <c r="CV88" s="3"/>
      <c r="CW88" s="3"/>
      <c r="CX88" s="3"/>
      <c r="CY88" s="3"/>
      <c r="CZ88" s="3"/>
      <c r="DA88" s="3"/>
      <c r="DB88" s="3"/>
      <c r="DC88" s="99"/>
      <c r="DD88" s="99"/>
      <c r="DE88" s="3"/>
      <c r="DF88" s="3"/>
      <c r="DG88" s="3"/>
      <c r="DH88" s="3"/>
      <c r="DI88" s="3"/>
      <c r="DJ88" s="3"/>
      <c r="DK88" s="3"/>
      <c r="DP88" s="3"/>
      <c r="DQ88" s="3"/>
      <c r="DR88" s="3"/>
      <c r="DW88" s="3"/>
      <c r="DX88" s="3"/>
      <c r="DY88" s="3"/>
      <c r="ED88" s="3"/>
      <c r="EE88" s="3"/>
      <c r="EF88" s="55"/>
      <c r="EO88" s="3"/>
      <c r="EP88" s="3"/>
      <c r="EQ88" s="3"/>
      <c r="ER88" s="3"/>
      <c r="FB88" s="3"/>
      <c r="FC88" s="3" t="s">
        <v>273</v>
      </c>
      <c r="FD88" s="3">
        <v>271</v>
      </c>
      <c r="FE88" s="3">
        <v>1</v>
      </c>
      <c r="FF88" s="27">
        <v>1</v>
      </c>
      <c r="FG88" s="27"/>
      <c r="FH88" s="27">
        <v>1</v>
      </c>
      <c r="FT88" s="3" t="s">
        <v>2</v>
      </c>
      <c r="FU88" s="27">
        <v>82</v>
      </c>
      <c r="FV88" s="27"/>
      <c r="FW88" s="27"/>
      <c r="FX88" s="27"/>
      <c r="FY88" s="27"/>
      <c r="FZ88" s="27"/>
      <c r="GA88" s="3"/>
      <c r="GB88" s="3"/>
      <c r="GC88" s="3"/>
      <c r="GD88" s="3" t="s">
        <v>123</v>
      </c>
      <c r="GE88" s="3" t="str">
        <f t="shared" si="40"/>
        <v>t23 = 'BANKNIFTY1!'</v>
      </c>
      <c r="GF88" s="3" t="str">
        <f t="shared" si="41"/>
        <v/>
      </c>
      <c r="GG88" s="3"/>
      <c r="GH88" s="3"/>
      <c r="GI88" s="3"/>
      <c r="GJ88" s="3"/>
      <c r="GK88" s="3" t="s">
        <v>201</v>
      </c>
      <c r="GL88" s="27">
        <v>1</v>
      </c>
      <c r="GM88" s="27"/>
      <c r="GN88" s="27"/>
      <c r="GO88" s="27"/>
      <c r="GP88" s="27"/>
      <c r="GQ88" s="3"/>
      <c r="GR88" s="3" t="s">
        <v>123</v>
      </c>
      <c r="GS88" s="3" t="str">
        <f t="shared" si="42"/>
        <v>t23 = 'NSE:KOTAKBANK1!'</v>
      </c>
      <c r="GT88" s="3" t="str">
        <f t="shared" si="43"/>
        <v>KOTAKBANK</v>
      </c>
      <c r="GU88" s="3"/>
      <c r="GV88" s="3"/>
      <c r="HA88" s="3"/>
      <c r="HB88" s="3"/>
      <c r="HC88" s="3"/>
      <c r="HD88" s="3"/>
      <c r="HE88" s="3"/>
      <c r="HF88" s="3"/>
      <c r="HG88" s="3"/>
      <c r="HH88" s="3"/>
      <c r="HI88" s="3"/>
      <c r="HJ88" s="3"/>
      <c r="HK88" s="3"/>
      <c r="HL88" s="3"/>
      <c r="HM88" s="3"/>
      <c r="HN88" s="55"/>
      <c r="HO88" s="3"/>
      <c r="HP88" s="27"/>
      <c r="HQ88" s="27"/>
      <c r="HR88" s="27"/>
      <c r="HS88" s="27"/>
      <c r="HT88" s="27"/>
      <c r="HU88" s="27"/>
      <c r="HV88" s="27"/>
      <c r="HW88" s="27"/>
      <c r="HX88" s="3"/>
      <c r="HY88" s="3"/>
      <c r="HZ88" s="3"/>
      <c r="IA88" s="3"/>
      <c r="IB88" s="3"/>
      <c r="IC88" s="3"/>
      <c r="ID88" s="3"/>
    </row>
    <row r="89" spans="1:238" x14ac:dyDescent="0.25">
      <c r="A89" s="21" t="str">
        <f>IF(Final_DF!A89="","",Final_DF!A89)</f>
        <v>IGL</v>
      </c>
      <c r="B89" s="21" t="str">
        <f>IF(Final_DF!G89="","",Final_DF!G89)</f>
        <v xml:space="preserve">INDRAPRASTHA GAS LTD                </v>
      </c>
      <c r="C89" s="21" t="str">
        <f>IF(Final_DF!E89="","",Final_DF!E89)</f>
        <v>Utilities</v>
      </c>
      <c r="D89" s="21" t="str">
        <f>IF(Final_DF!F89="","",Final_DF!F89)</f>
        <v>Gas Distributors</v>
      </c>
      <c r="E89" s="21" t="b">
        <f>IF(Final_DF!BT89="","",Final_DF!BT89)</f>
        <v>0</v>
      </c>
      <c r="F89" s="21" t="b">
        <f>IF(Final_DF!BJ89="","",Final_DF!BJ89)</f>
        <v>1</v>
      </c>
      <c r="G89" s="21" t="b">
        <f>IF(Final_DF!CS89="","",Final_DF!CS89)</f>
        <v>0</v>
      </c>
      <c r="H89" s="37" t="str">
        <f>IF(Final_DF!CT89="","",Final_DF!CT89)</f>
        <v>BULLISH_ALIGNMENT</v>
      </c>
      <c r="I89" s="37" t="str">
        <f>IF(Final_DF!CU89="","",Final_DF!CU89)</f>
        <v>na</v>
      </c>
      <c r="J89" s="21" t="str">
        <f>IF(Final_DF!CQ89="","",Final_DF!CQ89)</f>
        <v>BULLISH</v>
      </c>
      <c r="K89" s="21" t="str">
        <f>IF(Final_DF!CB89="","",Final_DF!CB89)</f>
        <v>Short Covering</v>
      </c>
      <c r="L89" s="22" t="str">
        <f>IF(Final_DF!CV89="","",Final_DF!CV89)</f>
        <v>BULLISH</v>
      </c>
      <c r="M89" s="22">
        <f>IF(Final_DF!CW89="","",Final_DF!CW89)</f>
        <v>3</v>
      </c>
      <c r="N89" s="22">
        <f>IF(Final_DF!CX89="","",Final_DF!CX89)</f>
        <v>74</v>
      </c>
      <c r="O89" s="22" t="b">
        <f>IF(Final_DF!CY89="","",Final_DF!CY89)</f>
        <v>1</v>
      </c>
      <c r="P89" s="22" t="str">
        <f>IF(Final_DF!CM89="","",Final_DF!CM89)</f>
        <v>Buy</v>
      </c>
      <c r="Q89" s="22" t="str">
        <f>IF(Final_DF!CN89="","",Final_DF!CN89)</f>
        <v>LAST_LOSER</v>
      </c>
      <c r="R89" s="22">
        <f>IF(P89="","",ROUND((Final_DF!CO89/6)+1,0))</f>
        <v>4</v>
      </c>
      <c r="S89" s="22">
        <f>IF(Final_DF!CP89="","",Final_DF!CP89)</f>
        <v>425</v>
      </c>
      <c r="T89" s="22">
        <f>IFERROR(VLOOKUP(A89,VSLRT!A:E,3,FALSE),"")</f>
        <v>0</v>
      </c>
      <c r="U89" s="22">
        <f>IFERROR(VLOOKUP(A89,VSLRT!A:E,4,FALSE),"")</f>
        <v>0</v>
      </c>
      <c r="V89" s="22">
        <f>IFERROR(VLOOKUP(A89,VSLRT!A:E,5,FALSE),"")</f>
        <v>0</v>
      </c>
      <c r="W89" s="23" t="b">
        <f>IF(Final_DF!BA89="","",Final_DF!BA89)</f>
        <v>0</v>
      </c>
      <c r="X89" s="23" t="b">
        <f>IF(Final_DF!BB89="","",Final_DF!BB89)</f>
        <v>0</v>
      </c>
      <c r="Y89" s="23" t="b">
        <f>IF(Final_DF!BC89="","",Final_DF!BC89)</f>
        <v>0</v>
      </c>
      <c r="Z89" s="23">
        <f>IF(Final_DF!AW89="","",Final_DF!AW89)</f>
        <v>0</v>
      </c>
      <c r="AA89" s="23">
        <f>IF(Final_DF!AX89="","",Final_DF!AX89)</f>
        <v>0</v>
      </c>
      <c r="AB89" s="23">
        <f>IF(Final_DF!AY89="","",Final_DF!AY89)</f>
        <v>0</v>
      </c>
      <c r="AC89" s="23">
        <f>IF(Final_DF!M89="","",ROUND(Final_DF!M89,2))</f>
        <v>-0.76</v>
      </c>
      <c r="AD89" s="23">
        <f>IF(Final_DF!L89="","",ROUND(Final_DF!L89,2))</f>
        <v>442.55</v>
      </c>
      <c r="AE89" s="23" t="b">
        <f>IF(Final_DF!AZ89="","",Final_DF!AZ89)</f>
        <v>0</v>
      </c>
      <c r="AH89" s="23" t="str">
        <f>IF(Final_DF!AO89="","",Final_DF!AO89)</f>
        <v>VR54</v>
      </c>
      <c r="AI89" s="23" t="b">
        <f>IF(Final_DF!AP89="","",Final_DF!AP89)</f>
        <v>0</v>
      </c>
      <c r="AJ89" s="23" t="str">
        <f>IF(Final_DF!AH89="","",Final_DF!AH89)</f>
        <v>0.62</v>
      </c>
      <c r="AK89" s="21" t="str">
        <f>IFERROR(VLOOKUP(A89,Postmarket!A:X,24,FALSE),"")</f>
        <v/>
      </c>
      <c r="AL89" s="21" t="str">
        <f>IFERROR(VLOOKUP(A89,Postmarket!A:X,23,FALSE),"")</f>
        <v/>
      </c>
      <c r="AM89" s="21">
        <f>IFERROR(VLOOKUP(A89,Postmarket!A:X,8,FALSE),"")</f>
        <v>-1.04</v>
      </c>
      <c r="AN89" s="21">
        <f>IFERROR(VLOOKUP(A89,Postmarket!A:F,5,FALSE),"")</f>
        <v>446.2</v>
      </c>
      <c r="AO89" s="23" t="str">
        <f>IF(Final_DF!DB89="","",Final_DF!DB89)</f>
        <v/>
      </c>
      <c r="AP89" s="23">
        <f>IF(Final_DF!CZ89="","",Final_DF!CZ89)</f>
        <v>37.869999999999997</v>
      </c>
      <c r="AQ89" s="23">
        <f>IF(Final_DF!DA89="","",Final_DF!DA89)</f>
        <v>39.21</v>
      </c>
      <c r="AR89" s="23" t="b">
        <f>IF(Final_DF!DC89="","",Final_DF!DC89)</f>
        <v>0</v>
      </c>
      <c r="AS89" s="23" t="b">
        <f>IF(Final_DF!DD89="","",Final_DF!DD89)</f>
        <v>0</v>
      </c>
      <c r="AT89" s="23" t="b">
        <f>IF(Final_DF!DE89="","",Final_DF!DE89)</f>
        <v>0</v>
      </c>
      <c r="AU89" s="23" t="b">
        <f>IF(Final_DF!DF89="","",Final_DF!DF89)</f>
        <v>0</v>
      </c>
      <c r="AY89" s="3"/>
      <c r="AZ89" s="3"/>
      <c r="BA89" s="3"/>
      <c r="BB89" s="55"/>
      <c r="BC89" s="3"/>
      <c r="BD89" s="3"/>
      <c r="BE89" s="3"/>
      <c r="BF89" s="3"/>
      <c r="BG89" s="3"/>
      <c r="BH89" s="3"/>
      <c r="BI89" s="3"/>
      <c r="BJ89" s="3"/>
      <c r="BK89" s="3"/>
      <c r="BL89" s="3"/>
      <c r="BM89" s="3"/>
      <c r="BN89" s="3"/>
      <c r="BO89" s="3"/>
      <c r="BP89" s="3"/>
      <c r="BQ89" s="3"/>
      <c r="BR89" s="3"/>
      <c r="BS89" s="3"/>
      <c r="BT89" s="3"/>
      <c r="BU89" s="99"/>
      <c r="BV89" s="99"/>
      <c r="BW89" s="3"/>
      <c r="BX89" s="3"/>
      <c r="BY89" s="3"/>
      <c r="BZ89" s="3"/>
      <c r="CA89" s="3"/>
      <c r="CG89" s="3"/>
      <c r="CH89" s="3"/>
      <c r="CI89" s="3"/>
      <c r="CJ89" s="55"/>
      <c r="CK89" s="3"/>
      <c r="CL89" s="3"/>
      <c r="CM89" s="3"/>
      <c r="CN89" s="3"/>
      <c r="CO89" s="3"/>
      <c r="CP89" s="3"/>
      <c r="CQ89" s="3"/>
      <c r="CR89" s="3"/>
      <c r="CS89" s="3"/>
      <c r="CT89" s="3"/>
      <c r="CU89" s="3"/>
      <c r="CV89" s="3"/>
      <c r="CW89" s="3"/>
      <c r="CX89" s="3"/>
      <c r="CY89" s="3"/>
      <c r="CZ89" s="3"/>
      <c r="DA89" s="3"/>
      <c r="DB89" s="3"/>
      <c r="DC89" s="99"/>
      <c r="DD89" s="99"/>
      <c r="DE89" s="3"/>
      <c r="DF89" s="3"/>
      <c r="DG89" s="3"/>
      <c r="DH89" s="3"/>
      <c r="DI89" s="3"/>
      <c r="DJ89" s="3"/>
      <c r="DK89" s="3"/>
      <c r="DP89" s="3"/>
      <c r="DQ89" s="3"/>
      <c r="DR89" s="3"/>
      <c r="DW89" s="3"/>
      <c r="DX89" s="3"/>
      <c r="DY89" s="3"/>
      <c r="ED89" s="3"/>
      <c r="EE89" s="3"/>
      <c r="EF89" s="55"/>
      <c r="EO89" s="3"/>
      <c r="EP89" s="3"/>
      <c r="EQ89" s="3"/>
      <c r="ER89" s="3"/>
      <c r="FB89" s="3"/>
      <c r="FC89" s="3" t="s">
        <v>185</v>
      </c>
      <c r="FD89" s="3">
        <v>1644</v>
      </c>
      <c r="FE89" s="3">
        <v>4</v>
      </c>
      <c r="FF89" s="27">
        <v>1</v>
      </c>
      <c r="FG89" s="27"/>
      <c r="FH89" s="27">
        <v>1</v>
      </c>
      <c r="FT89"/>
      <c r="FU89"/>
      <c r="FV89" s="27"/>
      <c r="FW89" s="27"/>
      <c r="FX89" s="27"/>
      <c r="FY89" s="27"/>
      <c r="FZ89" s="27"/>
      <c r="GA89" s="3"/>
      <c r="GB89" s="3"/>
      <c r="GC89" s="3"/>
      <c r="GD89" s="3" t="s">
        <v>124</v>
      </c>
      <c r="GE89" s="3" t="str">
        <f t="shared" si="40"/>
        <v>t24 = 'BANKNIFTY1!'</v>
      </c>
      <c r="GF89" s="3" t="str">
        <f t="shared" si="41"/>
        <v/>
      </c>
      <c r="GG89" s="3"/>
      <c r="GH89" s="3"/>
      <c r="GI89" s="3"/>
      <c r="GJ89" s="3"/>
      <c r="GK89" s="3" t="s">
        <v>218</v>
      </c>
      <c r="GL89" s="27">
        <v>1</v>
      </c>
      <c r="GM89" s="27"/>
      <c r="GN89" s="27"/>
      <c r="GO89" s="27"/>
      <c r="GP89" s="27"/>
      <c r="GQ89" s="3"/>
      <c r="GR89" s="3" t="s">
        <v>124</v>
      </c>
      <c r="GS89" s="3" t="str">
        <f t="shared" si="42"/>
        <v>t24 = 'NSE:LALPATHLAB1!'</v>
      </c>
      <c r="GT89" s="3" t="str">
        <f t="shared" si="43"/>
        <v>LALPATHLAB</v>
      </c>
      <c r="GU89" s="3"/>
      <c r="GV89" s="3"/>
      <c r="HA89" s="3"/>
      <c r="HB89" s="3"/>
      <c r="HC89" s="3"/>
      <c r="HD89" s="3"/>
      <c r="HE89" s="3"/>
      <c r="HF89" s="3"/>
      <c r="HG89" s="3"/>
      <c r="HH89" s="3"/>
      <c r="HI89" s="3"/>
      <c r="HJ89" s="3"/>
      <c r="HK89" s="3"/>
      <c r="HL89" s="3"/>
      <c r="HM89" s="3"/>
      <c r="HN89" s="55"/>
      <c r="HO89" s="3"/>
      <c r="HP89" s="27"/>
      <c r="HQ89" s="27"/>
      <c r="HR89" s="27"/>
      <c r="HS89" s="27"/>
      <c r="HT89" s="27"/>
      <c r="HU89" s="27"/>
      <c r="HV89" s="27"/>
      <c r="HW89" s="27"/>
      <c r="HX89" s="3"/>
      <c r="HY89" s="3"/>
      <c r="HZ89" s="3"/>
      <c r="IA89" s="3"/>
      <c r="IB89" s="3"/>
      <c r="IC89" s="3"/>
      <c r="ID89" s="3"/>
    </row>
    <row r="90" spans="1:238" x14ac:dyDescent="0.25">
      <c r="A90" s="21" t="str">
        <f>IF(Final_DF!A90="","",Final_DF!A90)</f>
        <v>ITC</v>
      </c>
      <c r="B90" s="21" t="str">
        <f>IF(Final_DF!G90="","",Final_DF!G90)</f>
        <v xml:space="preserve">ITC LTD                             </v>
      </c>
      <c r="C90" s="21" t="str">
        <f>IF(Final_DF!E90="","",Final_DF!E90)</f>
        <v>Consumer Non-Durables</v>
      </c>
      <c r="D90" s="21" t="str">
        <f>IF(Final_DF!F90="","",Final_DF!F90)</f>
        <v>Tobacco</v>
      </c>
      <c r="E90" s="21" t="b">
        <f>IF(Final_DF!BT90="","",Final_DF!BT90)</f>
        <v>1</v>
      </c>
      <c r="F90" s="21" t="b">
        <f>IF(Final_DF!BJ90="","",Final_DF!BJ90)</f>
        <v>1</v>
      </c>
      <c r="G90" s="21" t="b">
        <f>IF(Final_DF!CS90="","",Final_DF!CS90)</f>
        <v>0</v>
      </c>
      <c r="H90" s="37" t="str">
        <f>IF(Final_DF!CT90="","",Final_DF!CT90)</f>
        <v>na</v>
      </c>
      <c r="I90" s="37" t="str">
        <f>IF(Final_DF!CU90="","",Final_DF!CU90)</f>
        <v>na</v>
      </c>
      <c r="J90" s="21" t="str">
        <f>IF(Final_DF!CQ90="","",Final_DF!CQ90)</f>
        <v>BEARISH</v>
      </c>
      <c r="K90" s="21" t="str">
        <f>IF(Final_DF!CB90="","",Final_DF!CB90)</f>
        <v>Short Buildup</v>
      </c>
      <c r="L90" s="22" t="str">
        <f>IF(Final_DF!CV90="","",Final_DF!CV90)</f>
        <v>BULLISH</v>
      </c>
      <c r="M90" s="22">
        <f>IF(Final_DF!CW90="","",Final_DF!CW90)</f>
        <v>2</v>
      </c>
      <c r="N90" s="22">
        <f>IF(Final_DF!CX90="","",Final_DF!CX90)</f>
        <v>79</v>
      </c>
      <c r="O90" s="22" t="b">
        <f>IF(Final_DF!CY90="","",Final_DF!CY90)</f>
        <v>1</v>
      </c>
      <c r="P90" s="22" t="str">
        <f>IF(Final_DF!CM90="","",Final_DF!CM90)</f>
        <v>Buy</v>
      </c>
      <c r="Q90" s="22" t="str">
        <f>IF(Final_DF!CN90="","",Final_DF!CN90)</f>
        <v>LAST_LOSER</v>
      </c>
      <c r="R90" s="22">
        <f>IF(P90="","",ROUND((Final_DF!CO90/6)+1,0))</f>
        <v>2</v>
      </c>
      <c r="S90" s="22">
        <f>IF(Final_DF!CP90="","",Final_DF!CP90)</f>
        <v>460</v>
      </c>
      <c r="T90" s="22">
        <f>IFERROR(VLOOKUP(A90,VSLRT!A:E,3,FALSE),"")</f>
        <v>0</v>
      </c>
      <c r="U90" s="22">
        <f>IFERROR(VLOOKUP(A90,VSLRT!A:E,4,FALSE),"")</f>
        <v>0</v>
      </c>
      <c r="V90" s="22">
        <f>IFERROR(VLOOKUP(A90,VSLRT!A:E,5,FALSE),"")</f>
        <v>0</v>
      </c>
      <c r="W90" s="23" t="b">
        <f>IF(Final_DF!BA90="","",Final_DF!BA90)</f>
        <v>0</v>
      </c>
      <c r="X90" s="23" t="b">
        <f>IF(Final_DF!BB90="","",Final_DF!BB90)</f>
        <v>0</v>
      </c>
      <c r="Y90" s="23" t="b">
        <f>IF(Final_DF!BC90="","",Final_DF!BC90)</f>
        <v>0</v>
      </c>
      <c r="Z90" s="23">
        <f>IF(Final_DF!AW90="","",Final_DF!AW90)</f>
        <v>0</v>
      </c>
      <c r="AA90" s="23">
        <f>IF(Final_DF!AX90="","",Final_DF!AX90)</f>
        <v>0</v>
      </c>
      <c r="AB90" s="23">
        <f>IF(Final_DF!AY90="","",Final_DF!AY90)</f>
        <v>0</v>
      </c>
      <c r="AC90" s="23">
        <f>IF(Final_DF!M90="","",ROUND(Final_DF!M90,2))</f>
        <v>-0.76</v>
      </c>
      <c r="AD90" s="23">
        <f>IF(Final_DF!L90="","",ROUND(Final_DF!L90,2))</f>
        <v>469</v>
      </c>
      <c r="AE90" s="23" t="b">
        <f>IF(Final_DF!AZ90="","",Final_DF!AZ90)</f>
        <v>0</v>
      </c>
      <c r="AH90" s="23" t="str">
        <f>IF(Final_DF!AO90="","",Final_DF!AO90)</f>
        <v>VR46</v>
      </c>
      <c r="AI90" s="23" t="b">
        <f>IF(Final_DF!AP90="","",Final_DF!AP90)</f>
        <v>0</v>
      </c>
      <c r="AJ90" s="23" t="str">
        <f>IF(Final_DF!AH90="","",Final_DF!AH90)</f>
        <v>0.40</v>
      </c>
      <c r="AK90" s="21" t="str">
        <f>IFERROR(VLOOKUP(A90,Postmarket!A:X,24,FALSE),"")</f>
        <v>SOR16</v>
      </c>
      <c r="AL90" s="21" t="str">
        <f>IFERROR(VLOOKUP(A90,Postmarket!A:X,23,FALSE),"")</f>
        <v/>
      </c>
      <c r="AM90" s="21">
        <f>IFERROR(VLOOKUP(A90,Postmarket!A:X,8,FALSE),"")</f>
        <v>-0.68</v>
      </c>
      <c r="AN90" s="21">
        <f>IFERROR(VLOOKUP(A90,Postmarket!A:F,5,FALSE),"")</f>
        <v>471.5</v>
      </c>
      <c r="AO90" s="23" t="str">
        <f>IF(Final_DF!DB90="","",Final_DF!DB90)</f>
        <v/>
      </c>
      <c r="AP90" s="23">
        <f>IF(Final_DF!CZ90="","",Final_DF!CZ90)</f>
        <v>7.05</v>
      </c>
      <c r="AQ90" s="23">
        <f>IF(Final_DF!DA90="","",Final_DF!DA90)</f>
        <v>7.1</v>
      </c>
      <c r="AR90" s="23" t="b">
        <f>IF(Final_DF!DC90="","",Final_DF!DC90)</f>
        <v>0</v>
      </c>
      <c r="AS90" s="23" t="b">
        <f>IF(Final_DF!DD90="","",Final_DF!DD90)</f>
        <v>0</v>
      </c>
      <c r="AT90" s="23" t="b">
        <f>IF(Final_DF!DE90="","",Final_DF!DE90)</f>
        <v>0</v>
      </c>
      <c r="AU90" s="23" t="b">
        <f>IF(Final_DF!DF90="","",Final_DF!DF90)</f>
        <v>0</v>
      </c>
      <c r="AY90" s="3"/>
      <c r="AZ90" s="3"/>
      <c r="BA90" s="3"/>
      <c r="BB90" s="55"/>
      <c r="BC90" s="3"/>
      <c r="BD90" s="3"/>
      <c r="BE90" s="3"/>
      <c r="BF90" s="3"/>
      <c r="BG90" s="3"/>
      <c r="BH90" s="3"/>
      <c r="BI90" s="3"/>
      <c r="BJ90" s="3"/>
      <c r="BK90" s="3"/>
      <c r="BL90" s="3"/>
      <c r="BM90" s="3"/>
      <c r="BN90" s="3"/>
      <c r="BO90" s="3"/>
      <c r="BP90" s="3"/>
      <c r="BQ90" s="3"/>
      <c r="BR90" s="3"/>
      <c r="BS90" s="3"/>
      <c r="BT90" s="3"/>
      <c r="BU90" s="99"/>
      <c r="BV90" s="99"/>
      <c r="BW90" s="3"/>
      <c r="BX90" s="3"/>
      <c r="BY90" s="3"/>
      <c r="BZ90" s="3"/>
      <c r="CA90" s="3"/>
      <c r="CG90" s="3"/>
      <c r="CH90" s="3"/>
      <c r="CI90" s="3"/>
      <c r="CJ90" s="55"/>
      <c r="CK90" s="3"/>
      <c r="CL90" s="3"/>
      <c r="CM90" s="3"/>
      <c r="CN90" s="3"/>
      <c r="CO90" s="3"/>
      <c r="CP90" s="3"/>
      <c r="CQ90" s="3"/>
      <c r="CR90" s="3"/>
      <c r="CS90" s="3"/>
      <c r="CT90" s="3"/>
      <c r="CU90" s="3"/>
      <c r="CV90" s="3"/>
      <c r="CW90" s="3"/>
      <c r="CX90" s="3"/>
      <c r="CY90" s="3"/>
      <c r="CZ90" s="3"/>
      <c r="DA90" s="3"/>
      <c r="DB90" s="3"/>
      <c r="DC90" s="99"/>
      <c r="DD90" s="99"/>
      <c r="DE90" s="3"/>
      <c r="DF90" s="3"/>
      <c r="DG90" s="3"/>
      <c r="DH90" s="3"/>
      <c r="DI90" s="3"/>
      <c r="DJ90" s="3"/>
      <c r="DK90" s="3"/>
      <c r="DP90" s="3"/>
      <c r="DQ90" s="3"/>
      <c r="DR90" s="3"/>
      <c r="DW90" s="3"/>
      <c r="DX90" s="3"/>
      <c r="DY90" s="3"/>
      <c r="ED90" s="3"/>
      <c r="EE90" s="3"/>
      <c r="EF90" s="55"/>
      <c r="EO90" s="3"/>
      <c r="EP90" s="3"/>
      <c r="EQ90" s="3"/>
      <c r="ER90" s="3"/>
      <c r="FB90" s="3"/>
      <c r="FC90" s="3" t="s">
        <v>219</v>
      </c>
      <c r="FD90" s="3">
        <v>1</v>
      </c>
      <c r="FE90" s="3">
        <v>1</v>
      </c>
      <c r="FF90" s="27">
        <v>1</v>
      </c>
      <c r="FG90" s="27"/>
      <c r="FH90" s="27">
        <v>1</v>
      </c>
      <c r="FT90"/>
      <c r="FU90"/>
      <c r="FV90" s="27"/>
      <c r="FW90" s="27"/>
      <c r="FX90" s="27"/>
      <c r="FY90" s="27"/>
      <c r="FZ90" s="27"/>
      <c r="GA90" s="3"/>
      <c r="GB90" s="3"/>
      <c r="GC90" s="3"/>
      <c r="GD90" s="3" t="s">
        <v>125</v>
      </c>
      <c r="GE90" s="3" t="str">
        <f t="shared" si="40"/>
        <v>t25 = 'BANKNIFTY1!'</v>
      </c>
      <c r="GF90" s="3" t="str">
        <f t="shared" si="41"/>
        <v/>
      </c>
      <c r="GG90" s="3"/>
      <c r="GH90" s="3"/>
      <c r="GI90" s="3"/>
      <c r="GJ90" s="3"/>
      <c r="GK90" s="3" t="s">
        <v>202</v>
      </c>
      <c r="GL90" s="27">
        <v>1</v>
      </c>
      <c r="GM90" s="27"/>
      <c r="GN90" s="27"/>
      <c r="GO90" s="27"/>
      <c r="GP90" s="27"/>
      <c r="GQ90" s="3"/>
      <c r="GR90" s="3" t="s">
        <v>125</v>
      </c>
      <c r="GS90" s="3" t="str">
        <f t="shared" si="42"/>
        <v>t25 = 'NSE:LICHSGFIN1!'</v>
      </c>
      <c r="GT90" s="3" t="str">
        <f t="shared" si="43"/>
        <v>LICHSGFIN</v>
      </c>
      <c r="GU90" s="3"/>
      <c r="GV90" s="3"/>
      <c r="HA90" s="3"/>
      <c r="HB90" s="3"/>
      <c r="HC90" s="3"/>
      <c r="HD90" s="3"/>
      <c r="HE90" s="3"/>
      <c r="HF90" s="3"/>
      <c r="HG90" s="3"/>
      <c r="HH90" s="3"/>
      <c r="HI90" s="3"/>
      <c r="HJ90" s="3"/>
      <c r="HK90" s="3"/>
      <c r="HL90" s="3"/>
      <c r="HM90" s="3"/>
      <c r="HN90" s="55"/>
      <c r="HO90" s="3"/>
      <c r="HP90" s="27"/>
      <c r="HQ90" s="27"/>
      <c r="HR90" s="27"/>
      <c r="HS90" s="27"/>
      <c r="HT90" s="27"/>
      <c r="HU90" s="27"/>
      <c r="HV90" s="27"/>
      <c r="HW90" s="27"/>
      <c r="HX90" s="3"/>
      <c r="HY90" s="3"/>
      <c r="HZ90" s="3"/>
      <c r="IA90" s="3"/>
      <c r="IB90" s="3"/>
      <c r="IC90" s="3"/>
      <c r="ID90" s="3"/>
    </row>
    <row r="91" spans="1:238" x14ac:dyDescent="0.25">
      <c r="A91" s="21" t="str">
        <f>IF(Final_DF!A91="","",Final_DF!A91)</f>
        <v>TATAMOTORS</v>
      </c>
      <c r="B91" s="21" t="str">
        <f>IF(Final_DF!G91="","",Final_DF!G91)</f>
        <v xml:space="preserve">TATA MOTORS LIMITED                 </v>
      </c>
      <c r="C91" s="21" t="str">
        <f>IF(Final_DF!E91="","",Final_DF!E91)</f>
        <v>Consumer Durables</v>
      </c>
      <c r="D91" s="21" t="str">
        <f>IF(Final_DF!F91="","",Final_DF!F91)</f>
        <v>Motor Vehicles</v>
      </c>
      <c r="E91" s="21" t="b">
        <f>IF(Final_DF!BT91="","",Final_DF!BT91)</f>
        <v>0</v>
      </c>
      <c r="F91" s="21" t="b">
        <f>IF(Final_DF!BJ91="","",Final_DF!BJ91)</f>
        <v>1</v>
      </c>
      <c r="G91" s="21" t="b">
        <f>IF(Final_DF!CS91="","",Final_DF!CS91)</f>
        <v>0</v>
      </c>
      <c r="H91" s="37" t="str">
        <f>IF(Final_DF!CT91="","",Final_DF!CT91)</f>
        <v>na</v>
      </c>
      <c r="I91" s="37" t="str">
        <f>IF(Final_DF!CU91="","",Final_DF!CU91)</f>
        <v>BEARISH_ALIGNMENT</v>
      </c>
      <c r="J91" s="21" t="str">
        <f>IF(Final_DF!CQ91="","",Final_DF!CQ91)</f>
        <v>BULLISH</v>
      </c>
      <c r="K91" s="21" t="str">
        <f>IF(Final_DF!CB91="","",Final_DF!CB91)</f>
        <v>Long Buildup</v>
      </c>
      <c r="L91" s="22" t="str">
        <f>IF(Final_DF!CV91="","",Final_DF!CV91)</f>
        <v>BEARISH</v>
      </c>
      <c r="M91" s="22">
        <f>IF(Final_DF!CW91="","",Final_DF!CW91)</f>
        <v>1</v>
      </c>
      <c r="N91" s="22">
        <f>IF(Final_DF!CX91="","",Final_DF!CX91)</f>
        <v>1</v>
      </c>
      <c r="O91" s="22" t="b">
        <f>IF(Final_DF!CY91="","",Final_DF!CY91)</f>
        <v>1</v>
      </c>
      <c r="P91" s="22" t="str">
        <f>IF(Final_DF!CM91="","",Final_DF!CM91)</f>
        <v>Buy</v>
      </c>
      <c r="Q91" s="22" t="str">
        <f>IF(Final_DF!CN91="","",Final_DF!CN91)</f>
        <v>LAST_LOSER</v>
      </c>
      <c r="R91" s="22">
        <f>IF(P91="","",ROUND((Final_DF!CO91/6)+1,0))</f>
        <v>3</v>
      </c>
      <c r="S91" s="22">
        <f>IF(Final_DF!CP91="","",Final_DF!CP91)</f>
        <v>800</v>
      </c>
      <c r="T91" s="22">
        <f>IFERROR(VLOOKUP(A91,VSLRT!A:E,3,FALSE),"")</f>
        <v>0</v>
      </c>
      <c r="U91" s="22">
        <f>IFERROR(VLOOKUP(A91,VSLRT!A:E,4,FALSE),"")</f>
        <v>0</v>
      </c>
      <c r="V91" s="22">
        <f>IFERROR(VLOOKUP(A91,VSLRT!A:E,5,FALSE),"")</f>
        <v>0</v>
      </c>
      <c r="W91" s="23" t="b">
        <f>IF(Final_DF!BA91="","",Final_DF!BA91)</f>
        <v>0</v>
      </c>
      <c r="X91" s="23" t="b">
        <f>IF(Final_DF!BB91="","",Final_DF!BB91)</f>
        <v>0</v>
      </c>
      <c r="Y91" s="23" t="b">
        <f>IF(Final_DF!BC91="","",Final_DF!BC91)</f>
        <v>0</v>
      </c>
      <c r="Z91" s="23">
        <f>IF(Final_DF!AW91="","",Final_DF!AW91)</f>
        <v>0</v>
      </c>
      <c r="AA91" s="23">
        <f>IF(Final_DF!AX91="","",Final_DF!AX91)</f>
        <v>0</v>
      </c>
      <c r="AB91" s="23">
        <f>IF(Final_DF!AY91="","",Final_DF!AY91)</f>
        <v>0</v>
      </c>
      <c r="AC91" s="23">
        <f>IF(Final_DF!M91="","",ROUND(Final_DF!M91,2))</f>
        <v>-0.75</v>
      </c>
      <c r="AD91" s="23">
        <f>IF(Final_DF!L91="","",ROUND(Final_DF!L91,2))</f>
        <v>818.25</v>
      </c>
      <c r="AE91" s="23" t="b">
        <f>IF(Final_DF!AZ91="","",Final_DF!AZ91)</f>
        <v>0</v>
      </c>
      <c r="AH91" s="23" t="str">
        <f>IF(Final_DF!AO91="","",Final_DF!AO91)</f>
        <v>VR39</v>
      </c>
      <c r="AI91" s="23" t="b">
        <f>IF(Final_DF!AP91="","",Final_DF!AP91)</f>
        <v>0</v>
      </c>
      <c r="AJ91" s="23" t="str">
        <f>IF(Final_DF!AH91="","",Final_DF!AH91)</f>
        <v>0.30</v>
      </c>
      <c r="AK91" s="21" t="str">
        <f>IFERROR(VLOOKUP(A91,Postmarket!A:X,24,FALSE),"")</f>
        <v>SOR20</v>
      </c>
      <c r="AL91" s="21" t="str">
        <f>IFERROR(VLOOKUP(A91,Postmarket!A:X,23,FALSE),"")</f>
        <v>SPR18</v>
      </c>
      <c r="AM91" s="21">
        <f>IFERROR(VLOOKUP(A91,Postmarket!A:X,8,FALSE),"")</f>
        <v>-0.44</v>
      </c>
      <c r="AN91" s="21">
        <f>IFERROR(VLOOKUP(A91,Postmarket!A:F,5,FALSE),"")</f>
        <v>823.55</v>
      </c>
      <c r="AO91" s="23" t="str">
        <f>IF(Final_DF!DB91="","",Final_DF!DB91)</f>
        <v/>
      </c>
      <c r="AP91" s="23">
        <f>IF(Final_DF!CZ91="","",Final_DF!CZ91)</f>
        <v>42.71</v>
      </c>
      <c r="AQ91" s="23">
        <f>IF(Final_DF!DA91="","",Final_DF!DA91)</f>
        <v>43.56</v>
      </c>
      <c r="AR91" s="23" t="b">
        <f>IF(Final_DF!DC91="","",Final_DF!DC91)</f>
        <v>0</v>
      </c>
      <c r="AS91" s="23" t="b">
        <f>IF(Final_DF!DD91="","",Final_DF!DD91)</f>
        <v>0</v>
      </c>
      <c r="AT91" s="23" t="b">
        <f>IF(Final_DF!DE91="","",Final_DF!DE91)</f>
        <v>0</v>
      </c>
      <c r="AU91" s="23" t="b">
        <f>IF(Final_DF!DF91="","",Final_DF!DF91)</f>
        <v>0</v>
      </c>
      <c r="AY91" s="3"/>
      <c r="AZ91" s="3"/>
      <c r="BA91" s="3"/>
      <c r="BB91" s="55"/>
      <c r="BC91" s="3"/>
      <c r="BD91" s="3"/>
      <c r="BE91" s="3"/>
      <c r="BF91" s="3"/>
      <c r="BG91" s="3"/>
      <c r="BH91" s="3"/>
      <c r="BI91" s="3"/>
      <c r="BJ91" s="3"/>
      <c r="BK91" s="3"/>
      <c r="BL91" s="3"/>
      <c r="BM91" s="3"/>
      <c r="BN91" s="3"/>
      <c r="BO91" s="3"/>
      <c r="BP91" s="3"/>
      <c r="BQ91" s="3"/>
      <c r="BR91" s="3"/>
      <c r="BS91" s="3"/>
      <c r="BT91" s="3"/>
      <c r="BU91" s="99"/>
      <c r="BV91" s="99"/>
      <c r="BW91" s="3"/>
      <c r="BX91" s="3"/>
      <c r="BY91" s="3"/>
      <c r="BZ91" s="3"/>
      <c r="CA91" s="3"/>
      <c r="CG91" s="3"/>
      <c r="CH91" s="3"/>
      <c r="CI91" s="3"/>
      <c r="CJ91" s="55"/>
      <c r="CK91" s="3"/>
      <c r="CL91" s="3"/>
      <c r="CM91" s="3"/>
      <c r="CN91" s="3"/>
      <c r="CO91" s="3"/>
      <c r="CP91" s="3"/>
      <c r="CQ91" s="3"/>
      <c r="CR91" s="3"/>
      <c r="CS91" s="3"/>
      <c r="CT91" s="3"/>
      <c r="CU91" s="3"/>
      <c r="CV91" s="3"/>
      <c r="CW91" s="3"/>
      <c r="CX91" s="3"/>
      <c r="CY91" s="3"/>
      <c r="CZ91" s="3"/>
      <c r="DA91" s="3"/>
      <c r="DB91" s="3"/>
      <c r="DC91" s="99"/>
      <c r="DD91" s="99"/>
      <c r="DE91" s="3"/>
      <c r="DF91" s="3"/>
      <c r="DG91" s="3"/>
      <c r="DH91" s="3"/>
      <c r="DI91" s="3"/>
      <c r="DJ91" s="3"/>
      <c r="DK91" s="3"/>
      <c r="DP91" s="3"/>
      <c r="DQ91" s="3"/>
      <c r="DR91" s="3"/>
      <c r="DW91" s="3"/>
      <c r="DX91" s="3"/>
      <c r="DY91" s="3"/>
      <c r="ED91" s="3"/>
      <c r="EE91" s="3"/>
      <c r="EF91" s="55"/>
      <c r="EO91" s="3"/>
      <c r="EP91" s="3"/>
      <c r="EQ91" s="3"/>
      <c r="ER91" s="3"/>
      <c r="FB91" s="3"/>
      <c r="FC91" s="3" t="s">
        <v>220</v>
      </c>
      <c r="FD91" s="3">
        <v>1</v>
      </c>
      <c r="FE91" s="3">
        <v>1</v>
      </c>
      <c r="FF91" s="27">
        <v>1</v>
      </c>
      <c r="FG91" s="27"/>
      <c r="FH91" s="27">
        <v>1</v>
      </c>
      <c r="FT91"/>
      <c r="FU91"/>
      <c r="FV91" s="27"/>
      <c r="FW91" s="27"/>
      <c r="FX91" s="27"/>
      <c r="FY91" s="27"/>
      <c r="FZ91" s="27"/>
      <c r="GA91" s="3"/>
      <c r="GB91" s="3"/>
      <c r="GC91" s="3"/>
      <c r="GD91" s="3" t="s">
        <v>126</v>
      </c>
      <c r="GE91" s="3" t="str">
        <f t="shared" si="40"/>
        <v>t26 = 'BANKNIFTY1!'</v>
      </c>
      <c r="GF91" s="3" t="str">
        <f t="shared" si="41"/>
        <v/>
      </c>
      <c r="GG91" s="3"/>
      <c r="GH91" s="3"/>
      <c r="GI91" s="3"/>
      <c r="GJ91" s="3"/>
      <c r="GK91" s="3" t="s">
        <v>271</v>
      </c>
      <c r="GL91" s="27">
        <v>1</v>
      </c>
      <c r="GM91" s="27"/>
      <c r="GN91" s="27"/>
      <c r="GO91" s="27"/>
      <c r="GP91" s="27"/>
      <c r="GQ91" s="3"/>
      <c r="GR91" s="3" t="s">
        <v>126</v>
      </c>
      <c r="GS91" s="3" t="str">
        <f t="shared" si="42"/>
        <v>t26 = 'NSE:LT1!'</v>
      </c>
      <c r="GT91" s="3" t="str">
        <f t="shared" si="43"/>
        <v>LT</v>
      </c>
      <c r="GU91" s="3"/>
      <c r="GV91" s="3"/>
      <c r="HA91" s="3"/>
      <c r="HB91" s="3"/>
      <c r="HC91" s="3"/>
      <c r="HD91" s="3"/>
      <c r="HE91" s="3"/>
      <c r="HF91" s="3"/>
      <c r="HG91" s="3"/>
      <c r="HH91" s="3"/>
      <c r="HI91" s="3"/>
      <c r="HJ91" s="3"/>
      <c r="HK91" s="3"/>
      <c r="HL91" s="3"/>
      <c r="HM91" s="3"/>
      <c r="HN91" s="55"/>
      <c r="HO91" s="3"/>
      <c r="HP91" s="27"/>
      <c r="HQ91" s="27"/>
      <c r="HR91" s="27"/>
      <c r="HS91" s="27"/>
      <c r="HT91" s="27"/>
      <c r="HU91" s="27"/>
      <c r="HV91" s="27"/>
      <c r="HW91" s="27"/>
      <c r="HX91" s="3"/>
      <c r="HY91" s="3"/>
      <c r="HZ91" s="3"/>
      <c r="IA91" s="3"/>
      <c r="IB91" s="3"/>
      <c r="IC91" s="3"/>
      <c r="ID91" s="3"/>
    </row>
    <row r="92" spans="1:238" x14ac:dyDescent="0.25">
      <c r="A92" s="21" t="str">
        <f>IF(Final_DF!A92="","",Final_DF!A92)</f>
        <v>ULTRACEMCO</v>
      </c>
      <c r="B92" s="21" t="str">
        <f>IF(Final_DF!G92="","",Final_DF!G92)</f>
        <v xml:space="preserve">ULTRATECH CEMENT LIMITED            </v>
      </c>
      <c r="C92" s="21" t="str">
        <f>IF(Final_DF!E92="","",Final_DF!E92)</f>
        <v>Non-Energy Minerals</v>
      </c>
      <c r="D92" s="21" t="str">
        <f>IF(Final_DF!F92="","",Final_DF!F92)</f>
        <v>Construction Materials</v>
      </c>
      <c r="E92" s="21" t="b">
        <f>IF(Final_DF!BT92="","",Final_DF!BT92)</f>
        <v>0</v>
      </c>
      <c r="F92" s="21" t="b">
        <f>IF(Final_DF!BJ92="","",Final_DF!BJ92)</f>
        <v>1</v>
      </c>
      <c r="G92" s="21" t="b">
        <f>IF(Final_DF!CS92="","",Final_DF!CS92)</f>
        <v>0</v>
      </c>
      <c r="H92" s="37" t="str">
        <f>IF(Final_DF!CT92="","",Final_DF!CT92)</f>
        <v>na</v>
      </c>
      <c r="I92" s="37" t="str">
        <f>IF(Final_DF!CU92="","",Final_DF!CU92)</f>
        <v>BEARISH_ALIGNMENT</v>
      </c>
      <c r="J92" s="21" t="str">
        <f>IF(Final_DF!CQ92="","",Final_DF!CQ92)</f>
        <v>BULLISH</v>
      </c>
      <c r="K92" s="21" t="str">
        <f>IF(Final_DF!CB92="","",Final_DF!CB92)</f>
        <v>Short Covering</v>
      </c>
      <c r="L92" s="22" t="str">
        <f>IF(Final_DF!CV92="","",Final_DF!CV92)</f>
        <v>BULLISH</v>
      </c>
      <c r="M92" s="22">
        <f>IF(Final_DF!CW92="","",Final_DF!CW92)</f>
        <v>9</v>
      </c>
      <c r="N92" s="22">
        <f>IF(Final_DF!CX92="","",Final_DF!CX92)</f>
        <v>1660</v>
      </c>
      <c r="O92" s="22" t="b">
        <f>IF(Final_DF!CY92="","",Final_DF!CY92)</f>
        <v>0</v>
      </c>
      <c r="P92" s="22" t="str">
        <f>IF(Final_DF!CM92="","",Final_DF!CM92)</f>
        <v>Buy</v>
      </c>
      <c r="Q92" s="22" t="str">
        <f>IF(Final_DF!CN92="","",Final_DF!CN92)</f>
        <v>LAST_LOSER</v>
      </c>
      <c r="R92" s="22">
        <f>IF(P92="","",ROUND((Final_DF!CO92/6)+1,0))</f>
        <v>3</v>
      </c>
      <c r="S92" s="22">
        <f>IF(Final_DF!CP92="","",Final_DF!CP92)</f>
        <v>9800</v>
      </c>
      <c r="T92" s="22">
        <f>IFERROR(VLOOKUP(A92,VSLRT!A:E,3,FALSE),"")</f>
        <v>0</v>
      </c>
      <c r="U92" s="22">
        <f>IFERROR(VLOOKUP(A92,VSLRT!A:E,4,FALSE),"")</f>
        <v>0</v>
      </c>
      <c r="V92" s="22">
        <f>IFERROR(VLOOKUP(A92,VSLRT!A:E,5,FALSE),"")</f>
        <v>0</v>
      </c>
      <c r="W92" s="23" t="b">
        <f>IF(Final_DF!BA92="","",Final_DF!BA92)</f>
        <v>0</v>
      </c>
      <c r="X92" s="23" t="b">
        <f>IF(Final_DF!BB92="","",Final_DF!BB92)</f>
        <v>0</v>
      </c>
      <c r="Y92" s="23" t="b">
        <f>IF(Final_DF!BC92="","",Final_DF!BC92)</f>
        <v>0</v>
      </c>
      <c r="Z92" s="23">
        <f>IF(Final_DF!AW92="","",Final_DF!AW92)</f>
        <v>0</v>
      </c>
      <c r="AA92" s="23">
        <f>IF(Final_DF!AX92="","",Final_DF!AX92)</f>
        <v>0</v>
      </c>
      <c r="AB92" s="23">
        <f>IF(Final_DF!AY92="","",Final_DF!AY92)</f>
        <v>0</v>
      </c>
      <c r="AC92" s="23">
        <f>IF(Final_DF!M92="","",ROUND(Final_DF!M92,2))</f>
        <v>-0.74</v>
      </c>
      <c r="AD92" s="23">
        <f>IF(Final_DF!L92="","",ROUND(Final_DF!L92,2))</f>
        <v>10010.549999999999</v>
      </c>
      <c r="AE92" s="23" t="b">
        <f>IF(Final_DF!AZ92="","",Final_DF!AZ92)</f>
        <v>0</v>
      </c>
      <c r="AH92" s="23" t="str">
        <f>IF(Final_DF!AO92="","",Final_DF!AO92)</f>
        <v>VR64</v>
      </c>
      <c r="AI92" s="23" t="b">
        <f>IF(Final_DF!AP92="","",Final_DF!AP92)</f>
        <v>0</v>
      </c>
      <c r="AJ92" s="23" t="str">
        <f>IF(Final_DF!AH92="","",Final_DF!AH92)</f>
        <v>1.05</v>
      </c>
      <c r="AK92" s="21" t="str">
        <f>IFERROR(VLOOKUP(A92,Postmarket!A:X,24,FALSE),"")</f>
        <v/>
      </c>
      <c r="AL92" s="21" t="str">
        <f>IFERROR(VLOOKUP(A92,Postmarket!A:X,23,FALSE),"")</f>
        <v/>
      </c>
      <c r="AM92" s="21">
        <f>IFERROR(VLOOKUP(A92,Postmarket!A:X,8,FALSE),"")</f>
        <v>-0.88</v>
      </c>
      <c r="AN92" s="21">
        <f>IFERROR(VLOOKUP(A92,Postmarket!A:F,5,FALSE),"")</f>
        <v>10093.700000000001</v>
      </c>
      <c r="AO92" s="23" t="str">
        <f>IF(Final_DF!DB92="","",Final_DF!DB92)</f>
        <v/>
      </c>
      <c r="AP92" s="23">
        <f>IF(Final_DF!CZ92="","",Final_DF!CZ92)</f>
        <v>18.18</v>
      </c>
      <c r="AQ92" s="23">
        <f>IF(Final_DF!DA92="","",Final_DF!DA92)</f>
        <v>19.07</v>
      </c>
      <c r="AR92" s="23" t="b">
        <f>IF(Final_DF!DC92="","",Final_DF!DC92)</f>
        <v>0</v>
      </c>
      <c r="AS92" s="23" t="b">
        <f>IF(Final_DF!DD92="","",Final_DF!DD92)</f>
        <v>0</v>
      </c>
      <c r="AT92" s="23" t="b">
        <f>IF(Final_DF!DE92="","",Final_DF!DE92)</f>
        <v>0</v>
      </c>
      <c r="AU92" s="23" t="b">
        <f>IF(Final_DF!DF92="","",Final_DF!DF92)</f>
        <v>0</v>
      </c>
      <c r="AY92" s="3"/>
      <c r="AZ92" s="3"/>
      <c r="BA92" s="3"/>
      <c r="BB92" s="55"/>
      <c r="BC92" s="3"/>
      <c r="BD92" s="3"/>
      <c r="BE92" s="3"/>
      <c r="BF92" s="3"/>
      <c r="BG92" s="3"/>
      <c r="BH92" s="3"/>
      <c r="BI92" s="3"/>
      <c r="BJ92" s="3"/>
      <c r="BK92" s="3"/>
      <c r="BL92" s="3"/>
      <c r="BM92" s="3"/>
      <c r="BN92" s="3"/>
      <c r="BO92" s="3"/>
      <c r="BP92" s="3"/>
      <c r="BQ92" s="3"/>
      <c r="BR92" s="3"/>
      <c r="BS92" s="3"/>
      <c r="BT92" s="3"/>
      <c r="BU92" s="99"/>
      <c r="BV92" s="99"/>
      <c r="BW92" s="3"/>
      <c r="BX92" s="3"/>
      <c r="BY92" s="3"/>
      <c r="BZ92" s="3"/>
      <c r="CA92" s="3"/>
      <c r="CG92" s="3"/>
      <c r="CH92" s="3"/>
      <c r="CI92" s="3"/>
      <c r="CJ92" s="55"/>
      <c r="CK92" s="3"/>
      <c r="CL92" s="3"/>
      <c r="CM92" s="3"/>
      <c r="CN92" s="3"/>
      <c r="CO92" s="3"/>
      <c r="CP92" s="3"/>
      <c r="CQ92" s="3"/>
      <c r="CR92" s="3"/>
      <c r="CS92" s="3"/>
      <c r="CT92" s="3"/>
      <c r="CU92" s="3"/>
      <c r="CV92" s="3"/>
      <c r="CW92" s="3"/>
      <c r="CX92" s="3"/>
      <c r="CY92" s="3"/>
      <c r="CZ92" s="3"/>
      <c r="DA92" s="3"/>
      <c r="DB92" s="3"/>
      <c r="DC92" s="99"/>
      <c r="DD92" s="99"/>
      <c r="DE92" s="3"/>
      <c r="DF92" s="3"/>
      <c r="DG92" s="3"/>
      <c r="DH92" s="3"/>
      <c r="DI92" s="3"/>
      <c r="DJ92" s="3"/>
      <c r="DK92" s="3"/>
      <c r="DP92" s="3"/>
      <c r="DQ92" s="3"/>
      <c r="DR92" s="3"/>
      <c r="DW92" s="3"/>
      <c r="DX92" s="3"/>
      <c r="DY92" s="3"/>
      <c r="ED92" s="3"/>
      <c r="EE92" s="3"/>
      <c r="EF92" s="55"/>
      <c r="EO92" s="3"/>
      <c r="EP92" s="3"/>
      <c r="EQ92" s="3"/>
      <c r="ER92" s="3"/>
      <c r="FB92" s="3"/>
      <c r="FC92" s="3" t="s">
        <v>221</v>
      </c>
      <c r="FD92" s="3">
        <v>343</v>
      </c>
      <c r="FE92" s="3">
        <v>10</v>
      </c>
      <c r="FF92" s="27"/>
      <c r="FG92" s="27">
        <v>1</v>
      </c>
      <c r="FH92" s="27">
        <v>1</v>
      </c>
      <c r="FT92"/>
      <c r="FU92"/>
      <c r="FV92" s="27"/>
      <c r="FW92" s="27"/>
      <c r="FX92" s="27"/>
      <c r="FY92" s="27"/>
      <c r="FZ92" s="27"/>
      <c r="GA92" s="3"/>
      <c r="GB92" s="3"/>
      <c r="GC92" s="3"/>
      <c r="GD92" s="3" t="s">
        <v>127</v>
      </c>
      <c r="GE92" s="3" t="str">
        <f t="shared" si="40"/>
        <v>t27 = 'BANKNIFTY1!'</v>
      </c>
      <c r="GF92" s="3" t="str">
        <f t="shared" si="41"/>
        <v/>
      </c>
      <c r="GG92" s="3"/>
      <c r="GH92" s="3"/>
      <c r="GI92" s="3"/>
      <c r="GJ92" s="3"/>
      <c r="GK92" s="3" t="s">
        <v>272</v>
      </c>
      <c r="GL92" s="27">
        <v>1</v>
      </c>
      <c r="GM92" s="27"/>
      <c r="GN92" s="27"/>
      <c r="GO92" s="27"/>
      <c r="GP92" s="27"/>
      <c r="GQ92" s="3"/>
      <c r="GR92" s="3" t="s">
        <v>127</v>
      </c>
      <c r="GS92" s="3" t="str">
        <f t="shared" si="42"/>
        <v>t27 = 'NSE:LTTS1!'</v>
      </c>
      <c r="GT92" s="3" t="str">
        <f t="shared" si="43"/>
        <v>LTTS</v>
      </c>
      <c r="GU92" s="3"/>
      <c r="GV92" s="3"/>
      <c r="HA92" s="3"/>
      <c r="HB92" s="3"/>
      <c r="HC92" s="3"/>
      <c r="HD92" s="3"/>
      <c r="HE92" s="3"/>
      <c r="HF92" s="3"/>
      <c r="HG92" s="3"/>
      <c r="HH92" s="3"/>
      <c r="HI92" s="3"/>
      <c r="HJ92" s="3"/>
      <c r="HK92" s="3"/>
      <c r="HL92" s="3"/>
      <c r="HM92" s="3"/>
      <c r="HN92" s="55"/>
      <c r="HO92" s="3"/>
      <c r="HP92" s="27"/>
      <c r="HQ92" s="27"/>
      <c r="HR92" s="27"/>
      <c r="HS92" s="27"/>
      <c r="HT92" s="27"/>
      <c r="HU92" s="27"/>
      <c r="HV92" s="27"/>
      <c r="HW92" s="27"/>
      <c r="HX92" s="3"/>
      <c r="HY92" s="3"/>
      <c r="HZ92" s="3"/>
      <c r="IA92" s="3"/>
      <c r="IB92" s="3"/>
      <c r="IC92" s="3"/>
      <c r="ID92" s="3"/>
    </row>
    <row r="93" spans="1:238" x14ac:dyDescent="0.25">
      <c r="A93" s="21" t="str">
        <f>IF(Final_DF!A93="","",Final_DF!A93)</f>
        <v>ABCAPITAL</v>
      </c>
      <c r="B93" s="21" t="str">
        <f>IF(Final_DF!G93="","",Final_DF!G93)</f>
        <v xml:space="preserve">ADITYA BIRLA CAPITAL LTD.           </v>
      </c>
      <c r="C93" s="21" t="str">
        <f>IF(Final_DF!E93="","",Final_DF!E93)</f>
        <v>Finance</v>
      </c>
      <c r="D93" s="21" t="str">
        <f>IF(Final_DF!F93="","",Final_DF!F93)</f>
        <v>Multi-Line Insurance</v>
      </c>
      <c r="E93" s="21" t="b">
        <f>IF(Final_DF!BT93="","",Final_DF!BT93)</f>
        <v>0</v>
      </c>
      <c r="F93" s="21" t="b">
        <f>IF(Final_DF!BJ93="","",Final_DF!BJ93)</f>
        <v>0</v>
      </c>
      <c r="G93" s="21" t="b">
        <f>IF(Final_DF!CS93="","",Final_DF!CS93)</f>
        <v>0</v>
      </c>
      <c r="H93" s="37" t="str">
        <f>IF(Final_DF!CT93="","",Final_DF!CT93)</f>
        <v>na</v>
      </c>
      <c r="I93" s="37" t="str">
        <f>IF(Final_DF!CU93="","",Final_DF!CU93)</f>
        <v>na</v>
      </c>
      <c r="J93" s="21" t="str">
        <f>IF(Final_DF!CQ93="","",Final_DF!CQ93)</f>
        <v>BEARISH</v>
      </c>
      <c r="K93" s="21" t="str">
        <f>IF(Final_DF!CB93="","",Final_DF!CB93)</f>
        <v>Short Buildup</v>
      </c>
      <c r="L93" s="22" t="str">
        <f>IF(Final_DF!CV93="","",Final_DF!CV93)</f>
        <v>na</v>
      </c>
      <c r="M93" s="22">
        <f>IF(Final_DF!CW93="","",Final_DF!CW93)</f>
        <v>0</v>
      </c>
      <c r="N93" s="22">
        <f>IF(Final_DF!CX93="","",Final_DF!CX93)</f>
        <v>0</v>
      </c>
      <c r="O93" s="22" t="b">
        <f>IF(Final_DF!CY93="","",Final_DF!CY93)</f>
        <v>0</v>
      </c>
      <c r="P93" s="22">
        <f>IF(Final_DF!CM93="","",Final_DF!CM93)</f>
        <v>0</v>
      </c>
      <c r="Q93" s="22">
        <f>IF(Final_DF!CN93="","",Final_DF!CN93)</f>
        <v>0</v>
      </c>
      <c r="R93" s="22">
        <f>IF(P93="","",ROUND((Final_DF!CO93/6)+1,0))</f>
        <v>1</v>
      </c>
      <c r="S93" s="22">
        <f>IF(Final_DF!CP93="","",Final_DF!CP93)</f>
        <v>0</v>
      </c>
      <c r="T93" s="22">
        <f>IFERROR(VLOOKUP(A93,VSLRT!A:E,3,FALSE),"")</f>
        <v>0</v>
      </c>
      <c r="U93" s="22">
        <f>IFERROR(VLOOKUP(A93,VSLRT!A:E,4,FALSE),"")</f>
        <v>0</v>
      </c>
      <c r="V93" s="22">
        <f>IFERROR(VLOOKUP(A93,VSLRT!A:E,5,FALSE),"")</f>
        <v>0</v>
      </c>
      <c r="W93" s="23" t="b">
        <f>IF(Final_DF!BA93="","",Final_DF!BA93)</f>
        <v>0</v>
      </c>
      <c r="X93" s="23" t="b">
        <f>IF(Final_DF!BB93="","",Final_DF!BB93)</f>
        <v>0</v>
      </c>
      <c r="Y93" s="23" t="b">
        <f>IF(Final_DF!BC93="","",Final_DF!BC93)</f>
        <v>0</v>
      </c>
      <c r="Z93" s="23">
        <f>IF(Final_DF!AW93="","",Final_DF!AW93)</f>
        <v>0</v>
      </c>
      <c r="AA93" s="23">
        <f>IF(Final_DF!AX93="","",Final_DF!AX93)</f>
        <v>0</v>
      </c>
      <c r="AB93" s="23">
        <f>IF(Final_DF!AY93="","",Final_DF!AY93)</f>
        <v>0</v>
      </c>
      <c r="AC93" s="23">
        <f>IF(Final_DF!M93="","",ROUND(Final_DF!M93,2))</f>
        <v>-0.74</v>
      </c>
      <c r="AD93" s="23">
        <f>IF(Final_DF!L93="","",ROUND(Final_DF!L93,2))</f>
        <v>173.9</v>
      </c>
      <c r="AE93" s="23" t="b">
        <f>IF(Final_DF!AZ93="","",Final_DF!AZ93)</f>
        <v>0</v>
      </c>
      <c r="AH93" s="23" t="str">
        <f>IF(Final_DF!AO93="","",Final_DF!AO93)</f>
        <v>VR82</v>
      </c>
      <c r="AI93" s="23" t="b">
        <f>IF(Final_DF!AP93="","",Final_DF!AP93)</f>
        <v>0</v>
      </c>
      <c r="AJ93" s="23" t="str">
        <f>IF(Final_DF!AH93="","",Final_DF!AH93)</f>
        <v>0.57</v>
      </c>
      <c r="AK93" s="21" t="str">
        <f>IFERROR(VLOOKUP(A93,Postmarket!A:X,24,FALSE),"")</f>
        <v>SOR28</v>
      </c>
      <c r="AL93" s="21" t="str">
        <f>IFERROR(VLOOKUP(A93,Postmarket!A:X,23,FALSE),"")</f>
        <v>SPR7</v>
      </c>
      <c r="AM93" s="21">
        <f>IFERROR(VLOOKUP(A93,Postmarket!A:X,8,FALSE),"")</f>
        <v>-0.14000000000000001</v>
      </c>
      <c r="AN93" s="21">
        <f>IFERROR(VLOOKUP(A93,Postmarket!A:F,5,FALSE),"")</f>
        <v>174.7</v>
      </c>
      <c r="AO93" s="23" t="str">
        <f>IF(Final_DF!DB93="","",Final_DF!DB93)</f>
        <v/>
      </c>
      <c r="AP93" s="23">
        <f>IF(Final_DF!CZ93="","",Final_DF!CZ93)</f>
        <v>74.83</v>
      </c>
      <c r="AQ93" s="23">
        <f>IF(Final_DF!DA93="","",Final_DF!DA93)</f>
        <v>75.8</v>
      </c>
      <c r="AR93" s="23" t="b">
        <f>IF(Final_DF!DC93="","",Final_DF!DC93)</f>
        <v>0</v>
      </c>
      <c r="AS93" s="23" t="b">
        <f>IF(Final_DF!DD93="","",Final_DF!DD93)</f>
        <v>0</v>
      </c>
      <c r="AT93" s="23" t="b">
        <f>IF(Final_DF!DE93="","",Final_DF!DE93)</f>
        <v>0</v>
      </c>
      <c r="AU93" s="23" t="b">
        <f>IF(Final_DF!DF93="","",Final_DF!DF93)</f>
        <v>0</v>
      </c>
      <c r="AY93" s="3"/>
      <c r="AZ93" s="3"/>
      <c r="BA93" s="3"/>
      <c r="BB93" s="55"/>
      <c r="BC93" s="3"/>
      <c r="BD93" s="3"/>
      <c r="BE93" s="3"/>
      <c r="BF93" s="3"/>
      <c r="BG93" s="3"/>
      <c r="BH93" s="3"/>
      <c r="BI93" s="3"/>
      <c r="BJ93" s="3"/>
      <c r="BK93" s="3"/>
      <c r="BL93" s="3"/>
      <c r="BM93" s="3"/>
      <c r="BN93" s="3"/>
      <c r="BO93" s="3"/>
      <c r="BP93" s="3"/>
      <c r="BQ93" s="3"/>
      <c r="BR93" s="3"/>
      <c r="BS93" s="3"/>
      <c r="BT93" s="3"/>
      <c r="BU93" s="99"/>
      <c r="BV93" s="99"/>
      <c r="BW93" s="3"/>
      <c r="BX93" s="3"/>
      <c r="BY93" s="3"/>
      <c r="BZ93" s="3"/>
      <c r="CA93" s="3"/>
      <c r="CG93" s="3"/>
      <c r="CH93" s="3"/>
      <c r="CI93" s="3"/>
      <c r="CJ93" s="55"/>
      <c r="CK93" s="3"/>
      <c r="CL93" s="3"/>
      <c r="CM93" s="3"/>
      <c r="CN93" s="3"/>
      <c r="CO93" s="3"/>
      <c r="CP93" s="3"/>
      <c r="CQ93" s="3"/>
      <c r="CR93" s="3"/>
      <c r="CS93" s="3"/>
      <c r="CT93" s="3"/>
      <c r="CU93" s="3"/>
      <c r="CV93" s="3"/>
      <c r="CW93" s="3"/>
      <c r="CX93" s="3"/>
      <c r="CY93" s="3"/>
      <c r="CZ93" s="3"/>
      <c r="DA93" s="3"/>
      <c r="DB93" s="3"/>
      <c r="DC93" s="99"/>
      <c r="DD93" s="99"/>
      <c r="DE93" s="3"/>
      <c r="DF93" s="3"/>
      <c r="DG93" s="3"/>
      <c r="DH93" s="3"/>
      <c r="DI93" s="3"/>
      <c r="DJ93" s="3"/>
      <c r="DK93" s="3"/>
      <c r="DP93" s="3"/>
      <c r="DQ93" s="3"/>
      <c r="DR93" s="3"/>
      <c r="DW93" s="3"/>
      <c r="DX93" s="3"/>
      <c r="DY93" s="3"/>
      <c r="ED93" s="3"/>
      <c r="EE93" s="3"/>
      <c r="EF93" s="55"/>
      <c r="EO93" s="3"/>
      <c r="EP93" s="55"/>
      <c r="FB93" s="3" t="s">
        <v>315</v>
      </c>
      <c r="FC93" s="3" t="s">
        <v>222</v>
      </c>
      <c r="FD93" s="3">
        <v>30</v>
      </c>
      <c r="FE93" s="3">
        <v>23</v>
      </c>
      <c r="FF93" s="27"/>
      <c r="FG93" s="27">
        <v>1</v>
      </c>
      <c r="FH93" s="27">
        <v>1</v>
      </c>
      <c r="FT93"/>
      <c r="FU93"/>
      <c r="FV93" s="27"/>
      <c r="FW93" s="27"/>
      <c r="FX93" s="27"/>
      <c r="FY93" s="27"/>
      <c r="FZ93" s="27"/>
      <c r="GA93" s="3"/>
      <c r="GB93" s="3"/>
      <c r="GC93" s="3"/>
      <c r="GD93" s="3" t="s">
        <v>128</v>
      </c>
      <c r="GE93" s="3" t="str">
        <f t="shared" si="40"/>
        <v>t28 = 'BANKNIFTY1!'</v>
      </c>
      <c r="GF93" s="3" t="str">
        <f t="shared" si="41"/>
        <v/>
      </c>
      <c r="GG93" s="3"/>
      <c r="GH93" s="3"/>
      <c r="GI93" s="3"/>
      <c r="GJ93" s="3"/>
      <c r="GK93" s="3" t="s">
        <v>209</v>
      </c>
      <c r="GL93" s="27">
        <v>1</v>
      </c>
      <c r="GM93" s="27"/>
      <c r="GN93" s="27"/>
      <c r="GO93" s="27"/>
      <c r="GP93" s="27"/>
      <c r="GQ93" s="3"/>
      <c r="GR93" s="3" t="s">
        <v>128</v>
      </c>
      <c r="GS93" s="3" t="str">
        <f t="shared" si="42"/>
        <v>t28 = 'NSE:LUPIN1!'</v>
      </c>
      <c r="GT93" s="3" t="str">
        <f t="shared" si="43"/>
        <v>LUPIN</v>
      </c>
      <c r="GU93" s="3"/>
      <c r="GV93" s="3"/>
      <c r="HA93" s="3"/>
      <c r="HB93" s="3"/>
      <c r="HC93" s="3"/>
      <c r="HD93" s="3"/>
      <c r="HE93" s="3"/>
      <c r="HF93" s="3"/>
      <c r="HG93" s="3"/>
      <c r="HH93" s="3"/>
      <c r="HI93" s="3"/>
      <c r="HJ93" s="3"/>
      <c r="HK93" s="3"/>
      <c r="HL93" s="3"/>
      <c r="HM93" s="3"/>
      <c r="HN93" s="55"/>
      <c r="HO93" s="3"/>
      <c r="HP93" s="27"/>
      <c r="HQ93" s="27"/>
      <c r="HR93" s="27"/>
      <c r="HS93" s="27"/>
      <c r="HT93" s="27"/>
      <c r="HU93" s="27"/>
      <c r="HV93" s="27"/>
      <c r="HW93" s="27"/>
      <c r="HX93" s="3"/>
      <c r="HY93" s="3"/>
      <c r="HZ93" s="3"/>
      <c r="IA93" s="3"/>
      <c r="IB93" s="3"/>
      <c r="IC93" s="3"/>
      <c r="ID93" s="3"/>
    </row>
    <row r="94" spans="1:238" x14ac:dyDescent="0.25">
      <c r="A94" s="21" t="str">
        <f>IF(Final_DF!A94="","",Final_DF!A94)</f>
        <v>BATAINDIA</v>
      </c>
      <c r="B94" s="21" t="str">
        <f>IF(Final_DF!G94="","",Final_DF!G94)</f>
        <v xml:space="preserve">BATA INDIA LTD                      </v>
      </c>
      <c r="C94" s="21" t="str">
        <f>IF(Final_DF!E94="","",Final_DF!E94)</f>
        <v>Consumer Non-Durables</v>
      </c>
      <c r="D94" s="21" t="str">
        <f>IF(Final_DF!F94="","",Final_DF!F94)</f>
        <v>Apparel/Footwear</v>
      </c>
      <c r="E94" s="21" t="b">
        <f>IF(Final_DF!BT94="","",Final_DF!BT94)</f>
        <v>0</v>
      </c>
      <c r="F94" s="21" t="b">
        <f>IF(Final_DF!BJ94="","",Final_DF!BJ94)</f>
        <v>1</v>
      </c>
      <c r="G94" s="21" t="b">
        <f>IF(Final_DF!CS94="","",Final_DF!CS94)</f>
        <v>1</v>
      </c>
      <c r="H94" s="37" t="str">
        <f>IF(Final_DF!CT94="","",Final_DF!CT94)</f>
        <v>BEARISH_ALIGNMENT</v>
      </c>
      <c r="I94" s="37" t="str">
        <f>IF(Final_DF!CU94="","",Final_DF!CU94)</f>
        <v>BEARISH_ALIGNMENT</v>
      </c>
      <c r="J94" s="21" t="str">
        <f>IF(Final_DF!CQ94="","",Final_DF!CQ94)</f>
        <v>BEARISH</v>
      </c>
      <c r="K94" s="21" t="str">
        <f>IF(Final_DF!CB94="","",Final_DF!CB94)</f>
        <v>Significant Short Buildup</v>
      </c>
      <c r="L94" s="22" t="str">
        <f>IF(Final_DF!CV94="","",Final_DF!CV94)</f>
        <v>BEARISH</v>
      </c>
      <c r="M94" s="22">
        <f>IF(Final_DF!CW94="","",Final_DF!CW94)</f>
        <v>6</v>
      </c>
      <c r="N94" s="22">
        <f>IF(Final_DF!CX94="","",Final_DF!CX94)</f>
        <v>264</v>
      </c>
      <c r="O94" s="22" t="b">
        <f>IF(Final_DF!CY94="","",Final_DF!CY94)</f>
        <v>0</v>
      </c>
      <c r="P94" s="22" t="str">
        <f>IF(Final_DF!CM94="","",Final_DF!CM94)</f>
        <v>Sell</v>
      </c>
      <c r="Q94" s="22" t="str">
        <f>IF(Final_DF!CN94="","",Final_DF!CN94)</f>
        <v>LAST_LOSER</v>
      </c>
      <c r="R94" s="22">
        <f>IF(P94="","",ROUND((Final_DF!CO94/6)+1,0))</f>
        <v>6</v>
      </c>
      <c r="S94" s="22">
        <f>IF(Final_DF!CP94="","",Final_DF!CP94)</f>
        <v>1580</v>
      </c>
      <c r="T94" s="22">
        <f>IFERROR(VLOOKUP(A94,VSLRT!A:E,3,FALSE),"")</f>
        <v>0</v>
      </c>
      <c r="U94" s="22">
        <f>IFERROR(VLOOKUP(A94,VSLRT!A:E,4,FALSE),"")</f>
        <v>-1</v>
      </c>
      <c r="V94" s="22">
        <f>IFERROR(VLOOKUP(A94,VSLRT!A:E,5,FALSE),"")</f>
        <v>0</v>
      </c>
      <c r="W94" s="23" t="b">
        <f>IF(Final_DF!BA94="","",Final_DF!BA94)</f>
        <v>0</v>
      </c>
      <c r="X94" s="23" t="b">
        <f>IF(Final_DF!BB94="","",Final_DF!BB94)</f>
        <v>0</v>
      </c>
      <c r="Y94" s="23" t="b">
        <f>IF(Final_DF!BC94="","",Final_DF!BC94)</f>
        <v>0</v>
      </c>
      <c r="Z94" s="23">
        <f>IF(Final_DF!AW94="","",Final_DF!AW94)</f>
        <v>0</v>
      </c>
      <c r="AA94" s="23">
        <f>IF(Final_DF!AX94="","",Final_DF!AX94)</f>
        <v>0</v>
      </c>
      <c r="AB94" s="23">
        <f>IF(Final_DF!AY94="","",Final_DF!AY94)</f>
        <v>0</v>
      </c>
      <c r="AC94" s="23">
        <f>IF(Final_DF!M94="","",ROUND(Final_DF!M94,2))</f>
        <v>-0.74</v>
      </c>
      <c r="AD94" s="23">
        <f>IF(Final_DF!L94="","",ROUND(Final_DF!L94,2))</f>
        <v>1504.55</v>
      </c>
      <c r="AE94" s="23" t="b">
        <f>IF(Final_DF!AZ94="","",Final_DF!AZ94)</f>
        <v>0</v>
      </c>
      <c r="AH94" s="23" t="str">
        <f>IF(Final_DF!AO94="","",Final_DF!AO94)</f>
        <v>VR129</v>
      </c>
      <c r="AI94" s="23" t="b">
        <f>IF(Final_DF!AP94="","",Final_DF!AP94)</f>
        <v>0</v>
      </c>
      <c r="AJ94" s="23" t="str">
        <f>IF(Final_DF!AH94="","",Final_DF!AH94)</f>
        <v>1.03</v>
      </c>
      <c r="AK94" s="21" t="str">
        <f>IFERROR(VLOOKUP(A94,Postmarket!A:X,24,FALSE),"")</f>
        <v/>
      </c>
      <c r="AL94" s="21" t="str">
        <f>IFERROR(VLOOKUP(A94,Postmarket!A:X,23,FALSE),"")</f>
        <v/>
      </c>
      <c r="AM94" s="21">
        <f>IFERROR(VLOOKUP(A94,Postmarket!A:X,8,FALSE),"")</f>
        <v>-0.73</v>
      </c>
      <c r="AN94" s="21">
        <f>IFERROR(VLOOKUP(A94,Postmarket!A:F,5,FALSE),"")</f>
        <v>1515.8</v>
      </c>
      <c r="AO94" s="23" t="str">
        <f>IF(Final_DF!DB94="","",Final_DF!DB94)</f>
        <v/>
      </c>
      <c r="AP94" s="23">
        <f>IF(Final_DF!CZ94="","",Final_DF!CZ94)</f>
        <v>39.61</v>
      </c>
      <c r="AQ94" s="23">
        <f>IF(Final_DF!DA94="","",Final_DF!DA94)</f>
        <v>41.41</v>
      </c>
      <c r="AR94" s="23" t="b">
        <f>IF(Final_DF!DC94="","",Final_DF!DC94)</f>
        <v>0</v>
      </c>
      <c r="AS94" s="23" t="b">
        <f>IF(Final_DF!DD94="","",Final_DF!DD94)</f>
        <v>1</v>
      </c>
      <c r="AT94" s="23" t="b">
        <f>IF(Final_DF!DE94="","",Final_DF!DE94)</f>
        <v>0</v>
      </c>
      <c r="AU94" s="23" t="b">
        <f>IF(Final_DF!DF94="","",Final_DF!DF94)</f>
        <v>1</v>
      </c>
      <c r="AY94" s="3"/>
      <c r="AZ94" s="3"/>
      <c r="BA94" s="3"/>
      <c r="BB94" s="55"/>
      <c r="BC94" s="3"/>
      <c r="BD94" s="3"/>
      <c r="BE94" s="3"/>
      <c r="BF94" s="3"/>
      <c r="BG94" s="3"/>
      <c r="BH94" s="3"/>
      <c r="BI94" s="3"/>
      <c r="BJ94" s="3"/>
      <c r="BK94" s="3"/>
      <c r="BL94" s="3"/>
      <c r="BM94" s="3"/>
      <c r="BN94" s="3"/>
      <c r="BO94" s="3"/>
      <c r="BP94" s="3"/>
      <c r="BQ94" s="3"/>
      <c r="BR94" s="3"/>
      <c r="BS94" s="3"/>
      <c r="BT94" s="3"/>
      <c r="BU94" s="99"/>
      <c r="BV94" s="99"/>
      <c r="BW94" s="3"/>
      <c r="BX94" s="3"/>
      <c r="BY94" s="3"/>
      <c r="BZ94" s="3"/>
      <c r="CA94" s="3"/>
      <c r="CG94" s="3"/>
      <c r="CH94" s="3"/>
      <c r="CI94" s="3"/>
      <c r="CJ94" s="55"/>
      <c r="CK94" s="3"/>
      <c r="CL94" s="3"/>
      <c r="CM94" s="3"/>
      <c r="CN94" s="3"/>
      <c r="CO94" s="3"/>
      <c r="CP94" s="3"/>
      <c r="CQ94" s="3"/>
      <c r="CR94" s="3"/>
      <c r="CS94" s="3"/>
      <c r="CT94" s="3"/>
      <c r="CU94" s="3"/>
      <c r="CV94" s="3"/>
      <c r="CW94" s="3"/>
      <c r="CX94" s="3"/>
      <c r="CY94" s="3"/>
      <c r="CZ94" s="3"/>
      <c r="DA94" s="3"/>
      <c r="DB94" s="3"/>
      <c r="DC94" s="99"/>
      <c r="DD94" s="99"/>
      <c r="DE94" s="3"/>
      <c r="DF94" s="3"/>
      <c r="DG94" s="3"/>
      <c r="DH94" s="3"/>
      <c r="DI94" s="3"/>
      <c r="DJ94" s="3"/>
      <c r="DK94" s="3"/>
      <c r="DP94" s="3"/>
      <c r="DQ94" s="3"/>
      <c r="DR94" s="3"/>
      <c r="DW94" s="3"/>
      <c r="DX94" s="3"/>
      <c r="DY94" s="3"/>
      <c r="ED94" s="3"/>
      <c r="EE94" s="3"/>
      <c r="EF94" s="55"/>
      <c r="EO94" s="3"/>
      <c r="EP94" s="55"/>
      <c r="FB94" s="3"/>
      <c r="FC94" s="3" t="s">
        <v>234</v>
      </c>
      <c r="FD94" s="3">
        <v>318</v>
      </c>
      <c r="FE94" s="3">
        <v>21</v>
      </c>
      <c r="FF94" s="27">
        <v>1</v>
      </c>
      <c r="FG94" s="27"/>
      <c r="FH94" s="27">
        <v>1</v>
      </c>
      <c r="FT94"/>
      <c r="FU94"/>
      <c r="FV94" s="27"/>
      <c r="FW94" s="27"/>
      <c r="FX94" s="27"/>
      <c r="FY94" s="27"/>
      <c r="FZ94" s="27"/>
      <c r="GA94" s="3"/>
      <c r="GB94" s="3"/>
      <c r="GC94" s="3"/>
      <c r="GD94" s="3" t="s">
        <v>129</v>
      </c>
      <c r="GE94" s="3" t="str">
        <f t="shared" si="40"/>
        <v>t29 = 'BANKNIFTY1!'</v>
      </c>
      <c r="GF94" s="3" t="str">
        <f t="shared" si="41"/>
        <v/>
      </c>
      <c r="GG94" s="3"/>
      <c r="GH94" s="3"/>
      <c r="GI94" s="3"/>
      <c r="GJ94" s="3"/>
      <c r="GK94" s="3" t="s">
        <v>273</v>
      </c>
      <c r="GL94" s="27">
        <v>1</v>
      </c>
      <c r="GM94" s="27"/>
      <c r="GN94" s="27"/>
      <c r="GO94" s="27"/>
      <c r="GP94" s="27"/>
      <c r="GQ94" s="3"/>
      <c r="GR94" s="3" t="s">
        <v>129</v>
      </c>
      <c r="GS94" s="3" t="str">
        <f t="shared" si="42"/>
        <v>t29 = 'NSE:M_M1!'</v>
      </c>
      <c r="GT94" s="3" t="str">
        <f t="shared" si="43"/>
        <v>M&amp;M</v>
      </c>
      <c r="GU94" s="3"/>
      <c r="GV94" s="3"/>
      <c r="HA94" s="3"/>
      <c r="HB94" s="3"/>
      <c r="HC94" s="3"/>
      <c r="HD94" s="3"/>
      <c r="HE94" s="3"/>
      <c r="HF94" s="3"/>
      <c r="HG94" s="3"/>
      <c r="HH94" s="3"/>
      <c r="HI94" s="3"/>
      <c r="HJ94" s="3"/>
      <c r="HK94" s="3"/>
      <c r="HL94" s="3"/>
      <c r="HM94" s="3"/>
      <c r="HN94" s="55"/>
      <c r="HO94" s="3"/>
      <c r="HP94" s="27"/>
      <c r="HQ94" s="27"/>
      <c r="HR94" s="27"/>
      <c r="HS94" s="27"/>
      <c r="HT94" s="27"/>
      <c r="HU94" s="27"/>
      <c r="HV94" s="27"/>
      <c r="HW94" s="27"/>
      <c r="HX94" s="3"/>
      <c r="HY94" s="3"/>
      <c r="HZ94" s="3"/>
      <c r="IA94" s="3"/>
      <c r="IB94" s="3"/>
      <c r="IC94" s="3"/>
      <c r="ID94" s="3"/>
    </row>
    <row r="95" spans="1:238" x14ac:dyDescent="0.25">
      <c r="A95" s="21" t="str">
        <f>IF(Final_DF!A95="","",Final_DF!A95)</f>
        <v>ZEEL</v>
      </c>
      <c r="B95" s="21" t="str">
        <f>IF(Final_DF!G95="","",Final_DF!G95)</f>
        <v xml:space="preserve">ZEE ENTERTAINMENT ENT LTD           </v>
      </c>
      <c r="C95" s="21" t="str">
        <f>IF(Final_DF!E95="","",Final_DF!E95)</f>
        <v>Consumer Services</v>
      </c>
      <c r="D95" s="21" t="str">
        <f>IF(Final_DF!F95="","",Final_DF!F95)</f>
        <v>Broadcasting</v>
      </c>
      <c r="E95" s="21" t="b">
        <f>IF(Final_DF!BT95="","",Final_DF!BT95)</f>
        <v>1</v>
      </c>
      <c r="F95" s="21" t="b">
        <f>IF(Final_DF!BJ95="","",Final_DF!BJ95)</f>
        <v>1</v>
      </c>
      <c r="G95" s="21" t="b">
        <f>IF(Final_DF!CS95="","",Final_DF!CS95)</f>
        <v>1</v>
      </c>
      <c r="H95" s="37" t="str">
        <f>IF(Final_DF!CT95="","",Final_DF!CT95)</f>
        <v>na</v>
      </c>
      <c r="I95" s="37" t="str">
        <f>IF(Final_DF!CU95="","",Final_DF!CU95)</f>
        <v>na</v>
      </c>
      <c r="J95" s="21" t="str">
        <f>IF(Final_DF!CQ95="","",Final_DF!CQ95)</f>
        <v>BEARISH</v>
      </c>
      <c r="K95" s="21" t="str">
        <f>IF(Final_DF!CB95="","",Final_DF!CB95)</f>
        <v>Significant Long Unwinding</v>
      </c>
      <c r="L95" s="22" t="str">
        <f>IF(Final_DF!CV95="","",Final_DF!CV95)</f>
        <v>BEARISH</v>
      </c>
      <c r="M95" s="22">
        <f>IF(Final_DF!CW95="","",Final_DF!CW95)</f>
        <v>4</v>
      </c>
      <c r="N95" s="22">
        <f>IF(Final_DF!CX95="","",Final_DF!CX95)</f>
        <v>40</v>
      </c>
      <c r="O95" s="22" t="b">
        <f>IF(Final_DF!CY95="","",Final_DF!CY95)</f>
        <v>0</v>
      </c>
      <c r="P95" s="22" t="str">
        <f>IF(Final_DF!CM95="","",Final_DF!CM95)</f>
        <v>Sell</v>
      </c>
      <c r="Q95" s="22" t="str">
        <f>IF(Final_DF!CN95="","",Final_DF!CN95)</f>
        <v>LAST_LOSER</v>
      </c>
      <c r="R95" s="22">
        <f>IF(P95="","",ROUND((Final_DF!CO95/6)+1,0))</f>
        <v>3</v>
      </c>
      <c r="S95" s="22">
        <f>IF(Final_DF!CP95="","",Final_DF!CP95)</f>
        <v>255</v>
      </c>
      <c r="T95" s="22">
        <f>IFERROR(VLOOKUP(A95,VSLRT!A:E,3,FALSE),"")</f>
        <v>0</v>
      </c>
      <c r="U95" s="22">
        <f>IFERROR(VLOOKUP(A95,VSLRT!A:E,4,FALSE),"")</f>
        <v>0</v>
      </c>
      <c r="V95" s="22">
        <f>IFERROR(VLOOKUP(A95,VSLRT!A:E,5,FALSE),"")</f>
        <v>0</v>
      </c>
      <c r="W95" s="23" t="b">
        <f>IF(Final_DF!BA95="","",Final_DF!BA95)</f>
        <v>0</v>
      </c>
      <c r="X95" s="23" t="b">
        <f>IF(Final_DF!BB95="","",Final_DF!BB95)</f>
        <v>0</v>
      </c>
      <c r="Y95" s="23" t="b">
        <f>IF(Final_DF!BC95="","",Final_DF!BC95)</f>
        <v>0</v>
      </c>
      <c r="Z95" s="23">
        <f>IF(Final_DF!AW95="","",Final_DF!AW95)</f>
        <v>0</v>
      </c>
      <c r="AA95" s="23">
        <f>IF(Final_DF!AX95="","",Final_DF!AX95)</f>
        <v>0</v>
      </c>
      <c r="AB95" s="23">
        <f>IF(Final_DF!AY95="","",Final_DF!AY95)</f>
        <v>0</v>
      </c>
      <c r="AC95" s="23">
        <f>IF(Final_DF!M95="","",ROUND(Final_DF!M95,2))</f>
        <v>-0.71</v>
      </c>
      <c r="AD95" s="23">
        <f>IF(Final_DF!L95="","",ROUND(Final_DF!L95,2))</f>
        <v>230.6</v>
      </c>
      <c r="AE95" s="23" t="b">
        <f>IF(Final_DF!AZ95="","",Final_DF!AZ95)</f>
        <v>0</v>
      </c>
      <c r="AH95" s="23" t="str">
        <f>IF(Final_DF!AO95="","",Final_DF!AO95)</f>
        <v>VR7</v>
      </c>
      <c r="AI95" s="23" t="b">
        <f>IF(Final_DF!AP95="","",Final_DF!AP95)</f>
        <v>1</v>
      </c>
      <c r="AJ95" s="23" t="str">
        <f>IF(Final_DF!AH95="","",Final_DF!AH95)</f>
        <v>0.85</v>
      </c>
      <c r="AK95" s="21" t="str">
        <f>IFERROR(VLOOKUP(A95,Postmarket!A:X,24,FALSE),"")</f>
        <v>SOR5</v>
      </c>
      <c r="AL95" s="21" t="str">
        <f>IFERROR(VLOOKUP(A95,Postmarket!A:X,23,FALSE),"")</f>
        <v/>
      </c>
      <c r="AM95" s="21">
        <f>IFERROR(VLOOKUP(A95,Postmarket!A:X,8,FALSE),"")</f>
        <v>-1.7</v>
      </c>
      <c r="AN95" s="21">
        <f>IFERROR(VLOOKUP(A95,Postmarket!A:F,5,FALSE),"")</f>
        <v>235</v>
      </c>
      <c r="AO95" s="23" t="str">
        <f>IF(Final_DF!DB95="","",Final_DF!DB95)</f>
        <v>BANNED</v>
      </c>
      <c r="AP95" s="23">
        <f>IF(Final_DF!CZ95="","",Final_DF!CZ95)</f>
        <v>86.05</v>
      </c>
      <c r="AQ95" s="23">
        <f>IF(Final_DF!DA95="","",Final_DF!DA95)</f>
        <v>87.34</v>
      </c>
      <c r="AR95" s="23" t="b">
        <f>IF(Final_DF!DC95="","",Final_DF!DC95)</f>
        <v>0</v>
      </c>
      <c r="AS95" s="23" t="b">
        <f>IF(Final_DF!DD95="","",Final_DF!DD95)</f>
        <v>0</v>
      </c>
      <c r="AT95" s="23" t="b">
        <f>IF(Final_DF!DE95="","",Final_DF!DE95)</f>
        <v>0</v>
      </c>
      <c r="AU95" s="23" t="b">
        <f>IF(Final_DF!DF95="","",Final_DF!DF95)</f>
        <v>0</v>
      </c>
      <c r="AY95" s="3"/>
      <c r="AZ95" s="3"/>
      <c r="BA95" s="3"/>
      <c r="BB95" s="55"/>
      <c r="BC95" s="3"/>
      <c r="BD95" s="3"/>
      <c r="BE95" s="3"/>
      <c r="BF95" s="3"/>
      <c r="BG95" s="3"/>
      <c r="BH95" s="3"/>
      <c r="BI95" s="3"/>
      <c r="BJ95" s="3"/>
      <c r="BK95" s="3"/>
      <c r="BL95" s="3"/>
      <c r="BM95" s="3"/>
      <c r="BN95" s="3"/>
      <c r="BO95" s="3"/>
      <c r="BP95" s="3"/>
      <c r="BQ95" s="3"/>
      <c r="BR95" s="3"/>
      <c r="BS95" s="3"/>
      <c r="BT95" s="3"/>
      <c r="BU95" s="99"/>
      <c r="BV95" s="99"/>
      <c r="BW95" s="3"/>
      <c r="BX95" s="3"/>
      <c r="BY95" s="3"/>
      <c r="BZ95" s="3"/>
      <c r="CA95" s="3"/>
      <c r="CG95" s="3"/>
      <c r="CH95" s="3"/>
      <c r="CI95" s="3"/>
      <c r="CJ95" s="55"/>
      <c r="CK95" s="3"/>
      <c r="CL95" s="3"/>
      <c r="CM95" s="3"/>
      <c r="CN95" s="3"/>
      <c r="CO95" s="3"/>
      <c r="CP95" s="3"/>
      <c r="CQ95" s="3"/>
      <c r="CR95" s="3"/>
      <c r="CS95" s="3"/>
      <c r="CT95" s="3"/>
      <c r="CU95" s="3"/>
      <c r="CV95" s="3"/>
      <c r="CW95" s="3"/>
      <c r="CX95" s="3"/>
      <c r="CY95" s="3"/>
      <c r="CZ95" s="3"/>
      <c r="DA95" s="3"/>
      <c r="DB95" s="3"/>
      <c r="DC95" s="99"/>
      <c r="DD95" s="99"/>
      <c r="DE95" s="3"/>
      <c r="DF95" s="3"/>
      <c r="DG95" s="3"/>
      <c r="DH95" s="3"/>
      <c r="DI95" s="3"/>
      <c r="DJ95" s="3"/>
      <c r="DK95" s="3"/>
      <c r="DP95" s="3"/>
      <c r="DQ95" s="3"/>
      <c r="DR95" s="3"/>
      <c r="DW95" s="3"/>
      <c r="DX95" s="3"/>
      <c r="DY95" s="3"/>
      <c r="ED95" s="3"/>
      <c r="EE95" s="3"/>
      <c r="EF95" s="55"/>
      <c r="EO95" s="3"/>
      <c r="EP95" s="55"/>
      <c r="FB95" s="3"/>
      <c r="FC95" s="3" t="s">
        <v>223</v>
      </c>
      <c r="FD95" s="3">
        <v>206</v>
      </c>
      <c r="FE95" s="3">
        <v>3</v>
      </c>
      <c r="FF95" s="27"/>
      <c r="FG95" s="27">
        <v>1</v>
      </c>
      <c r="FH95" s="27">
        <v>1</v>
      </c>
      <c r="FT95"/>
      <c r="FU95"/>
      <c r="FV95" s="27"/>
      <c r="FW95" s="27"/>
      <c r="FX95" s="27"/>
      <c r="FY95" s="27"/>
      <c r="FZ95" s="27"/>
      <c r="GA95" s="3"/>
      <c r="GB95" s="3"/>
      <c r="GC95" s="3"/>
      <c r="GD95" s="3" t="s">
        <v>130</v>
      </c>
      <c r="GE95" s="3" t="str">
        <f t="shared" si="40"/>
        <v>t30 = 'BANKNIFTY1!'</v>
      </c>
      <c r="GF95" s="3" t="str">
        <f t="shared" si="41"/>
        <v/>
      </c>
      <c r="GG95" s="3"/>
      <c r="GH95" s="3"/>
      <c r="GI95" s="3"/>
      <c r="GJ95" s="3"/>
      <c r="GK95" s="3" t="s">
        <v>274</v>
      </c>
      <c r="GL95" s="27">
        <v>1</v>
      </c>
      <c r="GM95" s="27"/>
      <c r="GN95" s="27"/>
      <c r="GO95" s="27"/>
      <c r="GP95" s="27"/>
      <c r="GQ95" s="3"/>
      <c r="GR95" s="3" t="s">
        <v>130</v>
      </c>
      <c r="GS95" s="3" t="str">
        <f t="shared" si="42"/>
        <v>t30 = 'NSE:M_MFIN1!'</v>
      </c>
      <c r="GT95" s="3" t="str">
        <f t="shared" si="43"/>
        <v>M&amp;MFIN</v>
      </c>
      <c r="GU95" s="3"/>
      <c r="GV95" s="3"/>
      <c r="HA95" s="3"/>
      <c r="HB95" s="3"/>
      <c r="HC95" s="3"/>
      <c r="HD95" s="3"/>
      <c r="HE95" s="3"/>
      <c r="HF95" s="3"/>
      <c r="HG95" s="3"/>
      <c r="HH95" s="3"/>
      <c r="HI95" s="3"/>
      <c r="HJ95" s="3"/>
      <c r="HK95" s="3"/>
      <c r="HL95" s="3"/>
      <c r="HM95" s="3"/>
      <c r="HN95" s="55"/>
      <c r="HO95" s="3"/>
      <c r="HP95" s="27"/>
      <c r="HQ95" s="27"/>
      <c r="HR95" s="27"/>
      <c r="HS95" s="27"/>
      <c r="HT95" s="27"/>
      <c r="HU95" s="27"/>
      <c r="HV95" s="27"/>
      <c r="HW95" s="27"/>
      <c r="HX95" s="3"/>
      <c r="HY95" s="3"/>
      <c r="HZ95" s="3"/>
      <c r="IA95" s="3"/>
      <c r="IB95" s="3"/>
      <c r="IC95" s="3"/>
      <c r="ID95" s="3"/>
    </row>
    <row r="96" spans="1:238" x14ac:dyDescent="0.25">
      <c r="A96" s="21" t="str">
        <f>IF(Final_DF!A96="","",Final_DF!A96)</f>
        <v>MARUTI</v>
      </c>
      <c r="B96" s="21" t="str">
        <f>IF(Final_DF!G96="","",Final_DF!G96)</f>
        <v xml:space="preserve">MARUTI SUZUKI INDIA LTD.            </v>
      </c>
      <c r="C96" s="21" t="str">
        <f>IF(Final_DF!E96="","",Final_DF!E96)</f>
        <v>Consumer Durables</v>
      </c>
      <c r="D96" s="21" t="str">
        <f>IF(Final_DF!F96="","",Final_DF!F96)</f>
        <v>Motor Vehicles</v>
      </c>
      <c r="E96" s="21" t="b">
        <f>IF(Final_DF!BT96="","",Final_DF!BT96)</f>
        <v>0</v>
      </c>
      <c r="F96" s="21" t="b">
        <f>IF(Final_DF!BJ96="","",Final_DF!BJ96)</f>
        <v>1</v>
      </c>
      <c r="G96" s="21" t="b">
        <f>IF(Final_DF!CS96="","",Final_DF!CS96)</f>
        <v>0</v>
      </c>
      <c r="H96" s="37" t="str">
        <f>IF(Final_DF!CT96="","",Final_DF!CT96)</f>
        <v>BEARISH_ALIGNMENT</v>
      </c>
      <c r="I96" s="37" t="str">
        <f>IF(Final_DF!CU96="","",Final_DF!CU96)</f>
        <v>BEARISH_ALIGNMENT</v>
      </c>
      <c r="J96" s="21" t="str">
        <f>IF(Final_DF!CQ96="","",Final_DF!CQ96)</f>
        <v>BEARISH</v>
      </c>
      <c r="K96" s="21" t="str">
        <f>IF(Final_DF!CB96="","",Final_DF!CB96)</f>
        <v>Long Unwinding</v>
      </c>
      <c r="L96" s="22" t="str">
        <f>IF(Final_DF!CV96="","",Final_DF!CV96)</f>
        <v>BEARISH</v>
      </c>
      <c r="M96" s="22">
        <f>IF(Final_DF!CW96="","",Final_DF!CW96)</f>
        <v>4</v>
      </c>
      <c r="N96" s="22">
        <f>IF(Final_DF!CX96="","",Final_DF!CX96)</f>
        <v>1644</v>
      </c>
      <c r="O96" s="22" t="b">
        <f>IF(Final_DF!CY96="","",Final_DF!CY96)</f>
        <v>0</v>
      </c>
      <c r="P96" s="22" t="str">
        <f>IF(Final_DF!CM96="","",Final_DF!CM96)</f>
        <v>Sell</v>
      </c>
      <c r="Q96" s="22" t="str">
        <f>IF(Final_DF!CN96="","",Final_DF!CN96)</f>
        <v>LAST_LOSER</v>
      </c>
      <c r="R96" s="22">
        <f>IF(P96="","",ROUND((Final_DF!CO96/6)+1,0))</f>
        <v>5</v>
      </c>
      <c r="S96" s="22">
        <f>IF(Final_DF!CP96="","",Final_DF!CP96)</f>
        <v>10200</v>
      </c>
      <c r="T96" s="22">
        <f>IFERROR(VLOOKUP(A96,VSLRT!A:E,3,FALSE),"")</f>
        <v>0</v>
      </c>
      <c r="U96" s="22">
        <f>IFERROR(VLOOKUP(A96,VSLRT!A:E,4,FALSE),"")</f>
        <v>0</v>
      </c>
      <c r="V96" s="22">
        <f>IFERROR(VLOOKUP(A96,VSLRT!A:E,5,FALSE),"")</f>
        <v>0</v>
      </c>
      <c r="W96" s="23" t="b">
        <f>IF(Final_DF!BA96="","",Final_DF!BA96)</f>
        <v>0</v>
      </c>
      <c r="X96" s="23" t="b">
        <f>IF(Final_DF!BB96="","",Final_DF!BB96)</f>
        <v>0</v>
      </c>
      <c r="Y96" s="23" t="b">
        <f>IF(Final_DF!BC96="","",Final_DF!BC96)</f>
        <v>0</v>
      </c>
      <c r="Z96" s="23">
        <f>IF(Final_DF!AW96="","",Final_DF!AW96)</f>
        <v>0</v>
      </c>
      <c r="AA96" s="23">
        <f>IF(Final_DF!AX96="","",Final_DF!AX96)</f>
        <v>0</v>
      </c>
      <c r="AB96" s="23">
        <f>IF(Final_DF!AY96="","",Final_DF!AY96)</f>
        <v>0</v>
      </c>
      <c r="AC96" s="23">
        <f>IF(Final_DF!M96="","",ROUND(Final_DF!M96,2))</f>
        <v>-0.69</v>
      </c>
      <c r="AD96" s="23">
        <f>IF(Final_DF!L96="","",ROUND(Final_DF!L96,2))</f>
        <v>9966.5</v>
      </c>
      <c r="AE96" s="23" t="b">
        <f>IF(Final_DF!AZ96="","",Final_DF!AZ96)</f>
        <v>0</v>
      </c>
      <c r="AH96" s="23" t="str">
        <f>IF(Final_DF!AO96="","",Final_DF!AO96)</f>
        <v>VR147</v>
      </c>
      <c r="AI96" s="23" t="b">
        <f>IF(Final_DF!AP96="","",Final_DF!AP96)</f>
        <v>0</v>
      </c>
      <c r="AJ96" s="23" t="str">
        <f>IF(Final_DF!AH96="","",Final_DF!AH96)</f>
        <v>-</v>
      </c>
      <c r="AK96" s="21" t="str">
        <f>IFERROR(VLOOKUP(A96,Postmarket!A:X,24,FALSE),"")</f>
        <v/>
      </c>
      <c r="AL96" s="21" t="str">
        <f>IFERROR(VLOOKUP(A96,Postmarket!A:X,23,FALSE),"")</f>
        <v/>
      </c>
      <c r="AM96" s="21">
        <f>IFERROR(VLOOKUP(A96,Postmarket!A:X,8,FALSE),"")</f>
        <v>-0.66</v>
      </c>
      <c r="AN96" s="21">
        <f>IFERROR(VLOOKUP(A96,Postmarket!A:F,5,FALSE),"")</f>
        <v>10037.700000000001</v>
      </c>
      <c r="AO96" s="23" t="str">
        <f>IF(Final_DF!DB96="","",Final_DF!DB96)</f>
        <v/>
      </c>
      <c r="AP96" s="23">
        <f>IF(Final_DF!CZ96="","",Final_DF!CZ96)</f>
        <v>31.09</v>
      </c>
      <c r="AQ96" s="23">
        <f>IF(Final_DF!DA96="","",Final_DF!DA96)</f>
        <v>32.07</v>
      </c>
      <c r="AR96" s="23" t="b">
        <f>IF(Final_DF!DC96="","",Final_DF!DC96)</f>
        <v>0</v>
      </c>
      <c r="AS96" s="23" t="b">
        <f>IF(Final_DF!DD96="","",Final_DF!DD96)</f>
        <v>0</v>
      </c>
      <c r="AT96" s="23" t="b">
        <f>IF(Final_DF!DE96="","",Final_DF!DE96)</f>
        <v>0</v>
      </c>
      <c r="AU96" s="23" t="b">
        <f>IF(Final_DF!DF96="","",Final_DF!DF96)</f>
        <v>0</v>
      </c>
      <c r="AY96" s="3"/>
      <c r="AZ96" s="3"/>
      <c r="BA96" s="3"/>
      <c r="BB96" s="55"/>
      <c r="BC96" s="3"/>
      <c r="BD96" s="3"/>
      <c r="BE96" s="3"/>
      <c r="BF96" s="3"/>
      <c r="BG96" s="3"/>
      <c r="BH96" s="3"/>
      <c r="BI96" s="3"/>
      <c r="BJ96" s="3"/>
      <c r="BK96" s="3"/>
      <c r="BL96" s="3"/>
      <c r="BM96" s="3"/>
      <c r="BN96" s="3"/>
      <c r="BO96" s="3"/>
      <c r="BP96" s="3"/>
      <c r="BQ96" s="3"/>
      <c r="BR96" s="3"/>
      <c r="BS96" s="3"/>
      <c r="BT96" s="3"/>
      <c r="BU96" s="99"/>
      <c r="BV96" s="99"/>
      <c r="BW96" s="3"/>
      <c r="BX96" s="3"/>
      <c r="BY96" s="3"/>
      <c r="BZ96" s="3"/>
      <c r="CA96" s="3"/>
      <c r="CG96" s="3"/>
      <c r="CH96" s="3"/>
      <c r="CI96" s="3"/>
      <c r="CJ96" s="55"/>
      <c r="CK96" s="3"/>
      <c r="CL96" s="3"/>
      <c r="CM96" s="3"/>
      <c r="CN96" s="3"/>
      <c r="CO96" s="3"/>
      <c r="CP96" s="3"/>
      <c r="CQ96" s="3"/>
      <c r="CR96" s="3"/>
      <c r="CS96" s="3"/>
      <c r="CT96" s="3"/>
      <c r="CU96" s="3"/>
      <c r="CV96" s="3"/>
      <c r="CW96" s="3"/>
      <c r="CX96" s="3"/>
      <c r="CY96" s="3"/>
      <c r="CZ96" s="3"/>
      <c r="DA96" s="3"/>
      <c r="DB96" s="3"/>
      <c r="DC96" s="99"/>
      <c r="DD96" s="99"/>
      <c r="DE96" s="3"/>
      <c r="DF96" s="3"/>
      <c r="DG96" s="3"/>
      <c r="DH96" s="3"/>
      <c r="DI96" s="3"/>
      <c r="DJ96" s="3"/>
      <c r="DK96" s="3"/>
      <c r="DP96" s="3"/>
      <c r="DQ96" s="3"/>
      <c r="DR96" s="3"/>
      <c r="DW96" s="3"/>
      <c r="DX96" s="3"/>
      <c r="DY96" s="3"/>
      <c r="ED96" s="3"/>
      <c r="EE96" s="3"/>
      <c r="EF96" s="55"/>
      <c r="EO96" s="3"/>
      <c r="EP96" s="55"/>
      <c r="FB96" s="3"/>
      <c r="FC96" s="3" t="s">
        <v>240</v>
      </c>
      <c r="FD96" s="3">
        <v>1</v>
      </c>
      <c r="FE96" s="3">
        <v>1</v>
      </c>
      <c r="FF96" s="27">
        <v>1</v>
      </c>
      <c r="FG96" s="27"/>
      <c r="FH96" s="27">
        <v>1</v>
      </c>
      <c r="FT96"/>
      <c r="FU96"/>
      <c r="FV96" s="27"/>
      <c r="FW96" s="27"/>
      <c r="FX96" s="27"/>
      <c r="FY96" s="27"/>
      <c r="FZ96" s="27"/>
      <c r="GA96" s="3"/>
      <c r="GB96" s="3"/>
      <c r="GC96" s="3"/>
      <c r="GD96" s="3" t="s">
        <v>79</v>
      </c>
      <c r="GE96" s="3" t="str">
        <f t="shared" si="40"/>
        <v>t1 = 'BANKNIFTY1!'</v>
      </c>
      <c r="GF96" s="3" t="str">
        <f t="shared" si="41"/>
        <v/>
      </c>
      <c r="GG96" s="3"/>
      <c r="GH96" s="3"/>
      <c r="GI96" s="3"/>
      <c r="GJ96" s="3"/>
      <c r="GK96" s="3" t="s">
        <v>184</v>
      </c>
      <c r="GL96" s="27">
        <v>1</v>
      </c>
      <c r="GM96" s="27"/>
      <c r="GN96" s="27"/>
      <c r="GO96" s="27"/>
      <c r="GP96" s="27"/>
      <c r="GQ96" s="3"/>
      <c r="GR96" s="3" t="s">
        <v>79</v>
      </c>
      <c r="GS96" s="3" t="str">
        <f t="shared" si="42"/>
        <v>t1 = 'NSE:MANAPPURAM1!'</v>
      </c>
      <c r="GT96" s="3" t="str">
        <f t="shared" si="43"/>
        <v>MANAPPURAM</v>
      </c>
      <c r="GU96" s="3"/>
      <c r="GV96" s="3"/>
      <c r="HA96" s="3"/>
      <c r="HB96" s="3"/>
      <c r="HC96" s="3"/>
      <c r="HD96" s="3"/>
      <c r="HE96" s="3"/>
      <c r="HF96" s="3"/>
      <c r="HG96" s="3"/>
      <c r="HH96" s="3"/>
      <c r="HI96" s="3"/>
      <c r="HJ96" s="3"/>
      <c r="HK96" s="3"/>
      <c r="HL96" s="3"/>
      <c r="HM96" s="3"/>
      <c r="HN96" s="55"/>
      <c r="HO96" s="3"/>
      <c r="HP96" s="27"/>
      <c r="HQ96" s="27"/>
      <c r="HR96" s="27"/>
      <c r="HS96" s="27"/>
      <c r="HT96" s="27"/>
      <c r="HU96" s="27"/>
      <c r="HV96" s="27"/>
      <c r="HW96" s="27"/>
      <c r="HX96" s="3"/>
      <c r="HY96" s="3"/>
      <c r="HZ96" s="3"/>
      <c r="IA96" s="3"/>
      <c r="IB96" s="3"/>
      <c r="IC96" s="3"/>
      <c r="ID96" s="3"/>
    </row>
    <row r="97" spans="1:238" ht="24" x14ac:dyDescent="0.25">
      <c r="A97" s="21" t="str">
        <f>IF(Final_DF!A97="","",Final_DF!A97)</f>
        <v>TECHM</v>
      </c>
      <c r="B97" s="21" t="str">
        <f>IF(Final_DF!G97="","",Final_DF!G97)</f>
        <v xml:space="preserve">TECH MAHINDRA LIMITED               </v>
      </c>
      <c r="C97" s="21" t="str">
        <f>IF(Final_DF!E97="","",Final_DF!E97)</f>
        <v>Technology Services</v>
      </c>
      <c r="D97" s="21" t="str">
        <f>IF(Final_DF!F97="","",Final_DF!F97)</f>
        <v>Information Technology Services</v>
      </c>
      <c r="E97" s="21" t="b">
        <f>IF(Final_DF!BT97="","",Final_DF!BT97)</f>
        <v>1</v>
      </c>
      <c r="F97" s="21" t="b">
        <f>IF(Final_DF!BJ97="","",Final_DF!BJ97)</f>
        <v>1</v>
      </c>
      <c r="G97" s="21" t="b">
        <f>IF(Final_DF!CS97="","",Final_DF!CS97)</f>
        <v>1</v>
      </c>
      <c r="H97" s="37" t="str">
        <f>IF(Final_DF!CT97="","",Final_DF!CT97)</f>
        <v>BULLISH_ALIGNMENT</v>
      </c>
      <c r="I97" s="37" t="str">
        <f>IF(Final_DF!CU97="","",Final_DF!CU97)</f>
        <v>na</v>
      </c>
      <c r="J97" s="21" t="str">
        <f>IF(Final_DF!CQ97="","",Final_DF!CQ97)</f>
        <v>BULLISH</v>
      </c>
      <c r="K97" s="21" t="str">
        <f>IF(Final_DF!CB97="","",Final_DF!CB97)</f>
        <v>Significant Long Buildup</v>
      </c>
      <c r="L97" s="22" t="str">
        <f>IF(Final_DF!CV97="","",Final_DF!CV97)</f>
        <v>BULLISH</v>
      </c>
      <c r="M97" s="22">
        <f>IF(Final_DF!CW97="","",Final_DF!CW97)</f>
        <v>10</v>
      </c>
      <c r="N97" s="22">
        <f>IF(Final_DF!CX97="","",Final_DF!CX97)</f>
        <v>210</v>
      </c>
      <c r="O97" s="22" t="b">
        <f>IF(Final_DF!CY97="","",Final_DF!CY97)</f>
        <v>0</v>
      </c>
      <c r="P97" s="22" t="str">
        <f>IF(Final_DF!CM97="","",Final_DF!CM97)</f>
        <v>Buy</v>
      </c>
      <c r="Q97" s="22" t="str">
        <f>IF(Final_DF!CN97="","",Final_DF!CN97)</f>
        <v>LAST_LOSER</v>
      </c>
      <c r="R97" s="22">
        <f>IF(P97="","",ROUND((Final_DF!CO97/6)+1,0))</f>
        <v>10</v>
      </c>
      <c r="S97" s="22">
        <f>IF(Final_DF!CP97="","",Final_DF!CP97)</f>
        <v>1220</v>
      </c>
      <c r="T97" s="22">
        <f>IFERROR(VLOOKUP(A97,VSLRT!A:E,3,FALSE),"")</f>
        <v>0</v>
      </c>
      <c r="U97" s="22">
        <f>IFERROR(VLOOKUP(A97,VSLRT!A:E,4,FALSE),"")</f>
        <v>0</v>
      </c>
      <c r="V97" s="22">
        <f>IFERROR(VLOOKUP(A97,VSLRT!A:E,5,FALSE),"")</f>
        <v>0</v>
      </c>
      <c r="W97" s="23" t="b">
        <f>IF(Final_DF!BA97="","",Final_DF!BA97)</f>
        <v>0</v>
      </c>
      <c r="X97" s="23" t="b">
        <f>IF(Final_DF!BB97="","",Final_DF!BB97)</f>
        <v>0</v>
      </c>
      <c r="Y97" s="23" t="b">
        <f>IF(Final_DF!BC97="","",Final_DF!BC97)</f>
        <v>0</v>
      </c>
      <c r="Z97" s="23">
        <f>IF(Final_DF!AW97="","",Final_DF!AW97)</f>
        <v>0</v>
      </c>
      <c r="AA97" s="23">
        <f>IF(Final_DF!AX97="","",Final_DF!AX97)</f>
        <v>0</v>
      </c>
      <c r="AB97" s="23">
        <f>IF(Final_DF!AY97="","",Final_DF!AY97)</f>
        <v>0</v>
      </c>
      <c r="AC97" s="23">
        <f>IF(Final_DF!M97="","",ROUND(Final_DF!M97,2))</f>
        <v>-0.65</v>
      </c>
      <c r="AD97" s="23">
        <f>IF(Final_DF!L97="","",ROUND(Final_DF!L97,2))</f>
        <v>1383.7</v>
      </c>
      <c r="AE97" s="23" t="b">
        <f>IF(Final_DF!AZ97="","",Final_DF!AZ97)</f>
        <v>0</v>
      </c>
      <c r="AH97" s="23" t="str">
        <f>IF(Final_DF!AO97="","",Final_DF!AO97)</f>
        <v>VR43</v>
      </c>
      <c r="AI97" s="23" t="b">
        <f>IF(Final_DF!AP97="","",Final_DF!AP97)</f>
        <v>0</v>
      </c>
      <c r="AJ97" s="23" t="str">
        <f>IF(Final_DF!AH97="","",Final_DF!AH97)</f>
        <v>1.09</v>
      </c>
      <c r="AK97" s="21" t="str">
        <f>IFERROR(VLOOKUP(A97,Postmarket!A:X,24,FALSE),"")</f>
        <v/>
      </c>
      <c r="AL97" s="21" t="str">
        <f>IFERROR(VLOOKUP(A97,Postmarket!A:X,23,FALSE),"")</f>
        <v>SPR14</v>
      </c>
      <c r="AM97" s="21">
        <f>IFERROR(VLOOKUP(A97,Postmarket!A:X,8,FALSE),"")</f>
        <v>-0.35</v>
      </c>
      <c r="AN97" s="21">
        <f>IFERROR(VLOOKUP(A97,Postmarket!A:F,5,FALSE),"")</f>
        <v>1389.9</v>
      </c>
      <c r="AO97" s="23" t="str">
        <f>IF(Final_DF!DB97="","",Final_DF!DB97)</f>
        <v/>
      </c>
      <c r="AP97" s="23">
        <f>IF(Final_DF!CZ97="","",Final_DF!CZ97)</f>
        <v>21.63</v>
      </c>
      <c r="AQ97" s="23">
        <f>IF(Final_DF!DA97="","",Final_DF!DA97)</f>
        <v>21.37</v>
      </c>
      <c r="AR97" s="23" t="b">
        <f>IF(Final_DF!DC97="","",Final_DF!DC97)</f>
        <v>0</v>
      </c>
      <c r="AS97" s="23" t="b">
        <f>IF(Final_DF!DD97="","",Final_DF!DD97)</f>
        <v>0</v>
      </c>
      <c r="AT97" s="23" t="b">
        <f>IF(Final_DF!DE97="","",Final_DF!DE97)</f>
        <v>0</v>
      </c>
      <c r="AU97" s="23" t="b">
        <f>IF(Final_DF!DF97="","",Final_DF!DF97)</f>
        <v>0</v>
      </c>
      <c r="AY97" s="3"/>
      <c r="AZ97" s="3"/>
      <c r="BA97" s="3"/>
      <c r="BB97" s="55"/>
      <c r="BC97" s="3"/>
      <c r="BD97" s="3"/>
      <c r="BE97" s="3"/>
      <c r="BF97" s="3"/>
      <c r="BG97" s="3"/>
      <c r="BH97" s="3"/>
      <c r="BI97" s="3"/>
      <c r="BJ97" s="3"/>
      <c r="BK97" s="3"/>
      <c r="BL97" s="3"/>
      <c r="BM97" s="3"/>
      <c r="BN97" s="3"/>
      <c r="BO97" s="3"/>
      <c r="BP97" s="3"/>
      <c r="BQ97" s="3"/>
      <c r="BR97" s="3"/>
      <c r="BS97" s="3"/>
      <c r="BT97" s="3"/>
      <c r="BU97" s="99"/>
      <c r="BV97" s="99"/>
      <c r="BW97" s="3"/>
      <c r="BX97" s="3"/>
      <c r="BY97" s="3"/>
      <c r="BZ97" s="3"/>
      <c r="CA97" s="3"/>
      <c r="CG97" s="3"/>
      <c r="CH97" s="3"/>
      <c r="CI97" s="3"/>
      <c r="CJ97" s="55"/>
      <c r="CK97" s="3"/>
      <c r="CL97" s="3"/>
      <c r="CM97" s="3"/>
      <c r="CN97" s="3"/>
      <c r="CO97" s="3"/>
      <c r="CP97" s="3"/>
      <c r="CQ97" s="3"/>
      <c r="CR97" s="3"/>
      <c r="CS97" s="3"/>
      <c r="CT97" s="3"/>
      <c r="CU97" s="3"/>
      <c r="CV97" s="3"/>
      <c r="CW97" s="3"/>
      <c r="CX97" s="3"/>
      <c r="CY97" s="3"/>
      <c r="CZ97" s="3"/>
      <c r="DA97" s="3"/>
      <c r="DB97" s="3"/>
      <c r="DC97" s="99"/>
      <c r="DD97" s="99"/>
      <c r="DE97" s="3"/>
      <c r="DF97" s="3"/>
      <c r="DG97" s="3"/>
      <c r="DH97" s="3"/>
      <c r="DI97" s="3"/>
      <c r="DJ97" s="3"/>
      <c r="DK97" s="3"/>
      <c r="DP97" s="3"/>
      <c r="DQ97" s="3"/>
      <c r="DR97" s="3"/>
      <c r="DW97" s="3"/>
      <c r="DX97" s="3"/>
      <c r="DY97" s="3"/>
      <c r="ED97" s="3"/>
      <c r="EE97" s="3"/>
      <c r="EF97" s="55"/>
      <c r="EO97" s="3"/>
      <c r="EP97" s="55"/>
      <c r="FB97" s="3"/>
      <c r="FC97" s="3" t="s">
        <v>367</v>
      </c>
      <c r="FD97" s="3">
        <v>3878</v>
      </c>
      <c r="FE97" s="3">
        <v>2</v>
      </c>
      <c r="FF97" s="27"/>
      <c r="FG97" s="27">
        <v>1</v>
      </c>
      <c r="FH97" s="27">
        <v>1</v>
      </c>
      <c r="FT97"/>
      <c r="FU97"/>
      <c r="FV97" s="27"/>
      <c r="FW97" s="27"/>
      <c r="FX97" s="27"/>
      <c r="FY97" s="27"/>
      <c r="FZ97" s="27"/>
      <c r="GA97" s="3"/>
      <c r="GB97" s="3"/>
      <c r="GC97" s="3"/>
      <c r="GD97" s="3" t="s">
        <v>80</v>
      </c>
      <c r="GE97" s="3" t="str">
        <f t="shared" si="40"/>
        <v>t2 = 'BANKNIFTY1!'</v>
      </c>
      <c r="GF97" s="3" t="str">
        <f t="shared" si="41"/>
        <v/>
      </c>
      <c r="GG97" s="3"/>
      <c r="GH97" s="3"/>
      <c r="GI97" s="3"/>
      <c r="GJ97" s="3"/>
      <c r="GK97" s="3" t="s">
        <v>275</v>
      </c>
      <c r="GL97" s="27">
        <v>1</v>
      </c>
      <c r="GM97" s="27"/>
      <c r="GN97" s="27"/>
      <c r="GO97" s="27"/>
      <c r="GP97" s="27"/>
      <c r="GQ97" s="3"/>
      <c r="GR97" s="3" t="s">
        <v>80</v>
      </c>
      <c r="GS97" s="3" t="str">
        <f t="shared" si="42"/>
        <v>t2 = 'NSE:MARICO1!'</v>
      </c>
      <c r="GT97" s="3" t="str">
        <f t="shared" si="43"/>
        <v>MARICO</v>
      </c>
      <c r="GU97" s="3"/>
      <c r="GV97" s="3"/>
      <c r="HA97" s="3"/>
      <c r="HB97" s="3"/>
      <c r="HC97" s="3"/>
      <c r="HD97" s="3"/>
      <c r="HE97" s="3"/>
      <c r="HF97" s="3"/>
      <c r="HG97" s="3"/>
      <c r="HH97" s="3"/>
      <c r="HI97" s="3"/>
      <c r="HJ97" s="3"/>
      <c r="HK97" s="3"/>
      <c r="HL97" s="3"/>
      <c r="HM97" s="3"/>
      <c r="HN97" s="55"/>
      <c r="HO97" s="3"/>
      <c r="HP97" s="27"/>
      <c r="HQ97" s="27"/>
      <c r="HR97" s="27"/>
      <c r="HS97" s="27"/>
      <c r="HT97" s="27"/>
      <c r="HU97" s="27"/>
      <c r="HV97" s="27"/>
      <c r="HW97" s="27"/>
      <c r="HX97" s="3"/>
      <c r="HY97" s="3"/>
      <c r="HZ97" s="3"/>
      <c r="IA97" s="3"/>
      <c r="IB97" s="3"/>
      <c r="IC97" s="3"/>
      <c r="ID97" s="3"/>
    </row>
    <row r="98" spans="1:238" x14ac:dyDescent="0.25">
      <c r="A98" s="21" t="str">
        <f>IF(Final_DF!A98="","",Final_DF!A98)</f>
        <v>SUNPHARMA</v>
      </c>
      <c r="B98" s="21" t="str">
        <f>IF(Final_DF!G98="","",Final_DF!G98)</f>
        <v xml:space="preserve">SUN PHARMACEUTICAL IND L            </v>
      </c>
      <c r="C98" s="21" t="str">
        <f>IF(Final_DF!E98="","",Final_DF!E98)</f>
        <v>Health Technology</v>
      </c>
      <c r="D98" s="21" t="str">
        <f>IF(Final_DF!F98="","",Final_DF!F98)</f>
        <v>Pharmaceuticals: Major</v>
      </c>
      <c r="E98" s="21" t="b">
        <f>IF(Final_DF!BT98="","",Final_DF!BT98)</f>
        <v>0</v>
      </c>
      <c r="F98" s="21" t="b">
        <f>IF(Final_DF!BJ98="","",Final_DF!BJ98)</f>
        <v>1</v>
      </c>
      <c r="G98" s="21" t="b">
        <f>IF(Final_DF!CS98="","",Final_DF!CS98)</f>
        <v>0</v>
      </c>
      <c r="H98" s="37" t="str">
        <f>IF(Final_DF!CT98="","",Final_DF!CT98)</f>
        <v>na</v>
      </c>
      <c r="I98" s="37" t="str">
        <f>IF(Final_DF!CU98="","",Final_DF!CU98)</f>
        <v>na</v>
      </c>
      <c r="J98" s="21" t="str">
        <f>IF(Final_DF!CQ98="","",Final_DF!CQ98)</f>
        <v>BEARISH</v>
      </c>
      <c r="K98" s="21" t="str">
        <f>IF(Final_DF!CB98="","",Final_DF!CB98)</f>
        <v>Short Buildup</v>
      </c>
      <c r="L98" s="22" t="str">
        <f>IF(Final_DF!CV98="","",Final_DF!CV98)</f>
        <v>BEARISH</v>
      </c>
      <c r="M98" s="22">
        <f>IF(Final_DF!CW98="","",Final_DF!CW98)</f>
        <v>1</v>
      </c>
      <c r="N98" s="22">
        <f>IF(Final_DF!CX98="","",Final_DF!CX98)</f>
        <v>1</v>
      </c>
      <c r="O98" s="22" t="b">
        <f>IF(Final_DF!CY98="","",Final_DF!CY98)</f>
        <v>1</v>
      </c>
      <c r="P98" s="22" t="str">
        <f>IF(Final_DF!CM98="","",Final_DF!CM98)</f>
        <v>Buy</v>
      </c>
      <c r="Q98" s="22" t="str">
        <f>IF(Final_DF!CN98="","",Final_DF!CN98)</f>
        <v>LAST_LOSER</v>
      </c>
      <c r="R98" s="22">
        <f>IF(P98="","",ROUND((Final_DF!CO98/6)+1,0))</f>
        <v>4</v>
      </c>
      <c r="S98" s="22" t="str">
        <f>IF(Final_DF!CP98="","",Final_DF!CP98)</f>
        <v/>
      </c>
      <c r="T98" s="22">
        <f>IFERROR(VLOOKUP(A98,VSLRT!A:E,3,FALSE),"")</f>
        <v>0</v>
      </c>
      <c r="U98" s="22">
        <f>IFERROR(VLOOKUP(A98,VSLRT!A:E,4,FALSE),"")</f>
        <v>0</v>
      </c>
      <c r="V98" s="22">
        <f>IFERROR(VLOOKUP(A98,VSLRT!A:E,5,FALSE),"")</f>
        <v>0</v>
      </c>
      <c r="W98" s="23" t="b">
        <f>IF(Final_DF!BA98="","",Final_DF!BA98)</f>
        <v>0</v>
      </c>
      <c r="X98" s="23" t="b">
        <f>IF(Final_DF!BB98="","",Final_DF!BB98)</f>
        <v>0</v>
      </c>
      <c r="Y98" s="23" t="b">
        <f>IF(Final_DF!BC98="","",Final_DF!BC98)</f>
        <v>0</v>
      </c>
      <c r="Z98" s="23">
        <f>IF(Final_DF!AW98="","",Final_DF!AW98)</f>
        <v>0</v>
      </c>
      <c r="AA98" s="23">
        <f>IF(Final_DF!AX98="","",Final_DF!AX98)</f>
        <v>0</v>
      </c>
      <c r="AB98" s="23">
        <f>IF(Final_DF!AY98="","",Final_DF!AY98)</f>
        <v>0</v>
      </c>
      <c r="AC98" s="23">
        <f>IF(Final_DF!M98="","",ROUND(Final_DF!M98,2))</f>
        <v>-0.65</v>
      </c>
      <c r="AD98" s="23">
        <f>IF(Final_DF!L98="","",ROUND(Final_DF!L98,2))</f>
        <v>1327.85</v>
      </c>
      <c r="AE98" s="23" t="b">
        <f>IF(Final_DF!AZ98="","",Final_DF!AZ98)</f>
        <v>0</v>
      </c>
      <c r="AH98" s="23" t="str">
        <f>IF(Final_DF!AO98="","",Final_DF!AO98)</f>
        <v>VR128</v>
      </c>
      <c r="AI98" s="23" t="b">
        <f>IF(Final_DF!AP98="","",Final_DF!AP98)</f>
        <v>0</v>
      </c>
      <c r="AJ98" s="23" t="str">
        <f>IF(Final_DF!AH98="","",Final_DF!AH98)</f>
        <v>0.25</v>
      </c>
      <c r="AK98" s="21" t="str">
        <f>IFERROR(VLOOKUP(A98,Postmarket!A:X,24,FALSE),"")</f>
        <v/>
      </c>
      <c r="AL98" s="21" t="str">
        <f>IFERROR(VLOOKUP(A98,Postmarket!A:X,23,FALSE),"")</f>
        <v>SPR26</v>
      </c>
      <c r="AM98" s="21">
        <f>IFERROR(VLOOKUP(A98,Postmarket!A:X,8,FALSE),"")</f>
        <v>-0.57999999999999996</v>
      </c>
      <c r="AN98" s="21">
        <f>IFERROR(VLOOKUP(A98,Postmarket!A:F,5,FALSE),"")</f>
        <v>1335.6</v>
      </c>
      <c r="AO98" s="23" t="str">
        <f>IF(Final_DF!DB98="","",Final_DF!DB98)</f>
        <v/>
      </c>
      <c r="AP98" s="23">
        <f>IF(Final_DF!CZ98="","",Final_DF!CZ98)</f>
        <v>9.43</v>
      </c>
      <c r="AQ98" s="23">
        <f>IF(Final_DF!DA98="","",Final_DF!DA98)</f>
        <v>9.58</v>
      </c>
      <c r="AR98" s="23" t="b">
        <f>IF(Final_DF!DC98="","",Final_DF!DC98)</f>
        <v>0</v>
      </c>
      <c r="AS98" s="23" t="b">
        <f>IF(Final_DF!DD98="","",Final_DF!DD98)</f>
        <v>0</v>
      </c>
      <c r="AT98" s="23" t="b">
        <f>IF(Final_DF!DE98="","",Final_DF!DE98)</f>
        <v>0</v>
      </c>
      <c r="AU98" s="23" t="b">
        <f>IF(Final_DF!DF98="","",Final_DF!DF98)</f>
        <v>0</v>
      </c>
      <c r="AY98" s="3"/>
      <c r="AZ98" s="3"/>
      <c r="BA98" s="3"/>
      <c r="BB98" s="55"/>
      <c r="BC98" s="3"/>
      <c r="BD98" s="3"/>
      <c r="BE98" s="3"/>
      <c r="BF98" s="3"/>
      <c r="BG98" s="3"/>
      <c r="BH98" s="3"/>
      <c r="BI98" s="3"/>
      <c r="BJ98" s="3"/>
      <c r="BK98" s="3"/>
      <c r="BL98" s="3"/>
      <c r="BM98" s="3"/>
      <c r="BN98" s="3"/>
      <c r="BO98" s="3"/>
      <c r="BP98" s="3"/>
      <c r="BQ98" s="3"/>
      <c r="BR98" s="3"/>
      <c r="BS98" s="3"/>
      <c r="BT98" s="3"/>
      <c r="BU98" s="99"/>
      <c r="BV98" s="99"/>
      <c r="BW98" s="3"/>
      <c r="BX98" s="3"/>
      <c r="BY98" s="3"/>
      <c r="BZ98" s="3"/>
      <c r="CA98" s="3"/>
      <c r="CG98" s="3"/>
      <c r="CH98" s="3"/>
      <c r="CI98" s="3"/>
      <c r="CJ98" s="55"/>
      <c r="CK98" s="3"/>
      <c r="CL98" s="3"/>
      <c r="CM98" s="3"/>
      <c r="CN98" s="3"/>
      <c r="CO98" s="3"/>
      <c r="CP98" s="3"/>
      <c r="CQ98" s="3"/>
      <c r="CR98" s="3"/>
      <c r="CS98" s="3"/>
      <c r="CT98" s="3"/>
      <c r="CU98" s="3"/>
      <c r="CV98" s="3"/>
      <c r="CW98" s="3"/>
      <c r="CX98" s="3"/>
      <c r="CY98" s="3"/>
      <c r="CZ98" s="3"/>
      <c r="DA98" s="3"/>
      <c r="DB98" s="3"/>
      <c r="DC98" s="99"/>
      <c r="DD98" s="99"/>
      <c r="DE98" s="3"/>
      <c r="DF98" s="3"/>
      <c r="DG98" s="3"/>
      <c r="DH98" s="3"/>
      <c r="DI98" s="3"/>
      <c r="DJ98" s="3"/>
      <c r="DK98" s="3"/>
      <c r="DP98" s="3"/>
      <c r="DQ98" s="3"/>
      <c r="DR98" s="3"/>
      <c r="DW98" s="3"/>
      <c r="DX98" s="3"/>
      <c r="DY98" s="3"/>
      <c r="ED98" s="3"/>
      <c r="EE98" s="3"/>
      <c r="EF98" s="55"/>
      <c r="EO98" s="3"/>
      <c r="EP98" s="55"/>
      <c r="FB98" s="3"/>
      <c r="FC98" s="3" t="s">
        <v>179</v>
      </c>
      <c r="FD98" s="3">
        <v>345</v>
      </c>
      <c r="FE98" s="3">
        <v>3</v>
      </c>
      <c r="FF98" s="27"/>
      <c r="FG98" s="27">
        <v>1</v>
      </c>
      <c r="FH98" s="27">
        <v>1</v>
      </c>
      <c r="FT98"/>
      <c r="FU98"/>
      <c r="FV98" s="27"/>
      <c r="FW98" s="27"/>
      <c r="FX98" s="27"/>
      <c r="FY98" s="27"/>
      <c r="FZ98" s="27"/>
      <c r="GA98" s="3"/>
      <c r="GB98" s="3"/>
      <c r="GC98" s="3"/>
      <c r="GD98" s="3" t="s">
        <v>81</v>
      </c>
      <c r="GE98" s="3" t="str">
        <f t="shared" si="40"/>
        <v>t3 = 'BANKNIFTY1!'</v>
      </c>
      <c r="GF98" s="3" t="str">
        <f t="shared" si="41"/>
        <v/>
      </c>
      <c r="GG98" s="3"/>
      <c r="GH98" s="3"/>
      <c r="GI98" s="3"/>
      <c r="GJ98" s="3"/>
      <c r="GK98" s="3" t="s">
        <v>185</v>
      </c>
      <c r="GL98" s="27">
        <v>1</v>
      </c>
      <c r="GM98" s="27"/>
      <c r="GN98" s="27"/>
      <c r="GO98" s="27"/>
      <c r="GP98" s="27"/>
      <c r="GQ98" s="3"/>
      <c r="GR98" s="3" t="s">
        <v>81</v>
      </c>
      <c r="GS98" s="3" t="str">
        <f t="shared" si="42"/>
        <v>t3 = 'NSE:MARUTI1!'</v>
      </c>
      <c r="GT98" s="3" t="str">
        <f t="shared" si="43"/>
        <v>MARUTI</v>
      </c>
      <c r="GU98" s="3"/>
      <c r="GV98" s="3"/>
      <c r="HA98" s="3"/>
      <c r="HB98" s="3"/>
      <c r="HC98" s="3"/>
      <c r="HD98" s="3"/>
      <c r="HE98" s="3"/>
      <c r="HF98" s="3"/>
      <c r="HG98" s="3"/>
      <c r="HH98" s="3"/>
      <c r="HI98" s="3"/>
      <c r="HJ98" s="3"/>
      <c r="HK98" s="3"/>
      <c r="HL98" s="3"/>
      <c r="HM98" s="3"/>
      <c r="HN98" s="55"/>
      <c r="HO98" s="3"/>
      <c r="HP98" s="27"/>
      <c r="HQ98" s="27"/>
      <c r="HR98" s="27"/>
      <c r="HS98" s="27"/>
      <c r="HT98" s="27"/>
      <c r="HU98" s="27"/>
      <c r="HV98" s="27"/>
      <c r="HW98" s="27"/>
      <c r="HX98" s="3"/>
      <c r="HY98" s="3"/>
      <c r="HZ98" s="3"/>
      <c r="IA98" s="3"/>
      <c r="IB98" s="3"/>
      <c r="IC98" s="3"/>
      <c r="ID98" s="3"/>
    </row>
    <row r="99" spans="1:238" x14ac:dyDescent="0.25">
      <c r="A99" s="21" t="str">
        <f>IF(Final_DF!A99="","",Final_DF!A99)</f>
        <v>LT</v>
      </c>
      <c r="B99" s="21" t="str">
        <f>IF(Final_DF!G99="","",Final_DF!G99)</f>
        <v xml:space="preserve">LARSEN &amp; TOUBRO LTD.                </v>
      </c>
      <c r="C99" s="21" t="str">
        <f>IF(Final_DF!E99="","",Final_DF!E99)</f>
        <v>Industrial Services</v>
      </c>
      <c r="D99" s="21" t="str">
        <f>IF(Final_DF!F99="","",Final_DF!F99)</f>
        <v>Engineering &amp; Construction</v>
      </c>
      <c r="E99" s="21" t="b">
        <f>IF(Final_DF!BT99="","",Final_DF!BT99)</f>
        <v>0</v>
      </c>
      <c r="F99" s="21" t="b">
        <f>IF(Final_DF!BJ99="","",Final_DF!BJ99)</f>
        <v>1</v>
      </c>
      <c r="G99" s="21" t="b">
        <f>IF(Final_DF!CS99="","",Final_DF!CS99)</f>
        <v>0</v>
      </c>
      <c r="H99" s="37" t="str">
        <f>IF(Final_DF!CT99="","",Final_DF!CT99)</f>
        <v>na</v>
      </c>
      <c r="I99" s="37" t="str">
        <f>IF(Final_DF!CU99="","",Final_DF!CU99)</f>
        <v>BEARISH_ALIGNMENT</v>
      </c>
      <c r="J99" s="21" t="str">
        <f>IF(Final_DF!CQ99="","",Final_DF!CQ99)</f>
        <v>BULLISH</v>
      </c>
      <c r="K99" s="21" t="str">
        <f>IF(Final_DF!CB99="","",Final_DF!CB99)</f>
        <v>Long Buildup</v>
      </c>
      <c r="L99" s="22" t="str">
        <f>IF(Final_DF!CV99="","",Final_DF!CV99)</f>
        <v>BULLISH</v>
      </c>
      <c r="M99" s="22">
        <f>IF(Final_DF!CW99="","",Final_DF!CW99)</f>
        <v>14</v>
      </c>
      <c r="N99" s="22">
        <f>IF(Final_DF!CX99="","",Final_DF!CX99)</f>
        <v>590</v>
      </c>
      <c r="O99" s="22" t="b">
        <f>IF(Final_DF!CY99="","",Final_DF!CY99)</f>
        <v>0</v>
      </c>
      <c r="P99" s="22" t="str">
        <f>IF(Final_DF!CM99="","",Final_DF!CM99)</f>
        <v>Buy</v>
      </c>
      <c r="Q99" s="22" t="str">
        <f>IF(Final_DF!CN99="","",Final_DF!CN99)</f>
        <v>LAST_LOSER</v>
      </c>
      <c r="R99" s="22">
        <f>IF(P99="","",ROUND((Final_DF!CO99/6)+1,0))</f>
        <v>8</v>
      </c>
      <c r="S99" s="22">
        <f>IF(Final_DF!CP99="","",Final_DF!CP99)</f>
        <v>3500</v>
      </c>
      <c r="T99" s="22">
        <f>IFERROR(VLOOKUP(A99,VSLRT!A:E,3,FALSE),"")</f>
        <v>0</v>
      </c>
      <c r="U99" s="22">
        <f>IFERROR(VLOOKUP(A99,VSLRT!A:E,4,FALSE),"")</f>
        <v>0</v>
      </c>
      <c r="V99" s="22">
        <f>IFERROR(VLOOKUP(A99,VSLRT!A:E,5,FALSE),"")</f>
        <v>0</v>
      </c>
      <c r="W99" s="23" t="b">
        <f>IF(Final_DF!BA99="","",Final_DF!BA99)</f>
        <v>0</v>
      </c>
      <c r="X99" s="23" t="b">
        <f>IF(Final_DF!BB99="","",Final_DF!BB99)</f>
        <v>0</v>
      </c>
      <c r="Y99" s="23" t="b">
        <f>IF(Final_DF!BC99="","",Final_DF!BC99)</f>
        <v>0</v>
      </c>
      <c r="Z99" s="23">
        <f>IF(Final_DF!AW99="","",Final_DF!AW99)</f>
        <v>0</v>
      </c>
      <c r="AA99" s="23">
        <f>IF(Final_DF!AX99="","",Final_DF!AX99)</f>
        <v>0</v>
      </c>
      <c r="AB99" s="23">
        <f>IF(Final_DF!AY99="","",Final_DF!AY99)</f>
        <v>0</v>
      </c>
      <c r="AC99" s="23">
        <f>IF(Final_DF!M99="","",ROUND(Final_DF!M99,2))</f>
        <v>-0.62</v>
      </c>
      <c r="AD99" s="23">
        <f>IF(Final_DF!L99="","",ROUND(Final_DF!L99,2))</f>
        <v>3629.9</v>
      </c>
      <c r="AE99" s="23" t="b">
        <f>IF(Final_DF!AZ99="","",Final_DF!AZ99)</f>
        <v>0</v>
      </c>
      <c r="AH99" s="23" t="str">
        <f>IF(Final_DF!AO99="","",Final_DF!AO99)</f>
        <v>VR84</v>
      </c>
      <c r="AI99" s="23" t="b">
        <f>IF(Final_DF!AP99="","",Final_DF!AP99)</f>
        <v>0</v>
      </c>
      <c r="AJ99" s="23" t="str">
        <f>IF(Final_DF!AH99="","",Final_DF!AH99)</f>
        <v>0.58</v>
      </c>
      <c r="AK99" s="21" t="str">
        <f>IFERROR(VLOOKUP(A99,Postmarket!A:X,24,FALSE),"")</f>
        <v/>
      </c>
      <c r="AL99" s="21" t="str">
        <f>IFERROR(VLOOKUP(A99,Postmarket!A:X,23,FALSE),"")</f>
        <v>SPR9</v>
      </c>
      <c r="AM99" s="21">
        <f>IFERROR(VLOOKUP(A99,Postmarket!A:X,8,FALSE),"")</f>
        <v>-0.24</v>
      </c>
      <c r="AN99" s="21">
        <f>IFERROR(VLOOKUP(A99,Postmarket!A:F,5,FALSE),"")</f>
        <v>3646</v>
      </c>
      <c r="AO99" s="23" t="str">
        <f>IF(Final_DF!DB99="","",Final_DF!DB99)</f>
        <v/>
      </c>
      <c r="AP99" s="23">
        <f>IF(Final_DF!CZ99="","",Final_DF!CZ99)</f>
        <v>7.16</v>
      </c>
      <c r="AQ99" s="23">
        <f>IF(Final_DF!DA99="","",Final_DF!DA99)</f>
        <v>6.99</v>
      </c>
      <c r="AR99" s="23" t="b">
        <f>IF(Final_DF!DC99="","",Final_DF!DC99)</f>
        <v>0</v>
      </c>
      <c r="AS99" s="23" t="b">
        <f>IF(Final_DF!DD99="","",Final_DF!DD99)</f>
        <v>0</v>
      </c>
      <c r="AT99" s="23" t="b">
        <f>IF(Final_DF!DE99="","",Final_DF!DE99)</f>
        <v>0</v>
      </c>
      <c r="AU99" s="23" t="b">
        <f>IF(Final_DF!DF99="","",Final_DF!DF99)</f>
        <v>0</v>
      </c>
      <c r="AY99" s="3"/>
      <c r="AZ99" s="3"/>
      <c r="BA99" s="3"/>
      <c r="BB99" s="55"/>
      <c r="BC99" s="3"/>
      <c r="BD99" s="3"/>
      <c r="BE99" s="3"/>
      <c r="BF99" s="3"/>
      <c r="BG99" s="3"/>
      <c r="BH99" s="3"/>
      <c r="BI99" s="3"/>
      <c r="BJ99" s="3"/>
      <c r="BK99" s="3"/>
      <c r="BL99" s="3"/>
      <c r="BM99" s="3"/>
      <c r="BN99" s="3"/>
      <c r="BO99" s="3"/>
      <c r="BP99" s="3"/>
      <c r="BQ99" s="3"/>
      <c r="BR99" s="3"/>
      <c r="BS99" s="3"/>
      <c r="BT99" s="3"/>
      <c r="BU99" s="99"/>
      <c r="BV99" s="99"/>
      <c r="BW99" s="3"/>
      <c r="BX99" s="3"/>
      <c r="BY99" s="3"/>
      <c r="BZ99" s="3"/>
      <c r="CA99" s="3"/>
      <c r="CG99" s="3"/>
      <c r="CH99" s="3"/>
      <c r="CI99" s="3"/>
      <c r="CJ99" s="55"/>
      <c r="CK99" s="3"/>
      <c r="CL99" s="3"/>
      <c r="CM99" s="3"/>
      <c r="CN99" s="3"/>
      <c r="CO99" s="3"/>
      <c r="CP99" s="3"/>
      <c r="CQ99" s="3"/>
      <c r="CR99" s="3"/>
      <c r="CS99" s="3"/>
      <c r="CT99" s="3"/>
      <c r="CU99" s="3"/>
      <c r="CV99" s="3"/>
      <c r="CW99" s="3"/>
      <c r="CX99" s="3"/>
      <c r="CY99" s="3"/>
      <c r="CZ99" s="3"/>
      <c r="DA99" s="3"/>
      <c r="DB99" s="3"/>
      <c r="DC99" s="99"/>
      <c r="DD99" s="99"/>
      <c r="DE99" s="3"/>
      <c r="DF99" s="3"/>
      <c r="DG99" s="3"/>
      <c r="DH99" s="3"/>
      <c r="DI99" s="3"/>
      <c r="DJ99" s="3"/>
      <c r="DK99" s="3"/>
      <c r="DP99" s="3"/>
      <c r="DQ99" s="3"/>
      <c r="DR99" s="3"/>
      <c r="DW99" s="3"/>
      <c r="DX99" s="3"/>
      <c r="DY99" s="3"/>
      <c r="ED99" s="3"/>
      <c r="EE99" s="3"/>
      <c r="EF99" s="55"/>
      <c r="EO99" s="3"/>
      <c r="EP99" s="55"/>
      <c r="FB99" s="3"/>
      <c r="FC99" s="3" t="s">
        <v>251</v>
      </c>
      <c r="FD99" s="3">
        <v>496</v>
      </c>
      <c r="FE99" s="3">
        <v>3</v>
      </c>
      <c r="FF99" s="27"/>
      <c r="FG99" s="27">
        <v>1</v>
      </c>
      <c r="FH99" s="27">
        <v>1</v>
      </c>
      <c r="FT99"/>
      <c r="FU99"/>
      <c r="FV99" s="27"/>
      <c r="FW99" s="27"/>
      <c r="FX99" s="27"/>
      <c r="FY99" s="27"/>
      <c r="FZ99" s="27"/>
      <c r="GA99" s="3"/>
      <c r="GB99" s="3"/>
      <c r="GC99" s="3"/>
      <c r="GD99" s="3" t="s">
        <v>82</v>
      </c>
      <c r="GE99" s="3" t="str">
        <f t="shared" si="40"/>
        <v>t4 = 'BANKNIFTY1!'</v>
      </c>
      <c r="GF99" s="3" t="str">
        <f t="shared" si="41"/>
        <v/>
      </c>
      <c r="GG99" s="3"/>
      <c r="GH99" s="3"/>
      <c r="GI99" s="3"/>
      <c r="GJ99" s="3"/>
      <c r="GK99" s="3" t="s">
        <v>225</v>
      </c>
      <c r="GL99" s="27">
        <v>1</v>
      </c>
      <c r="GM99" s="27"/>
      <c r="GN99" s="27"/>
      <c r="GO99" s="27"/>
      <c r="GP99" s="27"/>
      <c r="GQ99" s="3"/>
      <c r="GR99" s="3" t="s">
        <v>82</v>
      </c>
      <c r="GS99" s="3" t="str">
        <f t="shared" si="42"/>
        <v>t4 = 'NSE:MCDOWELL_N1!'</v>
      </c>
      <c r="GT99" s="3" t="str">
        <f t="shared" si="43"/>
        <v>MCDOWELL-N</v>
      </c>
      <c r="GU99" s="3"/>
      <c r="GV99" s="3"/>
      <c r="HA99" s="3"/>
      <c r="HB99" s="3"/>
      <c r="HC99" s="3"/>
      <c r="HD99" s="3"/>
      <c r="HE99" s="3"/>
      <c r="HF99" s="3"/>
      <c r="HG99" s="3"/>
      <c r="HH99" s="3"/>
      <c r="HI99" s="3"/>
      <c r="HJ99" s="3"/>
      <c r="HK99" s="3"/>
      <c r="HL99" s="3"/>
      <c r="HM99" s="3"/>
      <c r="HN99" s="55"/>
      <c r="HO99" s="3"/>
      <c r="HP99" s="27"/>
      <c r="HQ99" s="27"/>
      <c r="HR99" s="27"/>
      <c r="HS99" s="27"/>
      <c r="HT99" s="27"/>
      <c r="HU99" s="27"/>
      <c r="HV99" s="27"/>
      <c r="HW99" s="27"/>
      <c r="HX99" s="3"/>
      <c r="HY99" s="3"/>
      <c r="HZ99" s="3"/>
      <c r="IA99" s="3"/>
      <c r="IB99" s="3"/>
      <c r="IC99" s="3"/>
      <c r="ID99" s="3"/>
    </row>
    <row r="100" spans="1:238" x14ac:dyDescent="0.25">
      <c r="A100" s="21" t="str">
        <f>IF(Final_DF!A100="","",Final_DF!A100)</f>
        <v>PAGEIND</v>
      </c>
      <c r="B100" s="21" t="str">
        <f>IF(Final_DF!G100="","",Final_DF!G100)</f>
        <v xml:space="preserve">PAGE INDUSTRIES LTD                 </v>
      </c>
      <c r="C100" s="21" t="str">
        <f>IF(Final_DF!E100="","",Final_DF!E100)</f>
        <v>Consumer Non-Durables</v>
      </c>
      <c r="D100" s="21" t="str">
        <f>IF(Final_DF!F100="","",Final_DF!F100)</f>
        <v>Apparel/Footwear</v>
      </c>
      <c r="E100" s="21" t="b">
        <f>IF(Final_DF!BT100="","",Final_DF!BT100)</f>
        <v>0</v>
      </c>
      <c r="F100" s="21" t="b">
        <f>IF(Final_DF!BJ100="","",Final_DF!BJ100)</f>
        <v>0</v>
      </c>
      <c r="G100" s="21" t="b">
        <f>IF(Final_DF!CS100="","",Final_DF!CS100)</f>
        <v>0</v>
      </c>
      <c r="H100" s="37" t="str">
        <f>IF(Final_DF!CT100="","",Final_DF!CT100)</f>
        <v>na</v>
      </c>
      <c r="I100" s="37" t="str">
        <f>IF(Final_DF!CU100="","",Final_DF!CU100)</f>
        <v>na</v>
      </c>
      <c r="J100" s="21" t="str">
        <f>IF(Final_DF!CQ100="","",Final_DF!CQ100)</f>
        <v>BEARISH</v>
      </c>
      <c r="K100" s="21" t="str">
        <f>IF(Final_DF!CB100="","",Final_DF!CB100)</f>
        <v>Short Buildup</v>
      </c>
      <c r="L100" s="22" t="str">
        <f>IF(Final_DF!CV100="","",Final_DF!CV100)</f>
        <v>na</v>
      </c>
      <c r="M100" s="22">
        <f>IF(Final_DF!CW100="","",Final_DF!CW100)</f>
        <v>0</v>
      </c>
      <c r="N100" s="22">
        <f>IF(Final_DF!CX100="","",Final_DF!CX100)</f>
        <v>0</v>
      </c>
      <c r="O100" s="22" t="b">
        <f>IF(Final_DF!CY100="","",Final_DF!CY100)</f>
        <v>0</v>
      </c>
      <c r="P100" s="22">
        <f>IF(Final_DF!CM100="","",Final_DF!CM100)</f>
        <v>0</v>
      </c>
      <c r="Q100" s="22">
        <f>IF(Final_DF!CN100="","",Final_DF!CN100)</f>
        <v>0</v>
      </c>
      <c r="R100" s="22">
        <f>IF(P100="","",ROUND((Final_DF!CO100/6)+1,0))</f>
        <v>1</v>
      </c>
      <c r="S100" s="22">
        <f>IF(Final_DF!CP100="","",Final_DF!CP100)</f>
        <v>0</v>
      </c>
      <c r="T100" s="22">
        <f>IFERROR(VLOOKUP(A100,VSLRT!A:E,3,FALSE),"")</f>
        <v>0</v>
      </c>
      <c r="U100" s="22">
        <f>IFERROR(VLOOKUP(A100,VSLRT!A:E,4,FALSE),"")</f>
        <v>0</v>
      </c>
      <c r="V100" s="22">
        <f>IFERROR(VLOOKUP(A100,VSLRT!A:E,5,FALSE),"")</f>
        <v>0</v>
      </c>
      <c r="W100" s="23" t="b">
        <f>IF(Final_DF!BA100="","",Final_DF!BA100)</f>
        <v>0</v>
      </c>
      <c r="X100" s="23" t="b">
        <f>IF(Final_DF!BB100="","",Final_DF!BB100)</f>
        <v>0</v>
      </c>
      <c r="Y100" s="23" t="b">
        <f>IF(Final_DF!BC100="","",Final_DF!BC100)</f>
        <v>0</v>
      </c>
      <c r="Z100" s="23">
        <f>IF(Final_DF!AW100="","",Final_DF!AW100)</f>
        <v>0</v>
      </c>
      <c r="AA100" s="23">
        <f>IF(Final_DF!AX100="","",Final_DF!AX100)</f>
        <v>0</v>
      </c>
      <c r="AB100" s="23">
        <f>IF(Final_DF!AY100="","",Final_DF!AY100)</f>
        <v>0</v>
      </c>
      <c r="AC100" s="23">
        <f>IF(Final_DF!M100="","",ROUND(Final_DF!M100,2))</f>
        <v>-0.62</v>
      </c>
      <c r="AD100" s="23">
        <f>IF(Final_DF!L100="","",ROUND(Final_DF!L100,2))</f>
        <v>37486.1</v>
      </c>
      <c r="AE100" s="23" t="b">
        <f>IF(Final_DF!AZ100="","",Final_DF!AZ100)</f>
        <v>0</v>
      </c>
      <c r="AH100" s="23" t="str">
        <f>IF(Final_DF!AO100="","",Final_DF!AO100)</f>
        <v>VR181</v>
      </c>
      <c r="AI100" s="23" t="b">
        <f>IF(Final_DF!AP100="","",Final_DF!AP100)</f>
        <v>0</v>
      </c>
      <c r="AJ100" s="23" t="str">
        <f>IF(Final_DF!AH100="","",Final_DF!AH100)</f>
        <v>0.15</v>
      </c>
      <c r="AK100" s="21" t="str">
        <f>IFERROR(VLOOKUP(A100,Postmarket!A:X,24,FALSE),"")</f>
        <v/>
      </c>
      <c r="AL100" s="21" t="str">
        <f>IFERROR(VLOOKUP(A100,Postmarket!A:X,23,FALSE),"")</f>
        <v/>
      </c>
      <c r="AM100" s="21">
        <f>IFERROR(VLOOKUP(A100,Postmarket!A:X,8,FALSE),"")</f>
        <v>-0.67</v>
      </c>
      <c r="AN100" s="21">
        <f>IFERROR(VLOOKUP(A100,Postmarket!A:F,5,FALSE),"")</f>
        <v>37654.1</v>
      </c>
      <c r="AO100" s="23" t="str">
        <f>IF(Final_DF!DB100="","",Final_DF!DB100)</f>
        <v/>
      </c>
      <c r="AP100" s="23">
        <f>IF(Final_DF!CZ100="","",Final_DF!CZ100)</f>
        <v>31.64</v>
      </c>
      <c r="AQ100" s="23">
        <f>IF(Final_DF!DA100="","",Final_DF!DA100)</f>
        <v>32.46</v>
      </c>
      <c r="AR100" s="23" t="b">
        <f>IF(Final_DF!DC100="","",Final_DF!DC100)</f>
        <v>0</v>
      </c>
      <c r="AS100" s="23" t="b">
        <f>IF(Final_DF!DD100="","",Final_DF!DD100)</f>
        <v>0</v>
      </c>
      <c r="AT100" s="23" t="b">
        <f>IF(Final_DF!DE100="","",Final_DF!DE100)</f>
        <v>0</v>
      </c>
      <c r="AU100" s="23" t="b">
        <f>IF(Final_DF!DF100="","",Final_DF!DF100)</f>
        <v>0</v>
      </c>
      <c r="AY100" s="3"/>
      <c r="AZ100" s="3"/>
      <c r="BA100" s="3"/>
      <c r="BB100" s="55"/>
      <c r="BC100" s="3"/>
      <c r="BD100" s="3"/>
      <c r="BE100" s="3"/>
      <c r="BF100" s="3"/>
      <c r="BG100" s="3"/>
      <c r="BH100" s="3"/>
      <c r="BI100" s="3"/>
      <c r="BJ100" s="3"/>
      <c r="BK100" s="3"/>
      <c r="BL100" s="3"/>
      <c r="BM100" s="3"/>
      <c r="BN100" s="3"/>
      <c r="BO100" s="3"/>
      <c r="BP100" s="3"/>
      <c r="BQ100" s="3"/>
      <c r="BR100" s="3"/>
      <c r="BS100" s="3"/>
      <c r="BT100" s="3"/>
      <c r="BU100" s="99"/>
      <c r="BV100" s="99"/>
      <c r="BW100" s="3"/>
      <c r="BX100" s="3"/>
      <c r="BY100" s="3"/>
      <c r="BZ100" s="3"/>
      <c r="CA100" s="3"/>
      <c r="CG100" s="3"/>
      <c r="CH100" s="3"/>
      <c r="CI100" s="3"/>
      <c r="CJ100" s="55"/>
      <c r="CK100" s="3"/>
      <c r="CL100" s="3"/>
      <c r="CM100" s="3"/>
      <c r="CN100" s="3"/>
      <c r="CO100" s="3"/>
      <c r="CP100" s="3"/>
      <c r="CQ100" s="3"/>
      <c r="CR100" s="3"/>
      <c r="CS100" s="3"/>
      <c r="CT100" s="3"/>
      <c r="CU100" s="3"/>
      <c r="CV100" s="3"/>
      <c r="CW100" s="3"/>
      <c r="CX100" s="3"/>
      <c r="CY100" s="3"/>
      <c r="CZ100" s="3"/>
      <c r="DA100" s="3"/>
      <c r="DB100" s="3"/>
      <c r="DC100" s="99"/>
      <c r="DD100" s="99"/>
      <c r="DE100" s="3"/>
      <c r="DF100" s="3"/>
      <c r="DG100" s="3"/>
      <c r="DH100" s="3"/>
      <c r="DI100" s="3"/>
      <c r="DJ100" s="3"/>
      <c r="DK100" s="3"/>
      <c r="DP100" s="3"/>
      <c r="DQ100" s="3"/>
      <c r="DR100" s="3"/>
      <c r="DW100" s="3"/>
      <c r="DX100" s="3"/>
      <c r="DY100" s="3"/>
      <c r="ED100" s="3"/>
      <c r="EE100" s="3"/>
      <c r="EF100" s="55"/>
      <c r="EO100" s="3"/>
      <c r="EP100" s="55"/>
      <c r="FB100" s="3"/>
      <c r="FC100" s="3" t="s">
        <v>252</v>
      </c>
      <c r="FD100" s="3">
        <v>54</v>
      </c>
      <c r="FE100" s="3">
        <v>3</v>
      </c>
      <c r="FF100" s="27"/>
      <c r="FG100" s="27">
        <v>1</v>
      </c>
      <c r="FH100" s="27">
        <v>1</v>
      </c>
      <c r="FT100"/>
      <c r="FU100"/>
      <c r="FV100" s="27"/>
      <c r="FW100" s="27"/>
      <c r="FX100" s="27"/>
      <c r="FY100" s="27"/>
      <c r="FZ100" s="27"/>
      <c r="GA100" s="3"/>
      <c r="GB100" s="3"/>
      <c r="GC100" s="3"/>
      <c r="GD100" s="3" t="s">
        <v>83</v>
      </c>
      <c r="GE100" s="3" t="str">
        <f t="shared" si="40"/>
        <v>t5 = 'BANKNIFTY1!'</v>
      </c>
      <c r="GF100" s="3" t="str">
        <f t="shared" si="41"/>
        <v/>
      </c>
      <c r="GG100" s="3"/>
      <c r="GH100" s="3"/>
      <c r="GI100" s="3"/>
      <c r="GJ100" s="3"/>
      <c r="GK100" s="3" t="s">
        <v>0</v>
      </c>
      <c r="GL100" s="27">
        <v>1</v>
      </c>
      <c r="GM100" s="27"/>
      <c r="GN100" s="27"/>
      <c r="GO100" s="27"/>
      <c r="GP100" s="27"/>
      <c r="GQ100" s="3"/>
      <c r="GR100" s="3" t="s">
        <v>83</v>
      </c>
      <c r="GS100" s="3" t="str">
        <f t="shared" si="42"/>
        <v>t5 = 'NSE:METROPOLIS1!'</v>
      </c>
      <c r="GT100" s="3" t="str">
        <f t="shared" si="43"/>
        <v>METROPOLIS</v>
      </c>
      <c r="GU100" s="3"/>
      <c r="GV100" s="3"/>
      <c r="HA100" s="3"/>
      <c r="HB100" s="3"/>
      <c r="HC100" s="3"/>
      <c r="HD100" s="3"/>
      <c r="HE100" s="3"/>
      <c r="HF100" s="3"/>
      <c r="HG100" s="3"/>
      <c r="HH100" s="3"/>
      <c r="HI100" s="3"/>
      <c r="HJ100" s="3"/>
      <c r="HK100" s="3"/>
      <c r="HL100" s="3"/>
      <c r="HM100" s="3"/>
      <c r="HN100" s="55"/>
      <c r="HO100" s="3"/>
      <c r="HP100" s="27"/>
      <c r="HQ100" s="27"/>
      <c r="HR100" s="27"/>
      <c r="HS100" s="27"/>
      <c r="HT100" s="27"/>
      <c r="HU100" s="27"/>
      <c r="HV100" s="27"/>
      <c r="HW100" s="27"/>
      <c r="HX100" s="3"/>
      <c r="HY100" s="3"/>
      <c r="HZ100" s="3"/>
      <c r="IA100" s="3"/>
      <c r="IB100" s="3"/>
      <c r="IC100" s="3"/>
      <c r="ID100" s="3"/>
    </row>
    <row r="101" spans="1:238" x14ac:dyDescent="0.25">
      <c r="A101" s="21" t="str">
        <f>IF(Final_DF!A101="","",Final_DF!A101)</f>
        <v>FEDERALBNK</v>
      </c>
      <c r="B101" s="21" t="str">
        <f>IF(Final_DF!G101="","",Final_DF!G101)</f>
        <v xml:space="preserve">FEDERAL BANK LTD                    </v>
      </c>
      <c r="C101" s="21" t="str">
        <f>IF(Final_DF!E101="","",Final_DF!E101)</f>
        <v>Finance</v>
      </c>
      <c r="D101" s="21" t="str">
        <f>IF(Final_DF!F101="","",Final_DF!F101)</f>
        <v>Regional Banks</v>
      </c>
      <c r="E101" s="21" t="b">
        <f>IF(Final_DF!BT101="","",Final_DF!BT101)</f>
        <v>0</v>
      </c>
      <c r="F101" s="21" t="b">
        <f>IF(Final_DF!BJ101="","",Final_DF!BJ101)</f>
        <v>1</v>
      </c>
      <c r="G101" s="21" t="b">
        <f>IF(Final_DF!CS101="","",Final_DF!CS101)</f>
        <v>1</v>
      </c>
      <c r="H101" s="37" t="str">
        <f>IF(Final_DF!CT101="","",Final_DF!CT101)</f>
        <v>BEARISH_ALIGNMENT</v>
      </c>
      <c r="I101" s="37" t="str">
        <f>IF(Final_DF!CU101="","",Final_DF!CU101)</f>
        <v>BEARISH_ALIGNMENT</v>
      </c>
      <c r="J101" s="21" t="str">
        <f>IF(Final_DF!CQ101="","",Final_DF!CQ101)</f>
        <v>BEARISH</v>
      </c>
      <c r="K101" s="21" t="str">
        <f>IF(Final_DF!CB101="","",Final_DF!CB101)</f>
        <v>Significant Short Buildup</v>
      </c>
      <c r="L101" s="22" t="str">
        <f>IF(Final_DF!CV101="","",Final_DF!CV101)</f>
        <v>BEARISH</v>
      </c>
      <c r="M101" s="22">
        <f>IF(Final_DF!CW101="","",Final_DF!CW101)</f>
        <v>6</v>
      </c>
      <c r="N101" s="22">
        <f>IF(Final_DF!CX101="","",Final_DF!CX101)</f>
        <v>26</v>
      </c>
      <c r="O101" s="22" t="b">
        <f>IF(Final_DF!CY101="","",Final_DF!CY101)</f>
        <v>0</v>
      </c>
      <c r="P101" s="22" t="str">
        <f>IF(Final_DF!CM101="","",Final_DF!CM101)</f>
        <v>Sell</v>
      </c>
      <c r="Q101" s="22" t="str">
        <f>IF(Final_DF!CN101="","",Final_DF!CN101)</f>
        <v>LAST_LOSER</v>
      </c>
      <c r="R101" s="22">
        <f>IF(P101="","",ROUND((Final_DF!CO101/6)+1,0))</f>
        <v>6</v>
      </c>
      <c r="S101" s="22">
        <f>IF(Final_DF!CP101="","",Final_DF!CP101)</f>
        <v>155</v>
      </c>
      <c r="T101" s="22">
        <f>IFERROR(VLOOKUP(A101,VSLRT!A:E,3,FALSE),"")</f>
        <v>0</v>
      </c>
      <c r="U101" s="22">
        <f>IFERROR(VLOOKUP(A101,VSLRT!A:E,4,FALSE),"")</f>
        <v>0</v>
      </c>
      <c r="V101" s="22">
        <f>IFERROR(VLOOKUP(A101,VSLRT!A:E,5,FALSE),"")</f>
        <v>0</v>
      </c>
      <c r="W101" s="23" t="b">
        <f>IF(Final_DF!BA101="","",Final_DF!BA101)</f>
        <v>0</v>
      </c>
      <c r="X101" s="23" t="b">
        <f>IF(Final_DF!BB101="","",Final_DF!BB101)</f>
        <v>0</v>
      </c>
      <c r="Y101" s="23" t="b">
        <f>IF(Final_DF!BC101="","",Final_DF!BC101)</f>
        <v>0</v>
      </c>
      <c r="Z101" s="23">
        <f>IF(Final_DF!AW101="","",Final_DF!AW101)</f>
        <v>0</v>
      </c>
      <c r="AA101" s="23">
        <f>IF(Final_DF!AX101="","",Final_DF!AX101)</f>
        <v>0</v>
      </c>
      <c r="AB101" s="23">
        <f>IF(Final_DF!AY101="","",Final_DF!AY101)</f>
        <v>0</v>
      </c>
      <c r="AC101" s="23">
        <f>IF(Final_DF!M101="","",ROUND(Final_DF!M101,2))</f>
        <v>-0.61</v>
      </c>
      <c r="AD101" s="23">
        <f>IF(Final_DF!L101="","",ROUND(Final_DF!L101,2))</f>
        <v>145.69999999999999</v>
      </c>
      <c r="AE101" s="23" t="b">
        <f>IF(Final_DF!AZ101="","",Final_DF!AZ101)</f>
        <v>0</v>
      </c>
      <c r="AH101" s="23" t="str">
        <f>IF(Final_DF!AO101="","",Final_DF!AO101)</f>
        <v>VR42</v>
      </c>
      <c r="AI101" s="23" t="b">
        <f>IF(Final_DF!AP101="","",Final_DF!AP101)</f>
        <v>0</v>
      </c>
      <c r="AJ101" s="23" t="str">
        <f>IF(Final_DF!AH101="","",Final_DF!AH101)</f>
        <v>0.99</v>
      </c>
      <c r="AK101" s="21" t="str">
        <f>IFERROR(VLOOKUP(A101,Postmarket!A:X,24,FALSE),"")</f>
        <v>SOR9</v>
      </c>
      <c r="AL101" s="21" t="str">
        <f>IFERROR(VLOOKUP(A101,Postmarket!A:X,23,FALSE),"")</f>
        <v>SPR23</v>
      </c>
      <c r="AM101" s="21">
        <f>IFERROR(VLOOKUP(A101,Postmarket!A:X,8,FALSE),"")</f>
        <v>-0.55000000000000004</v>
      </c>
      <c r="AN101" s="21">
        <f>IFERROR(VLOOKUP(A101,Postmarket!A:F,5,FALSE),"")</f>
        <v>146.55000000000001</v>
      </c>
      <c r="AO101" s="23" t="str">
        <f>IF(Final_DF!DB101="","",Final_DF!DB101)</f>
        <v/>
      </c>
      <c r="AP101" s="23">
        <f>IF(Final_DF!CZ101="","",Final_DF!CZ101)</f>
        <v>63.61</v>
      </c>
      <c r="AQ101" s="23">
        <f>IF(Final_DF!DA101="","",Final_DF!DA101)</f>
        <v>64.760000000000005</v>
      </c>
      <c r="AR101" s="23" t="b">
        <f>IF(Final_DF!DC101="","",Final_DF!DC101)</f>
        <v>0</v>
      </c>
      <c r="AS101" s="23" t="b">
        <f>IF(Final_DF!DD101="","",Final_DF!DD101)</f>
        <v>1</v>
      </c>
      <c r="AT101" s="23" t="b">
        <f>IF(Final_DF!DE101="","",Final_DF!DE101)</f>
        <v>0</v>
      </c>
      <c r="AU101" s="23" t="b">
        <f>IF(Final_DF!DF101="","",Final_DF!DF101)</f>
        <v>1</v>
      </c>
      <c r="AY101" s="3"/>
      <c r="AZ101" s="3"/>
      <c r="BA101" s="3"/>
      <c r="BB101" s="55"/>
      <c r="BC101" s="3"/>
      <c r="BD101" s="3"/>
      <c r="BE101" s="3"/>
      <c r="BF101" s="3"/>
      <c r="BG101" s="3"/>
      <c r="BH101" s="3"/>
      <c r="BI101" s="3"/>
      <c r="BJ101" s="3"/>
      <c r="BK101" s="3"/>
      <c r="BL101" s="3"/>
      <c r="BM101" s="3"/>
      <c r="BN101" s="3"/>
      <c r="BO101" s="3"/>
      <c r="BP101" s="3"/>
      <c r="BQ101" s="3"/>
      <c r="BR101" s="3"/>
      <c r="BS101" s="3"/>
      <c r="BT101" s="3"/>
      <c r="BU101" s="99"/>
      <c r="BV101" s="99"/>
      <c r="BW101" s="3"/>
      <c r="BX101" s="3"/>
      <c r="BY101" s="3"/>
      <c r="BZ101" s="3"/>
      <c r="CA101" s="3"/>
      <c r="CG101" s="3"/>
      <c r="CH101" s="3"/>
      <c r="CI101" s="3"/>
      <c r="CJ101" s="55"/>
      <c r="CK101" s="3"/>
      <c r="CL101" s="3"/>
      <c r="CM101" s="3"/>
      <c r="CN101" s="3"/>
      <c r="CO101" s="3"/>
      <c r="CP101" s="3"/>
      <c r="CQ101" s="3"/>
      <c r="CR101" s="3"/>
      <c r="CS101" s="3"/>
      <c r="CT101" s="3"/>
      <c r="CU101" s="3"/>
      <c r="CV101" s="3"/>
      <c r="CW101" s="3"/>
      <c r="CX101" s="3"/>
      <c r="CY101" s="3"/>
      <c r="CZ101" s="3"/>
      <c r="DA101" s="3"/>
      <c r="DB101" s="3"/>
      <c r="DC101" s="99"/>
      <c r="DD101" s="99"/>
      <c r="DE101" s="3"/>
      <c r="DF101" s="3"/>
      <c r="DG101" s="3"/>
      <c r="DH101" s="3"/>
      <c r="DI101" s="3"/>
      <c r="DJ101" s="3"/>
      <c r="DK101" s="3"/>
      <c r="DP101" s="3"/>
      <c r="DQ101" s="3"/>
      <c r="DR101" s="3"/>
      <c r="DW101" s="3"/>
      <c r="DX101" s="3"/>
      <c r="DY101" s="3"/>
      <c r="ED101" s="3"/>
      <c r="EE101" s="3"/>
      <c r="EF101" s="55"/>
      <c r="EO101" s="3"/>
      <c r="EP101" s="55"/>
      <c r="FB101" s="3"/>
      <c r="FC101" s="3" t="s">
        <v>257</v>
      </c>
      <c r="FD101" s="3">
        <v>246</v>
      </c>
      <c r="FE101" s="3">
        <v>10</v>
      </c>
      <c r="FF101" s="27"/>
      <c r="FG101" s="27">
        <v>1</v>
      </c>
      <c r="FH101" s="27">
        <v>1</v>
      </c>
      <c r="FT101"/>
      <c r="FU101"/>
      <c r="FV101" s="27"/>
      <c r="FW101" s="27"/>
      <c r="FX101" s="27"/>
      <c r="FY101" s="27"/>
      <c r="FZ101" s="27"/>
      <c r="GA101" s="3"/>
      <c r="GB101" s="3"/>
      <c r="GC101" s="3"/>
      <c r="GD101" s="3" t="s">
        <v>84</v>
      </c>
      <c r="GE101" s="3" t="str">
        <f t="shared" si="40"/>
        <v>t6 = 'BANKNIFTY1!'</v>
      </c>
      <c r="GF101" s="3" t="str">
        <f t="shared" si="41"/>
        <v/>
      </c>
      <c r="GG101" s="3"/>
      <c r="GH101" s="3"/>
      <c r="GI101" s="3"/>
      <c r="GJ101" s="3"/>
      <c r="GK101" s="3" t="s">
        <v>276</v>
      </c>
      <c r="GL101" s="27">
        <v>1</v>
      </c>
      <c r="GM101" s="27"/>
      <c r="GN101" s="27"/>
      <c r="GO101" s="27"/>
      <c r="GP101" s="27"/>
      <c r="GQ101" s="3"/>
      <c r="GR101" s="3" t="s">
        <v>84</v>
      </c>
      <c r="GS101" s="3" t="str">
        <f t="shared" si="42"/>
        <v>t6 = 'NSE:MFSL1!'</v>
      </c>
      <c r="GT101" s="3" t="str">
        <f t="shared" si="43"/>
        <v>MFSL</v>
      </c>
      <c r="GU101" s="3"/>
      <c r="GV101" s="3"/>
      <c r="HA101" s="3"/>
      <c r="HB101" s="3"/>
      <c r="HC101" s="3"/>
      <c r="HD101" s="3"/>
      <c r="HE101" s="3"/>
      <c r="HF101" s="3"/>
      <c r="HG101" s="3"/>
      <c r="HH101" s="3"/>
      <c r="HI101" s="3"/>
      <c r="HJ101" s="3"/>
      <c r="HK101" s="3"/>
      <c r="HL101" s="3"/>
      <c r="HM101" s="3"/>
      <c r="HN101" s="55"/>
      <c r="HO101" s="3"/>
      <c r="HP101" s="27"/>
      <c r="HQ101" s="27"/>
      <c r="HR101" s="27"/>
      <c r="HS101" s="27"/>
      <c r="HT101" s="27"/>
      <c r="HU101" s="27"/>
      <c r="HV101" s="27"/>
      <c r="HW101" s="27"/>
      <c r="HX101" s="3"/>
      <c r="HY101" s="3"/>
      <c r="HZ101" s="3"/>
      <c r="IA101" s="3"/>
      <c r="IB101" s="3"/>
      <c r="IC101" s="3"/>
      <c r="ID101" s="3"/>
    </row>
    <row r="102" spans="1:238" x14ac:dyDescent="0.25">
      <c r="A102" s="21" t="str">
        <f>IF(Final_DF!A102="","",Final_DF!A102)</f>
        <v>SBICARD</v>
      </c>
      <c r="B102" s="21" t="str">
        <f>IF(Final_DF!G102="","",Final_DF!G102)</f>
        <v xml:space="preserve">SBI CARDS &amp; PAY SER LTD             </v>
      </c>
      <c r="C102" s="21" t="str">
        <f>IF(Final_DF!E102="","",Final_DF!E102)</f>
        <v>Finance</v>
      </c>
      <c r="D102" s="21" t="str">
        <f>IF(Final_DF!F102="","",Final_DF!F102)</f>
        <v>Finance/Rental/Leasing</v>
      </c>
      <c r="E102" s="21" t="b">
        <f>IF(Final_DF!BT102="","",Final_DF!BT102)</f>
        <v>0</v>
      </c>
      <c r="F102" s="21" t="b">
        <f>IF(Final_DF!BJ102="","",Final_DF!BJ102)</f>
        <v>0</v>
      </c>
      <c r="G102" s="21" t="b">
        <f>IF(Final_DF!CS102="","",Final_DF!CS102)</f>
        <v>1</v>
      </c>
      <c r="H102" s="37" t="str">
        <f>IF(Final_DF!CT102="","",Final_DF!CT102)</f>
        <v>na</v>
      </c>
      <c r="I102" s="37" t="str">
        <f>IF(Final_DF!CU102="","",Final_DF!CU102)</f>
        <v>na</v>
      </c>
      <c r="J102" s="21" t="str">
        <f>IF(Final_DF!CQ102="","",Final_DF!CQ102)</f>
        <v>BEARISH</v>
      </c>
      <c r="K102" s="21" t="str">
        <f>IF(Final_DF!CB102="","",Final_DF!CB102)</f>
        <v>Significant Short Buildup</v>
      </c>
      <c r="L102" s="22" t="str">
        <f>IF(Final_DF!CV102="","",Final_DF!CV102)</f>
        <v>na</v>
      </c>
      <c r="M102" s="22">
        <f>IF(Final_DF!CW102="","",Final_DF!CW102)</f>
        <v>0</v>
      </c>
      <c r="N102" s="22">
        <f>IF(Final_DF!CX102="","",Final_DF!CX102)</f>
        <v>0</v>
      </c>
      <c r="O102" s="22" t="b">
        <f>IF(Final_DF!CY102="","",Final_DF!CY102)</f>
        <v>0</v>
      </c>
      <c r="P102" s="22">
        <f>IF(Final_DF!CM102="","",Final_DF!CM102)</f>
        <v>0</v>
      </c>
      <c r="Q102" s="22">
        <f>IF(Final_DF!CN102="","",Final_DF!CN102)</f>
        <v>0</v>
      </c>
      <c r="R102" s="22">
        <f>IF(P102="","",ROUND((Final_DF!CO102/6)+1,0))</f>
        <v>1</v>
      </c>
      <c r="S102" s="22">
        <f>IF(Final_DF!CP102="","",Final_DF!CP102)</f>
        <v>0</v>
      </c>
      <c r="T102" s="22">
        <f>IFERROR(VLOOKUP(A102,VSLRT!A:E,3,FALSE),"")</f>
        <v>0</v>
      </c>
      <c r="U102" s="22">
        <f>IFERROR(VLOOKUP(A102,VSLRT!A:E,4,FALSE),"")</f>
        <v>0</v>
      </c>
      <c r="V102" s="22">
        <f>IFERROR(VLOOKUP(A102,VSLRT!A:E,5,FALSE),"")</f>
        <v>0</v>
      </c>
      <c r="W102" s="23" t="b">
        <f>IF(Final_DF!BA102="","",Final_DF!BA102)</f>
        <v>0</v>
      </c>
      <c r="X102" s="23" t="b">
        <f>IF(Final_DF!BB102="","",Final_DF!BB102)</f>
        <v>0</v>
      </c>
      <c r="Y102" s="23" t="b">
        <f>IF(Final_DF!BC102="","",Final_DF!BC102)</f>
        <v>0</v>
      </c>
      <c r="Z102" s="23">
        <f>IF(Final_DF!AW102="","",Final_DF!AW102)</f>
        <v>0</v>
      </c>
      <c r="AA102" s="23">
        <f>IF(Final_DF!AX102="","",Final_DF!AX102)</f>
        <v>0</v>
      </c>
      <c r="AB102" s="23">
        <f>IF(Final_DF!AY102="","",Final_DF!AY102)</f>
        <v>0</v>
      </c>
      <c r="AC102" s="23">
        <f>IF(Final_DF!M102="","",ROUND(Final_DF!M102,2))</f>
        <v>-0.6</v>
      </c>
      <c r="AD102" s="23">
        <f>IF(Final_DF!L102="","",ROUND(Final_DF!L102,2))</f>
        <v>741.15</v>
      </c>
      <c r="AE102" s="23" t="b">
        <f>IF(Final_DF!AZ102="","",Final_DF!AZ102)</f>
        <v>0</v>
      </c>
      <c r="AH102" s="23" t="str">
        <f>IF(Final_DF!AO102="","",Final_DF!AO102)</f>
        <v>VR98</v>
      </c>
      <c r="AI102" s="23" t="b">
        <f>IF(Final_DF!AP102="","",Final_DF!AP102)</f>
        <v>0</v>
      </c>
      <c r="AJ102" s="23" t="str">
        <f>IF(Final_DF!AH102="","",Final_DF!AH102)</f>
        <v>0.25</v>
      </c>
      <c r="AK102" s="21" t="str">
        <f>IFERROR(VLOOKUP(A102,Postmarket!A:X,24,FALSE),"")</f>
        <v/>
      </c>
      <c r="AL102" s="21" t="str">
        <f>IFERROR(VLOOKUP(A102,Postmarket!A:X,23,FALSE),"")</f>
        <v>SPR25</v>
      </c>
      <c r="AM102" s="21">
        <f>IFERROR(VLOOKUP(A102,Postmarket!A:X,8,FALSE),"")</f>
        <v>-0.56000000000000005</v>
      </c>
      <c r="AN102" s="21">
        <f>IFERROR(VLOOKUP(A102,Postmarket!A:F,5,FALSE),"")</f>
        <v>749.2</v>
      </c>
      <c r="AO102" s="23" t="str">
        <f>IF(Final_DF!DB102="","",Final_DF!DB102)</f>
        <v/>
      </c>
      <c r="AP102" s="23">
        <f>IF(Final_DF!CZ102="","",Final_DF!CZ102)</f>
        <v>61.98</v>
      </c>
      <c r="AQ102" s="23">
        <f>IF(Final_DF!DA102="","",Final_DF!DA102)</f>
        <v>62.31</v>
      </c>
      <c r="AR102" s="23" t="b">
        <f>IF(Final_DF!DC102="","",Final_DF!DC102)</f>
        <v>0</v>
      </c>
      <c r="AS102" s="23" t="b">
        <f>IF(Final_DF!DD102="","",Final_DF!DD102)</f>
        <v>0</v>
      </c>
      <c r="AT102" s="23" t="b">
        <f>IF(Final_DF!DE102="","",Final_DF!DE102)</f>
        <v>0</v>
      </c>
      <c r="AU102" s="23" t="b">
        <f>IF(Final_DF!DF102="","",Final_DF!DF102)</f>
        <v>0</v>
      </c>
      <c r="AY102" s="3"/>
      <c r="AZ102" s="3"/>
      <c r="BA102" s="3"/>
      <c r="BB102" s="55"/>
      <c r="BC102" s="3"/>
      <c r="BD102" s="3"/>
      <c r="BE102" s="3"/>
      <c r="BF102" s="3"/>
      <c r="BG102" s="3"/>
      <c r="BH102" s="3"/>
      <c r="BI102" s="3"/>
      <c r="BJ102" s="3"/>
      <c r="BK102" s="3"/>
      <c r="BL102" s="3"/>
      <c r="BM102" s="3"/>
      <c r="BN102" s="3"/>
      <c r="BO102" s="3"/>
      <c r="BP102" s="3"/>
      <c r="BQ102" s="3"/>
      <c r="BR102" s="3"/>
      <c r="BS102" s="3"/>
      <c r="BT102" s="3"/>
      <c r="BU102" s="99"/>
      <c r="BV102" s="99"/>
      <c r="BW102" s="3"/>
      <c r="BX102" s="3"/>
      <c r="BY102" s="3"/>
      <c r="BZ102" s="3"/>
      <c r="CA102" s="3"/>
      <c r="CG102" s="3"/>
      <c r="CH102" s="3"/>
      <c r="CI102" s="3"/>
      <c r="CJ102" s="55"/>
      <c r="CK102" s="3"/>
      <c r="CL102" s="3"/>
      <c r="CM102" s="3"/>
      <c r="CN102" s="3"/>
      <c r="CO102" s="3"/>
      <c r="CP102" s="3"/>
      <c r="CQ102" s="3"/>
      <c r="CR102" s="3"/>
      <c r="CS102" s="3"/>
      <c r="CT102" s="3"/>
      <c r="CU102" s="3"/>
      <c r="CV102" s="3"/>
      <c r="CW102" s="3"/>
      <c r="CX102" s="3"/>
      <c r="CY102" s="3"/>
      <c r="CZ102" s="3"/>
      <c r="DA102" s="3"/>
      <c r="DB102" s="3"/>
      <c r="DC102" s="99"/>
      <c r="DD102" s="99"/>
      <c r="DE102" s="3"/>
      <c r="DF102" s="3"/>
      <c r="DG102" s="3"/>
      <c r="DH102" s="3"/>
      <c r="DI102" s="3"/>
      <c r="DJ102" s="3"/>
      <c r="DK102" s="3"/>
      <c r="DP102" s="3"/>
      <c r="DQ102" s="3"/>
      <c r="DR102" s="3"/>
      <c r="DW102" s="3"/>
      <c r="DX102" s="3"/>
      <c r="DY102" s="3"/>
      <c r="ED102" s="3"/>
      <c r="EE102" s="3"/>
      <c r="EF102" s="55"/>
      <c r="EO102" s="3"/>
      <c r="EP102" s="55"/>
      <c r="FB102" s="3"/>
      <c r="FC102" s="3" t="s">
        <v>287</v>
      </c>
      <c r="FD102" s="3">
        <v>905</v>
      </c>
      <c r="FE102" s="3">
        <v>18</v>
      </c>
      <c r="FF102" s="27">
        <v>2</v>
      </c>
      <c r="FG102" s="27"/>
      <c r="FH102" s="27">
        <v>2</v>
      </c>
      <c r="FT102" s="3"/>
      <c r="FU102" s="3"/>
      <c r="FV102" s="27"/>
      <c r="FW102" s="27"/>
      <c r="FX102" s="27"/>
      <c r="FY102" s="27"/>
      <c r="FZ102" s="27"/>
      <c r="GA102" s="3"/>
      <c r="GB102" s="3"/>
      <c r="GC102" s="3"/>
      <c r="GD102" s="3" t="s">
        <v>85</v>
      </c>
      <c r="GE102" s="3" t="str">
        <f t="shared" ref="GE102:GE133" si="44">GD102&amp;" = "&amp;IF(OR(FT102="",FT102="Grand Total"),"'BANKNIFTY1!'","'NSE:"&amp;SUBSTITUTE(SUBSTITUTE(FT102,"&amp;","_"),"-","_")&amp;"1!'")</f>
        <v>t7 = 'BANKNIFTY1!'</v>
      </c>
      <c r="GF102" s="3" t="str">
        <f t="shared" ref="GF102:GF133" si="45">IF(OR(FT102="",FT102="Grand Total"),"",FT102)</f>
        <v/>
      </c>
      <c r="GG102" s="3"/>
      <c r="GH102" s="3"/>
      <c r="GI102" s="3"/>
      <c r="GJ102" s="3"/>
      <c r="GK102" s="3" t="s">
        <v>212</v>
      </c>
      <c r="GL102" s="27">
        <v>1</v>
      </c>
      <c r="GM102" s="27"/>
      <c r="GN102" s="27"/>
      <c r="GO102" s="27"/>
      <c r="GP102" s="27"/>
      <c r="GQ102" s="3"/>
      <c r="GR102" s="3" t="s">
        <v>85</v>
      </c>
      <c r="GS102" s="3" t="str">
        <f t="shared" ref="GS102:GS133" si="46">GR102&amp;" = "&amp;IF(OR(GK102="",GK102="Grand Total"),"'BANKNIFTY1!'","'NSE:"&amp;SUBSTITUTE(SUBSTITUTE(GK102,"&amp;","_"),"-","_")&amp;"1!'")</f>
        <v>t7 = 'NSE:MGL1!'</v>
      </c>
      <c r="GT102" s="3" t="str">
        <f t="shared" ref="GT102:GT134" si="47">IF(OR(GK102="",GK102="Grand Total"),"",GK102)</f>
        <v>MGL</v>
      </c>
      <c r="GU102" s="3"/>
      <c r="GV102" s="3"/>
      <c r="HA102" s="3"/>
      <c r="HB102" s="3"/>
      <c r="HC102" s="3"/>
      <c r="HD102" s="3"/>
      <c r="HE102" s="3"/>
      <c r="HF102" s="3"/>
      <c r="HG102" s="3"/>
      <c r="HH102" s="3"/>
      <c r="HI102" s="3"/>
      <c r="HJ102" s="3"/>
      <c r="HK102" s="3"/>
      <c r="HL102" s="3"/>
      <c r="HM102" s="3"/>
      <c r="HN102" s="55"/>
      <c r="HO102" s="3"/>
      <c r="HP102" s="27"/>
      <c r="HQ102" s="27"/>
      <c r="HR102" s="27"/>
      <c r="HS102" s="27"/>
      <c r="HT102" s="27"/>
      <c r="HU102" s="27"/>
      <c r="HV102" s="27"/>
      <c r="HW102" s="27"/>
      <c r="HX102" s="3"/>
      <c r="HY102" s="3"/>
      <c r="HZ102" s="3"/>
      <c r="IA102" s="3"/>
      <c r="IB102" s="3"/>
      <c r="IC102" s="3"/>
      <c r="ID102" s="3"/>
    </row>
    <row r="103" spans="1:238" x14ac:dyDescent="0.25">
      <c r="A103" s="21" t="str">
        <f>IF(Final_DF!A103="","",Final_DF!A103)</f>
        <v>IOC</v>
      </c>
      <c r="B103" s="21" t="str">
        <f>IF(Final_DF!G103="","",Final_DF!G103)</f>
        <v xml:space="preserve">INDIAN OIL CORP LTD                 </v>
      </c>
      <c r="C103" s="21" t="str">
        <f>IF(Final_DF!E103="","",Final_DF!E103)</f>
        <v>Energy Minerals</v>
      </c>
      <c r="D103" s="21" t="str">
        <f>IF(Final_DF!F103="","",Final_DF!F103)</f>
        <v>Integrated Oil</v>
      </c>
      <c r="E103" s="21" t="b">
        <f>IF(Final_DF!BT103="","",Final_DF!BT103)</f>
        <v>1</v>
      </c>
      <c r="F103" s="21" t="b">
        <f>IF(Final_DF!BJ103="","",Final_DF!BJ103)</f>
        <v>1</v>
      </c>
      <c r="G103" s="21" t="b">
        <f>IF(Final_DF!CS103="","",Final_DF!CS103)</f>
        <v>1</v>
      </c>
      <c r="H103" s="37" t="str">
        <f>IF(Final_DF!CT103="","",Final_DF!CT103)</f>
        <v>BULLISH_ALIGNMENT</v>
      </c>
      <c r="I103" s="37" t="str">
        <f>IF(Final_DF!CU103="","",Final_DF!CU103)</f>
        <v>na</v>
      </c>
      <c r="J103" s="21" t="str">
        <f>IF(Final_DF!CQ103="","",Final_DF!CQ103)</f>
        <v>BULLISH</v>
      </c>
      <c r="K103" s="21" t="str">
        <f>IF(Final_DF!CB103="","",Final_DF!CB103)</f>
        <v>Significant Long Buildup</v>
      </c>
      <c r="L103" s="22" t="str">
        <f>IF(Final_DF!CV103="","",Final_DF!CV103)</f>
        <v>BULLISH</v>
      </c>
      <c r="M103" s="22">
        <f>IF(Final_DF!CW103="","",Final_DF!CW103)</f>
        <v>6</v>
      </c>
      <c r="N103" s="22">
        <f>IF(Final_DF!CX103="","",Final_DF!CX103)</f>
        <v>24</v>
      </c>
      <c r="O103" s="22" t="b">
        <f>IF(Final_DF!CY103="","",Final_DF!CY103)</f>
        <v>0</v>
      </c>
      <c r="P103" s="22" t="str">
        <f>IF(Final_DF!CM103="","",Final_DF!CM103)</f>
        <v>Buy</v>
      </c>
      <c r="Q103" s="22" t="str">
        <f>IF(Final_DF!CN103="","",Final_DF!CN103)</f>
        <v>LAST_LOSER</v>
      </c>
      <c r="R103" s="22">
        <f>IF(P103="","",ROUND((Final_DF!CO103/6)+1,0))</f>
        <v>9</v>
      </c>
      <c r="S103" s="22">
        <f>IF(Final_DF!CP103="","",Final_DF!CP103)</f>
        <v>129</v>
      </c>
      <c r="T103" s="22">
        <f>IFERROR(VLOOKUP(A103,VSLRT!A:E,3,FALSE),"")</f>
        <v>0</v>
      </c>
      <c r="U103" s="22">
        <f>IFERROR(VLOOKUP(A103,VSLRT!A:E,4,FALSE),"")</f>
        <v>0</v>
      </c>
      <c r="V103" s="22">
        <f>IFERROR(VLOOKUP(A103,VSLRT!A:E,5,FALSE),"")</f>
        <v>0</v>
      </c>
      <c r="W103" s="23" t="b">
        <f>IF(Final_DF!BA103="","",Final_DF!BA103)</f>
        <v>0</v>
      </c>
      <c r="X103" s="23" t="b">
        <f>IF(Final_DF!BB103="","",Final_DF!BB103)</f>
        <v>0</v>
      </c>
      <c r="Y103" s="23" t="b">
        <f>IF(Final_DF!BC103="","",Final_DF!BC103)</f>
        <v>0</v>
      </c>
      <c r="Z103" s="23">
        <f>IF(Final_DF!AW103="","",Final_DF!AW103)</f>
        <v>0</v>
      </c>
      <c r="AA103" s="23">
        <f>IF(Final_DF!AX103="","",Final_DF!AX103)</f>
        <v>0</v>
      </c>
      <c r="AB103" s="23">
        <f>IF(Final_DF!AY103="","",Final_DF!AY103)</f>
        <v>0</v>
      </c>
      <c r="AC103" s="23">
        <f>IF(Final_DF!M103="","",ROUND(Final_DF!M103,2))</f>
        <v>-0.56999999999999995</v>
      </c>
      <c r="AD103" s="23">
        <f>IF(Final_DF!L103="","",ROUND(Final_DF!L103,2))</f>
        <v>148.15</v>
      </c>
      <c r="AE103" s="23" t="b">
        <f>IF(Final_DF!AZ103="","",Final_DF!AZ103)</f>
        <v>0</v>
      </c>
      <c r="AH103" s="23" t="str">
        <f>IF(Final_DF!AO103="","",Final_DF!AO103)</f>
        <v>VR6</v>
      </c>
      <c r="AI103" s="23" t="b">
        <f>IF(Final_DF!AP103="","",Final_DF!AP103)</f>
        <v>1</v>
      </c>
      <c r="AJ103" s="23" t="str">
        <f>IF(Final_DF!AH103="","",Final_DF!AH103)</f>
        <v>0.84</v>
      </c>
      <c r="AK103" s="21" t="str">
        <f>IFERROR(VLOOKUP(A103,Postmarket!A:X,24,FALSE),"")</f>
        <v>SOR7</v>
      </c>
      <c r="AL103" s="21" t="str">
        <f>IFERROR(VLOOKUP(A103,Postmarket!A:X,23,FALSE),"")</f>
        <v>SPR6</v>
      </c>
      <c r="AM103" s="21">
        <f>IFERROR(VLOOKUP(A103,Postmarket!A:X,8,FALSE),"")</f>
        <v>-0.13</v>
      </c>
      <c r="AN103" s="21">
        <f>IFERROR(VLOOKUP(A103,Postmarket!A:F,5,FALSE),"")</f>
        <v>148.65</v>
      </c>
      <c r="AO103" s="23" t="str">
        <f>IF(Final_DF!DB103="","",Final_DF!DB103)</f>
        <v/>
      </c>
      <c r="AP103" s="23">
        <f>IF(Final_DF!CZ103="","",Final_DF!CZ103)</f>
        <v>21.73</v>
      </c>
      <c r="AQ103" s="23">
        <f>IF(Final_DF!DA103="","",Final_DF!DA103)</f>
        <v>21.09</v>
      </c>
      <c r="AR103" s="23" t="b">
        <f>IF(Final_DF!DC103="","",Final_DF!DC103)</f>
        <v>0</v>
      </c>
      <c r="AS103" s="23" t="b">
        <f>IF(Final_DF!DD103="","",Final_DF!DD103)</f>
        <v>0</v>
      </c>
      <c r="AT103" s="23" t="b">
        <f>IF(Final_DF!DE103="","",Final_DF!DE103)</f>
        <v>0</v>
      </c>
      <c r="AU103" s="23" t="b">
        <f>IF(Final_DF!DF103="","",Final_DF!DF103)</f>
        <v>0</v>
      </c>
      <c r="AY103" s="3"/>
      <c r="AZ103" s="3"/>
      <c r="BA103" s="3"/>
      <c r="BB103" s="55"/>
      <c r="BC103" s="3"/>
      <c r="BD103" s="3"/>
      <c r="BE103" s="3"/>
      <c r="BF103" s="3"/>
      <c r="BG103" s="3"/>
      <c r="BH103" s="3"/>
      <c r="BI103" s="3"/>
      <c r="BJ103" s="3"/>
      <c r="BK103" s="3"/>
      <c r="BL103" s="3"/>
      <c r="BM103" s="3"/>
      <c r="BN103" s="3"/>
      <c r="BO103" s="3"/>
      <c r="BP103" s="3"/>
      <c r="BQ103" s="3"/>
      <c r="BR103" s="3"/>
      <c r="BS103" s="3"/>
      <c r="BT103" s="3"/>
      <c r="BU103" s="99"/>
      <c r="BV103" s="99"/>
      <c r="BW103" s="3"/>
      <c r="BX103" s="3"/>
      <c r="BY103" s="3"/>
      <c r="BZ103" s="3"/>
      <c r="CA103" s="3"/>
      <c r="CG103" s="3"/>
      <c r="CH103" s="3"/>
      <c r="CI103" s="3"/>
      <c r="CJ103" s="55"/>
      <c r="CK103" s="3"/>
      <c r="CL103" s="3"/>
      <c r="CM103" s="3"/>
      <c r="CN103" s="3"/>
      <c r="CO103" s="3"/>
      <c r="CP103" s="3"/>
      <c r="CQ103" s="3"/>
      <c r="CR103" s="3"/>
      <c r="CS103" s="3"/>
      <c r="CT103" s="3"/>
      <c r="CU103" s="3"/>
      <c r="CV103" s="3"/>
      <c r="CW103" s="3"/>
      <c r="CX103" s="3"/>
      <c r="CY103" s="3"/>
      <c r="CZ103" s="3"/>
      <c r="DA103" s="3"/>
      <c r="DB103" s="3"/>
      <c r="DC103" s="99"/>
      <c r="DD103" s="99"/>
      <c r="DE103" s="3"/>
      <c r="DF103" s="3"/>
      <c r="DG103" s="3"/>
      <c r="DH103" s="3"/>
      <c r="DI103" s="3"/>
      <c r="DJ103" s="3"/>
      <c r="DK103" s="3"/>
      <c r="DP103" s="3"/>
      <c r="DQ103" s="3"/>
      <c r="DR103" s="3"/>
      <c r="DW103" s="3"/>
      <c r="DX103" s="3"/>
      <c r="DY103" s="3"/>
      <c r="ED103" s="3"/>
      <c r="EE103" s="3"/>
      <c r="EF103" s="55"/>
      <c r="EO103" s="3"/>
      <c r="EP103" s="55"/>
      <c r="FB103" s="3"/>
      <c r="FC103" s="3" t="s">
        <v>299</v>
      </c>
      <c r="FD103" s="3">
        <v>176</v>
      </c>
      <c r="FE103" s="3">
        <v>2</v>
      </c>
      <c r="FF103" s="27"/>
      <c r="FG103" s="27">
        <v>1</v>
      </c>
      <c r="FH103" s="27">
        <v>1</v>
      </c>
      <c r="FT103" s="3"/>
      <c r="FU103" s="3"/>
      <c r="FV103" s="27"/>
      <c r="FW103" s="27"/>
      <c r="FX103" s="27"/>
      <c r="FY103" s="27"/>
      <c r="FZ103" s="27"/>
      <c r="GA103" s="3"/>
      <c r="GB103" s="3"/>
      <c r="GC103" s="3"/>
      <c r="GD103" s="3" t="s">
        <v>86</v>
      </c>
      <c r="GE103" s="3" t="str">
        <f t="shared" si="44"/>
        <v>t8 = 'BANKNIFTY1!'</v>
      </c>
      <c r="GF103" s="3" t="str">
        <f t="shared" si="45"/>
        <v/>
      </c>
      <c r="GG103" s="3"/>
      <c r="GH103" s="3"/>
      <c r="GI103" s="3"/>
      <c r="GJ103" s="3"/>
      <c r="GK103" s="3" t="s">
        <v>186</v>
      </c>
      <c r="GL103" s="27">
        <v>1</v>
      </c>
      <c r="GM103" s="27"/>
      <c r="GN103" s="27"/>
      <c r="GO103" s="27"/>
      <c r="GP103" s="27"/>
      <c r="GQ103" s="3"/>
      <c r="GR103" s="3" t="s">
        <v>86</v>
      </c>
      <c r="GS103" s="3" t="str">
        <f t="shared" si="46"/>
        <v>t8 = 'NSE:MPHASIS1!'</v>
      </c>
      <c r="GT103" s="3" t="str">
        <f t="shared" si="47"/>
        <v>MPHASIS</v>
      </c>
      <c r="GU103" s="3"/>
      <c r="GV103" s="3"/>
      <c r="HA103" s="3"/>
      <c r="HB103" s="3"/>
      <c r="HC103" s="3"/>
      <c r="HD103" s="3"/>
      <c r="HE103" s="3"/>
      <c r="HF103" s="3"/>
      <c r="HG103" s="3"/>
      <c r="HH103" s="3"/>
      <c r="HI103" s="3"/>
      <c r="HJ103" s="3"/>
      <c r="HK103" s="3"/>
      <c r="HL103" s="3"/>
      <c r="HM103" s="3"/>
      <c r="HN103" s="55"/>
      <c r="HO103" s="3"/>
      <c r="HP103" s="27"/>
      <c r="HQ103" s="27"/>
      <c r="HR103" s="27"/>
      <c r="HS103" s="27"/>
      <c r="HT103" s="27"/>
      <c r="HU103" s="27"/>
      <c r="HV103" s="27"/>
      <c r="HW103" s="27"/>
      <c r="HX103" s="3"/>
      <c r="HY103" s="3"/>
      <c r="HZ103" s="3"/>
      <c r="IA103" s="3"/>
      <c r="IB103" s="3"/>
      <c r="IC103" s="3"/>
      <c r="ID103" s="3"/>
    </row>
    <row r="104" spans="1:238" x14ac:dyDescent="0.25">
      <c r="A104" s="21" t="str">
        <f>IF(Final_DF!A104="","",Final_DF!A104)</f>
        <v>TRENT</v>
      </c>
      <c r="B104" s="21" t="str">
        <f>IF(Final_DF!G104="","",Final_DF!G104)</f>
        <v xml:space="preserve">TRENT LTD                           </v>
      </c>
      <c r="C104" s="21" t="str">
        <f>IF(Final_DF!E104="","",Final_DF!E104)</f>
        <v>Retail Trade</v>
      </c>
      <c r="D104" s="21" t="str">
        <f>IF(Final_DF!F104="","",Final_DF!F104)</f>
        <v>Apparel/Footwear Retail</v>
      </c>
      <c r="E104" s="21" t="b">
        <f>IF(Final_DF!BT104="","",Final_DF!BT104)</f>
        <v>0</v>
      </c>
      <c r="F104" s="21" t="b">
        <f>IF(Final_DF!BJ104="","",Final_DF!BJ104)</f>
        <v>1</v>
      </c>
      <c r="G104" s="21" t="b">
        <f>IF(Final_DF!CS104="","",Final_DF!CS104)</f>
        <v>0</v>
      </c>
      <c r="H104" s="37" t="str">
        <f>IF(Final_DF!CT104="","",Final_DF!CT104)</f>
        <v>na</v>
      </c>
      <c r="I104" s="37" t="str">
        <f>IF(Final_DF!CU104="","",Final_DF!CU104)</f>
        <v>na</v>
      </c>
      <c r="J104" s="21" t="str">
        <f>IF(Final_DF!CQ104="","",Final_DF!CQ104)</f>
        <v>BEARISH</v>
      </c>
      <c r="K104" s="21" t="str">
        <f>IF(Final_DF!CB104="","",Final_DF!CB104)</f>
        <v>Short Buildup</v>
      </c>
      <c r="L104" s="22" t="str">
        <f>IF(Final_DF!CV104="","",Final_DF!CV104)</f>
        <v>BEARISH</v>
      </c>
      <c r="M104" s="22">
        <f>IF(Final_DF!CW104="","",Final_DF!CW104)</f>
        <v>1</v>
      </c>
      <c r="N104" s="22">
        <f>IF(Final_DF!CX104="","",Final_DF!CX104)</f>
        <v>1</v>
      </c>
      <c r="O104" s="22" t="b">
        <f>IF(Final_DF!CY104="","",Final_DF!CY104)</f>
        <v>1</v>
      </c>
      <c r="P104" s="22" t="str">
        <f>IF(Final_DF!CM104="","",Final_DF!CM104)</f>
        <v>Buy</v>
      </c>
      <c r="Q104" s="22" t="str">
        <f>IF(Final_DF!CN104="","",Final_DF!CN104)</f>
        <v>LAST_LOSER</v>
      </c>
      <c r="R104" s="22">
        <f>IF(P104="","",ROUND((Final_DF!CO104/6)+1,0))</f>
        <v>3</v>
      </c>
      <c r="S104" s="22">
        <f>IF(Final_DF!CP104="","",Final_DF!CP104)</f>
        <v>3120</v>
      </c>
      <c r="T104" s="22">
        <f>IFERROR(VLOOKUP(A104,VSLRT!A:E,3,FALSE),"")</f>
        <v>0</v>
      </c>
      <c r="U104" s="22">
        <f>IFERROR(VLOOKUP(A104,VSLRT!A:E,4,FALSE),"")</f>
        <v>0</v>
      </c>
      <c r="V104" s="22">
        <f>IFERROR(VLOOKUP(A104,VSLRT!A:E,5,FALSE),"")</f>
        <v>0</v>
      </c>
      <c r="W104" s="23" t="b">
        <f>IF(Final_DF!BA104="","",Final_DF!BA104)</f>
        <v>0</v>
      </c>
      <c r="X104" s="23" t="b">
        <f>IF(Final_DF!BB104="","",Final_DF!BB104)</f>
        <v>0</v>
      </c>
      <c r="Y104" s="23" t="b">
        <f>IF(Final_DF!BC104="","",Final_DF!BC104)</f>
        <v>0</v>
      </c>
      <c r="Z104" s="23">
        <f>IF(Final_DF!AW104="","",Final_DF!AW104)</f>
        <v>0</v>
      </c>
      <c r="AA104" s="23">
        <f>IF(Final_DF!AX104="","",Final_DF!AX104)</f>
        <v>0</v>
      </c>
      <c r="AB104" s="23">
        <f>IF(Final_DF!AY104="","",Final_DF!AY104)</f>
        <v>0</v>
      </c>
      <c r="AC104" s="23">
        <f>IF(Final_DF!M104="","",ROUND(Final_DF!M104,2))</f>
        <v>-0.56000000000000005</v>
      </c>
      <c r="AD104" s="23">
        <f>IF(Final_DF!L104="","",ROUND(Final_DF!L104,2))</f>
        <v>3197.7</v>
      </c>
      <c r="AE104" s="23" t="b">
        <f>IF(Final_DF!AZ104="","",Final_DF!AZ104)</f>
        <v>0</v>
      </c>
      <c r="AH104" s="23" t="str">
        <f>IF(Final_DF!AO104="","",Final_DF!AO104)</f>
        <v>VR116</v>
      </c>
      <c r="AI104" s="23" t="b">
        <f>IF(Final_DF!AP104="","",Final_DF!AP104)</f>
        <v>0</v>
      </c>
      <c r="AJ104" s="23" t="str">
        <f>IF(Final_DF!AH104="","",Final_DF!AH104)</f>
        <v>0.59</v>
      </c>
      <c r="AK104" s="21" t="str">
        <f>IFERROR(VLOOKUP(A104,Postmarket!A:X,24,FALSE),"")</f>
        <v/>
      </c>
      <c r="AL104" s="21" t="str">
        <f>IFERROR(VLOOKUP(A104,Postmarket!A:X,23,FALSE),"")</f>
        <v/>
      </c>
      <c r="AM104" s="21">
        <f>IFERROR(VLOOKUP(A104,Postmarket!A:X,8,FALSE),"")</f>
        <v>-0.72</v>
      </c>
      <c r="AN104" s="21">
        <f>IFERROR(VLOOKUP(A104,Postmarket!A:F,5,FALSE),"")</f>
        <v>3210.05</v>
      </c>
      <c r="AO104" s="23" t="str">
        <f>IF(Final_DF!DB104="","",Final_DF!DB104)</f>
        <v/>
      </c>
      <c r="AP104" s="23">
        <f>IF(Final_DF!CZ104="","",Final_DF!CZ104)</f>
        <v>10.87</v>
      </c>
      <c r="AQ104" s="23">
        <f>IF(Final_DF!DA104="","",Final_DF!DA104)</f>
        <v>10.76</v>
      </c>
      <c r="AR104" s="23" t="b">
        <f>IF(Final_DF!DC104="","",Final_DF!DC104)</f>
        <v>0</v>
      </c>
      <c r="AS104" s="23" t="b">
        <f>IF(Final_DF!DD104="","",Final_DF!DD104)</f>
        <v>0</v>
      </c>
      <c r="AT104" s="23" t="b">
        <f>IF(Final_DF!DE104="","",Final_DF!DE104)</f>
        <v>0</v>
      </c>
      <c r="AU104" s="23" t="b">
        <f>IF(Final_DF!DF104="","",Final_DF!DF104)</f>
        <v>0</v>
      </c>
      <c r="AY104" s="3"/>
      <c r="AZ104" s="3"/>
      <c r="BA104" s="3"/>
      <c r="BB104" s="55"/>
      <c r="BC104" s="3"/>
      <c r="BD104" s="3"/>
      <c r="BE104" s="3"/>
      <c r="BF104" s="3"/>
      <c r="BG104" s="3"/>
      <c r="BH104" s="3"/>
      <c r="BI104" s="3"/>
      <c r="BJ104" s="3"/>
      <c r="BK104" s="3"/>
      <c r="BL104" s="3"/>
      <c r="BM104" s="3"/>
      <c r="BN104" s="3"/>
      <c r="BO104" s="3"/>
      <c r="BP104" s="3"/>
      <c r="BQ104" s="3"/>
      <c r="BR104" s="3"/>
      <c r="BS104" s="3"/>
      <c r="BT104" s="3"/>
      <c r="BU104" s="99"/>
      <c r="BV104" s="99"/>
      <c r="BW104" s="3"/>
      <c r="BX104" s="3"/>
      <c r="BY104" s="3"/>
      <c r="BZ104" s="3"/>
      <c r="CA104" s="3"/>
      <c r="CG104" s="3"/>
      <c r="CH104" s="3"/>
      <c r="CI104" s="3"/>
      <c r="CJ104" s="55"/>
      <c r="CK104" s="3"/>
      <c r="CL104" s="3"/>
      <c r="CM104" s="3"/>
      <c r="CN104" s="3"/>
      <c r="CO104" s="3"/>
      <c r="CP104" s="3"/>
      <c r="CQ104" s="3"/>
      <c r="CR104" s="3"/>
      <c r="CS104" s="3"/>
      <c r="CT104" s="3"/>
      <c r="CU104" s="3"/>
      <c r="CV104" s="3"/>
      <c r="CW104" s="3"/>
      <c r="CX104" s="3"/>
      <c r="CY104" s="3"/>
      <c r="CZ104" s="3"/>
      <c r="DA104" s="3"/>
      <c r="DB104" s="3"/>
      <c r="DC104" s="99"/>
      <c r="DD104" s="99"/>
      <c r="DE104" s="3"/>
      <c r="DF104" s="3"/>
      <c r="DG104" s="3"/>
      <c r="DH104" s="3"/>
      <c r="DI104" s="3"/>
      <c r="DJ104" s="3"/>
      <c r="DK104" s="3"/>
      <c r="DP104" s="3"/>
      <c r="DQ104" s="3"/>
      <c r="DR104" s="3"/>
      <c r="DW104" s="3"/>
      <c r="DX104" s="3"/>
      <c r="DY104" s="3"/>
      <c r="ED104" s="3"/>
      <c r="EE104" s="3"/>
      <c r="EF104" s="55"/>
      <c r="EO104" s="3"/>
      <c r="EP104" s="55"/>
      <c r="FB104" s="3" t="s">
        <v>316</v>
      </c>
      <c r="FC104" s="3" t="s">
        <v>224</v>
      </c>
      <c r="FD104" s="3">
        <v>264</v>
      </c>
      <c r="FE104" s="3">
        <v>6</v>
      </c>
      <c r="FF104" s="27">
        <v>1</v>
      </c>
      <c r="FG104" s="27"/>
      <c r="FH104" s="27">
        <v>1</v>
      </c>
      <c r="FT104" s="3"/>
      <c r="FU104" s="3"/>
      <c r="FV104" s="27"/>
      <c r="FW104" s="27"/>
      <c r="FX104" s="27"/>
      <c r="FY104" s="27"/>
      <c r="FZ104" s="27"/>
      <c r="GA104" s="3"/>
      <c r="GB104" s="3"/>
      <c r="GC104" s="3"/>
      <c r="GD104" s="3" t="s">
        <v>87</v>
      </c>
      <c r="GE104" s="3" t="str">
        <f t="shared" si="44"/>
        <v>t9 = 'BANKNIFTY1!'</v>
      </c>
      <c r="GF104" s="3" t="str">
        <f t="shared" si="45"/>
        <v/>
      </c>
      <c r="GG104" s="3"/>
      <c r="GH104" s="3"/>
      <c r="GI104" s="3"/>
      <c r="GJ104" s="3"/>
      <c r="GK104" s="3" t="s">
        <v>203</v>
      </c>
      <c r="GL104" s="27">
        <v>1</v>
      </c>
      <c r="GM104" s="27"/>
      <c r="GN104" s="27"/>
      <c r="GO104" s="27"/>
      <c r="GP104" s="27"/>
      <c r="GQ104" s="3"/>
      <c r="GR104" s="3" t="s">
        <v>87</v>
      </c>
      <c r="GS104" s="3" t="str">
        <f t="shared" si="46"/>
        <v>t9 = 'NSE:MUTHOOTFIN1!'</v>
      </c>
      <c r="GT104" s="3" t="str">
        <f t="shared" si="47"/>
        <v>MUTHOOTFIN</v>
      </c>
      <c r="GU104" s="3"/>
      <c r="GV104" s="3"/>
      <c r="HA104" s="3"/>
      <c r="HB104" s="3"/>
      <c r="HC104" s="3"/>
      <c r="HD104" s="3"/>
      <c r="HE104" s="3"/>
      <c r="HF104" s="3"/>
      <c r="HG104" s="3"/>
      <c r="HH104" s="3"/>
      <c r="HI104" s="3"/>
      <c r="HJ104" s="3"/>
      <c r="HK104" s="3"/>
      <c r="HL104" s="3"/>
      <c r="HM104" s="3"/>
      <c r="HN104" s="55"/>
      <c r="HO104" s="3"/>
      <c r="HP104" s="27"/>
      <c r="HQ104" s="27"/>
      <c r="HR104" s="27"/>
      <c r="HS104" s="27"/>
      <c r="HT104" s="27"/>
      <c r="HU104" s="27"/>
      <c r="HV104" s="27"/>
      <c r="HW104" s="27"/>
      <c r="HX104" s="3"/>
      <c r="HY104" s="3"/>
      <c r="HZ104" s="3"/>
      <c r="IA104" s="3"/>
      <c r="IB104" s="3"/>
      <c r="IC104" s="3"/>
      <c r="ID104" s="3"/>
    </row>
    <row r="105" spans="1:238" x14ac:dyDescent="0.25">
      <c r="A105" s="21" t="str">
        <f>IF(Final_DF!A105="","",Final_DF!A105)</f>
        <v>INDHOTEL</v>
      </c>
      <c r="B105" s="21" t="str">
        <f>IF(Final_DF!G105="","",Final_DF!G105)</f>
        <v xml:space="preserve">THE INDIAN HOTELS CO. LTD           </v>
      </c>
      <c r="C105" s="21" t="str">
        <f>IF(Final_DF!E105="","",Final_DF!E105)</f>
        <v>Consumer Services</v>
      </c>
      <c r="D105" s="21" t="str">
        <f>IF(Final_DF!F105="","",Final_DF!F105)</f>
        <v>Hotels/Resorts/Cruise lines</v>
      </c>
      <c r="E105" s="21" t="b">
        <f>IF(Final_DF!BT105="","",Final_DF!BT105)</f>
        <v>0</v>
      </c>
      <c r="F105" s="21" t="b">
        <f>IF(Final_DF!BJ105="","",Final_DF!BJ105)</f>
        <v>1</v>
      </c>
      <c r="G105" s="21" t="b">
        <f>IF(Final_DF!CS105="","",Final_DF!CS105)</f>
        <v>0</v>
      </c>
      <c r="H105" s="37" t="str">
        <f>IF(Final_DF!CT105="","",Final_DF!CT105)</f>
        <v>BULLISH_ALIGNMENT</v>
      </c>
      <c r="I105" s="37" t="str">
        <f>IF(Final_DF!CU105="","",Final_DF!CU105)</f>
        <v>na</v>
      </c>
      <c r="J105" s="21" t="str">
        <f>IF(Final_DF!CQ105="","",Final_DF!CQ105)</f>
        <v>BULLISH</v>
      </c>
      <c r="K105" s="21" t="str">
        <f>IF(Final_DF!CB105="","",Final_DF!CB105)</f>
        <v>Short Covering</v>
      </c>
      <c r="L105" s="22" t="str">
        <f>IF(Final_DF!CV105="","",Final_DF!CV105)</f>
        <v>BULLISH</v>
      </c>
      <c r="M105" s="22">
        <f>IF(Final_DF!CW105="","",Final_DF!CW105)</f>
        <v>3</v>
      </c>
      <c r="N105" s="22">
        <f>IF(Final_DF!CX105="","",Final_DF!CX105)</f>
        <v>79</v>
      </c>
      <c r="O105" s="22" t="b">
        <f>IF(Final_DF!CY105="","",Final_DF!CY105)</f>
        <v>1</v>
      </c>
      <c r="P105" s="22" t="str">
        <f>IF(Final_DF!CM105="","",Final_DF!CM105)</f>
        <v>Buy</v>
      </c>
      <c r="Q105" s="22" t="str">
        <f>IF(Final_DF!CN105="","",Final_DF!CN105)</f>
        <v>LAST_LOSER</v>
      </c>
      <c r="R105" s="22">
        <f>IF(P105="","",ROUND((Final_DF!CO105/6)+1,0))</f>
        <v>3</v>
      </c>
      <c r="S105" s="22">
        <f>IF(Final_DF!CP105="","",Final_DF!CP105)</f>
        <v>455</v>
      </c>
      <c r="T105" s="22">
        <f>IFERROR(VLOOKUP(A105,VSLRT!A:E,3,FALSE),"")</f>
        <v>0</v>
      </c>
      <c r="U105" s="22">
        <f>IFERROR(VLOOKUP(A105,VSLRT!A:E,4,FALSE),"")</f>
        <v>0</v>
      </c>
      <c r="V105" s="22">
        <f>IFERROR(VLOOKUP(A105,VSLRT!A:E,5,FALSE),"")</f>
        <v>0</v>
      </c>
      <c r="W105" s="23" t="b">
        <f>IF(Final_DF!BA105="","",Final_DF!BA105)</f>
        <v>0</v>
      </c>
      <c r="X105" s="23" t="b">
        <f>IF(Final_DF!BB105="","",Final_DF!BB105)</f>
        <v>0</v>
      </c>
      <c r="Y105" s="23" t="b">
        <f>IF(Final_DF!BC105="","",Final_DF!BC105)</f>
        <v>0</v>
      </c>
      <c r="Z105" s="23">
        <f>IF(Final_DF!AW105="","",Final_DF!AW105)</f>
        <v>0</v>
      </c>
      <c r="AA105" s="23">
        <f>IF(Final_DF!AX105="","",Final_DF!AX105)</f>
        <v>0</v>
      </c>
      <c r="AB105" s="23">
        <f>IF(Final_DF!AY105="","",Final_DF!AY105)</f>
        <v>0</v>
      </c>
      <c r="AC105" s="23">
        <f>IF(Final_DF!M105="","",ROUND(Final_DF!M105,2))</f>
        <v>-0.55000000000000004</v>
      </c>
      <c r="AD105" s="23">
        <f>IF(Final_DF!L105="","",ROUND(Final_DF!L105,2))</f>
        <v>479.55</v>
      </c>
      <c r="AE105" s="23" t="b">
        <f>IF(Final_DF!AZ105="","",Final_DF!AZ105)</f>
        <v>0</v>
      </c>
      <c r="AH105" s="23" t="str">
        <f>IF(Final_DF!AO105="","",Final_DF!AO105)</f>
        <v>VR40</v>
      </c>
      <c r="AI105" s="23" t="b">
        <f>IF(Final_DF!AP105="","",Final_DF!AP105)</f>
        <v>0</v>
      </c>
      <c r="AJ105" s="23" t="str">
        <f>IF(Final_DF!AH105="","",Final_DF!AH105)</f>
        <v>0.58</v>
      </c>
      <c r="AK105" s="21" t="str">
        <f>IFERROR(VLOOKUP(A105,Postmarket!A:X,24,FALSE),"")</f>
        <v/>
      </c>
      <c r="AL105" s="21" t="str">
        <f>IFERROR(VLOOKUP(A105,Postmarket!A:X,23,FALSE),"")</f>
        <v/>
      </c>
      <c r="AM105" s="21">
        <f>IFERROR(VLOOKUP(A105,Postmarket!A:X,8,FALSE),"")</f>
        <v>0.17</v>
      </c>
      <c r="AN105" s="21">
        <f>IFERROR(VLOOKUP(A105,Postmarket!A:F,5,FALSE),"")</f>
        <v>482.2</v>
      </c>
      <c r="AO105" s="23" t="str">
        <f>IF(Final_DF!DB105="","",Final_DF!DB105)</f>
        <v/>
      </c>
      <c r="AP105" s="23">
        <f>IF(Final_DF!CZ105="","",Final_DF!CZ105)</f>
        <v>18.260000000000002</v>
      </c>
      <c r="AQ105" s="23">
        <f>IF(Final_DF!DA105="","",Final_DF!DA105)</f>
        <v>18.57</v>
      </c>
      <c r="AR105" s="23" t="b">
        <f>IF(Final_DF!DC105="","",Final_DF!DC105)</f>
        <v>0</v>
      </c>
      <c r="AS105" s="23" t="b">
        <f>IF(Final_DF!DD105="","",Final_DF!DD105)</f>
        <v>0</v>
      </c>
      <c r="AT105" s="23" t="b">
        <f>IF(Final_DF!DE105="","",Final_DF!DE105)</f>
        <v>0</v>
      </c>
      <c r="AU105" s="23" t="b">
        <f>IF(Final_DF!DF105="","",Final_DF!DF105)</f>
        <v>0</v>
      </c>
      <c r="AY105" s="3"/>
      <c r="AZ105" s="3"/>
      <c r="BA105" s="3"/>
      <c r="BB105" s="55"/>
      <c r="BC105" s="3"/>
      <c r="BD105" s="3"/>
      <c r="BE105" s="3"/>
      <c r="BF105" s="3"/>
      <c r="BG105" s="3"/>
      <c r="BH105" s="3"/>
      <c r="BI105" s="3"/>
      <c r="BJ105" s="3"/>
      <c r="BK105" s="3"/>
      <c r="BL105" s="3"/>
      <c r="BM105" s="3"/>
      <c r="BN105" s="3"/>
      <c r="BO105" s="3"/>
      <c r="BP105" s="3"/>
      <c r="BQ105" s="3"/>
      <c r="BR105" s="3"/>
      <c r="BS105" s="3"/>
      <c r="BT105" s="3"/>
      <c r="BU105" s="99"/>
      <c r="BV105" s="99"/>
      <c r="BW105" s="3"/>
      <c r="BX105" s="3"/>
      <c r="BY105" s="3"/>
      <c r="BZ105" s="3"/>
      <c r="CA105" s="3"/>
      <c r="CG105" s="3"/>
      <c r="CH105" s="3"/>
      <c r="CI105" s="3"/>
      <c r="CJ105" s="55"/>
      <c r="CK105" s="3"/>
      <c r="CL105" s="3"/>
      <c r="CM105" s="3"/>
      <c r="CN105" s="3"/>
      <c r="CO105" s="3"/>
      <c r="CP105" s="3"/>
      <c r="CQ105" s="3"/>
      <c r="CR105" s="3"/>
      <c r="CS105" s="3"/>
      <c r="CT105" s="3"/>
      <c r="CU105" s="3"/>
      <c r="CV105" s="3"/>
      <c r="CW105" s="3"/>
      <c r="CX105" s="3"/>
      <c r="CY105" s="3"/>
      <c r="CZ105" s="3"/>
      <c r="DA105" s="3"/>
      <c r="DB105" s="3"/>
      <c r="DC105" s="99"/>
      <c r="DD105" s="99"/>
      <c r="DE105" s="3"/>
      <c r="DF105" s="3"/>
      <c r="DG105" s="3"/>
      <c r="DH105" s="3"/>
      <c r="DI105" s="3"/>
      <c r="DJ105" s="3"/>
      <c r="DK105" s="3"/>
      <c r="DP105" s="3"/>
      <c r="DQ105" s="3"/>
      <c r="DR105" s="3"/>
      <c r="DW105" s="3"/>
      <c r="DX105" s="3"/>
      <c r="DY105" s="3"/>
      <c r="ED105" s="3"/>
      <c r="EE105" s="3"/>
      <c r="EF105" s="55"/>
      <c r="EO105" s="3"/>
      <c r="EP105" s="55"/>
      <c r="FB105" s="3"/>
      <c r="FC105" s="3" t="s">
        <v>175</v>
      </c>
      <c r="FD105" s="3">
        <v>859</v>
      </c>
      <c r="FE105" s="3">
        <v>2</v>
      </c>
      <c r="FF105" s="27"/>
      <c r="FG105" s="27">
        <v>1</v>
      </c>
      <c r="FH105" s="27">
        <v>1</v>
      </c>
      <c r="FT105" s="3"/>
      <c r="FU105" s="3"/>
      <c r="FV105" s="27"/>
      <c r="FW105" s="27"/>
      <c r="FX105" s="27"/>
      <c r="FY105" s="27"/>
      <c r="FZ105" s="27"/>
      <c r="GA105" s="3"/>
      <c r="GB105" s="3"/>
      <c r="GC105" s="3"/>
      <c r="GD105" s="3" t="s">
        <v>88</v>
      </c>
      <c r="GE105" s="3" t="str">
        <f t="shared" si="44"/>
        <v>t10 = 'BANKNIFTY1!'</v>
      </c>
      <c r="GF105" s="3" t="str">
        <f t="shared" si="45"/>
        <v/>
      </c>
      <c r="GG105" s="3"/>
      <c r="GH105" s="3"/>
      <c r="GI105" s="3"/>
      <c r="GJ105" s="3"/>
      <c r="GK105" s="3" t="s">
        <v>277</v>
      </c>
      <c r="GL105" s="27">
        <v>1</v>
      </c>
      <c r="GM105" s="27"/>
      <c r="GN105" s="27"/>
      <c r="GO105" s="27"/>
      <c r="GP105" s="27"/>
      <c r="GQ105" s="3"/>
      <c r="GR105" s="3" t="s">
        <v>88</v>
      </c>
      <c r="GS105" s="3" t="str">
        <f t="shared" si="46"/>
        <v>t10 = 'NSE:NAUKRI1!'</v>
      </c>
      <c r="GT105" s="3" t="str">
        <f t="shared" si="47"/>
        <v>NAUKRI</v>
      </c>
      <c r="GU105" s="3"/>
      <c r="GV105" s="3"/>
      <c r="HA105" s="3"/>
      <c r="HB105" s="3"/>
      <c r="HC105" s="3"/>
      <c r="HD105" s="3"/>
      <c r="HE105" s="3"/>
      <c r="HF105" s="3"/>
      <c r="HG105" s="3"/>
      <c r="HH105" s="3"/>
      <c r="HI105" s="3"/>
      <c r="HJ105" s="3"/>
      <c r="HK105" s="3"/>
      <c r="HL105" s="3"/>
      <c r="HM105" s="3"/>
      <c r="HN105" s="55"/>
      <c r="HO105" s="3"/>
      <c r="HP105" s="27"/>
      <c r="HQ105" s="27"/>
      <c r="HR105" s="27"/>
      <c r="HS105" s="27"/>
      <c r="HT105" s="27"/>
      <c r="HU105" s="27"/>
      <c r="HV105" s="27"/>
      <c r="HW105" s="27"/>
      <c r="HX105" s="3"/>
      <c r="HY105" s="3"/>
      <c r="HZ105" s="3"/>
      <c r="IA105" s="3"/>
      <c r="IB105" s="3"/>
      <c r="IC105" s="3"/>
      <c r="ID105" s="3"/>
    </row>
    <row r="106" spans="1:238" x14ac:dyDescent="0.25">
      <c r="A106" s="21" t="str">
        <f>IF(Final_DF!A106="","",Final_DF!A106)</f>
        <v>PIDILITIND</v>
      </c>
      <c r="B106" s="21" t="str">
        <f>IF(Final_DF!G106="","",Final_DF!G106)</f>
        <v xml:space="preserve">PIDILITE INDUSTRIES LTD             </v>
      </c>
      <c r="C106" s="21" t="str">
        <f>IF(Final_DF!E106="","",Final_DF!E106)</f>
        <v>Process Industries</v>
      </c>
      <c r="D106" s="21" t="str">
        <f>IF(Final_DF!F106="","",Final_DF!F106)</f>
        <v>Industrial Specialties</v>
      </c>
      <c r="E106" s="21" t="b">
        <f>IF(Final_DF!BT106="","",Final_DF!BT106)</f>
        <v>1</v>
      </c>
      <c r="F106" s="21" t="b">
        <f>IF(Final_DF!BJ106="","",Final_DF!BJ106)</f>
        <v>1</v>
      </c>
      <c r="G106" s="21" t="b">
        <f>IF(Final_DF!CS106="","",Final_DF!CS106)</f>
        <v>0</v>
      </c>
      <c r="H106" s="37" t="str">
        <f>IF(Final_DF!CT106="","",Final_DF!CT106)</f>
        <v>na</v>
      </c>
      <c r="I106" s="37" t="str">
        <f>IF(Final_DF!CU106="","",Final_DF!CU106)</f>
        <v>na</v>
      </c>
      <c r="J106" s="21" t="str">
        <f>IF(Final_DF!CQ106="","",Final_DF!CQ106)</f>
        <v>BEARISH</v>
      </c>
      <c r="K106" s="21" t="str">
        <f>IF(Final_DF!CB106="","",Final_DF!CB106)</f>
        <v>Short Buildup</v>
      </c>
      <c r="L106" s="22" t="str">
        <f>IF(Final_DF!CV106="","",Final_DF!CV106)</f>
        <v>BULLISH</v>
      </c>
      <c r="M106" s="22">
        <f>IF(Final_DF!CW106="","",Final_DF!CW106)</f>
        <v>7</v>
      </c>
      <c r="N106" s="22">
        <f>IF(Final_DF!CX106="","",Final_DF!CX106)</f>
        <v>462</v>
      </c>
      <c r="O106" s="22" t="b">
        <f>IF(Final_DF!CY106="","",Final_DF!CY106)</f>
        <v>0</v>
      </c>
      <c r="P106" s="22" t="str">
        <f>IF(Final_DF!CM106="","",Final_DF!CM106)</f>
        <v>Sell</v>
      </c>
      <c r="Q106" s="22" t="str">
        <f>IF(Final_DF!CN106="","",Final_DF!CN106)</f>
        <v>LAST_LOSER</v>
      </c>
      <c r="R106" s="22">
        <f>IF(P106="","",ROUND((Final_DF!CO106/6)+1,0))</f>
        <v>5</v>
      </c>
      <c r="S106" s="22">
        <f>IF(Final_DF!CP106="","",Final_DF!CP106)</f>
        <v>2780</v>
      </c>
      <c r="T106" s="22">
        <f>IFERROR(VLOOKUP(A106,VSLRT!A:E,3,FALSE),"")</f>
        <v>0</v>
      </c>
      <c r="U106" s="22">
        <f>IFERROR(VLOOKUP(A106,VSLRT!A:E,4,FALSE),"")</f>
        <v>0</v>
      </c>
      <c r="V106" s="22">
        <f>IFERROR(VLOOKUP(A106,VSLRT!A:E,5,FALSE),"")</f>
        <v>0</v>
      </c>
      <c r="W106" s="23" t="b">
        <f>IF(Final_DF!BA106="","",Final_DF!BA106)</f>
        <v>0</v>
      </c>
      <c r="X106" s="23" t="b">
        <f>IF(Final_DF!BB106="","",Final_DF!BB106)</f>
        <v>0</v>
      </c>
      <c r="Y106" s="23" t="b">
        <f>IF(Final_DF!BC106="","",Final_DF!BC106)</f>
        <v>0</v>
      </c>
      <c r="Z106" s="23">
        <f>IF(Final_DF!AW106="","",Final_DF!AW106)</f>
        <v>0</v>
      </c>
      <c r="AA106" s="23">
        <f>IF(Final_DF!AX106="","",Final_DF!AX106)</f>
        <v>0</v>
      </c>
      <c r="AB106" s="23">
        <f>IF(Final_DF!AY106="","",Final_DF!AY106)</f>
        <v>0</v>
      </c>
      <c r="AC106" s="23">
        <f>IF(Final_DF!M106="","",ROUND(Final_DF!M106,2))</f>
        <v>-0.48</v>
      </c>
      <c r="AD106" s="23">
        <f>IF(Final_DF!L106="","",ROUND(Final_DF!L106,2))</f>
        <v>2682.55</v>
      </c>
      <c r="AE106" s="23" t="b">
        <f>IF(Final_DF!AZ106="","",Final_DF!AZ106)</f>
        <v>0</v>
      </c>
      <c r="AH106" s="23" t="str">
        <f>IF(Final_DF!AO106="","",Final_DF!AO106)</f>
        <v>VR158</v>
      </c>
      <c r="AI106" s="23" t="b">
        <f>IF(Final_DF!AP106="","",Final_DF!AP106)</f>
        <v>0</v>
      </c>
      <c r="AJ106" s="23" t="str">
        <f>IF(Final_DF!AH106="","",Final_DF!AH106)</f>
        <v>-0.10</v>
      </c>
      <c r="AK106" s="21" t="str">
        <f>IFERROR(VLOOKUP(A106,Postmarket!A:X,24,FALSE),"")</f>
        <v/>
      </c>
      <c r="AL106" s="21" t="str">
        <f>IFERROR(VLOOKUP(A106,Postmarket!A:X,23,FALSE),"")</f>
        <v>SPR18</v>
      </c>
      <c r="AM106" s="21">
        <f>IFERROR(VLOOKUP(A106,Postmarket!A:X,8,FALSE),"")</f>
        <v>-0.44</v>
      </c>
      <c r="AN106" s="21">
        <f>IFERROR(VLOOKUP(A106,Postmarket!A:F,5,FALSE),"")</f>
        <v>2687.7</v>
      </c>
      <c r="AO106" s="23" t="str">
        <f>IF(Final_DF!DB106="","",Final_DF!DB106)</f>
        <v/>
      </c>
      <c r="AP106" s="23">
        <f>IF(Final_DF!CZ106="","",Final_DF!CZ106)</f>
        <v>14.35</v>
      </c>
      <c r="AQ106" s="23">
        <f>IF(Final_DF!DA106="","",Final_DF!DA106)</f>
        <v>14.34</v>
      </c>
      <c r="AR106" s="23" t="b">
        <f>IF(Final_DF!DC106="","",Final_DF!DC106)</f>
        <v>0</v>
      </c>
      <c r="AS106" s="23" t="b">
        <f>IF(Final_DF!DD106="","",Final_DF!DD106)</f>
        <v>0</v>
      </c>
      <c r="AT106" s="23" t="b">
        <f>IF(Final_DF!DE106="","",Final_DF!DE106)</f>
        <v>0</v>
      </c>
      <c r="AU106" s="23" t="b">
        <f>IF(Final_DF!DF106="","",Final_DF!DF106)</f>
        <v>0</v>
      </c>
      <c r="AY106" s="3"/>
      <c r="AZ106" s="3"/>
      <c r="BA106" s="3"/>
      <c r="BB106" s="55"/>
      <c r="BC106" s="3"/>
      <c r="BD106" s="3"/>
      <c r="BE106" s="3"/>
      <c r="BF106" s="3"/>
      <c r="BG106" s="3"/>
      <c r="BH106" s="3"/>
      <c r="BI106" s="3"/>
      <c r="BJ106" s="3"/>
      <c r="BK106" s="3"/>
      <c r="BL106" s="3"/>
      <c r="BM106" s="3"/>
      <c r="BN106" s="3"/>
      <c r="BO106" s="3"/>
      <c r="BP106" s="3"/>
      <c r="BQ106" s="3"/>
      <c r="BR106" s="3"/>
      <c r="BS106" s="3"/>
      <c r="BT106" s="3"/>
      <c r="BU106" s="99"/>
      <c r="BV106" s="99"/>
      <c r="BW106" s="3"/>
      <c r="BX106" s="3"/>
      <c r="BY106" s="3"/>
      <c r="BZ106" s="3"/>
      <c r="CA106" s="3"/>
      <c r="CG106" s="3"/>
      <c r="CH106" s="3"/>
      <c r="CI106" s="3"/>
      <c r="CJ106" s="55"/>
      <c r="CK106" s="3"/>
      <c r="CL106" s="3"/>
      <c r="CM106" s="3"/>
      <c r="CN106" s="3"/>
      <c r="CO106" s="3"/>
      <c r="CP106" s="3"/>
      <c r="CQ106" s="3"/>
      <c r="CR106" s="3"/>
      <c r="CS106" s="3"/>
      <c r="CT106" s="3"/>
      <c r="CU106" s="3"/>
      <c r="CV106" s="3"/>
      <c r="CW106" s="3"/>
      <c r="CX106" s="3"/>
      <c r="CY106" s="3"/>
      <c r="CZ106" s="3"/>
      <c r="DA106" s="3"/>
      <c r="DB106" s="3"/>
      <c r="DC106" s="99"/>
      <c r="DD106" s="99"/>
      <c r="DE106" s="3"/>
      <c r="DF106" s="3"/>
      <c r="DG106" s="3"/>
      <c r="DH106" s="3"/>
      <c r="DI106" s="3"/>
      <c r="DJ106" s="3"/>
      <c r="DK106" s="3"/>
      <c r="DP106" s="3"/>
      <c r="DQ106" s="3"/>
      <c r="DR106" s="3"/>
      <c r="DW106" s="3"/>
      <c r="DX106" s="3"/>
      <c r="DY106" s="3"/>
      <c r="ED106" s="3"/>
      <c r="EE106" s="3"/>
      <c r="EF106" s="55"/>
      <c r="EO106" s="3"/>
      <c r="EP106" s="55"/>
      <c r="FB106" s="3"/>
      <c r="FC106" s="3" t="s">
        <v>243</v>
      </c>
      <c r="FD106" s="3">
        <v>1</v>
      </c>
      <c r="FE106" s="3">
        <v>1</v>
      </c>
      <c r="FF106" s="27">
        <v>1</v>
      </c>
      <c r="FG106" s="27"/>
      <c r="FH106" s="27">
        <v>1</v>
      </c>
      <c r="FT106" s="3"/>
      <c r="FU106" s="3"/>
      <c r="FV106" s="27"/>
      <c r="FW106" s="27"/>
      <c r="FX106" s="27"/>
      <c r="FY106" s="27"/>
      <c r="FZ106" s="27"/>
      <c r="GA106" s="3"/>
      <c r="GB106" s="3"/>
      <c r="GC106" s="3"/>
      <c r="GD106" s="3" t="s">
        <v>89</v>
      </c>
      <c r="GE106" s="3" t="str">
        <f t="shared" si="44"/>
        <v>t11 = 'BANKNIFTY1!'</v>
      </c>
      <c r="GF106" s="3" t="str">
        <f t="shared" si="45"/>
        <v/>
      </c>
      <c r="GG106" s="3"/>
      <c r="GH106" s="3"/>
      <c r="GI106" s="3"/>
      <c r="GJ106" s="3"/>
      <c r="GK106" s="3" t="s">
        <v>214</v>
      </c>
      <c r="GL106" s="27">
        <v>1</v>
      </c>
      <c r="GM106" s="27"/>
      <c r="GN106" s="27"/>
      <c r="GO106" s="27"/>
      <c r="GP106" s="27"/>
      <c r="GQ106" s="3"/>
      <c r="GR106" s="3" t="s">
        <v>89</v>
      </c>
      <c r="GS106" s="3" t="str">
        <f t="shared" si="46"/>
        <v>t11 = 'NSE:NAVINFLUOR1!'</v>
      </c>
      <c r="GT106" s="3" t="str">
        <f t="shared" si="47"/>
        <v>NAVINFLUOR</v>
      </c>
      <c r="GU106" s="3"/>
      <c r="GV106" s="3"/>
      <c r="HA106" s="3"/>
      <c r="HB106" s="3"/>
      <c r="HC106" s="3"/>
      <c r="HD106" s="3"/>
      <c r="HE106" s="3"/>
      <c r="HF106" s="3"/>
      <c r="HG106" s="3"/>
      <c r="HH106" s="3"/>
      <c r="HI106" s="3"/>
      <c r="HJ106" s="3"/>
      <c r="HK106" s="3"/>
      <c r="HL106" s="3"/>
      <c r="HM106" s="3"/>
      <c r="HN106" s="55"/>
      <c r="HO106" s="3"/>
      <c r="HP106" s="27"/>
      <c r="HQ106" s="27"/>
      <c r="HR106" s="27"/>
      <c r="HS106" s="27"/>
      <c r="HT106" s="27"/>
      <c r="HU106" s="27"/>
      <c r="HV106" s="27"/>
      <c r="HW106" s="27"/>
      <c r="HX106" s="3"/>
      <c r="HY106" s="3"/>
      <c r="HZ106" s="3"/>
      <c r="IA106" s="3"/>
      <c r="IB106" s="3"/>
      <c r="IC106" s="3"/>
      <c r="ID106" s="3"/>
    </row>
    <row r="107" spans="1:238" x14ac:dyDescent="0.25">
      <c r="A107" s="21" t="str">
        <f>IF(Final_DF!A107="","",Final_DF!A107)</f>
        <v>CHOLAFIN</v>
      </c>
      <c r="B107" s="21" t="str">
        <f>IF(Final_DF!G107="","",Final_DF!G107)</f>
        <v xml:space="preserve">CHOLAMANDALAM IN &amp; FIN CO           </v>
      </c>
      <c r="C107" s="21" t="str">
        <f>IF(Final_DF!E107="","",Final_DF!E107)</f>
        <v>Finance</v>
      </c>
      <c r="D107" s="21" t="str">
        <f>IF(Final_DF!F107="","",Final_DF!F107)</f>
        <v>Finance/Rental/Leasing</v>
      </c>
      <c r="E107" s="21" t="b">
        <f>IF(Final_DF!BT107="","",Final_DF!BT107)</f>
        <v>1</v>
      </c>
      <c r="F107" s="21" t="b">
        <f>IF(Final_DF!BJ107="","",Final_DF!BJ107)</f>
        <v>1</v>
      </c>
      <c r="G107" s="21" t="b">
        <f>IF(Final_DF!CS107="","",Final_DF!CS107)</f>
        <v>0</v>
      </c>
      <c r="H107" s="37" t="str">
        <f>IF(Final_DF!CT107="","",Final_DF!CT107)</f>
        <v>BEARISH_ALIGNMENT</v>
      </c>
      <c r="I107" s="37" t="str">
        <f>IF(Final_DF!CU107="","",Final_DF!CU107)</f>
        <v>BEARISH_ALIGNMENT</v>
      </c>
      <c r="J107" s="21" t="str">
        <f>IF(Final_DF!CQ107="","",Final_DF!CQ107)</f>
        <v>BEARISH</v>
      </c>
      <c r="K107" s="21" t="str">
        <f>IF(Final_DF!CB107="","",Final_DF!CB107)</f>
        <v>Long Unwinding</v>
      </c>
      <c r="L107" s="22" t="str">
        <f>IF(Final_DF!CV107="","",Final_DF!CV107)</f>
        <v>na</v>
      </c>
      <c r="M107" s="22">
        <f>IF(Final_DF!CW107="","",Final_DF!CW107)</f>
        <v>0</v>
      </c>
      <c r="N107" s="22">
        <f>IF(Final_DF!CX107="","",Final_DF!CX107)</f>
        <v>0</v>
      </c>
      <c r="O107" s="22" t="b">
        <f>IF(Final_DF!CY107="","",Final_DF!CY107)</f>
        <v>0</v>
      </c>
      <c r="P107" s="22">
        <f>IF(Final_DF!CM107="","",Final_DF!CM107)</f>
        <v>0</v>
      </c>
      <c r="Q107" s="22">
        <f>IF(Final_DF!CN107="","",Final_DF!CN107)</f>
        <v>0</v>
      </c>
      <c r="R107" s="22">
        <f>IF(P107="","",ROUND((Final_DF!CO107/6)+1,0))</f>
        <v>1</v>
      </c>
      <c r="S107" s="22">
        <f>IF(Final_DF!CP107="","",Final_DF!CP107)</f>
        <v>0</v>
      </c>
      <c r="T107" s="22">
        <f>IFERROR(VLOOKUP(A107,VSLRT!A:E,3,FALSE),"")</f>
        <v>0</v>
      </c>
      <c r="U107" s="22">
        <f>IFERROR(VLOOKUP(A107,VSLRT!A:E,4,FALSE),"")</f>
        <v>0</v>
      </c>
      <c r="V107" s="22">
        <f>IFERROR(VLOOKUP(A107,VSLRT!A:E,5,FALSE),"")</f>
        <v>0</v>
      </c>
      <c r="W107" s="23" t="b">
        <f>IF(Final_DF!BA107="","",Final_DF!BA107)</f>
        <v>0</v>
      </c>
      <c r="X107" s="23" t="b">
        <f>IF(Final_DF!BB107="","",Final_DF!BB107)</f>
        <v>0</v>
      </c>
      <c r="Y107" s="23" t="b">
        <f>IF(Final_DF!BC107="","",Final_DF!BC107)</f>
        <v>0</v>
      </c>
      <c r="Z107" s="23">
        <f>IF(Final_DF!AW107="","",Final_DF!AW107)</f>
        <v>0</v>
      </c>
      <c r="AA107" s="23">
        <f>IF(Final_DF!AX107="","",Final_DF!AX107)</f>
        <v>0</v>
      </c>
      <c r="AB107" s="23">
        <f>IF(Final_DF!AY107="","",Final_DF!AY107)</f>
        <v>0</v>
      </c>
      <c r="AC107" s="23">
        <f>IF(Final_DF!M107="","",ROUND(Final_DF!M107,2))</f>
        <v>-0.47</v>
      </c>
      <c r="AD107" s="23">
        <f>IF(Final_DF!L107="","",ROUND(Final_DF!L107,2))</f>
        <v>1262.4000000000001</v>
      </c>
      <c r="AE107" s="23" t="b">
        <f>IF(Final_DF!AZ107="","",Final_DF!AZ107)</f>
        <v>0</v>
      </c>
      <c r="AH107" s="23" t="str">
        <f>IF(Final_DF!AO107="","",Final_DF!AO107)</f>
        <v>VR81</v>
      </c>
      <c r="AI107" s="23" t="b">
        <f>IF(Final_DF!AP107="","",Final_DF!AP107)</f>
        <v>0</v>
      </c>
      <c r="AJ107" s="23" t="str">
        <f>IF(Final_DF!AH107="","",Final_DF!AH107)</f>
        <v>-0.00</v>
      </c>
      <c r="AK107" s="21" t="str">
        <f>IFERROR(VLOOKUP(A107,Postmarket!A:X,24,FALSE),"")</f>
        <v/>
      </c>
      <c r="AL107" s="21" t="str">
        <f>IFERROR(VLOOKUP(A107,Postmarket!A:X,23,FALSE),"")</f>
        <v>SPR28</v>
      </c>
      <c r="AM107" s="21">
        <f>IFERROR(VLOOKUP(A107,Postmarket!A:X,8,FALSE),"")</f>
        <v>-0.6</v>
      </c>
      <c r="AN107" s="21">
        <f>IFERROR(VLOOKUP(A107,Postmarket!A:F,5,FALSE),"")</f>
        <v>1265.55</v>
      </c>
      <c r="AO107" s="23" t="str">
        <f>IF(Final_DF!DB107="","",Final_DF!DB107)</f>
        <v/>
      </c>
      <c r="AP107" s="23">
        <f>IF(Final_DF!CZ107="","",Final_DF!CZ107)</f>
        <v>16.54</v>
      </c>
      <c r="AQ107" s="23">
        <f>IF(Final_DF!DA107="","",Final_DF!DA107)</f>
        <v>16.940000000000001</v>
      </c>
      <c r="AR107" s="23" t="b">
        <f>IF(Final_DF!DC107="","",Final_DF!DC107)</f>
        <v>0</v>
      </c>
      <c r="AS107" s="23" t="b">
        <f>IF(Final_DF!DD107="","",Final_DF!DD107)</f>
        <v>0</v>
      </c>
      <c r="AT107" s="23" t="b">
        <f>IF(Final_DF!DE107="","",Final_DF!DE107)</f>
        <v>0</v>
      </c>
      <c r="AU107" s="23" t="b">
        <f>IF(Final_DF!DF107="","",Final_DF!DF107)</f>
        <v>0</v>
      </c>
      <c r="AY107" s="3"/>
      <c r="AZ107" s="3"/>
      <c r="BA107" s="3"/>
      <c r="BB107" s="55"/>
      <c r="BC107" s="3"/>
      <c r="BD107" s="3"/>
      <c r="BE107" s="3"/>
      <c r="BF107" s="3"/>
      <c r="BG107" s="3"/>
      <c r="BH107" s="3"/>
      <c r="BI107" s="3"/>
      <c r="BJ107" s="3"/>
      <c r="BK107" s="3"/>
      <c r="BL107" s="3"/>
      <c r="BM107" s="3"/>
      <c r="BN107" s="3"/>
      <c r="BO107" s="3"/>
      <c r="BP107" s="3"/>
      <c r="BQ107" s="3"/>
      <c r="BR107" s="3"/>
      <c r="BS107" s="3"/>
      <c r="BT107" s="3"/>
      <c r="BU107" s="99"/>
      <c r="BV107" s="99"/>
      <c r="BW107" s="3"/>
      <c r="BX107" s="3"/>
      <c r="BY107" s="3"/>
      <c r="BZ107" s="3"/>
      <c r="CA107" s="3"/>
      <c r="CG107" s="3"/>
      <c r="CH107" s="3"/>
      <c r="CI107" s="3"/>
      <c r="CJ107" s="55"/>
      <c r="CK107" s="3"/>
      <c r="CL107" s="3"/>
      <c r="CM107" s="3"/>
      <c r="CN107" s="3"/>
      <c r="CO107" s="3"/>
      <c r="CP107" s="3"/>
      <c r="CQ107" s="3"/>
      <c r="CR107" s="3"/>
      <c r="CS107" s="3"/>
      <c r="CT107" s="3"/>
      <c r="CU107" s="3"/>
      <c r="CV107" s="3"/>
      <c r="CW107" s="3"/>
      <c r="CX107" s="3"/>
      <c r="CY107" s="3"/>
      <c r="CZ107" s="3"/>
      <c r="DA107" s="3"/>
      <c r="DB107" s="3"/>
      <c r="DC107" s="99"/>
      <c r="DD107" s="99"/>
      <c r="DE107" s="3"/>
      <c r="DF107" s="3"/>
      <c r="DG107" s="3"/>
      <c r="DH107" s="3"/>
      <c r="DI107" s="3"/>
      <c r="DJ107" s="3"/>
      <c r="DK107" s="3"/>
      <c r="DP107" s="3"/>
      <c r="DQ107" s="3"/>
      <c r="DR107" s="3"/>
      <c r="DW107" s="3"/>
      <c r="DX107" s="3"/>
      <c r="DY107" s="3"/>
      <c r="ED107" s="3"/>
      <c r="EE107" s="3"/>
      <c r="EF107" s="55"/>
      <c r="EO107" s="3"/>
      <c r="EP107" s="55"/>
      <c r="FB107" s="3"/>
      <c r="FC107" s="3" t="s">
        <v>246</v>
      </c>
      <c r="FD107" s="3">
        <v>94</v>
      </c>
      <c r="FE107" s="3">
        <v>6</v>
      </c>
      <c r="FF107" s="27"/>
      <c r="FG107" s="27">
        <v>1</v>
      </c>
      <c r="FH107" s="27">
        <v>1</v>
      </c>
      <c r="FT107" s="3"/>
      <c r="FU107" s="3"/>
      <c r="FV107" s="27"/>
      <c r="FW107" s="27"/>
      <c r="FX107" s="27"/>
      <c r="FY107" s="27"/>
      <c r="FZ107" s="27"/>
      <c r="GA107" s="3"/>
      <c r="GB107" s="3"/>
      <c r="GC107" s="3"/>
      <c r="GD107" s="3" t="s">
        <v>90</v>
      </c>
      <c r="GE107" s="3" t="str">
        <f t="shared" si="44"/>
        <v>t12 = 'BANKNIFTY1!'</v>
      </c>
      <c r="GF107" s="3" t="str">
        <f t="shared" si="45"/>
        <v/>
      </c>
      <c r="GG107" s="3"/>
      <c r="GH107" s="3"/>
      <c r="GI107" s="3"/>
      <c r="GJ107" s="3"/>
      <c r="GK107" s="3" t="s">
        <v>278</v>
      </c>
      <c r="GL107" s="27">
        <v>1</v>
      </c>
      <c r="GM107" s="27"/>
      <c r="GN107" s="27"/>
      <c r="GO107" s="27"/>
      <c r="GP107" s="27"/>
      <c r="GQ107" s="3"/>
      <c r="GR107" s="3" t="s">
        <v>90</v>
      </c>
      <c r="GS107" s="3" t="str">
        <f t="shared" si="46"/>
        <v>t12 = 'NSE:NESTLEIND1!'</v>
      </c>
      <c r="GT107" s="3" t="str">
        <f t="shared" si="47"/>
        <v>NESTLEIND</v>
      </c>
      <c r="GU107" s="3"/>
      <c r="GV107" s="3"/>
      <c r="HA107" s="3"/>
      <c r="HB107" s="3"/>
      <c r="HC107" s="3"/>
      <c r="HD107" s="3"/>
      <c r="HE107" s="3"/>
      <c r="HF107" s="3"/>
      <c r="HG107" s="3"/>
      <c r="HH107" s="3"/>
      <c r="HI107" s="3"/>
      <c r="HJ107" s="3"/>
      <c r="HK107" s="3"/>
      <c r="HL107" s="3"/>
      <c r="HM107" s="3"/>
      <c r="HN107" s="55"/>
      <c r="HO107" s="3"/>
      <c r="HP107" s="27"/>
      <c r="HQ107" s="27"/>
      <c r="HR107" s="27"/>
      <c r="HS107" s="27"/>
      <c r="HT107" s="27"/>
      <c r="HU107" s="27"/>
      <c r="HV107" s="27"/>
      <c r="HW107" s="27"/>
      <c r="HX107" s="3"/>
      <c r="HY107" s="3"/>
      <c r="HZ107" s="3"/>
      <c r="IA107" s="3"/>
      <c r="IB107" s="3"/>
      <c r="IC107" s="3"/>
      <c r="ID107" s="3"/>
    </row>
    <row r="108" spans="1:238" x14ac:dyDescent="0.25">
      <c r="A108" s="21" t="str">
        <f>IF(Final_DF!A108="","",Final_DF!A108)</f>
        <v>CROMPTON</v>
      </c>
      <c r="B108" s="21" t="str">
        <f>IF(Final_DF!G108="","",Final_DF!G108)</f>
        <v xml:space="preserve">CROMPT GREA CON ELEC LTD            </v>
      </c>
      <c r="C108" s="21" t="str">
        <f>IF(Final_DF!E108="","",Final_DF!E108)</f>
        <v>Producer Manufacturing</v>
      </c>
      <c r="D108" s="21" t="str">
        <f>IF(Final_DF!F108="","",Final_DF!F108)</f>
        <v>Industrial Machinery</v>
      </c>
      <c r="E108" s="21" t="b">
        <f>IF(Final_DF!BT108="","",Final_DF!BT108)</f>
        <v>0</v>
      </c>
      <c r="F108" s="21" t="b">
        <f>IF(Final_DF!BJ108="","",Final_DF!BJ108)</f>
        <v>0</v>
      </c>
      <c r="G108" s="21" t="b">
        <f>IF(Final_DF!CS108="","",Final_DF!CS108)</f>
        <v>0</v>
      </c>
      <c r="H108" s="37" t="str">
        <f>IF(Final_DF!CT108="","",Final_DF!CT108)</f>
        <v>na</v>
      </c>
      <c r="I108" s="37" t="str">
        <f>IF(Final_DF!CU108="","",Final_DF!CU108)</f>
        <v>na</v>
      </c>
      <c r="J108" s="21" t="str">
        <f>IF(Final_DF!CQ108="","",Final_DF!CQ108)</f>
        <v>BEARISH</v>
      </c>
      <c r="K108" s="21" t="str">
        <f>IF(Final_DF!CB108="","",Final_DF!CB108)</f>
        <v>Long Unwinding</v>
      </c>
      <c r="L108" s="22" t="str">
        <f>IF(Final_DF!CV108="","",Final_DF!CV108)</f>
        <v>na</v>
      </c>
      <c r="M108" s="22">
        <f>IF(Final_DF!CW108="","",Final_DF!CW108)</f>
        <v>0</v>
      </c>
      <c r="N108" s="22">
        <f>IF(Final_DF!CX108="","",Final_DF!CX108)</f>
        <v>0</v>
      </c>
      <c r="O108" s="22" t="b">
        <f>IF(Final_DF!CY108="","",Final_DF!CY108)</f>
        <v>0</v>
      </c>
      <c r="P108" s="22">
        <f>IF(Final_DF!CM108="","",Final_DF!CM108)</f>
        <v>0</v>
      </c>
      <c r="Q108" s="22">
        <f>IF(Final_DF!CN108="","",Final_DF!CN108)</f>
        <v>0</v>
      </c>
      <c r="R108" s="22">
        <f>IF(P108="","",ROUND((Final_DF!CO108/6)+1,0))</f>
        <v>1</v>
      </c>
      <c r="S108" s="22">
        <f>IF(Final_DF!CP108="","",Final_DF!CP108)</f>
        <v>0</v>
      </c>
      <c r="T108" s="22">
        <f>IFERROR(VLOOKUP(A108,VSLRT!A:E,3,FALSE),"")</f>
        <v>0</v>
      </c>
      <c r="U108" s="22">
        <f>IFERROR(VLOOKUP(A108,VSLRT!A:E,4,FALSE),"")</f>
        <v>0</v>
      </c>
      <c r="V108" s="22">
        <f>IFERROR(VLOOKUP(A108,VSLRT!A:E,5,FALSE),"")</f>
        <v>0</v>
      </c>
      <c r="W108" s="23" t="b">
        <f>IF(Final_DF!BA108="","",Final_DF!BA108)</f>
        <v>0</v>
      </c>
      <c r="X108" s="23" t="b">
        <f>IF(Final_DF!BB108="","",Final_DF!BB108)</f>
        <v>0</v>
      </c>
      <c r="Y108" s="23" t="b">
        <f>IF(Final_DF!BC108="","",Final_DF!BC108)</f>
        <v>0</v>
      </c>
      <c r="Z108" s="23">
        <f>IF(Final_DF!AW108="","",Final_DF!AW108)</f>
        <v>0</v>
      </c>
      <c r="AA108" s="23">
        <f>IF(Final_DF!AX108="","",Final_DF!AX108)</f>
        <v>0</v>
      </c>
      <c r="AB108" s="23">
        <f>IF(Final_DF!AY108="","",Final_DF!AY108)</f>
        <v>0</v>
      </c>
      <c r="AC108" s="23">
        <f>IF(Final_DF!M108="","",ROUND(Final_DF!M108,2))</f>
        <v>-0.47</v>
      </c>
      <c r="AD108" s="23">
        <f>IF(Final_DF!L108="","",ROUND(Final_DF!L108,2))</f>
        <v>309.95</v>
      </c>
      <c r="AE108" s="23" t="b">
        <f>IF(Final_DF!AZ108="","",Final_DF!AZ108)</f>
        <v>0</v>
      </c>
      <c r="AH108" s="23" t="str">
        <f>IF(Final_DF!AO108="","",Final_DF!AO108)</f>
        <v>VR107</v>
      </c>
      <c r="AI108" s="23" t="b">
        <f>IF(Final_DF!AP108="","",Final_DF!AP108)</f>
        <v>0</v>
      </c>
      <c r="AJ108" s="23" t="str">
        <f>IF(Final_DF!AH108="","",Final_DF!AH108)</f>
        <v>0.31</v>
      </c>
      <c r="AK108" s="21" t="str">
        <f>IFERROR(VLOOKUP(A108,Postmarket!A:X,24,FALSE),"")</f>
        <v/>
      </c>
      <c r="AL108" s="21" t="str">
        <f>IFERROR(VLOOKUP(A108,Postmarket!A:X,23,FALSE),"")</f>
        <v>SPR16</v>
      </c>
      <c r="AM108" s="21">
        <f>IFERROR(VLOOKUP(A108,Postmarket!A:X,8,FALSE),"")</f>
        <v>-0.43</v>
      </c>
      <c r="AN108" s="21">
        <f>IFERROR(VLOOKUP(A108,Postmarket!A:F,5,FALSE),"")</f>
        <v>311.35000000000002</v>
      </c>
      <c r="AO108" s="23" t="str">
        <f>IF(Final_DF!DB108="","",Final_DF!DB108)</f>
        <v/>
      </c>
      <c r="AP108" s="23">
        <f>IF(Final_DF!CZ108="","",Final_DF!CZ108)</f>
        <v>22.62</v>
      </c>
      <c r="AQ108" s="23">
        <f>IF(Final_DF!DA108="","",Final_DF!DA108)</f>
        <v>23.2</v>
      </c>
      <c r="AR108" s="23" t="b">
        <f>IF(Final_DF!DC108="","",Final_DF!DC108)</f>
        <v>0</v>
      </c>
      <c r="AS108" s="23" t="b">
        <f>IF(Final_DF!DD108="","",Final_DF!DD108)</f>
        <v>0</v>
      </c>
      <c r="AT108" s="23" t="b">
        <f>IF(Final_DF!DE108="","",Final_DF!DE108)</f>
        <v>0</v>
      </c>
      <c r="AU108" s="23" t="b">
        <f>IF(Final_DF!DF108="","",Final_DF!DF108)</f>
        <v>0</v>
      </c>
      <c r="AY108" s="3"/>
      <c r="AZ108" s="3"/>
      <c r="BA108" s="3"/>
      <c r="BB108" s="55"/>
      <c r="BC108" s="3"/>
      <c r="BD108" s="3"/>
      <c r="BE108" s="3"/>
      <c r="BF108" s="3"/>
      <c r="BG108" s="3"/>
      <c r="BH108" s="3"/>
      <c r="BI108" s="3"/>
      <c r="BJ108" s="3"/>
      <c r="BK108" s="3"/>
      <c r="BL108" s="3"/>
      <c r="BM108" s="3"/>
      <c r="BN108" s="3"/>
      <c r="BO108" s="3"/>
      <c r="BP108" s="3"/>
      <c r="BQ108" s="3"/>
      <c r="BR108" s="3"/>
      <c r="BS108" s="3"/>
      <c r="BT108" s="3"/>
      <c r="BU108" s="99"/>
      <c r="BV108" s="99"/>
      <c r="BW108" s="3"/>
      <c r="BX108" s="3"/>
      <c r="BY108" s="3"/>
      <c r="BZ108" s="3"/>
      <c r="CA108" s="3"/>
      <c r="CG108" s="3"/>
      <c r="CH108" s="3"/>
      <c r="CI108" s="3"/>
      <c r="CJ108" s="55"/>
      <c r="CK108" s="3"/>
      <c r="CL108" s="3"/>
      <c r="CM108" s="3"/>
      <c r="CN108" s="3"/>
      <c r="CO108" s="3"/>
      <c r="CP108" s="3"/>
      <c r="CQ108" s="3"/>
      <c r="CR108" s="3"/>
      <c r="CS108" s="3"/>
      <c r="CT108" s="3"/>
      <c r="CU108" s="3"/>
      <c r="CV108" s="3"/>
      <c r="CW108" s="3"/>
      <c r="CX108" s="3"/>
      <c r="CY108" s="3"/>
      <c r="CZ108" s="3"/>
      <c r="DA108" s="3"/>
      <c r="DB108" s="3"/>
      <c r="DC108" s="99"/>
      <c r="DD108" s="99"/>
      <c r="DE108" s="3"/>
      <c r="DF108" s="3"/>
      <c r="DG108" s="3"/>
      <c r="DH108" s="3"/>
      <c r="DI108" s="3"/>
      <c r="DJ108" s="3"/>
      <c r="DK108" s="3"/>
      <c r="DP108" s="3"/>
      <c r="DQ108" s="3"/>
      <c r="DR108" s="3"/>
      <c r="DW108" s="3"/>
      <c r="DX108" s="3"/>
      <c r="DY108" s="3"/>
      <c r="ED108" s="3"/>
      <c r="EE108" s="3"/>
      <c r="EF108" s="55"/>
      <c r="EO108" s="3"/>
      <c r="EP108" s="55"/>
      <c r="FB108" s="3"/>
      <c r="FC108" s="3" t="s">
        <v>180</v>
      </c>
      <c r="FD108" s="3">
        <v>194</v>
      </c>
      <c r="FE108" s="3">
        <v>9</v>
      </c>
      <c r="FF108" s="27"/>
      <c r="FG108" s="27">
        <v>1</v>
      </c>
      <c r="FH108" s="27">
        <v>1</v>
      </c>
      <c r="FT108" s="3"/>
      <c r="FU108" s="3"/>
      <c r="FV108" s="27"/>
      <c r="FW108" s="27"/>
      <c r="FX108" s="27"/>
      <c r="FY108" s="27"/>
      <c r="FZ108" s="27"/>
      <c r="GA108" s="3"/>
      <c r="GB108" s="3"/>
      <c r="GC108" s="3"/>
      <c r="GD108" s="3" t="s">
        <v>91</v>
      </c>
      <c r="GE108" s="3" t="str">
        <f t="shared" si="44"/>
        <v>t13 = 'BANKNIFTY1!'</v>
      </c>
      <c r="GF108" s="3" t="str">
        <f t="shared" si="45"/>
        <v/>
      </c>
      <c r="GG108" s="3"/>
      <c r="GH108" s="3"/>
      <c r="GI108" s="3"/>
      <c r="GJ108" s="3"/>
      <c r="GK108" s="3" t="s">
        <v>279</v>
      </c>
      <c r="GL108" s="27">
        <v>1</v>
      </c>
      <c r="GM108" s="27"/>
      <c r="GN108" s="27"/>
      <c r="GO108" s="27"/>
      <c r="GP108" s="27"/>
      <c r="GQ108" s="3"/>
      <c r="GR108" s="3" t="s">
        <v>91</v>
      </c>
      <c r="GS108" s="3" t="str">
        <f t="shared" si="46"/>
        <v>t13 = 'NSE:NIFTY1!'</v>
      </c>
      <c r="GT108" s="3" t="str">
        <f t="shared" si="47"/>
        <v>NIFTY</v>
      </c>
      <c r="GU108" s="3"/>
      <c r="GV108" s="3"/>
      <c r="HA108" s="3"/>
      <c r="HB108" s="3"/>
      <c r="HC108" s="3"/>
      <c r="HD108" s="3"/>
      <c r="HE108" s="3"/>
      <c r="HF108" s="3"/>
      <c r="HG108" s="3"/>
      <c r="HH108" s="3"/>
      <c r="HI108" s="3"/>
      <c r="HJ108" s="3"/>
      <c r="HK108" s="3"/>
      <c r="HL108" s="3"/>
      <c r="HM108" s="3"/>
      <c r="HN108" s="55"/>
      <c r="HO108" s="3"/>
      <c r="HP108" s="27"/>
      <c r="HQ108" s="27"/>
      <c r="HR108" s="27"/>
      <c r="HS108" s="27"/>
      <c r="HT108" s="27"/>
      <c r="HU108" s="27"/>
      <c r="HV108" s="27"/>
      <c r="HW108" s="27"/>
      <c r="HX108" s="3"/>
      <c r="HY108" s="3"/>
      <c r="HZ108" s="3"/>
      <c r="IA108" s="3"/>
      <c r="IB108" s="3"/>
      <c r="IC108" s="3"/>
      <c r="ID108" s="3"/>
    </row>
    <row r="109" spans="1:238" x14ac:dyDescent="0.25">
      <c r="A109" s="21" t="str">
        <f>IF(Final_DF!A109="","",Final_DF!A109)</f>
        <v>EICHERMOT</v>
      </c>
      <c r="B109" s="21" t="str">
        <f>IF(Final_DF!G109="","",Final_DF!G109)</f>
        <v xml:space="preserve">EICHER MOTORS LTD                   </v>
      </c>
      <c r="C109" s="21" t="str">
        <f>IF(Final_DF!E109="","",Final_DF!E109)</f>
        <v>Consumer Durables</v>
      </c>
      <c r="D109" s="21" t="str">
        <f>IF(Final_DF!F109="","",Final_DF!F109)</f>
        <v>Motor Vehicles</v>
      </c>
      <c r="E109" s="21" t="b">
        <f>IF(Final_DF!BT109="","",Final_DF!BT109)</f>
        <v>0</v>
      </c>
      <c r="F109" s="21" t="b">
        <f>IF(Final_DF!BJ109="","",Final_DF!BJ109)</f>
        <v>1</v>
      </c>
      <c r="G109" s="21" t="b">
        <f>IF(Final_DF!CS109="","",Final_DF!CS109)</f>
        <v>0</v>
      </c>
      <c r="H109" s="37" t="str">
        <f>IF(Final_DF!CT109="","",Final_DF!CT109)</f>
        <v>BEARISH_ALIGNMENT</v>
      </c>
      <c r="I109" s="37" t="str">
        <f>IF(Final_DF!CU109="","",Final_DF!CU109)</f>
        <v>BEARISH_ALIGNMENT</v>
      </c>
      <c r="J109" s="21" t="str">
        <f>IF(Final_DF!CQ109="","",Final_DF!CQ109)</f>
        <v>BEARISH</v>
      </c>
      <c r="K109" s="21" t="str">
        <f>IF(Final_DF!CB109="","",Final_DF!CB109)</f>
        <v>Short Buildup</v>
      </c>
      <c r="L109" s="22" t="str">
        <f>IF(Final_DF!CV109="","",Final_DF!CV109)</f>
        <v>BEARISH</v>
      </c>
      <c r="M109" s="22">
        <f>IF(Final_DF!CW109="","",Final_DF!CW109)</f>
        <v>6</v>
      </c>
      <c r="N109" s="22">
        <f>IF(Final_DF!CX109="","",Final_DF!CX109)</f>
        <v>638</v>
      </c>
      <c r="O109" s="22" t="b">
        <f>IF(Final_DF!CY109="","",Final_DF!CY109)</f>
        <v>0</v>
      </c>
      <c r="P109" s="22" t="str">
        <f>IF(Final_DF!CM109="","",Final_DF!CM109)</f>
        <v>Sell</v>
      </c>
      <c r="Q109" s="22" t="str">
        <f>IF(Final_DF!CN109="","",Final_DF!CN109)</f>
        <v>LAST_LOSER</v>
      </c>
      <c r="R109" s="22">
        <f>IF(P109="","",ROUND((Final_DF!CO109/6)+1,0))</f>
        <v>8</v>
      </c>
      <c r="S109" s="22">
        <f>IF(Final_DF!CP109="","",Final_DF!CP109)</f>
        <v>3900</v>
      </c>
      <c r="T109" s="22">
        <f>IFERROR(VLOOKUP(A109,VSLRT!A:E,3,FALSE),"")</f>
        <v>0</v>
      </c>
      <c r="U109" s="22">
        <f>IFERROR(VLOOKUP(A109,VSLRT!A:E,4,FALSE),"")</f>
        <v>0</v>
      </c>
      <c r="V109" s="22">
        <f>IFERROR(VLOOKUP(A109,VSLRT!A:E,5,FALSE),"")</f>
        <v>0</v>
      </c>
      <c r="W109" s="23" t="b">
        <f>IF(Final_DF!BA109="","",Final_DF!BA109)</f>
        <v>0</v>
      </c>
      <c r="X109" s="23" t="b">
        <f>IF(Final_DF!BB109="","",Final_DF!BB109)</f>
        <v>0</v>
      </c>
      <c r="Y109" s="23" t="b">
        <f>IF(Final_DF!BC109="","",Final_DF!BC109)</f>
        <v>0</v>
      </c>
      <c r="Z109" s="23">
        <f>IF(Final_DF!AW109="","",Final_DF!AW109)</f>
        <v>0</v>
      </c>
      <c r="AA109" s="23">
        <f>IF(Final_DF!AX109="","",Final_DF!AX109)</f>
        <v>0</v>
      </c>
      <c r="AB109" s="23">
        <f>IF(Final_DF!AY109="","",Final_DF!AY109)</f>
        <v>0</v>
      </c>
      <c r="AC109" s="23">
        <f>IF(Final_DF!M109="","",ROUND(Final_DF!M109,2))</f>
        <v>-0.45</v>
      </c>
      <c r="AD109" s="23">
        <f>IF(Final_DF!L109="","",ROUND(Final_DF!L109,2))</f>
        <v>3697.15</v>
      </c>
      <c r="AE109" s="23" t="b">
        <f>IF(Final_DF!AZ109="","",Final_DF!AZ109)</f>
        <v>0</v>
      </c>
      <c r="AH109" s="23" t="str">
        <f>IF(Final_DF!AO109="","",Final_DF!AO109)</f>
        <v>VR155</v>
      </c>
      <c r="AI109" s="23" t="b">
        <f>IF(Final_DF!AP109="","",Final_DF!AP109)</f>
        <v>0</v>
      </c>
      <c r="AJ109" s="23" t="str">
        <f>IF(Final_DF!AH109="","",Final_DF!AH109)</f>
        <v>0.28</v>
      </c>
      <c r="AK109" s="21" t="str">
        <f>IFERROR(VLOOKUP(A109,Postmarket!A:X,24,FALSE),"")</f>
        <v/>
      </c>
      <c r="AL109" s="21" t="str">
        <f>IFERROR(VLOOKUP(A109,Postmarket!A:X,23,FALSE),"")</f>
        <v/>
      </c>
      <c r="AM109" s="21">
        <f>IFERROR(VLOOKUP(A109,Postmarket!A:X,8,FALSE),"")</f>
        <v>0.01</v>
      </c>
      <c r="AN109" s="21">
        <f>IFERROR(VLOOKUP(A109,Postmarket!A:F,5,FALSE),"")</f>
        <v>3699.45</v>
      </c>
      <c r="AO109" s="23" t="str">
        <f>IF(Final_DF!DB109="","",Final_DF!DB109)</f>
        <v/>
      </c>
      <c r="AP109" s="23">
        <f>IF(Final_DF!CZ109="","",Final_DF!CZ109)</f>
        <v>29.82</v>
      </c>
      <c r="AQ109" s="23">
        <f>IF(Final_DF!DA109="","",Final_DF!DA109)</f>
        <v>31.3</v>
      </c>
      <c r="AR109" s="23" t="b">
        <f>IF(Final_DF!DC109="","",Final_DF!DC109)</f>
        <v>0</v>
      </c>
      <c r="AS109" s="23" t="b">
        <f>IF(Final_DF!DD109="","",Final_DF!DD109)</f>
        <v>0</v>
      </c>
      <c r="AT109" s="23" t="b">
        <f>IF(Final_DF!DE109="","",Final_DF!DE109)</f>
        <v>0</v>
      </c>
      <c r="AU109" s="23" t="b">
        <f>IF(Final_DF!DF109="","",Final_DF!DF109)</f>
        <v>0</v>
      </c>
      <c r="AY109" s="3"/>
      <c r="AZ109" s="3"/>
      <c r="BA109" s="3"/>
      <c r="BB109" s="55"/>
      <c r="BC109" s="3"/>
      <c r="BD109" s="3"/>
      <c r="BE109" s="3"/>
      <c r="BF109" s="3"/>
      <c r="BG109" s="3"/>
      <c r="BH109" s="3"/>
      <c r="BI109" s="3"/>
      <c r="BJ109" s="3"/>
      <c r="BK109" s="3"/>
      <c r="BL109" s="3"/>
      <c r="BM109" s="3"/>
      <c r="BN109" s="3"/>
      <c r="BO109" s="3"/>
      <c r="BP109" s="3"/>
      <c r="BQ109" s="3"/>
      <c r="BR109" s="3"/>
      <c r="BS109" s="3"/>
      <c r="BT109" s="3"/>
      <c r="BU109" s="99"/>
      <c r="BV109" s="99"/>
      <c r="BW109" s="3"/>
      <c r="BX109" s="3"/>
      <c r="BY109" s="3"/>
      <c r="BZ109" s="3"/>
      <c r="CA109" s="3"/>
      <c r="CG109" s="3"/>
      <c r="CH109" s="3"/>
      <c r="CI109" s="3"/>
      <c r="CJ109" s="55"/>
      <c r="CK109" s="3"/>
      <c r="CL109" s="3"/>
      <c r="CM109" s="3"/>
      <c r="CN109" s="3"/>
      <c r="CO109" s="3"/>
      <c r="CP109" s="3"/>
      <c r="CQ109" s="3"/>
      <c r="CR109" s="3"/>
      <c r="CS109" s="3"/>
      <c r="CT109" s="3"/>
      <c r="CU109" s="3"/>
      <c r="CV109" s="3"/>
      <c r="CW109" s="3"/>
      <c r="CX109" s="3"/>
      <c r="CY109" s="3"/>
      <c r="CZ109" s="3"/>
      <c r="DA109" s="3"/>
      <c r="DB109" s="3"/>
      <c r="DC109" s="99"/>
      <c r="DD109" s="99"/>
      <c r="DE109" s="3"/>
      <c r="DF109" s="3"/>
      <c r="DG109" s="3"/>
      <c r="DH109" s="3"/>
      <c r="DI109" s="3"/>
      <c r="DJ109" s="3"/>
      <c r="DK109" s="3"/>
      <c r="DP109" s="3"/>
      <c r="DQ109" s="3"/>
      <c r="DR109" s="3"/>
      <c r="DW109" s="3"/>
      <c r="DX109" s="3"/>
      <c r="DY109" s="3"/>
      <c r="ED109" s="3"/>
      <c r="EE109" s="3"/>
      <c r="EF109" s="55"/>
      <c r="EO109" s="3"/>
      <c r="EP109" s="55"/>
      <c r="FB109" s="3"/>
      <c r="FC109" s="3" t="s">
        <v>182</v>
      </c>
      <c r="FD109" s="3">
        <v>425</v>
      </c>
      <c r="FE109" s="3">
        <v>5</v>
      </c>
      <c r="FF109" s="27">
        <v>1</v>
      </c>
      <c r="FG109" s="27"/>
      <c r="FH109" s="27">
        <v>1</v>
      </c>
      <c r="FT109" s="3"/>
      <c r="FU109" s="3"/>
      <c r="FV109" s="27"/>
      <c r="FW109" s="27"/>
      <c r="FX109" s="27"/>
      <c r="FY109" s="27"/>
      <c r="FZ109" s="27"/>
      <c r="GA109" s="3"/>
      <c r="GB109" s="3"/>
      <c r="GC109" s="3"/>
      <c r="GD109" s="3" t="s">
        <v>92</v>
      </c>
      <c r="GE109" s="3" t="str">
        <f t="shared" si="44"/>
        <v>t14 = 'BANKNIFTY1!'</v>
      </c>
      <c r="GF109" s="3" t="str">
        <f t="shared" si="45"/>
        <v/>
      </c>
      <c r="GG109" s="3"/>
      <c r="GH109" s="3"/>
      <c r="GI109" s="3"/>
      <c r="GJ109" s="3"/>
      <c r="GK109" s="3" t="s">
        <v>280</v>
      </c>
      <c r="GL109" s="27">
        <v>1</v>
      </c>
      <c r="GM109" s="27"/>
      <c r="GN109" s="27"/>
      <c r="GO109" s="27"/>
      <c r="GP109" s="27"/>
      <c r="GQ109" s="3"/>
      <c r="GR109" s="3" t="s">
        <v>92</v>
      </c>
      <c r="GS109" s="3" t="str">
        <f t="shared" si="46"/>
        <v>t14 = 'NSE:NMDC1!'</v>
      </c>
      <c r="GT109" s="3" t="str">
        <f t="shared" si="47"/>
        <v>NMDC</v>
      </c>
      <c r="GU109" s="3"/>
      <c r="GV109" s="3"/>
      <c r="HA109" s="3"/>
      <c r="HB109" s="3"/>
      <c r="HC109" s="3"/>
      <c r="HD109" s="3"/>
      <c r="HE109" s="3"/>
      <c r="HF109" s="3"/>
      <c r="HG109" s="3"/>
      <c r="HH109" s="3"/>
      <c r="HI109" s="3"/>
      <c r="HJ109" s="3"/>
      <c r="HK109" s="3"/>
      <c r="HL109" s="3"/>
      <c r="HM109" s="3"/>
      <c r="HN109" s="55"/>
      <c r="HO109" s="3"/>
      <c r="HP109" s="27"/>
      <c r="HQ109" s="27"/>
      <c r="HR109" s="27"/>
      <c r="HS109" s="27"/>
      <c r="HT109" s="27"/>
      <c r="HU109" s="27"/>
      <c r="HV109" s="27"/>
      <c r="HW109" s="27"/>
      <c r="HX109" s="3"/>
      <c r="HY109" s="3"/>
      <c r="HZ109" s="3"/>
      <c r="IA109" s="3"/>
      <c r="IB109" s="3"/>
      <c r="IC109" s="3"/>
      <c r="ID109" s="3"/>
    </row>
    <row r="110" spans="1:238" x14ac:dyDescent="0.25">
      <c r="A110" s="21" t="str">
        <f>IF(Final_DF!A110="","",Final_DF!A110)</f>
        <v>UPL</v>
      </c>
      <c r="B110" s="21" t="str">
        <f>IF(Final_DF!G110="","",Final_DF!G110)</f>
        <v xml:space="preserve">UPL LIMITED                         </v>
      </c>
      <c r="C110" s="21" t="str">
        <f>IF(Final_DF!E110="","",Final_DF!E110)</f>
        <v>Process Industries</v>
      </c>
      <c r="D110" s="21" t="str">
        <f>IF(Final_DF!F110="","",Final_DF!F110)</f>
        <v>Chemicals: Agricultural</v>
      </c>
      <c r="E110" s="21" t="b">
        <f>IF(Final_DF!BT110="","",Final_DF!BT110)</f>
        <v>0</v>
      </c>
      <c r="F110" s="21" t="b">
        <f>IF(Final_DF!BJ110="","",Final_DF!BJ110)</f>
        <v>1</v>
      </c>
      <c r="G110" s="21" t="b">
        <f>IF(Final_DF!CS110="","",Final_DF!CS110)</f>
        <v>1</v>
      </c>
      <c r="H110" s="37" t="str">
        <f>IF(Final_DF!CT110="","",Final_DF!CT110)</f>
        <v>BEARISH_ALIGNMENT</v>
      </c>
      <c r="I110" s="37" t="str">
        <f>IF(Final_DF!CU110="","",Final_DF!CU110)</f>
        <v>BEARISH_ALIGNMENT</v>
      </c>
      <c r="J110" s="21" t="str">
        <f>IF(Final_DF!CQ110="","",Final_DF!CQ110)</f>
        <v>BEARISH</v>
      </c>
      <c r="K110" s="21" t="str">
        <f>IF(Final_DF!CB110="","",Final_DF!CB110)</f>
        <v>Significant Short Buildup</v>
      </c>
      <c r="L110" s="22" t="str">
        <f>IF(Final_DF!CV110="","",Final_DF!CV110)</f>
        <v>BEARISH</v>
      </c>
      <c r="M110" s="22">
        <f>IF(Final_DF!CW110="","",Final_DF!CW110)</f>
        <v>16</v>
      </c>
      <c r="N110" s="22">
        <f>IF(Final_DF!CX110="","",Final_DF!CX110)</f>
        <v>99</v>
      </c>
      <c r="O110" s="22" t="b">
        <f>IF(Final_DF!CY110="","",Final_DF!CY110)</f>
        <v>0</v>
      </c>
      <c r="P110" s="22" t="str">
        <f>IF(Final_DF!CM110="","",Final_DF!CM110)</f>
        <v>Sell</v>
      </c>
      <c r="Q110" s="22" t="str">
        <f>IF(Final_DF!CN110="","",Final_DF!CN110)</f>
        <v>LAST_LOSER</v>
      </c>
      <c r="R110" s="22">
        <f>IF(P110="","",ROUND((Final_DF!CO110/6)+1,0))</f>
        <v>6</v>
      </c>
      <c r="S110" s="22">
        <f>IF(Final_DF!CP110="","",Final_DF!CP110)</f>
        <v>570</v>
      </c>
      <c r="T110" s="22">
        <f>IFERROR(VLOOKUP(A110,VSLRT!A:E,3,FALSE),"")</f>
        <v>0</v>
      </c>
      <c r="U110" s="22">
        <f>IFERROR(VLOOKUP(A110,VSLRT!A:E,4,FALSE),"")</f>
        <v>0</v>
      </c>
      <c r="V110" s="22">
        <f>IFERROR(VLOOKUP(A110,VSLRT!A:E,5,FALSE),"")</f>
        <v>0</v>
      </c>
      <c r="W110" s="23" t="b">
        <f>IF(Final_DF!BA110="","",Final_DF!BA110)</f>
        <v>0</v>
      </c>
      <c r="X110" s="23" t="b">
        <f>IF(Final_DF!BB110="","",Final_DF!BB110)</f>
        <v>0</v>
      </c>
      <c r="Y110" s="23" t="b">
        <f>IF(Final_DF!BC110="","",Final_DF!BC110)</f>
        <v>0</v>
      </c>
      <c r="Z110" s="23">
        <f>IF(Final_DF!AW110="","",Final_DF!AW110)</f>
        <v>0</v>
      </c>
      <c r="AA110" s="23">
        <f>IF(Final_DF!AX110="","",Final_DF!AX110)</f>
        <v>0</v>
      </c>
      <c r="AB110" s="23">
        <f>IF(Final_DF!AY110="","",Final_DF!AY110)</f>
        <v>0</v>
      </c>
      <c r="AC110" s="23">
        <f>IF(Final_DF!M110="","",ROUND(Final_DF!M110,2))</f>
        <v>-0.44</v>
      </c>
      <c r="AD110" s="23">
        <f>IF(Final_DF!L110="","",ROUND(Final_DF!L110,2))</f>
        <v>551.85</v>
      </c>
      <c r="AE110" s="23" t="b">
        <f>IF(Final_DF!AZ110="","",Final_DF!AZ110)</f>
        <v>0</v>
      </c>
      <c r="AH110" s="23" t="str">
        <f>IF(Final_DF!AO110="","",Final_DF!AO110)</f>
        <v>VR101</v>
      </c>
      <c r="AI110" s="23" t="b">
        <f>IF(Final_DF!AP110="","",Final_DF!AP110)</f>
        <v>0</v>
      </c>
      <c r="AJ110" s="23" t="str">
        <f>IF(Final_DF!AH110="","",Final_DF!AH110)</f>
        <v>0.64</v>
      </c>
      <c r="AK110" s="21" t="str">
        <f>IFERROR(VLOOKUP(A110,Postmarket!A:X,24,FALSE),"")</f>
        <v/>
      </c>
      <c r="AL110" s="21" t="str">
        <f>IFERROR(VLOOKUP(A110,Postmarket!A:X,23,FALSE),"")</f>
        <v>SPR8</v>
      </c>
      <c r="AM110" s="21">
        <f>IFERROR(VLOOKUP(A110,Postmarket!A:X,8,FALSE),"")</f>
        <v>-0.21</v>
      </c>
      <c r="AN110" s="21">
        <f>IFERROR(VLOOKUP(A110,Postmarket!A:F,5,FALSE),"")</f>
        <v>553.4</v>
      </c>
      <c r="AO110" s="23" t="str">
        <f>IF(Final_DF!DB110="","",Final_DF!DB110)</f>
        <v>POTENTIAL_ENTRANT</v>
      </c>
      <c r="AP110" s="23">
        <f>IF(Final_DF!CZ110="","",Final_DF!CZ110)</f>
        <v>80.08</v>
      </c>
      <c r="AQ110" s="23">
        <f>IF(Final_DF!DA110="","",Final_DF!DA110)</f>
        <v>81.37</v>
      </c>
      <c r="AR110" s="23" t="b">
        <f>IF(Final_DF!DC110="","",Final_DF!DC110)</f>
        <v>0</v>
      </c>
      <c r="AS110" s="23" t="b">
        <f>IF(Final_DF!DD110="","",Final_DF!DD110)</f>
        <v>1</v>
      </c>
      <c r="AT110" s="23" t="b">
        <f>IF(Final_DF!DE110="","",Final_DF!DE110)</f>
        <v>0</v>
      </c>
      <c r="AU110" s="23" t="b">
        <f>IF(Final_DF!DF110="","",Final_DF!DF110)</f>
        <v>1</v>
      </c>
      <c r="AY110" s="3"/>
      <c r="AZ110" s="3"/>
      <c r="BA110" s="3"/>
      <c r="BB110" s="55"/>
      <c r="BC110" s="3"/>
      <c r="BD110" s="3"/>
      <c r="BE110" s="3"/>
      <c r="BF110" s="3"/>
      <c r="BG110" s="3"/>
      <c r="BH110" s="3"/>
      <c r="BI110" s="3"/>
      <c r="BJ110" s="3"/>
      <c r="BK110" s="3"/>
      <c r="BL110" s="3"/>
      <c r="BM110" s="3"/>
      <c r="BN110" s="3"/>
      <c r="BO110" s="3"/>
      <c r="BP110" s="3"/>
      <c r="BQ110" s="3"/>
      <c r="BR110" s="3"/>
      <c r="BS110" s="3"/>
      <c r="BT110" s="3"/>
      <c r="BU110" s="99"/>
      <c r="BV110" s="99"/>
      <c r="BW110" s="3"/>
      <c r="BX110" s="3"/>
      <c r="BY110" s="3"/>
      <c r="BZ110" s="3"/>
      <c r="CA110" s="3"/>
      <c r="CG110" s="3"/>
      <c r="CH110" s="3"/>
      <c r="CI110" s="3"/>
      <c r="CJ110" s="55"/>
      <c r="CK110" s="3"/>
      <c r="CL110" s="3"/>
      <c r="CM110" s="3"/>
      <c r="CN110" s="3"/>
      <c r="CO110" s="3"/>
      <c r="CP110" s="3"/>
      <c r="CQ110" s="3"/>
      <c r="CR110" s="3"/>
      <c r="CS110" s="3"/>
      <c r="CT110" s="3"/>
      <c r="CU110" s="3"/>
      <c r="CV110" s="3"/>
      <c r="CW110" s="3"/>
      <c r="CX110" s="3"/>
      <c r="CY110" s="3"/>
      <c r="CZ110" s="3"/>
      <c r="DA110" s="3"/>
      <c r="DB110" s="3"/>
      <c r="DC110" s="99"/>
      <c r="DD110" s="99"/>
      <c r="DE110" s="3"/>
      <c r="DF110" s="3"/>
      <c r="DG110" s="3"/>
      <c r="DH110" s="3"/>
      <c r="DI110" s="3"/>
      <c r="DJ110" s="3"/>
      <c r="DK110" s="3"/>
      <c r="DP110" s="3"/>
      <c r="DQ110" s="3"/>
      <c r="DR110" s="3"/>
      <c r="DW110" s="3"/>
      <c r="DX110" s="3"/>
      <c r="DY110" s="3"/>
      <c r="ED110" s="3"/>
      <c r="EE110" s="3"/>
      <c r="EF110" s="55"/>
      <c r="EO110" s="3"/>
      <c r="EP110" s="55"/>
      <c r="FB110" s="3"/>
      <c r="FC110" s="3" t="s">
        <v>270</v>
      </c>
      <c r="FD110" s="3">
        <v>79</v>
      </c>
      <c r="FE110" s="3">
        <v>2</v>
      </c>
      <c r="FF110" s="27"/>
      <c r="FG110" s="27">
        <v>1</v>
      </c>
      <c r="FH110" s="27">
        <v>1</v>
      </c>
      <c r="FT110" s="3"/>
      <c r="FU110" s="3"/>
      <c r="FV110" s="27"/>
      <c r="FW110" s="27"/>
      <c r="FX110" s="27"/>
      <c r="FY110" s="27"/>
      <c r="FZ110" s="27"/>
      <c r="GA110" s="3"/>
      <c r="GB110" s="3"/>
      <c r="GC110" s="3"/>
      <c r="GD110" s="3" t="s">
        <v>93</v>
      </c>
      <c r="GE110" s="3" t="str">
        <f t="shared" si="44"/>
        <v>t15 = 'BANKNIFTY1!'</v>
      </c>
      <c r="GF110" s="3" t="str">
        <f t="shared" si="45"/>
        <v/>
      </c>
      <c r="GG110" s="3"/>
      <c r="GH110" s="3"/>
      <c r="GI110" s="3"/>
      <c r="GJ110" s="3"/>
      <c r="GK110" s="3" t="s">
        <v>281</v>
      </c>
      <c r="GL110" s="27">
        <v>1</v>
      </c>
      <c r="GM110" s="27"/>
      <c r="GN110" s="27"/>
      <c r="GO110" s="27"/>
      <c r="GP110" s="27"/>
      <c r="GQ110" s="3"/>
      <c r="GR110" s="3" t="s">
        <v>93</v>
      </c>
      <c r="GS110" s="3" t="str">
        <f t="shared" si="46"/>
        <v>t15 = 'NSE:NTPC1!'</v>
      </c>
      <c r="GT110" s="3" t="str">
        <f t="shared" si="47"/>
        <v>NTPC</v>
      </c>
      <c r="GU110" s="3"/>
      <c r="GV110" s="3"/>
      <c r="HA110" s="3"/>
      <c r="HB110" s="3"/>
      <c r="HC110" s="3"/>
      <c r="HD110" s="3"/>
      <c r="HE110" s="3"/>
      <c r="HF110" s="3"/>
      <c r="HG110" s="3"/>
      <c r="HH110" s="3"/>
      <c r="HI110" s="3"/>
      <c r="HJ110" s="3"/>
      <c r="HK110" s="3"/>
      <c r="HL110" s="3"/>
      <c r="HM110" s="3"/>
      <c r="HN110" s="55"/>
      <c r="HO110" s="3"/>
      <c r="HP110" s="27"/>
      <c r="HQ110" s="27"/>
      <c r="HR110" s="27"/>
      <c r="HS110" s="27"/>
      <c r="HT110" s="27"/>
      <c r="HU110" s="27"/>
      <c r="HV110" s="27"/>
      <c r="HW110" s="27"/>
      <c r="HX110" s="3"/>
      <c r="HY110" s="3"/>
      <c r="HZ110" s="3"/>
      <c r="IA110" s="3"/>
      <c r="IB110" s="3"/>
      <c r="IC110" s="3"/>
      <c r="ID110" s="3"/>
    </row>
    <row r="111" spans="1:238" x14ac:dyDescent="0.25">
      <c r="A111" s="21" t="str">
        <f>IF(Final_DF!A111="","",Final_DF!A111)</f>
        <v>HAVELLS</v>
      </c>
      <c r="B111" s="21" t="str">
        <f>IF(Final_DF!G111="","",Final_DF!G111)</f>
        <v xml:space="preserve">HAVELLS INDIA LIMITED               </v>
      </c>
      <c r="C111" s="21" t="str">
        <f>IF(Final_DF!E111="","",Final_DF!E111)</f>
        <v>Producer Manufacturing</v>
      </c>
      <c r="D111" s="21" t="str">
        <f>IF(Final_DF!F111="","",Final_DF!F111)</f>
        <v>Electrical Products</v>
      </c>
      <c r="E111" s="21" t="b">
        <f>IF(Final_DF!BT111="","",Final_DF!BT111)</f>
        <v>1</v>
      </c>
      <c r="F111" s="21" t="b">
        <f>IF(Final_DF!BJ111="","",Final_DF!BJ111)</f>
        <v>1</v>
      </c>
      <c r="G111" s="21" t="b">
        <f>IF(Final_DF!CS111="","",Final_DF!CS111)</f>
        <v>0</v>
      </c>
      <c r="H111" s="37" t="str">
        <f>IF(Final_DF!CT111="","",Final_DF!CT111)</f>
        <v>na</v>
      </c>
      <c r="I111" s="37" t="str">
        <f>IF(Final_DF!CU111="","",Final_DF!CU111)</f>
        <v>na</v>
      </c>
      <c r="J111" s="21" t="str">
        <f>IF(Final_DF!CQ111="","",Final_DF!CQ111)</f>
        <v>BEARISH</v>
      </c>
      <c r="K111" s="21" t="str">
        <f>IF(Final_DF!CB111="","",Final_DF!CB111)</f>
        <v>Long Unwinding</v>
      </c>
      <c r="L111" s="22" t="str">
        <f>IF(Final_DF!CV111="","",Final_DF!CV111)</f>
        <v>BULLISH</v>
      </c>
      <c r="M111" s="22">
        <f>IF(Final_DF!CW111="","",Final_DF!CW111)</f>
        <v>10</v>
      </c>
      <c r="N111" s="22">
        <f>IF(Final_DF!CX111="","",Final_DF!CX111)</f>
        <v>246</v>
      </c>
      <c r="O111" s="22" t="b">
        <f>IF(Final_DF!CY111="","",Final_DF!CY111)</f>
        <v>0</v>
      </c>
      <c r="P111" s="22" t="str">
        <f>IF(Final_DF!CM111="","",Final_DF!CM111)</f>
        <v>Sell</v>
      </c>
      <c r="Q111" s="22" t="str">
        <f>IF(Final_DF!CN111="","",Final_DF!CN111)</f>
        <v>LAST_WINNER</v>
      </c>
      <c r="R111" s="22">
        <f>IF(P111="","",ROUND((Final_DF!CO111/6)+1,0))</f>
        <v>6</v>
      </c>
      <c r="S111" s="22">
        <f>IF(Final_DF!CP111="","",Final_DF!CP111)</f>
        <v>1440</v>
      </c>
      <c r="T111" s="22">
        <f>IFERROR(VLOOKUP(A111,VSLRT!A:E,3,FALSE),"")</f>
        <v>0</v>
      </c>
      <c r="U111" s="22">
        <f>IFERROR(VLOOKUP(A111,VSLRT!A:E,4,FALSE),"")</f>
        <v>0</v>
      </c>
      <c r="V111" s="22">
        <f>IFERROR(VLOOKUP(A111,VSLRT!A:E,5,FALSE),"")</f>
        <v>0</v>
      </c>
      <c r="W111" s="23" t="b">
        <f>IF(Final_DF!BA111="","",Final_DF!BA111)</f>
        <v>0</v>
      </c>
      <c r="X111" s="23" t="b">
        <f>IF(Final_DF!BB111="","",Final_DF!BB111)</f>
        <v>0</v>
      </c>
      <c r="Y111" s="23" t="b">
        <f>IF(Final_DF!BC111="","",Final_DF!BC111)</f>
        <v>0</v>
      </c>
      <c r="Z111" s="23">
        <f>IF(Final_DF!AW111="","",Final_DF!AW111)</f>
        <v>0</v>
      </c>
      <c r="AA111" s="23">
        <f>IF(Final_DF!AX111="","",Final_DF!AX111)</f>
        <v>0</v>
      </c>
      <c r="AB111" s="23">
        <f>IF(Final_DF!AY111="","",Final_DF!AY111)</f>
        <v>0</v>
      </c>
      <c r="AC111" s="23">
        <f>IF(Final_DF!M111="","",ROUND(Final_DF!M111,2))</f>
        <v>-0.39</v>
      </c>
      <c r="AD111" s="23">
        <f>IF(Final_DF!L111="","",ROUND(Final_DF!L111,2))</f>
        <v>1375.15</v>
      </c>
      <c r="AE111" s="23" t="b">
        <f>IF(Final_DF!AZ111="","",Final_DF!AZ111)</f>
        <v>0</v>
      </c>
      <c r="AH111" s="23" t="str">
        <f>IF(Final_DF!AO111="","",Final_DF!AO111)</f>
        <v>VR145</v>
      </c>
      <c r="AI111" s="23" t="b">
        <f>IF(Final_DF!AP111="","",Final_DF!AP111)</f>
        <v>0</v>
      </c>
      <c r="AJ111" s="23" t="str">
        <f>IF(Final_DF!AH111="","",Final_DF!AH111)</f>
        <v>0.47</v>
      </c>
      <c r="AK111" s="21" t="str">
        <f>IFERROR(VLOOKUP(A111,Postmarket!A:X,24,FALSE),"")</f>
        <v/>
      </c>
      <c r="AL111" s="21" t="str">
        <f>IFERROR(VLOOKUP(A111,Postmarket!A:X,23,FALSE),"")</f>
        <v/>
      </c>
      <c r="AM111" s="21">
        <f>IFERROR(VLOOKUP(A111,Postmarket!A:X,8,FALSE),"")</f>
        <v>-0.86</v>
      </c>
      <c r="AN111" s="21">
        <f>IFERROR(VLOOKUP(A111,Postmarket!A:F,5,FALSE),"")</f>
        <v>1381.95</v>
      </c>
      <c r="AO111" s="23" t="str">
        <f>IF(Final_DF!DB111="","",Final_DF!DB111)</f>
        <v/>
      </c>
      <c r="AP111" s="23">
        <f>IF(Final_DF!CZ111="","",Final_DF!CZ111)</f>
        <v>20.83</v>
      </c>
      <c r="AQ111" s="23">
        <f>IF(Final_DF!DA111="","",Final_DF!DA111)</f>
        <v>20.67</v>
      </c>
      <c r="AR111" s="23" t="b">
        <f>IF(Final_DF!DC111="","",Final_DF!DC111)</f>
        <v>0</v>
      </c>
      <c r="AS111" s="23" t="b">
        <f>IF(Final_DF!DD111="","",Final_DF!DD111)</f>
        <v>0</v>
      </c>
      <c r="AT111" s="23" t="b">
        <f>IF(Final_DF!DE111="","",Final_DF!DE111)</f>
        <v>0</v>
      </c>
      <c r="AU111" s="23" t="b">
        <f>IF(Final_DF!DF111="","",Final_DF!DF111)</f>
        <v>0</v>
      </c>
      <c r="AY111" s="3"/>
      <c r="AZ111" s="3"/>
      <c r="BA111" s="3"/>
      <c r="BB111" s="55"/>
      <c r="BC111" s="3"/>
      <c r="BD111" s="3"/>
      <c r="BE111" s="3"/>
      <c r="BF111" s="3"/>
      <c r="BG111" s="3"/>
      <c r="BH111" s="3"/>
      <c r="BI111" s="3"/>
      <c r="BJ111" s="3"/>
      <c r="BK111" s="3"/>
      <c r="BL111" s="3"/>
      <c r="BM111" s="3"/>
      <c r="BN111" s="3"/>
      <c r="BO111" s="3"/>
      <c r="BP111" s="3"/>
      <c r="BQ111" s="3"/>
      <c r="BR111" s="3"/>
      <c r="BS111" s="3"/>
      <c r="BT111" s="3"/>
      <c r="BU111" s="99"/>
      <c r="BV111" s="99"/>
      <c r="BW111" s="3"/>
      <c r="BX111" s="3"/>
      <c r="BY111" s="3"/>
      <c r="BZ111" s="3"/>
      <c r="CA111" s="3"/>
      <c r="CG111" s="3"/>
      <c r="CH111" s="3"/>
      <c r="CI111" s="3"/>
      <c r="CJ111" s="55"/>
      <c r="CK111" s="3"/>
      <c r="CL111" s="3"/>
      <c r="CM111" s="3"/>
      <c r="CN111" s="3"/>
      <c r="CO111" s="3"/>
      <c r="CP111" s="3"/>
      <c r="CQ111" s="3"/>
      <c r="CR111" s="3"/>
      <c r="CS111" s="3"/>
      <c r="CT111" s="3"/>
      <c r="CU111" s="3"/>
      <c r="CV111" s="3"/>
      <c r="CW111" s="3"/>
      <c r="CX111" s="3"/>
      <c r="CY111" s="3"/>
      <c r="CZ111" s="3"/>
      <c r="DA111" s="3"/>
      <c r="DB111" s="3"/>
      <c r="DC111" s="99"/>
      <c r="DD111" s="99"/>
      <c r="DE111" s="3"/>
      <c r="DF111" s="3"/>
      <c r="DG111" s="3"/>
      <c r="DH111" s="3"/>
      <c r="DI111" s="3"/>
      <c r="DJ111" s="3"/>
      <c r="DK111" s="3"/>
      <c r="DP111" s="3"/>
      <c r="DQ111" s="3"/>
      <c r="DR111" s="3"/>
      <c r="DW111" s="3"/>
      <c r="DX111" s="3"/>
      <c r="DY111" s="3"/>
      <c r="ED111" s="3"/>
      <c r="EE111" s="3"/>
      <c r="EF111" s="55"/>
      <c r="EO111" s="3"/>
      <c r="EP111" s="55"/>
      <c r="FB111" s="3"/>
      <c r="FC111" s="3" t="s">
        <v>275</v>
      </c>
      <c r="FD111" s="3">
        <v>89</v>
      </c>
      <c r="FE111" s="3">
        <v>5</v>
      </c>
      <c r="FF111" s="27">
        <v>1</v>
      </c>
      <c r="FG111" s="27"/>
      <c r="FH111" s="27">
        <v>1</v>
      </c>
      <c r="FT111" s="3"/>
      <c r="FU111" s="3"/>
      <c r="FV111" s="27"/>
      <c r="FW111" s="27"/>
      <c r="FX111" s="27"/>
      <c r="FY111" s="27"/>
      <c r="FZ111" s="27"/>
      <c r="GA111" s="3"/>
      <c r="GB111" s="3"/>
      <c r="GC111" s="3"/>
      <c r="GD111" s="3" t="s">
        <v>94</v>
      </c>
      <c r="GE111" s="3" t="str">
        <f t="shared" si="44"/>
        <v>t16 = 'BANKNIFTY1!'</v>
      </c>
      <c r="GF111" s="3" t="str">
        <f t="shared" si="45"/>
        <v/>
      </c>
      <c r="GG111" s="3"/>
      <c r="GH111" s="3"/>
      <c r="GI111" s="3"/>
      <c r="GJ111" s="3"/>
      <c r="GK111" s="3" t="s">
        <v>282</v>
      </c>
      <c r="GL111" s="27">
        <v>1</v>
      </c>
      <c r="GM111" s="27"/>
      <c r="GN111" s="27"/>
      <c r="GO111" s="27"/>
      <c r="GP111" s="27"/>
      <c r="GQ111" s="3"/>
      <c r="GR111" s="3" t="s">
        <v>94</v>
      </c>
      <c r="GS111" s="3" t="str">
        <f t="shared" si="46"/>
        <v>t16 = 'NSE:OFSS1!'</v>
      </c>
      <c r="GT111" s="3" t="str">
        <f t="shared" si="47"/>
        <v>OFSS</v>
      </c>
      <c r="GU111" s="3"/>
      <c r="GV111" s="3"/>
      <c r="HA111" s="3"/>
      <c r="HB111" s="3"/>
      <c r="HC111" s="3"/>
      <c r="HD111" s="3"/>
      <c r="HE111" s="3"/>
      <c r="HF111" s="3"/>
      <c r="HG111" s="3"/>
      <c r="HH111" s="3"/>
      <c r="HI111" s="3"/>
      <c r="HJ111" s="3"/>
      <c r="HK111" s="3"/>
      <c r="HL111" s="3"/>
      <c r="HM111" s="3"/>
      <c r="HN111" s="55"/>
      <c r="HO111" s="3"/>
      <c r="HP111" s="27"/>
      <c r="HQ111" s="27"/>
      <c r="HR111" s="27"/>
      <c r="HS111" s="27"/>
      <c r="HT111" s="27"/>
      <c r="HU111" s="27"/>
      <c r="HV111" s="27"/>
      <c r="HW111" s="27"/>
      <c r="HX111" s="3"/>
      <c r="HY111" s="3"/>
      <c r="HZ111" s="3"/>
      <c r="IA111" s="3"/>
      <c r="IB111" s="3"/>
      <c r="IC111" s="3"/>
      <c r="ID111" s="3"/>
    </row>
    <row r="112" spans="1:238" x14ac:dyDescent="0.25">
      <c r="A112" s="21" t="str">
        <f>IF(Final_DF!A112="","",Final_DF!A112)</f>
        <v>TATASTEEL</v>
      </c>
      <c r="B112" s="21" t="str">
        <f>IF(Final_DF!G112="","",Final_DF!G112)</f>
        <v xml:space="preserve">TATA STEEL LIMITED                  </v>
      </c>
      <c r="C112" s="21" t="str">
        <f>IF(Final_DF!E112="","",Final_DF!E112)</f>
        <v>Non-Energy Minerals</v>
      </c>
      <c r="D112" s="21" t="str">
        <f>IF(Final_DF!F112="","",Final_DF!F112)</f>
        <v>Steel</v>
      </c>
      <c r="E112" s="21" t="b">
        <f>IF(Final_DF!BT112="","",Final_DF!BT112)</f>
        <v>1</v>
      </c>
      <c r="F112" s="21" t="b">
        <f>IF(Final_DF!BJ112="","",Final_DF!BJ112)</f>
        <v>1</v>
      </c>
      <c r="G112" s="21" t="b">
        <f>IF(Final_DF!CS112="","",Final_DF!CS112)</f>
        <v>0</v>
      </c>
      <c r="H112" s="37" t="str">
        <f>IF(Final_DF!CT112="","",Final_DF!CT112)</f>
        <v>na</v>
      </c>
      <c r="I112" s="37" t="str">
        <f>IF(Final_DF!CU112="","",Final_DF!CU112)</f>
        <v>na</v>
      </c>
      <c r="J112" s="21" t="str">
        <f>IF(Final_DF!CQ112="","",Final_DF!CQ112)</f>
        <v>BEARISH</v>
      </c>
      <c r="K112" s="21" t="str">
        <f>IF(Final_DF!CB112="","",Final_DF!CB112)</f>
        <v>Short Buildup</v>
      </c>
      <c r="L112" s="22" t="str">
        <f>IF(Final_DF!CV112="","",Final_DF!CV112)</f>
        <v>BEARISH</v>
      </c>
      <c r="M112" s="22">
        <f>IF(Final_DF!CW112="","",Final_DF!CW112)</f>
        <v>5</v>
      </c>
      <c r="N112" s="22">
        <f>IF(Final_DF!CX112="","",Final_DF!CX112)</f>
        <v>23</v>
      </c>
      <c r="O112" s="22" t="b">
        <f>IF(Final_DF!CY112="","",Final_DF!CY112)</f>
        <v>0</v>
      </c>
      <c r="P112" s="22" t="str">
        <f>IF(Final_DF!CM112="","",Final_DF!CM112)</f>
        <v>Buy</v>
      </c>
      <c r="Q112" s="22" t="str">
        <f>IF(Final_DF!CN112="","",Final_DF!CN112)</f>
        <v>LAST_LOSER</v>
      </c>
      <c r="R112" s="22">
        <f>IF(P112="","",ROUND((Final_DF!CO112/6)+1,0))</f>
        <v>3</v>
      </c>
      <c r="S112" s="22">
        <f>IF(Final_DF!CP112="","",Final_DF!CP112)</f>
        <v>129</v>
      </c>
      <c r="T112" s="22">
        <f>IFERROR(VLOOKUP(A112,VSLRT!A:E,3,FALSE),"")</f>
        <v>0</v>
      </c>
      <c r="U112" s="22">
        <f>IFERROR(VLOOKUP(A112,VSLRT!A:E,4,FALSE),"")</f>
        <v>0</v>
      </c>
      <c r="V112" s="22">
        <f>IFERROR(VLOOKUP(A112,VSLRT!A:E,5,FALSE),"")</f>
        <v>0</v>
      </c>
      <c r="W112" s="23" t="b">
        <f>IF(Final_DF!BA112="","",Final_DF!BA112)</f>
        <v>0</v>
      </c>
      <c r="X112" s="23" t="b">
        <f>IF(Final_DF!BB112="","",Final_DF!BB112)</f>
        <v>0</v>
      </c>
      <c r="Y112" s="23" t="b">
        <f>IF(Final_DF!BC112="","",Final_DF!BC112)</f>
        <v>0</v>
      </c>
      <c r="Z112" s="23">
        <f>IF(Final_DF!AW112="","",Final_DF!AW112)</f>
        <v>0</v>
      </c>
      <c r="AA112" s="23">
        <f>IF(Final_DF!AX112="","",Final_DF!AX112)</f>
        <v>0</v>
      </c>
      <c r="AB112" s="23">
        <f>IF(Final_DF!AY112="","",Final_DF!AY112)</f>
        <v>0</v>
      </c>
      <c r="AC112" s="23">
        <f>IF(Final_DF!M112="","",ROUND(Final_DF!M112,2))</f>
        <v>-0.37</v>
      </c>
      <c r="AD112" s="23">
        <f>IF(Final_DF!L112="","",ROUND(Final_DF!L112,2))</f>
        <v>134.1</v>
      </c>
      <c r="AE112" s="23" t="b">
        <f>IF(Final_DF!AZ112="","",Final_DF!AZ112)</f>
        <v>0</v>
      </c>
      <c r="AH112" s="23" t="str">
        <f>IF(Final_DF!AO112="","",Final_DF!AO112)</f>
        <v>VR8</v>
      </c>
      <c r="AI112" s="23" t="b">
        <f>IF(Final_DF!AP112="","",Final_DF!AP112)</f>
        <v>1</v>
      </c>
      <c r="AJ112" s="23" t="str">
        <f>IF(Final_DF!AH112="","",Final_DF!AH112)</f>
        <v>-</v>
      </c>
      <c r="AK112" s="21" t="str">
        <f>IFERROR(VLOOKUP(A112,Postmarket!A:X,24,FALSE),"")</f>
        <v>SOR6</v>
      </c>
      <c r="AL112" s="21" t="str">
        <f>IFERROR(VLOOKUP(A112,Postmarket!A:X,23,FALSE),"")</f>
        <v>SPR10</v>
      </c>
      <c r="AM112" s="21">
        <f>IFERROR(VLOOKUP(A112,Postmarket!A:X,8,FALSE),"")</f>
        <v>-0.26</v>
      </c>
      <c r="AN112" s="21">
        <f>IFERROR(VLOOKUP(A112,Postmarket!A:F,5,FALSE),"")</f>
        <v>134.25</v>
      </c>
      <c r="AO112" s="23" t="str">
        <f>IF(Final_DF!DB112="","",Final_DF!DB112)</f>
        <v/>
      </c>
      <c r="AP112" s="23">
        <f>IF(Final_DF!CZ112="","",Final_DF!CZ112)</f>
        <v>38.58</v>
      </c>
      <c r="AQ112" s="23">
        <f>IF(Final_DF!DA112="","",Final_DF!DA112)</f>
        <v>39.31</v>
      </c>
      <c r="AR112" s="23" t="b">
        <f>IF(Final_DF!DC112="","",Final_DF!DC112)</f>
        <v>0</v>
      </c>
      <c r="AS112" s="23" t="b">
        <f>IF(Final_DF!DD112="","",Final_DF!DD112)</f>
        <v>0</v>
      </c>
      <c r="AT112" s="23" t="b">
        <f>IF(Final_DF!DE112="","",Final_DF!DE112)</f>
        <v>0</v>
      </c>
      <c r="AU112" s="23" t="b">
        <f>IF(Final_DF!DF112="","",Final_DF!DF112)</f>
        <v>0</v>
      </c>
      <c r="AY112" s="3"/>
      <c r="AZ112" s="3"/>
      <c r="BA112" s="3"/>
      <c r="BB112" s="55"/>
      <c r="BC112" s="3"/>
      <c r="BD112" s="3"/>
      <c r="BE112" s="3"/>
      <c r="BF112" s="3"/>
      <c r="BG112" s="3"/>
      <c r="BH112" s="3"/>
      <c r="BI112" s="3"/>
      <c r="BJ112" s="3"/>
      <c r="BK112" s="3"/>
      <c r="BL112" s="3"/>
      <c r="BM112" s="3"/>
      <c r="BN112" s="3"/>
      <c r="BO112" s="3"/>
      <c r="BP112" s="3"/>
      <c r="BQ112" s="3"/>
      <c r="BR112" s="3"/>
      <c r="BS112" s="3"/>
      <c r="BT112" s="3"/>
      <c r="BU112" s="99"/>
      <c r="BV112" s="99"/>
      <c r="BW112" s="3"/>
      <c r="BX112" s="3"/>
      <c r="BY112" s="3"/>
      <c r="BZ112" s="3"/>
      <c r="CA112" s="3"/>
      <c r="CG112" s="3"/>
      <c r="CH112" s="3"/>
      <c r="CI112" s="3"/>
      <c r="CJ112" s="55"/>
      <c r="CK112" s="3"/>
      <c r="CL112" s="3"/>
      <c r="CM112" s="3"/>
      <c r="CN112" s="3"/>
      <c r="CO112" s="3"/>
      <c r="CP112" s="3"/>
      <c r="CQ112" s="3"/>
      <c r="CR112" s="3"/>
      <c r="CS112" s="3"/>
      <c r="CT112" s="3"/>
      <c r="CU112" s="3"/>
      <c r="CV112" s="3"/>
      <c r="CW112" s="3"/>
      <c r="CX112" s="3"/>
      <c r="CY112" s="3"/>
      <c r="CZ112" s="3"/>
      <c r="DA112" s="3"/>
      <c r="DB112" s="3"/>
      <c r="DC112" s="99"/>
      <c r="DD112" s="99"/>
      <c r="DE112" s="3"/>
      <c r="DF112" s="3"/>
      <c r="DG112" s="3"/>
      <c r="DH112" s="3"/>
      <c r="DI112" s="3"/>
      <c r="DJ112" s="3"/>
      <c r="DK112" s="3"/>
      <c r="DP112" s="3"/>
      <c r="DQ112" s="3"/>
      <c r="DR112" s="3"/>
      <c r="DW112" s="3"/>
      <c r="DX112" s="3"/>
      <c r="DY112" s="3"/>
      <c r="ED112" s="3"/>
      <c r="EE112" s="3"/>
      <c r="EF112" s="55"/>
      <c r="EO112" s="3"/>
      <c r="EP112" s="55"/>
      <c r="FB112" s="3"/>
      <c r="FC112" s="3" t="s">
        <v>225</v>
      </c>
      <c r="FD112" s="3">
        <v>183</v>
      </c>
      <c r="FE112" s="3">
        <v>1</v>
      </c>
      <c r="FF112" s="27"/>
      <c r="FG112" s="27">
        <v>1</v>
      </c>
      <c r="FH112" s="27">
        <v>1</v>
      </c>
      <c r="FT112" s="3"/>
      <c r="FU112" s="3"/>
      <c r="FV112" s="27"/>
      <c r="FW112" s="27"/>
      <c r="FX112" s="27"/>
      <c r="FY112" s="27"/>
      <c r="FZ112" s="27"/>
      <c r="GA112" s="3"/>
      <c r="GB112" s="3"/>
      <c r="GC112" s="3"/>
      <c r="GD112" s="3" t="s">
        <v>95</v>
      </c>
      <c r="GE112" s="3" t="str">
        <f t="shared" si="44"/>
        <v>t17 = 'BANKNIFTY1!'</v>
      </c>
      <c r="GF112" s="3" t="str">
        <f t="shared" si="45"/>
        <v/>
      </c>
      <c r="GG112" s="3"/>
      <c r="GH112" s="3"/>
      <c r="GI112" s="3"/>
      <c r="GJ112" s="3"/>
      <c r="GK112" s="3" t="s">
        <v>283</v>
      </c>
      <c r="GL112" s="27">
        <v>1</v>
      </c>
      <c r="GM112" s="27"/>
      <c r="GN112" s="27"/>
      <c r="GO112" s="27"/>
      <c r="GP112" s="27"/>
      <c r="GQ112" s="3"/>
      <c r="GR112" s="3" t="s">
        <v>95</v>
      </c>
      <c r="GS112" s="3" t="str">
        <f t="shared" si="46"/>
        <v>t17 = 'NSE:ONGC1!'</v>
      </c>
      <c r="GT112" s="3" t="str">
        <f t="shared" si="47"/>
        <v>ONGC</v>
      </c>
      <c r="GU112" s="3"/>
      <c r="GV112" s="3"/>
      <c r="HA112" s="3"/>
      <c r="HB112" s="3"/>
      <c r="HC112" s="3"/>
      <c r="HD112" s="3"/>
      <c r="HE112" s="3"/>
      <c r="HF112" s="3"/>
      <c r="HG112" s="3"/>
      <c r="HH112" s="3"/>
      <c r="HI112" s="3"/>
      <c r="HJ112" s="3"/>
      <c r="HK112" s="3"/>
      <c r="HL112" s="3"/>
      <c r="HM112" s="3"/>
      <c r="HN112" s="55"/>
      <c r="HO112" s="3"/>
      <c r="HP112" s="27"/>
      <c r="HQ112" s="27"/>
      <c r="HR112" s="27"/>
      <c r="HS112" s="27"/>
      <c r="HT112" s="27"/>
      <c r="HU112" s="27"/>
      <c r="HV112" s="27"/>
      <c r="HW112" s="27"/>
      <c r="HX112" s="3"/>
      <c r="HY112" s="3"/>
      <c r="HZ112" s="3"/>
      <c r="IA112" s="3"/>
      <c r="IB112" s="3"/>
      <c r="IC112" s="3"/>
      <c r="ID112" s="3"/>
    </row>
    <row r="113" spans="1:238" ht="24" x14ac:dyDescent="0.25">
      <c r="A113" s="21" t="str">
        <f>IF(Final_DF!A113="","",Final_DF!A113)</f>
        <v>INFY</v>
      </c>
      <c r="B113" s="21" t="str">
        <f>IF(Final_DF!G113="","",Final_DF!G113)</f>
        <v xml:space="preserve">INFOSYS LIMITED                     </v>
      </c>
      <c r="C113" s="21" t="str">
        <f>IF(Final_DF!E113="","",Final_DF!E113)</f>
        <v>Technology Services</v>
      </c>
      <c r="D113" s="21" t="str">
        <f>IF(Final_DF!F113="","",Final_DF!F113)</f>
        <v>Information Technology Services</v>
      </c>
      <c r="E113" s="21" t="b">
        <f>IF(Final_DF!BT113="","",Final_DF!BT113)</f>
        <v>0</v>
      </c>
      <c r="F113" s="21" t="b">
        <f>IF(Final_DF!BJ113="","",Final_DF!BJ113)</f>
        <v>1</v>
      </c>
      <c r="G113" s="21" t="b">
        <f>IF(Final_DF!CS113="","",Final_DF!CS113)</f>
        <v>0</v>
      </c>
      <c r="H113" s="37" t="str">
        <f>IF(Final_DF!CT113="","",Final_DF!CT113)</f>
        <v>BEARISH_ALIGNMENT</v>
      </c>
      <c r="I113" s="37" t="str">
        <f>IF(Final_DF!CU113="","",Final_DF!CU113)</f>
        <v>BEARISH_ALIGNMENT</v>
      </c>
      <c r="J113" s="21" t="str">
        <f>IF(Final_DF!CQ113="","",Final_DF!CQ113)</f>
        <v>BEARISH</v>
      </c>
      <c r="K113" s="21" t="str">
        <f>IF(Final_DF!CB113="","",Final_DF!CB113)</f>
        <v>Long Unwinding</v>
      </c>
      <c r="L113" s="22" t="str">
        <f>IF(Final_DF!CV113="","",Final_DF!CV113)</f>
        <v>BULLISH</v>
      </c>
      <c r="M113" s="22">
        <f>IF(Final_DF!CW113="","",Final_DF!CW113)</f>
        <v>9</v>
      </c>
      <c r="N113" s="22">
        <f>IF(Final_DF!CX113="","",Final_DF!CX113)</f>
        <v>268</v>
      </c>
      <c r="O113" s="22" t="b">
        <f>IF(Final_DF!CY113="","",Final_DF!CY113)</f>
        <v>0</v>
      </c>
      <c r="P113" s="22" t="str">
        <f>IF(Final_DF!CM113="","",Final_DF!CM113)</f>
        <v>Buy</v>
      </c>
      <c r="Q113" s="22" t="str">
        <f>IF(Final_DF!CN113="","",Final_DF!CN113)</f>
        <v>LAST_LOSER</v>
      </c>
      <c r="R113" s="22">
        <f>IF(P113="","",ROUND((Final_DF!CO113/6)+1,0))</f>
        <v>9</v>
      </c>
      <c r="S113" s="22">
        <f>IF(Final_DF!CP113="","",Final_DF!CP113)</f>
        <v>1490</v>
      </c>
      <c r="T113" s="22">
        <f>IFERROR(VLOOKUP(A113,VSLRT!A:E,3,FALSE),"")</f>
        <v>0</v>
      </c>
      <c r="U113" s="22">
        <f>IFERROR(VLOOKUP(A113,VSLRT!A:E,4,FALSE),"")</f>
        <v>0</v>
      </c>
      <c r="V113" s="22">
        <f>IFERROR(VLOOKUP(A113,VSLRT!A:E,5,FALSE),"")</f>
        <v>0</v>
      </c>
      <c r="W113" s="23" t="b">
        <f>IF(Final_DF!BA113="","",Final_DF!BA113)</f>
        <v>0</v>
      </c>
      <c r="X113" s="23" t="b">
        <f>IF(Final_DF!BB113="","",Final_DF!BB113)</f>
        <v>0</v>
      </c>
      <c r="Y113" s="23" t="b">
        <f>IF(Final_DF!BC113="","",Final_DF!BC113)</f>
        <v>0</v>
      </c>
      <c r="Z113" s="23">
        <f>IF(Final_DF!AW113="","",Final_DF!AW113)</f>
        <v>0</v>
      </c>
      <c r="AA113" s="23">
        <f>IF(Final_DF!AX113="","",Final_DF!AX113)</f>
        <v>0</v>
      </c>
      <c r="AB113" s="23">
        <f>IF(Final_DF!AY113="","",Final_DF!AY113)</f>
        <v>0</v>
      </c>
      <c r="AC113" s="23">
        <f>IF(Final_DF!M113="","",ROUND(Final_DF!M113,2))</f>
        <v>-0.35</v>
      </c>
      <c r="AD113" s="23">
        <f>IF(Final_DF!L113="","",ROUND(Final_DF!L113,2))</f>
        <v>1651.3</v>
      </c>
      <c r="AE113" s="23" t="b">
        <f>IF(Final_DF!AZ113="","",Final_DF!AZ113)</f>
        <v>0</v>
      </c>
      <c r="AH113" s="23" t="str">
        <f>IF(Final_DF!AO113="","",Final_DF!AO113)</f>
        <v>VR48</v>
      </c>
      <c r="AI113" s="23" t="b">
        <f>IF(Final_DF!AP113="","",Final_DF!AP113)</f>
        <v>0</v>
      </c>
      <c r="AJ113" s="23" t="str">
        <f>IF(Final_DF!AH113="","",Final_DF!AH113)</f>
        <v>0.38</v>
      </c>
      <c r="AK113" s="21" t="str">
        <f>IFERROR(VLOOKUP(A113,Postmarket!A:X,24,FALSE),"")</f>
        <v/>
      </c>
      <c r="AL113" s="21" t="str">
        <f>IFERROR(VLOOKUP(A113,Postmarket!A:X,23,FALSE),"")</f>
        <v>SPR27</v>
      </c>
      <c r="AM113" s="21">
        <f>IFERROR(VLOOKUP(A113,Postmarket!A:X,8,FALSE),"")</f>
        <v>-0.59</v>
      </c>
      <c r="AN113" s="21">
        <f>IFERROR(VLOOKUP(A113,Postmarket!A:F,5,FALSE),"")</f>
        <v>1659.2</v>
      </c>
      <c r="AO113" s="23" t="str">
        <f>IF(Final_DF!DB113="","",Final_DF!DB113)</f>
        <v/>
      </c>
      <c r="AP113" s="23">
        <f>IF(Final_DF!CZ113="","",Final_DF!CZ113)</f>
        <v>11.87</v>
      </c>
      <c r="AQ113" s="23">
        <f>IF(Final_DF!DA113="","",Final_DF!DA113)</f>
        <v>12.19</v>
      </c>
      <c r="AR113" s="23" t="b">
        <f>IF(Final_DF!DC113="","",Final_DF!DC113)</f>
        <v>0</v>
      </c>
      <c r="AS113" s="23" t="b">
        <f>IF(Final_DF!DD113="","",Final_DF!DD113)</f>
        <v>0</v>
      </c>
      <c r="AT113" s="23" t="b">
        <f>IF(Final_DF!DE113="","",Final_DF!DE113)</f>
        <v>0</v>
      </c>
      <c r="AU113" s="23" t="b">
        <f>IF(Final_DF!DF113="","",Final_DF!DF113)</f>
        <v>0</v>
      </c>
      <c r="AY113" s="3"/>
      <c r="AZ113" s="3"/>
      <c r="BA113" s="3"/>
      <c r="BB113" s="55"/>
      <c r="BC113" s="3"/>
      <c r="BD113" s="3"/>
      <c r="BE113" s="3"/>
      <c r="BF113" s="3"/>
      <c r="BG113" s="3"/>
      <c r="BH113" s="3"/>
      <c r="BI113" s="3"/>
      <c r="BJ113" s="3"/>
      <c r="BK113" s="3"/>
      <c r="BL113" s="3"/>
      <c r="BM113" s="3"/>
      <c r="BN113" s="3"/>
      <c r="BO113" s="3"/>
      <c r="BP113" s="3"/>
      <c r="BQ113" s="3"/>
      <c r="BR113" s="3"/>
      <c r="BS113" s="3"/>
      <c r="BT113" s="3"/>
      <c r="BU113" s="99"/>
      <c r="BV113" s="99"/>
      <c r="BW113" s="3"/>
      <c r="BX113" s="3"/>
      <c r="BY113" s="3"/>
      <c r="BZ113" s="3"/>
      <c r="CA113" s="3"/>
      <c r="CG113" s="3"/>
      <c r="CH113" s="3"/>
      <c r="CI113" s="3"/>
      <c r="CJ113" s="55"/>
      <c r="CK113" s="3"/>
      <c r="CL113" s="3"/>
      <c r="CM113" s="3"/>
      <c r="CN113" s="3"/>
      <c r="CO113" s="3"/>
      <c r="CP113" s="3"/>
      <c r="CQ113" s="3"/>
      <c r="CR113" s="3"/>
      <c r="CS113" s="3"/>
      <c r="CT113" s="3"/>
      <c r="CU113" s="3"/>
      <c r="CV113" s="3"/>
      <c r="CW113" s="3"/>
      <c r="CX113" s="3"/>
      <c r="CY113" s="3"/>
      <c r="CZ113" s="3"/>
      <c r="DA113" s="3"/>
      <c r="DB113" s="3"/>
      <c r="DC113" s="99"/>
      <c r="DD113" s="99"/>
      <c r="DE113" s="3"/>
      <c r="DF113" s="3"/>
      <c r="DG113" s="3"/>
      <c r="DH113" s="3"/>
      <c r="DI113" s="3"/>
      <c r="DJ113" s="3"/>
      <c r="DK113" s="3"/>
      <c r="DP113" s="3"/>
      <c r="DQ113" s="3"/>
      <c r="DR113" s="3"/>
      <c r="DW113" s="3"/>
      <c r="DX113" s="3"/>
      <c r="DY113" s="3"/>
      <c r="ED113" s="3"/>
      <c r="EE113" s="3"/>
      <c r="EF113" s="55"/>
      <c r="EO113" s="3"/>
      <c r="EP113" s="55"/>
      <c r="FB113" s="3"/>
      <c r="FC113" s="3" t="s">
        <v>278</v>
      </c>
      <c r="FD113" s="3">
        <v>455</v>
      </c>
      <c r="FE113" s="3">
        <v>15</v>
      </c>
      <c r="FF113" s="27"/>
      <c r="FG113" s="27">
        <v>1</v>
      </c>
      <c r="FH113" s="27">
        <v>1</v>
      </c>
      <c r="FT113" s="3"/>
      <c r="FU113" s="3"/>
      <c r="FV113" s="27"/>
      <c r="FW113" s="27"/>
      <c r="FX113" s="27"/>
      <c r="FY113" s="27"/>
      <c r="FZ113" s="27"/>
      <c r="GA113" s="3"/>
      <c r="GB113" s="3"/>
      <c r="GC113" s="3"/>
      <c r="GD113" s="3" t="s">
        <v>96</v>
      </c>
      <c r="GE113" s="3" t="str">
        <f t="shared" si="44"/>
        <v>t18 = 'BANKNIFTY1!'</v>
      </c>
      <c r="GF113" s="3" t="str">
        <f t="shared" si="45"/>
        <v/>
      </c>
      <c r="GG113" s="3"/>
      <c r="GH113" s="3"/>
      <c r="GI113" s="3"/>
      <c r="GJ113" s="3"/>
      <c r="GK113" s="3" t="s">
        <v>284</v>
      </c>
      <c r="GL113" s="27">
        <v>1</v>
      </c>
      <c r="GM113" s="27"/>
      <c r="GN113" s="27"/>
      <c r="GO113" s="27"/>
      <c r="GP113" s="27"/>
      <c r="GQ113" s="3"/>
      <c r="GR113" s="3" t="s">
        <v>96</v>
      </c>
      <c r="GS113" s="3" t="str">
        <f t="shared" si="46"/>
        <v>t18 = 'NSE:PEL1!'</v>
      </c>
      <c r="GT113" s="3" t="str">
        <f t="shared" si="47"/>
        <v>PEL</v>
      </c>
      <c r="GU113" s="3"/>
      <c r="GV113" s="3"/>
      <c r="HA113" s="3"/>
      <c r="HB113" s="3"/>
      <c r="HC113" s="3"/>
      <c r="HD113" s="3"/>
      <c r="HE113" s="3"/>
      <c r="HF113" s="3"/>
      <c r="HG113" s="3"/>
      <c r="HH113" s="3"/>
      <c r="HI113" s="3"/>
      <c r="HJ113" s="3"/>
      <c r="HK113" s="3"/>
      <c r="HL113" s="3"/>
      <c r="HM113" s="3"/>
      <c r="HN113" s="55"/>
      <c r="HO113" s="3"/>
      <c r="HP113" s="27"/>
      <c r="HQ113" s="27"/>
      <c r="HR113" s="27"/>
      <c r="HS113" s="27"/>
      <c r="HT113" s="27"/>
      <c r="HU113" s="27"/>
      <c r="HV113" s="27"/>
      <c r="HW113" s="27"/>
      <c r="HX113" s="3"/>
      <c r="HY113" s="3"/>
      <c r="HZ113" s="3"/>
      <c r="IA113" s="3"/>
      <c r="IB113" s="3"/>
      <c r="IC113" s="3"/>
      <c r="ID113" s="3"/>
    </row>
    <row r="114" spans="1:238" x14ac:dyDescent="0.25">
      <c r="A114" s="21" t="str">
        <f>IF(Final_DF!A114="","",Final_DF!A114)</f>
        <v>GNFC</v>
      </c>
      <c r="B114" s="21" t="str">
        <f>IF(Final_DF!G114="","",Final_DF!G114)</f>
        <v xml:space="preserve">GUJ NAR VAL FER &amp; CHEM L            </v>
      </c>
      <c r="C114" s="21" t="str">
        <f>IF(Final_DF!E114="","",Final_DF!E114)</f>
        <v>Process Industries</v>
      </c>
      <c r="D114" s="21" t="str">
        <f>IF(Final_DF!F114="","",Final_DF!F114)</f>
        <v>Chemicals: Specialty</v>
      </c>
      <c r="E114" s="21" t="b">
        <f>IF(Final_DF!BT114="","",Final_DF!BT114)</f>
        <v>0</v>
      </c>
      <c r="F114" s="21" t="b">
        <f>IF(Final_DF!BJ114="","",Final_DF!BJ114)</f>
        <v>0</v>
      </c>
      <c r="G114" s="21" t="b">
        <f>IF(Final_DF!CS114="","",Final_DF!CS114)</f>
        <v>1</v>
      </c>
      <c r="H114" s="37" t="str">
        <f>IF(Final_DF!CT114="","",Final_DF!CT114)</f>
        <v>na</v>
      </c>
      <c r="I114" s="37" t="str">
        <f>IF(Final_DF!CU114="","",Final_DF!CU114)</f>
        <v>na</v>
      </c>
      <c r="J114" s="21" t="str">
        <f>IF(Final_DF!CQ114="","",Final_DF!CQ114)</f>
        <v>BEARISH</v>
      </c>
      <c r="K114" s="21" t="str">
        <f>IF(Final_DF!CB114="","",Final_DF!CB114)</f>
        <v>Significant Short Buildup</v>
      </c>
      <c r="L114" s="22" t="str">
        <f>IF(Final_DF!CV114="","",Final_DF!CV114)</f>
        <v>na</v>
      </c>
      <c r="M114" s="22">
        <f>IF(Final_DF!CW114="","",Final_DF!CW114)</f>
        <v>0</v>
      </c>
      <c r="N114" s="22">
        <f>IF(Final_DF!CX114="","",Final_DF!CX114)</f>
        <v>0</v>
      </c>
      <c r="O114" s="22" t="b">
        <f>IF(Final_DF!CY114="","",Final_DF!CY114)</f>
        <v>0</v>
      </c>
      <c r="P114" s="22">
        <f>IF(Final_DF!CM114="","",Final_DF!CM114)</f>
        <v>0</v>
      </c>
      <c r="Q114" s="22">
        <f>IF(Final_DF!CN114="","",Final_DF!CN114)</f>
        <v>0</v>
      </c>
      <c r="R114" s="22">
        <f>IF(P114="","",ROUND((Final_DF!CO114/6)+1,0))</f>
        <v>1</v>
      </c>
      <c r="S114" s="22">
        <f>IF(Final_DF!CP114="","",Final_DF!CP114)</f>
        <v>0</v>
      </c>
      <c r="T114" s="22">
        <f>IFERROR(VLOOKUP(A114,VSLRT!A:E,3,FALSE),"")</f>
        <v>0</v>
      </c>
      <c r="U114" s="22">
        <f>IFERROR(VLOOKUP(A114,VSLRT!A:E,4,FALSE),"")</f>
        <v>0</v>
      </c>
      <c r="V114" s="22">
        <f>IFERROR(VLOOKUP(A114,VSLRT!A:E,5,FALSE),"")</f>
        <v>0</v>
      </c>
      <c r="W114" s="23" t="b">
        <f>IF(Final_DF!BA114="","",Final_DF!BA114)</f>
        <v>0</v>
      </c>
      <c r="X114" s="23" t="b">
        <f>IF(Final_DF!BB114="","",Final_DF!BB114)</f>
        <v>0</v>
      </c>
      <c r="Y114" s="23" t="b">
        <f>IF(Final_DF!BC114="","",Final_DF!BC114)</f>
        <v>0</v>
      </c>
      <c r="Z114" s="23">
        <f>IF(Final_DF!AW114="","",Final_DF!AW114)</f>
        <v>0</v>
      </c>
      <c r="AA114" s="23">
        <f>IF(Final_DF!AX114="","",Final_DF!AX114)</f>
        <v>0</v>
      </c>
      <c r="AB114" s="23">
        <f>IF(Final_DF!AY114="","",Final_DF!AY114)</f>
        <v>0</v>
      </c>
      <c r="AC114" s="23">
        <f>IF(Final_DF!M114="","",ROUND(Final_DF!M114,2))</f>
        <v>-0.35</v>
      </c>
      <c r="AD114" s="23">
        <f>IF(Final_DF!L114="","",ROUND(Final_DF!L114,2))</f>
        <v>743.8</v>
      </c>
      <c r="AE114" s="23" t="b">
        <f>IF(Final_DF!AZ114="","",Final_DF!AZ114)</f>
        <v>0</v>
      </c>
      <c r="AH114" s="23" t="str">
        <f>IF(Final_DF!AO114="","",Final_DF!AO114)</f>
        <v>VR104</v>
      </c>
      <c r="AI114" s="23" t="b">
        <f>IF(Final_DF!AP114="","",Final_DF!AP114)</f>
        <v>0</v>
      </c>
      <c r="AJ114" s="23" t="str">
        <f>IF(Final_DF!AH114="","",Final_DF!AH114)</f>
        <v>0.09</v>
      </c>
      <c r="AK114" s="21" t="str">
        <f>IFERROR(VLOOKUP(A114,Postmarket!A:X,24,FALSE),"")</f>
        <v>SOR29</v>
      </c>
      <c r="AL114" s="21" t="str">
        <f>IFERROR(VLOOKUP(A114,Postmarket!A:X,23,FALSE),"")</f>
        <v/>
      </c>
      <c r="AM114" s="21">
        <f>IFERROR(VLOOKUP(A114,Postmarket!A:X,8,FALSE),"")</f>
        <v>-0.78</v>
      </c>
      <c r="AN114" s="21">
        <f>IFERROR(VLOOKUP(A114,Postmarket!A:F,5,FALSE),"")</f>
        <v>745.35</v>
      </c>
      <c r="AO114" s="23" t="str">
        <f>IF(Final_DF!DB114="","",Final_DF!DB114)</f>
        <v>POTENTIAL_ENTRANT</v>
      </c>
      <c r="AP114" s="23">
        <f>IF(Final_DF!CZ114="","",Final_DF!CZ114)</f>
        <v>94.35</v>
      </c>
      <c r="AQ114" s="23">
        <f>IF(Final_DF!DA114="","",Final_DF!DA114)</f>
        <v>91.01</v>
      </c>
      <c r="AR114" s="23" t="b">
        <f>IF(Final_DF!DC114="","",Final_DF!DC114)</f>
        <v>0</v>
      </c>
      <c r="AS114" s="23" t="b">
        <f>IF(Final_DF!DD114="","",Final_DF!DD114)</f>
        <v>0</v>
      </c>
      <c r="AT114" s="23" t="b">
        <f>IF(Final_DF!DE114="","",Final_DF!DE114)</f>
        <v>0</v>
      </c>
      <c r="AU114" s="23" t="b">
        <f>IF(Final_DF!DF114="","",Final_DF!DF114)</f>
        <v>0</v>
      </c>
      <c r="AV114" s="21">
        <v>1</v>
      </c>
      <c r="AY114" s="3"/>
      <c r="AZ114" s="3"/>
      <c r="BA114" s="3"/>
      <c r="BB114" s="55"/>
      <c r="BC114" s="3"/>
      <c r="BD114" s="3"/>
      <c r="BE114" s="3"/>
      <c r="BF114" s="3"/>
      <c r="BG114" s="3"/>
      <c r="BH114" s="3"/>
      <c r="BI114" s="3"/>
      <c r="BJ114" s="3"/>
      <c r="BK114" s="3"/>
      <c r="BL114" s="3"/>
      <c r="BM114" s="3"/>
      <c r="BN114" s="3"/>
      <c r="BO114" s="3"/>
      <c r="BP114" s="3"/>
      <c r="BQ114" s="3"/>
      <c r="BR114" s="3"/>
      <c r="BS114" s="3"/>
      <c r="BT114" s="3"/>
      <c r="BU114" s="99"/>
      <c r="BV114" s="99"/>
      <c r="BW114" s="3"/>
      <c r="BX114" s="3"/>
      <c r="BY114" s="3"/>
      <c r="BZ114" s="3"/>
      <c r="CA114" s="3"/>
      <c r="CG114" s="3"/>
      <c r="CH114" s="3"/>
      <c r="CI114" s="3"/>
      <c r="CJ114" s="55"/>
      <c r="CK114" s="3"/>
      <c r="CL114" s="3"/>
      <c r="CM114" s="3"/>
      <c r="CN114" s="3"/>
      <c r="CO114" s="3"/>
      <c r="CP114" s="3"/>
      <c r="CQ114" s="3"/>
      <c r="CR114" s="3"/>
      <c r="CS114" s="3"/>
      <c r="CT114" s="3"/>
      <c r="CU114" s="3"/>
      <c r="CV114" s="3"/>
      <c r="CW114" s="3"/>
      <c r="CX114" s="3"/>
      <c r="CY114" s="3"/>
      <c r="CZ114" s="3"/>
      <c r="DA114" s="3"/>
      <c r="DB114" s="3"/>
      <c r="DC114" s="99"/>
      <c r="DD114" s="99"/>
      <c r="DE114" s="3"/>
      <c r="DF114" s="3"/>
      <c r="DG114" s="3"/>
      <c r="DH114" s="3"/>
      <c r="DI114" s="3"/>
      <c r="DJ114" s="3"/>
      <c r="DK114" s="3"/>
      <c r="DP114" s="3"/>
      <c r="DQ114" s="3"/>
      <c r="DR114" s="3"/>
      <c r="DW114" s="3"/>
      <c r="DX114" s="3"/>
      <c r="DY114" s="3"/>
      <c r="ED114" s="3"/>
      <c r="EE114" s="3"/>
      <c r="EF114" s="55"/>
      <c r="EO114" s="3"/>
      <c r="EP114" s="55"/>
      <c r="FB114" s="3"/>
      <c r="FC114" s="3" t="s">
        <v>295</v>
      </c>
      <c r="FD114" s="3">
        <v>1</v>
      </c>
      <c r="FE114" s="3">
        <v>1</v>
      </c>
      <c r="FF114" s="27">
        <v>1</v>
      </c>
      <c r="FG114" s="27"/>
      <c r="FH114" s="27">
        <v>1</v>
      </c>
      <c r="FT114" s="3"/>
      <c r="FU114" s="3"/>
      <c r="FV114" s="27"/>
      <c r="FW114" s="27"/>
      <c r="FX114" s="27"/>
      <c r="FY114" s="27"/>
      <c r="FZ114" s="27"/>
      <c r="GA114" s="3"/>
      <c r="GB114" s="3"/>
      <c r="GC114" s="3"/>
      <c r="GD114" s="3" t="s">
        <v>97</v>
      </c>
      <c r="GE114" s="3" t="str">
        <f t="shared" si="44"/>
        <v>t19 = 'BANKNIFTY1!'</v>
      </c>
      <c r="GF114" s="3" t="str">
        <f t="shared" si="45"/>
        <v/>
      </c>
      <c r="GG114" s="3"/>
      <c r="GH114" s="3"/>
      <c r="GI114" s="3"/>
      <c r="GJ114" s="3"/>
      <c r="GK114" s="3" t="s">
        <v>285</v>
      </c>
      <c r="GL114" s="27">
        <v>1</v>
      </c>
      <c r="GM114" s="27"/>
      <c r="GN114" s="27"/>
      <c r="GO114" s="27"/>
      <c r="GP114" s="27"/>
      <c r="GQ114" s="3"/>
      <c r="GR114" s="3" t="s">
        <v>97</v>
      </c>
      <c r="GS114" s="3" t="str">
        <f t="shared" si="46"/>
        <v>t19 = 'NSE:PFC1!'</v>
      </c>
      <c r="GT114" s="3" t="str">
        <f t="shared" si="47"/>
        <v>PFC</v>
      </c>
      <c r="GU114" s="3"/>
      <c r="GV114" s="3"/>
      <c r="HA114" s="3"/>
      <c r="HB114" s="3"/>
      <c r="HC114" s="3"/>
      <c r="HD114" s="3"/>
      <c r="HE114" s="3"/>
      <c r="HF114" s="3"/>
      <c r="HG114" s="3"/>
      <c r="HH114" s="3"/>
      <c r="HI114" s="3"/>
      <c r="HJ114" s="3"/>
      <c r="HK114" s="3"/>
      <c r="HL114" s="3"/>
      <c r="HM114" s="3"/>
      <c r="HN114" s="55"/>
      <c r="HO114" s="3"/>
      <c r="HP114" s="27"/>
      <c r="HQ114" s="27"/>
      <c r="HR114" s="27"/>
      <c r="HS114" s="27"/>
      <c r="HT114" s="27"/>
      <c r="HU114" s="27"/>
      <c r="HV114" s="27"/>
      <c r="HW114" s="27"/>
      <c r="HX114" s="3"/>
      <c r="HY114" s="3"/>
      <c r="HZ114" s="3"/>
      <c r="IA114" s="3"/>
      <c r="IB114" s="3"/>
      <c r="IC114" s="3"/>
      <c r="ID114" s="3"/>
    </row>
    <row r="115" spans="1:238" x14ac:dyDescent="0.25">
      <c r="A115" s="21" t="str">
        <f>IF(Final_DF!A115="","",Final_DF!A115)</f>
        <v>AUROPHARMA</v>
      </c>
      <c r="B115" s="21" t="str">
        <f>IF(Final_DF!G115="","",Final_DF!G115)</f>
        <v xml:space="preserve">AUROBINDO PHARMA LTD                </v>
      </c>
      <c r="C115" s="21" t="str">
        <f>IF(Final_DF!E115="","",Final_DF!E115)</f>
        <v>Health Technology</v>
      </c>
      <c r="D115" s="21" t="str">
        <f>IF(Final_DF!F115="","",Final_DF!F115)</f>
        <v>Pharmaceuticals: Other</v>
      </c>
      <c r="E115" s="21" t="b">
        <f>IF(Final_DF!BT115="","",Final_DF!BT115)</f>
        <v>0</v>
      </c>
      <c r="F115" s="21" t="b">
        <f>IF(Final_DF!BJ115="","",Final_DF!BJ115)</f>
        <v>1</v>
      </c>
      <c r="G115" s="21" t="b">
        <f>IF(Final_DF!CS115="","",Final_DF!CS115)</f>
        <v>0</v>
      </c>
      <c r="H115" s="37" t="str">
        <f>IF(Final_DF!CT115="","",Final_DF!CT115)</f>
        <v>BULLISH_ALIGNMENT</v>
      </c>
      <c r="I115" s="37" t="str">
        <f>IF(Final_DF!CU115="","",Final_DF!CU115)</f>
        <v>BULLISH_ALIGNMENT</v>
      </c>
      <c r="J115" s="21" t="str">
        <f>IF(Final_DF!CQ115="","",Final_DF!CQ115)</f>
        <v>BULLISH</v>
      </c>
      <c r="K115" s="21" t="str">
        <f>IF(Final_DF!CB115="","",Final_DF!CB115)</f>
        <v>Long Buildup</v>
      </c>
      <c r="L115" s="22" t="str">
        <f>IF(Final_DF!CV115="","",Final_DF!CV115)</f>
        <v>BULLISH</v>
      </c>
      <c r="M115" s="22">
        <f>IF(Final_DF!CW115="","",Final_DF!CW115)</f>
        <v>7</v>
      </c>
      <c r="N115" s="22">
        <f>IF(Final_DF!CX115="","",Final_DF!CX115)</f>
        <v>191</v>
      </c>
      <c r="O115" s="22" t="b">
        <f>IF(Final_DF!CY115="","",Final_DF!CY115)</f>
        <v>0</v>
      </c>
      <c r="P115" s="22" t="str">
        <f>IF(Final_DF!CM115="","",Final_DF!CM115)</f>
        <v>Buy</v>
      </c>
      <c r="Q115" s="22" t="str">
        <f>IF(Final_DF!CN115="","",Final_DF!CN115)</f>
        <v>LAST_LOSER</v>
      </c>
      <c r="R115" s="22">
        <f>IF(P115="","",ROUND((Final_DF!CO115/6)+1,0))</f>
        <v>3</v>
      </c>
      <c r="S115" s="22">
        <f>IF(Final_DF!CP115="","",Final_DF!CP115)</f>
        <v>1080</v>
      </c>
      <c r="T115" s="22">
        <f>IFERROR(VLOOKUP(A115,VSLRT!A:E,3,FALSE),"")</f>
        <v>0</v>
      </c>
      <c r="U115" s="22">
        <f>IFERROR(VLOOKUP(A115,VSLRT!A:E,4,FALSE),"")</f>
        <v>1</v>
      </c>
      <c r="V115" s="22">
        <f>IFERROR(VLOOKUP(A115,VSLRT!A:E,5,FALSE),"")</f>
        <v>0</v>
      </c>
      <c r="W115" s="23" t="b">
        <f>IF(Final_DF!BA115="","",Final_DF!BA115)</f>
        <v>0</v>
      </c>
      <c r="X115" s="23" t="b">
        <f>IF(Final_DF!BB115="","",Final_DF!BB115)</f>
        <v>0</v>
      </c>
      <c r="Y115" s="23" t="b">
        <f>IF(Final_DF!BC115="","",Final_DF!BC115)</f>
        <v>0</v>
      </c>
      <c r="Z115" s="23">
        <f>IF(Final_DF!AW115="","",Final_DF!AW115)</f>
        <v>0</v>
      </c>
      <c r="AA115" s="23">
        <f>IF(Final_DF!AX115="","",Final_DF!AX115)</f>
        <v>0</v>
      </c>
      <c r="AB115" s="23">
        <f>IF(Final_DF!AY115="","",Final_DF!AY115)</f>
        <v>0</v>
      </c>
      <c r="AC115" s="23">
        <f>IF(Final_DF!M115="","",ROUND(Final_DF!M115,2))</f>
        <v>-0.33</v>
      </c>
      <c r="AD115" s="23">
        <f>IF(Final_DF!L115="","",ROUND(Final_DF!L115,2))</f>
        <v>1148</v>
      </c>
      <c r="AE115" s="23" t="b">
        <f>IF(Final_DF!AZ115="","",Final_DF!AZ115)</f>
        <v>0</v>
      </c>
      <c r="AH115" s="23" t="str">
        <f>IF(Final_DF!AO115="","",Final_DF!AO115)</f>
        <v>VR106</v>
      </c>
      <c r="AI115" s="23" t="b">
        <f>IF(Final_DF!AP115="","",Final_DF!AP115)</f>
        <v>0</v>
      </c>
      <c r="AJ115" s="23" t="str">
        <f>IF(Final_DF!AH115="","",Final_DF!AH115)</f>
        <v>0.29</v>
      </c>
      <c r="AK115" s="21" t="str">
        <f>IFERROR(VLOOKUP(A115,Postmarket!A:X,24,FALSE),"")</f>
        <v/>
      </c>
      <c r="AL115" s="21" t="str">
        <f>IFERROR(VLOOKUP(A115,Postmarket!A:X,23,FALSE),"")</f>
        <v/>
      </c>
      <c r="AM115" s="21">
        <f>IFERROR(VLOOKUP(A115,Postmarket!A:X,8,FALSE),"")</f>
        <v>0.11</v>
      </c>
      <c r="AN115" s="21">
        <f>IFERROR(VLOOKUP(A115,Postmarket!A:F,5,FALSE),"")</f>
        <v>1148.7</v>
      </c>
      <c r="AO115" s="23" t="str">
        <f>IF(Final_DF!DB115="","",Final_DF!DB115)</f>
        <v/>
      </c>
      <c r="AP115" s="23">
        <f>IF(Final_DF!CZ115="","",Final_DF!CZ115)</f>
        <v>63.79</v>
      </c>
      <c r="AQ115" s="23">
        <f>IF(Final_DF!DA115="","",Final_DF!DA115)</f>
        <v>64.38</v>
      </c>
      <c r="AR115" s="23" t="b">
        <f>IF(Final_DF!DC115="","",Final_DF!DC115)</f>
        <v>0</v>
      </c>
      <c r="AS115" s="23" t="b">
        <f>IF(Final_DF!DD115="","",Final_DF!DD115)</f>
        <v>0</v>
      </c>
      <c r="AT115" s="23" t="b">
        <f>IF(Final_DF!DE115="","",Final_DF!DE115)</f>
        <v>0</v>
      </c>
      <c r="AU115" s="23" t="b">
        <f>IF(Final_DF!DF115="","",Final_DF!DF115)</f>
        <v>0</v>
      </c>
      <c r="AY115" s="3"/>
      <c r="AZ115" s="3"/>
      <c r="BA115" s="3"/>
      <c r="BB115" s="55"/>
      <c r="BC115" s="3"/>
      <c r="BD115" s="3"/>
      <c r="BE115" s="3"/>
      <c r="BF115" s="3"/>
      <c r="BG115" s="3"/>
      <c r="BH115" s="3"/>
      <c r="BI115" s="3"/>
      <c r="BJ115" s="3"/>
      <c r="BK115" s="3"/>
      <c r="BL115" s="3"/>
      <c r="BM115" s="3"/>
      <c r="BN115" s="3"/>
      <c r="BO115" s="3"/>
      <c r="BP115" s="3"/>
      <c r="BQ115" s="3"/>
      <c r="BR115" s="3"/>
      <c r="BS115" s="3"/>
      <c r="BT115" s="3"/>
      <c r="BU115" s="99"/>
      <c r="BV115" s="99"/>
      <c r="BW115" s="3"/>
      <c r="BX115" s="3"/>
      <c r="BY115" s="3"/>
      <c r="BZ115" s="3"/>
      <c r="CA115" s="3"/>
      <c r="CG115" s="3"/>
      <c r="CH115" s="3"/>
      <c r="CI115" s="3"/>
      <c r="CJ115" s="55"/>
      <c r="CK115" s="3"/>
      <c r="CL115" s="3"/>
      <c r="CM115" s="3"/>
      <c r="CN115" s="3"/>
      <c r="CO115" s="3"/>
      <c r="CP115" s="3"/>
      <c r="CQ115" s="3"/>
      <c r="CR115" s="3"/>
      <c r="CS115" s="3"/>
      <c r="CT115" s="3"/>
      <c r="CU115" s="3"/>
      <c r="CV115" s="3"/>
      <c r="CW115" s="3"/>
      <c r="CX115" s="3"/>
      <c r="CY115" s="3"/>
      <c r="CZ115" s="3"/>
      <c r="DA115" s="3"/>
      <c r="DB115" s="3"/>
      <c r="DC115" s="99"/>
      <c r="DD115" s="99"/>
      <c r="DE115" s="3"/>
      <c r="DF115" s="3"/>
      <c r="DG115" s="3"/>
      <c r="DH115" s="3"/>
      <c r="DI115" s="3"/>
      <c r="DJ115" s="3"/>
      <c r="DK115" s="3"/>
      <c r="DP115" s="3"/>
      <c r="DQ115" s="3"/>
      <c r="DR115" s="3"/>
      <c r="DW115" s="3"/>
      <c r="DX115" s="3"/>
      <c r="DY115" s="3"/>
      <c r="ED115" s="3"/>
      <c r="EE115" s="3"/>
      <c r="EF115" s="55"/>
      <c r="EO115" s="3"/>
      <c r="EP115" s="55"/>
      <c r="FB115" s="3"/>
      <c r="FC115" s="3" t="s">
        <v>192</v>
      </c>
      <c r="FD115" s="3">
        <v>306</v>
      </c>
      <c r="FE115" s="3">
        <v>6</v>
      </c>
      <c r="FF115" s="27"/>
      <c r="FG115" s="27">
        <v>1</v>
      </c>
      <c r="FH115" s="27">
        <v>1</v>
      </c>
      <c r="FT115" s="3"/>
      <c r="FU115" s="3"/>
      <c r="FV115" s="27"/>
      <c r="FW115" s="27"/>
      <c r="FX115" s="27"/>
      <c r="FY115" s="27"/>
      <c r="FZ115" s="27"/>
      <c r="GA115" s="3"/>
      <c r="GB115" s="3"/>
      <c r="GC115" s="3"/>
      <c r="GD115" s="3" t="s">
        <v>98</v>
      </c>
      <c r="GE115" s="3" t="str">
        <f t="shared" si="44"/>
        <v>t20 = 'BANKNIFTY1!'</v>
      </c>
      <c r="GF115" s="3" t="str">
        <f t="shared" si="45"/>
        <v/>
      </c>
      <c r="GG115" s="3"/>
      <c r="GH115" s="3"/>
      <c r="GI115" s="3"/>
      <c r="GJ115" s="3"/>
      <c r="GK115" s="3" t="s">
        <v>215</v>
      </c>
      <c r="GL115" s="27">
        <v>1</v>
      </c>
      <c r="GM115" s="27"/>
      <c r="GN115" s="27"/>
      <c r="GO115" s="27"/>
      <c r="GP115" s="27"/>
      <c r="GQ115" s="3"/>
      <c r="GR115" s="3" t="s">
        <v>98</v>
      </c>
      <c r="GS115" s="3" t="str">
        <f t="shared" si="46"/>
        <v>t20 = 'NSE:PIDILITIND1!'</v>
      </c>
      <c r="GT115" s="3" t="str">
        <f t="shared" si="47"/>
        <v>PIDILITIND</v>
      </c>
      <c r="GU115" s="3"/>
      <c r="GV115" s="3"/>
      <c r="HA115" s="3"/>
      <c r="HB115" s="3"/>
      <c r="HC115" s="3"/>
      <c r="HD115" s="3"/>
      <c r="HE115" s="3"/>
      <c r="HF115" s="3"/>
      <c r="HG115" s="3"/>
      <c r="HH115" s="3"/>
      <c r="HI115" s="3"/>
      <c r="HJ115" s="3"/>
      <c r="HK115" s="3"/>
      <c r="HL115" s="3"/>
      <c r="HM115" s="3"/>
      <c r="HN115" s="55"/>
      <c r="HO115" s="3"/>
      <c r="HP115" s="27"/>
      <c r="HQ115" s="27"/>
      <c r="HR115" s="27"/>
      <c r="HS115" s="27"/>
      <c r="HT115" s="27"/>
      <c r="HU115" s="27"/>
      <c r="HV115" s="27"/>
      <c r="HW115" s="27"/>
      <c r="HX115" s="3"/>
      <c r="HY115" s="3"/>
      <c r="HZ115" s="3"/>
      <c r="IA115" s="3"/>
      <c r="IB115" s="3"/>
      <c r="IC115" s="3"/>
      <c r="ID115" s="3"/>
    </row>
    <row r="116" spans="1:238" x14ac:dyDescent="0.25">
      <c r="A116" s="21" t="str">
        <f>IF(Final_DF!A116="","",Final_DF!A116)</f>
        <v>BAJFINANCE</v>
      </c>
      <c r="B116" s="21" t="str">
        <f>IF(Final_DF!G116="","",Final_DF!G116)</f>
        <v xml:space="preserve">BAJAJ FINANCE LIMITED               </v>
      </c>
      <c r="C116" s="21" t="str">
        <f>IF(Final_DF!E116="","",Final_DF!E116)</f>
        <v>Finance</v>
      </c>
      <c r="D116" s="21" t="str">
        <f>IF(Final_DF!F116="","",Final_DF!F116)</f>
        <v>Finance/Rental/Leasing</v>
      </c>
      <c r="E116" s="21" t="b">
        <f>IF(Final_DF!BT116="","",Final_DF!BT116)</f>
        <v>0</v>
      </c>
      <c r="F116" s="21" t="b">
        <f>IF(Final_DF!BJ116="","",Final_DF!BJ116)</f>
        <v>1</v>
      </c>
      <c r="G116" s="21" t="b">
        <f>IF(Final_DF!CS116="","",Final_DF!CS116)</f>
        <v>1</v>
      </c>
      <c r="H116" s="37" t="str">
        <f>IF(Final_DF!CT116="","",Final_DF!CT116)</f>
        <v>BEARISH_ALIGNMENT</v>
      </c>
      <c r="I116" s="37" t="str">
        <f>IF(Final_DF!CU116="","",Final_DF!CU116)</f>
        <v>BEARISH_ALIGNMENT</v>
      </c>
      <c r="J116" s="21" t="str">
        <f>IF(Final_DF!CQ116="","",Final_DF!CQ116)</f>
        <v>BEARISH</v>
      </c>
      <c r="K116" s="21" t="str">
        <f>IF(Final_DF!CB116="","",Final_DF!CB116)</f>
        <v>Significant Short Buildup</v>
      </c>
      <c r="L116" s="22" t="str">
        <f>IF(Final_DF!CV116="","",Final_DF!CV116)</f>
        <v>BULLISH</v>
      </c>
      <c r="M116" s="22">
        <f>IF(Final_DF!CW116="","",Final_DF!CW116)</f>
        <v>32</v>
      </c>
      <c r="N116" s="22">
        <f>IF(Final_DF!CX116="","",Final_DF!CX116)</f>
        <v>1254</v>
      </c>
      <c r="O116" s="22" t="b">
        <f>IF(Final_DF!CY116="","",Final_DF!CY116)</f>
        <v>0</v>
      </c>
      <c r="P116" s="22" t="str">
        <f>IF(Final_DF!CM116="","",Final_DF!CM116)</f>
        <v>Sell</v>
      </c>
      <c r="Q116" s="22" t="str">
        <f>IF(Final_DF!CN116="","",Final_DF!CN116)</f>
        <v>LAST_WINNER</v>
      </c>
      <c r="R116" s="22">
        <f>IF(P116="","",ROUND((Final_DF!CO116/6)+1,0))</f>
        <v>11</v>
      </c>
      <c r="S116" s="22">
        <f>IF(Final_DF!CP116="","",Final_DF!CP116)</f>
        <v>7750</v>
      </c>
      <c r="T116" s="22">
        <f>IFERROR(VLOOKUP(A116,VSLRT!A:E,3,FALSE),"")</f>
        <v>0</v>
      </c>
      <c r="U116" s="22">
        <f>IFERROR(VLOOKUP(A116,VSLRT!A:E,4,FALSE),"")</f>
        <v>1</v>
      </c>
      <c r="V116" s="22">
        <f>IFERROR(VLOOKUP(A116,VSLRT!A:E,5,FALSE),"")</f>
        <v>0</v>
      </c>
      <c r="W116" s="23" t="b">
        <f>IF(Final_DF!BA116="","",Final_DF!BA116)</f>
        <v>0</v>
      </c>
      <c r="X116" s="23" t="b">
        <f>IF(Final_DF!BB116="","",Final_DF!BB116)</f>
        <v>0</v>
      </c>
      <c r="Y116" s="23" t="b">
        <f>IF(Final_DF!BC116="","",Final_DF!BC116)</f>
        <v>0</v>
      </c>
      <c r="Z116" s="23">
        <f>IF(Final_DF!AW116="","",Final_DF!AW116)</f>
        <v>0</v>
      </c>
      <c r="AA116" s="23">
        <f>IF(Final_DF!AX116="","",Final_DF!AX116)</f>
        <v>0</v>
      </c>
      <c r="AB116" s="23">
        <f>IF(Final_DF!AY116="","",Final_DF!AY116)</f>
        <v>0</v>
      </c>
      <c r="AC116" s="23">
        <f>IF(Final_DF!M116="","",ROUND(Final_DF!M116,2))</f>
        <v>-0.32</v>
      </c>
      <c r="AD116" s="23">
        <f>IF(Final_DF!L116="","",ROUND(Final_DF!L116,2))</f>
        <v>7307.6</v>
      </c>
      <c r="AE116" s="23" t="b">
        <f>IF(Final_DF!AZ116="","",Final_DF!AZ116)</f>
        <v>0</v>
      </c>
      <c r="AH116" s="23" t="str">
        <f>IF(Final_DF!AO116="","",Final_DF!AO116)</f>
        <v>VR109</v>
      </c>
      <c r="AI116" s="23" t="b">
        <f>IF(Final_DF!AP116="","",Final_DF!AP116)</f>
        <v>0</v>
      </c>
      <c r="AJ116" s="23" t="str">
        <f>IF(Final_DF!AH116="","",Final_DF!AH116)</f>
        <v>0.12</v>
      </c>
      <c r="AK116" s="21" t="str">
        <f>IFERROR(VLOOKUP(A116,Postmarket!A:X,24,FALSE),"")</f>
        <v/>
      </c>
      <c r="AL116" s="21" t="str">
        <f>IFERROR(VLOOKUP(A116,Postmarket!A:X,23,FALSE),"")</f>
        <v>SPR4</v>
      </c>
      <c r="AM116" s="21">
        <f>IFERROR(VLOOKUP(A116,Postmarket!A:X,8,FALSE),"")</f>
        <v>-0.08</v>
      </c>
      <c r="AN116" s="21">
        <f>IFERROR(VLOOKUP(A116,Postmarket!A:F,5,FALSE),"")</f>
        <v>7319.1</v>
      </c>
      <c r="AO116" s="23" t="str">
        <f>IF(Final_DF!DB116="","",Final_DF!DB116)</f>
        <v/>
      </c>
      <c r="AP116" s="23">
        <f>IF(Final_DF!CZ116="","",Final_DF!CZ116)</f>
        <v>22.9</v>
      </c>
      <c r="AQ116" s="23">
        <f>IF(Final_DF!DA116="","",Final_DF!DA116)</f>
        <v>24.22</v>
      </c>
      <c r="AR116" s="23" t="b">
        <f>IF(Final_DF!DC116="","",Final_DF!DC116)</f>
        <v>0</v>
      </c>
      <c r="AS116" s="23" t="b">
        <f>IF(Final_DF!DD116="","",Final_DF!DD116)</f>
        <v>0</v>
      </c>
      <c r="AT116" s="23" t="b">
        <f>IF(Final_DF!DE116="","",Final_DF!DE116)</f>
        <v>0</v>
      </c>
      <c r="AU116" s="23" t="b">
        <f>IF(Final_DF!DF116="","",Final_DF!DF116)</f>
        <v>0</v>
      </c>
      <c r="AY116" s="3"/>
      <c r="AZ116" s="3"/>
      <c r="BA116" s="3"/>
      <c r="BB116" s="55"/>
      <c r="BC116" s="3"/>
      <c r="BD116" s="3"/>
      <c r="BE116" s="3"/>
      <c r="BF116" s="3"/>
      <c r="BG116" s="3"/>
      <c r="BH116" s="3"/>
      <c r="BI116" s="3"/>
      <c r="BJ116" s="3"/>
      <c r="BK116" s="3"/>
      <c r="BL116" s="3"/>
      <c r="BM116" s="3"/>
      <c r="BN116" s="3"/>
      <c r="BO116" s="3"/>
      <c r="BP116" s="3"/>
      <c r="BQ116" s="3"/>
      <c r="BR116" s="3"/>
      <c r="BS116" s="3"/>
      <c r="BT116" s="3"/>
      <c r="BU116" s="99"/>
      <c r="BV116" s="99"/>
      <c r="BW116" s="3"/>
      <c r="BX116" s="3"/>
      <c r="BY116" s="3"/>
      <c r="BZ116" s="3"/>
      <c r="CA116" s="3"/>
      <c r="CG116" s="3"/>
      <c r="CH116" s="3"/>
      <c r="CI116" s="3"/>
      <c r="CJ116" s="55"/>
      <c r="CK116" s="3"/>
      <c r="CL116" s="3"/>
      <c r="CM116" s="3"/>
      <c r="CN116" s="3"/>
      <c r="CO116" s="3"/>
      <c r="CP116" s="3"/>
      <c r="CQ116" s="3"/>
      <c r="CR116" s="3"/>
      <c r="CS116" s="3"/>
      <c r="CT116" s="3"/>
      <c r="CU116" s="3"/>
      <c r="CV116" s="3"/>
      <c r="CW116" s="3"/>
      <c r="CX116" s="3"/>
      <c r="CY116" s="3"/>
      <c r="CZ116" s="3"/>
      <c r="DA116" s="3"/>
      <c r="DB116" s="3"/>
      <c r="DC116" s="99"/>
      <c r="DD116" s="99"/>
      <c r="DE116" s="3"/>
      <c r="DF116" s="3"/>
      <c r="DG116" s="3"/>
      <c r="DH116" s="3"/>
      <c r="DI116" s="3"/>
      <c r="DJ116" s="3"/>
      <c r="DK116" s="3"/>
      <c r="DP116" s="3"/>
      <c r="DQ116" s="3"/>
      <c r="DR116" s="3"/>
      <c r="DW116" s="3"/>
      <c r="DX116" s="3"/>
      <c r="DY116" s="3"/>
      <c r="ED116" s="3"/>
      <c r="EE116" s="3"/>
      <c r="EF116" s="55"/>
      <c r="EO116" s="3"/>
      <c r="EP116" s="55"/>
      <c r="FB116" s="3" t="s">
        <v>319</v>
      </c>
      <c r="FC116" s="3" t="s">
        <v>238</v>
      </c>
      <c r="FD116" s="3">
        <v>32</v>
      </c>
      <c r="FE116" s="3">
        <v>3</v>
      </c>
      <c r="FF116" s="27"/>
      <c r="FG116" s="27">
        <v>1</v>
      </c>
      <c r="FH116" s="27">
        <v>1</v>
      </c>
      <c r="FT116" s="3"/>
      <c r="FU116" s="3"/>
      <c r="FV116" s="27"/>
      <c r="FW116" s="27"/>
      <c r="FX116" s="27"/>
      <c r="FY116" s="27"/>
      <c r="FZ116" s="27"/>
      <c r="GA116" s="3"/>
      <c r="GB116" s="3"/>
      <c r="GC116" s="3"/>
      <c r="GD116" s="3" t="s">
        <v>121</v>
      </c>
      <c r="GE116" s="3" t="str">
        <f t="shared" si="44"/>
        <v>t21 = 'BANKNIFTY1!'</v>
      </c>
      <c r="GF116" s="3" t="str">
        <f t="shared" si="45"/>
        <v/>
      </c>
      <c r="GG116" s="3"/>
      <c r="GH116" s="3"/>
      <c r="GI116" s="3"/>
      <c r="GJ116" s="3"/>
      <c r="GK116" s="3" t="s">
        <v>286</v>
      </c>
      <c r="GL116" s="27">
        <v>1</v>
      </c>
      <c r="GM116" s="27"/>
      <c r="GN116" s="27"/>
      <c r="GO116" s="27"/>
      <c r="GP116" s="27"/>
      <c r="GQ116" s="3"/>
      <c r="GR116" s="3" t="s">
        <v>121</v>
      </c>
      <c r="GS116" s="3" t="str">
        <f t="shared" si="46"/>
        <v>t21 = 'NSE:PNB1!'</v>
      </c>
      <c r="GT116" s="3" t="str">
        <f t="shared" si="47"/>
        <v>PNB</v>
      </c>
      <c r="GU116" s="3"/>
      <c r="GV116" s="3"/>
      <c r="HA116" s="3"/>
      <c r="HB116" s="3"/>
      <c r="HC116" s="3"/>
      <c r="HD116" s="3"/>
      <c r="HE116" s="3"/>
      <c r="HF116" s="3"/>
      <c r="HG116" s="3"/>
      <c r="HH116" s="3"/>
      <c r="HI116" s="3"/>
      <c r="HJ116" s="3"/>
      <c r="HK116" s="3"/>
      <c r="HL116" s="3"/>
      <c r="HM116" s="3"/>
      <c r="HN116" s="55"/>
      <c r="HO116" s="3"/>
      <c r="HP116" s="27"/>
      <c r="HQ116" s="27"/>
      <c r="HR116" s="27"/>
      <c r="HS116" s="27"/>
      <c r="HT116" s="27"/>
      <c r="HU116" s="27"/>
      <c r="HV116" s="27"/>
      <c r="HW116" s="27"/>
      <c r="HX116" s="3"/>
      <c r="HY116" s="3"/>
      <c r="HZ116" s="3"/>
      <c r="IA116" s="3"/>
      <c r="IB116" s="3"/>
      <c r="IC116" s="3"/>
      <c r="ID116" s="3"/>
    </row>
    <row r="117" spans="1:238" x14ac:dyDescent="0.25">
      <c r="A117" s="21" t="str">
        <f>IF(Final_DF!A117="","",Final_DF!A117)</f>
        <v>NIFTY</v>
      </c>
      <c r="B117" s="21" t="str">
        <f>IF(Final_DF!G117="","",Final_DF!G117)</f>
        <v>NIFTY 50</v>
      </c>
      <c r="C117" s="21">
        <f>IF(Final_DF!E117="","",Final_DF!E117)</f>
        <v>0</v>
      </c>
      <c r="D117" s="21">
        <f>IF(Final_DF!F117="","",Final_DF!F117)</f>
        <v>0</v>
      </c>
      <c r="E117" s="21" t="b">
        <f>IF(Final_DF!BT117="","",Final_DF!BT117)</f>
        <v>1</v>
      </c>
      <c r="F117" s="21" t="b">
        <f>IF(Final_DF!BJ117="","",Final_DF!BJ117)</f>
        <v>1</v>
      </c>
      <c r="G117" s="21" t="b">
        <f>IF(Final_DF!CS117="","",Final_DF!CS117)</f>
        <v>1</v>
      </c>
      <c r="H117" s="37" t="str">
        <f>IF(Final_DF!CT117="","",Final_DF!CT117)</f>
        <v>na</v>
      </c>
      <c r="I117" s="37" t="str">
        <f>IF(Final_DF!CU117="","",Final_DF!CU117)</f>
        <v>na</v>
      </c>
      <c r="J117" s="21" t="str">
        <f>IF(Final_DF!CQ117="","",Final_DF!CQ117)</f>
        <v>BEARISH</v>
      </c>
      <c r="K117" s="21" t="str">
        <f>IF(Final_DF!CB117="","",Final_DF!CB117)</f>
        <v>Significant Short Buildup</v>
      </c>
      <c r="L117" s="22" t="str">
        <f>IF(Final_DF!CV117="","",Final_DF!CV117)</f>
        <v>BULLISH</v>
      </c>
      <c r="M117" s="22">
        <f>IF(Final_DF!CW117="","",Final_DF!CW117)</f>
        <v>2</v>
      </c>
      <c r="N117" s="22">
        <f>IF(Final_DF!CX117="","",Final_DF!CX117)</f>
        <v>3617</v>
      </c>
      <c r="O117" s="22" t="b">
        <f>IF(Final_DF!CY117="","",Final_DF!CY117)</f>
        <v>1</v>
      </c>
      <c r="P117" s="22" t="str">
        <f>IF(Final_DF!CM117="","",Final_DF!CM117)</f>
        <v>Buy</v>
      </c>
      <c r="Q117" s="22" t="str">
        <f>IF(Final_DF!CN117="","",Final_DF!CN117)</f>
        <v>LAST_WINNER</v>
      </c>
      <c r="R117" s="22">
        <f>IF(P117="","",ROUND((Final_DF!CO117/6)+1,0))</f>
        <v>2</v>
      </c>
      <c r="S117" s="22">
        <f>IF(Final_DF!CP117="","",Final_DF!CP117)</f>
        <v>21400</v>
      </c>
      <c r="T117" s="22">
        <f>IFERROR(VLOOKUP(A117,VSLRT!A:E,3,FALSE),"")</f>
        <v>0</v>
      </c>
      <c r="U117" s="22">
        <f>IFERROR(VLOOKUP(A117,VSLRT!A:E,4,FALSE),"")</f>
        <v>0</v>
      </c>
      <c r="V117" s="22">
        <f>IFERROR(VLOOKUP(A117,VSLRT!A:E,5,FALSE),"")</f>
        <v>0</v>
      </c>
      <c r="W117" s="23" t="b">
        <f>IF(Final_DF!BA117="","",Final_DF!BA117)</f>
        <v>1</v>
      </c>
      <c r="X117" s="23" t="b">
        <f>IF(Final_DF!BB117="","",Final_DF!BB117)</f>
        <v>1</v>
      </c>
      <c r="Y117" s="23" t="b">
        <f>IF(Final_DF!BC117="","",Final_DF!BC117)</f>
        <v>1</v>
      </c>
      <c r="Z117" s="23" t="str">
        <f>IF(Final_DF!AW117="","",Final_DF!AW117)</f>
        <v>SPR5</v>
      </c>
      <c r="AA117" s="23" t="str">
        <f>IF(Final_DF!AX117="","",Final_DF!AX117)</f>
        <v>SOR3</v>
      </c>
      <c r="AB117" s="23" t="str">
        <f>IF(Final_DF!AY117="","",Final_DF!AY117)</f>
        <v>SVR5</v>
      </c>
      <c r="AC117" s="23">
        <f>IF(Final_DF!M117="","",ROUND(Final_DF!M117,2))</f>
        <v>-0.31</v>
      </c>
      <c r="AD117" s="23">
        <f>IF(Final_DF!L117="","",ROUND(Final_DF!L117,2))</f>
        <v>21604.1</v>
      </c>
      <c r="AE117" s="23" t="b">
        <f>IF(Final_DF!AZ117="","",Final_DF!AZ117)</f>
        <v>0</v>
      </c>
      <c r="AH117" s="23">
        <f>IF(Final_DF!AO117="","",Final_DF!AO117)</f>
        <v>0</v>
      </c>
      <c r="AI117" s="23">
        <f>IF(Final_DF!AP117="","",Final_DF!AP117)</f>
        <v>0</v>
      </c>
      <c r="AJ117" s="23">
        <f>IF(Final_DF!AH117="","",Final_DF!AH117)</f>
        <v>0</v>
      </c>
      <c r="AK117" s="21" t="str">
        <f>IFERROR(VLOOKUP(A117,Postmarket!A:X,24,FALSE),"")</f>
        <v/>
      </c>
      <c r="AL117" s="21" t="str">
        <f>IFERROR(VLOOKUP(A117,Postmarket!A:X,23,FALSE),"")</f>
        <v/>
      </c>
      <c r="AM117" s="21" t="str">
        <f>IFERROR(VLOOKUP(A117,Postmarket!A:X,8,FALSE),"")</f>
        <v/>
      </c>
      <c r="AN117" s="21" t="str">
        <f>IFERROR(VLOOKUP(A117,Postmarket!A:F,5,FALSE),"")</f>
        <v/>
      </c>
      <c r="AO117" s="23" t="str">
        <f>IF(Final_DF!DB117="","",Final_DF!DB117)</f>
        <v/>
      </c>
      <c r="AP117" s="23" t="str">
        <f>IF(Final_DF!CZ117="","",Final_DF!CZ117)</f>
        <v/>
      </c>
      <c r="AQ117" s="23" t="str">
        <f>IF(Final_DF!DA117="","",Final_DF!DA117)</f>
        <v/>
      </c>
      <c r="AR117" s="23" t="b">
        <f>IF(Final_DF!DC117="","",Final_DF!DC117)</f>
        <v>0</v>
      </c>
      <c r="AS117" s="23" t="b">
        <f>IF(Final_DF!DD117="","",Final_DF!DD117)</f>
        <v>0</v>
      </c>
      <c r="AT117" s="23" t="b">
        <f>IF(Final_DF!DE117="","",Final_DF!DE117)</f>
        <v>0</v>
      </c>
      <c r="AU117" s="23" t="b">
        <f>IF(Final_DF!DF117="","",Final_DF!DF117)</f>
        <v>0</v>
      </c>
      <c r="AY117" s="3"/>
      <c r="AZ117" s="3"/>
      <c r="BA117" s="3"/>
      <c r="BB117" s="55"/>
      <c r="BC117" s="3"/>
      <c r="BD117" s="3"/>
      <c r="BE117" s="3"/>
      <c r="BF117" s="3"/>
      <c r="BG117" s="3"/>
      <c r="BH117" s="3"/>
      <c r="BI117" s="3"/>
      <c r="BJ117" s="3"/>
      <c r="BK117" s="3"/>
      <c r="BL117" s="3"/>
      <c r="BM117" s="3"/>
      <c r="BN117" s="3"/>
      <c r="BO117" s="3"/>
      <c r="BP117" s="3"/>
      <c r="BQ117" s="3"/>
      <c r="BR117" s="3"/>
      <c r="BS117" s="3"/>
      <c r="BT117" s="3"/>
      <c r="BU117" s="99"/>
      <c r="BV117" s="99"/>
      <c r="BW117" s="3"/>
      <c r="BX117" s="3"/>
      <c r="BY117" s="3"/>
      <c r="BZ117" s="3"/>
      <c r="CA117" s="3"/>
      <c r="CG117" s="3"/>
      <c r="CH117" s="3"/>
      <c r="CI117" s="3"/>
      <c r="CJ117" s="55"/>
      <c r="CK117" s="3"/>
      <c r="CL117" s="3"/>
      <c r="CM117" s="3"/>
      <c r="CN117" s="3"/>
      <c r="CO117" s="3"/>
      <c r="CP117" s="3"/>
      <c r="CQ117" s="3"/>
      <c r="CR117" s="3"/>
      <c r="CS117" s="3"/>
      <c r="CT117" s="3"/>
      <c r="CU117" s="3"/>
      <c r="CV117" s="3"/>
      <c r="CW117" s="3"/>
      <c r="CX117" s="3"/>
      <c r="CY117" s="3"/>
      <c r="CZ117" s="3"/>
      <c r="DA117" s="3"/>
      <c r="DB117" s="3"/>
      <c r="DC117" s="99"/>
      <c r="DD117" s="99"/>
      <c r="DE117" s="3"/>
      <c r="DF117" s="3"/>
      <c r="DG117" s="3"/>
      <c r="DH117" s="3"/>
      <c r="DI117" s="3"/>
      <c r="DJ117" s="3"/>
      <c r="DK117" s="3"/>
      <c r="DP117" s="3"/>
      <c r="DQ117" s="3"/>
      <c r="DR117" s="3"/>
      <c r="DW117" s="3"/>
      <c r="DX117" s="3"/>
      <c r="DY117" s="3"/>
      <c r="ED117" s="3"/>
      <c r="EE117" s="3"/>
      <c r="EF117" s="55"/>
      <c r="EO117" s="3"/>
      <c r="EP117" s="55"/>
      <c r="FB117" s="3"/>
      <c r="FC117" s="3" t="s">
        <v>256</v>
      </c>
      <c r="FD117" s="3">
        <v>475</v>
      </c>
      <c r="FE117" s="3">
        <v>16</v>
      </c>
      <c r="FF117" s="27"/>
      <c r="FG117" s="27">
        <v>1</v>
      </c>
      <c r="FH117" s="27">
        <v>1</v>
      </c>
      <c r="FT117" s="3"/>
      <c r="FU117" s="3"/>
      <c r="FV117" s="27"/>
      <c r="FW117" s="27"/>
      <c r="FX117" s="27"/>
      <c r="FY117" s="27"/>
      <c r="FZ117" s="27"/>
      <c r="GA117" s="3"/>
      <c r="GB117" s="3"/>
      <c r="GC117" s="3"/>
      <c r="GD117" s="3" t="s">
        <v>122</v>
      </c>
      <c r="GE117" s="3" t="str">
        <f t="shared" si="44"/>
        <v>t22 = 'BANKNIFTY1!'</v>
      </c>
      <c r="GF117" s="3" t="str">
        <f t="shared" si="45"/>
        <v/>
      </c>
      <c r="GG117" s="3"/>
      <c r="GH117" s="3"/>
      <c r="GI117" s="3"/>
      <c r="GJ117" s="3"/>
      <c r="GK117" s="3" t="s">
        <v>287</v>
      </c>
      <c r="GL117" s="27">
        <v>2</v>
      </c>
      <c r="GM117" s="27"/>
      <c r="GN117" s="27"/>
      <c r="GO117" s="27"/>
      <c r="GP117" s="27"/>
      <c r="GQ117" s="3"/>
      <c r="GR117" s="3" t="s">
        <v>122</v>
      </c>
      <c r="GS117" s="3" t="str">
        <f t="shared" si="46"/>
        <v>t22 = 'NSE:POLYCAB1!'</v>
      </c>
      <c r="GT117" s="3" t="str">
        <f t="shared" si="47"/>
        <v>POLYCAB</v>
      </c>
      <c r="GU117" s="3"/>
      <c r="GV117" s="3"/>
      <c r="HA117" s="3"/>
      <c r="HB117" s="3"/>
      <c r="HC117" s="3"/>
      <c r="HD117" s="3"/>
      <c r="HE117" s="3"/>
      <c r="HF117" s="3"/>
      <c r="HG117" s="3"/>
      <c r="HH117" s="3"/>
      <c r="HI117" s="3"/>
      <c r="HJ117" s="3"/>
      <c r="HK117" s="3"/>
      <c r="HL117" s="3"/>
      <c r="HM117" s="3"/>
      <c r="HN117" s="55"/>
      <c r="HO117" s="3"/>
      <c r="HP117" s="27"/>
      <c r="HQ117" s="27"/>
      <c r="HR117" s="27"/>
      <c r="HS117" s="27"/>
      <c r="HT117" s="27"/>
      <c r="HU117" s="27"/>
      <c r="HV117" s="27"/>
      <c r="HW117" s="27"/>
      <c r="HX117" s="3"/>
      <c r="HY117" s="3"/>
      <c r="HZ117" s="3"/>
      <c r="IA117" s="3"/>
      <c r="IB117" s="3"/>
      <c r="IC117" s="3"/>
      <c r="ID117" s="3"/>
    </row>
    <row r="118" spans="1:238" x14ac:dyDescent="0.25">
      <c r="A118" s="21" t="str">
        <f>IF(Final_DF!A118="","",Final_DF!A118)</f>
        <v>RAMCOCEM</v>
      </c>
      <c r="B118" s="21" t="str">
        <f>IF(Final_DF!G118="","",Final_DF!G118)</f>
        <v xml:space="preserve">THE RAMCO CEMENTS LIMITED           </v>
      </c>
      <c r="C118" s="21" t="str">
        <f>IF(Final_DF!E118="","",Final_DF!E118)</f>
        <v>Non-Energy Minerals</v>
      </c>
      <c r="D118" s="21" t="str">
        <f>IF(Final_DF!F118="","",Final_DF!F118)</f>
        <v>Construction Materials</v>
      </c>
      <c r="E118" s="21" t="b">
        <f>IF(Final_DF!BT118="","",Final_DF!BT118)</f>
        <v>0</v>
      </c>
      <c r="F118" s="21" t="b">
        <f>IF(Final_DF!BJ118="","",Final_DF!BJ118)</f>
        <v>0</v>
      </c>
      <c r="G118" s="21" t="b">
        <f>IF(Final_DF!CS118="","",Final_DF!CS118)</f>
        <v>1</v>
      </c>
      <c r="H118" s="37" t="str">
        <f>IF(Final_DF!CT118="","",Final_DF!CT118)</f>
        <v>na</v>
      </c>
      <c r="I118" s="37" t="str">
        <f>IF(Final_DF!CU118="","",Final_DF!CU118)</f>
        <v>na</v>
      </c>
      <c r="J118" s="21" t="str">
        <f>IF(Final_DF!CQ118="","",Final_DF!CQ118)</f>
        <v>BEARISH</v>
      </c>
      <c r="K118" s="21" t="str">
        <f>IF(Final_DF!CB118="","",Final_DF!CB118)</f>
        <v>Significant Short Buildup</v>
      </c>
      <c r="L118" s="22" t="str">
        <f>IF(Final_DF!CV118="","",Final_DF!CV118)</f>
        <v>na</v>
      </c>
      <c r="M118" s="22">
        <f>IF(Final_DF!CW118="","",Final_DF!CW118)</f>
        <v>0</v>
      </c>
      <c r="N118" s="22">
        <f>IF(Final_DF!CX118="","",Final_DF!CX118)</f>
        <v>0</v>
      </c>
      <c r="O118" s="22" t="b">
        <f>IF(Final_DF!CY118="","",Final_DF!CY118)</f>
        <v>0</v>
      </c>
      <c r="P118" s="22">
        <f>IF(Final_DF!CM118="","",Final_DF!CM118)</f>
        <v>0</v>
      </c>
      <c r="Q118" s="22">
        <f>IF(Final_DF!CN118="","",Final_DF!CN118)</f>
        <v>0</v>
      </c>
      <c r="R118" s="22">
        <f>IF(P118="","",ROUND((Final_DF!CO118/6)+1,0))</f>
        <v>1</v>
      </c>
      <c r="S118" s="22">
        <f>IF(Final_DF!CP118="","",Final_DF!CP118)</f>
        <v>0</v>
      </c>
      <c r="T118" s="22">
        <f>IFERROR(VLOOKUP(A118,VSLRT!A:E,3,FALSE),"")</f>
        <v>0</v>
      </c>
      <c r="U118" s="22">
        <f>IFERROR(VLOOKUP(A118,VSLRT!A:E,4,FALSE),"")</f>
        <v>0</v>
      </c>
      <c r="V118" s="22">
        <f>IFERROR(VLOOKUP(A118,VSLRT!A:E,5,FALSE),"")</f>
        <v>0</v>
      </c>
      <c r="W118" s="23" t="b">
        <f>IF(Final_DF!BA118="","",Final_DF!BA118)</f>
        <v>0</v>
      </c>
      <c r="X118" s="23" t="b">
        <f>IF(Final_DF!BB118="","",Final_DF!BB118)</f>
        <v>0</v>
      </c>
      <c r="Y118" s="23" t="b">
        <f>IF(Final_DF!BC118="","",Final_DF!BC118)</f>
        <v>0</v>
      </c>
      <c r="Z118" s="23">
        <f>IF(Final_DF!AW118="","",Final_DF!AW118)</f>
        <v>0</v>
      </c>
      <c r="AA118" s="23">
        <f>IF(Final_DF!AX118="","",Final_DF!AX118)</f>
        <v>0</v>
      </c>
      <c r="AB118" s="23">
        <f>IF(Final_DF!AY118="","",Final_DF!AY118)</f>
        <v>0</v>
      </c>
      <c r="AC118" s="23">
        <f>IF(Final_DF!M118="","",ROUND(Final_DF!M118,2))</f>
        <v>-0.31</v>
      </c>
      <c r="AD118" s="23">
        <f>IF(Final_DF!L118="","",ROUND(Final_DF!L118,2))</f>
        <v>957.1</v>
      </c>
      <c r="AE118" s="23" t="b">
        <f>IF(Final_DF!AZ118="","",Final_DF!AZ118)</f>
        <v>0</v>
      </c>
      <c r="AH118" s="23" t="str">
        <f>IF(Final_DF!AO118="","",Final_DF!AO118)</f>
        <v>VR180</v>
      </c>
      <c r="AI118" s="23" t="b">
        <f>IF(Final_DF!AP118="","",Final_DF!AP118)</f>
        <v>0</v>
      </c>
      <c r="AJ118" s="23" t="str">
        <f>IF(Final_DF!AH118="","",Final_DF!AH118)</f>
        <v>0.56</v>
      </c>
      <c r="AK118" s="21" t="str">
        <f>IFERROR(VLOOKUP(A118,Postmarket!A:X,24,FALSE),"")</f>
        <v/>
      </c>
      <c r="AL118" s="21" t="str">
        <f>IFERROR(VLOOKUP(A118,Postmarket!A:X,23,FALSE),"")</f>
        <v>SPR11</v>
      </c>
      <c r="AM118" s="21">
        <f>IFERROR(VLOOKUP(A118,Postmarket!A:X,8,FALSE),"")</f>
        <v>-0.27</v>
      </c>
      <c r="AN118" s="21">
        <f>IFERROR(VLOOKUP(A118,Postmarket!A:F,5,FALSE),"")</f>
        <v>957.6</v>
      </c>
      <c r="AO118" s="23" t="str">
        <f>IF(Final_DF!DB118="","",Final_DF!DB118)</f>
        <v/>
      </c>
      <c r="AP118" s="23">
        <f>IF(Final_DF!CZ118="","",Final_DF!CZ118)</f>
        <v>23.74</v>
      </c>
      <c r="AQ118" s="23">
        <f>IF(Final_DF!DA118="","",Final_DF!DA118)</f>
        <v>24.09</v>
      </c>
      <c r="AR118" s="23" t="b">
        <f>IF(Final_DF!DC118="","",Final_DF!DC118)</f>
        <v>0</v>
      </c>
      <c r="AS118" s="23" t="b">
        <f>IF(Final_DF!DD118="","",Final_DF!DD118)</f>
        <v>0</v>
      </c>
      <c r="AT118" s="23" t="b">
        <f>IF(Final_DF!DE118="","",Final_DF!DE118)</f>
        <v>0</v>
      </c>
      <c r="AU118" s="23" t="b">
        <f>IF(Final_DF!DF118="","",Final_DF!DF118)</f>
        <v>0</v>
      </c>
      <c r="AY118" s="3"/>
      <c r="AZ118" s="3"/>
      <c r="BA118" s="3"/>
      <c r="BB118" s="55"/>
      <c r="BC118" s="3"/>
      <c r="BD118" s="3"/>
      <c r="BE118" s="3"/>
      <c r="BF118" s="3"/>
      <c r="BG118" s="3"/>
      <c r="BH118" s="3"/>
      <c r="BI118" s="3"/>
      <c r="BJ118" s="3"/>
      <c r="BK118" s="3"/>
      <c r="BL118" s="3"/>
      <c r="BM118" s="3"/>
      <c r="BN118" s="3"/>
      <c r="BO118" s="3"/>
      <c r="BP118" s="3"/>
      <c r="BQ118" s="3"/>
      <c r="BR118" s="3"/>
      <c r="BS118" s="3"/>
      <c r="BT118" s="3"/>
      <c r="BU118" s="99"/>
      <c r="BV118" s="99"/>
      <c r="BW118" s="3"/>
      <c r="BX118" s="3"/>
      <c r="BY118" s="3"/>
      <c r="BZ118" s="3"/>
      <c r="CA118" s="3"/>
      <c r="CG118" s="3"/>
      <c r="CH118" s="3"/>
      <c r="CI118" s="3"/>
      <c r="CJ118" s="55"/>
      <c r="CK118" s="3"/>
      <c r="CL118" s="3"/>
      <c r="CM118" s="3"/>
      <c r="CN118" s="3"/>
      <c r="CO118" s="3"/>
      <c r="CP118" s="3"/>
      <c r="CQ118" s="3"/>
      <c r="CR118" s="3"/>
      <c r="CS118" s="3"/>
      <c r="CT118" s="3"/>
      <c r="CU118" s="3"/>
      <c r="CV118" s="3"/>
      <c r="CW118" s="3"/>
      <c r="CX118" s="3"/>
      <c r="CY118" s="3"/>
      <c r="CZ118" s="3"/>
      <c r="DA118" s="3"/>
      <c r="DB118" s="3"/>
      <c r="DC118" s="99"/>
      <c r="DD118" s="99"/>
      <c r="DE118" s="3"/>
      <c r="DF118" s="3"/>
      <c r="DG118" s="3"/>
      <c r="DH118" s="3"/>
      <c r="DI118" s="3"/>
      <c r="DJ118" s="3"/>
      <c r="DK118" s="3"/>
      <c r="DP118" s="3"/>
      <c r="DQ118" s="3"/>
      <c r="DR118" s="3"/>
      <c r="DW118" s="3"/>
      <c r="DX118" s="3"/>
      <c r="DY118" s="3"/>
      <c r="ED118" s="3"/>
      <c r="EE118" s="3"/>
      <c r="EF118" s="55"/>
      <c r="EO118" s="3"/>
      <c r="EP118" s="55"/>
      <c r="FB118" s="3" t="s">
        <v>335</v>
      </c>
      <c r="FC118" s="3" t="s">
        <v>226</v>
      </c>
      <c r="FD118" s="3">
        <v>77</v>
      </c>
      <c r="FE118" s="3">
        <v>10</v>
      </c>
      <c r="FF118" s="27"/>
      <c r="FG118" s="27">
        <v>1</v>
      </c>
      <c r="FH118" s="27">
        <v>1</v>
      </c>
      <c r="FT118" s="3"/>
      <c r="FU118" s="3"/>
      <c r="FV118" s="27"/>
      <c r="FW118" s="27"/>
      <c r="FX118" s="27"/>
      <c r="FY118" s="27"/>
      <c r="FZ118" s="27"/>
      <c r="GA118" s="3"/>
      <c r="GB118" s="3"/>
      <c r="GC118" s="3"/>
      <c r="GD118" s="3" t="s">
        <v>123</v>
      </c>
      <c r="GE118" s="3" t="str">
        <f t="shared" si="44"/>
        <v>t23 = 'BANKNIFTY1!'</v>
      </c>
      <c r="GF118" s="3" t="str">
        <f t="shared" si="45"/>
        <v/>
      </c>
      <c r="GG118" s="3"/>
      <c r="GH118" s="3"/>
      <c r="GI118" s="3"/>
      <c r="GJ118" s="3"/>
      <c r="GK118" s="3" t="s">
        <v>288</v>
      </c>
      <c r="GL118" s="27">
        <v>1</v>
      </c>
      <c r="GM118" s="27"/>
      <c r="GN118" s="27"/>
      <c r="GO118" s="27"/>
      <c r="GP118" s="27"/>
      <c r="GQ118" s="3"/>
      <c r="GR118" s="3" t="s">
        <v>123</v>
      </c>
      <c r="GS118" s="3" t="str">
        <f t="shared" si="46"/>
        <v>t23 = 'NSE:POWERGRID1!'</v>
      </c>
      <c r="GT118" s="3" t="str">
        <f t="shared" si="47"/>
        <v>POWERGRID</v>
      </c>
      <c r="GU118" s="3"/>
      <c r="GV118" s="3"/>
      <c r="HA118" s="3"/>
      <c r="HB118" s="3"/>
      <c r="HC118" s="3"/>
      <c r="HD118" s="3"/>
      <c r="HE118" s="3"/>
      <c r="HF118" s="3"/>
      <c r="HG118" s="3"/>
      <c r="HH118" s="3"/>
      <c r="HI118" s="3"/>
      <c r="HJ118" s="3"/>
      <c r="HK118" s="3"/>
      <c r="HL118" s="3"/>
      <c r="HM118" s="3"/>
      <c r="HN118" s="55"/>
      <c r="HO118" s="3"/>
      <c r="HP118" s="27"/>
      <c r="HQ118" s="27"/>
      <c r="HR118" s="27"/>
      <c r="HS118" s="27"/>
      <c r="HT118" s="27"/>
      <c r="HU118" s="27"/>
      <c r="HV118" s="27"/>
      <c r="HW118" s="27"/>
      <c r="HX118" s="3"/>
      <c r="HY118" s="3"/>
      <c r="HZ118" s="3"/>
      <c r="IA118" s="3"/>
      <c r="IB118" s="3"/>
      <c r="IC118" s="3"/>
      <c r="ID118" s="3"/>
    </row>
    <row r="119" spans="1:238" x14ac:dyDescent="0.25">
      <c r="A119" s="21" t="str">
        <f>IF(Final_DF!A119="","",Final_DF!A119)</f>
        <v>SHRIRAMFIN</v>
      </c>
      <c r="B119" s="21" t="str">
        <f>IF(Final_DF!G119="","",Final_DF!G119)</f>
        <v xml:space="preserve">SHRIRAM FINANCE LIMITED             </v>
      </c>
      <c r="C119" s="21" t="str">
        <f>IF(Final_DF!E119="","",Final_DF!E119)</f>
        <v>Finance</v>
      </c>
      <c r="D119" s="21" t="str">
        <f>IF(Final_DF!F119="","",Final_DF!F119)</f>
        <v>Finance/Rental/Leasing</v>
      </c>
      <c r="E119" s="21" t="b">
        <f>IF(Final_DF!BT119="","",Final_DF!BT119)</f>
        <v>0</v>
      </c>
      <c r="F119" s="21" t="b">
        <f>IF(Final_DF!BJ119="","",Final_DF!BJ119)</f>
        <v>0</v>
      </c>
      <c r="G119" s="21" t="b">
        <f>IF(Final_DF!CS119="","",Final_DF!CS119)</f>
        <v>0</v>
      </c>
      <c r="H119" s="37" t="str">
        <f>IF(Final_DF!CT119="","",Final_DF!CT119)</f>
        <v>na</v>
      </c>
      <c r="I119" s="37" t="str">
        <f>IF(Final_DF!CU119="","",Final_DF!CU119)</f>
        <v>na</v>
      </c>
      <c r="J119" s="21" t="str">
        <f>IF(Final_DF!CQ119="","",Final_DF!CQ119)</f>
        <v>BEARISH</v>
      </c>
      <c r="K119" s="21" t="str">
        <f>IF(Final_DF!CB119="","",Final_DF!CB119)</f>
        <v>Long Unwinding</v>
      </c>
      <c r="L119" s="22" t="str">
        <f>IF(Final_DF!CV119="","",Final_DF!CV119)</f>
        <v>na</v>
      </c>
      <c r="M119" s="22">
        <f>IF(Final_DF!CW119="","",Final_DF!CW119)</f>
        <v>0</v>
      </c>
      <c r="N119" s="22">
        <f>IF(Final_DF!CX119="","",Final_DF!CX119)</f>
        <v>0</v>
      </c>
      <c r="O119" s="22" t="b">
        <f>IF(Final_DF!CY119="","",Final_DF!CY119)</f>
        <v>0</v>
      </c>
      <c r="P119" s="22">
        <f>IF(Final_DF!CM119="","",Final_DF!CM119)</f>
        <v>0</v>
      </c>
      <c r="Q119" s="22">
        <f>IF(Final_DF!CN119="","",Final_DF!CN119)</f>
        <v>0</v>
      </c>
      <c r="R119" s="22">
        <f>IF(P119="","",ROUND((Final_DF!CO119/6)+1,0))</f>
        <v>1</v>
      </c>
      <c r="S119" s="22">
        <f>IF(Final_DF!CP119="","",Final_DF!CP119)</f>
        <v>0</v>
      </c>
      <c r="T119" s="22">
        <f>IFERROR(VLOOKUP(A119,VSLRT!A:E,3,FALSE),"")</f>
        <v>0</v>
      </c>
      <c r="U119" s="22">
        <f>IFERROR(VLOOKUP(A119,VSLRT!A:E,4,FALSE),"")</f>
        <v>0</v>
      </c>
      <c r="V119" s="22">
        <f>IFERROR(VLOOKUP(A119,VSLRT!A:E,5,FALSE),"")</f>
        <v>0</v>
      </c>
      <c r="W119" s="23" t="b">
        <f>IF(Final_DF!BA119="","",Final_DF!BA119)</f>
        <v>0</v>
      </c>
      <c r="X119" s="23" t="b">
        <f>IF(Final_DF!BB119="","",Final_DF!BB119)</f>
        <v>0</v>
      </c>
      <c r="Y119" s="23" t="b">
        <f>IF(Final_DF!BC119="","",Final_DF!BC119)</f>
        <v>0</v>
      </c>
      <c r="Z119" s="23">
        <f>IF(Final_DF!AW119="","",Final_DF!AW119)</f>
        <v>0</v>
      </c>
      <c r="AA119" s="23">
        <f>IF(Final_DF!AX119="","",Final_DF!AX119)</f>
        <v>0</v>
      </c>
      <c r="AB119" s="23">
        <f>IF(Final_DF!AY119="","",Final_DF!AY119)</f>
        <v>0</v>
      </c>
      <c r="AC119" s="23">
        <f>IF(Final_DF!M119="","",ROUND(Final_DF!M119,2))</f>
        <v>-0.3</v>
      </c>
      <c r="AD119" s="23">
        <f>IF(Final_DF!L119="","",ROUND(Final_DF!L119,2))</f>
        <v>2299.25</v>
      </c>
      <c r="AE119" s="23" t="b">
        <f>IF(Final_DF!AZ119="","",Final_DF!AZ119)</f>
        <v>0</v>
      </c>
      <c r="AH119" s="23" t="str">
        <f>IF(Final_DF!AO119="","",Final_DF!AO119)</f>
        <v>VR100</v>
      </c>
      <c r="AI119" s="23" t="b">
        <f>IF(Final_DF!AP119="","",Final_DF!AP119)</f>
        <v>0</v>
      </c>
      <c r="AJ119" s="23" t="str">
        <f>IF(Final_DF!AH119="","",Final_DF!AH119)</f>
        <v>1.22</v>
      </c>
      <c r="AK119" s="21" t="str">
        <f>IFERROR(VLOOKUP(A119,Postmarket!A:X,24,FALSE),"")</f>
        <v/>
      </c>
      <c r="AL119" s="21" t="str">
        <f>IFERROR(VLOOKUP(A119,Postmarket!A:X,23,FALSE),"")</f>
        <v>SPR14</v>
      </c>
      <c r="AM119" s="21">
        <f>IFERROR(VLOOKUP(A119,Postmarket!A:X,8,FALSE),"")</f>
        <v>-0.35</v>
      </c>
      <c r="AN119" s="21">
        <f>IFERROR(VLOOKUP(A119,Postmarket!A:F,5,FALSE),"")</f>
        <v>2301.85</v>
      </c>
      <c r="AO119" s="23" t="str">
        <f>IF(Final_DF!DB119="","",Final_DF!DB119)</f>
        <v/>
      </c>
      <c r="AP119" s="23">
        <f>IF(Final_DF!CZ119="","",Final_DF!CZ119)</f>
        <v>17.14</v>
      </c>
      <c r="AQ119" s="23">
        <f>IF(Final_DF!DA119="","",Final_DF!DA119)</f>
        <v>17.2</v>
      </c>
      <c r="AR119" s="23" t="b">
        <f>IF(Final_DF!DC119="","",Final_DF!DC119)</f>
        <v>0</v>
      </c>
      <c r="AS119" s="23" t="b">
        <f>IF(Final_DF!DD119="","",Final_DF!DD119)</f>
        <v>0</v>
      </c>
      <c r="AT119" s="23" t="b">
        <f>IF(Final_DF!DE119="","",Final_DF!DE119)</f>
        <v>0</v>
      </c>
      <c r="AU119" s="23" t="b">
        <f>IF(Final_DF!DF119="","",Final_DF!DF119)</f>
        <v>0</v>
      </c>
      <c r="AY119" s="3"/>
      <c r="AZ119" s="3"/>
      <c r="BA119" s="3"/>
      <c r="BB119" s="55"/>
      <c r="BC119" s="3"/>
      <c r="BD119" s="3"/>
      <c r="BE119" s="3"/>
      <c r="BF119" s="3"/>
      <c r="BG119" s="3"/>
      <c r="BH119" s="3"/>
      <c r="BI119" s="3"/>
      <c r="BJ119" s="3"/>
      <c r="BK119" s="3"/>
      <c r="BL119" s="3"/>
      <c r="BM119" s="3"/>
      <c r="BN119" s="3"/>
      <c r="BO119" s="3"/>
      <c r="BP119" s="3"/>
      <c r="BQ119" s="3"/>
      <c r="BR119" s="3"/>
      <c r="BS119" s="3"/>
      <c r="BT119" s="3"/>
      <c r="BU119" s="99"/>
      <c r="BV119" s="99"/>
      <c r="BW119" s="3"/>
      <c r="BX119" s="3"/>
      <c r="BY119" s="3"/>
      <c r="BZ119" s="3"/>
      <c r="CA119" s="3"/>
      <c r="CG119" s="3"/>
      <c r="CH119" s="3"/>
      <c r="CI119" s="3"/>
      <c r="CJ119" s="55"/>
      <c r="CK119" s="3"/>
      <c r="CL119" s="3"/>
      <c r="CM119" s="3"/>
      <c r="CN119" s="3"/>
      <c r="CO119" s="3"/>
      <c r="CP119" s="3"/>
      <c r="CQ119" s="3"/>
      <c r="CR119" s="3"/>
      <c r="CS119" s="3"/>
      <c r="CT119" s="3"/>
      <c r="CU119" s="3"/>
      <c r="CV119" s="3"/>
      <c r="CW119" s="3"/>
      <c r="CX119" s="3"/>
      <c r="CY119" s="3"/>
      <c r="CZ119" s="3"/>
      <c r="DA119" s="3"/>
      <c r="DB119" s="3"/>
      <c r="DC119" s="99"/>
      <c r="DD119" s="99"/>
      <c r="DE119" s="3"/>
      <c r="DF119" s="3"/>
      <c r="DG119" s="3"/>
      <c r="DH119" s="3"/>
      <c r="DI119" s="3"/>
      <c r="DJ119" s="3"/>
      <c r="DK119" s="3"/>
      <c r="DP119" s="3"/>
      <c r="DQ119" s="3"/>
      <c r="DR119" s="3"/>
      <c r="DW119" s="3"/>
      <c r="DX119" s="3"/>
      <c r="DY119" s="3"/>
      <c r="ED119" s="3"/>
      <c r="EE119" s="3"/>
      <c r="EF119" s="55"/>
      <c r="EO119" s="3"/>
      <c r="EP119" s="55"/>
      <c r="FB119" s="3"/>
      <c r="FC119" s="3" t="s">
        <v>178</v>
      </c>
      <c r="FD119" s="3">
        <v>1</v>
      </c>
      <c r="FE119" s="3">
        <v>1</v>
      </c>
      <c r="FF119" s="27">
        <v>1</v>
      </c>
      <c r="FG119" s="27"/>
      <c r="FH119" s="27">
        <v>1</v>
      </c>
      <c r="FT119" s="3"/>
      <c r="FU119" s="3"/>
      <c r="FV119" s="27"/>
      <c r="FW119" s="27"/>
      <c r="FX119" s="27"/>
      <c r="FY119" s="27"/>
      <c r="FZ119" s="27"/>
      <c r="GA119" s="3"/>
      <c r="GB119" s="3"/>
      <c r="GC119" s="3"/>
      <c r="GD119" s="3" t="s">
        <v>124</v>
      </c>
      <c r="GE119" s="3" t="str">
        <f t="shared" si="44"/>
        <v>t24 = 'BANKNIFTY1!'</v>
      </c>
      <c r="GF119" s="3" t="str">
        <f t="shared" si="45"/>
        <v/>
      </c>
      <c r="GG119" s="3"/>
      <c r="GH119" s="3"/>
      <c r="GI119" s="3"/>
      <c r="GJ119" s="3"/>
      <c r="GK119" s="3" t="s">
        <v>289</v>
      </c>
      <c r="GL119" s="27">
        <v>1</v>
      </c>
      <c r="GM119" s="27"/>
      <c r="GN119" s="27"/>
      <c r="GO119" s="27"/>
      <c r="GP119" s="27"/>
      <c r="GQ119" s="3"/>
      <c r="GR119" s="3" t="s">
        <v>124</v>
      </c>
      <c r="GS119" s="3" t="str">
        <f t="shared" si="46"/>
        <v>t24 = 'NSE:RBLBANK1!'</v>
      </c>
      <c r="GT119" s="3" t="str">
        <f t="shared" si="47"/>
        <v>RBLBANK</v>
      </c>
      <c r="GU119" s="3"/>
      <c r="GV119" s="3"/>
      <c r="HA119" s="3"/>
      <c r="HB119" s="3"/>
      <c r="HC119" s="3"/>
      <c r="HD119" s="3"/>
      <c r="HE119" s="3"/>
      <c r="HF119" s="3"/>
      <c r="HG119" s="3"/>
      <c r="HH119" s="3"/>
      <c r="HI119" s="3"/>
      <c r="HJ119" s="3"/>
      <c r="HK119" s="3"/>
      <c r="HL119" s="3"/>
      <c r="HM119" s="3"/>
      <c r="HN119" s="55"/>
      <c r="HO119" s="3"/>
      <c r="HP119" s="27"/>
      <c r="HQ119" s="27"/>
      <c r="HR119" s="27"/>
      <c r="HS119" s="27"/>
      <c r="HT119" s="27"/>
      <c r="HU119" s="27"/>
      <c r="HV119" s="27"/>
      <c r="HW119" s="27"/>
      <c r="HX119" s="3"/>
      <c r="HY119" s="3"/>
      <c r="HZ119" s="3"/>
      <c r="IA119" s="3"/>
      <c r="IB119" s="3"/>
      <c r="IC119" s="3"/>
      <c r="ID119" s="3"/>
    </row>
    <row r="120" spans="1:238" x14ac:dyDescent="0.25">
      <c r="A120" s="21" t="str">
        <f>IF(Final_DF!A120="","",Final_DF!A120)</f>
        <v>HEROMOTOCO</v>
      </c>
      <c r="B120" s="21" t="str">
        <f>IF(Final_DF!G120="","",Final_DF!G120)</f>
        <v xml:space="preserve">HERO MOTOCORP LIMITED               </v>
      </c>
      <c r="C120" s="21" t="str">
        <f>IF(Final_DF!E120="","",Final_DF!E120)</f>
        <v>Consumer Durables</v>
      </c>
      <c r="D120" s="21" t="str">
        <f>IF(Final_DF!F120="","",Final_DF!F120)</f>
        <v>Motor Vehicles</v>
      </c>
      <c r="E120" s="21" t="b">
        <f>IF(Final_DF!BT120="","",Final_DF!BT120)</f>
        <v>0</v>
      </c>
      <c r="F120" s="21" t="b">
        <f>IF(Final_DF!BJ120="","",Final_DF!BJ120)</f>
        <v>1</v>
      </c>
      <c r="G120" s="21" t="b">
        <f>IF(Final_DF!CS120="","",Final_DF!CS120)</f>
        <v>0</v>
      </c>
      <c r="H120" s="37" t="str">
        <f>IF(Final_DF!CT120="","",Final_DF!CT120)</f>
        <v>BULLISH_ALIGNMENT</v>
      </c>
      <c r="I120" s="37" t="str">
        <f>IF(Final_DF!CU120="","",Final_DF!CU120)</f>
        <v>na</v>
      </c>
      <c r="J120" s="21" t="str">
        <f>IF(Final_DF!CQ120="","",Final_DF!CQ120)</f>
        <v>BULLISH</v>
      </c>
      <c r="K120" s="21" t="str">
        <f>IF(Final_DF!CB120="","",Final_DF!CB120)</f>
        <v>Long Buildup</v>
      </c>
      <c r="L120" s="22" t="str">
        <f>IF(Final_DF!CV120="","",Final_DF!CV120)</f>
        <v>BEARISH</v>
      </c>
      <c r="M120" s="22">
        <f>IF(Final_DF!CW120="","",Final_DF!CW120)</f>
        <v>1</v>
      </c>
      <c r="N120" s="22">
        <f>IF(Final_DF!CX120="","",Final_DF!CX120)</f>
        <v>1</v>
      </c>
      <c r="O120" s="22" t="b">
        <f>IF(Final_DF!CY120="","",Final_DF!CY120)</f>
        <v>1</v>
      </c>
      <c r="P120" s="22" t="str">
        <f>IF(Final_DF!CM120="","",Final_DF!CM120)</f>
        <v>Buy</v>
      </c>
      <c r="Q120" s="22" t="str">
        <f>IF(Final_DF!CN120="","",Final_DF!CN120)</f>
        <v>LAST_LOSER</v>
      </c>
      <c r="R120" s="22">
        <f>IF(P120="","",ROUND((Final_DF!CO120/6)+1,0))</f>
        <v>3</v>
      </c>
      <c r="S120" s="22">
        <f>IF(Final_DF!CP120="","",Final_DF!CP120)</f>
        <v>4300</v>
      </c>
      <c r="T120" s="22">
        <f>IFERROR(VLOOKUP(A120,VSLRT!A:E,3,FALSE),"")</f>
        <v>0</v>
      </c>
      <c r="U120" s="22">
        <f>IFERROR(VLOOKUP(A120,VSLRT!A:E,4,FALSE),"")</f>
        <v>0</v>
      </c>
      <c r="V120" s="22">
        <f>IFERROR(VLOOKUP(A120,VSLRT!A:E,5,FALSE),"")</f>
        <v>0</v>
      </c>
      <c r="W120" s="23" t="b">
        <f>IF(Final_DF!BA120="","",Final_DF!BA120)</f>
        <v>0</v>
      </c>
      <c r="X120" s="23" t="b">
        <f>IF(Final_DF!BB120="","",Final_DF!BB120)</f>
        <v>0</v>
      </c>
      <c r="Y120" s="23" t="b">
        <f>IF(Final_DF!BC120="","",Final_DF!BC120)</f>
        <v>0</v>
      </c>
      <c r="Z120" s="23">
        <f>IF(Final_DF!AW120="","",Final_DF!AW120)</f>
        <v>0</v>
      </c>
      <c r="AA120" s="23">
        <f>IF(Final_DF!AX120="","",Final_DF!AX120)</f>
        <v>0</v>
      </c>
      <c r="AB120" s="23">
        <f>IF(Final_DF!AY120="","",Final_DF!AY120)</f>
        <v>0</v>
      </c>
      <c r="AC120" s="23">
        <f>IF(Final_DF!M120="","",ROUND(Final_DF!M120,2))</f>
        <v>-0.28000000000000003</v>
      </c>
      <c r="AD120" s="23">
        <f>IF(Final_DF!L120="","",ROUND(Final_DF!L120,2))</f>
        <v>4388.7</v>
      </c>
      <c r="AE120" s="23" t="b">
        <f>IF(Final_DF!AZ120="","",Final_DF!AZ120)</f>
        <v>0</v>
      </c>
      <c r="AH120" s="23" t="str">
        <f>IF(Final_DF!AO120="","",Final_DF!AO120)</f>
        <v>VR167</v>
      </c>
      <c r="AI120" s="23" t="b">
        <f>IF(Final_DF!AP120="","",Final_DF!AP120)</f>
        <v>0</v>
      </c>
      <c r="AJ120" s="23" t="str">
        <f>IF(Final_DF!AH120="","",Final_DF!AH120)</f>
        <v>0.23</v>
      </c>
      <c r="AK120" s="21" t="str">
        <f>IFERROR(VLOOKUP(A120,Postmarket!A:X,24,FALSE),"")</f>
        <v/>
      </c>
      <c r="AL120" s="21" t="str">
        <f>IFERROR(VLOOKUP(A120,Postmarket!A:X,23,FALSE),"")</f>
        <v/>
      </c>
      <c r="AM120" s="21">
        <f>IFERROR(VLOOKUP(A120,Postmarket!A:X,8,FALSE),"")</f>
        <v>0.12</v>
      </c>
      <c r="AN120" s="21">
        <f>IFERROR(VLOOKUP(A120,Postmarket!A:F,5,FALSE),"")</f>
        <v>4399.75</v>
      </c>
      <c r="AO120" s="23" t="str">
        <f>IF(Final_DF!DB120="","",Final_DF!DB120)</f>
        <v/>
      </c>
      <c r="AP120" s="23">
        <f>IF(Final_DF!CZ120="","",Final_DF!CZ120)</f>
        <v>39.090000000000003</v>
      </c>
      <c r="AQ120" s="23">
        <f>IF(Final_DF!DA120="","",Final_DF!DA120)</f>
        <v>40.18</v>
      </c>
      <c r="AR120" s="23" t="b">
        <f>IF(Final_DF!DC120="","",Final_DF!DC120)</f>
        <v>0</v>
      </c>
      <c r="AS120" s="23" t="b">
        <f>IF(Final_DF!DD120="","",Final_DF!DD120)</f>
        <v>0</v>
      </c>
      <c r="AT120" s="23" t="b">
        <f>IF(Final_DF!DE120="","",Final_DF!DE120)</f>
        <v>0</v>
      </c>
      <c r="AU120" s="23" t="b">
        <f>IF(Final_DF!DF120="","",Final_DF!DF120)</f>
        <v>0</v>
      </c>
      <c r="AY120" s="3"/>
      <c r="AZ120" s="3"/>
      <c r="BA120" s="3"/>
      <c r="BB120" s="55"/>
      <c r="BC120" s="3"/>
      <c r="BD120" s="3"/>
      <c r="BE120" s="3"/>
      <c r="BF120" s="3"/>
      <c r="BG120" s="3"/>
      <c r="BH120" s="3"/>
      <c r="BI120" s="3"/>
      <c r="BJ120" s="3"/>
      <c r="BK120" s="3"/>
      <c r="BL120" s="3"/>
      <c r="BM120" s="3"/>
      <c r="BN120" s="3"/>
      <c r="BO120" s="3"/>
      <c r="BP120" s="3"/>
      <c r="BQ120" s="3"/>
      <c r="BR120" s="3"/>
      <c r="BS120" s="3"/>
      <c r="BT120" s="3"/>
      <c r="BU120" s="99"/>
      <c r="BV120" s="99"/>
      <c r="BW120" s="3"/>
      <c r="BX120" s="3"/>
      <c r="BY120" s="3"/>
      <c r="BZ120" s="3"/>
      <c r="CA120" s="3"/>
      <c r="CG120" s="3"/>
      <c r="CH120" s="3"/>
      <c r="CI120" s="3"/>
      <c r="CJ120" s="55"/>
      <c r="CK120" s="3"/>
      <c r="CL120" s="3"/>
      <c r="CM120" s="3"/>
      <c r="CN120" s="3"/>
      <c r="CO120" s="3"/>
      <c r="CP120" s="3"/>
      <c r="CQ120" s="3"/>
      <c r="CR120" s="3"/>
      <c r="CS120" s="3"/>
      <c r="CT120" s="3"/>
      <c r="CU120" s="3"/>
      <c r="CV120" s="3"/>
      <c r="CW120" s="3"/>
      <c r="CX120" s="3"/>
      <c r="CY120" s="3"/>
      <c r="CZ120" s="3"/>
      <c r="DA120" s="3"/>
      <c r="DB120" s="3"/>
      <c r="DC120" s="99"/>
      <c r="DD120" s="99"/>
      <c r="DE120" s="3"/>
      <c r="DF120" s="3"/>
      <c r="DG120" s="3"/>
      <c r="DH120" s="3"/>
      <c r="DI120" s="3"/>
      <c r="DJ120" s="3"/>
      <c r="DK120" s="3"/>
      <c r="DP120" s="3"/>
      <c r="DQ120" s="3"/>
      <c r="DR120" s="3"/>
      <c r="DW120" s="3"/>
      <c r="DX120" s="3"/>
      <c r="DY120" s="3"/>
      <c r="ED120" s="3"/>
      <c r="EE120" s="3"/>
      <c r="EF120" s="55"/>
      <c r="EO120" s="3"/>
      <c r="EP120" s="55"/>
      <c r="FB120" s="3"/>
      <c r="FC120" s="3" t="s">
        <v>183</v>
      </c>
      <c r="FD120" s="3">
        <v>24</v>
      </c>
      <c r="FE120" s="3">
        <v>6</v>
      </c>
      <c r="FF120" s="27"/>
      <c r="FG120" s="27">
        <v>1</v>
      </c>
      <c r="FH120" s="27">
        <v>1</v>
      </c>
      <c r="FT120" s="3"/>
      <c r="FU120" s="3"/>
      <c r="FV120" s="27"/>
      <c r="FW120" s="27"/>
      <c r="FX120" s="27"/>
      <c r="FY120" s="27"/>
      <c r="FZ120" s="27"/>
      <c r="GA120" s="3"/>
      <c r="GB120" s="3"/>
      <c r="GC120" s="3"/>
      <c r="GD120" s="3" t="s">
        <v>125</v>
      </c>
      <c r="GE120" s="3" t="str">
        <f t="shared" si="44"/>
        <v>t25 = 'BANKNIFTY1!'</v>
      </c>
      <c r="GF120" s="3" t="str">
        <f t="shared" si="45"/>
        <v/>
      </c>
      <c r="GG120" s="3"/>
      <c r="GH120" s="3"/>
      <c r="GI120" s="3"/>
      <c r="GJ120" s="3"/>
      <c r="GK120" s="3" t="s">
        <v>290</v>
      </c>
      <c r="GL120" s="27">
        <v>1</v>
      </c>
      <c r="GM120" s="27"/>
      <c r="GN120" s="27"/>
      <c r="GO120" s="27"/>
      <c r="GP120" s="27"/>
      <c r="GQ120" s="3"/>
      <c r="GR120" s="3" t="s">
        <v>125</v>
      </c>
      <c r="GS120" s="3" t="str">
        <f t="shared" si="46"/>
        <v>t25 = 'NSE:RECLTD1!'</v>
      </c>
      <c r="GT120" s="3" t="str">
        <f t="shared" si="47"/>
        <v>RECLTD</v>
      </c>
      <c r="GU120" s="3"/>
      <c r="GV120" s="3"/>
      <c r="HA120" s="3"/>
      <c r="HB120" s="3"/>
      <c r="HC120" s="3"/>
      <c r="HD120" s="3"/>
      <c r="HE120" s="3"/>
      <c r="HF120" s="3"/>
      <c r="HG120" s="3"/>
      <c r="HH120" s="3"/>
      <c r="HI120" s="3"/>
      <c r="HJ120" s="3"/>
      <c r="HK120" s="3"/>
      <c r="HL120" s="3"/>
      <c r="HM120" s="3"/>
      <c r="HN120" s="55"/>
      <c r="HO120" s="3"/>
      <c r="HP120" s="27"/>
      <c r="HQ120" s="27"/>
      <c r="HR120" s="27"/>
      <c r="HS120" s="27"/>
      <c r="HT120" s="27"/>
      <c r="HU120" s="27"/>
      <c r="HV120" s="27"/>
      <c r="HW120" s="27"/>
      <c r="HX120" s="3"/>
      <c r="HY120" s="3"/>
      <c r="HZ120" s="3"/>
      <c r="IA120" s="3"/>
      <c r="IB120" s="3"/>
      <c r="IC120" s="3"/>
      <c r="ID120" s="3"/>
    </row>
    <row r="121" spans="1:238" x14ac:dyDescent="0.25">
      <c r="A121" s="21" t="str">
        <f>IF(Final_DF!A121="","",Final_DF!A121)</f>
        <v>JINDALSTEL</v>
      </c>
      <c r="B121" s="21" t="str">
        <f>IF(Final_DF!G121="","",Final_DF!G121)</f>
        <v xml:space="preserve">JINDAL STEEL &amp; POWER LTD            </v>
      </c>
      <c r="C121" s="21" t="str">
        <f>IF(Final_DF!E121="","",Final_DF!E121)</f>
        <v>Non-Energy Minerals</v>
      </c>
      <c r="D121" s="21" t="str">
        <f>IF(Final_DF!F121="","",Final_DF!F121)</f>
        <v>Steel</v>
      </c>
      <c r="E121" s="21" t="b">
        <f>IF(Final_DF!BT121="","",Final_DF!BT121)</f>
        <v>1</v>
      </c>
      <c r="F121" s="21" t="b">
        <f>IF(Final_DF!BJ121="","",Final_DF!BJ121)</f>
        <v>1</v>
      </c>
      <c r="G121" s="21" t="b">
        <f>IF(Final_DF!CS121="","",Final_DF!CS121)</f>
        <v>0</v>
      </c>
      <c r="H121" s="37" t="str">
        <f>IF(Final_DF!CT121="","",Final_DF!CT121)</f>
        <v>na</v>
      </c>
      <c r="I121" s="37" t="str">
        <f>IF(Final_DF!CU121="","",Final_DF!CU121)</f>
        <v>na</v>
      </c>
      <c r="J121" s="21" t="str">
        <f>IF(Final_DF!CQ121="","",Final_DF!CQ121)</f>
        <v>BEARISH</v>
      </c>
      <c r="K121" s="21" t="str">
        <f>IF(Final_DF!CB121="","",Final_DF!CB121)</f>
        <v>Short Buildup</v>
      </c>
      <c r="L121" s="22" t="str">
        <f>IF(Final_DF!CV121="","",Final_DF!CV121)</f>
        <v>BEARISH</v>
      </c>
      <c r="M121" s="22">
        <f>IF(Final_DF!CW121="","",Final_DF!CW121)</f>
        <v>5</v>
      </c>
      <c r="N121" s="22">
        <f>IF(Final_DF!CX121="","",Final_DF!CX121)</f>
        <v>122</v>
      </c>
      <c r="O121" s="22" t="b">
        <f>IF(Final_DF!CY121="","",Final_DF!CY121)</f>
        <v>0</v>
      </c>
      <c r="P121" s="22" t="str">
        <f>IF(Final_DF!CM121="","",Final_DF!CM121)</f>
        <v>Buy</v>
      </c>
      <c r="Q121" s="22" t="str">
        <f>IF(Final_DF!CN121="","",Final_DF!CN121)</f>
        <v>LAST_LOSER</v>
      </c>
      <c r="R121" s="22">
        <f>IF(P121="","",ROUND((Final_DF!CO121/6)+1,0))</f>
        <v>2</v>
      </c>
      <c r="S121" s="22">
        <f>IF(Final_DF!CP121="","",Final_DF!CP121)</f>
        <v>710</v>
      </c>
      <c r="T121" s="22">
        <f>IFERROR(VLOOKUP(A121,VSLRT!A:E,3,FALSE),"")</f>
        <v>0</v>
      </c>
      <c r="U121" s="22">
        <f>IFERROR(VLOOKUP(A121,VSLRT!A:E,4,FALSE),"")</f>
        <v>0</v>
      </c>
      <c r="V121" s="22">
        <f>IFERROR(VLOOKUP(A121,VSLRT!A:E,5,FALSE),"")</f>
        <v>0</v>
      </c>
      <c r="W121" s="23" t="b">
        <f>IF(Final_DF!BA121="","",Final_DF!BA121)</f>
        <v>0</v>
      </c>
      <c r="X121" s="23" t="b">
        <f>IF(Final_DF!BB121="","",Final_DF!BB121)</f>
        <v>0</v>
      </c>
      <c r="Y121" s="23" t="b">
        <f>IF(Final_DF!BC121="","",Final_DF!BC121)</f>
        <v>0</v>
      </c>
      <c r="Z121" s="23">
        <f>IF(Final_DF!AW121="","",Final_DF!AW121)</f>
        <v>0</v>
      </c>
      <c r="AA121" s="23">
        <f>IF(Final_DF!AX121="","",Final_DF!AX121)</f>
        <v>0</v>
      </c>
      <c r="AB121" s="23">
        <f>IF(Final_DF!AY121="","",Final_DF!AY121)</f>
        <v>0</v>
      </c>
      <c r="AC121" s="23">
        <f>IF(Final_DF!M121="","",ROUND(Final_DF!M121,2))</f>
        <v>-0.25</v>
      </c>
      <c r="AD121" s="23">
        <f>IF(Final_DF!L121="","",ROUND(Final_DF!L121,2))</f>
        <v>728.85</v>
      </c>
      <c r="AE121" s="23" t="b">
        <f>IF(Final_DF!AZ121="","",Final_DF!AZ121)</f>
        <v>0</v>
      </c>
      <c r="AH121" s="23" t="str">
        <f>IF(Final_DF!AO121="","",Final_DF!AO121)</f>
        <v>VR69</v>
      </c>
      <c r="AI121" s="23" t="b">
        <f>IF(Final_DF!AP121="","",Final_DF!AP121)</f>
        <v>0</v>
      </c>
      <c r="AJ121" s="23" t="str">
        <f>IF(Final_DF!AH121="","",Final_DF!AH121)</f>
        <v>0.79</v>
      </c>
      <c r="AK121" s="21" t="str">
        <f>IFERROR(VLOOKUP(A121,Postmarket!A:X,24,FALSE),"")</f>
        <v/>
      </c>
      <c r="AL121" s="21" t="str">
        <f>IFERROR(VLOOKUP(A121,Postmarket!A:X,23,FALSE),"")</f>
        <v>SPR2</v>
      </c>
      <c r="AM121" s="21">
        <f>IFERROR(VLOOKUP(A121,Postmarket!A:X,8,FALSE),"")</f>
        <v>-0.03</v>
      </c>
      <c r="AN121" s="21">
        <f>IFERROR(VLOOKUP(A121,Postmarket!A:F,5,FALSE),"")</f>
        <v>729.25</v>
      </c>
      <c r="AO121" s="23" t="str">
        <f>IF(Final_DF!DB121="","",Final_DF!DB121)</f>
        <v/>
      </c>
      <c r="AP121" s="23">
        <f>IF(Final_DF!CZ121="","",Final_DF!CZ121)</f>
        <v>58.58</v>
      </c>
      <c r="AQ121" s="23">
        <f>IF(Final_DF!DA121="","",Final_DF!DA121)</f>
        <v>59.69</v>
      </c>
      <c r="AR121" s="23" t="b">
        <f>IF(Final_DF!DC121="","",Final_DF!DC121)</f>
        <v>0</v>
      </c>
      <c r="AS121" s="23" t="b">
        <f>IF(Final_DF!DD121="","",Final_DF!DD121)</f>
        <v>0</v>
      </c>
      <c r="AT121" s="23" t="b">
        <f>IF(Final_DF!DE121="","",Final_DF!DE121)</f>
        <v>0</v>
      </c>
      <c r="AU121" s="23" t="b">
        <f>IF(Final_DF!DF121="","",Final_DF!DF121)</f>
        <v>0</v>
      </c>
      <c r="AY121" s="3"/>
      <c r="AZ121" s="3"/>
      <c r="BA121" s="3"/>
      <c r="BB121" s="55"/>
      <c r="BC121" s="3"/>
      <c r="BD121" s="3"/>
      <c r="BE121" s="3"/>
      <c r="BF121" s="3"/>
      <c r="BG121" s="3"/>
      <c r="BH121" s="3"/>
      <c r="BI121" s="3"/>
      <c r="BJ121" s="3"/>
      <c r="BK121" s="3"/>
      <c r="BL121" s="3"/>
      <c r="BM121" s="3"/>
      <c r="BN121" s="3"/>
      <c r="BO121" s="3"/>
      <c r="BP121" s="3"/>
      <c r="BQ121" s="3"/>
      <c r="BR121" s="3"/>
      <c r="BS121" s="3"/>
      <c r="BT121" s="3"/>
      <c r="BU121" s="99"/>
      <c r="BV121" s="99"/>
      <c r="BW121" s="3"/>
      <c r="BX121" s="3"/>
      <c r="BY121" s="3"/>
      <c r="BZ121" s="3"/>
      <c r="CA121" s="3"/>
      <c r="CG121" s="3"/>
      <c r="CH121" s="3"/>
      <c r="CI121" s="3"/>
      <c r="CJ121" s="55"/>
      <c r="CK121" s="3"/>
      <c r="CL121" s="3"/>
      <c r="CM121" s="3"/>
      <c r="CN121" s="3"/>
      <c r="CO121" s="3"/>
      <c r="CP121" s="3"/>
      <c r="CQ121" s="3"/>
      <c r="CR121" s="3"/>
      <c r="CS121" s="3"/>
      <c r="CT121" s="3"/>
      <c r="CU121" s="3"/>
      <c r="CV121" s="3"/>
      <c r="CW121" s="3"/>
      <c r="CX121" s="3"/>
      <c r="CY121" s="3"/>
      <c r="CZ121" s="3"/>
      <c r="DA121" s="3"/>
      <c r="DB121" s="3"/>
      <c r="DC121" s="99"/>
      <c r="DD121" s="99"/>
      <c r="DE121" s="3"/>
      <c r="DF121" s="3"/>
      <c r="DG121" s="3"/>
      <c r="DH121" s="3"/>
      <c r="DI121" s="3"/>
      <c r="DJ121" s="3"/>
      <c r="DK121" s="3"/>
      <c r="DP121" s="3"/>
      <c r="DQ121" s="3"/>
      <c r="DR121" s="3"/>
      <c r="DW121" s="3"/>
      <c r="DX121" s="3"/>
      <c r="DY121" s="3"/>
      <c r="ED121" s="3"/>
      <c r="EE121" s="3"/>
      <c r="EF121" s="55"/>
      <c r="EO121" s="3"/>
      <c r="EP121" s="55"/>
      <c r="FB121" s="3"/>
      <c r="FC121" s="3" t="s">
        <v>291</v>
      </c>
      <c r="FD121" s="3">
        <v>444</v>
      </c>
      <c r="FE121" s="3">
        <v>10</v>
      </c>
      <c r="FF121" s="27"/>
      <c r="FG121" s="27">
        <v>1</v>
      </c>
      <c r="FH121" s="27">
        <v>1</v>
      </c>
      <c r="FT121" s="3"/>
      <c r="FU121" s="3"/>
      <c r="FV121" s="27"/>
      <c r="FW121" s="27"/>
      <c r="FX121" s="27"/>
      <c r="FY121" s="27"/>
      <c r="FZ121" s="27"/>
      <c r="GA121" s="3"/>
      <c r="GB121" s="3"/>
      <c r="GC121" s="3"/>
      <c r="GD121" s="3" t="s">
        <v>126</v>
      </c>
      <c r="GE121" s="3" t="str">
        <f t="shared" si="44"/>
        <v>t26 = 'BANKNIFTY1!'</v>
      </c>
      <c r="GF121" s="3" t="str">
        <f t="shared" si="45"/>
        <v/>
      </c>
      <c r="GG121" s="3"/>
      <c r="GH121" s="3"/>
      <c r="GI121" s="3"/>
      <c r="GJ121" s="3"/>
      <c r="GK121" s="3" t="s">
        <v>291</v>
      </c>
      <c r="GL121" s="27">
        <v>1</v>
      </c>
      <c r="GM121" s="27"/>
      <c r="GN121" s="27"/>
      <c r="GO121" s="27"/>
      <c r="GP121" s="27"/>
      <c r="GQ121" s="3"/>
      <c r="GR121" s="3" t="s">
        <v>126</v>
      </c>
      <c r="GS121" s="3" t="str">
        <f t="shared" si="46"/>
        <v>t26 = 'NSE:RELIANCE1!'</v>
      </c>
      <c r="GT121" s="3" t="str">
        <f t="shared" si="47"/>
        <v>RELIANCE</v>
      </c>
      <c r="GU121" s="3"/>
      <c r="GV121" s="3"/>
      <c r="HA121" s="3"/>
      <c r="HB121" s="3"/>
      <c r="HC121" s="3"/>
      <c r="HD121" s="3"/>
      <c r="HE121" s="3"/>
      <c r="HF121" s="3"/>
      <c r="HG121" s="3"/>
      <c r="HH121" s="3"/>
      <c r="HI121" s="3"/>
      <c r="HJ121" s="3"/>
      <c r="HK121" s="3"/>
      <c r="HL121" s="3"/>
      <c r="HM121" s="3"/>
      <c r="HN121" s="55"/>
      <c r="HO121" s="3"/>
      <c r="HP121" s="27"/>
      <c r="HQ121" s="27"/>
      <c r="HR121" s="27"/>
      <c r="HS121" s="27"/>
      <c r="HT121" s="27"/>
      <c r="HU121" s="27"/>
      <c r="HV121" s="27"/>
      <c r="HW121" s="27"/>
      <c r="HX121" s="3"/>
      <c r="HY121" s="3"/>
      <c r="HZ121" s="3"/>
      <c r="IA121" s="3"/>
      <c r="IB121" s="3"/>
      <c r="IC121" s="3"/>
      <c r="ID121" s="3"/>
    </row>
    <row r="122" spans="1:238" x14ac:dyDescent="0.25">
      <c r="A122" s="21" t="str">
        <f>IF(Final_DF!A122="","",Final_DF!A122)</f>
        <v>GRASIM</v>
      </c>
      <c r="B122" s="21" t="str">
        <f>IF(Final_DF!G122="","",Final_DF!G122)</f>
        <v xml:space="preserve">GRASIM INDUSTRIES LTD               </v>
      </c>
      <c r="C122" s="21" t="str">
        <f>IF(Final_DF!E122="","",Final_DF!E122)</f>
        <v>Non-Energy Minerals</v>
      </c>
      <c r="D122" s="21" t="str">
        <f>IF(Final_DF!F122="","",Final_DF!F122)</f>
        <v>Construction Materials</v>
      </c>
      <c r="E122" s="21" t="b">
        <f>IF(Final_DF!BT122="","",Final_DF!BT122)</f>
        <v>0</v>
      </c>
      <c r="F122" s="21" t="b">
        <f>IF(Final_DF!BJ122="","",Final_DF!BJ122)</f>
        <v>1</v>
      </c>
      <c r="G122" s="21" t="b">
        <f>IF(Final_DF!CS122="","",Final_DF!CS122)</f>
        <v>0</v>
      </c>
      <c r="H122" s="37" t="str">
        <f>IF(Final_DF!CT122="","",Final_DF!CT122)</f>
        <v>na</v>
      </c>
      <c r="I122" s="37" t="str">
        <f>IF(Final_DF!CU122="","",Final_DF!CU122)</f>
        <v>na</v>
      </c>
      <c r="J122" s="21" t="str">
        <f>IF(Final_DF!CQ122="","",Final_DF!CQ122)</f>
        <v>BEARISH</v>
      </c>
      <c r="K122" s="21" t="str">
        <f>IF(Final_DF!CB122="","",Final_DF!CB122)</f>
        <v>Short Buildup</v>
      </c>
      <c r="L122" s="22" t="str">
        <f>IF(Final_DF!CV122="","",Final_DF!CV122)</f>
        <v>BULLISH</v>
      </c>
      <c r="M122" s="22">
        <f>IF(Final_DF!CW122="","",Final_DF!CW122)</f>
        <v>2</v>
      </c>
      <c r="N122" s="22">
        <f>IF(Final_DF!CX122="","",Final_DF!CX122)</f>
        <v>348</v>
      </c>
      <c r="O122" s="22" t="b">
        <f>IF(Final_DF!CY122="","",Final_DF!CY122)</f>
        <v>1</v>
      </c>
      <c r="P122" s="22" t="str">
        <f>IF(Final_DF!CM122="","",Final_DF!CM122)</f>
        <v>Buy</v>
      </c>
      <c r="Q122" s="22" t="str">
        <f>IF(Final_DF!CN122="","",Final_DF!CN122)</f>
        <v>LAST_WINNER</v>
      </c>
      <c r="R122" s="22">
        <f>IF(P122="","",ROUND((Final_DF!CO122/6)+1,0))</f>
        <v>3</v>
      </c>
      <c r="S122" s="22">
        <f>IF(Final_DF!CP122="","",Final_DF!CP122)</f>
        <v>2040</v>
      </c>
      <c r="T122" s="22">
        <f>IFERROR(VLOOKUP(A122,VSLRT!A:E,3,FALSE),"")</f>
        <v>0</v>
      </c>
      <c r="U122" s="22">
        <f>IFERROR(VLOOKUP(A122,VSLRT!A:E,4,FALSE),"")</f>
        <v>0</v>
      </c>
      <c r="V122" s="22">
        <f>IFERROR(VLOOKUP(A122,VSLRT!A:E,5,FALSE),"")</f>
        <v>0</v>
      </c>
      <c r="W122" s="23" t="b">
        <f>IF(Final_DF!BA122="","",Final_DF!BA122)</f>
        <v>0</v>
      </c>
      <c r="X122" s="23" t="b">
        <f>IF(Final_DF!BB122="","",Final_DF!BB122)</f>
        <v>0</v>
      </c>
      <c r="Y122" s="23" t="b">
        <f>IF(Final_DF!BC122="","",Final_DF!BC122)</f>
        <v>0</v>
      </c>
      <c r="Z122" s="23">
        <f>IF(Final_DF!AW122="","",Final_DF!AW122)</f>
        <v>0</v>
      </c>
      <c r="AA122" s="23">
        <f>IF(Final_DF!AX122="","",Final_DF!AX122)</f>
        <v>0</v>
      </c>
      <c r="AB122" s="23">
        <f>IF(Final_DF!AY122="","",Final_DF!AY122)</f>
        <v>0</v>
      </c>
      <c r="AC122" s="23">
        <f>IF(Final_DF!M122="","",ROUND(Final_DF!M122,2))</f>
        <v>-0.21</v>
      </c>
      <c r="AD122" s="23">
        <f>IF(Final_DF!L122="","",ROUND(Final_DF!L122,2))</f>
        <v>2078.9</v>
      </c>
      <c r="AE122" s="23" t="b">
        <f>IF(Final_DF!AZ122="","",Final_DF!AZ122)</f>
        <v>0</v>
      </c>
      <c r="AH122" s="23" t="str">
        <f>IF(Final_DF!AO122="","",Final_DF!AO122)</f>
        <v>VR160</v>
      </c>
      <c r="AI122" s="23" t="b">
        <f>IF(Final_DF!AP122="","",Final_DF!AP122)</f>
        <v>0</v>
      </c>
      <c r="AJ122" s="23" t="str">
        <f>IF(Final_DF!AH122="","",Final_DF!AH122)</f>
        <v>0.66</v>
      </c>
      <c r="AK122" s="21" t="str">
        <f>IFERROR(VLOOKUP(A122,Postmarket!A:X,24,FALSE),"")</f>
        <v/>
      </c>
      <c r="AL122" s="21" t="str">
        <f>IFERROR(VLOOKUP(A122,Postmarket!A:X,23,FALSE),"")</f>
        <v/>
      </c>
      <c r="AM122" s="21">
        <f>IFERROR(VLOOKUP(A122,Postmarket!A:X,8,FALSE),"")</f>
        <v>0.42</v>
      </c>
      <c r="AN122" s="21">
        <f>IFERROR(VLOOKUP(A122,Postmarket!A:F,5,FALSE),"")</f>
        <v>2081.1999999999998</v>
      </c>
      <c r="AO122" s="23" t="str">
        <f>IF(Final_DF!DB122="","",Final_DF!DB122)</f>
        <v/>
      </c>
      <c r="AP122" s="23">
        <f>IF(Final_DF!CZ122="","",Final_DF!CZ122)</f>
        <v>16.02</v>
      </c>
      <c r="AQ122" s="23">
        <f>IF(Final_DF!DA122="","",Final_DF!DA122)</f>
        <v>16.079999999999998</v>
      </c>
      <c r="AR122" s="23" t="b">
        <f>IF(Final_DF!DC122="","",Final_DF!DC122)</f>
        <v>0</v>
      </c>
      <c r="AS122" s="23" t="b">
        <f>IF(Final_DF!DD122="","",Final_DF!DD122)</f>
        <v>0</v>
      </c>
      <c r="AT122" s="23" t="b">
        <f>IF(Final_DF!DE122="","",Final_DF!DE122)</f>
        <v>0</v>
      </c>
      <c r="AU122" s="23" t="b">
        <f>IF(Final_DF!DF122="","",Final_DF!DF122)</f>
        <v>0</v>
      </c>
      <c r="AY122" s="3"/>
      <c r="AZ122" s="3"/>
      <c r="BA122" s="3"/>
      <c r="BB122" s="55"/>
      <c r="BC122" s="3"/>
      <c r="BD122" s="3"/>
      <c r="BE122" s="3"/>
      <c r="BF122" s="3"/>
      <c r="BG122" s="3"/>
      <c r="BH122" s="3"/>
      <c r="BI122" s="3"/>
      <c r="BJ122" s="3"/>
      <c r="BK122" s="3"/>
      <c r="BL122" s="3"/>
      <c r="BM122" s="3"/>
      <c r="BN122" s="3"/>
      <c r="BO122" s="3"/>
      <c r="BP122" s="3"/>
      <c r="BQ122" s="3"/>
      <c r="BR122" s="3"/>
      <c r="BS122" s="3"/>
      <c r="BT122" s="3"/>
      <c r="BU122" s="99"/>
      <c r="BV122" s="99"/>
      <c r="BW122" s="3"/>
      <c r="BX122" s="3"/>
      <c r="BY122" s="3"/>
      <c r="BZ122" s="3"/>
      <c r="CA122" s="3"/>
      <c r="CG122" s="3"/>
      <c r="CH122" s="3"/>
      <c r="CI122" s="3"/>
      <c r="CJ122" s="55"/>
      <c r="CK122" s="3"/>
      <c r="CL122" s="3"/>
      <c r="CM122" s="3"/>
      <c r="CN122" s="3"/>
      <c r="CO122" s="3"/>
      <c r="CP122" s="3"/>
      <c r="CQ122" s="3"/>
      <c r="CR122" s="3"/>
      <c r="CS122" s="3"/>
      <c r="CT122" s="3"/>
      <c r="CU122" s="3"/>
      <c r="CV122" s="3"/>
      <c r="CW122" s="3"/>
      <c r="CX122" s="3"/>
      <c r="CY122" s="3"/>
      <c r="CZ122" s="3"/>
      <c r="DA122" s="3"/>
      <c r="DB122" s="3"/>
      <c r="DC122" s="99"/>
      <c r="DD122" s="99"/>
      <c r="DE122" s="3"/>
      <c r="DF122" s="3"/>
      <c r="DG122" s="3"/>
      <c r="DH122" s="3"/>
      <c r="DI122" s="3"/>
      <c r="DJ122" s="3"/>
      <c r="DK122" s="3"/>
      <c r="DP122" s="3"/>
      <c r="DQ122" s="3"/>
      <c r="DR122" s="3"/>
      <c r="DW122" s="3"/>
      <c r="DX122" s="3"/>
      <c r="DY122" s="3"/>
      <c r="ED122" s="3"/>
      <c r="EE122" s="3"/>
      <c r="EF122" s="55"/>
      <c r="EO122" s="3"/>
      <c r="EP122" s="55"/>
      <c r="FB122" s="3" t="s">
        <v>317</v>
      </c>
      <c r="FC122" s="3" t="s">
        <v>227</v>
      </c>
      <c r="FD122" s="3">
        <v>1021</v>
      </c>
      <c r="FE122" s="3">
        <v>14</v>
      </c>
      <c r="FF122" s="27"/>
      <c r="FG122" s="27">
        <v>1</v>
      </c>
      <c r="FH122" s="27">
        <v>1</v>
      </c>
      <c r="FT122" s="3"/>
      <c r="FU122" s="3"/>
      <c r="FV122" s="27"/>
      <c r="FW122" s="27"/>
      <c r="FX122" s="27"/>
      <c r="FY122" s="27"/>
      <c r="FZ122" s="27"/>
      <c r="GA122" s="3"/>
      <c r="GB122" s="3"/>
      <c r="GC122" s="3"/>
      <c r="GD122" s="3" t="s">
        <v>127</v>
      </c>
      <c r="GE122" s="3" t="str">
        <f t="shared" si="44"/>
        <v>t27 = 'BANKNIFTY1!'</v>
      </c>
      <c r="GF122" s="3" t="str">
        <f t="shared" si="45"/>
        <v/>
      </c>
      <c r="GG122" s="3"/>
      <c r="GH122" s="3"/>
      <c r="GI122" s="3"/>
      <c r="GJ122" s="3"/>
      <c r="GK122" s="3" t="s">
        <v>187</v>
      </c>
      <c r="GL122" s="27">
        <v>1</v>
      </c>
      <c r="GM122" s="27"/>
      <c r="GN122" s="27"/>
      <c r="GO122" s="27"/>
      <c r="GP122" s="27"/>
      <c r="GQ122" s="3"/>
      <c r="GR122" s="3" t="s">
        <v>127</v>
      </c>
      <c r="GS122" s="3" t="str">
        <f t="shared" si="46"/>
        <v>t27 = 'NSE:SAIL1!'</v>
      </c>
      <c r="GT122" s="3" t="str">
        <f t="shared" si="47"/>
        <v>SAIL</v>
      </c>
      <c r="GU122" s="3"/>
      <c r="GV122" s="3"/>
      <c r="HA122" s="3"/>
      <c r="HB122" s="3"/>
      <c r="HC122" s="3"/>
      <c r="HD122" s="3"/>
      <c r="HE122" s="3"/>
      <c r="HF122" s="3"/>
      <c r="HG122" s="3"/>
      <c r="HH122" s="3"/>
      <c r="HI122" s="3"/>
      <c r="HJ122" s="3"/>
      <c r="HK122" s="3"/>
      <c r="HL122" s="3"/>
      <c r="HM122" s="3"/>
      <c r="HN122" s="55"/>
      <c r="HO122" s="3"/>
      <c r="HP122" s="27"/>
      <c r="HQ122" s="27"/>
      <c r="HR122" s="27"/>
      <c r="HS122" s="27"/>
      <c r="HT122" s="27"/>
      <c r="HU122" s="27"/>
      <c r="HV122" s="27"/>
      <c r="HW122" s="27"/>
      <c r="HX122" s="3"/>
      <c r="HY122" s="3"/>
      <c r="HZ122" s="3"/>
      <c r="IA122" s="3"/>
      <c r="IB122" s="3"/>
      <c r="IC122" s="3"/>
      <c r="ID122" s="3"/>
    </row>
    <row r="123" spans="1:238" x14ac:dyDescent="0.25">
      <c r="A123" s="21" t="str">
        <f>IF(Final_DF!A123="","",Final_DF!A123)</f>
        <v>MCX</v>
      </c>
      <c r="B123" s="21" t="str">
        <f>IF(Final_DF!G123="","",Final_DF!G123)</f>
        <v xml:space="preserve">MULTI COMMODITY EXCHANGE            </v>
      </c>
      <c r="C123" s="21" t="str">
        <f>IF(Final_DF!E123="","",Final_DF!E123)</f>
        <v>Finance</v>
      </c>
      <c r="D123" s="21" t="str">
        <f>IF(Final_DF!F123="","",Final_DF!F123)</f>
        <v>Investment Banks/Brokers</v>
      </c>
      <c r="E123" s="21" t="b">
        <f>IF(Final_DF!BT123="","",Final_DF!BT123)</f>
        <v>0</v>
      </c>
      <c r="F123" s="21" t="b">
        <f>IF(Final_DF!BJ123="","",Final_DF!BJ123)</f>
        <v>0</v>
      </c>
      <c r="G123" s="21" t="b">
        <f>IF(Final_DF!CS123="","",Final_DF!CS123)</f>
        <v>0</v>
      </c>
      <c r="H123" s="37" t="str">
        <f>IF(Final_DF!CT123="","",Final_DF!CT123)</f>
        <v>na</v>
      </c>
      <c r="I123" s="37" t="str">
        <f>IF(Final_DF!CU123="","",Final_DF!CU123)</f>
        <v>na</v>
      </c>
      <c r="J123" s="21" t="str">
        <f>IF(Final_DF!CQ123="","",Final_DF!CQ123)</f>
        <v>BULLISH</v>
      </c>
      <c r="K123" s="21" t="str">
        <f>IF(Final_DF!CB123="","",Final_DF!CB123)</f>
        <v>Long Buildup</v>
      </c>
      <c r="L123" s="22" t="str">
        <f>IF(Final_DF!CV123="","",Final_DF!CV123)</f>
        <v>na</v>
      </c>
      <c r="M123" s="22">
        <f>IF(Final_DF!CW123="","",Final_DF!CW123)</f>
        <v>0</v>
      </c>
      <c r="N123" s="22">
        <f>IF(Final_DF!CX123="","",Final_DF!CX123)</f>
        <v>0</v>
      </c>
      <c r="O123" s="22" t="b">
        <f>IF(Final_DF!CY123="","",Final_DF!CY123)</f>
        <v>0</v>
      </c>
      <c r="P123" s="22">
        <f>IF(Final_DF!CM123="","",Final_DF!CM123)</f>
        <v>0</v>
      </c>
      <c r="Q123" s="22">
        <f>IF(Final_DF!CN123="","",Final_DF!CN123)</f>
        <v>0</v>
      </c>
      <c r="R123" s="22">
        <f>IF(P123="","",ROUND((Final_DF!CO123/6)+1,0))</f>
        <v>1</v>
      </c>
      <c r="S123" s="22">
        <f>IF(Final_DF!CP123="","",Final_DF!CP123)</f>
        <v>0</v>
      </c>
      <c r="T123" s="22">
        <f>IFERROR(VLOOKUP(A123,VSLRT!A:E,3,FALSE),"")</f>
        <v>0</v>
      </c>
      <c r="U123" s="22">
        <f>IFERROR(VLOOKUP(A123,VSLRT!A:E,4,FALSE),"")</f>
        <v>0</v>
      </c>
      <c r="V123" s="22">
        <f>IFERROR(VLOOKUP(A123,VSLRT!A:E,5,FALSE),"")</f>
        <v>0</v>
      </c>
      <c r="W123" s="23" t="b">
        <f>IF(Final_DF!BA123="","",Final_DF!BA123)</f>
        <v>0</v>
      </c>
      <c r="X123" s="23" t="b">
        <f>IF(Final_DF!BB123="","",Final_DF!BB123)</f>
        <v>0</v>
      </c>
      <c r="Y123" s="23" t="b">
        <f>IF(Final_DF!BC123="","",Final_DF!BC123)</f>
        <v>0</v>
      </c>
      <c r="Z123" s="23">
        <f>IF(Final_DF!AW123="","",Final_DF!AW123)</f>
        <v>0</v>
      </c>
      <c r="AA123" s="23">
        <f>IF(Final_DF!AX123="","",Final_DF!AX123)</f>
        <v>0</v>
      </c>
      <c r="AB123" s="23">
        <f>IF(Final_DF!AY123="","",Final_DF!AY123)</f>
        <v>0</v>
      </c>
      <c r="AC123" s="23">
        <f>IF(Final_DF!M123="","",ROUND(Final_DF!M123,2))</f>
        <v>-0.18</v>
      </c>
      <c r="AD123" s="23">
        <f>IF(Final_DF!L123="","",ROUND(Final_DF!L123,2))</f>
        <v>3195.65</v>
      </c>
      <c r="AE123" s="23" t="b">
        <f>IF(Final_DF!AZ123="","",Final_DF!AZ123)</f>
        <v>0</v>
      </c>
      <c r="AH123" s="23" t="str">
        <f>IF(Final_DF!AO123="","",Final_DF!AO123)</f>
        <v>VR135</v>
      </c>
      <c r="AI123" s="23" t="b">
        <f>IF(Final_DF!AP123="","",Final_DF!AP123)</f>
        <v>0</v>
      </c>
      <c r="AJ123" s="23" t="str">
        <f>IF(Final_DF!AH123="","",Final_DF!AH123)</f>
        <v>0.47</v>
      </c>
      <c r="AK123" s="21" t="str">
        <f>IFERROR(VLOOKUP(A123,Postmarket!A:X,24,FALSE),"")</f>
        <v/>
      </c>
      <c r="AL123" s="21" t="str">
        <f>IFERROR(VLOOKUP(A123,Postmarket!A:X,23,FALSE),"")</f>
        <v>SPR20</v>
      </c>
      <c r="AM123" s="21">
        <f>IFERROR(VLOOKUP(A123,Postmarket!A:X,8,FALSE),"")</f>
        <v>-0.49</v>
      </c>
      <c r="AN123" s="21">
        <f>IFERROR(VLOOKUP(A123,Postmarket!A:F,5,FALSE),"")</f>
        <v>3200.9</v>
      </c>
      <c r="AO123" s="23" t="str">
        <f>IF(Final_DF!DB123="","",Final_DF!DB123)</f>
        <v/>
      </c>
      <c r="AP123" s="23">
        <f>IF(Final_DF!CZ123="","",Final_DF!CZ123)</f>
        <v>51.78</v>
      </c>
      <c r="AQ123" s="23">
        <f>IF(Final_DF!DA123="","",Final_DF!DA123)</f>
        <v>54.04</v>
      </c>
      <c r="AR123" s="23" t="b">
        <f>IF(Final_DF!DC123="","",Final_DF!DC123)</f>
        <v>0</v>
      </c>
      <c r="AS123" s="23" t="b">
        <f>IF(Final_DF!DD123="","",Final_DF!DD123)</f>
        <v>0</v>
      </c>
      <c r="AT123" s="23" t="b">
        <f>IF(Final_DF!DE123="","",Final_DF!DE123)</f>
        <v>0</v>
      </c>
      <c r="AU123" s="23" t="b">
        <f>IF(Final_DF!DF123="","",Final_DF!DF123)</f>
        <v>0</v>
      </c>
      <c r="AY123" s="3"/>
      <c r="AZ123" s="3"/>
      <c r="BA123" s="3"/>
      <c r="BB123" s="55"/>
      <c r="BC123" s="3"/>
      <c r="BD123" s="3"/>
      <c r="BE123" s="3"/>
      <c r="BF123" s="3"/>
      <c r="BG123" s="3"/>
      <c r="BH123" s="3"/>
      <c r="BI123" s="3"/>
      <c r="BJ123" s="3"/>
      <c r="BK123" s="3"/>
      <c r="BL123" s="3"/>
      <c r="BM123" s="3"/>
      <c r="BN123" s="3"/>
      <c r="BO123" s="3"/>
      <c r="BP123" s="3"/>
      <c r="BQ123" s="3"/>
      <c r="BR123" s="3"/>
      <c r="BS123" s="3"/>
      <c r="BT123" s="3"/>
      <c r="BU123" s="99"/>
      <c r="BV123" s="99"/>
      <c r="BW123" s="3"/>
      <c r="BX123" s="3"/>
      <c r="BY123" s="3"/>
      <c r="BZ123" s="3"/>
      <c r="CA123" s="3"/>
      <c r="CG123" s="3"/>
      <c r="CH123" s="3"/>
      <c r="CI123" s="3"/>
      <c r="CJ123" s="55"/>
      <c r="CK123" s="3"/>
      <c r="CL123" s="3"/>
      <c r="CM123" s="3"/>
      <c r="CN123" s="3"/>
      <c r="CO123" s="3"/>
      <c r="CP123" s="3"/>
      <c r="CQ123" s="3"/>
      <c r="CR123" s="3"/>
      <c r="CS123" s="3"/>
      <c r="CT123" s="3"/>
      <c r="CU123" s="3"/>
      <c r="CV123" s="3"/>
      <c r="CW123" s="3"/>
      <c r="CX123" s="3"/>
      <c r="CY123" s="3"/>
      <c r="CZ123" s="3"/>
      <c r="DA123" s="3"/>
      <c r="DB123" s="3"/>
      <c r="DC123" s="99"/>
      <c r="DD123" s="99"/>
      <c r="DE123" s="3"/>
      <c r="DF123" s="3"/>
      <c r="DG123" s="3"/>
      <c r="DH123" s="3"/>
      <c r="DI123" s="3"/>
      <c r="DJ123" s="3"/>
      <c r="DK123" s="3"/>
      <c r="DP123" s="3"/>
      <c r="DQ123" s="3"/>
      <c r="DR123" s="3"/>
      <c r="DW123" s="3"/>
      <c r="DX123" s="3"/>
      <c r="DY123" s="3"/>
      <c r="ED123" s="3"/>
      <c r="EE123" s="3"/>
      <c r="EF123" s="55"/>
      <c r="EO123" s="3"/>
      <c r="EP123" s="55"/>
      <c r="FB123" s="3"/>
      <c r="FC123" s="3" t="s">
        <v>228</v>
      </c>
      <c r="FD123" s="3">
        <v>246</v>
      </c>
      <c r="FE123" s="3">
        <v>12</v>
      </c>
      <c r="FF123" s="27"/>
      <c r="FG123" s="27">
        <v>1</v>
      </c>
      <c r="FH123" s="27">
        <v>1</v>
      </c>
      <c r="FT123" s="3"/>
      <c r="FU123" s="3"/>
      <c r="FV123" s="27"/>
      <c r="FW123" s="27"/>
      <c r="FX123" s="27"/>
      <c r="FY123" s="27"/>
      <c r="FZ123" s="27"/>
      <c r="GA123" s="3"/>
      <c r="GB123" s="3"/>
      <c r="GC123" s="3"/>
      <c r="GD123" s="3" t="s">
        <v>128</v>
      </c>
      <c r="GE123" s="3" t="str">
        <f t="shared" si="44"/>
        <v>t28 = 'BANKNIFTY1!'</v>
      </c>
      <c r="GF123" s="3" t="str">
        <f t="shared" si="45"/>
        <v/>
      </c>
      <c r="GG123" s="3"/>
      <c r="GH123" s="3"/>
      <c r="GI123" s="3"/>
      <c r="GJ123" s="3"/>
      <c r="GK123" s="3" t="s">
        <v>188</v>
      </c>
      <c r="GL123" s="27">
        <v>1</v>
      </c>
      <c r="GM123" s="27"/>
      <c r="GN123" s="27"/>
      <c r="GO123" s="27"/>
      <c r="GP123" s="27"/>
      <c r="GQ123" s="3"/>
      <c r="GR123" s="3" t="s">
        <v>128</v>
      </c>
      <c r="GS123" s="3" t="str">
        <f t="shared" si="46"/>
        <v>t28 = 'NSE:SBILIFE1!'</v>
      </c>
      <c r="GT123" s="3" t="str">
        <f t="shared" si="47"/>
        <v>SBILIFE</v>
      </c>
      <c r="GU123" s="3"/>
      <c r="GV123" s="3"/>
      <c r="HA123" s="3"/>
      <c r="HB123" s="3"/>
      <c r="HC123" s="3"/>
      <c r="HD123" s="3"/>
      <c r="HE123" s="3"/>
      <c r="HF123" s="3"/>
      <c r="HG123" s="3"/>
      <c r="HH123" s="3"/>
      <c r="HI123" s="3"/>
      <c r="HJ123" s="3"/>
      <c r="HK123" s="3"/>
      <c r="HL123" s="3"/>
      <c r="HM123" s="3"/>
      <c r="HN123" s="55"/>
      <c r="HO123" s="3"/>
      <c r="HP123" s="27"/>
      <c r="HQ123" s="27"/>
      <c r="HR123" s="27"/>
      <c r="HS123" s="27"/>
      <c r="HT123" s="27"/>
      <c r="HU123" s="27"/>
      <c r="HV123" s="27"/>
      <c r="HW123" s="27"/>
      <c r="HX123" s="3"/>
      <c r="HY123" s="3"/>
      <c r="HZ123" s="3"/>
      <c r="IA123" s="3"/>
      <c r="IB123" s="3"/>
      <c r="IC123" s="3"/>
      <c r="ID123" s="3"/>
    </row>
    <row r="124" spans="1:238" x14ac:dyDescent="0.25">
      <c r="A124" s="21" t="str">
        <f>IF(Final_DF!A124="","",Final_DF!A124)</f>
        <v>BPCL</v>
      </c>
      <c r="B124" s="21" t="str">
        <f>IF(Final_DF!G124="","",Final_DF!G124)</f>
        <v xml:space="preserve">BHARAT PETROLEUM CORP  LT           </v>
      </c>
      <c r="C124" s="21" t="str">
        <f>IF(Final_DF!E124="","",Final_DF!E124)</f>
        <v>Energy Minerals</v>
      </c>
      <c r="D124" s="21" t="str">
        <f>IF(Final_DF!F124="","",Final_DF!F124)</f>
        <v>Oil Refining/Marketing</v>
      </c>
      <c r="E124" s="21" t="b">
        <f>IF(Final_DF!BT124="","",Final_DF!BT124)</f>
        <v>0</v>
      </c>
      <c r="F124" s="21" t="b">
        <f>IF(Final_DF!BJ124="","",Final_DF!BJ124)</f>
        <v>1</v>
      </c>
      <c r="G124" s="21" t="b">
        <f>IF(Final_DF!CS124="","",Final_DF!CS124)</f>
        <v>1</v>
      </c>
      <c r="H124" s="37" t="str">
        <f>IF(Final_DF!CT124="","",Final_DF!CT124)</f>
        <v>BULLISH_ALIGNMENT</v>
      </c>
      <c r="I124" s="37" t="str">
        <f>IF(Final_DF!CU124="","",Final_DF!CU124)</f>
        <v>na</v>
      </c>
      <c r="J124" s="21" t="str">
        <f>IF(Final_DF!CQ124="","",Final_DF!CQ124)</f>
        <v>BULLISH</v>
      </c>
      <c r="K124" s="21" t="str">
        <f>IF(Final_DF!CB124="","",Final_DF!CB124)</f>
        <v>Significant Long Buildup</v>
      </c>
      <c r="L124" s="22" t="str">
        <f>IF(Final_DF!CV124="","",Final_DF!CV124)</f>
        <v>BULLISH</v>
      </c>
      <c r="M124" s="22">
        <f>IF(Final_DF!CW124="","",Final_DF!CW124)</f>
        <v>10</v>
      </c>
      <c r="N124" s="22">
        <f>IF(Final_DF!CX124="","",Final_DF!CX124)</f>
        <v>77</v>
      </c>
      <c r="O124" s="22" t="b">
        <f>IF(Final_DF!CY124="","",Final_DF!CY124)</f>
        <v>0</v>
      </c>
      <c r="P124" s="22" t="str">
        <f>IF(Final_DF!CM124="","",Final_DF!CM124)</f>
        <v>Buy</v>
      </c>
      <c r="Q124" s="22" t="str">
        <f>IF(Final_DF!CN124="","",Final_DF!CN124)</f>
        <v>LAST_LOSER</v>
      </c>
      <c r="R124" s="22">
        <f>IF(P124="","",ROUND((Final_DF!CO124/6)+1,0))</f>
        <v>7</v>
      </c>
      <c r="S124" s="22">
        <f>IF(Final_DF!CP124="","",Final_DF!CP124)</f>
        <v>455</v>
      </c>
      <c r="T124" s="22">
        <f>IFERROR(VLOOKUP(A124,VSLRT!A:E,3,FALSE),"")</f>
        <v>0</v>
      </c>
      <c r="U124" s="22">
        <f>IFERROR(VLOOKUP(A124,VSLRT!A:E,4,FALSE),"")</f>
        <v>0</v>
      </c>
      <c r="V124" s="22">
        <f>IFERROR(VLOOKUP(A124,VSLRT!A:E,5,FALSE),"")</f>
        <v>0</v>
      </c>
      <c r="W124" s="23" t="b">
        <f>IF(Final_DF!BA124="","",Final_DF!BA124)</f>
        <v>0</v>
      </c>
      <c r="X124" s="23" t="b">
        <f>IF(Final_DF!BB124="","",Final_DF!BB124)</f>
        <v>0</v>
      </c>
      <c r="Y124" s="23" t="b">
        <f>IF(Final_DF!BC124="","",Final_DF!BC124)</f>
        <v>0</v>
      </c>
      <c r="Z124" s="23">
        <f>IF(Final_DF!AW124="","",Final_DF!AW124)</f>
        <v>0</v>
      </c>
      <c r="AA124" s="23">
        <f>IF(Final_DF!AX124="","",Final_DF!AX124)</f>
        <v>0</v>
      </c>
      <c r="AB124" s="23">
        <f>IF(Final_DF!AY124="","",Final_DF!AY124)</f>
        <v>0</v>
      </c>
      <c r="AC124" s="23">
        <f>IF(Final_DF!M124="","",ROUND(Final_DF!M124,2))</f>
        <v>-0.14000000000000001</v>
      </c>
      <c r="AD124" s="23">
        <f>IF(Final_DF!L124="","",ROUND(Final_DF!L124,2))</f>
        <v>482.2</v>
      </c>
      <c r="AE124" s="23" t="b">
        <f>IF(Final_DF!AZ124="","",Final_DF!AZ124)</f>
        <v>0</v>
      </c>
      <c r="AH124" s="23" t="str">
        <f>IF(Final_DF!AO124="","",Final_DF!AO124)</f>
        <v>VR45</v>
      </c>
      <c r="AI124" s="23" t="b">
        <f>IF(Final_DF!AP124="","",Final_DF!AP124)</f>
        <v>0</v>
      </c>
      <c r="AJ124" s="23" t="str">
        <f>IF(Final_DF!AH124="","",Final_DF!AH124)</f>
        <v>0.63</v>
      </c>
      <c r="AK124" s="21" t="str">
        <f>IFERROR(VLOOKUP(A124,Postmarket!A:X,24,FALSE),"")</f>
        <v>LOR28</v>
      </c>
      <c r="AL124" s="21" t="str">
        <f>IFERROR(VLOOKUP(A124,Postmarket!A:X,23,FALSE),"")</f>
        <v/>
      </c>
      <c r="AM124" s="21">
        <f>IFERROR(VLOOKUP(A124,Postmarket!A:X,8,FALSE),"")</f>
        <v>0.05</v>
      </c>
      <c r="AN124" s="21">
        <f>IFERROR(VLOOKUP(A124,Postmarket!A:F,5,FALSE),"")</f>
        <v>480.95</v>
      </c>
      <c r="AO124" s="23" t="str">
        <f>IF(Final_DF!DB124="","",Final_DF!DB124)</f>
        <v/>
      </c>
      <c r="AP124" s="23">
        <f>IF(Final_DF!CZ124="","",Final_DF!CZ124)</f>
        <v>44.86</v>
      </c>
      <c r="AQ124" s="23">
        <f>IF(Final_DF!DA124="","",Final_DF!DA124)</f>
        <v>44.92</v>
      </c>
      <c r="AR124" s="23" t="b">
        <f>IF(Final_DF!DC124="","",Final_DF!DC124)</f>
        <v>0</v>
      </c>
      <c r="AS124" s="23" t="b">
        <f>IF(Final_DF!DD124="","",Final_DF!DD124)</f>
        <v>0</v>
      </c>
      <c r="AT124" s="23" t="b">
        <f>IF(Final_DF!DE124="","",Final_DF!DE124)</f>
        <v>0</v>
      </c>
      <c r="AU124" s="23" t="b">
        <f>IF(Final_DF!DF124="","",Final_DF!DF124)</f>
        <v>0</v>
      </c>
      <c r="AY124" s="3"/>
      <c r="AZ124" s="3"/>
      <c r="BA124" s="3"/>
      <c r="BB124" s="55"/>
      <c r="BC124" s="3"/>
      <c r="BD124" s="3"/>
      <c r="BE124" s="3"/>
      <c r="BF124" s="3"/>
      <c r="BG124" s="3"/>
      <c r="BH124" s="3"/>
      <c r="BI124" s="3"/>
      <c r="BJ124" s="3"/>
      <c r="BK124" s="3"/>
      <c r="BL124" s="3"/>
      <c r="BM124" s="3"/>
      <c r="BN124" s="3"/>
      <c r="BO124" s="3"/>
      <c r="BP124" s="3"/>
      <c r="BQ124" s="3"/>
      <c r="BR124" s="3"/>
      <c r="BS124" s="3"/>
      <c r="BT124" s="3"/>
      <c r="BU124" s="99"/>
      <c r="BV124" s="99"/>
      <c r="BW124" s="3"/>
      <c r="BX124" s="3"/>
      <c r="BY124" s="3"/>
      <c r="BZ124" s="3"/>
      <c r="CA124" s="3"/>
      <c r="CG124" s="3"/>
      <c r="CH124" s="3"/>
      <c r="CI124" s="3"/>
      <c r="CJ124" s="55"/>
      <c r="CK124" s="3"/>
      <c r="CL124" s="3"/>
      <c r="CM124" s="3"/>
      <c r="CN124" s="3"/>
      <c r="CO124" s="3"/>
      <c r="CP124" s="3"/>
      <c r="CQ124" s="3"/>
      <c r="CR124" s="3"/>
      <c r="CS124" s="3"/>
      <c r="CT124" s="3"/>
      <c r="CU124" s="3"/>
      <c r="CV124" s="3"/>
      <c r="CW124" s="3"/>
      <c r="CX124" s="3"/>
      <c r="CY124" s="3"/>
      <c r="CZ124" s="3"/>
      <c r="DA124" s="3"/>
      <c r="DB124" s="3"/>
      <c r="DC124" s="99"/>
      <c r="DD124" s="99"/>
      <c r="DE124" s="3"/>
      <c r="DF124" s="3"/>
      <c r="DG124" s="3"/>
      <c r="DH124" s="3"/>
      <c r="DI124" s="3"/>
      <c r="DJ124" s="3"/>
      <c r="DK124" s="3"/>
      <c r="DP124" s="3"/>
      <c r="DQ124" s="3"/>
      <c r="DR124" s="3"/>
      <c r="DW124" s="3"/>
      <c r="DX124" s="3"/>
      <c r="DY124" s="3"/>
      <c r="ED124" s="3"/>
      <c r="EE124" s="3"/>
      <c r="EF124" s="55"/>
      <c r="EO124" s="3"/>
      <c r="EP124" s="55"/>
      <c r="FB124" s="3"/>
      <c r="FC124" s="3" t="s">
        <v>1</v>
      </c>
      <c r="FD124" s="3">
        <v>268</v>
      </c>
      <c r="FE124" s="3">
        <v>9</v>
      </c>
      <c r="FF124" s="27"/>
      <c r="FG124" s="27">
        <v>1</v>
      </c>
      <c r="FH124" s="27">
        <v>1</v>
      </c>
      <c r="FT124" s="3"/>
      <c r="FU124" s="3"/>
      <c r="FV124" s="27"/>
      <c r="FW124" s="27"/>
      <c r="FX124" s="27"/>
      <c r="FY124" s="27"/>
      <c r="FZ124" s="27"/>
      <c r="GA124" s="3"/>
      <c r="GB124" s="3"/>
      <c r="GC124" s="3"/>
      <c r="GD124" s="3" t="s">
        <v>129</v>
      </c>
      <c r="GE124" s="3" t="str">
        <f t="shared" si="44"/>
        <v>t29 = 'BANKNIFTY1!'</v>
      </c>
      <c r="GF124" s="3" t="str">
        <f t="shared" si="45"/>
        <v/>
      </c>
      <c r="GG124" s="3"/>
      <c r="GH124" s="3"/>
      <c r="GI124" s="3"/>
      <c r="GJ124" s="3"/>
      <c r="GK124" s="3" t="s">
        <v>292</v>
      </c>
      <c r="GL124" s="27">
        <v>1</v>
      </c>
      <c r="GM124" s="27"/>
      <c r="GN124" s="27"/>
      <c r="GO124" s="27"/>
      <c r="GP124" s="27"/>
      <c r="GQ124" s="3"/>
      <c r="GR124" s="3" t="s">
        <v>129</v>
      </c>
      <c r="GS124" s="3" t="str">
        <f t="shared" si="46"/>
        <v>t29 = 'NSE:SBIN1!'</v>
      </c>
      <c r="GT124" s="3" t="str">
        <f t="shared" si="47"/>
        <v>SBIN</v>
      </c>
      <c r="GU124" s="3"/>
      <c r="GV124" s="3"/>
      <c r="HA124" s="3"/>
      <c r="HB124" s="3"/>
      <c r="HC124" s="3"/>
      <c r="HD124" s="3"/>
      <c r="HE124" s="3"/>
      <c r="HF124" s="3"/>
      <c r="HG124" s="3"/>
      <c r="HH124" s="3"/>
      <c r="HI124" s="3"/>
      <c r="HJ124" s="3"/>
      <c r="HK124" s="3"/>
      <c r="HL124" s="3"/>
      <c r="HM124" s="3"/>
      <c r="HN124" s="55"/>
      <c r="HO124" s="3"/>
      <c r="HP124" s="27"/>
      <c r="HQ124" s="27"/>
      <c r="HR124" s="27"/>
      <c r="HS124" s="27"/>
      <c r="HT124" s="27"/>
      <c r="HU124" s="27"/>
      <c r="HV124" s="27"/>
      <c r="HW124" s="27"/>
      <c r="HX124" s="3"/>
      <c r="HY124" s="3"/>
      <c r="HZ124" s="3"/>
      <c r="IA124" s="3"/>
      <c r="IB124" s="3"/>
      <c r="IC124" s="3"/>
      <c r="ID124" s="3"/>
    </row>
    <row r="125" spans="1:238" x14ac:dyDescent="0.25">
      <c r="A125" s="21" t="str">
        <f>IF(Final_DF!A125="","",Final_DF!A125)</f>
        <v>UBL</v>
      </c>
      <c r="B125" s="21" t="str">
        <f>IF(Final_DF!G125="","",Final_DF!G125)</f>
        <v xml:space="preserve">UNITED BREWERIES LTD                </v>
      </c>
      <c r="C125" s="21" t="str">
        <f>IF(Final_DF!E125="","",Final_DF!E125)</f>
        <v>Consumer Non-Durables</v>
      </c>
      <c r="D125" s="21" t="str">
        <f>IF(Final_DF!F125="","",Final_DF!F125)</f>
        <v>Beverages: Alcoholic</v>
      </c>
      <c r="E125" s="21" t="b">
        <f>IF(Final_DF!BT125="","",Final_DF!BT125)</f>
        <v>1</v>
      </c>
      <c r="F125" s="21" t="b">
        <f>IF(Final_DF!BJ125="","",Final_DF!BJ125)</f>
        <v>1</v>
      </c>
      <c r="G125" s="21" t="b">
        <f>IF(Final_DF!CS125="","",Final_DF!CS125)</f>
        <v>0</v>
      </c>
      <c r="H125" s="37" t="str">
        <f>IF(Final_DF!CT125="","",Final_DF!CT125)</f>
        <v>na</v>
      </c>
      <c r="I125" s="37" t="str">
        <f>IF(Final_DF!CU125="","",Final_DF!CU125)</f>
        <v>na</v>
      </c>
      <c r="J125" s="21" t="str">
        <f>IF(Final_DF!CQ125="","",Final_DF!CQ125)</f>
        <v>BULLISH</v>
      </c>
      <c r="K125" s="21" t="str">
        <f>IF(Final_DF!CB125="","",Final_DF!CB125)</f>
        <v>Short Covering</v>
      </c>
      <c r="L125" s="22" t="str">
        <f>IF(Final_DF!CV125="","",Final_DF!CV125)</f>
        <v>BULLISH</v>
      </c>
      <c r="M125" s="22">
        <f>IF(Final_DF!CW125="","",Final_DF!CW125)</f>
        <v>6</v>
      </c>
      <c r="N125" s="22">
        <f>IF(Final_DF!CX125="","",Final_DF!CX125)</f>
        <v>306</v>
      </c>
      <c r="O125" s="22" t="b">
        <f>IF(Final_DF!CY125="","",Final_DF!CY125)</f>
        <v>0</v>
      </c>
      <c r="P125" s="22" t="str">
        <f>IF(Final_DF!CM125="","",Final_DF!CM125)</f>
        <v>Buy</v>
      </c>
      <c r="Q125" s="22" t="str">
        <f>IF(Final_DF!CN125="","",Final_DF!CN125)</f>
        <v>LAST_LOSER</v>
      </c>
      <c r="R125" s="22">
        <f>IF(P125="","",ROUND((Final_DF!CO125/6)+1,0))</f>
        <v>2</v>
      </c>
      <c r="S125" s="22">
        <f>IF(Final_DF!CP125="","",Final_DF!CP125)</f>
        <v>1800</v>
      </c>
      <c r="T125" s="22">
        <f>IFERROR(VLOOKUP(A125,VSLRT!A:E,3,FALSE),"")</f>
        <v>0</v>
      </c>
      <c r="U125" s="22">
        <f>IFERROR(VLOOKUP(A125,VSLRT!A:E,4,FALSE),"")</f>
        <v>0</v>
      </c>
      <c r="V125" s="22">
        <f>IFERROR(VLOOKUP(A125,VSLRT!A:E,5,FALSE),"")</f>
        <v>0</v>
      </c>
      <c r="W125" s="23" t="b">
        <f>IF(Final_DF!BA125="","",Final_DF!BA125)</f>
        <v>0</v>
      </c>
      <c r="X125" s="23" t="b">
        <f>IF(Final_DF!BB125="","",Final_DF!BB125)</f>
        <v>0</v>
      </c>
      <c r="Y125" s="23" t="b">
        <f>IF(Final_DF!BC125="","",Final_DF!BC125)</f>
        <v>0</v>
      </c>
      <c r="Z125" s="23">
        <f>IF(Final_DF!AW125="","",Final_DF!AW125)</f>
        <v>0</v>
      </c>
      <c r="AA125" s="23">
        <f>IF(Final_DF!AX125="","",Final_DF!AX125)</f>
        <v>0</v>
      </c>
      <c r="AB125" s="23">
        <f>IF(Final_DF!AY125="","",Final_DF!AY125)</f>
        <v>0</v>
      </c>
      <c r="AC125" s="23">
        <f>IF(Final_DF!M125="","",ROUND(Final_DF!M125,2))</f>
        <v>-0.11</v>
      </c>
      <c r="AD125" s="23">
        <f>IF(Final_DF!L125="","",ROUND(Final_DF!L125,2))</f>
        <v>1845.3</v>
      </c>
      <c r="AE125" s="23" t="b">
        <f>IF(Final_DF!AZ125="","",Final_DF!AZ125)</f>
        <v>0</v>
      </c>
      <c r="AH125" s="23" t="str">
        <f>IF(Final_DF!AO125="","",Final_DF!AO125)</f>
        <v>VR156</v>
      </c>
      <c r="AI125" s="23" t="b">
        <f>IF(Final_DF!AP125="","",Final_DF!AP125)</f>
        <v>0</v>
      </c>
      <c r="AJ125" s="23" t="str">
        <f>IF(Final_DF!AH125="","",Final_DF!AH125)</f>
        <v>0.30</v>
      </c>
      <c r="AK125" s="21" t="str">
        <f>IFERROR(VLOOKUP(A125,Postmarket!A:X,24,FALSE),"")</f>
        <v/>
      </c>
      <c r="AL125" s="21" t="str">
        <f>IFERROR(VLOOKUP(A125,Postmarket!A:X,23,FALSE),"")</f>
        <v>SPR5</v>
      </c>
      <c r="AM125" s="21">
        <f>IFERROR(VLOOKUP(A125,Postmarket!A:X,8,FALSE),"")</f>
        <v>-0.1</v>
      </c>
      <c r="AN125" s="21">
        <f>IFERROR(VLOOKUP(A125,Postmarket!A:F,5,FALSE),"")</f>
        <v>1844.8</v>
      </c>
      <c r="AO125" s="23" t="str">
        <f>IF(Final_DF!DB125="","",Final_DF!DB125)</f>
        <v/>
      </c>
      <c r="AP125" s="23">
        <f>IF(Final_DF!CZ125="","",Final_DF!CZ125)</f>
        <v>28.49</v>
      </c>
      <c r="AQ125" s="23">
        <f>IF(Final_DF!DA125="","",Final_DF!DA125)</f>
        <v>29.56</v>
      </c>
      <c r="AR125" s="23" t="b">
        <f>IF(Final_DF!DC125="","",Final_DF!DC125)</f>
        <v>0</v>
      </c>
      <c r="AS125" s="23" t="b">
        <f>IF(Final_DF!DD125="","",Final_DF!DD125)</f>
        <v>0</v>
      </c>
      <c r="AT125" s="23" t="b">
        <f>IF(Final_DF!DE125="","",Final_DF!DE125)</f>
        <v>0</v>
      </c>
      <c r="AU125" s="23" t="b">
        <f>IF(Final_DF!DF125="","",Final_DF!DF125)</f>
        <v>0</v>
      </c>
      <c r="AY125" s="3"/>
      <c r="AZ125" s="3"/>
      <c r="BA125" s="3"/>
      <c r="BB125" s="55"/>
      <c r="BC125" s="3"/>
      <c r="BD125" s="3"/>
      <c r="BE125" s="3"/>
      <c r="BF125" s="3"/>
      <c r="BG125" s="3"/>
      <c r="BH125" s="3"/>
      <c r="BI125" s="3"/>
      <c r="BJ125" s="3"/>
      <c r="BK125" s="3"/>
      <c r="BL125" s="3"/>
      <c r="BM125" s="3"/>
      <c r="BN125" s="3"/>
      <c r="BO125" s="3"/>
      <c r="BP125" s="3"/>
      <c r="BQ125" s="3"/>
      <c r="BR125" s="3"/>
      <c r="BS125" s="3"/>
      <c r="BT125" s="3"/>
      <c r="BU125" s="99"/>
      <c r="BV125" s="99"/>
      <c r="BW125" s="3"/>
      <c r="BX125" s="3"/>
      <c r="BY125" s="3"/>
      <c r="BZ125" s="3"/>
      <c r="CA125" s="3"/>
      <c r="CG125" s="3"/>
      <c r="CH125" s="3"/>
      <c r="CI125" s="3"/>
      <c r="CJ125" s="55"/>
      <c r="CK125" s="3"/>
      <c r="CL125" s="3"/>
      <c r="CM125" s="3"/>
      <c r="CN125" s="3"/>
      <c r="CO125" s="3"/>
      <c r="CP125" s="3"/>
      <c r="CQ125" s="3"/>
      <c r="CR125" s="3"/>
      <c r="CS125" s="3"/>
      <c r="CT125" s="3"/>
      <c r="CU125" s="3"/>
      <c r="CV125" s="3"/>
      <c r="CW125" s="3"/>
      <c r="CX125" s="3"/>
      <c r="CY125" s="3"/>
      <c r="CZ125" s="3"/>
      <c r="DA125" s="3"/>
      <c r="DB125" s="3"/>
      <c r="DC125" s="99"/>
      <c r="DD125" s="99"/>
      <c r="DE125" s="3"/>
      <c r="DF125" s="3"/>
      <c r="DG125" s="3"/>
      <c r="DH125" s="3"/>
      <c r="DI125" s="3"/>
      <c r="DJ125" s="3"/>
      <c r="DK125" s="3"/>
      <c r="DP125" s="3"/>
      <c r="DQ125" s="3"/>
      <c r="DR125" s="3"/>
      <c r="DW125" s="3"/>
      <c r="DX125" s="3"/>
      <c r="DY125" s="3"/>
      <c r="ED125" s="3"/>
      <c r="EE125" s="3"/>
      <c r="EF125" s="55"/>
      <c r="EO125" s="3"/>
      <c r="EP125" s="55"/>
      <c r="FB125" s="3"/>
      <c r="FC125" s="3" t="s">
        <v>186</v>
      </c>
      <c r="FD125" s="3">
        <v>432</v>
      </c>
      <c r="FE125" s="3">
        <v>13</v>
      </c>
      <c r="FF125" s="27">
        <v>1</v>
      </c>
      <c r="FG125" s="27"/>
      <c r="FH125" s="27">
        <v>1</v>
      </c>
      <c r="FT125" s="3"/>
      <c r="FU125" s="3"/>
      <c r="FV125" s="27"/>
      <c r="FW125" s="27"/>
      <c r="FX125" s="27"/>
      <c r="FY125" s="27"/>
      <c r="FZ125" s="27"/>
      <c r="GA125" s="3"/>
      <c r="GB125" s="3"/>
      <c r="GC125" s="3"/>
      <c r="GD125" s="3" t="s">
        <v>130</v>
      </c>
      <c r="GE125" s="3" t="str">
        <f t="shared" si="44"/>
        <v>t30 = 'BANKNIFTY1!'</v>
      </c>
      <c r="GF125" s="3" t="str">
        <f t="shared" si="45"/>
        <v/>
      </c>
      <c r="GG125" s="3"/>
      <c r="GH125" s="3"/>
      <c r="GI125" s="3"/>
      <c r="GJ125" s="3"/>
      <c r="GK125" s="3" t="s">
        <v>216</v>
      </c>
      <c r="GL125" s="27">
        <v>1</v>
      </c>
      <c r="GM125" s="27"/>
      <c r="GN125" s="27"/>
      <c r="GO125" s="27"/>
      <c r="GP125" s="27"/>
      <c r="GQ125" s="3"/>
      <c r="GR125" s="3" t="s">
        <v>130</v>
      </c>
      <c r="GS125" s="3" t="str">
        <f t="shared" si="46"/>
        <v>t30 = 'NSE:SRF1!'</v>
      </c>
      <c r="GT125" s="3" t="str">
        <f t="shared" si="47"/>
        <v>SRF</v>
      </c>
      <c r="GU125" s="3"/>
      <c r="GV125" s="3"/>
      <c r="HA125" s="3"/>
      <c r="HB125" s="3"/>
      <c r="HC125" s="3"/>
      <c r="HD125" s="3"/>
      <c r="HE125" s="3"/>
      <c r="HF125" s="3"/>
      <c r="HG125" s="3"/>
      <c r="HH125" s="3"/>
      <c r="HI125" s="3"/>
      <c r="HJ125" s="3"/>
      <c r="HK125" s="3"/>
      <c r="HL125" s="3"/>
      <c r="HM125" s="3"/>
      <c r="HN125" s="55"/>
      <c r="HO125" s="3"/>
      <c r="HP125" s="27"/>
      <c r="HQ125" s="27"/>
      <c r="HR125" s="27"/>
      <c r="HS125" s="27"/>
      <c r="HT125" s="27"/>
      <c r="HU125" s="27"/>
      <c r="HV125" s="27"/>
      <c r="HW125" s="27"/>
      <c r="HX125" s="3"/>
      <c r="HY125" s="3"/>
      <c r="HZ125" s="3"/>
      <c r="IA125" s="3"/>
      <c r="IB125" s="3"/>
      <c r="IC125" s="3"/>
      <c r="ID125" s="3"/>
    </row>
    <row r="126" spans="1:238" ht="24" x14ac:dyDescent="0.25">
      <c r="A126" s="21" t="str">
        <f>IF(Final_DF!A126="","",Final_DF!A126)</f>
        <v>BHARTIARTL</v>
      </c>
      <c r="B126" s="21" t="str">
        <f>IF(Final_DF!G126="","",Final_DF!G126)</f>
        <v xml:space="preserve">BHARTI AIRTEL LIMITED               </v>
      </c>
      <c r="C126" s="21" t="str">
        <f>IF(Final_DF!E126="","",Final_DF!E126)</f>
        <v>Communications</v>
      </c>
      <c r="D126" s="21" t="str">
        <f>IF(Final_DF!F126="","",Final_DF!F126)</f>
        <v>Wireless Telecommunications</v>
      </c>
      <c r="E126" s="21" t="b">
        <f>IF(Final_DF!BT126="","",Final_DF!BT126)</f>
        <v>0</v>
      </c>
      <c r="F126" s="21" t="b">
        <f>IF(Final_DF!BJ126="","",Final_DF!BJ126)</f>
        <v>1</v>
      </c>
      <c r="G126" s="21" t="b">
        <f>IF(Final_DF!CS126="","",Final_DF!CS126)</f>
        <v>0</v>
      </c>
      <c r="H126" s="37" t="str">
        <f>IF(Final_DF!CT126="","",Final_DF!CT126)</f>
        <v>BULLISH_ALIGNMENT</v>
      </c>
      <c r="I126" s="37" t="str">
        <f>IF(Final_DF!CU126="","",Final_DF!CU126)</f>
        <v>na</v>
      </c>
      <c r="J126" s="21" t="str">
        <f>IF(Final_DF!CQ126="","",Final_DF!CQ126)</f>
        <v>BULLISH</v>
      </c>
      <c r="K126" s="21" t="str">
        <f>IF(Final_DF!CB126="","",Final_DF!CB126)</f>
        <v>Long Buildup</v>
      </c>
      <c r="L126" s="22" t="str">
        <f>IF(Final_DF!CV126="","",Final_DF!CV126)</f>
        <v>BULLISH</v>
      </c>
      <c r="M126" s="22">
        <f>IF(Final_DF!CW126="","",Final_DF!CW126)</f>
        <v>3</v>
      </c>
      <c r="N126" s="22">
        <f>IF(Final_DF!CX126="","",Final_DF!CX126)</f>
        <v>187</v>
      </c>
      <c r="O126" s="22" t="b">
        <f>IF(Final_DF!CY126="","",Final_DF!CY126)</f>
        <v>1</v>
      </c>
      <c r="P126" s="22" t="str">
        <f>IF(Final_DF!CM126="","",Final_DF!CM126)</f>
        <v>Buy</v>
      </c>
      <c r="Q126" s="22" t="str">
        <f>IF(Final_DF!CN126="","",Final_DF!CN126)</f>
        <v>LAST_LOSER</v>
      </c>
      <c r="R126" s="22">
        <f>IF(P126="","",ROUND((Final_DF!CO126/6)+1,0))</f>
        <v>3</v>
      </c>
      <c r="S126" s="22">
        <f>IF(Final_DF!CP126="","",Final_DF!CP126)</f>
        <v>1080</v>
      </c>
      <c r="T126" s="22">
        <f>IFERROR(VLOOKUP(A126,VSLRT!A:E,3,FALSE),"")</f>
        <v>0</v>
      </c>
      <c r="U126" s="22">
        <f>IFERROR(VLOOKUP(A126,VSLRT!A:E,4,FALSE),"")</f>
        <v>0</v>
      </c>
      <c r="V126" s="22">
        <f>IFERROR(VLOOKUP(A126,VSLRT!A:E,5,FALSE),"")</f>
        <v>0</v>
      </c>
      <c r="W126" s="23" t="b">
        <f>IF(Final_DF!BA126="","",Final_DF!BA126)</f>
        <v>0</v>
      </c>
      <c r="X126" s="23" t="b">
        <f>IF(Final_DF!BB126="","",Final_DF!BB126)</f>
        <v>0</v>
      </c>
      <c r="Y126" s="23" t="b">
        <f>IF(Final_DF!BC126="","",Final_DF!BC126)</f>
        <v>0</v>
      </c>
      <c r="Z126" s="23">
        <f>IF(Final_DF!AW126="","",Final_DF!AW126)</f>
        <v>0</v>
      </c>
      <c r="AA126" s="23">
        <f>IF(Final_DF!AX126="","",Final_DF!AX126)</f>
        <v>0</v>
      </c>
      <c r="AB126" s="23">
        <f>IF(Final_DF!AY126="","",Final_DF!AY126)</f>
        <v>0</v>
      </c>
      <c r="AC126" s="23">
        <f>IF(Final_DF!M126="","",ROUND(Final_DF!M126,2))</f>
        <v>-0.1</v>
      </c>
      <c r="AD126" s="23">
        <f>IF(Final_DF!L126="","",ROUND(Final_DF!L126,2))</f>
        <v>1122.5999999999999</v>
      </c>
      <c r="AE126" s="23" t="b">
        <f>IF(Final_DF!AZ126="","",Final_DF!AZ126)</f>
        <v>0</v>
      </c>
      <c r="AH126" s="23" t="str">
        <f>IF(Final_DF!AO126="","",Final_DF!AO126)</f>
        <v>VR75</v>
      </c>
      <c r="AI126" s="23" t="b">
        <f>IF(Final_DF!AP126="","",Final_DF!AP126)</f>
        <v>0</v>
      </c>
      <c r="AJ126" s="23" t="str">
        <f>IF(Final_DF!AH126="","",Final_DF!AH126)</f>
        <v>0.27</v>
      </c>
      <c r="AK126" s="21" t="str">
        <f>IFERROR(VLOOKUP(A126,Postmarket!A:X,24,FALSE),"")</f>
        <v/>
      </c>
      <c r="AL126" s="21" t="str">
        <f>IFERROR(VLOOKUP(A126,Postmarket!A:X,23,FALSE),"")</f>
        <v/>
      </c>
      <c r="AM126" s="21">
        <f>IFERROR(VLOOKUP(A126,Postmarket!A:X,8,FALSE),"")</f>
        <v>0.18</v>
      </c>
      <c r="AN126" s="21">
        <f>IFERROR(VLOOKUP(A126,Postmarket!A:F,5,FALSE),"")</f>
        <v>1125</v>
      </c>
      <c r="AO126" s="23" t="str">
        <f>IF(Final_DF!DB126="","",Final_DF!DB126)</f>
        <v/>
      </c>
      <c r="AP126" s="23">
        <f>IF(Final_DF!CZ126="","",Final_DF!CZ126)</f>
        <v>12.41</v>
      </c>
      <c r="AQ126" s="23">
        <f>IF(Final_DF!DA126="","",Final_DF!DA126)</f>
        <v>12.54</v>
      </c>
      <c r="AR126" s="23" t="b">
        <f>IF(Final_DF!DC126="","",Final_DF!DC126)</f>
        <v>0</v>
      </c>
      <c r="AS126" s="23" t="b">
        <f>IF(Final_DF!DD126="","",Final_DF!DD126)</f>
        <v>0</v>
      </c>
      <c r="AT126" s="23" t="b">
        <f>IF(Final_DF!DE126="","",Final_DF!DE126)</f>
        <v>0</v>
      </c>
      <c r="AU126" s="23" t="b">
        <f>IF(Final_DF!DF126="","",Final_DF!DF126)</f>
        <v>0</v>
      </c>
      <c r="AY126" s="3"/>
      <c r="AZ126" s="3"/>
      <c r="BA126" s="3"/>
      <c r="BB126" s="55"/>
      <c r="BC126" s="3"/>
      <c r="BD126" s="3"/>
      <c r="BE126" s="3"/>
      <c r="BF126" s="3"/>
      <c r="BG126" s="3"/>
      <c r="BH126" s="3"/>
      <c r="BI126" s="3"/>
      <c r="BJ126" s="3"/>
      <c r="BK126" s="3"/>
      <c r="BL126" s="3"/>
      <c r="BM126" s="3"/>
      <c r="BN126" s="3"/>
      <c r="BO126" s="3"/>
      <c r="BP126" s="3"/>
      <c r="BQ126" s="3"/>
      <c r="BR126" s="3"/>
      <c r="BS126" s="3"/>
      <c r="BT126" s="3"/>
      <c r="BU126" s="99"/>
      <c r="BV126" s="99"/>
      <c r="BW126" s="3"/>
      <c r="BX126" s="3"/>
      <c r="BY126" s="3"/>
      <c r="BZ126" s="3"/>
      <c r="CA126" s="3"/>
      <c r="CG126" s="3"/>
      <c r="CH126" s="3"/>
      <c r="CI126" s="3"/>
      <c r="CJ126" s="55"/>
      <c r="CK126" s="3"/>
      <c r="CL126" s="3"/>
      <c r="CM126" s="3"/>
      <c r="CN126" s="3"/>
      <c r="CO126" s="3"/>
      <c r="CP126" s="3"/>
      <c r="CQ126" s="3"/>
      <c r="CR126" s="3"/>
      <c r="CS126" s="3"/>
      <c r="CT126" s="3"/>
      <c r="CU126" s="3"/>
      <c r="CV126" s="3"/>
      <c r="CW126" s="3"/>
      <c r="CX126" s="3"/>
      <c r="CY126" s="3"/>
      <c r="CZ126" s="3"/>
      <c r="DA126" s="3"/>
      <c r="DB126" s="3"/>
      <c r="DC126" s="99"/>
      <c r="DD126" s="99"/>
      <c r="DE126" s="3"/>
      <c r="DF126" s="3"/>
      <c r="DG126" s="3"/>
      <c r="DH126" s="3"/>
      <c r="DI126" s="3"/>
      <c r="DJ126" s="3"/>
      <c r="DK126" s="3"/>
      <c r="DP126" s="3"/>
      <c r="DQ126" s="3"/>
      <c r="DR126" s="3"/>
      <c r="DW126" s="3"/>
      <c r="DX126" s="3"/>
      <c r="DY126" s="3"/>
      <c r="ED126" s="3"/>
      <c r="EE126" s="3"/>
      <c r="EF126" s="55"/>
      <c r="EO126" s="3"/>
      <c r="EP126" s="55"/>
      <c r="FB126" s="3"/>
      <c r="FC126" s="3" t="s">
        <v>277</v>
      </c>
      <c r="FD126" s="3">
        <v>882</v>
      </c>
      <c r="FE126" s="3">
        <v>11</v>
      </c>
      <c r="FF126" s="27"/>
      <c r="FG126" s="27">
        <v>1</v>
      </c>
      <c r="FH126" s="27">
        <v>1</v>
      </c>
      <c r="FT126" s="3"/>
      <c r="FU126" s="3"/>
      <c r="FV126" s="27"/>
      <c r="FW126" s="27"/>
      <c r="FX126" s="27"/>
      <c r="FY126" s="27"/>
      <c r="FZ126" s="27"/>
      <c r="GA126" s="3"/>
      <c r="GB126" s="3"/>
      <c r="GC126" s="3"/>
      <c r="GD126" s="3" t="s">
        <v>79</v>
      </c>
      <c r="GE126" s="3" t="str">
        <f t="shared" si="44"/>
        <v>t1 = 'BANKNIFTY1!'</v>
      </c>
      <c r="GF126" s="3" t="str">
        <f t="shared" si="45"/>
        <v/>
      </c>
      <c r="GG126" s="3"/>
      <c r="GH126" s="3"/>
      <c r="GI126" s="3"/>
      <c r="GJ126" s="3"/>
      <c r="GK126" s="3" t="s">
        <v>189</v>
      </c>
      <c r="GL126" s="27">
        <v>1</v>
      </c>
      <c r="GM126" s="27"/>
      <c r="GN126" s="27"/>
      <c r="GO126" s="27"/>
      <c r="GP126" s="27"/>
      <c r="GQ126" s="3"/>
      <c r="GR126" s="3" t="s">
        <v>79</v>
      </c>
      <c r="GS126" s="3" t="str">
        <f t="shared" si="46"/>
        <v>t1 = 'NSE:SUNPHARMA1!'</v>
      </c>
      <c r="GT126" s="3" t="str">
        <f t="shared" si="47"/>
        <v>SUNPHARMA</v>
      </c>
      <c r="GU126" s="3"/>
      <c r="GV126" s="3"/>
      <c r="HA126" s="3"/>
      <c r="HB126" s="3"/>
      <c r="HC126" s="3"/>
      <c r="HD126" s="3"/>
      <c r="HE126" s="3"/>
      <c r="HF126" s="3"/>
      <c r="HG126" s="3"/>
      <c r="HH126" s="3"/>
      <c r="HI126" s="3"/>
      <c r="HJ126" s="3"/>
      <c r="HK126" s="3"/>
      <c r="HL126" s="3"/>
      <c r="HM126" s="3"/>
      <c r="HN126" s="55"/>
      <c r="HO126" s="3"/>
      <c r="HP126" s="27"/>
      <c r="HQ126" s="27"/>
      <c r="HR126" s="27"/>
      <c r="HS126" s="27"/>
      <c r="HT126" s="27"/>
      <c r="HU126" s="27"/>
      <c r="HV126" s="27"/>
      <c r="HW126" s="27"/>
      <c r="HX126" s="3"/>
      <c r="HY126" s="3"/>
      <c r="HZ126" s="3"/>
      <c r="IA126" s="3"/>
      <c r="IB126" s="3"/>
      <c r="IC126" s="3"/>
      <c r="ID126" s="3"/>
    </row>
    <row r="127" spans="1:238" x14ac:dyDescent="0.25">
      <c r="A127" s="21" t="str">
        <f>IF(Final_DF!A127="","",Final_DF!A127)</f>
        <v>CHAMBLFERT</v>
      </c>
      <c r="B127" s="21" t="str">
        <f>IF(Final_DF!G127="","",Final_DF!G127)</f>
        <v xml:space="preserve">CHAMBAL FERTILIZERS LTD             </v>
      </c>
      <c r="C127" s="21" t="str">
        <f>IF(Final_DF!E127="","",Final_DF!E127)</f>
        <v>Process Industries</v>
      </c>
      <c r="D127" s="21" t="str">
        <f>IF(Final_DF!F127="","",Final_DF!F127)</f>
        <v>Chemicals: Specialty</v>
      </c>
      <c r="E127" s="21" t="b">
        <f>IF(Final_DF!BT127="","",Final_DF!BT127)</f>
        <v>0</v>
      </c>
      <c r="F127" s="21" t="b">
        <f>IF(Final_DF!BJ127="","",Final_DF!BJ127)</f>
        <v>0</v>
      </c>
      <c r="G127" s="21" t="b">
        <f>IF(Final_DF!CS127="","",Final_DF!CS127)</f>
        <v>1</v>
      </c>
      <c r="H127" s="37" t="str">
        <f>IF(Final_DF!CT127="","",Final_DF!CT127)</f>
        <v>na</v>
      </c>
      <c r="I127" s="37" t="str">
        <f>IF(Final_DF!CU127="","",Final_DF!CU127)</f>
        <v>na</v>
      </c>
      <c r="J127" s="21" t="str">
        <f>IF(Final_DF!CQ127="","",Final_DF!CQ127)</f>
        <v>BEARISH</v>
      </c>
      <c r="K127" s="21" t="str">
        <f>IF(Final_DF!CB127="","",Final_DF!CB127)</f>
        <v>Significant Long Unwinding</v>
      </c>
      <c r="L127" s="22" t="str">
        <f>IF(Final_DF!CV127="","",Final_DF!CV127)</f>
        <v>na</v>
      </c>
      <c r="M127" s="22">
        <f>IF(Final_DF!CW127="","",Final_DF!CW127)</f>
        <v>0</v>
      </c>
      <c r="N127" s="22">
        <f>IF(Final_DF!CX127="","",Final_DF!CX127)</f>
        <v>0</v>
      </c>
      <c r="O127" s="22" t="b">
        <f>IF(Final_DF!CY127="","",Final_DF!CY127)</f>
        <v>0</v>
      </c>
      <c r="P127" s="22">
        <f>IF(Final_DF!CM127="","",Final_DF!CM127)</f>
        <v>0</v>
      </c>
      <c r="Q127" s="22">
        <f>IF(Final_DF!CN127="","",Final_DF!CN127)</f>
        <v>0</v>
      </c>
      <c r="R127" s="22">
        <f>IF(P127="","",ROUND((Final_DF!CO127/6)+1,0))</f>
        <v>1</v>
      </c>
      <c r="S127" s="22">
        <f>IF(Final_DF!CP127="","",Final_DF!CP127)</f>
        <v>0</v>
      </c>
      <c r="T127" s="22">
        <f>IFERROR(VLOOKUP(A127,VSLRT!A:E,3,FALSE),"")</f>
        <v>0</v>
      </c>
      <c r="U127" s="22">
        <f>IFERROR(VLOOKUP(A127,VSLRT!A:E,4,FALSE),"")</f>
        <v>0</v>
      </c>
      <c r="V127" s="22">
        <f>IFERROR(VLOOKUP(A127,VSLRT!A:E,5,FALSE),"")</f>
        <v>0</v>
      </c>
      <c r="W127" s="23" t="b">
        <f>IF(Final_DF!BA127="","",Final_DF!BA127)</f>
        <v>0</v>
      </c>
      <c r="X127" s="23" t="b">
        <f>IF(Final_DF!BB127="","",Final_DF!BB127)</f>
        <v>0</v>
      </c>
      <c r="Y127" s="23" t="b">
        <f>IF(Final_DF!BC127="","",Final_DF!BC127)</f>
        <v>0</v>
      </c>
      <c r="Z127" s="23">
        <f>IF(Final_DF!AW127="","",Final_DF!AW127)</f>
        <v>0</v>
      </c>
      <c r="AA127" s="23">
        <f>IF(Final_DF!AX127="","",Final_DF!AX127)</f>
        <v>0</v>
      </c>
      <c r="AB127" s="23">
        <f>IF(Final_DF!AY127="","",Final_DF!AY127)</f>
        <v>0</v>
      </c>
      <c r="AC127" s="23">
        <f>IF(Final_DF!M127="","",ROUND(Final_DF!M127,2))</f>
        <v>-0.09</v>
      </c>
      <c r="AD127" s="23">
        <f>IF(Final_DF!L127="","",ROUND(Final_DF!L127,2))</f>
        <v>372.7</v>
      </c>
      <c r="AE127" s="23" t="b">
        <f>IF(Final_DF!AZ127="","",Final_DF!AZ127)</f>
        <v>0</v>
      </c>
      <c r="AH127" s="23" t="str">
        <f>IF(Final_DF!AO127="","",Final_DF!AO127)</f>
        <v>VR59</v>
      </c>
      <c r="AI127" s="23" t="b">
        <f>IF(Final_DF!AP127="","",Final_DF!AP127)</f>
        <v>0</v>
      </c>
      <c r="AJ127" s="23" t="str">
        <f>IF(Final_DF!AH127="","",Final_DF!AH127)</f>
        <v>0.43</v>
      </c>
      <c r="AK127" s="21" t="str">
        <f>IFERROR(VLOOKUP(A127,Postmarket!A:X,24,FALSE),"")</f>
        <v/>
      </c>
      <c r="AL127" s="21" t="str">
        <f>IFERROR(VLOOKUP(A127,Postmarket!A:X,23,FALSE),"")</f>
        <v/>
      </c>
      <c r="AM127" s="21">
        <f>IFERROR(VLOOKUP(A127,Postmarket!A:X,8,FALSE),"")</f>
        <v>0.08</v>
      </c>
      <c r="AN127" s="21">
        <f>IFERROR(VLOOKUP(A127,Postmarket!A:F,5,FALSE),"")</f>
        <v>373.3</v>
      </c>
      <c r="AO127" s="23" t="str">
        <f>IF(Final_DF!DB127="","",Final_DF!DB127)</f>
        <v/>
      </c>
      <c r="AP127" s="23">
        <f>IF(Final_DF!CZ127="","",Final_DF!CZ127)</f>
        <v>74.58</v>
      </c>
      <c r="AQ127" s="23">
        <f>IF(Final_DF!DA127="","",Final_DF!DA127)</f>
        <v>80.14</v>
      </c>
      <c r="AR127" s="23" t="b">
        <f>IF(Final_DF!DC127="","",Final_DF!DC127)</f>
        <v>0</v>
      </c>
      <c r="AS127" s="23" t="b">
        <f>IF(Final_DF!DD127="","",Final_DF!DD127)</f>
        <v>0</v>
      </c>
      <c r="AT127" s="23" t="b">
        <f>IF(Final_DF!DE127="","",Final_DF!DE127)</f>
        <v>0</v>
      </c>
      <c r="AU127" s="23" t="b">
        <f>IF(Final_DF!DF127="","",Final_DF!DF127)</f>
        <v>0</v>
      </c>
      <c r="AY127" s="3"/>
      <c r="AZ127" s="3"/>
      <c r="BA127" s="3"/>
      <c r="BB127" s="55"/>
      <c r="BC127" s="3"/>
      <c r="BD127" s="3"/>
      <c r="BE127" s="3"/>
      <c r="BF127" s="3"/>
      <c r="BG127" s="3"/>
      <c r="BH127" s="3"/>
      <c r="BI127" s="3"/>
      <c r="BJ127" s="3"/>
      <c r="BK127" s="3"/>
      <c r="BL127" s="3"/>
      <c r="BM127" s="3"/>
      <c r="BN127" s="3"/>
      <c r="BO127" s="3"/>
      <c r="BP127" s="3"/>
      <c r="BQ127" s="3"/>
      <c r="BR127" s="3"/>
      <c r="BS127" s="3"/>
      <c r="BT127" s="3"/>
      <c r="BU127" s="99"/>
      <c r="BV127" s="99"/>
      <c r="BW127" s="3"/>
      <c r="BX127" s="3"/>
      <c r="BY127" s="3"/>
      <c r="BZ127" s="3"/>
      <c r="CA127" s="3"/>
      <c r="CG127" s="3"/>
      <c r="CH127" s="3"/>
      <c r="CI127" s="3"/>
      <c r="CJ127" s="55"/>
      <c r="CK127" s="3"/>
      <c r="CL127" s="3"/>
      <c r="CM127" s="3"/>
      <c r="CN127" s="3"/>
      <c r="CO127" s="3"/>
      <c r="CP127" s="3"/>
      <c r="CQ127" s="3"/>
      <c r="CR127" s="3"/>
      <c r="CS127" s="3"/>
      <c r="CT127" s="3"/>
      <c r="CU127" s="3"/>
      <c r="CV127" s="3"/>
      <c r="CW127" s="3"/>
      <c r="CX127" s="3"/>
      <c r="CY127" s="3"/>
      <c r="CZ127" s="3"/>
      <c r="DA127" s="3"/>
      <c r="DB127" s="3"/>
      <c r="DC127" s="99"/>
      <c r="DD127" s="99"/>
      <c r="DE127" s="3"/>
      <c r="DF127" s="3"/>
      <c r="DG127" s="3"/>
      <c r="DH127" s="3"/>
      <c r="DI127" s="3"/>
      <c r="DJ127" s="3"/>
      <c r="DK127" s="3"/>
      <c r="DP127" s="3"/>
      <c r="DQ127" s="3"/>
      <c r="DR127" s="3"/>
      <c r="DW127" s="3"/>
      <c r="DX127" s="3"/>
      <c r="DY127" s="3"/>
      <c r="ED127" s="3"/>
      <c r="EE127" s="3"/>
      <c r="EF127" s="55"/>
      <c r="EO127" s="3"/>
      <c r="EP127" s="55"/>
      <c r="FB127" s="3"/>
      <c r="FC127" s="3" t="s">
        <v>282</v>
      </c>
      <c r="FD127" s="3">
        <v>732</v>
      </c>
      <c r="FE127" s="3">
        <v>10</v>
      </c>
      <c r="FF127" s="27"/>
      <c r="FG127" s="27">
        <v>1</v>
      </c>
      <c r="FH127" s="27">
        <v>1</v>
      </c>
      <c r="FT127" s="3"/>
      <c r="FU127" s="3"/>
      <c r="FV127" s="27"/>
      <c r="FW127" s="27"/>
      <c r="FX127" s="27"/>
      <c r="FY127" s="27"/>
      <c r="FZ127" s="27"/>
      <c r="GA127" s="3"/>
      <c r="GB127" s="3"/>
      <c r="GC127" s="3"/>
      <c r="GD127" s="3" t="s">
        <v>80</v>
      </c>
      <c r="GE127" s="3" t="str">
        <f t="shared" si="44"/>
        <v>t2 = 'BANKNIFTY1!'</v>
      </c>
      <c r="GF127" s="3" t="str">
        <f t="shared" si="45"/>
        <v/>
      </c>
      <c r="GG127" s="3"/>
      <c r="GH127" s="3"/>
      <c r="GI127" s="3"/>
      <c r="GJ127" s="3"/>
      <c r="GK127" s="3" t="s">
        <v>293</v>
      </c>
      <c r="GL127" s="27">
        <v>1</v>
      </c>
      <c r="GM127" s="27"/>
      <c r="GN127" s="27"/>
      <c r="GO127" s="27"/>
      <c r="GP127" s="27"/>
      <c r="GQ127" s="3"/>
      <c r="GR127" s="3" t="s">
        <v>80</v>
      </c>
      <c r="GS127" s="3" t="str">
        <f t="shared" si="46"/>
        <v>t2 = 'NSE:SYNGENE1!'</v>
      </c>
      <c r="GT127" s="3" t="str">
        <f t="shared" si="47"/>
        <v>SYNGENE</v>
      </c>
      <c r="GU127" s="3"/>
      <c r="GV127" s="3"/>
      <c r="HA127" s="3"/>
      <c r="HB127" s="3"/>
      <c r="HC127" s="3"/>
      <c r="HD127" s="3"/>
      <c r="HE127" s="3"/>
      <c r="HF127" s="3"/>
      <c r="HG127" s="3"/>
      <c r="HH127" s="3"/>
      <c r="HI127" s="3"/>
      <c r="HJ127" s="3"/>
      <c r="HK127" s="3"/>
      <c r="HL127" s="3"/>
      <c r="HM127" s="3"/>
      <c r="HN127" s="55"/>
      <c r="HO127" s="3"/>
      <c r="HP127" s="27"/>
      <c r="HQ127" s="27"/>
      <c r="HR127" s="27"/>
      <c r="HS127" s="27"/>
      <c r="HT127" s="27"/>
      <c r="HU127" s="27"/>
      <c r="HV127" s="27"/>
      <c r="HW127" s="27"/>
      <c r="HX127" s="3"/>
      <c r="HY127" s="3"/>
      <c r="HZ127" s="3"/>
      <c r="IA127" s="3"/>
      <c r="IB127" s="3"/>
      <c r="IC127" s="3"/>
      <c r="ID127" s="3"/>
    </row>
    <row r="128" spans="1:238" x14ac:dyDescent="0.25">
      <c r="A128" s="21" t="str">
        <f>IF(Final_DF!A128="","",Final_DF!A128)</f>
        <v>TATACOMM</v>
      </c>
      <c r="B128" s="21" t="str">
        <f>IF(Final_DF!G128="","",Final_DF!G128)</f>
        <v xml:space="preserve">TATA COMMUNICATIONS LTD             </v>
      </c>
      <c r="C128" s="21" t="str">
        <f>IF(Final_DF!E128="","",Final_DF!E128)</f>
        <v>Communications</v>
      </c>
      <c r="D128" s="21" t="str">
        <f>IF(Final_DF!F128="","",Final_DF!F128)</f>
        <v>Major Telecommunications</v>
      </c>
      <c r="E128" s="21" t="b">
        <f>IF(Final_DF!BT128="","",Final_DF!BT128)</f>
        <v>1</v>
      </c>
      <c r="F128" s="21" t="b">
        <f>IF(Final_DF!BJ128="","",Final_DF!BJ128)</f>
        <v>0</v>
      </c>
      <c r="G128" s="21" t="b">
        <f>IF(Final_DF!CS128="","",Final_DF!CS128)</f>
        <v>0</v>
      </c>
      <c r="H128" s="37" t="str">
        <f>IF(Final_DF!CT128="","",Final_DF!CT128)</f>
        <v>na</v>
      </c>
      <c r="I128" s="37" t="str">
        <f>IF(Final_DF!CU128="","",Final_DF!CU128)</f>
        <v>na</v>
      </c>
      <c r="J128" s="21" t="str">
        <f>IF(Final_DF!CQ128="","",Final_DF!CQ128)</f>
        <v>BEARISH</v>
      </c>
      <c r="K128" s="21" t="str">
        <f>IF(Final_DF!CB128="","",Final_DF!CB128)</f>
        <v>Short Buildup</v>
      </c>
      <c r="L128" s="22" t="str">
        <f>IF(Final_DF!CV128="","",Final_DF!CV128)</f>
        <v>na</v>
      </c>
      <c r="M128" s="22">
        <f>IF(Final_DF!CW128="","",Final_DF!CW128)</f>
        <v>0</v>
      </c>
      <c r="N128" s="22">
        <f>IF(Final_DF!CX128="","",Final_DF!CX128)</f>
        <v>0</v>
      </c>
      <c r="O128" s="22" t="b">
        <f>IF(Final_DF!CY128="","",Final_DF!CY128)</f>
        <v>0</v>
      </c>
      <c r="P128" s="22">
        <f>IF(Final_DF!CM128="","",Final_DF!CM128)</f>
        <v>0</v>
      </c>
      <c r="Q128" s="22">
        <f>IF(Final_DF!CN128="","",Final_DF!CN128)</f>
        <v>0</v>
      </c>
      <c r="R128" s="22">
        <f>IF(P128="","",ROUND((Final_DF!CO128/6)+1,0))</f>
        <v>1</v>
      </c>
      <c r="S128" s="22">
        <f>IF(Final_DF!CP128="","",Final_DF!CP128)</f>
        <v>0</v>
      </c>
      <c r="T128" s="22">
        <f>IFERROR(VLOOKUP(A128,VSLRT!A:E,3,FALSE),"")</f>
        <v>0</v>
      </c>
      <c r="U128" s="22">
        <f>IFERROR(VLOOKUP(A128,VSLRT!A:E,4,FALSE),"")</f>
        <v>0</v>
      </c>
      <c r="V128" s="22">
        <f>IFERROR(VLOOKUP(A128,VSLRT!A:E,5,FALSE),"")</f>
        <v>0</v>
      </c>
      <c r="W128" s="23" t="b">
        <f>IF(Final_DF!BA128="","",Final_DF!BA128)</f>
        <v>0</v>
      </c>
      <c r="X128" s="23" t="b">
        <f>IF(Final_DF!BB128="","",Final_DF!BB128)</f>
        <v>0</v>
      </c>
      <c r="Y128" s="23" t="b">
        <f>IF(Final_DF!BC128="","",Final_DF!BC128)</f>
        <v>0</v>
      </c>
      <c r="Z128" s="23">
        <f>IF(Final_DF!AW128="","",Final_DF!AW128)</f>
        <v>0</v>
      </c>
      <c r="AA128" s="23">
        <f>IF(Final_DF!AX128="","",Final_DF!AX128)</f>
        <v>0</v>
      </c>
      <c r="AB128" s="23">
        <f>IF(Final_DF!AY128="","",Final_DF!AY128)</f>
        <v>0</v>
      </c>
      <c r="AC128" s="23">
        <f>IF(Final_DF!M128="","",ROUND(Final_DF!M128,2))</f>
        <v>-0.09</v>
      </c>
      <c r="AD128" s="23">
        <f>IF(Final_DF!L128="","",ROUND(Final_DF!L128,2))</f>
        <v>1741</v>
      </c>
      <c r="AE128" s="23" t="b">
        <f>IF(Final_DF!AZ128="","",Final_DF!AZ128)</f>
        <v>0</v>
      </c>
      <c r="AH128" s="23" t="str">
        <f>IF(Final_DF!AO128="","",Final_DF!AO128)</f>
        <v>VR130</v>
      </c>
      <c r="AI128" s="23" t="b">
        <f>IF(Final_DF!AP128="","",Final_DF!AP128)</f>
        <v>0</v>
      </c>
      <c r="AJ128" s="23" t="str">
        <f>IF(Final_DF!AH128="","",Final_DF!AH128)</f>
        <v>0.59</v>
      </c>
      <c r="AK128" s="21" t="str">
        <f>IFERROR(VLOOKUP(A128,Postmarket!A:X,24,FALSE),"")</f>
        <v/>
      </c>
      <c r="AL128" s="21" t="str">
        <f>IFERROR(VLOOKUP(A128,Postmarket!A:X,23,FALSE),"")</f>
        <v/>
      </c>
      <c r="AM128" s="21">
        <f>IFERROR(VLOOKUP(A128,Postmarket!A:X,8,FALSE),"")</f>
        <v>0.13</v>
      </c>
      <c r="AN128" s="21">
        <f>IFERROR(VLOOKUP(A128,Postmarket!A:F,5,FALSE),"")</f>
        <v>1737.75</v>
      </c>
      <c r="AO128" s="23" t="str">
        <f>IF(Final_DF!DB128="","",Final_DF!DB128)</f>
        <v/>
      </c>
      <c r="AP128" s="23">
        <f>IF(Final_DF!CZ128="","",Final_DF!CZ128)</f>
        <v>63.46</v>
      </c>
      <c r="AQ128" s="23">
        <f>IF(Final_DF!DA128="","",Final_DF!DA128)</f>
        <v>68.319999999999993</v>
      </c>
      <c r="AR128" s="23" t="b">
        <f>IF(Final_DF!DC128="","",Final_DF!DC128)</f>
        <v>0</v>
      </c>
      <c r="AS128" s="23" t="b">
        <f>IF(Final_DF!DD128="","",Final_DF!DD128)</f>
        <v>0</v>
      </c>
      <c r="AT128" s="23" t="b">
        <f>IF(Final_DF!DE128="","",Final_DF!DE128)</f>
        <v>0</v>
      </c>
      <c r="AU128" s="23" t="b">
        <f>IF(Final_DF!DF128="","",Final_DF!DF128)</f>
        <v>0</v>
      </c>
      <c r="AY128" s="3"/>
      <c r="AZ128" s="3"/>
      <c r="BA128" s="3"/>
      <c r="BB128" s="55"/>
      <c r="BC128" s="3"/>
      <c r="BD128" s="3"/>
      <c r="BE128" s="3"/>
      <c r="BF128" s="3"/>
      <c r="BG128" s="3"/>
      <c r="BH128" s="3"/>
      <c r="BI128" s="3"/>
      <c r="BJ128" s="3"/>
      <c r="BK128" s="3"/>
      <c r="BL128" s="3"/>
      <c r="BM128" s="3"/>
      <c r="BN128" s="3"/>
      <c r="BO128" s="3"/>
      <c r="BP128" s="3"/>
      <c r="BQ128" s="3"/>
      <c r="BR128" s="3"/>
      <c r="BS128" s="3"/>
      <c r="BT128" s="3"/>
      <c r="BU128" s="99"/>
      <c r="BV128" s="99"/>
      <c r="BW128" s="3"/>
      <c r="BX128" s="3"/>
      <c r="BY128" s="3"/>
      <c r="BZ128" s="3"/>
      <c r="CA128" s="3"/>
      <c r="CG128" s="3"/>
      <c r="CH128" s="3"/>
      <c r="CI128" s="3"/>
      <c r="CJ128" s="55"/>
      <c r="CK128" s="3"/>
      <c r="CL128" s="3"/>
      <c r="CM128" s="3"/>
      <c r="CN128" s="3"/>
      <c r="CO128" s="3"/>
      <c r="CP128" s="3"/>
      <c r="CQ128" s="3"/>
      <c r="CR128" s="3"/>
      <c r="CS128" s="3"/>
      <c r="CT128" s="3"/>
      <c r="CU128" s="3"/>
      <c r="CV128" s="3"/>
      <c r="CW128" s="3"/>
      <c r="CX128" s="3"/>
      <c r="CY128" s="3"/>
      <c r="CZ128" s="3"/>
      <c r="DA128" s="3"/>
      <c r="DB128" s="3"/>
      <c r="DC128" s="99"/>
      <c r="DD128" s="99"/>
      <c r="DE128" s="3"/>
      <c r="DF128" s="3"/>
      <c r="DG128" s="3"/>
      <c r="DH128" s="3"/>
      <c r="DI128" s="3"/>
      <c r="DJ128" s="3"/>
      <c r="DK128" s="3"/>
      <c r="DP128" s="3"/>
      <c r="DQ128" s="3"/>
      <c r="DR128" s="3"/>
      <c r="DW128" s="3"/>
      <c r="DX128" s="3"/>
      <c r="DY128" s="3"/>
      <c r="ED128" s="3"/>
      <c r="EE128" s="3"/>
      <c r="EF128" s="55"/>
      <c r="EO128" s="3"/>
      <c r="EP128" s="55"/>
      <c r="FB128" s="3"/>
      <c r="FC128" s="3" t="s">
        <v>191</v>
      </c>
      <c r="FD128" s="3">
        <v>623</v>
      </c>
      <c r="FE128" s="3">
        <v>14</v>
      </c>
      <c r="FF128" s="27"/>
      <c r="FG128" s="27">
        <v>1</v>
      </c>
      <c r="FH128" s="27">
        <v>1</v>
      </c>
      <c r="FT128" s="3"/>
      <c r="FU128" s="3"/>
      <c r="FV128" s="27"/>
      <c r="FW128" s="27"/>
      <c r="FX128" s="27"/>
      <c r="FY128" s="27"/>
      <c r="FZ128" s="27"/>
      <c r="GA128" s="3"/>
      <c r="GB128" s="3"/>
      <c r="GC128" s="3"/>
      <c r="GD128" s="3" t="s">
        <v>81</v>
      </c>
      <c r="GE128" s="3" t="str">
        <f t="shared" si="44"/>
        <v>t3 = 'BANKNIFTY1!'</v>
      </c>
      <c r="GF128" s="3" t="str">
        <f t="shared" si="45"/>
        <v/>
      </c>
      <c r="GG128" s="3"/>
      <c r="GH128" s="3"/>
      <c r="GI128" s="3"/>
      <c r="GJ128" s="3"/>
      <c r="GK128" s="3" t="s">
        <v>294</v>
      </c>
      <c r="GL128" s="27">
        <v>1</v>
      </c>
      <c r="GM128" s="27"/>
      <c r="GN128" s="27"/>
      <c r="GO128" s="27"/>
      <c r="GP128" s="27"/>
      <c r="GQ128" s="3"/>
      <c r="GR128" s="3" t="s">
        <v>81</v>
      </c>
      <c r="GS128" s="3" t="str">
        <f t="shared" si="46"/>
        <v>t3 = 'NSE:TATACHEM1!'</v>
      </c>
      <c r="GT128" s="3" t="str">
        <f t="shared" si="47"/>
        <v>TATACHEM</v>
      </c>
      <c r="GU128" s="3"/>
      <c r="GV128" s="3"/>
      <c r="HA128" s="3"/>
      <c r="HB128" s="3"/>
      <c r="HC128" s="3"/>
      <c r="HD128" s="3"/>
      <c r="HE128" s="3"/>
      <c r="HF128" s="3"/>
      <c r="HG128" s="3"/>
      <c r="HH128" s="3"/>
      <c r="HI128" s="3"/>
      <c r="HJ128" s="3"/>
      <c r="HK128" s="3"/>
      <c r="HL128" s="3"/>
      <c r="HM128" s="3"/>
      <c r="HN128" s="55"/>
      <c r="HO128" s="3"/>
      <c r="HP128" s="27"/>
      <c r="HQ128" s="27"/>
      <c r="HR128" s="27"/>
      <c r="HS128" s="27"/>
      <c r="HT128" s="27"/>
      <c r="HU128" s="27"/>
      <c r="HV128" s="27"/>
      <c r="HW128" s="27"/>
      <c r="HX128" s="3"/>
      <c r="HY128" s="3"/>
      <c r="HZ128" s="3"/>
      <c r="IA128" s="3"/>
      <c r="IB128" s="3"/>
      <c r="IC128" s="3"/>
      <c r="ID128" s="3"/>
    </row>
    <row r="129" spans="1:238" ht="24" x14ac:dyDescent="0.25">
      <c r="A129" s="21" t="str">
        <f>IF(Final_DF!A129="","",Final_DF!A129)</f>
        <v>LTIM</v>
      </c>
      <c r="B129" s="21" t="str">
        <f>IF(Final_DF!G129="","",Final_DF!G129)</f>
        <v xml:space="preserve">LTIMINDTREE LIMITED                 </v>
      </c>
      <c r="C129" s="21" t="str">
        <f>IF(Final_DF!E129="","",Final_DF!E129)</f>
        <v>Commercial Services</v>
      </c>
      <c r="D129" s="21" t="str">
        <f>IF(Final_DF!F129="","",Final_DF!F129)</f>
        <v>Miscellaneous Commercial Services</v>
      </c>
      <c r="E129" s="21" t="b">
        <f>IF(Final_DF!BT129="","",Final_DF!BT129)</f>
        <v>0</v>
      </c>
      <c r="F129" s="21" t="b">
        <f>IF(Final_DF!BJ129="","",Final_DF!BJ129)</f>
        <v>0</v>
      </c>
      <c r="G129" s="21" t="b">
        <f>IF(Final_DF!CS129="","",Final_DF!CS129)</f>
        <v>1</v>
      </c>
      <c r="H129" s="37" t="str">
        <f>IF(Final_DF!CT129="","",Final_DF!CT129)</f>
        <v>na</v>
      </c>
      <c r="I129" s="37" t="str">
        <f>IF(Final_DF!CU129="","",Final_DF!CU129)</f>
        <v>na</v>
      </c>
      <c r="J129" s="21" t="str">
        <f>IF(Final_DF!CQ129="","",Final_DF!CQ129)</f>
        <v>BEARISH</v>
      </c>
      <c r="K129" s="21" t="str">
        <f>IF(Final_DF!CB129="","",Final_DF!CB129)</f>
        <v>Significant Short Buildup</v>
      </c>
      <c r="L129" s="22" t="str">
        <f>IF(Final_DF!CV129="","",Final_DF!CV129)</f>
        <v>na</v>
      </c>
      <c r="M129" s="22">
        <f>IF(Final_DF!CW129="","",Final_DF!CW129)</f>
        <v>0</v>
      </c>
      <c r="N129" s="22">
        <f>IF(Final_DF!CX129="","",Final_DF!CX129)</f>
        <v>0</v>
      </c>
      <c r="O129" s="22" t="b">
        <f>IF(Final_DF!CY129="","",Final_DF!CY129)</f>
        <v>0</v>
      </c>
      <c r="P129" s="22">
        <f>IF(Final_DF!CM129="","",Final_DF!CM129)</f>
        <v>0</v>
      </c>
      <c r="Q129" s="22">
        <f>IF(Final_DF!CN129="","",Final_DF!CN129)</f>
        <v>0</v>
      </c>
      <c r="R129" s="22">
        <f>IF(P129="","",ROUND((Final_DF!CO129/6)+1,0))</f>
        <v>1</v>
      </c>
      <c r="S129" s="22">
        <f>IF(Final_DF!CP129="","",Final_DF!CP129)</f>
        <v>0</v>
      </c>
      <c r="T129" s="22">
        <f>IFERROR(VLOOKUP(A129,VSLRT!A:E,3,FALSE),"")</f>
        <v>0</v>
      </c>
      <c r="U129" s="22">
        <f>IFERROR(VLOOKUP(A129,VSLRT!A:E,4,FALSE),"")</f>
        <v>0</v>
      </c>
      <c r="V129" s="22">
        <f>IFERROR(VLOOKUP(A129,VSLRT!A:E,5,FALSE),"")</f>
        <v>0</v>
      </c>
      <c r="W129" s="23" t="b">
        <f>IF(Final_DF!BA129="","",Final_DF!BA129)</f>
        <v>0</v>
      </c>
      <c r="X129" s="23" t="b">
        <f>IF(Final_DF!BB129="","",Final_DF!BB129)</f>
        <v>0</v>
      </c>
      <c r="Y129" s="23" t="b">
        <f>IF(Final_DF!BC129="","",Final_DF!BC129)</f>
        <v>0</v>
      </c>
      <c r="Z129" s="23">
        <f>IF(Final_DF!AW129="","",Final_DF!AW129)</f>
        <v>0</v>
      </c>
      <c r="AA129" s="23">
        <f>IF(Final_DF!AX129="","",Final_DF!AX129)</f>
        <v>0</v>
      </c>
      <c r="AB129" s="23">
        <f>IF(Final_DF!AY129="","",Final_DF!AY129)</f>
        <v>0</v>
      </c>
      <c r="AC129" s="23">
        <f>IF(Final_DF!M129="","",ROUND(Final_DF!M129,2))</f>
        <v>-0.08</v>
      </c>
      <c r="AD129" s="23">
        <f>IF(Final_DF!L129="","",ROUND(Final_DF!L129,2))</f>
        <v>5639.65</v>
      </c>
      <c r="AE129" s="23" t="b">
        <f>IF(Final_DF!AZ129="","",Final_DF!AZ129)</f>
        <v>0</v>
      </c>
      <c r="AH129" s="23" t="str">
        <f>IF(Final_DF!AO129="","",Final_DF!AO129)</f>
        <v>VR99</v>
      </c>
      <c r="AI129" s="23" t="b">
        <f>IF(Final_DF!AP129="","",Final_DF!AP129)</f>
        <v>0</v>
      </c>
      <c r="AJ129" s="23" t="str">
        <f>IF(Final_DF!AH129="","",Final_DF!AH129)</f>
        <v>0.99</v>
      </c>
      <c r="AK129" s="21" t="str">
        <f>IFERROR(VLOOKUP(A129,Postmarket!A:X,24,FALSE),"")</f>
        <v/>
      </c>
      <c r="AL129" s="21" t="str">
        <f>IFERROR(VLOOKUP(A129,Postmarket!A:X,23,FALSE),"")</f>
        <v/>
      </c>
      <c r="AM129" s="21">
        <f>IFERROR(VLOOKUP(A129,Postmarket!A:X,8,FALSE),"")</f>
        <v>0.1</v>
      </c>
      <c r="AN129" s="21">
        <f>IFERROR(VLOOKUP(A129,Postmarket!A:F,5,FALSE),"")</f>
        <v>5652.15</v>
      </c>
      <c r="AO129" s="23" t="str">
        <f>IF(Final_DF!DB129="","",Final_DF!DB129)</f>
        <v/>
      </c>
      <c r="AP129" s="23">
        <f>IF(Final_DF!CZ129="","",Final_DF!CZ129)</f>
        <v>26.25</v>
      </c>
      <c r="AQ129" s="23">
        <f>IF(Final_DF!DA129="","",Final_DF!DA129)</f>
        <v>27.73</v>
      </c>
      <c r="AR129" s="23" t="b">
        <f>IF(Final_DF!DC129="","",Final_DF!DC129)</f>
        <v>0</v>
      </c>
      <c r="AS129" s="23" t="b">
        <f>IF(Final_DF!DD129="","",Final_DF!DD129)</f>
        <v>0</v>
      </c>
      <c r="AT129" s="23" t="b">
        <f>IF(Final_DF!DE129="","",Final_DF!DE129)</f>
        <v>0</v>
      </c>
      <c r="AU129" s="23" t="b">
        <f>IF(Final_DF!DF129="","",Final_DF!DF129)</f>
        <v>0</v>
      </c>
      <c r="AY129" s="3"/>
      <c r="AZ129" s="3"/>
      <c r="BA129" s="3"/>
      <c r="BB129" s="55"/>
      <c r="BC129" s="3"/>
      <c r="BD129" s="3"/>
      <c r="BE129" s="3"/>
      <c r="BF129" s="3"/>
      <c r="BG129" s="3"/>
      <c r="BH129" s="3"/>
      <c r="BI129" s="3"/>
      <c r="BJ129" s="3"/>
      <c r="BK129" s="3"/>
      <c r="BL129" s="3"/>
      <c r="BM129" s="3"/>
      <c r="BN129" s="3"/>
      <c r="BO129" s="3"/>
      <c r="BP129" s="3"/>
      <c r="BQ129" s="3"/>
      <c r="BR129" s="3"/>
      <c r="BS129" s="3"/>
      <c r="BT129" s="3"/>
      <c r="BU129" s="99"/>
      <c r="BV129" s="99"/>
      <c r="BW129" s="3"/>
      <c r="BX129" s="3"/>
      <c r="BY129" s="3"/>
      <c r="BZ129" s="3"/>
      <c r="CA129" s="3"/>
      <c r="CG129" s="3"/>
      <c r="CH129" s="3"/>
      <c r="CI129" s="3"/>
      <c r="CJ129" s="55"/>
      <c r="CK129" s="3"/>
      <c r="CL129" s="3"/>
      <c r="CM129" s="3"/>
      <c r="CN129" s="3"/>
      <c r="CO129" s="3"/>
      <c r="CP129" s="3"/>
      <c r="CQ129" s="3"/>
      <c r="CR129" s="3"/>
      <c r="CS129" s="3"/>
      <c r="CT129" s="3"/>
      <c r="CU129" s="3"/>
      <c r="CV129" s="3"/>
      <c r="CW129" s="3"/>
      <c r="CX129" s="3"/>
      <c r="CY129" s="3"/>
      <c r="CZ129" s="3"/>
      <c r="DA129" s="3"/>
      <c r="DB129" s="3"/>
      <c r="DC129" s="99"/>
      <c r="DD129" s="99"/>
      <c r="DE129" s="3"/>
      <c r="DF129" s="3"/>
      <c r="DG129" s="3"/>
      <c r="DH129" s="3"/>
      <c r="DI129" s="3"/>
      <c r="DJ129" s="3"/>
      <c r="DK129" s="3"/>
      <c r="DP129" s="3"/>
      <c r="DQ129" s="3"/>
      <c r="DR129" s="3"/>
      <c r="DW129" s="3"/>
      <c r="DX129" s="3"/>
      <c r="DY129" s="3"/>
      <c r="ED129" s="3"/>
      <c r="EE129" s="3"/>
      <c r="EF129" s="55"/>
      <c r="EO129" s="3"/>
      <c r="EP129" s="55"/>
      <c r="FB129" s="3"/>
      <c r="FC129" s="3" t="s">
        <v>11</v>
      </c>
      <c r="FD129" s="3">
        <v>210</v>
      </c>
      <c r="FE129" s="3">
        <v>10</v>
      </c>
      <c r="FF129" s="27"/>
      <c r="FG129" s="27">
        <v>1</v>
      </c>
      <c r="FH129" s="27">
        <v>1</v>
      </c>
      <c r="FT129" s="3"/>
      <c r="FU129" s="3"/>
      <c r="FV129" s="27"/>
      <c r="FW129" s="27"/>
      <c r="FX129" s="27"/>
      <c r="FY129" s="27"/>
      <c r="FZ129" s="27"/>
      <c r="GA129" s="3"/>
      <c r="GB129" s="3"/>
      <c r="GC129" s="3"/>
      <c r="GD129" s="3" t="s">
        <v>82</v>
      </c>
      <c r="GE129" s="3" t="str">
        <f t="shared" si="44"/>
        <v>t4 = 'BANKNIFTY1!'</v>
      </c>
      <c r="GF129" s="3" t="str">
        <f t="shared" si="45"/>
        <v/>
      </c>
      <c r="GG129" s="3"/>
      <c r="GH129" s="3"/>
      <c r="GI129" s="3"/>
      <c r="GJ129" s="3"/>
      <c r="GK129" s="3" t="s">
        <v>295</v>
      </c>
      <c r="GL129" s="27">
        <v>1</v>
      </c>
      <c r="GM129" s="27"/>
      <c r="GN129" s="27"/>
      <c r="GO129" s="27"/>
      <c r="GP129" s="27"/>
      <c r="GQ129" s="3"/>
      <c r="GR129" s="3" t="s">
        <v>82</v>
      </c>
      <c r="GS129" s="3" t="str">
        <f t="shared" si="46"/>
        <v>t4 = 'NSE:TATACONSUM1!'</v>
      </c>
      <c r="GT129" s="3" t="str">
        <f t="shared" si="47"/>
        <v>TATACONSUM</v>
      </c>
      <c r="GU129" s="3"/>
      <c r="GV129" s="3"/>
      <c r="HA129" s="3"/>
      <c r="HB129" s="3"/>
      <c r="HC129" s="3"/>
      <c r="HD129" s="3"/>
      <c r="HE129" s="3"/>
      <c r="HF129" s="3"/>
      <c r="HG129" s="3"/>
      <c r="HH129" s="3"/>
      <c r="HI129" s="3"/>
      <c r="HJ129" s="3"/>
      <c r="HK129" s="3"/>
      <c r="HL129" s="3"/>
      <c r="HM129" s="3"/>
      <c r="HN129" s="55"/>
      <c r="HO129" s="3"/>
      <c r="HP129" s="27"/>
      <c r="HQ129" s="27"/>
      <c r="HR129" s="27"/>
      <c r="HS129" s="27"/>
      <c r="HT129" s="27"/>
      <c r="HU129" s="27"/>
      <c r="HV129" s="27"/>
      <c r="HW129" s="27"/>
      <c r="HX129" s="3"/>
      <c r="HY129" s="3"/>
      <c r="HZ129" s="3"/>
      <c r="IA129" s="3"/>
      <c r="IB129" s="3"/>
      <c r="IC129" s="3"/>
      <c r="ID129" s="3"/>
    </row>
    <row r="130" spans="1:238" x14ac:dyDescent="0.25">
      <c r="A130" s="21" t="str">
        <f>IF(Final_DF!A130="","",Final_DF!A130)</f>
        <v>INDIGO</v>
      </c>
      <c r="B130" s="21" t="str">
        <f>IF(Final_DF!G130="","",Final_DF!G130)</f>
        <v xml:space="preserve">INTERGLOBE AVIATION LTD             </v>
      </c>
      <c r="C130" s="21" t="str">
        <f>IF(Final_DF!E130="","",Final_DF!E130)</f>
        <v>Transportation</v>
      </c>
      <c r="D130" s="21" t="str">
        <f>IF(Final_DF!F130="","",Final_DF!F130)</f>
        <v>Airlines</v>
      </c>
      <c r="E130" s="21" t="b">
        <f>IF(Final_DF!BT130="","",Final_DF!BT130)</f>
        <v>0</v>
      </c>
      <c r="F130" s="21" t="b">
        <f>IF(Final_DF!BJ130="","",Final_DF!BJ130)</f>
        <v>1</v>
      </c>
      <c r="G130" s="21" t="b">
        <f>IF(Final_DF!CS130="","",Final_DF!CS130)</f>
        <v>1</v>
      </c>
      <c r="H130" s="37" t="str">
        <f>IF(Final_DF!CT130="","",Final_DF!CT130)</f>
        <v>na</v>
      </c>
      <c r="I130" s="37" t="str">
        <f>IF(Final_DF!CU130="","",Final_DF!CU130)</f>
        <v>na</v>
      </c>
      <c r="J130" s="21" t="str">
        <f>IF(Final_DF!CQ130="","",Final_DF!CQ130)</f>
        <v>BEARISH</v>
      </c>
      <c r="K130" s="21" t="str">
        <f>IF(Final_DF!CB130="","",Final_DF!CB130)</f>
        <v>Significant Short Buildup</v>
      </c>
      <c r="L130" s="22" t="str">
        <f>IF(Final_DF!CV130="","",Final_DF!CV130)</f>
        <v>BULLISH</v>
      </c>
      <c r="M130" s="22">
        <f>IF(Final_DF!CW130="","",Final_DF!CW130)</f>
        <v>7</v>
      </c>
      <c r="N130" s="22">
        <f>IF(Final_DF!CX130="","",Final_DF!CX130)</f>
        <v>515</v>
      </c>
      <c r="O130" s="22" t="b">
        <f>IF(Final_DF!CY130="","",Final_DF!CY130)</f>
        <v>0</v>
      </c>
      <c r="P130" s="22" t="str">
        <f>IF(Final_DF!CM130="","",Final_DF!CM130)</f>
        <v>Sell</v>
      </c>
      <c r="Q130" s="22" t="str">
        <f>IF(Final_DF!CN130="","",Final_DF!CN130)</f>
        <v>LAST_WINNER</v>
      </c>
      <c r="R130" s="22">
        <f>IF(P130="","",ROUND((Final_DF!CO130/6)+1,0))</f>
        <v>6</v>
      </c>
      <c r="S130" s="22">
        <f>IF(Final_DF!CP130="","",Final_DF!CP130)</f>
        <v>3120</v>
      </c>
      <c r="T130" s="22">
        <f>IFERROR(VLOOKUP(A130,VSLRT!A:E,3,FALSE),"")</f>
        <v>0</v>
      </c>
      <c r="U130" s="22">
        <f>IFERROR(VLOOKUP(A130,VSLRT!A:E,4,FALSE),"")</f>
        <v>0</v>
      </c>
      <c r="V130" s="22">
        <f>IFERROR(VLOOKUP(A130,VSLRT!A:E,5,FALSE),"")</f>
        <v>0</v>
      </c>
      <c r="W130" s="23" t="b">
        <f>IF(Final_DF!BA130="","",Final_DF!BA130)</f>
        <v>0</v>
      </c>
      <c r="X130" s="23" t="b">
        <f>IF(Final_DF!BB130="","",Final_DF!BB130)</f>
        <v>0</v>
      </c>
      <c r="Y130" s="23" t="b">
        <f>IF(Final_DF!BC130="","",Final_DF!BC130)</f>
        <v>0</v>
      </c>
      <c r="Z130" s="23">
        <f>IF(Final_DF!AW130="","",Final_DF!AW130)</f>
        <v>0</v>
      </c>
      <c r="AA130" s="23">
        <f>IF(Final_DF!AX130="","",Final_DF!AX130)</f>
        <v>0</v>
      </c>
      <c r="AB130" s="23">
        <f>IF(Final_DF!AY130="","",Final_DF!AY130)</f>
        <v>0</v>
      </c>
      <c r="AC130" s="23">
        <f>IF(Final_DF!M130="","",ROUND(Final_DF!M130,2))</f>
        <v>-0.08</v>
      </c>
      <c r="AD130" s="23">
        <f>IF(Final_DF!L130="","",ROUND(Final_DF!L130,2))</f>
        <v>3037.25</v>
      </c>
      <c r="AE130" s="23" t="b">
        <f>IF(Final_DF!AZ130="","",Final_DF!AZ130)</f>
        <v>0</v>
      </c>
      <c r="AH130" s="23" t="str">
        <f>IF(Final_DF!AO130="","",Final_DF!AO130)</f>
        <v>VR157</v>
      </c>
      <c r="AI130" s="23" t="b">
        <f>IF(Final_DF!AP130="","",Final_DF!AP130)</f>
        <v>0</v>
      </c>
      <c r="AJ130" s="23" t="str">
        <f>IF(Final_DF!AH130="","",Final_DF!AH130)</f>
        <v>0.68</v>
      </c>
      <c r="AK130" s="21" t="str">
        <f>IFERROR(VLOOKUP(A130,Postmarket!A:X,24,FALSE),"")</f>
        <v/>
      </c>
      <c r="AL130" s="21" t="str">
        <f>IFERROR(VLOOKUP(A130,Postmarket!A:X,23,FALSE),"")</f>
        <v/>
      </c>
      <c r="AM130" s="21">
        <f>IFERROR(VLOOKUP(A130,Postmarket!A:X,8,FALSE),"")</f>
        <v>0.4</v>
      </c>
      <c r="AN130" s="21">
        <f>IFERROR(VLOOKUP(A130,Postmarket!A:F,5,FALSE),"")</f>
        <v>3029.55</v>
      </c>
      <c r="AO130" s="23" t="str">
        <f>IF(Final_DF!DB130="","",Final_DF!DB130)</f>
        <v/>
      </c>
      <c r="AP130" s="23">
        <f>IF(Final_DF!CZ130="","",Final_DF!CZ130)</f>
        <v>25.41</v>
      </c>
      <c r="AQ130" s="23">
        <f>IF(Final_DF!DA130="","",Final_DF!DA130)</f>
        <v>26.11</v>
      </c>
      <c r="AR130" s="23" t="b">
        <f>IF(Final_DF!DC130="","",Final_DF!DC130)</f>
        <v>0</v>
      </c>
      <c r="AS130" s="23" t="b">
        <f>IF(Final_DF!DD130="","",Final_DF!DD130)</f>
        <v>0</v>
      </c>
      <c r="AT130" s="23" t="b">
        <f>IF(Final_DF!DE130="","",Final_DF!DE130)</f>
        <v>0</v>
      </c>
      <c r="AU130" s="23" t="b">
        <f>IF(Final_DF!DF130="","",Final_DF!DF130)</f>
        <v>0</v>
      </c>
      <c r="AY130" s="3"/>
      <c r="AZ130" s="3"/>
      <c r="BA130" s="3"/>
      <c r="BB130" s="55"/>
      <c r="BC130" s="3"/>
      <c r="BD130" s="3"/>
      <c r="BE130" s="3"/>
      <c r="BF130" s="3"/>
      <c r="BG130" s="3"/>
      <c r="BH130" s="3"/>
      <c r="BI130" s="3"/>
      <c r="BJ130" s="3"/>
      <c r="BK130" s="3"/>
      <c r="BL130" s="3"/>
      <c r="BM130" s="3"/>
      <c r="BN130" s="3"/>
      <c r="BO130" s="3"/>
      <c r="BP130" s="3"/>
      <c r="BQ130" s="3"/>
      <c r="BR130" s="3"/>
      <c r="BS130" s="3"/>
      <c r="BT130" s="3"/>
      <c r="BU130" s="99"/>
      <c r="BV130" s="99"/>
      <c r="BW130" s="3"/>
      <c r="BX130" s="3"/>
      <c r="BY130" s="3"/>
      <c r="BZ130" s="3"/>
      <c r="CA130" s="3"/>
      <c r="CG130" s="3"/>
      <c r="CH130" s="3"/>
      <c r="CI130" s="3"/>
      <c r="CJ130" s="55"/>
      <c r="CK130" s="3"/>
      <c r="CL130" s="3"/>
      <c r="CM130" s="3"/>
      <c r="CN130" s="3"/>
      <c r="CO130" s="3"/>
      <c r="CP130" s="3"/>
      <c r="CQ130" s="3"/>
      <c r="CR130" s="3"/>
      <c r="CS130" s="3"/>
      <c r="CT130" s="3"/>
      <c r="CU130" s="3"/>
      <c r="CV130" s="3"/>
      <c r="CW130" s="3"/>
      <c r="CX130" s="3"/>
      <c r="CY130" s="3"/>
      <c r="CZ130" s="3"/>
      <c r="DA130" s="3"/>
      <c r="DB130" s="3"/>
      <c r="DC130" s="99"/>
      <c r="DD130" s="99"/>
      <c r="DE130" s="3"/>
      <c r="DF130" s="3"/>
      <c r="DG130" s="3"/>
      <c r="DH130" s="3"/>
      <c r="DI130" s="3"/>
      <c r="DJ130" s="3"/>
      <c r="DK130" s="3"/>
      <c r="DP130" s="3"/>
      <c r="DQ130" s="3"/>
      <c r="DR130" s="3"/>
      <c r="DW130" s="3"/>
      <c r="DX130" s="3"/>
      <c r="DY130" s="3"/>
      <c r="ED130" s="3"/>
      <c r="EE130" s="3"/>
      <c r="EF130" s="55"/>
      <c r="EO130" s="3"/>
      <c r="EP130" s="55"/>
      <c r="FB130" s="3"/>
      <c r="FC130" s="3" t="s">
        <v>300</v>
      </c>
      <c r="FD130" s="3">
        <v>82</v>
      </c>
      <c r="FE130" s="3">
        <v>3</v>
      </c>
      <c r="FF130" s="27"/>
      <c r="FG130" s="27">
        <v>1</v>
      </c>
      <c r="FH130" s="27">
        <v>1</v>
      </c>
      <c r="FT130" s="3"/>
      <c r="FU130" s="3"/>
      <c r="FV130" s="27"/>
      <c r="FW130" s="27"/>
      <c r="FX130" s="27"/>
      <c r="FY130" s="27"/>
      <c r="FZ130" s="27"/>
      <c r="GA130" s="3"/>
      <c r="GB130" s="3"/>
      <c r="GC130" s="3"/>
      <c r="GD130" s="3" t="s">
        <v>83</v>
      </c>
      <c r="GE130" s="3" t="str">
        <f t="shared" si="44"/>
        <v>t5 = 'BANKNIFTY1!'</v>
      </c>
      <c r="GF130" s="3" t="str">
        <f t="shared" si="45"/>
        <v/>
      </c>
      <c r="GG130" s="3"/>
      <c r="GH130" s="3"/>
      <c r="GI130" s="3"/>
      <c r="GJ130" s="3"/>
      <c r="GK130" s="3" t="s">
        <v>219</v>
      </c>
      <c r="GL130" s="27">
        <v>1</v>
      </c>
      <c r="GM130" s="27"/>
      <c r="GN130" s="27"/>
      <c r="GO130" s="27"/>
      <c r="GP130" s="27"/>
      <c r="GQ130" s="3"/>
      <c r="GR130" s="3" t="s">
        <v>83</v>
      </c>
      <c r="GS130" s="3" t="str">
        <f t="shared" si="46"/>
        <v>t5 = 'NSE:TATAMOTORS1!'</v>
      </c>
      <c r="GT130" s="3" t="str">
        <f t="shared" si="47"/>
        <v>TATAMOTORS</v>
      </c>
      <c r="GU130" s="3"/>
      <c r="GV130" s="3"/>
      <c r="HA130" s="3"/>
      <c r="HB130" s="3"/>
      <c r="HC130" s="3"/>
      <c r="HD130" s="3"/>
      <c r="HE130" s="3"/>
      <c r="HF130" s="3"/>
      <c r="HG130" s="3"/>
      <c r="HH130" s="3"/>
      <c r="HI130" s="3"/>
      <c r="HJ130" s="3"/>
      <c r="HK130" s="3"/>
      <c r="HL130" s="3"/>
      <c r="HM130" s="3"/>
      <c r="HN130" s="55"/>
      <c r="HO130" s="3"/>
      <c r="HP130" s="27"/>
      <c r="HQ130" s="27"/>
      <c r="HR130" s="27"/>
      <c r="HS130" s="27"/>
      <c r="HT130" s="27"/>
      <c r="HU130" s="27"/>
      <c r="HV130" s="27"/>
      <c r="HW130" s="27"/>
      <c r="HX130" s="3"/>
      <c r="HY130" s="3"/>
      <c r="HZ130" s="3"/>
      <c r="IA130" s="3"/>
      <c r="IB130" s="3"/>
      <c r="IC130" s="3"/>
      <c r="ID130" s="3"/>
    </row>
    <row r="131" spans="1:238" x14ac:dyDescent="0.25">
      <c r="A131" s="21" t="str">
        <f>IF(Final_DF!A131="","",Final_DF!A131)</f>
        <v>ONGC</v>
      </c>
      <c r="B131" s="21" t="str">
        <f>IF(Final_DF!G131="","",Final_DF!G131)</f>
        <v xml:space="preserve">OIL AND NATURAL GAS CORP.           </v>
      </c>
      <c r="C131" s="21" t="str">
        <f>IF(Final_DF!E131="","",Final_DF!E131)</f>
        <v>Energy Minerals</v>
      </c>
      <c r="D131" s="21" t="str">
        <f>IF(Final_DF!F131="","",Final_DF!F131)</f>
        <v>Oil Refining/Marketing</v>
      </c>
      <c r="E131" s="21" t="b">
        <f>IF(Final_DF!BT131="","",Final_DF!BT131)</f>
        <v>0</v>
      </c>
      <c r="F131" s="21" t="b">
        <f>IF(Final_DF!BJ131="","",Final_DF!BJ131)</f>
        <v>1</v>
      </c>
      <c r="G131" s="21" t="b">
        <f>IF(Final_DF!CS131="","",Final_DF!CS131)</f>
        <v>1</v>
      </c>
      <c r="H131" s="37" t="str">
        <f>IF(Final_DF!CT131="","",Final_DF!CT131)</f>
        <v>BULLISH_ALIGNMENT</v>
      </c>
      <c r="I131" s="37" t="str">
        <f>IF(Final_DF!CU131="","",Final_DF!CU131)</f>
        <v>na</v>
      </c>
      <c r="J131" s="21" t="str">
        <f>IF(Final_DF!CQ131="","",Final_DF!CQ131)</f>
        <v>BULLISH</v>
      </c>
      <c r="K131" s="21" t="str">
        <f>IF(Final_DF!CB131="","",Final_DF!CB131)</f>
        <v>Significant Long Buildup</v>
      </c>
      <c r="L131" s="22" t="str">
        <f>IF(Final_DF!CV131="","",Final_DF!CV131)</f>
        <v>na</v>
      </c>
      <c r="M131" s="22">
        <f>IF(Final_DF!CW131="","",Final_DF!CW131)</f>
        <v>0</v>
      </c>
      <c r="N131" s="22">
        <f>IF(Final_DF!CX131="","",Final_DF!CX131)</f>
        <v>0</v>
      </c>
      <c r="O131" s="22" t="b">
        <f>IF(Final_DF!CY131="","",Final_DF!CY131)</f>
        <v>0</v>
      </c>
      <c r="P131" s="22">
        <f>IF(Final_DF!CM131="","",Final_DF!CM131)</f>
        <v>0</v>
      </c>
      <c r="Q131" s="22">
        <f>IF(Final_DF!CN131="","",Final_DF!CN131)</f>
        <v>0</v>
      </c>
      <c r="R131" s="22">
        <f>IF(P131="","",ROUND((Final_DF!CO131/6)+1,0))</f>
        <v>1</v>
      </c>
      <c r="S131" s="22">
        <f>IF(Final_DF!CP131="","",Final_DF!CP131)</f>
        <v>0</v>
      </c>
      <c r="T131" s="22">
        <f>IFERROR(VLOOKUP(A131,VSLRT!A:E,3,FALSE),"")</f>
        <v>0</v>
      </c>
      <c r="U131" s="22">
        <f>IFERROR(VLOOKUP(A131,VSLRT!A:E,4,FALSE),"")</f>
        <v>0</v>
      </c>
      <c r="V131" s="22">
        <f>IFERROR(VLOOKUP(A131,VSLRT!A:E,5,FALSE),"")</f>
        <v>0</v>
      </c>
      <c r="W131" s="23" t="b">
        <f>IF(Final_DF!BA131="","",Final_DF!BA131)</f>
        <v>0</v>
      </c>
      <c r="X131" s="23" t="b">
        <f>IF(Final_DF!BB131="","",Final_DF!BB131)</f>
        <v>0</v>
      </c>
      <c r="Y131" s="23" t="b">
        <f>IF(Final_DF!BC131="","",Final_DF!BC131)</f>
        <v>0</v>
      </c>
      <c r="Z131" s="23">
        <f>IF(Final_DF!AW131="","",Final_DF!AW131)</f>
        <v>0</v>
      </c>
      <c r="AA131" s="23">
        <f>IF(Final_DF!AX131="","",Final_DF!AX131)</f>
        <v>0</v>
      </c>
      <c r="AB131" s="23">
        <f>IF(Final_DF!AY131="","",Final_DF!AY131)</f>
        <v>0</v>
      </c>
      <c r="AC131" s="23">
        <f>IF(Final_DF!M131="","",ROUND(Final_DF!M131,2))</f>
        <v>-0.06</v>
      </c>
      <c r="AD131" s="23">
        <f>IF(Final_DF!L131="","",ROUND(Final_DF!L131,2))</f>
        <v>241.6</v>
      </c>
      <c r="AE131" s="23" t="b">
        <f>IF(Final_DF!AZ131="","",Final_DF!AZ131)</f>
        <v>0</v>
      </c>
      <c r="AH131" s="23" t="str">
        <f>IF(Final_DF!AO131="","",Final_DF!AO131)</f>
        <v>VR17</v>
      </c>
      <c r="AI131" s="23" t="b">
        <f>IF(Final_DF!AP131="","",Final_DF!AP131)</f>
        <v>1</v>
      </c>
      <c r="AJ131" s="23" t="str">
        <f>IF(Final_DF!AH131="","",Final_DF!AH131)</f>
        <v>0.39</v>
      </c>
      <c r="AK131" s="21" t="str">
        <f>IFERROR(VLOOKUP(A131,Postmarket!A:X,24,FALSE),"")</f>
        <v>SOR8</v>
      </c>
      <c r="AL131" s="21" t="str">
        <f>IFERROR(VLOOKUP(A131,Postmarket!A:X,23,FALSE),"")</f>
        <v>SPR3</v>
      </c>
      <c r="AM131" s="21">
        <f>IFERROR(VLOOKUP(A131,Postmarket!A:X,8,FALSE),"")</f>
        <v>-0.06</v>
      </c>
      <c r="AN131" s="21">
        <f>IFERROR(VLOOKUP(A131,Postmarket!A:F,5,FALSE),"")</f>
        <v>242.05</v>
      </c>
      <c r="AO131" s="23" t="str">
        <f>IF(Final_DF!DB131="","",Final_DF!DB131)</f>
        <v/>
      </c>
      <c r="AP131" s="23">
        <f>IF(Final_DF!CZ131="","",Final_DF!CZ131)</f>
        <v>29.48</v>
      </c>
      <c r="AQ131" s="23">
        <f>IF(Final_DF!DA131="","",Final_DF!DA131)</f>
        <v>28.75</v>
      </c>
      <c r="AR131" s="23" t="b">
        <f>IF(Final_DF!DC131="","",Final_DF!DC131)</f>
        <v>0</v>
      </c>
      <c r="AS131" s="23" t="b">
        <f>IF(Final_DF!DD131="","",Final_DF!DD131)</f>
        <v>0</v>
      </c>
      <c r="AT131" s="23" t="b">
        <f>IF(Final_DF!DE131="","",Final_DF!DE131)</f>
        <v>0</v>
      </c>
      <c r="AU131" s="23" t="b">
        <f>IF(Final_DF!DF131="","",Final_DF!DF131)</f>
        <v>0</v>
      </c>
      <c r="AY131" s="3"/>
      <c r="AZ131" s="3"/>
      <c r="BA131" s="3"/>
      <c r="BB131" s="55"/>
      <c r="BC131" s="3"/>
      <c r="BD131" s="3"/>
      <c r="BE131" s="3"/>
      <c r="BF131" s="3"/>
      <c r="BG131" s="3"/>
      <c r="BH131" s="3"/>
      <c r="BI131" s="3"/>
      <c r="BJ131" s="3"/>
      <c r="BK131" s="3"/>
      <c r="BL131" s="3"/>
      <c r="BM131" s="3"/>
      <c r="BN131" s="3"/>
      <c r="BO131" s="3"/>
      <c r="BP131" s="3"/>
      <c r="BQ131" s="3"/>
      <c r="BR131" s="3"/>
      <c r="BS131" s="3"/>
      <c r="BT131" s="3"/>
      <c r="BU131" s="99"/>
      <c r="BV131" s="99"/>
      <c r="BW131" s="3"/>
      <c r="BX131" s="3"/>
      <c r="BY131" s="3"/>
      <c r="BZ131" s="3"/>
      <c r="CA131" s="3"/>
      <c r="CG131" s="3"/>
      <c r="CH131" s="3"/>
      <c r="CI131" s="3"/>
      <c r="CJ131" s="55"/>
      <c r="CK131" s="3"/>
      <c r="CL131" s="3"/>
      <c r="CM131" s="3"/>
      <c r="CN131" s="3"/>
      <c r="CO131" s="3"/>
      <c r="CP131" s="3"/>
      <c r="CQ131" s="3"/>
      <c r="CR131" s="3"/>
      <c r="CS131" s="3"/>
      <c r="CT131" s="3"/>
      <c r="CU131" s="3"/>
      <c r="CV131" s="3"/>
      <c r="CW131" s="3"/>
      <c r="CX131" s="3"/>
      <c r="CY131" s="3"/>
      <c r="CZ131" s="3"/>
      <c r="DA131" s="3"/>
      <c r="DB131" s="3"/>
      <c r="DC131" s="99"/>
      <c r="DD131" s="99"/>
      <c r="DE131" s="3"/>
      <c r="DF131" s="3"/>
      <c r="DG131" s="3"/>
      <c r="DH131" s="3"/>
      <c r="DI131" s="3"/>
      <c r="DJ131" s="3"/>
      <c r="DK131" s="3"/>
      <c r="DP131" s="3"/>
      <c r="DQ131" s="3"/>
      <c r="DR131" s="3"/>
      <c r="DW131" s="3"/>
      <c r="DX131" s="3"/>
      <c r="DY131" s="3"/>
      <c r="ED131" s="3"/>
      <c r="EE131" s="3"/>
      <c r="EF131" s="55"/>
      <c r="EO131" s="3"/>
      <c r="EP131" s="55"/>
      <c r="FB131" s="3" t="s">
        <v>309</v>
      </c>
      <c r="FC131" s="3" t="s">
        <v>265</v>
      </c>
      <c r="FD131" s="3">
        <v>79</v>
      </c>
      <c r="FE131" s="3">
        <v>3</v>
      </c>
      <c r="FF131" s="27"/>
      <c r="FG131" s="27">
        <v>1</v>
      </c>
      <c r="FH131" s="27">
        <v>1</v>
      </c>
      <c r="FT131" s="3"/>
      <c r="FU131" s="3"/>
      <c r="FV131" s="27"/>
      <c r="FW131" s="27"/>
      <c r="FX131" s="27"/>
      <c r="FY131" s="27"/>
      <c r="FZ131" s="27"/>
      <c r="GA131" s="3"/>
      <c r="GB131" s="3"/>
      <c r="GC131" s="3"/>
      <c r="GD131" s="3" t="s">
        <v>84</v>
      </c>
      <c r="GE131" s="3" t="str">
        <f t="shared" si="44"/>
        <v>t6 = 'BANKNIFTY1!'</v>
      </c>
      <c r="GF131" s="3" t="str">
        <f t="shared" si="45"/>
        <v/>
      </c>
      <c r="GG131" s="3"/>
      <c r="GH131" s="3"/>
      <c r="GI131" s="3"/>
      <c r="GJ131" s="3"/>
      <c r="GK131" s="3" t="s">
        <v>296</v>
      </c>
      <c r="GL131" s="27">
        <v>1</v>
      </c>
      <c r="GM131" s="27"/>
      <c r="GN131" s="27"/>
      <c r="GO131" s="27"/>
      <c r="GP131" s="27"/>
      <c r="GQ131" s="3"/>
      <c r="GR131" s="3" t="s">
        <v>84</v>
      </c>
      <c r="GS131" s="3" t="str">
        <f t="shared" si="46"/>
        <v>t6 = 'NSE:TATAPOWER1!'</v>
      </c>
      <c r="GT131" s="3" t="str">
        <f t="shared" si="47"/>
        <v>TATAPOWER</v>
      </c>
      <c r="GU131" s="3"/>
      <c r="GV131" s="3"/>
      <c r="HA131" s="3"/>
      <c r="HB131" s="3"/>
      <c r="HC131" s="3"/>
      <c r="HD131" s="3"/>
      <c r="HE131" s="3"/>
      <c r="HF131" s="3"/>
      <c r="HG131" s="3"/>
      <c r="HH131" s="3"/>
      <c r="HI131" s="3"/>
      <c r="HJ131" s="3"/>
      <c r="HK131" s="3"/>
      <c r="HL131" s="3"/>
      <c r="HM131" s="3"/>
      <c r="HN131" s="55"/>
      <c r="HO131" s="3"/>
      <c r="HP131" s="27"/>
      <c r="HQ131" s="27"/>
      <c r="HR131" s="27"/>
      <c r="HS131" s="27"/>
      <c r="HT131" s="27"/>
      <c r="HU131" s="27"/>
      <c r="HV131" s="27"/>
      <c r="HW131" s="27"/>
      <c r="HX131" s="3"/>
      <c r="HY131" s="3"/>
      <c r="HZ131" s="3"/>
      <c r="IA131" s="3"/>
      <c r="IB131" s="3"/>
      <c r="IC131" s="3"/>
      <c r="ID131" s="3"/>
    </row>
    <row r="132" spans="1:238" x14ac:dyDescent="0.25">
      <c r="A132" s="21" t="str">
        <f>IF(Final_DF!A132="","",Final_DF!A132)</f>
        <v>PEL</v>
      </c>
      <c r="B132" s="21" t="str">
        <f>IF(Final_DF!G132="","",Final_DF!G132)</f>
        <v xml:space="preserve">PIRAMAL ENTERPRISES LTD             </v>
      </c>
      <c r="C132" s="21" t="str">
        <f>IF(Final_DF!E132="","",Final_DF!E132)</f>
        <v>Finance</v>
      </c>
      <c r="D132" s="21" t="str">
        <f>IF(Final_DF!F132="","",Final_DF!F132)</f>
        <v>Investment Managers</v>
      </c>
      <c r="E132" s="21" t="b">
        <f>IF(Final_DF!BT132="","",Final_DF!BT132)</f>
        <v>0</v>
      </c>
      <c r="F132" s="21" t="b">
        <f>IF(Final_DF!BJ132="","",Final_DF!BJ132)</f>
        <v>1</v>
      </c>
      <c r="G132" s="21" t="b">
        <f>IF(Final_DF!CS132="","",Final_DF!CS132)</f>
        <v>1</v>
      </c>
      <c r="H132" s="37" t="str">
        <f>IF(Final_DF!CT132="","",Final_DF!CT132)</f>
        <v>BEARISH_ALIGNMENT</v>
      </c>
      <c r="I132" s="37" t="str">
        <f>IF(Final_DF!CU132="","",Final_DF!CU132)</f>
        <v>na</v>
      </c>
      <c r="J132" s="21" t="str">
        <f>IF(Final_DF!CQ132="","",Final_DF!CQ132)</f>
        <v>BEARISH</v>
      </c>
      <c r="K132" s="21" t="str">
        <f>IF(Final_DF!CB132="","",Final_DF!CB132)</f>
        <v>Significant Short Buildup</v>
      </c>
      <c r="L132" s="22" t="str">
        <f>IF(Final_DF!CV132="","",Final_DF!CV132)</f>
        <v>BEARISH</v>
      </c>
      <c r="M132" s="22">
        <f>IF(Final_DF!CW132="","",Final_DF!CW132)</f>
        <v>5</v>
      </c>
      <c r="N132" s="22">
        <f>IF(Final_DF!CX132="","",Final_DF!CX132)</f>
        <v>154</v>
      </c>
      <c r="O132" s="22" t="b">
        <f>IF(Final_DF!CY132="","",Final_DF!CY132)</f>
        <v>0</v>
      </c>
      <c r="P132" s="22" t="str">
        <f>IF(Final_DF!CM132="","",Final_DF!CM132)</f>
        <v>Sell</v>
      </c>
      <c r="Q132" s="22" t="str">
        <f>IF(Final_DF!CN132="","",Final_DF!CN132)</f>
        <v>LAST_LOSER</v>
      </c>
      <c r="R132" s="22">
        <f>IF(P132="","",ROUND((Final_DF!CO132/6)+1,0))</f>
        <v>7</v>
      </c>
      <c r="S132" s="22">
        <f>IF(Final_DF!CP132="","",Final_DF!CP132)</f>
        <v>940</v>
      </c>
      <c r="T132" s="22">
        <f>IFERROR(VLOOKUP(A132,VSLRT!A:E,3,FALSE),"")</f>
        <v>0</v>
      </c>
      <c r="U132" s="22">
        <f>IFERROR(VLOOKUP(A132,VSLRT!A:E,4,FALSE),"")</f>
        <v>0</v>
      </c>
      <c r="V132" s="22">
        <f>IFERROR(VLOOKUP(A132,VSLRT!A:E,5,FALSE),"")</f>
        <v>0</v>
      </c>
      <c r="W132" s="23" t="b">
        <f>IF(Final_DF!BA132="","",Final_DF!BA132)</f>
        <v>0</v>
      </c>
      <c r="X132" s="23" t="b">
        <f>IF(Final_DF!BB132="","",Final_DF!BB132)</f>
        <v>0</v>
      </c>
      <c r="Y132" s="23" t="b">
        <f>IF(Final_DF!BC132="","",Final_DF!BC132)</f>
        <v>0</v>
      </c>
      <c r="Z132" s="23">
        <f>IF(Final_DF!AW132="","",Final_DF!AW132)</f>
        <v>0</v>
      </c>
      <c r="AA132" s="23">
        <f>IF(Final_DF!AX132="","",Final_DF!AX132)</f>
        <v>0</v>
      </c>
      <c r="AB132" s="23">
        <f>IF(Final_DF!AY132="","",Final_DF!AY132)</f>
        <v>0</v>
      </c>
      <c r="AC132" s="23">
        <f>IF(Final_DF!M132="","",ROUND(Final_DF!M132,2))</f>
        <v>-0.06</v>
      </c>
      <c r="AD132" s="23">
        <f>IF(Final_DF!L132="","",ROUND(Final_DF!L132,2))</f>
        <v>895.65</v>
      </c>
      <c r="AE132" s="23" t="b">
        <f>IF(Final_DF!AZ132="","",Final_DF!AZ132)</f>
        <v>0</v>
      </c>
      <c r="AH132" s="23" t="str">
        <f>IF(Final_DF!AO132="","",Final_DF!AO132)</f>
        <v>VR142</v>
      </c>
      <c r="AI132" s="23" t="b">
        <f>IF(Final_DF!AP132="","",Final_DF!AP132)</f>
        <v>0</v>
      </c>
      <c r="AJ132" s="23" t="str">
        <f>IF(Final_DF!AH132="","",Final_DF!AH132)</f>
        <v>0.46</v>
      </c>
      <c r="AK132" s="21" t="str">
        <f>IFERROR(VLOOKUP(A132,Postmarket!A:X,24,FALSE),"")</f>
        <v/>
      </c>
      <c r="AL132" s="21" t="str">
        <f>IFERROR(VLOOKUP(A132,Postmarket!A:X,23,FALSE),"")</f>
        <v/>
      </c>
      <c r="AM132" s="21">
        <f>IFERROR(VLOOKUP(A132,Postmarket!A:X,8,FALSE),"")</f>
        <v>7.0000000000000007E-2</v>
      </c>
      <c r="AN132" s="21">
        <f>IFERROR(VLOOKUP(A132,Postmarket!A:F,5,FALSE),"")</f>
        <v>895.9</v>
      </c>
      <c r="AO132" s="23" t="str">
        <f>IF(Final_DF!DB132="","",Final_DF!DB132)</f>
        <v>POTENTIAL_ENTRANT</v>
      </c>
      <c r="AP132" s="23">
        <f>IF(Final_DF!CZ132="","",Final_DF!CZ132)</f>
        <v>81.94</v>
      </c>
      <c r="AQ132" s="23">
        <f>IF(Final_DF!DA132="","",Final_DF!DA132)</f>
        <v>83.69</v>
      </c>
      <c r="AR132" s="23" t="b">
        <f>IF(Final_DF!DC132="","",Final_DF!DC132)</f>
        <v>0</v>
      </c>
      <c r="AS132" s="23" t="b">
        <f>IF(Final_DF!DD132="","",Final_DF!DD132)</f>
        <v>0</v>
      </c>
      <c r="AT132" s="23" t="b">
        <f>IF(Final_DF!DE132="","",Final_DF!DE132)</f>
        <v>0</v>
      </c>
      <c r="AU132" s="23" t="b">
        <f>IF(Final_DF!DF132="","",Final_DF!DF132)</f>
        <v>0</v>
      </c>
      <c r="AY132" s="3"/>
      <c r="AZ132" s="3"/>
      <c r="BA132" s="3"/>
      <c r="BB132" s="55"/>
      <c r="BC132" s="3"/>
      <c r="BD132" s="3"/>
      <c r="BE132" s="3"/>
      <c r="BF132" s="3"/>
      <c r="BG132" s="3"/>
      <c r="BH132" s="3"/>
      <c r="BI132" s="3"/>
      <c r="BJ132" s="3"/>
      <c r="BK132" s="3"/>
      <c r="BL132" s="3"/>
      <c r="BM132" s="3"/>
      <c r="BN132" s="3"/>
      <c r="BO132" s="3"/>
      <c r="BP132" s="3"/>
      <c r="BQ132" s="3"/>
      <c r="BR132" s="3"/>
      <c r="BS132" s="3"/>
      <c r="BT132" s="3"/>
      <c r="BU132" s="99"/>
      <c r="BV132" s="99"/>
      <c r="BW132" s="3"/>
      <c r="BX132" s="3"/>
      <c r="BY132" s="3"/>
      <c r="BZ132" s="3"/>
      <c r="CA132" s="3"/>
      <c r="CG132" s="3"/>
      <c r="CH132" s="3"/>
      <c r="CI132" s="3"/>
      <c r="CJ132" s="55"/>
      <c r="CK132" s="3"/>
      <c r="CL132" s="3"/>
      <c r="CM132" s="3"/>
      <c r="CN132" s="3"/>
      <c r="CO132" s="3"/>
      <c r="CP132" s="3"/>
      <c r="CQ132" s="3"/>
      <c r="CR132" s="3"/>
      <c r="CS132" s="3"/>
      <c r="CT132" s="3"/>
      <c r="CU132" s="3"/>
      <c r="CV132" s="3"/>
      <c r="CW132" s="3"/>
      <c r="CX132" s="3"/>
      <c r="CY132" s="3"/>
      <c r="CZ132" s="3"/>
      <c r="DA132" s="3"/>
      <c r="DB132" s="3"/>
      <c r="DC132" s="99"/>
      <c r="DD132" s="99"/>
      <c r="DE132" s="3"/>
      <c r="DF132" s="3"/>
      <c r="DG132" s="3"/>
      <c r="DH132" s="3"/>
      <c r="DI132" s="3"/>
      <c r="DJ132" s="3"/>
      <c r="DK132" s="3"/>
      <c r="DP132" s="3"/>
      <c r="DQ132" s="3"/>
      <c r="DR132" s="3"/>
      <c r="DW132" s="3"/>
      <c r="DX132" s="3"/>
      <c r="DY132" s="3"/>
      <c r="ED132" s="3"/>
      <c r="EE132" s="3"/>
      <c r="EF132" s="55"/>
      <c r="EO132" s="3"/>
      <c r="EP132" s="55"/>
      <c r="FB132" s="3"/>
      <c r="FC132" s="3" t="s">
        <v>229</v>
      </c>
      <c r="FD132" s="3">
        <v>159</v>
      </c>
      <c r="FE132" s="3">
        <v>3</v>
      </c>
      <c r="FF132" s="27"/>
      <c r="FG132" s="27">
        <v>1</v>
      </c>
      <c r="FH132" s="27">
        <v>1</v>
      </c>
      <c r="FT132" s="3"/>
      <c r="FU132" s="3"/>
      <c r="FV132" s="27"/>
      <c r="FW132" s="27"/>
      <c r="FX132" s="27"/>
      <c r="FY132" s="27"/>
      <c r="FZ132" s="27"/>
      <c r="GA132" s="3"/>
      <c r="GB132" s="3"/>
      <c r="GC132" s="3"/>
      <c r="GD132" s="3" t="s">
        <v>85</v>
      </c>
      <c r="GE132" s="3" t="str">
        <f t="shared" si="44"/>
        <v>t7 = 'BANKNIFTY1!'</v>
      </c>
      <c r="GF132" s="3" t="str">
        <f t="shared" si="45"/>
        <v/>
      </c>
      <c r="GG132" s="3"/>
      <c r="GH132" s="3"/>
      <c r="GI132" s="3"/>
      <c r="GJ132" s="3"/>
      <c r="GK132" s="3" t="s">
        <v>190</v>
      </c>
      <c r="GL132" s="27">
        <v>1</v>
      </c>
      <c r="GM132" s="27"/>
      <c r="GN132" s="27"/>
      <c r="GO132" s="27"/>
      <c r="GP132" s="27"/>
      <c r="GQ132" s="3"/>
      <c r="GR132" s="3" t="s">
        <v>85</v>
      </c>
      <c r="GS132" s="3" t="str">
        <f t="shared" si="46"/>
        <v>t7 = 'NSE:TATASTEEL1!'</v>
      </c>
      <c r="GT132" s="3" t="str">
        <f t="shared" si="47"/>
        <v>TATASTEEL</v>
      </c>
      <c r="GU132" s="3"/>
      <c r="GV132" s="3"/>
      <c r="HA132" s="3"/>
      <c r="HB132" s="3"/>
      <c r="HC132" s="3"/>
      <c r="HD132" s="3"/>
      <c r="HE132" s="3"/>
      <c r="HF132" s="3"/>
      <c r="HG132" s="3"/>
      <c r="HH132" s="3"/>
      <c r="HI132" s="3"/>
      <c r="HJ132" s="3"/>
      <c r="HK132" s="3"/>
      <c r="HL132" s="3"/>
      <c r="HM132" s="3"/>
      <c r="HN132" s="55"/>
      <c r="HO132" s="3"/>
      <c r="HP132" s="27"/>
      <c r="HQ132" s="27"/>
      <c r="HR132" s="27"/>
      <c r="HS132" s="27"/>
      <c r="HT132" s="27"/>
      <c r="HU132" s="27"/>
      <c r="HV132" s="27"/>
      <c r="HW132" s="27"/>
      <c r="HX132" s="3"/>
      <c r="HY132" s="3"/>
      <c r="HZ132" s="3"/>
      <c r="IA132" s="3"/>
      <c r="IB132" s="3"/>
      <c r="IC132" s="3"/>
      <c r="ID132" s="3"/>
    </row>
    <row r="133" spans="1:238" x14ac:dyDescent="0.25">
      <c r="A133" s="21" t="str">
        <f>IF(Final_DF!A133="","",Final_DF!A133)</f>
        <v>NTPC</v>
      </c>
      <c r="B133" s="21" t="str">
        <f>IF(Final_DF!G133="","",Final_DF!G133)</f>
        <v xml:space="preserve">NTPC LTD                            </v>
      </c>
      <c r="C133" s="21" t="str">
        <f>IF(Final_DF!E133="","",Final_DF!E133)</f>
        <v>Utilities</v>
      </c>
      <c r="D133" s="21" t="str">
        <f>IF(Final_DF!F133="","",Final_DF!F133)</f>
        <v>Electric Utilities</v>
      </c>
      <c r="E133" s="21" t="b">
        <f>IF(Final_DF!BT133="","",Final_DF!BT133)</f>
        <v>0</v>
      </c>
      <c r="F133" s="21" t="b">
        <f>IF(Final_DF!BJ133="","",Final_DF!BJ133)</f>
        <v>1</v>
      </c>
      <c r="G133" s="21" t="b">
        <f>IF(Final_DF!CS133="","",Final_DF!CS133)</f>
        <v>1</v>
      </c>
      <c r="H133" s="37" t="str">
        <f>IF(Final_DF!CT133="","",Final_DF!CT133)</f>
        <v>na</v>
      </c>
      <c r="I133" s="37" t="str">
        <f>IF(Final_DF!CU133="","",Final_DF!CU133)</f>
        <v>BULLISH_ALIGNMENT</v>
      </c>
      <c r="J133" s="21" t="str">
        <f>IF(Final_DF!CQ133="","",Final_DF!CQ133)</f>
        <v>BEARISH</v>
      </c>
      <c r="K133" s="21" t="str">
        <f>IF(Final_DF!CB133="","",Final_DF!CB133)</f>
        <v>Significant Short Buildup</v>
      </c>
      <c r="L133" s="22" t="str">
        <f>IF(Final_DF!CV133="","",Final_DF!CV133)</f>
        <v>BEARISH</v>
      </c>
      <c r="M133" s="22">
        <f>IF(Final_DF!CW133="","",Final_DF!CW133)</f>
        <v>1</v>
      </c>
      <c r="N133" s="22">
        <f>IF(Final_DF!CX133="","",Final_DF!CX133)</f>
        <v>1</v>
      </c>
      <c r="O133" s="22" t="b">
        <f>IF(Final_DF!CY133="","",Final_DF!CY133)</f>
        <v>1</v>
      </c>
      <c r="P133" s="22" t="str">
        <f>IF(Final_DF!CM133="","",Final_DF!CM133)</f>
        <v>Buy</v>
      </c>
      <c r="Q133" s="22" t="str">
        <f>IF(Final_DF!CN133="","",Final_DF!CN133)</f>
        <v>LAST_LOSER</v>
      </c>
      <c r="R133" s="22">
        <f>IF(P133="","",ROUND((Final_DF!CO133/6)+1,0))</f>
        <v>2</v>
      </c>
      <c r="S133" s="22">
        <f>IF(Final_DF!CP133="","",Final_DF!CP133)</f>
        <v>297.5</v>
      </c>
      <c r="T133" s="22">
        <f>IFERROR(VLOOKUP(A133,VSLRT!A:E,3,FALSE),"")</f>
        <v>0</v>
      </c>
      <c r="U133" s="22">
        <f>IFERROR(VLOOKUP(A133,VSLRT!A:E,4,FALSE),"")</f>
        <v>0</v>
      </c>
      <c r="V133" s="22">
        <f>IFERROR(VLOOKUP(A133,VSLRT!A:E,5,FALSE),"")</f>
        <v>0</v>
      </c>
      <c r="W133" s="23" t="b">
        <f>IF(Final_DF!BA133="","",Final_DF!BA133)</f>
        <v>0</v>
      </c>
      <c r="X133" s="23" t="b">
        <f>IF(Final_DF!BB133="","",Final_DF!BB133)</f>
        <v>0</v>
      </c>
      <c r="Y133" s="23" t="b">
        <f>IF(Final_DF!BC133="","",Final_DF!BC133)</f>
        <v>0</v>
      </c>
      <c r="Z133" s="23">
        <f>IF(Final_DF!AW133="","",Final_DF!AW133)</f>
        <v>0</v>
      </c>
      <c r="AA133" s="23">
        <f>IF(Final_DF!AX133="","",Final_DF!AX133)</f>
        <v>0</v>
      </c>
      <c r="AB133" s="23">
        <f>IF(Final_DF!AY133="","",Final_DF!AY133)</f>
        <v>0</v>
      </c>
      <c r="AC133" s="23">
        <f>IF(Final_DF!M133="","",ROUND(Final_DF!M133,2))</f>
        <v>-0.02</v>
      </c>
      <c r="AD133" s="23">
        <f>IF(Final_DF!L133="","",ROUND(Final_DF!L133,2))</f>
        <v>308.39999999999998</v>
      </c>
      <c r="AE133" s="23" t="b">
        <f>IF(Final_DF!AZ133="","",Final_DF!AZ133)</f>
        <v>0</v>
      </c>
      <c r="AH133" s="23" t="str">
        <f>IF(Final_DF!AO133="","",Final_DF!AO133)</f>
        <v>VR22</v>
      </c>
      <c r="AI133" s="23" t="b">
        <f>IF(Final_DF!AP133="","",Final_DF!AP133)</f>
        <v>0</v>
      </c>
      <c r="AJ133" s="23" t="str">
        <f>IF(Final_DF!AH133="","",Final_DF!AH133)</f>
        <v>0.49</v>
      </c>
      <c r="AK133" s="21" t="str">
        <f>IFERROR(VLOOKUP(A133,Postmarket!A:X,24,FALSE),"")</f>
        <v>LOR14</v>
      </c>
      <c r="AL133" s="21" t="str">
        <f>IFERROR(VLOOKUP(A133,Postmarket!A:X,23,FALSE),"")</f>
        <v/>
      </c>
      <c r="AM133" s="21">
        <f>IFERROR(VLOOKUP(A133,Postmarket!A:X,8,FALSE),"")</f>
        <v>0.19</v>
      </c>
      <c r="AN133" s="21">
        <f>IFERROR(VLOOKUP(A133,Postmarket!A:F,5,FALSE),"")</f>
        <v>308.45</v>
      </c>
      <c r="AO133" s="23" t="str">
        <f>IF(Final_DF!DB133="","",Final_DF!DB133)</f>
        <v/>
      </c>
      <c r="AP133" s="23">
        <f>IF(Final_DF!CZ133="","",Final_DF!CZ133)</f>
        <v>25.47</v>
      </c>
      <c r="AQ133" s="23">
        <f>IF(Final_DF!DA133="","",Final_DF!DA133)</f>
        <v>25.1</v>
      </c>
      <c r="AR133" s="23" t="b">
        <f>IF(Final_DF!DC133="","",Final_DF!DC133)</f>
        <v>0</v>
      </c>
      <c r="AS133" s="23" t="b">
        <f>IF(Final_DF!DD133="","",Final_DF!DD133)</f>
        <v>0</v>
      </c>
      <c r="AT133" s="23" t="b">
        <f>IF(Final_DF!DE133="","",Final_DF!DE133)</f>
        <v>0</v>
      </c>
      <c r="AU133" s="23" t="b">
        <f>IF(Final_DF!DF133="","",Final_DF!DF133)</f>
        <v>0</v>
      </c>
      <c r="AY133" s="3"/>
      <c r="AZ133" s="3"/>
      <c r="BA133" s="3"/>
      <c r="BB133" s="55"/>
      <c r="BC133" s="3"/>
      <c r="BD133" s="3"/>
      <c r="BE133" s="3"/>
      <c r="BF133" s="3"/>
      <c r="BG133" s="3"/>
      <c r="BH133" s="3"/>
      <c r="BI133" s="3"/>
      <c r="BJ133" s="3"/>
      <c r="BK133" s="3"/>
      <c r="BL133" s="3"/>
      <c r="BM133" s="3"/>
      <c r="BN133" s="3"/>
      <c r="BO133" s="3"/>
      <c r="BP133" s="3"/>
      <c r="BQ133" s="3"/>
      <c r="BR133" s="3"/>
      <c r="BS133" s="3"/>
      <c r="BT133" s="3"/>
      <c r="BU133" s="99"/>
      <c r="BV133" s="99"/>
      <c r="BW133" s="3"/>
      <c r="BX133" s="3"/>
      <c r="BY133" s="3"/>
      <c r="BZ133" s="3"/>
      <c r="CA133" s="3"/>
      <c r="CG133" s="3"/>
      <c r="CH133" s="3"/>
      <c r="CI133" s="3"/>
      <c r="CJ133" s="55"/>
      <c r="CK133" s="3"/>
      <c r="CL133" s="3"/>
      <c r="CM133" s="3"/>
      <c r="CN133" s="3"/>
      <c r="CO133" s="3"/>
      <c r="CP133" s="3"/>
      <c r="CQ133" s="3"/>
      <c r="CR133" s="3"/>
      <c r="CS133" s="3"/>
      <c r="CT133" s="3"/>
      <c r="CU133" s="3"/>
      <c r="CV133" s="3"/>
      <c r="CW133" s="3"/>
      <c r="CX133" s="3"/>
      <c r="CY133" s="3"/>
      <c r="CZ133" s="3"/>
      <c r="DA133" s="3"/>
      <c r="DB133" s="3"/>
      <c r="DC133" s="99"/>
      <c r="DD133" s="99"/>
      <c r="DE133" s="3"/>
      <c r="DF133" s="3"/>
      <c r="DG133" s="3"/>
      <c r="DH133" s="3"/>
      <c r="DI133" s="3"/>
      <c r="DJ133" s="3"/>
      <c r="DK133" s="3"/>
      <c r="DP133" s="3"/>
      <c r="DQ133" s="3"/>
      <c r="DR133" s="3"/>
      <c r="DW133" s="3"/>
      <c r="DX133" s="3"/>
      <c r="DY133" s="3"/>
      <c r="ED133" s="3"/>
      <c r="EE133" s="3"/>
      <c r="EF133" s="55"/>
      <c r="EO133" s="3"/>
      <c r="EP133" s="55"/>
      <c r="FB133" s="3"/>
      <c r="FC133" s="3" t="s">
        <v>230</v>
      </c>
      <c r="FD133" s="3">
        <v>88</v>
      </c>
      <c r="FE133" s="3">
        <v>1</v>
      </c>
      <c r="FF133" s="27">
        <v>1</v>
      </c>
      <c r="FG133" s="27"/>
      <c r="FH133" s="27">
        <v>1</v>
      </c>
      <c r="FT133" s="3"/>
      <c r="FU133" s="3"/>
      <c r="FV133" s="27"/>
      <c r="FW133" s="27"/>
      <c r="FX133" s="27"/>
      <c r="FY133" s="27"/>
      <c r="FZ133" s="27"/>
      <c r="GA133" s="3"/>
      <c r="GB133" s="3"/>
      <c r="GC133" s="3"/>
      <c r="GD133" s="3" t="s">
        <v>86</v>
      </c>
      <c r="GE133" s="3" t="str">
        <f t="shared" si="44"/>
        <v>t8 = 'BANKNIFTY1!'</v>
      </c>
      <c r="GF133" s="3" t="str">
        <f t="shared" si="45"/>
        <v/>
      </c>
      <c r="GG133" s="3"/>
      <c r="GH133" s="3"/>
      <c r="GI133" s="3"/>
      <c r="GJ133" s="3"/>
      <c r="GK133" s="3" t="s">
        <v>191</v>
      </c>
      <c r="GL133" s="27">
        <v>1</v>
      </c>
      <c r="GM133" s="27"/>
      <c r="GN133" s="27"/>
      <c r="GO133" s="27"/>
      <c r="GP133" s="27"/>
      <c r="GQ133" s="3"/>
      <c r="GR133" s="3" t="s">
        <v>86</v>
      </c>
      <c r="GS133" s="3" t="str">
        <f t="shared" si="46"/>
        <v>t8 = 'NSE:TCS1!'</v>
      </c>
      <c r="GT133" s="3" t="str">
        <f t="shared" si="47"/>
        <v>TCS</v>
      </c>
      <c r="GU133" s="3"/>
      <c r="GV133" s="3"/>
      <c r="HA133" s="3"/>
      <c r="HB133" s="3"/>
      <c r="HC133" s="3"/>
      <c r="HD133" s="3"/>
      <c r="HE133" s="3"/>
      <c r="HF133" s="3"/>
      <c r="HG133" s="3"/>
      <c r="HH133" s="3"/>
      <c r="HI133" s="3"/>
      <c r="HJ133" s="3"/>
      <c r="HK133" s="3"/>
      <c r="HL133" s="3"/>
      <c r="HM133" s="3"/>
      <c r="HN133" s="55"/>
      <c r="HO133" s="3"/>
      <c r="HP133" s="27"/>
      <c r="HQ133" s="27"/>
      <c r="HR133" s="27"/>
      <c r="HS133" s="27"/>
      <c r="HT133" s="27"/>
      <c r="HU133" s="27"/>
      <c r="HV133" s="27"/>
      <c r="HW133" s="27"/>
      <c r="HX133" s="3"/>
      <c r="HY133" s="3"/>
      <c r="HZ133" s="3"/>
      <c r="IA133" s="3"/>
      <c r="IB133" s="3"/>
      <c r="IC133" s="3"/>
      <c r="ID133" s="3"/>
    </row>
    <row r="134" spans="1:238" x14ac:dyDescent="0.25">
      <c r="A134" s="21" t="str">
        <f>IF(Final_DF!A134="","",Final_DF!A134)</f>
        <v>GUJGASLTD</v>
      </c>
      <c r="B134" s="21" t="str">
        <f>IF(Final_DF!G134="","",Final_DF!G134)</f>
        <v xml:space="preserve">GUJARAT GAS LIMITED                 </v>
      </c>
      <c r="C134" s="21" t="str">
        <f>IF(Final_DF!E134="","",Final_DF!E134)</f>
        <v>Utilities</v>
      </c>
      <c r="D134" s="21" t="str">
        <f>IF(Final_DF!F134="","",Final_DF!F134)</f>
        <v>Gas Distributors</v>
      </c>
      <c r="E134" s="21" t="b">
        <f>IF(Final_DF!BT134="","",Final_DF!BT134)</f>
        <v>1</v>
      </c>
      <c r="F134" s="21" t="b">
        <f>IF(Final_DF!BJ134="","",Final_DF!BJ134)</f>
        <v>1</v>
      </c>
      <c r="G134" s="21" t="b">
        <f>IF(Final_DF!CS134="","",Final_DF!CS134)</f>
        <v>1</v>
      </c>
      <c r="H134" s="37" t="str">
        <f>IF(Final_DF!CT134="","",Final_DF!CT134)</f>
        <v>BULLISH_ALIGNMENT</v>
      </c>
      <c r="I134" s="37" t="str">
        <f>IF(Final_DF!CU134="","",Final_DF!CU134)</f>
        <v>na</v>
      </c>
      <c r="J134" s="21" t="str">
        <f>IF(Final_DF!CQ134="","",Final_DF!CQ134)</f>
        <v>BULLISH</v>
      </c>
      <c r="K134" s="21" t="str">
        <f>IF(Final_DF!CB134="","",Final_DF!CB134)</f>
        <v>Significant Long Buildup</v>
      </c>
      <c r="L134" s="22" t="str">
        <f>IF(Final_DF!CV134="","",Final_DF!CV134)</f>
        <v>BULLISH</v>
      </c>
      <c r="M134" s="22">
        <f>IF(Final_DF!CW134="","",Final_DF!CW134)</f>
        <v>24</v>
      </c>
      <c r="N134" s="22">
        <f>IF(Final_DF!CX134="","",Final_DF!CX134)</f>
        <v>75</v>
      </c>
      <c r="O134" s="22" t="b">
        <f>IF(Final_DF!CY134="","",Final_DF!CY134)</f>
        <v>0</v>
      </c>
      <c r="P134" s="22" t="str">
        <f>IF(Final_DF!CM134="","",Final_DF!CM134)</f>
        <v>Sell</v>
      </c>
      <c r="Q134" s="22" t="str">
        <f>IF(Final_DF!CN134="","",Final_DF!CN134)</f>
        <v>LAST_WINNER</v>
      </c>
      <c r="R134" s="22">
        <f>IF(P134="","",ROUND((Final_DF!CO134/6)+1,0))</f>
        <v>4</v>
      </c>
      <c r="S134" s="22">
        <f>IF(Final_DF!CP134="","",Final_DF!CP134)</f>
        <v>560</v>
      </c>
      <c r="T134" s="22">
        <f>IFERROR(VLOOKUP(A134,VSLRT!A:E,3,FALSE),"")</f>
        <v>0</v>
      </c>
      <c r="U134" s="22">
        <f>IFERROR(VLOOKUP(A134,VSLRT!A:E,4,FALSE),"")</f>
        <v>0</v>
      </c>
      <c r="V134" s="22">
        <f>IFERROR(VLOOKUP(A134,VSLRT!A:E,5,FALSE),"")</f>
        <v>0</v>
      </c>
      <c r="W134" s="23" t="b">
        <f>IF(Final_DF!BA134="","",Final_DF!BA134)</f>
        <v>0</v>
      </c>
      <c r="X134" s="23" t="b">
        <f>IF(Final_DF!BB134="","",Final_DF!BB134)</f>
        <v>0</v>
      </c>
      <c r="Y134" s="23" t="b">
        <f>IF(Final_DF!BC134="","",Final_DF!BC134)</f>
        <v>0</v>
      </c>
      <c r="Z134" s="23">
        <f>IF(Final_DF!AW134="","",Final_DF!AW134)</f>
        <v>0</v>
      </c>
      <c r="AA134" s="23">
        <f>IF(Final_DF!AX134="","",Final_DF!AX134)</f>
        <v>0</v>
      </c>
      <c r="AB134" s="23">
        <f>IF(Final_DF!AY134="","",Final_DF!AY134)</f>
        <v>0</v>
      </c>
      <c r="AC134" s="23">
        <f>IF(Final_DF!M134="","",ROUND(Final_DF!M134,2))</f>
        <v>0.01</v>
      </c>
      <c r="AD134" s="23">
        <f>IF(Final_DF!L134="","",ROUND(Final_DF!L134,2))</f>
        <v>554.1</v>
      </c>
      <c r="AE134" s="23" t="b">
        <f>IF(Final_DF!AZ134="","",Final_DF!AZ134)</f>
        <v>0</v>
      </c>
      <c r="AH134" s="23" t="str">
        <f>IF(Final_DF!AO134="","",Final_DF!AO134)</f>
        <v>VR152</v>
      </c>
      <c r="AI134" s="23" t="b">
        <f>IF(Final_DF!AP134="","",Final_DF!AP134)</f>
        <v>0</v>
      </c>
      <c r="AJ134" s="23" t="str">
        <f>IF(Final_DF!AH134="","",Final_DF!AH134)</f>
        <v>0.07</v>
      </c>
      <c r="AK134" s="21" t="str">
        <f>IFERROR(VLOOKUP(A134,Postmarket!A:X,24,FALSE),"")</f>
        <v/>
      </c>
      <c r="AL134" s="21" t="str">
        <f>IFERROR(VLOOKUP(A134,Postmarket!A:X,23,FALSE),"")</f>
        <v/>
      </c>
      <c r="AM134" s="21">
        <f>IFERROR(VLOOKUP(A134,Postmarket!A:X,8,FALSE),"")</f>
        <v>0.28999999999999998</v>
      </c>
      <c r="AN134" s="21">
        <f>IFERROR(VLOOKUP(A134,Postmarket!A:F,5,FALSE),"")</f>
        <v>553.6</v>
      </c>
      <c r="AO134" s="23" t="str">
        <f>IF(Final_DF!DB134="","",Final_DF!DB134)</f>
        <v/>
      </c>
      <c r="AP134" s="23">
        <f>IF(Final_DF!CZ134="","",Final_DF!CZ134)</f>
        <v>32.28</v>
      </c>
      <c r="AQ134" s="23">
        <f>IF(Final_DF!DA134="","",Final_DF!DA134)</f>
        <v>31.76</v>
      </c>
      <c r="AR134" s="23" t="b">
        <f>IF(Final_DF!DC134="","",Final_DF!DC134)</f>
        <v>0</v>
      </c>
      <c r="AS134" s="23" t="b">
        <f>IF(Final_DF!DD134="","",Final_DF!DD134)</f>
        <v>0</v>
      </c>
      <c r="AT134" s="23" t="b">
        <f>IF(Final_DF!DE134="","",Final_DF!DE134)</f>
        <v>0</v>
      </c>
      <c r="AU134" s="23" t="b">
        <f>IF(Final_DF!DF134="","",Final_DF!DF134)</f>
        <v>0</v>
      </c>
      <c r="AY134" s="3"/>
      <c r="AZ134" s="3"/>
      <c r="BA134" s="3"/>
      <c r="BB134" s="55"/>
      <c r="BC134" s="3"/>
      <c r="BD134" s="3"/>
      <c r="BE134" s="3"/>
      <c r="BF134" s="3"/>
      <c r="BG134" s="3"/>
      <c r="BH134" s="3"/>
      <c r="BI134" s="3"/>
      <c r="BJ134" s="3"/>
      <c r="BK134" s="3"/>
      <c r="BL134" s="3"/>
      <c r="BM134" s="3"/>
      <c r="BN134" s="3"/>
      <c r="BO134" s="3"/>
      <c r="BP134" s="3"/>
      <c r="BQ134" s="3"/>
      <c r="BR134" s="3"/>
      <c r="BS134" s="3"/>
      <c r="BT134" s="3"/>
      <c r="BU134" s="99"/>
      <c r="BV134" s="99"/>
      <c r="BW134" s="3"/>
      <c r="BX134" s="3"/>
      <c r="BY134" s="3"/>
      <c r="BZ134" s="3"/>
      <c r="CA134" s="3"/>
      <c r="CG134" s="3"/>
      <c r="CH134" s="3"/>
      <c r="CI134" s="3"/>
      <c r="CJ134" s="55"/>
      <c r="CK134" s="3"/>
      <c r="CL134" s="3"/>
      <c r="CM134" s="3"/>
      <c r="CN134" s="3"/>
      <c r="CO134" s="3"/>
      <c r="CP134" s="3"/>
      <c r="CQ134" s="3"/>
      <c r="CR134" s="3"/>
      <c r="CS134" s="3"/>
      <c r="CT134" s="3"/>
      <c r="CU134" s="3"/>
      <c r="CV134" s="3"/>
      <c r="CW134" s="3"/>
      <c r="CX134" s="3"/>
      <c r="CY134" s="3"/>
      <c r="CZ134" s="3"/>
      <c r="DA134" s="3"/>
      <c r="DB134" s="3"/>
      <c r="DC134" s="99"/>
      <c r="DD134" s="99"/>
      <c r="DE134" s="3"/>
      <c r="DF134" s="3"/>
      <c r="DG134" s="3"/>
      <c r="DH134" s="3"/>
      <c r="DI134" s="3"/>
      <c r="DJ134" s="3"/>
      <c r="DK134" s="3"/>
      <c r="DP134" s="3"/>
      <c r="DQ134" s="3"/>
      <c r="DR134" s="3"/>
      <c r="DW134" s="3"/>
      <c r="DX134" s="3"/>
      <c r="DY134" s="3"/>
      <c r="ED134" s="3"/>
      <c r="EE134" s="3"/>
      <c r="EF134" s="55"/>
      <c r="EO134" s="3"/>
      <c r="EP134" s="55"/>
      <c r="FB134" s="3"/>
      <c r="FC134" s="3" t="s">
        <v>368</v>
      </c>
      <c r="FD134" s="3">
        <v>40</v>
      </c>
      <c r="FE134" s="3">
        <v>4</v>
      </c>
      <c r="FF134" s="27">
        <v>1</v>
      </c>
      <c r="FG134" s="27"/>
      <c r="FH134" s="27">
        <v>1</v>
      </c>
      <c r="FT134" s="3"/>
      <c r="FU134" s="3"/>
      <c r="FV134" s="27"/>
      <c r="FW134" s="27"/>
      <c r="FX134" s="27"/>
      <c r="FY134" s="27"/>
      <c r="FZ134" s="27"/>
      <c r="GA134" s="3"/>
      <c r="GB134" s="3"/>
      <c r="GC134" s="3"/>
      <c r="GD134" s="3" t="s">
        <v>87</v>
      </c>
      <c r="GE134" s="3" t="str">
        <f t="shared" ref="GE134:GE165" si="48">GD134&amp;" = "&amp;IF(OR(FT134="",FT134="Grand Total"),"'BANKNIFTY1!'","'NSE:"&amp;SUBSTITUTE(SUBSTITUTE(FT134,"&amp;","_"),"-","_")&amp;"1!'")</f>
        <v>t9 = 'BANKNIFTY1!'</v>
      </c>
      <c r="GF134" s="3" t="str">
        <f t="shared" ref="GF134:GF165" si="49">IF(OR(FT134="",FT134="Grand Total"),"",FT134)</f>
        <v/>
      </c>
      <c r="GG134" s="3"/>
      <c r="GH134" s="3"/>
      <c r="GI134" s="3"/>
      <c r="GJ134" s="3"/>
      <c r="GK134" s="3" t="s">
        <v>11</v>
      </c>
      <c r="GL134" s="27">
        <v>1</v>
      </c>
      <c r="GM134" s="27"/>
      <c r="GN134" s="27"/>
      <c r="GO134" s="27"/>
      <c r="GP134" s="27"/>
      <c r="GQ134" s="3"/>
      <c r="GR134" s="3" t="s">
        <v>87</v>
      </c>
      <c r="GS134" s="3" t="str">
        <f t="shared" ref="GS134:GS165" si="50">GR134&amp;" = "&amp;IF(OR(GK134="",GK134="Grand Total"),"'BANKNIFTY1!'","'NSE:"&amp;SUBSTITUTE(SUBSTITUTE(GK134,"&amp;","_"),"-","_")&amp;"1!'")</f>
        <v>t9 = 'NSE:TECHM1!'</v>
      </c>
      <c r="GT134" s="3" t="str">
        <f t="shared" si="47"/>
        <v>TECHM</v>
      </c>
      <c r="GU134" s="3"/>
      <c r="GV134" s="3"/>
      <c r="HA134" s="3"/>
      <c r="HB134" s="3"/>
      <c r="HC134" s="3"/>
      <c r="HD134" s="3"/>
      <c r="HE134" s="3"/>
      <c r="HF134" s="3"/>
      <c r="HG134" s="3"/>
      <c r="HH134" s="3"/>
      <c r="HI134" s="3"/>
      <c r="HJ134" s="3"/>
      <c r="HK134" s="3"/>
      <c r="HL134" s="3"/>
      <c r="HM134" s="3"/>
      <c r="HN134" s="55"/>
      <c r="HO134" s="3"/>
      <c r="HP134" s="27"/>
      <c r="HQ134" s="27"/>
      <c r="HR134" s="27"/>
      <c r="HS134" s="27"/>
      <c r="HT134" s="27"/>
      <c r="HU134" s="27"/>
      <c r="HV134" s="27"/>
      <c r="HW134" s="27"/>
      <c r="HX134" s="3"/>
      <c r="HY134" s="3"/>
      <c r="HZ134" s="3"/>
      <c r="IA134" s="3"/>
      <c r="IB134" s="3"/>
      <c r="IC134" s="3"/>
      <c r="ID134" s="3"/>
    </row>
    <row r="135" spans="1:238" x14ac:dyDescent="0.25">
      <c r="A135" s="21" t="str">
        <f>IF(Final_DF!A135="","",Final_DF!A135)</f>
        <v>SBILIFE</v>
      </c>
      <c r="B135" s="21" t="str">
        <f>IF(Final_DF!G135="","",Final_DF!G135)</f>
        <v xml:space="preserve">SBI LIFE INSURANCE CO LTD           </v>
      </c>
      <c r="C135" s="21" t="str">
        <f>IF(Final_DF!E135="","",Final_DF!E135)</f>
        <v>Finance</v>
      </c>
      <c r="D135" s="21" t="str">
        <f>IF(Final_DF!F135="","",Final_DF!F135)</f>
        <v>Life/Health Insurance</v>
      </c>
      <c r="E135" s="21" t="b">
        <f>IF(Final_DF!BT135="","",Final_DF!BT135)</f>
        <v>0</v>
      </c>
      <c r="F135" s="21" t="b">
        <f>IF(Final_DF!BJ135="","",Final_DF!BJ135)</f>
        <v>1</v>
      </c>
      <c r="G135" s="21" t="b">
        <f>IF(Final_DF!CS135="","",Final_DF!CS135)</f>
        <v>0</v>
      </c>
      <c r="H135" s="37" t="str">
        <f>IF(Final_DF!CT135="","",Final_DF!CT135)</f>
        <v>BULLISH_ALIGNMENT</v>
      </c>
      <c r="I135" s="37" t="str">
        <f>IF(Final_DF!CU135="","",Final_DF!CU135)</f>
        <v>BULLISH_ALIGNMENT</v>
      </c>
      <c r="J135" s="21" t="str">
        <f>IF(Final_DF!CQ135="","",Final_DF!CQ135)</f>
        <v>BULLISH</v>
      </c>
      <c r="K135" s="21" t="str">
        <f>IF(Final_DF!CB135="","",Final_DF!CB135)</f>
        <v>Short Covering</v>
      </c>
      <c r="L135" s="22" t="str">
        <f>IF(Final_DF!CV135="","",Final_DF!CV135)</f>
        <v>BULLISH</v>
      </c>
      <c r="M135" s="22">
        <f>IF(Final_DF!CW135="","",Final_DF!CW135)</f>
        <v>2</v>
      </c>
      <c r="N135" s="22">
        <f>IF(Final_DF!CX135="","",Final_DF!CX135)</f>
        <v>241</v>
      </c>
      <c r="O135" s="22" t="b">
        <f>IF(Final_DF!CY135="","",Final_DF!CY135)</f>
        <v>1</v>
      </c>
      <c r="P135" s="22" t="str">
        <f>IF(Final_DF!CM135="","",Final_DF!CM135)</f>
        <v>Buy</v>
      </c>
      <c r="Q135" s="22" t="str">
        <f>IF(Final_DF!CN135="","",Final_DF!CN135)</f>
        <v>LAST_LOSER</v>
      </c>
      <c r="R135" s="22">
        <f>IF(P135="","",ROUND((Final_DF!CO135/6)+1,0))</f>
        <v>2</v>
      </c>
      <c r="S135" s="22">
        <f>IF(Final_DF!CP135="","",Final_DF!CP135)</f>
        <v>1400</v>
      </c>
      <c r="T135" s="22">
        <f>IFERROR(VLOOKUP(A135,VSLRT!A:E,3,FALSE),"")</f>
        <v>0</v>
      </c>
      <c r="U135" s="22">
        <f>IFERROR(VLOOKUP(A135,VSLRT!A:E,4,FALSE),"")</f>
        <v>0</v>
      </c>
      <c r="V135" s="22">
        <f>IFERROR(VLOOKUP(A135,VSLRT!A:E,5,FALSE),"")</f>
        <v>0</v>
      </c>
      <c r="W135" s="23" t="b">
        <f>IF(Final_DF!BA135="","",Final_DF!BA135)</f>
        <v>0</v>
      </c>
      <c r="X135" s="23" t="b">
        <f>IF(Final_DF!BB135="","",Final_DF!BB135)</f>
        <v>0</v>
      </c>
      <c r="Y135" s="23" t="b">
        <f>IF(Final_DF!BC135="","",Final_DF!BC135)</f>
        <v>0</v>
      </c>
      <c r="Z135" s="23">
        <f>IF(Final_DF!AW135="","",Final_DF!AW135)</f>
        <v>0</v>
      </c>
      <c r="AA135" s="23">
        <f>IF(Final_DF!AX135="","",Final_DF!AX135)</f>
        <v>0</v>
      </c>
      <c r="AB135" s="23">
        <f>IF(Final_DF!AY135="","",Final_DF!AY135)</f>
        <v>0</v>
      </c>
      <c r="AC135" s="23">
        <f>IF(Final_DF!M135="","",ROUND(Final_DF!M135,2))</f>
        <v>0.03</v>
      </c>
      <c r="AD135" s="23">
        <f>IF(Final_DF!L135="","",ROUND(Final_DF!L135,2))</f>
        <v>1439.95</v>
      </c>
      <c r="AE135" s="23" t="b">
        <f>IF(Final_DF!AZ135="","",Final_DF!AZ135)</f>
        <v>0</v>
      </c>
      <c r="AH135" s="23" t="str">
        <f>IF(Final_DF!AO135="","",Final_DF!AO135)</f>
        <v>VR136</v>
      </c>
      <c r="AI135" s="23" t="b">
        <f>IF(Final_DF!AP135="","",Final_DF!AP135)</f>
        <v>0</v>
      </c>
      <c r="AJ135" s="23" t="str">
        <f>IF(Final_DF!AH135="","",Final_DF!AH135)</f>
        <v>0.58</v>
      </c>
      <c r="AK135" s="21" t="str">
        <f>IFERROR(VLOOKUP(A135,Postmarket!A:X,24,FALSE),"")</f>
        <v/>
      </c>
      <c r="AL135" s="21" t="str">
        <f>IFERROR(VLOOKUP(A135,Postmarket!A:X,23,FALSE),"")</f>
        <v/>
      </c>
      <c r="AM135" s="21">
        <f>IFERROR(VLOOKUP(A135,Postmarket!A:X,8,FALSE),"")</f>
        <v>0.21</v>
      </c>
      <c r="AN135" s="21">
        <f>IFERROR(VLOOKUP(A135,Postmarket!A:F,5,FALSE),"")</f>
        <v>1440.6</v>
      </c>
      <c r="AO135" s="23" t="str">
        <f>IF(Final_DF!DB135="","",Final_DF!DB135)</f>
        <v/>
      </c>
      <c r="AP135" s="23">
        <f>IF(Final_DF!CZ135="","",Final_DF!CZ135)</f>
        <v>13.43</v>
      </c>
      <c r="AQ135" s="23">
        <f>IF(Final_DF!DA135="","",Final_DF!DA135)</f>
        <v>13.61</v>
      </c>
      <c r="AR135" s="23" t="b">
        <f>IF(Final_DF!DC135="","",Final_DF!DC135)</f>
        <v>0</v>
      </c>
      <c r="AS135" s="23" t="b">
        <f>IF(Final_DF!DD135="","",Final_DF!DD135)</f>
        <v>0</v>
      </c>
      <c r="AT135" s="23" t="b">
        <f>IF(Final_DF!DE135="","",Final_DF!DE135)</f>
        <v>0</v>
      </c>
      <c r="AU135" s="23" t="b">
        <f>IF(Final_DF!DF135="","",Final_DF!DF135)</f>
        <v>0</v>
      </c>
      <c r="AY135" s="3"/>
      <c r="AZ135" s="3"/>
      <c r="BA135" s="3"/>
      <c r="BB135" s="55"/>
      <c r="BC135" s="3"/>
      <c r="BD135" s="3"/>
      <c r="BE135" s="3"/>
      <c r="BF135" s="3"/>
      <c r="BG135" s="3"/>
      <c r="BH135" s="3"/>
      <c r="BI135" s="3"/>
      <c r="BJ135" s="3"/>
      <c r="BK135" s="3"/>
      <c r="BL135" s="3"/>
      <c r="BM135" s="3"/>
      <c r="BN135" s="3"/>
      <c r="BO135" s="3"/>
      <c r="BP135" s="3"/>
      <c r="BQ135" s="3"/>
      <c r="BR135" s="3"/>
      <c r="BS135" s="3"/>
      <c r="BT135" s="3"/>
      <c r="BU135" s="99"/>
      <c r="BV135" s="99"/>
      <c r="BW135" s="3"/>
      <c r="BX135" s="3"/>
      <c r="BY135" s="3"/>
      <c r="BZ135" s="3"/>
      <c r="CA135" s="3"/>
      <c r="CG135" s="3"/>
      <c r="CH135" s="3"/>
      <c r="CI135" s="3"/>
      <c r="CJ135" s="55"/>
      <c r="CK135" s="3"/>
      <c r="CL135" s="3"/>
      <c r="CM135" s="3"/>
      <c r="CN135" s="3"/>
      <c r="CO135" s="3"/>
      <c r="CP135" s="3"/>
      <c r="CQ135" s="3"/>
      <c r="CR135" s="3"/>
      <c r="CS135" s="3"/>
      <c r="CT135" s="3"/>
      <c r="CU135" s="3"/>
      <c r="CV135" s="3"/>
      <c r="CW135" s="3"/>
      <c r="CX135" s="3"/>
      <c r="CY135" s="3"/>
      <c r="CZ135" s="3"/>
      <c r="DA135" s="3"/>
      <c r="DB135" s="3"/>
      <c r="DC135" s="99"/>
      <c r="DD135" s="99"/>
      <c r="DE135" s="3"/>
      <c r="DF135" s="3"/>
      <c r="DG135" s="3"/>
      <c r="DH135" s="3"/>
      <c r="DI135" s="3"/>
      <c r="DJ135" s="3"/>
      <c r="DK135" s="3"/>
      <c r="DP135" s="3"/>
      <c r="DQ135" s="3"/>
      <c r="DR135" s="3"/>
      <c r="DW135" s="3"/>
      <c r="DX135" s="3"/>
      <c r="DY135" s="3"/>
      <c r="ED135" s="3"/>
      <c r="EE135" s="3"/>
      <c r="EF135" s="55"/>
      <c r="EO135" s="3"/>
      <c r="EP135" s="55"/>
      <c r="FB135" s="3" t="s">
        <v>331</v>
      </c>
      <c r="FC135" s="3" t="s">
        <v>239</v>
      </c>
      <c r="FD135" s="3">
        <v>187</v>
      </c>
      <c r="FE135" s="3">
        <v>3</v>
      </c>
      <c r="FF135" s="27"/>
      <c r="FG135" s="27">
        <v>1</v>
      </c>
      <c r="FH135" s="27">
        <v>1</v>
      </c>
      <c r="FT135" s="3"/>
      <c r="FU135" s="3"/>
      <c r="FV135" s="27"/>
      <c r="FW135" s="27"/>
      <c r="FX135" s="27"/>
      <c r="FY135" s="27"/>
      <c r="FZ135" s="27"/>
      <c r="GA135" s="3"/>
      <c r="GB135" s="3"/>
      <c r="GC135" s="3"/>
      <c r="GD135" s="3" t="s">
        <v>88</v>
      </c>
      <c r="GE135" s="3" t="str">
        <f t="shared" si="48"/>
        <v>t10 = 'BANKNIFTY1!'</v>
      </c>
      <c r="GF135" s="3" t="str">
        <f t="shared" si="49"/>
        <v/>
      </c>
      <c r="GG135" s="3"/>
      <c r="GH135" s="3"/>
      <c r="GI135" s="3"/>
      <c r="GJ135" s="3"/>
      <c r="GK135" s="3" t="s">
        <v>220</v>
      </c>
      <c r="GL135" s="27">
        <v>1</v>
      </c>
      <c r="GM135" s="27"/>
      <c r="GN135" s="27"/>
      <c r="GO135" s="27"/>
      <c r="GP135" s="27"/>
      <c r="GQ135" s="3"/>
      <c r="GR135" s="3" t="s">
        <v>88</v>
      </c>
      <c r="GS135" s="3" t="str">
        <f t="shared" si="50"/>
        <v>t10 = 'NSE:TITAN1!'</v>
      </c>
      <c r="GT135" s="3" t="str">
        <f t="shared" ref="GT135:GT185" si="51">IF(OR(GK135="",GK135="Grand Total"),"",GK135)</f>
        <v>TITAN</v>
      </c>
      <c r="GU135" s="3"/>
      <c r="GV135" s="3"/>
      <c r="HA135" s="3"/>
      <c r="HB135" s="3"/>
      <c r="HC135" s="3"/>
      <c r="HD135" s="3"/>
      <c r="HE135" s="3"/>
      <c r="HF135" s="3"/>
      <c r="HG135" s="3"/>
      <c r="HH135" s="3"/>
      <c r="HI135" s="3"/>
      <c r="HJ135" s="3"/>
      <c r="HK135" s="3"/>
      <c r="HL135" s="3"/>
      <c r="HM135" s="3"/>
      <c r="HN135" s="55"/>
      <c r="HO135" s="3"/>
      <c r="HP135" s="27"/>
      <c r="HQ135" s="27"/>
      <c r="HR135" s="27"/>
      <c r="HS135" s="27"/>
      <c r="HT135" s="27"/>
      <c r="HU135" s="27"/>
      <c r="HV135" s="27"/>
      <c r="HW135" s="27"/>
      <c r="HX135" s="3"/>
      <c r="HY135" s="3"/>
      <c r="HZ135" s="3"/>
      <c r="IA135" s="3"/>
      <c r="IB135" s="3"/>
      <c r="IC135" s="3"/>
      <c r="ID135" s="3"/>
    </row>
    <row r="136" spans="1:238" x14ac:dyDescent="0.25">
      <c r="A136" s="21" t="str">
        <f>IF(Final_DF!A136="","",Final_DF!A136)</f>
        <v>CUB</v>
      </c>
      <c r="B136" s="21" t="str">
        <f>IF(Final_DF!G136="","",Final_DF!G136)</f>
        <v xml:space="preserve">CITY UNION BANK LTD                 </v>
      </c>
      <c r="C136" s="21" t="str">
        <f>IF(Final_DF!E136="","",Final_DF!E136)</f>
        <v>Finance</v>
      </c>
      <c r="D136" s="21" t="str">
        <f>IF(Final_DF!F136="","",Final_DF!F136)</f>
        <v>Regional Banks</v>
      </c>
      <c r="E136" s="21" t="b">
        <f>IF(Final_DF!BT136="","",Final_DF!BT136)</f>
        <v>0</v>
      </c>
      <c r="F136" s="21" t="b">
        <f>IF(Final_DF!BJ136="","",Final_DF!BJ136)</f>
        <v>0</v>
      </c>
      <c r="G136" s="21" t="b">
        <f>IF(Final_DF!CS136="","",Final_DF!CS136)</f>
        <v>1</v>
      </c>
      <c r="H136" s="37" t="str">
        <f>IF(Final_DF!CT136="","",Final_DF!CT136)</f>
        <v>na</v>
      </c>
      <c r="I136" s="37" t="str">
        <f>IF(Final_DF!CU136="","",Final_DF!CU136)</f>
        <v>na</v>
      </c>
      <c r="J136" s="21" t="str">
        <f>IF(Final_DF!CQ136="","",Final_DF!CQ136)</f>
        <v>BEARISH</v>
      </c>
      <c r="K136" s="21" t="str">
        <f>IF(Final_DF!CB136="","",Final_DF!CB136)</f>
        <v>Significant Short Buildup</v>
      </c>
      <c r="L136" s="22" t="str">
        <f>IF(Final_DF!CV136="","",Final_DF!CV136)</f>
        <v>na</v>
      </c>
      <c r="M136" s="22">
        <f>IF(Final_DF!CW136="","",Final_DF!CW136)</f>
        <v>0</v>
      </c>
      <c r="N136" s="22">
        <f>IF(Final_DF!CX136="","",Final_DF!CX136)</f>
        <v>0</v>
      </c>
      <c r="O136" s="22" t="b">
        <f>IF(Final_DF!CY136="","",Final_DF!CY136)</f>
        <v>0</v>
      </c>
      <c r="P136" s="22">
        <f>IF(Final_DF!CM136="","",Final_DF!CM136)</f>
        <v>0</v>
      </c>
      <c r="Q136" s="22">
        <f>IF(Final_DF!CN136="","",Final_DF!CN136)</f>
        <v>0</v>
      </c>
      <c r="R136" s="22">
        <f>IF(P136="","",ROUND((Final_DF!CO136/6)+1,0))</f>
        <v>1</v>
      </c>
      <c r="S136" s="22">
        <f>IF(Final_DF!CP136="","",Final_DF!CP136)</f>
        <v>0</v>
      </c>
      <c r="T136" s="22">
        <f>IFERROR(VLOOKUP(A136,VSLRT!A:E,3,FALSE),"")</f>
        <v>0</v>
      </c>
      <c r="U136" s="22">
        <f>IFERROR(VLOOKUP(A136,VSLRT!A:E,4,FALSE),"")</f>
        <v>0</v>
      </c>
      <c r="V136" s="22">
        <f>IFERROR(VLOOKUP(A136,VSLRT!A:E,5,FALSE),"")</f>
        <v>0</v>
      </c>
      <c r="W136" s="23" t="b">
        <f>IF(Final_DF!BA136="","",Final_DF!BA136)</f>
        <v>0</v>
      </c>
      <c r="X136" s="23" t="b">
        <f>IF(Final_DF!BB136="","",Final_DF!BB136)</f>
        <v>0</v>
      </c>
      <c r="Y136" s="23" t="b">
        <f>IF(Final_DF!BC136="","",Final_DF!BC136)</f>
        <v>0</v>
      </c>
      <c r="Z136" s="23">
        <f>IF(Final_DF!AW136="","",Final_DF!AW136)</f>
        <v>0</v>
      </c>
      <c r="AA136" s="23">
        <f>IF(Final_DF!AX136="","",Final_DF!AX136)</f>
        <v>0</v>
      </c>
      <c r="AB136" s="23">
        <f>IF(Final_DF!AY136="","",Final_DF!AY136)</f>
        <v>0</v>
      </c>
      <c r="AC136" s="23">
        <f>IF(Final_DF!M136="","",ROUND(Final_DF!M136,2))</f>
        <v>7.0000000000000007E-2</v>
      </c>
      <c r="AD136" s="23">
        <f>IF(Final_DF!L136="","",ROUND(Final_DF!L136,2))</f>
        <v>144.15</v>
      </c>
      <c r="AE136" s="23" t="b">
        <f>IF(Final_DF!AZ136="","",Final_DF!AZ136)</f>
        <v>0</v>
      </c>
      <c r="AH136" s="23" t="str">
        <f>IF(Final_DF!AO136="","",Final_DF!AO136)</f>
        <v>VR78</v>
      </c>
      <c r="AI136" s="23" t="b">
        <f>IF(Final_DF!AP136="","",Final_DF!AP136)</f>
        <v>0</v>
      </c>
      <c r="AJ136" s="23" t="str">
        <f>IF(Final_DF!AH136="","",Final_DF!AH136)</f>
        <v>0.73</v>
      </c>
      <c r="AK136" s="21" t="str">
        <f>IFERROR(VLOOKUP(A136,Postmarket!A:X,24,FALSE),"")</f>
        <v/>
      </c>
      <c r="AL136" s="21" t="str">
        <f>IFERROR(VLOOKUP(A136,Postmarket!A:X,23,FALSE),"")</f>
        <v/>
      </c>
      <c r="AM136" s="21">
        <f>IFERROR(VLOOKUP(A136,Postmarket!A:X,8,FALSE),"")</f>
        <v>0.56000000000000005</v>
      </c>
      <c r="AN136" s="21">
        <f>IFERROR(VLOOKUP(A136,Postmarket!A:F,5,FALSE),"")</f>
        <v>143.65</v>
      </c>
      <c r="AO136" s="23" t="str">
        <f>IF(Final_DF!DB136="","",Final_DF!DB136)</f>
        <v/>
      </c>
      <c r="AP136" s="23">
        <f>IF(Final_DF!CZ136="","",Final_DF!CZ136)</f>
        <v>44.27</v>
      </c>
      <c r="AQ136" s="23">
        <f>IF(Final_DF!DA136="","",Final_DF!DA136)</f>
        <v>45.59</v>
      </c>
      <c r="AR136" s="23" t="b">
        <f>IF(Final_DF!DC136="","",Final_DF!DC136)</f>
        <v>0</v>
      </c>
      <c r="AS136" s="23" t="b">
        <f>IF(Final_DF!DD136="","",Final_DF!DD136)</f>
        <v>0</v>
      </c>
      <c r="AT136" s="23" t="b">
        <f>IF(Final_DF!DE136="","",Final_DF!DE136)</f>
        <v>0</v>
      </c>
      <c r="AU136" s="23" t="b">
        <f>IF(Final_DF!DF136="","",Final_DF!DF136)</f>
        <v>0</v>
      </c>
      <c r="AY136" s="3"/>
      <c r="AZ136" s="3"/>
      <c r="BA136" s="3"/>
      <c r="BB136" s="55"/>
      <c r="BC136" s="3"/>
      <c r="BD136" s="3"/>
      <c r="BE136" s="3"/>
      <c r="BF136" s="3"/>
      <c r="BG136" s="3"/>
      <c r="BH136" s="3"/>
      <c r="BI136" s="3"/>
      <c r="BJ136" s="3"/>
      <c r="BK136" s="3"/>
      <c r="BL136" s="3"/>
      <c r="BM136" s="3"/>
      <c r="BN136" s="3"/>
      <c r="BO136" s="3"/>
      <c r="BP136" s="3"/>
      <c r="BQ136" s="3"/>
      <c r="BR136" s="3"/>
      <c r="BS136" s="3"/>
      <c r="BT136" s="3"/>
      <c r="BU136" s="99"/>
      <c r="BV136" s="99"/>
      <c r="BW136" s="3"/>
      <c r="BX136" s="3"/>
      <c r="BY136" s="3"/>
      <c r="BZ136" s="3"/>
      <c r="CA136" s="3"/>
      <c r="CG136" s="3"/>
      <c r="CH136" s="3"/>
      <c r="CI136" s="3"/>
      <c r="CJ136" s="55"/>
      <c r="CK136" s="3"/>
      <c r="CL136" s="3"/>
      <c r="CM136" s="3"/>
      <c r="CN136" s="3"/>
      <c r="CO136" s="3"/>
      <c r="CP136" s="3"/>
      <c r="CQ136" s="3"/>
      <c r="CR136" s="3"/>
      <c r="CS136" s="3"/>
      <c r="CT136" s="3"/>
      <c r="CU136" s="3"/>
      <c r="CV136" s="3"/>
      <c r="CW136" s="3"/>
      <c r="CX136" s="3"/>
      <c r="CY136" s="3"/>
      <c r="CZ136" s="3"/>
      <c r="DA136" s="3"/>
      <c r="DB136" s="3"/>
      <c r="DC136" s="99"/>
      <c r="DD136" s="99"/>
      <c r="DE136" s="3"/>
      <c r="DF136" s="3"/>
      <c r="DG136" s="3"/>
      <c r="DH136" s="3"/>
      <c r="DI136" s="3"/>
      <c r="DJ136" s="3"/>
      <c r="DK136" s="3"/>
      <c r="DP136" s="3"/>
      <c r="DQ136" s="3"/>
      <c r="DR136" s="3"/>
      <c r="DW136" s="3"/>
      <c r="DX136" s="3"/>
      <c r="DY136" s="3"/>
      <c r="ED136" s="3"/>
      <c r="EE136" s="3"/>
      <c r="EF136" s="55"/>
      <c r="EO136" s="3"/>
      <c r="EP136" s="55"/>
      <c r="FB136" s="3"/>
      <c r="FC136" s="3" t="s">
        <v>264</v>
      </c>
      <c r="FD136" s="3">
        <v>3</v>
      </c>
      <c r="FE136" s="3">
        <v>7</v>
      </c>
      <c r="FF136" s="27"/>
      <c r="FG136" s="27">
        <v>1</v>
      </c>
      <c r="FH136" s="27">
        <v>1</v>
      </c>
      <c r="FT136" s="3"/>
      <c r="FU136" s="3"/>
      <c r="FV136" s="27"/>
      <c r="FW136" s="27"/>
      <c r="FX136" s="27"/>
      <c r="FY136" s="27"/>
      <c r="FZ136" s="27"/>
      <c r="GA136" s="3"/>
      <c r="GB136" s="3"/>
      <c r="GC136" s="3"/>
      <c r="GD136" s="3" t="s">
        <v>89</v>
      </c>
      <c r="GE136" s="3" t="str">
        <f t="shared" si="48"/>
        <v>t11 = 'BANKNIFTY1!'</v>
      </c>
      <c r="GF136" s="3" t="str">
        <f t="shared" si="49"/>
        <v/>
      </c>
      <c r="GG136" s="3"/>
      <c r="GH136" s="3"/>
      <c r="GI136" s="3"/>
      <c r="GJ136" s="3"/>
      <c r="GK136" s="3" t="s">
        <v>297</v>
      </c>
      <c r="GL136" s="27">
        <v>1</v>
      </c>
      <c r="GM136" s="27"/>
      <c r="GN136" s="27"/>
      <c r="GO136" s="27"/>
      <c r="GP136" s="27"/>
      <c r="GQ136" s="3"/>
      <c r="GR136" s="3" t="s">
        <v>89</v>
      </c>
      <c r="GS136" s="3" t="str">
        <f t="shared" si="50"/>
        <v>t11 = 'NSE:TRENT1!'</v>
      </c>
      <c r="GT136" s="3" t="str">
        <f t="shared" si="51"/>
        <v>TRENT</v>
      </c>
      <c r="GU136" s="3"/>
      <c r="GV136" s="3"/>
      <c r="HA136" s="3"/>
      <c r="HB136" s="3"/>
      <c r="HC136" s="3"/>
      <c r="HD136" s="3"/>
      <c r="HE136" s="3"/>
      <c r="HF136" s="3"/>
      <c r="HG136" s="3"/>
      <c r="HH136" s="3"/>
      <c r="HI136" s="3"/>
      <c r="HJ136" s="3"/>
      <c r="HK136" s="3"/>
      <c r="HL136" s="3"/>
      <c r="HM136" s="3"/>
      <c r="HN136" s="55"/>
      <c r="HO136" s="3"/>
      <c r="HP136" s="27"/>
      <c r="HQ136" s="27"/>
      <c r="HR136" s="27"/>
      <c r="HS136" s="27"/>
      <c r="HT136" s="27"/>
      <c r="HU136" s="27"/>
      <c r="HV136" s="27"/>
      <c r="HW136" s="27"/>
      <c r="HX136" s="3"/>
      <c r="HY136" s="3"/>
      <c r="HZ136" s="3"/>
      <c r="IA136" s="3"/>
      <c r="IB136" s="3"/>
      <c r="IC136" s="3"/>
      <c r="ID136" s="3"/>
    </row>
    <row r="137" spans="1:238" x14ac:dyDescent="0.25">
      <c r="A137" s="21" t="str">
        <f>IF(Final_DF!A137="","",Final_DF!A137)</f>
        <v>AXISBANK</v>
      </c>
      <c r="B137" s="21" t="str">
        <f>IF(Final_DF!G137="","",Final_DF!G137)</f>
        <v xml:space="preserve">AXIS BANK LIMITED                   </v>
      </c>
      <c r="C137" s="21" t="str">
        <f>IF(Final_DF!E137="","",Final_DF!E137)</f>
        <v>Finance</v>
      </c>
      <c r="D137" s="21" t="str">
        <f>IF(Final_DF!F137="","",Final_DF!F137)</f>
        <v>Regional Banks</v>
      </c>
      <c r="E137" s="21" t="b">
        <f>IF(Final_DF!BT137="","",Final_DF!BT137)</f>
        <v>1</v>
      </c>
      <c r="F137" s="21" t="b">
        <f>IF(Final_DF!BJ137="","",Final_DF!BJ137)</f>
        <v>1</v>
      </c>
      <c r="G137" s="21" t="b">
        <f>IF(Final_DF!CS137="","",Final_DF!CS137)</f>
        <v>0</v>
      </c>
      <c r="H137" s="37" t="str">
        <f>IF(Final_DF!CT137="","",Final_DF!CT137)</f>
        <v>BEARISH_ALIGNMENT</v>
      </c>
      <c r="I137" s="37" t="str">
        <f>IF(Final_DF!CU137="","",Final_DF!CU137)</f>
        <v>na</v>
      </c>
      <c r="J137" s="21" t="str">
        <f>IF(Final_DF!CQ137="","",Final_DF!CQ137)</f>
        <v>BEARISH</v>
      </c>
      <c r="K137" s="21" t="str">
        <f>IF(Final_DF!CB137="","",Final_DF!CB137)</f>
        <v>Short Buildup</v>
      </c>
      <c r="L137" s="22" t="str">
        <f>IF(Final_DF!CV137="","",Final_DF!CV137)</f>
        <v>BULLISH</v>
      </c>
      <c r="M137" s="22">
        <f>IF(Final_DF!CW137="","",Final_DF!CW137)</f>
        <v>3</v>
      </c>
      <c r="N137" s="22">
        <f>IF(Final_DF!CX137="","",Final_DF!CX137)</f>
        <v>188</v>
      </c>
      <c r="O137" s="22" t="b">
        <f>IF(Final_DF!CY137="","",Final_DF!CY137)</f>
        <v>1</v>
      </c>
      <c r="P137" s="22" t="str">
        <f>IF(Final_DF!CM137="","",Final_DF!CM137)</f>
        <v>Sell</v>
      </c>
      <c r="Q137" s="22" t="str">
        <f>IF(Final_DF!CN137="","",Final_DF!CN137)</f>
        <v>LAST_LOSER</v>
      </c>
      <c r="R137" s="22">
        <f>IF(P137="","",ROUND((Final_DF!CO137/6)+1,0))</f>
        <v>6</v>
      </c>
      <c r="S137" s="22">
        <f>IF(Final_DF!CP137="","",Final_DF!CP137)</f>
        <v>1120</v>
      </c>
      <c r="T137" s="22">
        <f>IFERROR(VLOOKUP(A137,VSLRT!A:E,3,FALSE),"")</f>
        <v>0</v>
      </c>
      <c r="U137" s="22">
        <f>IFERROR(VLOOKUP(A137,VSLRT!A:E,4,FALSE),"")</f>
        <v>-1</v>
      </c>
      <c r="V137" s="22">
        <f>IFERROR(VLOOKUP(A137,VSLRT!A:E,5,FALSE),"")</f>
        <v>0</v>
      </c>
      <c r="W137" s="23" t="b">
        <f>IF(Final_DF!BA137="","",Final_DF!BA137)</f>
        <v>0</v>
      </c>
      <c r="X137" s="23" t="b">
        <f>IF(Final_DF!BB137="","",Final_DF!BB137)</f>
        <v>0</v>
      </c>
      <c r="Y137" s="23" t="b">
        <f>IF(Final_DF!BC137="","",Final_DF!BC137)</f>
        <v>0</v>
      </c>
      <c r="Z137" s="23">
        <f>IF(Final_DF!AW137="","",Final_DF!AW137)</f>
        <v>0</v>
      </c>
      <c r="AA137" s="23">
        <f>IF(Final_DF!AX137="","",Final_DF!AX137)</f>
        <v>0</v>
      </c>
      <c r="AB137" s="23">
        <f>IF(Final_DF!AY137="","",Final_DF!AY137)</f>
        <v>0</v>
      </c>
      <c r="AC137" s="23">
        <f>IF(Final_DF!M137="","",ROUND(Final_DF!M137,2))</f>
        <v>0.13</v>
      </c>
      <c r="AD137" s="23">
        <f>IF(Final_DF!L137="","",ROUND(Final_DF!L137,2))</f>
        <v>1120.2</v>
      </c>
      <c r="AE137" s="23" t="b">
        <f>IF(Final_DF!AZ137="","",Final_DF!AZ137)</f>
        <v>0</v>
      </c>
      <c r="AH137" s="23" t="str">
        <f>IF(Final_DF!AO137="","",Final_DF!AO137)</f>
        <v>VR85</v>
      </c>
      <c r="AI137" s="23" t="b">
        <f>IF(Final_DF!AP137="","",Final_DF!AP137)</f>
        <v>0</v>
      </c>
      <c r="AJ137" s="23" t="str">
        <f>IF(Final_DF!AH137="","",Final_DF!AH137)</f>
        <v>0.40</v>
      </c>
      <c r="AK137" s="21" t="str">
        <f>IFERROR(VLOOKUP(A137,Postmarket!A:X,24,FALSE),"")</f>
        <v>LOR25</v>
      </c>
      <c r="AL137" s="21" t="str">
        <f>IFERROR(VLOOKUP(A137,Postmarket!A:X,23,FALSE),"")</f>
        <v/>
      </c>
      <c r="AM137" s="21">
        <f>IFERROR(VLOOKUP(A137,Postmarket!A:X,8,FALSE),"")</f>
        <v>0.14000000000000001</v>
      </c>
      <c r="AN137" s="21">
        <f>IFERROR(VLOOKUP(A137,Postmarket!A:F,5,FALSE),"")</f>
        <v>1116.55</v>
      </c>
      <c r="AO137" s="23" t="str">
        <f>IF(Final_DF!DB137="","",Final_DF!DB137)</f>
        <v/>
      </c>
      <c r="AP137" s="23">
        <f>IF(Final_DF!CZ137="","",Final_DF!CZ137)</f>
        <v>14.04</v>
      </c>
      <c r="AQ137" s="23">
        <f>IF(Final_DF!DA137="","",Final_DF!DA137)</f>
        <v>13.88</v>
      </c>
      <c r="AR137" s="23" t="b">
        <f>IF(Final_DF!DC137="","",Final_DF!DC137)</f>
        <v>0</v>
      </c>
      <c r="AS137" s="23" t="b">
        <f>IF(Final_DF!DD137="","",Final_DF!DD137)</f>
        <v>0</v>
      </c>
      <c r="AT137" s="23" t="b">
        <f>IF(Final_DF!DE137="","",Final_DF!DE137)</f>
        <v>0</v>
      </c>
      <c r="AU137" s="23" t="b">
        <f>IF(Final_DF!DF137="","",Final_DF!DF137)</f>
        <v>0</v>
      </c>
      <c r="AY137" s="3"/>
      <c r="AZ137" s="3"/>
      <c r="BA137" s="3"/>
      <c r="BB137" s="55"/>
      <c r="BC137" s="3"/>
      <c r="BD137" s="3"/>
      <c r="BE137" s="3"/>
      <c r="BF137" s="3"/>
      <c r="BG137" s="3"/>
      <c r="BH137" s="3"/>
      <c r="BI137" s="3"/>
      <c r="BJ137" s="3"/>
      <c r="BK137" s="3"/>
      <c r="BL137" s="3"/>
      <c r="BM137" s="3"/>
      <c r="BN137" s="3"/>
      <c r="BO137" s="3"/>
      <c r="BP137" s="3"/>
      <c r="BQ137" s="3"/>
      <c r="BR137" s="3"/>
      <c r="BS137" s="3"/>
      <c r="BT137" s="3"/>
      <c r="BU137" s="99"/>
      <c r="BV137" s="99"/>
      <c r="BW137" s="3"/>
      <c r="BX137" s="3"/>
      <c r="BY137" s="3"/>
      <c r="BZ137" s="3"/>
      <c r="CA137" s="3"/>
      <c r="CG137" s="3"/>
      <c r="CH137" s="3"/>
      <c r="CI137" s="3"/>
      <c r="CJ137" s="55"/>
      <c r="CK137" s="3"/>
      <c r="CL137" s="3"/>
      <c r="CM137" s="3"/>
      <c r="CN137" s="3"/>
      <c r="CO137" s="3"/>
      <c r="CP137" s="3"/>
      <c r="CQ137" s="3"/>
      <c r="CR137" s="3"/>
      <c r="CS137" s="3"/>
      <c r="CT137" s="3"/>
      <c r="CU137" s="3"/>
      <c r="CV137" s="3"/>
      <c r="CW137" s="3"/>
      <c r="CX137" s="3"/>
      <c r="CY137" s="3"/>
      <c r="CZ137" s="3"/>
      <c r="DA137" s="3"/>
      <c r="DB137" s="3"/>
      <c r="DC137" s="99"/>
      <c r="DD137" s="99"/>
      <c r="DE137" s="3"/>
      <c r="DF137" s="3"/>
      <c r="DG137" s="3"/>
      <c r="DH137" s="3"/>
      <c r="DI137" s="3"/>
      <c r="DJ137" s="3"/>
      <c r="DK137" s="3"/>
      <c r="DP137" s="3"/>
      <c r="DQ137" s="3"/>
      <c r="DR137" s="3"/>
      <c r="DW137" s="3"/>
      <c r="DX137" s="3"/>
      <c r="DY137" s="3"/>
      <c r="ED137" s="3"/>
      <c r="EE137" s="3"/>
      <c r="EF137" s="55"/>
      <c r="EO137" s="3"/>
      <c r="EP137" s="55"/>
      <c r="FB137" s="3" t="s">
        <v>337</v>
      </c>
      <c r="FC137" s="3" t="s">
        <v>271</v>
      </c>
      <c r="FD137" s="3">
        <v>590</v>
      </c>
      <c r="FE137" s="3">
        <v>14</v>
      </c>
      <c r="FF137" s="27"/>
      <c r="FG137" s="27">
        <v>1</v>
      </c>
      <c r="FH137" s="27">
        <v>1</v>
      </c>
      <c r="FT137" s="3"/>
      <c r="FU137" s="3"/>
      <c r="FV137" s="27"/>
      <c r="FW137" s="27"/>
      <c r="FX137" s="27"/>
      <c r="FY137" s="27"/>
      <c r="FZ137" s="27"/>
      <c r="GA137" s="3"/>
      <c r="GB137" s="3"/>
      <c r="GC137" s="3"/>
      <c r="GD137" s="3" t="s">
        <v>90</v>
      </c>
      <c r="GE137" s="3" t="str">
        <f t="shared" si="48"/>
        <v>t12 = 'BANKNIFTY1!'</v>
      </c>
      <c r="GF137" s="3" t="str">
        <f t="shared" si="49"/>
        <v/>
      </c>
      <c r="GG137" s="3"/>
      <c r="GH137" s="3"/>
      <c r="GI137" s="3"/>
      <c r="GJ137" s="3"/>
      <c r="GK137" s="3" t="s">
        <v>221</v>
      </c>
      <c r="GL137" s="27">
        <v>1</v>
      </c>
      <c r="GM137" s="27"/>
      <c r="GN137" s="27"/>
      <c r="GO137" s="27"/>
      <c r="GP137" s="27"/>
      <c r="GQ137" s="3"/>
      <c r="GR137" s="3" t="s">
        <v>90</v>
      </c>
      <c r="GS137" s="3" t="str">
        <f t="shared" si="50"/>
        <v>t12 = 'NSE:TVSMOTOR1!'</v>
      </c>
      <c r="GT137" s="3" t="str">
        <f t="shared" si="51"/>
        <v>TVSMOTOR</v>
      </c>
      <c r="GU137" s="3"/>
      <c r="GV137" s="3"/>
      <c r="HA137" s="3"/>
      <c r="HB137" s="3"/>
      <c r="HC137" s="3"/>
      <c r="HD137" s="3"/>
      <c r="HE137" s="3"/>
      <c r="HF137" s="3"/>
      <c r="HG137" s="3"/>
      <c r="HH137" s="3"/>
      <c r="HI137" s="3"/>
      <c r="HJ137" s="3"/>
      <c r="HK137" s="3"/>
      <c r="HL137" s="3"/>
      <c r="HM137" s="3"/>
      <c r="HN137" s="55"/>
      <c r="HO137" s="3"/>
      <c r="HP137" s="27"/>
      <c r="HQ137" s="27"/>
      <c r="HR137" s="27"/>
      <c r="HS137" s="27"/>
      <c r="HT137" s="27"/>
      <c r="HU137" s="27"/>
      <c r="HV137" s="27"/>
      <c r="HW137" s="27"/>
      <c r="HX137" s="3"/>
      <c r="HY137" s="3"/>
      <c r="HZ137" s="3"/>
      <c r="IA137" s="3"/>
      <c r="IB137" s="3"/>
      <c r="IC137" s="3"/>
      <c r="ID137" s="3"/>
    </row>
    <row r="138" spans="1:238" x14ac:dyDescent="0.25">
      <c r="A138" s="21" t="str">
        <f>IF(Final_DF!A138="","",Final_DF!A138)</f>
        <v>HDFCBANK</v>
      </c>
      <c r="B138" s="21" t="str">
        <f>IF(Final_DF!G138="","",Final_DF!G138)</f>
        <v xml:space="preserve">HDFC BANK LTD                       </v>
      </c>
      <c r="C138" s="21" t="str">
        <f>IF(Final_DF!E138="","",Final_DF!E138)</f>
        <v>Finance</v>
      </c>
      <c r="D138" s="21" t="str">
        <f>IF(Final_DF!F138="","",Final_DF!F138)</f>
        <v>Regional Banks</v>
      </c>
      <c r="E138" s="21" t="b">
        <f>IF(Final_DF!BT138="","",Final_DF!BT138)</f>
        <v>1</v>
      </c>
      <c r="F138" s="21" t="b">
        <f>IF(Final_DF!BJ138="","",Final_DF!BJ138)</f>
        <v>1</v>
      </c>
      <c r="G138" s="21" t="b">
        <f>IF(Final_DF!CS138="","",Final_DF!CS138)</f>
        <v>1</v>
      </c>
      <c r="H138" s="37" t="str">
        <f>IF(Final_DF!CT138="","",Final_DF!CT138)</f>
        <v>BEARISH_ALIGNMENT</v>
      </c>
      <c r="I138" s="37" t="str">
        <f>IF(Final_DF!CU138="","",Final_DF!CU138)</f>
        <v>na</v>
      </c>
      <c r="J138" s="21" t="str">
        <f>IF(Final_DF!CQ138="","",Final_DF!CQ138)</f>
        <v>BEARISH</v>
      </c>
      <c r="K138" s="21" t="str">
        <f>IF(Final_DF!CB138="","",Final_DF!CB138)</f>
        <v>Significant Short Buildup</v>
      </c>
      <c r="L138" s="22" t="str">
        <f>IF(Final_DF!CV138="","",Final_DF!CV138)</f>
        <v>BEARISH</v>
      </c>
      <c r="M138" s="22">
        <f>IF(Final_DF!CW138="","",Final_DF!CW138)</f>
        <v>5</v>
      </c>
      <c r="N138" s="22">
        <f>IF(Final_DF!CX138="","",Final_DF!CX138)</f>
        <v>265</v>
      </c>
      <c r="O138" s="22" t="b">
        <f>IF(Final_DF!CY138="","",Final_DF!CY138)</f>
        <v>0</v>
      </c>
      <c r="P138" s="22" t="str">
        <f>IF(Final_DF!CM138="","",Final_DF!CM138)</f>
        <v>Sell</v>
      </c>
      <c r="Q138" s="22" t="str">
        <f>IF(Final_DF!CN138="","",Final_DF!CN138)</f>
        <v>LAST_LOSER</v>
      </c>
      <c r="R138" s="22">
        <f>IF(P138="","",ROUND((Final_DF!CO138/6)+1,0))</f>
        <v>6</v>
      </c>
      <c r="S138" s="22">
        <f>IF(Final_DF!CP138="","",Final_DF!CP138)</f>
        <v>1680</v>
      </c>
      <c r="T138" s="22">
        <f>IFERROR(VLOOKUP(A138,VSLRT!A:E,3,FALSE),"")</f>
        <v>0</v>
      </c>
      <c r="U138" s="22">
        <f>IFERROR(VLOOKUP(A138,VSLRT!A:E,4,FALSE),"")</f>
        <v>0</v>
      </c>
      <c r="V138" s="22">
        <f>IFERROR(VLOOKUP(A138,VSLRT!A:E,5,FALSE),"")</f>
        <v>0</v>
      </c>
      <c r="W138" s="23" t="b">
        <f>IF(Final_DF!BA138="","",Final_DF!BA138)</f>
        <v>0</v>
      </c>
      <c r="X138" s="23" t="b">
        <f>IF(Final_DF!BB138="","",Final_DF!BB138)</f>
        <v>0</v>
      </c>
      <c r="Y138" s="23" t="b">
        <f>IF(Final_DF!BC138="","",Final_DF!BC138)</f>
        <v>0</v>
      </c>
      <c r="Z138" s="23">
        <f>IF(Final_DF!AW138="","",Final_DF!AW138)</f>
        <v>0</v>
      </c>
      <c r="AA138" s="23">
        <f>IF(Final_DF!AX138="","",Final_DF!AX138)</f>
        <v>0</v>
      </c>
      <c r="AB138" s="23">
        <f>IF(Final_DF!AY138="","",Final_DF!AY138)</f>
        <v>0</v>
      </c>
      <c r="AC138" s="23">
        <f>IF(Final_DF!M138="","",ROUND(Final_DF!M138,2))</f>
        <v>0.14000000000000001</v>
      </c>
      <c r="AD138" s="23">
        <f>IF(Final_DF!L138="","",ROUND(Final_DF!L138,2))</f>
        <v>1478.1</v>
      </c>
      <c r="AE138" s="23" t="b">
        <f>IF(Final_DF!AZ138="","",Final_DF!AZ138)</f>
        <v>0</v>
      </c>
      <c r="AH138" s="23" t="str">
        <f>IF(Final_DF!AO138="","",Final_DF!AO138)</f>
        <v>VR11</v>
      </c>
      <c r="AI138" s="23" t="b">
        <f>IF(Final_DF!AP138="","",Final_DF!AP138)</f>
        <v>1</v>
      </c>
      <c r="AJ138" s="23" t="str">
        <f>IF(Final_DF!AH138="","",Final_DF!AH138)</f>
        <v>0.85</v>
      </c>
      <c r="AK138" s="21" t="str">
        <f>IFERROR(VLOOKUP(A138,Postmarket!A:X,24,FALSE),"")</f>
        <v>LOR10</v>
      </c>
      <c r="AL138" s="21" t="str">
        <f>IFERROR(VLOOKUP(A138,Postmarket!A:X,23,FALSE),"")</f>
        <v/>
      </c>
      <c r="AM138" s="21">
        <f>IFERROR(VLOOKUP(A138,Postmarket!A:X,8,FALSE),"")</f>
        <v>0.68</v>
      </c>
      <c r="AN138" s="21">
        <f>IFERROR(VLOOKUP(A138,Postmarket!A:F,5,FALSE),"")</f>
        <v>1470.65</v>
      </c>
      <c r="AO138" s="23" t="str">
        <f>IF(Final_DF!DB138="","",Final_DF!DB138)</f>
        <v/>
      </c>
      <c r="AP138" s="23">
        <f>IF(Final_DF!CZ138="","",Final_DF!CZ138)</f>
        <v>27.91</v>
      </c>
      <c r="AQ138" s="23">
        <f>IF(Final_DF!DA138="","",Final_DF!DA138)</f>
        <v>28.93</v>
      </c>
      <c r="AR138" s="23" t="b">
        <f>IF(Final_DF!DC138="","",Final_DF!DC138)</f>
        <v>0</v>
      </c>
      <c r="AS138" s="23" t="b">
        <f>IF(Final_DF!DD138="","",Final_DF!DD138)</f>
        <v>0</v>
      </c>
      <c r="AT138" s="23" t="b">
        <f>IF(Final_DF!DE138="","",Final_DF!DE138)</f>
        <v>0</v>
      </c>
      <c r="AU138" s="23" t="b">
        <f>IF(Final_DF!DF138="","",Final_DF!DF138)</f>
        <v>0</v>
      </c>
      <c r="AY138" s="3"/>
      <c r="AZ138" s="3"/>
      <c r="BA138" s="3"/>
      <c r="BB138" s="55"/>
      <c r="BC138" s="3"/>
      <c r="BD138" s="3"/>
      <c r="BE138" s="3"/>
      <c r="BF138" s="3"/>
      <c r="BG138" s="3"/>
      <c r="BH138" s="3"/>
      <c r="BI138" s="3"/>
      <c r="BJ138" s="3"/>
      <c r="BK138" s="3"/>
      <c r="BL138" s="3"/>
      <c r="BM138" s="3"/>
      <c r="BN138" s="3"/>
      <c r="BO138" s="3"/>
      <c r="BP138" s="3"/>
      <c r="BQ138" s="3"/>
      <c r="BR138" s="3"/>
      <c r="BS138" s="3"/>
      <c r="BT138" s="3"/>
      <c r="BU138" s="99"/>
      <c r="BV138" s="99"/>
      <c r="BW138" s="3"/>
      <c r="BX138" s="3"/>
      <c r="BY138" s="3"/>
      <c r="BZ138" s="3"/>
      <c r="CA138" s="3"/>
      <c r="CG138" s="3"/>
      <c r="CH138" s="3"/>
      <c r="CI138" s="3"/>
      <c r="CJ138" s="55"/>
      <c r="CK138" s="3"/>
      <c r="CL138" s="3"/>
      <c r="CM138" s="3"/>
      <c r="CN138" s="3"/>
      <c r="CO138" s="3"/>
      <c r="CP138" s="3"/>
      <c r="CQ138" s="3"/>
      <c r="CR138" s="3"/>
      <c r="CS138" s="3"/>
      <c r="CT138" s="3"/>
      <c r="CU138" s="3"/>
      <c r="CV138" s="3"/>
      <c r="CW138" s="3"/>
      <c r="CX138" s="3"/>
      <c r="CY138" s="3"/>
      <c r="CZ138" s="3"/>
      <c r="DA138" s="3"/>
      <c r="DB138" s="3"/>
      <c r="DC138" s="99"/>
      <c r="DD138" s="99"/>
      <c r="DE138" s="3"/>
      <c r="DF138" s="3"/>
      <c r="DG138" s="3"/>
      <c r="DH138" s="3"/>
      <c r="DI138" s="3"/>
      <c r="DJ138" s="3"/>
      <c r="DK138" s="3"/>
      <c r="DP138" s="3"/>
      <c r="DQ138" s="3"/>
      <c r="DR138" s="3"/>
      <c r="DW138" s="3"/>
      <c r="DX138" s="3"/>
      <c r="DY138" s="3"/>
      <c r="ED138" s="3"/>
      <c r="EE138" s="3"/>
      <c r="EF138" s="55"/>
      <c r="EO138" s="3"/>
      <c r="EP138" s="55"/>
      <c r="FB138" s="3"/>
      <c r="FC138" s="3" t="s">
        <v>272</v>
      </c>
      <c r="FD138" s="3">
        <v>1</v>
      </c>
      <c r="FE138" s="3">
        <v>1</v>
      </c>
      <c r="FF138" s="27">
        <v>1</v>
      </c>
      <c r="FG138" s="27"/>
      <c r="FH138" s="27">
        <v>1</v>
      </c>
      <c r="FT138" s="3"/>
      <c r="FU138" s="3"/>
      <c r="FV138" s="27"/>
      <c r="FW138" s="27"/>
      <c r="FX138" s="27"/>
      <c r="FY138" s="27"/>
      <c r="FZ138" s="27"/>
      <c r="GA138" s="3"/>
      <c r="GB138" s="3"/>
      <c r="GC138" s="3"/>
      <c r="GD138" s="3" t="s">
        <v>91</v>
      </c>
      <c r="GE138" s="3" t="str">
        <f t="shared" si="48"/>
        <v>t13 = 'BANKNIFTY1!'</v>
      </c>
      <c r="GF138" s="3" t="str">
        <f t="shared" si="49"/>
        <v/>
      </c>
      <c r="GG138" s="3"/>
      <c r="GH138" s="3"/>
      <c r="GI138" s="3"/>
      <c r="GJ138" s="3"/>
      <c r="GK138" s="3" t="s">
        <v>192</v>
      </c>
      <c r="GL138" s="27">
        <v>1</v>
      </c>
      <c r="GM138" s="27"/>
      <c r="GN138" s="27"/>
      <c r="GO138" s="27"/>
      <c r="GP138" s="27"/>
      <c r="GQ138" s="3"/>
      <c r="GR138" s="3" t="s">
        <v>91</v>
      </c>
      <c r="GS138" s="3" t="str">
        <f t="shared" si="50"/>
        <v>t13 = 'NSE:UBL1!'</v>
      </c>
      <c r="GT138" s="3" t="str">
        <f t="shared" si="51"/>
        <v>UBL</v>
      </c>
      <c r="GU138" s="3"/>
      <c r="GV138" s="3"/>
      <c r="HA138" s="3"/>
      <c r="HB138" s="3"/>
      <c r="HC138" s="3"/>
      <c r="HD138" s="3"/>
      <c r="HE138" s="3"/>
      <c r="HF138" s="3"/>
      <c r="HG138" s="3"/>
      <c r="HH138" s="3"/>
      <c r="HI138" s="3"/>
      <c r="HJ138" s="3"/>
      <c r="HK138" s="3"/>
      <c r="HL138" s="3"/>
      <c r="HM138" s="3"/>
      <c r="HN138" s="55"/>
      <c r="HO138" s="3"/>
      <c r="HP138" s="27"/>
      <c r="HQ138" s="27"/>
      <c r="HR138" s="27"/>
      <c r="HS138" s="27"/>
      <c r="HT138" s="27"/>
      <c r="HU138" s="27"/>
      <c r="HV138" s="27"/>
      <c r="HW138" s="27"/>
      <c r="HX138" s="3"/>
      <c r="HY138" s="3"/>
      <c r="HZ138" s="3"/>
      <c r="IA138" s="3"/>
      <c r="IB138" s="3"/>
      <c r="IC138" s="3"/>
      <c r="ID138" s="3"/>
    </row>
    <row r="139" spans="1:238" x14ac:dyDescent="0.25">
      <c r="A139" s="21" t="str">
        <f>IF(Final_DF!A139="","",Final_DF!A139)</f>
        <v>ACC</v>
      </c>
      <c r="B139" s="21" t="str">
        <f>IF(Final_DF!G139="","",Final_DF!G139)</f>
        <v xml:space="preserve">ACC LIMITED                         </v>
      </c>
      <c r="C139" s="21" t="str">
        <f>IF(Final_DF!E139="","",Final_DF!E139)</f>
        <v>Non-Energy Minerals</v>
      </c>
      <c r="D139" s="21" t="str">
        <f>IF(Final_DF!F139="","",Final_DF!F139)</f>
        <v>Construction Materials</v>
      </c>
      <c r="E139" s="21" t="b">
        <f>IF(Final_DF!BT139="","",Final_DF!BT139)</f>
        <v>0</v>
      </c>
      <c r="F139" s="21" t="b">
        <f>IF(Final_DF!BJ139="","",Final_DF!BJ139)</f>
        <v>1</v>
      </c>
      <c r="G139" s="21" t="b">
        <f>IF(Final_DF!CS139="","",Final_DF!CS139)</f>
        <v>0</v>
      </c>
      <c r="H139" s="37" t="str">
        <f>IF(Final_DF!CT139="","",Final_DF!CT139)</f>
        <v>na</v>
      </c>
      <c r="I139" s="37" t="str">
        <f>IF(Final_DF!CU139="","",Final_DF!CU139)</f>
        <v>na</v>
      </c>
      <c r="J139" s="21" t="str">
        <f>IF(Final_DF!CQ139="","",Final_DF!CQ139)</f>
        <v>BEARISH</v>
      </c>
      <c r="K139" s="21" t="str">
        <f>IF(Final_DF!CB139="","",Final_DF!CB139)</f>
        <v>Short Buildup</v>
      </c>
      <c r="L139" s="22" t="str">
        <f>IF(Final_DF!CV139="","",Final_DF!CV139)</f>
        <v>BULLISH</v>
      </c>
      <c r="M139" s="22">
        <f>IF(Final_DF!CW139="","",Final_DF!CW139)</f>
        <v>1</v>
      </c>
      <c r="N139" s="22">
        <f>IF(Final_DF!CX139="","",Final_DF!CX139)</f>
        <v>381</v>
      </c>
      <c r="O139" s="22" t="b">
        <f>IF(Final_DF!CY139="","",Final_DF!CY139)</f>
        <v>1</v>
      </c>
      <c r="P139" s="22" t="str">
        <f>IF(Final_DF!CM139="","",Final_DF!CM139)</f>
        <v>Buy</v>
      </c>
      <c r="Q139" s="22" t="str">
        <f>IF(Final_DF!CN139="","",Final_DF!CN139)</f>
        <v>LAST_WINNER</v>
      </c>
      <c r="R139" s="22">
        <f>IF(P139="","",ROUND((Final_DF!CO139/6)+1,0))</f>
        <v>2</v>
      </c>
      <c r="S139" s="22">
        <f>IF(Final_DF!CP139="","",Final_DF!CP139)</f>
        <v>2220</v>
      </c>
      <c r="T139" s="22">
        <f>IFERROR(VLOOKUP(A139,VSLRT!A:E,3,FALSE),"")</f>
        <v>0</v>
      </c>
      <c r="U139" s="22">
        <f>IFERROR(VLOOKUP(A139,VSLRT!A:E,4,FALSE),"")</f>
        <v>1</v>
      </c>
      <c r="V139" s="22">
        <f>IFERROR(VLOOKUP(A139,VSLRT!A:E,5,FALSE),"")</f>
        <v>0</v>
      </c>
      <c r="W139" s="23" t="b">
        <f>IF(Final_DF!BA139="","",Final_DF!BA139)</f>
        <v>0</v>
      </c>
      <c r="X139" s="23" t="b">
        <f>IF(Final_DF!BB139="","",Final_DF!BB139)</f>
        <v>0</v>
      </c>
      <c r="Y139" s="23" t="b">
        <f>IF(Final_DF!BC139="","",Final_DF!BC139)</f>
        <v>0</v>
      </c>
      <c r="Z139" s="23">
        <f>IF(Final_DF!AW139="","",Final_DF!AW139)</f>
        <v>0</v>
      </c>
      <c r="AA139" s="23">
        <f>IF(Final_DF!AX139="","",Final_DF!AX139)</f>
        <v>0</v>
      </c>
      <c r="AB139" s="23">
        <f>IF(Final_DF!AY139="","",Final_DF!AY139)</f>
        <v>0</v>
      </c>
      <c r="AC139" s="23">
        <f>IF(Final_DF!M139="","",ROUND(Final_DF!M139,2))</f>
        <v>0.16</v>
      </c>
      <c r="AD139" s="23">
        <f>IF(Final_DF!L139="","",ROUND(Final_DF!L139,2))</f>
        <v>2286.1999999999998</v>
      </c>
      <c r="AE139" s="23" t="b">
        <f>IF(Final_DF!AZ139="","",Final_DF!AZ139)</f>
        <v>0</v>
      </c>
      <c r="AH139" s="23" t="str">
        <f>IF(Final_DF!AO139="","",Final_DF!AO139)</f>
        <v>VR169</v>
      </c>
      <c r="AI139" s="23" t="b">
        <f>IF(Final_DF!AP139="","",Final_DF!AP139)</f>
        <v>0</v>
      </c>
      <c r="AJ139" s="23" t="str">
        <f>IF(Final_DF!AH139="","",Final_DF!AH139)</f>
        <v>0.08</v>
      </c>
      <c r="AK139" s="21" t="str">
        <f>IFERROR(VLOOKUP(A139,Postmarket!A:X,24,FALSE),"")</f>
        <v/>
      </c>
      <c r="AL139" s="21" t="str">
        <f>IFERROR(VLOOKUP(A139,Postmarket!A:X,23,FALSE),"")</f>
        <v/>
      </c>
      <c r="AM139" s="21">
        <f>IFERROR(VLOOKUP(A139,Postmarket!A:X,8,FALSE),"")</f>
        <v>0.3</v>
      </c>
      <c r="AN139" s="21">
        <f>IFERROR(VLOOKUP(A139,Postmarket!A:F,5,FALSE),"")</f>
        <v>2277.1</v>
      </c>
      <c r="AO139" s="23" t="str">
        <f>IF(Final_DF!DB139="","",Final_DF!DB139)</f>
        <v/>
      </c>
      <c r="AP139" s="23">
        <f>IF(Final_DF!CZ139="","",Final_DF!CZ139)</f>
        <v>40.6</v>
      </c>
      <c r="AQ139" s="23">
        <f>IF(Final_DF!DA139="","",Final_DF!DA139)</f>
        <v>41.33</v>
      </c>
      <c r="AR139" s="23" t="b">
        <f>IF(Final_DF!DC139="","",Final_DF!DC139)</f>
        <v>0</v>
      </c>
      <c r="AS139" s="23" t="b">
        <f>IF(Final_DF!DD139="","",Final_DF!DD139)</f>
        <v>0</v>
      </c>
      <c r="AT139" s="23" t="b">
        <f>IF(Final_DF!DE139="","",Final_DF!DE139)</f>
        <v>0</v>
      </c>
      <c r="AU139" s="23" t="b">
        <f>IF(Final_DF!DF139="","",Final_DF!DF139)</f>
        <v>0</v>
      </c>
      <c r="AY139" s="3"/>
      <c r="AZ139" s="3"/>
      <c r="BA139" s="3"/>
      <c r="BB139" s="55"/>
      <c r="BC139" s="3"/>
      <c r="BD139" s="3"/>
      <c r="BE139" s="3"/>
      <c r="BF139" s="3"/>
      <c r="BG139" s="3"/>
      <c r="BH139" s="3"/>
      <c r="BI139" s="3"/>
      <c r="BJ139" s="3"/>
      <c r="BK139" s="3"/>
      <c r="BL139" s="3"/>
      <c r="BM139" s="3"/>
      <c r="BN139" s="3"/>
      <c r="BO139" s="3"/>
      <c r="BP139" s="3"/>
      <c r="BQ139" s="3"/>
      <c r="BR139" s="3"/>
      <c r="BS139" s="3"/>
      <c r="BT139" s="3"/>
      <c r="BU139" s="99"/>
      <c r="BV139" s="99"/>
      <c r="BW139" s="3"/>
      <c r="BX139" s="3"/>
      <c r="BY139" s="3"/>
      <c r="BZ139" s="3"/>
      <c r="CA139" s="3"/>
      <c r="CG139" s="3"/>
      <c r="CH139" s="3"/>
      <c r="CI139" s="3"/>
      <c r="CJ139" s="55"/>
      <c r="CK139" s="3"/>
      <c r="CL139" s="3"/>
      <c r="CM139" s="3"/>
      <c r="CN139" s="3"/>
      <c r="CO139" s="3"/>
      <c r="CP139" s="3"/>
      <c r="CQ139" s="3"/>
      <c r="CR139" s="3"/>
      <c r="CS139" s="3"/>
      <c r="CT139" s="3"/>
      <c r="CU139" s="3"/>
      <c r="CV139" s="3"/>
      <c r="CW139" s="3"/>
      <c r="CX139" s="3"/>
      <c r="CY139" s="3"/>
      <c r="CZ139" s="3"/>
      <c r="DA139" s="3"/>
      <c r="DB139" s="3"/>
      <c r="DC139" s="99"/>
      <c r="DD139" s="99"/>
      <c r="DE139" s="3"/>
      <c r="DF139" s="3"/>
      <c r="DG139" s="3"/>
      <c r="DH139" s="3"/>
      <c r="DI139" s="3"/>
      <c r="DJ139" s="3"/>
      <c r="DK139" s="3"/>
      <c r="DP139" s="3"/>
      <c r="DQ139" s="3"/>
      <c r="DR139" s="3"/>
      <c r="DW139" s="3"/>
      <c r="DX139" s="3"/>
      <c r="DY139" s="3"/>
      <c r="ED139" s="3"/>
      <c r="EE139" s="3"/>
      <c r="EF139" s="55"/>
      <c r="EO139" s="3"/>
      <c r="EP139" s="55"/>
      <c r="FB139" s="3">
        <v>0</v>
      </c>
      <c r="FC139" s="3" t="s">
        <v>194</v>
      </c>
      <c r="FD139" s="3">
        <v>7856</v>
      </c>
      <c r="FE139" s="3">
        <v>5</v>
      </c>
      <c r="FF139" s="27">
        <v>1</v>
      </c>
      <c r="FG139" s="27"/>
      <c r="FH139" s="27">
        <v>1</v>
      </c>
      <c r="FT139" s="3"/>
      <c r="FU139" s="3"/>
      <c r="FV139" s="27"/>
      <c r="FW139" s="27"/>
      <c r="FX139" s="27"/>
      <c r="FY139" s="27"/>
      <c r="FZ139" s="27"/>
      <c r="GA139" s="3"/>
      <c r="GB139" s="3"/>
      <c r="GC139" s="3"/>
      <c r="GD139" s="3" t="s">
        <v>92</v>
      </c>
      <c r="GE139" s="3" t="str">
        <f t="shared" si="48"/>
        <v>t14 = 'BANKNIFTY1!'</v>
      </c>
      <c r="GF139" s="3" t="str">
        <f t="shared" si="49"/>
        <v/>
      </c>
      <c r="GG139" s="3"/>
      <c r="GH139" s="3"/>
      <c r="GI139" s="3"/>
      <c r="GJ139" s="3"/>
      <c r="GK139" s="3" t="s">
        <v>193</v>
      </c>
      <c r="GL139" s="27">
        <v>1</v>
      </c>
      <c r="GM139" s="27"/>
      <c r="GN139" s="27"/>
      <c r="GO139" s="27"/>
      <c r="GP139" s="27"/>
      <c r="GQ139" s="3"/>
      <c r="GR139" s="3" t="s">
        <v>92</v>
      </c>
      <c r="GS139" s="3" t="str">
        <f t="shared" si="50"/>
        <v>t14 = 'NSE:ULTRACEMCO1!'</v>
      </c>
      <c r="GT139" s="3" t="str">
        <f t="shared" si="51"/>
        <v>ULTRACEMCO</v>
      </c>
      <c r="GU139" s="3"/>
      <c r="GV139" s="3"/>
      <c r="HA139" s="3"/>
      <c r="HB139" s="3"/>
      <c r="HC139" s="3"/>
      <c r="HD139" s="3"/>
      <c r="HE139" s="3"/>
      <c r="HF139" s="3"/>
      <c r="HG139" s="3"/>
      <c r="HH139" s="3"/>
      <c r="HI139" s="3"/>
      <c r="HJ139" s="3"/>
      <c r="HK139" s="3"/>
      <c r="HL139" s="3"/>
      <c r="HM139" s="3"/>
      <c r="HN139" s="55"/>
      <c r="HO139" s="3"/>
      <c r="HP139" s="27"/>
      <c r="HQ139" s="27"/>
      <c r="HR139" s="27"/>
      <c r="HS139" s="27"/>
      <c r="HT139" s="27"/>
      <c r="HU139" s="27"/>
      <c r="HV139" s="27"/>
      <c r="HW139" s="27"/>
      <c r="HX139" s="3"/>
      <c r="HY139" s="3"/>
      <c r="HZ139" s="3"/>
      <c r="IA139" s="3"/>
      <c r="IB139" s="3"/>
      <c r="IC139" s="3"/>
      <c r="ID139" s="3"/>
    </row>
    <row r="140" spans="1:238" ht="24" x14ac:dyDescent="0.25">
      <c r="A140" s="21" t="str">
        <f>IF(Final_DF!A140="","",Final_DF!A140)</f>
        <v>APOLLOHOSP</v>
      </c>
      <c r="B140" s="21" t="str">
        <f>IF(Final_DF!G140="","",Final_DF!G140)</f>
        <v xml:space="preserve">APOLLO HOSPITALS ENTER. L           </v>
      </c>
      <c r="C140" s="21" t="str">
        <f>IF(Final_DF!E140="","",Final_DF!E140)</f>
        <v>Health Services</v>
      </c>
      <c r="D140" s="21" t="str">
        <f>IF(Final_DF!F140="","",Final_DF!F140)</f>
        <v>Hospital/Nursing Management</v>
      </c>
      <c r="E140" s="21" t="b">
        <f>IF(Final_DF!BT140="","",Final_DF!BT140)</f>
        <v>0</v>
      </c>
      <c r="F140" s="21" t="b">
        <f>IF(Final_DF!BJ140="","",Final_DF!BJ140)</f>
        <v>1</v>
      </c>
      <c r="G140" s="21" t="b">
        <f>IF(Final_DF!CS140="","",Final_DF!CS140)</f>
        <v>1</v>
      </c>
      <c r="H140" s="37" t="str">
        <f>IF(Final_DF!CT140="","",Final_DF!CT140)</f>
        <v>BULLISH_ALIGNMENT</v>
      </c>
      <c r="I140" s="37" t="str">
        <f>IF(Final_DF!CU140="","",Final_DF!CU140)</f>
        <v>BULLISH_ALIGNMENT</v>
      </c>
      <c r="J140" s="21" t="str">
        <f>IF(Final_DF!CQ140="","",Final_DF!CQ140)</f>
        <v>BULLISH</v>
      </c>
      <c r="K140" s="21" t="str">
        <f>IF(Final_DF!CB140="","",Final_DF!CB140)</f>
        <v>Significant Long Buildup</v>
      </c>
      <c r="L140" s="22" t="str">
        <f>IF(Final_DF!CV140="","",Final_DF!CV140)</f>
        <v>BULLISH</v>
      </c>
      <c r="M140" s="22">
        <f>IF(Final_DF!CW140="","",Final_DF!CW140)</f>
        <v>7</v>
      </c>
      <c r="N140" s="22">
        <f>IF(Final_DF!CX140="","",Final_DF!CX140)</f>
        <v>986</v>
      </c>
      <c r="O140" s="22" t="b">
        <f>IF(Final_DF!CY140="","",Final_DF!CY140)</f>
        <v>0</v>
      </c>
      <c r="P140" s="22" t="str">
        <f>IF(Final_DF!CM140="","",Final_DF!CM140)</f>
        <v>Buy</v>
      </c>
      <c r="Q140" s="22" t="str">
        <f>IF(Final_DF!CN140="","",Final_DF!CN140)</f>
        <v>LAST_LOSER</v>
      </c>
      <c r="R140" s="22">
        <f>IF(P140="","",ROUND((Final_DF!CO140/6)+1,0))</f>
        <v>4</v>
      </c>
      <c r="S140" s="22">
        <f>IF(Final_DF!CP140="","",Final_DF!CP140)</f>
        <v>5850</v>
      </c>
      <c r="T140" s="22">
        <f>IFERROR(VLOOKUP(A140,VSLRT!A:E,3,FALSE),"")</f>
        <v>0</v>
      </c>
      <c r="U140" s="22">
        <f>IFERROR(VLOOKUP(A140,VSLRT!A:E,4,FALSE),"")</f>
        <v>1</v>
      </c>
      <c r="V140" s="22">
        <f>IFERROR(VLOOKUP(A140,VSLRT!A:E,5,FALSE),"")</f>
        <v>0</v>
      </c>
      <c r="W140" s="23" t="b">
        <f>IF(Final_DF!BA140="","",Final_DF!BA140)</f>
        <v>0</v>
      </c>
      <c r="X140" s="23" t="b">
        <f>IF(Final_DF!BB140="","",Final_DF!BB140)</f>
        <v>0</v>
      </c>
      <c r="Y140" s="23" t="b">
        <f>IF(Final_DF!BC140="","",Final_DF!BC140)</f>
        <v>0</v>
      </c>
      <c r="Z140" s="23">
        <f>IF(Final_DF!AW140="","",Final_DF!AW140)</f>
        <v>0</v>
      </c>
      <c r="AA140" s="23">
        <f>IF(Final_DF!AX140="","",Final_DF!AX140)</f>
        <v>0</v>
      </c>
      <c r="AB140" s="23">
        <f>IF(Final_DF!AY140="","",Final_DF!AY140)</f>
        <v>0</v>
      </c>
      <c r="AC140" s="23">
        <f>IF(Final_DF!M140="","",ROUND(Final_DF!M140,2))</f>
        <v>0.27</v>
      </c>
      <c r="AD140" s="23">
        <f>IF(Final_DF!L140="","",ROUND(Final_DF!L140,2))</f>
        <v>6113.25</v>
      </c>
      <c r="AE140" s="23" t="b">
        <f>IF(Final_DF!AZ140="","",Final_DF!AZ140)</f>
        <v>0</v>
      </c>
      <c r="AH140" s="23" t="str">
        <f>IF(Final_DF!AO140="","",Final_DF!AO140)</f>
        <v>VR123</v>
      </c>
      <c r="AI140" s="23" t="b">
        <f>IF(Final_DF!AP140="","",Final_DF!AP140)</f>
        <v>0</v>
      </c>
      <c r="AJ140" s="23" t="str">
        <f>IF(Final_DF!AH140="","",Final_DF!AH140)</f>
        <v>0.42</v>
      </c>
      <c r="AK140" s="21" t="str">
        <f>IFERROR(VLOOKUP(A140,Postmarket!A:X,24,FALSE),"")</f>
        <v/>
      </c>
      <c r="AL140" s="21" t="str">
        <f>IFERROR(VLOOKUP(A140,Postmarket!A:X,23,FALSE),"")</f>
        <v/>
      </c>
      <c r="AM140" s="21">
        <f>IFERROR(VLOOKUP(A140,Postmarket!A:X,8,FALSE),"")</f>
        <v>0.21</v>
      </c>
      <c r="AN140" s="21">
        <f>IFERROR(VLOOKUP(A140,Postmarket!A:F,5,FALSE),"")</f>
        <v>6094.65</v>
      </c>
      <c r="AO140" s="23" t="str">
        <f>IF(Final_DF!DB140="","",Final_DF!DB140)</f>
        <v/>
      </c>
      <c r="AP140" s="23">
        <f>IF(Final_DF!CZ140="","",Final_DF!CZ140)</f>
        <v>19.73</v>
      </c>
      <c r="AQ140" s="23">
        <f>IF(Final_DF!DA140="","",Final_DF!DA140)</f>
        <v>19.62</v>
      </c>
      <c r="AR140" s="23" t="b">
        <f>IF(Final_DF!DC140="","",Final_DF!DC140)</f>
        <v>1</v>
      </c>
      <c r="AS140" s="23" t="b">
        <f>IF(Final_DF!DD140="","",Final_DF!DD140)</f>
        <v>0</v>
      </c>
      <c r="AT140" s="23" t="b">
        <f>IF(Final_DF!DE140="","",Final_DF!DE140)</f>
        <v>1</v>
      </c>
      <c r="AU140" s="23" t="b">
        <f>IF(Final_DF!DF140="","",Final_DF!DF140)</f>
        <v>0</v>
      </c>
      <c r="AY140" s="3"/>
      <c r="AZ140" s="3"/>
      <c r="BA140" s="3"/>
      <c r="BB140" s="55"/>
      <c r="BC140" s="3"/>
      <c r="BD140" s="3"/>
      <c r="BE140" s="3"/>
      <c r="BF140" s="3"/>
      <c r="BG140" s="3"/>
      <c r="BH140" s="3"/>
      <c r="BI140" s="3"/>
      <c r="BJ140" s="3"/>
      <c r="BK140" s="3"/>
      <c r="BL140" s="3"/>
      <c r="BM140" s="3"/>
      <c r="BN140" s="3"/>
      <c r="BO140" s="3"/>
      <c r="BP140" s="3"/>
      <c r="BQ140" s="3"/>
      <c r="BR140" s="3"/>
      <c r="BS140" s="3"/>
      <c r="BT140" s="3"/>
      <c r="BU140" s="99"/>
      <c r="BV140" s="99"/>
      <c r="BW140" s="3"/>
      <c r="BX140" s="3"/>
      <c r="BY140" s="3"/>
      <c r="BZ140" s="3"/>
      <c r="CA140" s="3"/>
      <c r="CG140" s="3"/>
      <c r="CH140" s="3"/>
      <c r="CI140" s="3"/>
      <c r="CJ140" s="55"/>
      <c r="CK140" s="3"/>
      <c r="CL140" s="3"/>
      <c r="CM140" s="3"/>
      <c r="CN140" s="3"/>
      <c r="CO140" s="3"/>
      <c r="CP140" s="3"/>
      <c r="CQ140" s="3"/>
      <c r="CR140" s="3"/>
      <c r="CS140" s="3"/>
      <c r="CT140" s="3"/>
      <c r="CU140" s="3"/>
      <c r="CV140" s="3"/>
      <c r="CW140" s="3"/>
      <c r="CX140" s="3"/>
      <c r="CY140" s="3"/>
      <c r="CZ140" s="3"/>
      <c r="DA140" s="3"/>
      <c r="DB140" s="3"/>
      <c r="DC140" s="99"/>
      <c r="DD140" s="99"/>
      <c r="DE140" s="3"/>
      <c r="DF140" s="3"/>
      <c r="DG140" s="3"/>
      <c r="DH140" s="3"/>
      <c r="DI140" s="3"/>
      <c r="DJ140" s="3"/>
      <c r="DK140" s="3"/>
      <c r="DP140" s="3"/>
      <c r="DQ140" s="3"/>
      <c r="DR140" s="3"/>
      <c r="DW140" s="3"/>
      <c r="DX140" s="3"/>
      <c r="DY140" s="3"/>
      <c r="ED140" s="3"/>
      <c r="EE140" s="3"/>
      <c r="EF140" s="55"/>
      <c r="EO140" s="3"/>
      <c r="EP140" s="55"/>
      <c r="FB140" s="3"/>
      <c r="FC140" s="3" t="s">
        <v>279</v>
      </c>
      <c r="FD140" s="3">
        <v>3617</v>
      </c>
      <c r="FE140" s="3">
        <v>2</v>
      </c>
      <c r="FF140" s="27"/>
      <c r="FG140" s="27">
        <v>1</v>
      </c>
      <c r="FH140" s="27">
        <v>1</v>
      </c>
      <c r="FT140" s="3"/>
      <c r="FU140" s="3"/>
      <c r="FV140" s="27"/>
      <c r="FW140" s="27"/>
      <c r="FX140" s="27"/>
      <c r="FY140" s="27"/>
      <c r="FZ140" s="27"/>
      <c r="GA140" s="3"/>
      <c r="GB140" s="3"/>
      <c r="GC140" s="3"/>
      <c r="GD140" s="3" t="s">
        <v>93</v>
      </c>
      <c r="GE140" s="3" t="str">
        <f t="shared" si="48"/>
        <v>t15 = 'BANKNIFTY1!'</v>
      </c>
      <c r="GF140" s="3" t="str">
        <f t="shared" si="49"/>
        <v/>
      </c>
      <c r="GG140" s="3"/>
      <c r="GH140" s="3"/>
      <c r="GI140" s="3"/>
      <c r="GJ140" s="3"/>
      <c r="GK140" s="3" t="s">
        <v>298</v>
      </c>
      <c r="GL140" s="27">
        <v>1</v>
      </c>
      <c r="GM140" s="27"/>
      <c r="GN140" s="27"/>
      <c r="GO140" s="27"/>
      <c r="GP140" s="27"/>
      <c r="GQ140" s="3"/>
      <c r="GR140" s="3" t="s">
        <v>93</v>
      </c>
      <c r="GS140" s="3" t="str">
        <f t="shared" si="50"/>
        <v>t15 = 'NSE:UPL1!'</v>
      </c>
      <c r="GT140" s="3" t="str">
        <f t="shared" si="51"/>
        <v>UPL</v>
      </c>
      <c r="GU140" s="3"/>
      <c r="GV140" s="3"/>
      <c r="HA140" s="3"/>
      <c r="HB140" s="3"/>
      <c r="HC140" s="3"/>
      <c r="HD140" s="3"/>
      <c r="HE140" s="3"/>
      <c r="HF140" s="3"/>
      <c r="HG140" s="3"/>
      <c r="HH140" s="3"/>
      <c r="HI140" s="3"/>
      <c r="HJ140" s="3"/>
      <c r="HK140" s="3"/>
      <c r="HL140" s="3"/>
      <c r="HM140" s="3"/>
      <c r="HN140" s="55"/>
      <c r="HO140" s="3"/>
      <c r="HP140" s="27"/>
      <c r="HQ140" s="27"/>
      <c r="HR140" s="27"/>
      <c r="HS140" s="27"/>
      <c r="HT140" s="27"/>
      <c r="HU140" s="27"/>
      <c r="HV140" s="27"/>
      <c r="HW140" s="27"/>
      <c r="HX140" s="3"/>
      <c r="HY140" s="3"/>
      <c r="HZ140" s="3"/>
      <c r="IA140" s="3"/>
      <c r="IB140" s="3"/>
      <c r="IC140" s="3"/>
      <c r="ID140" s="3"/>
    </row>
    <row r="141" spans="1:238" x14ac:dyDescent="0.25">
      <c r="A141" s="21" t="str">
        <f>IF(Final_DF!A141="","",Final_DF!A141)</f>
        <v>BRITANNIA</v>
      </c>
      <c r="B141" s="21" t="str">
        <f>IF(Final_DF!G141="","",Final_DF!G141)</f>
        <v xml:space="preserve">BRITANNIA INDUSTRIES LTD            </v>
      </c>
      <c r="C141" s="21" t="str">
        <f>IF(Final_DF!E141="","",Final_DF!E141)</f>
        <v>Consumer Non-Durables</v>
      </c>
      <c r="D141" s="21" t="str">
        <f>IF(Final_DF!F141="","",Final_DF!F141)</f>
        <v>Food: Specialty/Candy</v>
      </c>
      <c r="E141" s="21" t="b">
        <f>IF(Final_DF!BT141="","",Final_DF!BT141)</f>
        <v>0</v>
      </c>
      <c r="F141" s="21" t="b">
        <f>IF(Final_DF!BJ141="","",Final_DF!BJ141)</f>
        <v>1</v>
      </c>
      <c r="G141" s="21" t="b">
        <f>IF(Final_DF!CS141="","",Final_DF!CS141)</f>
        <v>0</v>
      </c>
      <c r="H141" s="37" t="str">
        <f>IF(Final_DF!CT141="","",Final_DF!CT141)</f>
        <v>na</v>
      </c>
      <c r="I141" s="37" t="str">
        <f>IF(Final_DF!CU141="","",Final_DF!CU141)</f>
        <v>na</v>
      </c>
      <c r="J141" s="21" t="str">
        <f>IF(Final_DF!CQ141="","",Final_DF!CQ141)</f>
        <v>BEARISH</v>
      </c>
      <c r="K141" s="21" t="str">
        <f>IF(Final_DF!CB141="","",Final_DF!CB141)</f>
        <v>Short Buildup</v>
      </c>
      <c r="L141" s="22" t="str">
        <f>IF(Final_DF!CV141="","",Final_DF!CV141)</f>
        <v>BULLISH</v>
      </c>
      <c r="M141" s="22">
        <f>IF(Final_DF!CW141="","",Final_DF!CW141)</f>
        <v>2</v>
      </c>
      <c r="N141" s="22">
        <f>IF(Final_DF!CX141="","",Final_DF!CX141)</f>
        <v>859</v>
      </c>
      <c r="O141" s="22" t="b">
        <f>IF(Final_DF!CY141="","",Final_DF!CY141)</f>
        <v>1</v>
      </c>
      <c r="P141" s="22" t="str">
        <f>IF(Final_DF!CM141="","",Final_DF!CM141)</f>
        <v>Buy</v>
      </c>
      <c r="Q141" s="22" t="str">
        <f>IF(Final_DF!CN141="","",Final_DF!CN141)</f>
        <v>LAST_WINNER</v>
      </c>
      <c r="R141" s="22">
        <f>IF(P141="","",ROUND((Final_DF!CO141/6)+1,0))</f>
        <v>3</v>
      </c>
      <c r="S141" s="22">
        <f>IF(Final_DF!CP141="","",Final_DF!CP141)</f>
        <v>5020</v>
      </c>
      <c r="T141" s="22">
        <f>IFERROR(VLOOKUP(A141,VSLRT!A:E,3,FALSE),"")</f>
        <v>0</v>
      </c>
      <c r="U141" s="22">
        <f>IFERROR(VLOOKUP(A141,VSLRT!A:E,4,FALSE),"")</f>
        <v>0</v>
      </c>
      <c r="V141" s="22">
        <f>IFERROR(VLOOKUP(A141,VSLRT!A:E,5,FALSE),"")</f>
        <v>0</v>
      </c>
      <c r="W141" s="23" t="b">
        <f>IF(Final_DF!BA141="","",Final_DF!BA141)</f>
        <v>0</v>
      </c>
      <c r="X141" s="23" t="b">
        <f>IF(Final_DF!BB141="","",Final_DF!BB141)</f>
        <v>0</v>
      </c>
      <c r="Y141" s="23" t="b">
        <f>IF(Final_DF!BC141="","",Final_DF!BC141)</f>
        <v>0</v>
      </c>
      <c r="Z141" s="23">
        <f>IF(Final_DF!AW141="","",Final_DF!AW141)</f>
        <v>0</v>
      </c>
      <c r="AA141" s="23">
        <f>IF(Final_DF!AX141="","",Final_DF!AX141)</f>
        <v>0</v>
      </c>
      <c r="AB141" s="23">
        <f>IF(Final_DF!AY141="","",Final_DF!AY141)</f>
        <v>0</v>
      </c>
      <c r="AC141" s="23">
        <f>IF(Final_DF!M141="","",ROUND(Final_DF!M141,2))</f>
        <v>0.32</v>
      </c>
      <c r="AD141" s="23">
        <f>IF(Final_DF!L141="","",ROUND(Final_DF!L141,2))</f>
        <v>5157.75</v>
      </c>
      <c r="AE141" s="23" t="b">
        <f>IF(Final_DF!AZ141="","",Final_DF!AZ141)</f>
        <v>0</v>
      </c>
      <c r="AH141" s="23" t="str">
        <f>IF(Final_DF!AO141="","",Final_DF!AO141)</f>
        <v>VR154</v>
      </c>
      <c r="AI141" s="23" t="b">
        <f>IF(Final_DF!AP141="","",Final_DF!AP141)</f>
        <v>0</v>
      </c>
      <c r="AJ141" s="23" t="str">
        <f>IF(Final_DF!AH141="","",Final_DF!AH141)</f>
        <v>0.49</v>
      </c>
      <c r="AK141" s="21" t="str">
        <f>IFERROR(VLOOKUP(A141,Postmarket!A:X,24,FALSE),"")</f>
        <v/>
      </c>
      <c r="AL141" s="21" t="str">
        <f>IFERROR(VLOOKUP(A141,Postmarket!A:X,23,FALSE),"")</f>
        <v/>
      </c>
      <c r="AM141" s="21">
        <f>IFERROR(VLOOKUP(A141,Postmarket!A:X,8,FALSE),"")</f>
        <v>0.2</v>
      </c>
      <c r="AN141" s="21">
        <f>IFERROR(VLOOKUP(A141,Postmarket!A:F,5,FALSE),"")</f>
        <v>5138.6499999999996</v>
      </c>
      <c r="AO141" s="23" t="str">
        <f>IF(Final_DF!DB141="","",Final_DF!DB141)</f>
        <v/>
      </c>
      <c r="AP141" s="23">
        <f>IF(Final_DF!CZ141="","",Final_DF!CZ141)</f>
        <v>17.489999999999998</v>
      </c>
      <c r="AQ141" s="23">
        <f>IF(Final_DF!DA141="","",Final_DF!DA141)</f>
        <v>17.66</v>
      </c>
      <c r="AR141" s="23" t="b">
        <f>IF(Final_DF!DC141="","",Final_DF!DC141)</f>
        <v>0</v>
      </c>
      <c r="AS141" s="23" t="b">
        <f>IF(Final_DF!DD141="","",Final_DF!DD141)</f>
        <v>0</v>
      </c>
      <c r="AT141" s="23" t="b">
        <f>IF(Final_DF!DE141="","",Final_DF!DE141)</f>
        <v>0</v>
      </c>
      <c r="AU141" s="23" t="b">
        <f>IF(Final_DF!DF141="","",Final_DF!DF141)</f>
        <v>0</v>
      </c>
      <c r="AY141" s="3"/>
      <c r="AZ141" s="3"/>
      <c r="BA141" s="3"/>
      <c r="BB141" s="55"/>
      <c r="BC141" s="3"/>
      <c r="BD141" s="3"/>
      <c r="BE141" s="3"/>
      <c r="BF141" s="3"/>
      <c r="BG141" s="3"/>
      <c r="BH141" s="3"/>
      <c r="BI141" s="3"/>
      <c r="BJ141" s="3"/>
      <c r="BK141" s="3"/>
      <c r="BL141" s="3"/>
      <c r="BM141" s="3"/>
      <c r="BN141" s="3"/>
      <c r="BO141" s="3"/>
      <c r="BP141" s="3"/>
      <c r="BQ141" s="3"/>
      <c r="BR141" s="3"/>
      <c r="BS141" s="3"/>
      <c r="BT141" s="3"/>
      <c r="BU141" s="99"/>
      <c r="BV141" s="99"/>
      <c r="BW141" s="3"/>
      <c r="BX141" s="3"/>
      <c r="BY141" s="3"/>
      <c r="BZ141" s="3"/>
      <c r="CA141" s="3"/>
      <c r="CG141" s="3"/>
      <c r="CH141" s="3"/>
      <c r="CI141" s="3"/>
      <c r="CJ141" s="55"/>
      <c r="CK141" s="3"/>
      <c r="CL141" s="3"/>
      <c r="CM141" s="3"/>
      <c r="CN141" s="3"/>
      <c r="CO141" s="3"/>
      <c r="CP141" s="3"/>
      <c r="CQ141" s="3"/>
      <c r="CR141" s="3"/>
      <c r="CS141" s="3"/>
      <c r="CT141" s="3"/>
      <c r="CU141" s="3"/>
      <c r="CV141" s="3"/>
      <c r="CW141" s="3"/>
      <c r="CX141" s="3"/>
      <c r="CY141" s="3"/>
      <c r="CZ141" s="3"/>
      <c r="DA141" s="3"/>
      <c r="DB141" s="3"/>
      <c r="DC141" s="99"/>
      <c r="DD141" s="99"/>
      <c r="DE141" s="3"/>
      <c r="DF141" s="3"/>
      <c r="DG141" s="3"/>
      <c r="DH141" s="3"/>
      <c r="DI141" s="3"/>
      <c r="DJ141" s="3"/>
      <c r="DK141" s="3"/>
      <c r="DP141" s="3"/>
      <c r="DQ141" s="3"/>
      <c r="DR141" s="3"/>
      <c r="DW141" s="3"/>
      <c r="DX141" s="3"/>
      <c r="DY141" s="3"/>
      <c r="ED141" s="3"/>
      <c r="EE141" s="3"/>
      <c r="EF141" s="55"/>
      <c r="EO141" s="3"/>
      <c r="EP141" s="55"/>
      <c r="FB141" s="3" t="s">
        <v>2</v>
      </c>
      <c r="FC141" s="3"/>
      <c r="FD141" s="3"/>
      <c r="FE141" s="3"/>
      <c r="FF141" s="27">
        <v>56</v>
      </c>
      <c r="FG141" s="27">
        <v>79</v>
      </c>
      <c r="FH141" s="27">
        <v>135</v>
      </c>
      <c r="FT141" s="3"/>
      <c r="FU141" s="3"/>
      <c r="FV141" s="27"/>
      <c r="FW141" s="27"/>
      <c r="FX141" s="27"/>
      <c r="FY141" s="27"/>
      <c r="FZ141" s="27"/>
      <c r="GA141" s="3"/>
      <c r="GB141" s="3"/>
      <c r="GC141" s="3"/>
      <c r="GD141" s="3" t="s">
        <v>94</v>
      </c>
      <c r="GE141" s="3" t="str">
        <f t="shared" si="48"/>
        <v>t16 = 'BANKNIFTY1!'</v>
      </c>
      <c r="GF141" s="3" t="str">
        <f t="shared" si="49"/>
        <v/>
      </c>
      <c r="GG141" s="3"/>
      <c r="GH141" s="3"/>
      <c r="GI141" s="3"/>
      <c r="GJ141" s="3"/>
      <c r="GK141" s="3" t="s">
        <v>206</v>
      </c>
      <c r="GL141" s="27">
        <v>1</v>
      </c>
      <c r="GM141" s="27"/>
      <c r="GN141" s="27"/>
      <c r="GO141" s="27"/>
      <c r="GP141" s="27"/>
      <c r="GQ141" s="3"/>
      <c r="GR141" s="3" t="s">
        <v>94</v>
      </c>
      <c r="GS141" s="3" t="str">
        <f t="shared" si="50"/>
        <v>t16 = 'NSE:VEDL1!'</v>
      </c>
      <c r="GT141" s="3" t="str">
        <f t="shared" si="51"/>
        <v>VEDL</v>
      </c>
      <c r="GU141" s="3"/>
      <c r="GV141" s="3"/>
      <c r="HA141" s="3"/>
      <c r="HB141" s="3"/>
      <c r="HC141" s="3"/>
      <c r="HD141" s="3"/>
      <c r="HE141" s="3"/>
      <c r="HF141" s="3"/>
      <c r="HG141" s="3"/>
      <c r="HH141" s="3"/>
      <c r="HI141" s="3"/>
      <c r="HJ141" s="3"/>
      <c r="HK141" s="3"/>
      <c r="HL141" s="3"/>
      <c r="HM141" s="3"/>
      <c r="HN141" s="55"/>
      <c r="HO141" s="3"/>
      <c r="HP141" s="27"/>
      <c r="HQ141" s="27"/>
      <c r="HR141" s="27"/>
      <c r="HS141" s="27"/>
      <c r="HT141" s="27"/>
      <c r="HU141" s="27"/>
      <c r="HV141" s="27"/>
      <c r="HW141" s="27"/>
      <c r="HX141" s="3"/>
      <c r="HY141" s="3"/>
      <c r="HZ141" s="3"/>
      <c r="IA141" s="3"/>
      <c r="IB141" s="3"/>
      <c r="IC141" s="3"/>
      <c r="ID141" s="3"/>
    </row>
    <row r="142" spans="1:238" x14ac:dyDescent="0.25">
      <c r="A142" s="21" t="str">
        <f>IF(Final_DF!A142="","",Final_DF!A142)</f>
        <v>NAVINFLUOR</v>
      </c>
      <c r="B142" s="21" t="str">
        <f>IF(Final_DF!G142="","",Final_DF!G142)</f>
        <v xml:space="preserve">NAVIN FLUORINE INT. LTD             </v>
      </c>
      <c r="C142" s="21" t="str">
        <f>IF(Final_DF!E142="","",Final_DF!E142)</f>
        <v>Process Industries</v>
      </c>
      <c r="D142" s="21" t="str">
        <f>IF(Final_DF!F142="","",Final_DF!F142)</f>
        <v>Chemicals: Specialty</v>
      </c>
      <c r="E142" s="21" t="b">
        <f>IF(Final_DF!BT142="","",Final_DF!BT142)</f>
        <v>0</v>
      </c>
      <c r="F142" s="21" t="b">
        <f>IF(Final_DF!BJ142="","",Final_DF!BJ142)</f>
        <v>1</v>
      </c>
      <c r="G142" s="21" t="b">
        <f>IF(Final_DF!CS142="","",Final_DF!CS142)</f>
        <v>1</v>
      </c>
      <c r="H142" s="37" t="str">
        <f>IF(Final_DF!CT142="","",Final_DF!CT142)</f>
        <v>BEARISH_ALIGNMENT</v>
      </c>
      <c r="I142" s="37" t="str">
        <f>IF(Final_DF!CU142="","",Final_DF!CU142)</f>
        <v>na</v>
      </c>
      <c r="J142" s="21" t="str">
        <f>IF(Final_DF!CQ142="","",Final_DF!CQ142)</f>
        <v>BEARISH</v>
      </c>
      <c r="K142" s="21" t="str">
        <f>IF(Final_DF!CB142="","",Final_DF!CB142)</f>
        <v>Significant Short Buildup</v>
      </c>
      <c r="L142" s="22" t="str">
        <f>IF(Final_DF!CV142="","",Final_DF!CV142)</f>
        <v>BULLISH</v>
      </c>
      <c r="M142" s="22">
        <f>IF(Final_DF!CW142="","",Final_DF!CW142)</f>
        <v>23</v>
      </c>
      <c r="N142" s="22">
        <f>IF(Final_DF!CX142="","",Final_DF!CX142)</f>
        <v>636</v>
      </c>
      <c r="O142" s="22" t="b">
        <f>IF(Final_DF!CY142="","",Final_DF!CY142)</f>
        <v>0</v>
      </c>
      <c r="P142" s="22" t="str">
        <f>IF(Final_DF!CM142="","",Final_DF!CM142)</f>
        <v>Sell</v>
      </c>
      <c r="Q142" s="22" t="str">
        <f>IF(Final_DF!CN142="","",Final_DF!CN142)</f>
        <v>LAST_WINNER</v>
      </c>
      <c r="R142" s="22">
        <f>IF(P142="","",ROUND((Final_DF!CO142/6)+1,0))</f>
        <v>18</v>
      </c>
      <c r="S142" s="22">
        <f>IF(Final_DF!CP142="","",Final_DF!CP142)</f>
        <v>3900</v>
      </c>
      <c r="T142" s="22">
        <f>IFERROR(VLOOKUP(A142,VSLRT!A:E,3,FALSE),"")</f>
        <v>0</v>
      </c>
      <c r="U142" s="22">
        <f>IFERROR(VLOOKUP(A142,VSLRT!A:E,4,FALSE),"")</f>
        <v>0</v>
      </c>
      <c r="V142" s="22">
        <f>IFERROR(VLOOKUP(A142,VSLRT!A:E,5,FALSE),"")</f>
        <v>0</v>
      </c>
      <c r="W142" s="23" t="b">
        <f>IF(Final_DF!BA142="","",Final_DF!BA142)</f>
        <v>1</v>
      </c>
      <c r="X142" s="23" t="b">
        <f>IF(Final_DF!BB142="","",Final_DF!BB142)</f>
        <v>1</v>
      </c>
      <c r="Y142" s="23" t="b">
        <f>IF(Final_DF!BC142="","",Final_DF!BC142)</f>
        <v>1</v>
      </c>
      <c r="Z142" s="23" t="str">
        <f>IF(Final_DF!AW142="","",Final_DF!AW142)</f>
        <v>LPR5</v>
      </c>
      <c r="AA142" s="23" t="str">
        <f>IF(Final_DF!AX142="","",Final_DF!AX142)</f>
        <v>LOR4</v>
      </c>
      <c r="AB142" s="23" t="str">
        <f>IF(Final_DF!AY142="","",Final_DF!AY142)</f>
        <v>LVR5</v>
      </c>
      <c r="AC142" s="23">
        <f>IF(Final_DF!M142="","",ROUND(Final_DF!M142,2))</f>
        <v>0.33</v>
      </c>
      <c r="AD142" s="23">
        <f>IF(Final_DF!L142="","",ROUND(Final_DF!L142,2))</f>
        <v>3431.4</v>
      </c>
      <c r="AE142" s="23" t="b">
        <f>IF(Final_DF!AZ142="","",Final_DF!AZ142)</f>
        <v>0</v>
      </c>
      <c r="AH142" s="23" t="str">
        <f>IF(Final_DF!AO142="","",Final_DF!AO142)</f>
        <v>VR162</v>
      </c>
      <c r="AI142" s="23" t="b">
        <f>IF(Final_DF!AP142="","",Final_DF!AP142)</f>
        <v>0</v>
      </c>
      <c r="AJ142" s="23" t="str">
        <f>IF(Final_DF!AH142="","",Final_DF!AH142)</f>
        <v>0.85</v>
      </c>
      <c r="AK142" s="21" t="str">
        <f>IFERROR(VLOOKUP(A142,Postmarket!A:X,24,FALSE),"")</f>
        <v/>
      </c>
      <c r="AL142" s="21" t="str">
        <f>IFERROR(VLOOKUP(A142,Postmarket!A:X,23,FALSE),"")</f>
        <v/>
      </c>
      <c r="AM142" s="21">
        <f>IFERROR(VLOOKUP(A142,Postmarket!A:X,8,FALSE),"")</f>
        <v>1.1399999999999999</v>
      </c>
      <c r="AN142" s="21">
        <f>IFERROR(VLOOKUP(A142,Postmarket!A:F,5,FALSE),"")</f>
        <v>3411</v>
      </c>
      <c r="AO142" s="23" t="str">
        <f>IF(Final_DF!DB142="","",Final_DF!DB142)</f>
        <v/>
      </c>
      <c r="AP142" s="23">
        <f>IF(Final_DF!CZ142="","",Final_DF!CZ142)</f>
        <v>50.98</v>
      </c>
      <c r="AQ142" s="23">
        <f>IF(Final_DF!DA142="","",Final_DF!DA142)</f>
        <v>47.27</v>
      </c>
      <c r="AR142" s="23" t="b">
        <f>IF(Final_DF!DC142="","",Final_DF!DC142)</f>
        <v>0</v>
      </c>
      <c r="AS142" s="23" t="b">
        <f>IF(Final_DF!DD142="","",Final_DF!DD142)</f>
        <v>0</v>
      </c>
      <c r="AT142" s="23" t="b">
        <f>IF(Final_DF!DE142="","",Final_DF!DE142)</f>
        <v>0</v>
      </c>
      <c r="AU142" s="23" t="b">
        <f>IF(Final_DF!DF142="","",Final_DF!DF142)</f>
        <v>0</v>
      </c>
      <c r="AY142" s="3"/>
      <c r="AZ142" s="3"/>
      <c r="BA142" s="3"/>
      <c r="BB142" s="55"/>
      <c r="BC142" s="3"/>
      <c r="BD142" s="3"/>
      <c r="BE142" s="3"/>
      <c r="BF142" s="3"/>
      <c r="BG142" s="3"/>
      <c r="BH142" s="3"/>
      <c r="BI142" s="3"/>
      <c r="BJ142" s="3"/>
      <c r="BK142" s="3"/>
      <c r="BL142" s="3"/>
      <c r="BM142" s="3"/>
      <c r="BN142" s="3"/>
      <c r="BO142" s="3"/>
      <c r="BP142" s="3"/>
      <c r="BQ142" s="3"/>
      <c r="BR142" s="3"/>
      <c r="BS142" s="3"/>
      <c r="BT142" s="3"/>
      <c r="BU142" s="99"/>
      <c r="BV142" s="99"/>
      <c r="BW142" s="3"/>
      <c r="BX142" s="3"/>
      <c r="BY142" s="3"/>
      <c r="BZ142" s="3"/>
      <c r="CA142" s="3"/>
      <c r="CG142" s="3"/>
      <c r="CH142" s="3"/>
      <c r="CI142" s="3"/>
      <c r="CJ142" s="55"/>
      <c r="CK142" s="3"/>
      <c r="CL142" s="3"/>
      <c r="CM142" s="3"/>
      <c r="CN142" s="3"/>
      <c r="CO142" s="3"/>
      <c r="CP142" s="3"/>
      <c r="CQ142" s="3"/>
      <c r="CR142" s="3"/>
      <c r="CS142" s="3"/>
      <c r="CT142" s="3"/>
      <c r="CU142" s="3"/>
      <c r="CV142" s="3"/>
      <c r="CW142" s="3"/>
      <c r="CX142" s="3"/>
      <c r="CY142" s="3"/>
      <c r="CZ142" s="3"/>
      <c r="DA142" s="3"/>
      <c r="DB142" s="3"/>
      <c r="DC142" s="99"/>
      <c r="DD142" s="99"/>
      <c r="DE142" s="3"/>
      <c r="DF142" s="3"/>
      <c r="DG142" s="3"/>
      <c r="DH142" s="3"/>
      <c r="DI142" s="3"/>
      <c r="DJ142" s="3"/>
      <c r="DK142" s="3"/>
      <c r="DP142" s="3"/>
      <c r="DQ142" s="3"/>
      <c r="DR142" s="3"/>
      <c r="DW142" s="3"/>
      <c r="DX142" s="3"/>
      <c r="DY142" s="3"/>
      <c r="ED142" s="3"/>
      <c r="EE142" s="3"/>
      <c r="EF142" s="55"/>
      <c r="EO142" s="3"/>
      <c r="EP142" s="55"/>
      <c r="FB142" s="3"/>
      <c r="FC142" s="3"/>
      <c r="FT142" s="3"/>
      <c r="FU142" s="3"/>
      <c r="FV142" s="27"/>
      <c r="FW142" s="27"/>
      <c r="FX142" s="27"/>
      <c r="FY142" s="27"/>
      <c r="FZ142" s="27"/>
      <c r="GA142" s="3"/>
      <c r="GB142" s="3"/>
      <c r="GC142" s="3"/>
      <c r="GD142" s="3" t="s">
        <v>95</v>
      </c>
      <c r="GE142" s="3" t="str">
        <f t="shared" si="48"/>
        <v>t17 = 'BANKNIFTY1!'</v>
      </c>
      <c r="GF142" s="3" t="str">
        <f t="shared" si="49"/>
        <v/>
      </c>
      <c r="GG142" s="3"/>
      <c r="GH142" s="3"/>
      <c r="GI142" s="3"/>
      <c r="GJ142" s="3"/>
      <c r="GK142" s="3" t="s">
        <v>299</v>
      </c>
      <c r="GL142" s="27">
        <v>1</v>
      </c>
      <c r="GM142" s="27"/>
      <c r="GN142" s="27"/>
      <c r="GO142" s="27"/>
      <c r="GP142" s="27"/>
      <c r="GQ142" s="3"/>
      <c r="GR142" s="3" t="s">
        <v>95</v>
      </c>
      <c r="GS142" s="3" t="str">
        <f t="shared" si="50"/>
        <v>t17 = 'NSE:VOLTAS1!'</v>
      </c>
      <c r="GT142" s="3" t="str">
        <f t="shared" si="51"/>
        <v>VOLTAS</v>
      </c>
      <c r="GU142" s="3"/>
      <c r="GV142" s="3"/>
      <c r="HA142" s="3"/>
      <c r="HB142" s="3"/>
      <c r="HC142" s="3"/>
      <c r="HD142" s="3"/>
      <c r="HE142" s="3"/>
      <c r="HF142" s="3"/>
      <c r="HG142" s="3"/>
      <c r="HH142" s="3"/>
      <c r="HI142" s="3"/>
      <c r="HJ142" s="3"/>
      <c r="HK142" s="3"/>
      <c r="HL142" s="3"/>
      <c r="HM142" s="3"/>
      <c r="HN142" s="55"/>
      <c r="HO142" s="3"/>
      <c r="HP142" s="27"/>
      <c r="HQ142" s="27"/>
      <c r="HR142" s="27"/>
      <c r="HS142" s="27"/>
      <c r="HT142" s="27"/>
      <c r="HU142" s="27"/>
      <c r="HV142" s="27"/>
      <c r="HW142" s="27"/>
      <c r="HX142" s="3"/>
      <c r="HY142" s="3"/>
      <c r="HZ142" s="3"/>
      <c r="IA142" s="3"/>
      <c r="IB142" s="3"/>
      <c r="IC142" s="3"/>
      <c r="ID142" s="3"/>
    </row>
    <row r="143" spans="1:238" x14ac:dyDescent="0.25">
      <c r="A143" s="21" t="str">
        <f>IF(Final_DF!A143="","",Final_DF!A143)</f>
        <v>LTTS</v>
      </c>
      <c r="B143" s="21" t="str">
        <f>IF(Final_DF!G143="","",Final_DF!G143)</f>
        <v xml:space="preserve">L&amp;T TECHNOLOGY SER. LTD.            </v>
      </c>
      <c r="C143" s="21" t="str">
        <f>IF(Final_DF!E143="","",Final_DF!E143)</f>
        <v>Industrial Services</v>
      </c>
      <c r="D143" s="21" t="str">
        <f>IF(Final_DF!F143="","",Final_DF!F143)</f>
        <v>Engineering &amp; Construction</v>
      </c>
      <c r="E143" s="21" t="b">
        <f>IF(Final_DF!BT143="","",Final_DF!BT143)</f>
        <v>0</v>
      </c>
      <c r="F143" s="21" t="b">
        <f>IF(Final_DF!BJ143="","",Final_DF!BJ143)</f>
        <v>1</v>
      </c>
      <c r="G143" s="21" t="b">
        <f>IF(Final_DF!CS143="","",Final_DF!CS143)</f>
        <v>0</v>
      </c>
      <c r="H143" s="37" t="str">
        <f>IF(Final_DF!CT143="","",Final_DF!CT143)</f>
        <v>BULLISH_ALIGNMENT</v>
      </c>
      <c r="I143" s="37" t="str">
        <f>IF(Final_DF!CU143="","",Final_DF!CU143)</f>
        <v>BULLISH_ALIGNMENT</v>
      </c>
      <c r="J143" s="21" t="str">
        <f>IF(Final_DF!CQ143="","",Final_DF!CQ143)</f>
        <v>BULLISH</v>
      </c>
      <c r="K143" s="21" t="str">
        <f>IF(Final_DF!CB143="","",Final_DF!CB143)</f>
        <v>Short Covering</v>
      </c>
      <c r="L143" s="22" t="str">
        <f>IF(Final_DF!CV143="","",Final_DF!CV143)</f>
        <v>BEARISH</v>
      </c>
      <c r="M143" s="22">
        <f>IF(Final_DF!CW143="","",Final_DF!CW143)</f>
        <v>1</v>
      </c>
      <c r="N143" s="22">
        <f>IF(Final_DF!CX143="","",Final_DF!CX143)</f>
        <v>1</v>
      </c>
      <c r="O143" s="22" t="b">
        <f>IF(Final_DF!CY143="","",Final_DF!CY143)</f>
        <v>1</v>
      </c>
      <c r="P143" s="22" t="str">
        <f>IF(Final_DF!CM143="","",Final_DF!CM143)</f>
        <v>Buy</v>
      </c>
      <c r="Q143" s="22" t="str">
        <f>IF(Final_DF!CN143="","",Final_DF!CN143)</f>
        <v>LAST_LOSER</v>
      </c>
      <c r="R143" s="22">
        <f>IF(P143="","",ROUND((Final_DF!CO143/6)+1,0))</f>
        <v>6</v>
      </c>
      <c r="S143" s="22">
        <f>IF(Final_DF!CP143="","",Final_DF!CP143)</f>
        <v>5300</v>
      </c>
      <c r="T143" s="22">
        <f>IFERROR(VLOOKUP(A143,VSLRT!A:E,3,FALSE),"")</f>
        <v>0</v>
      </c>
      <c r="U143" s="22">
        <f>IFERROR(VLOOKUP(A143,VSLRT!A:E,4,FALSE),"")</f>
        <v>0</v>
      </c>
      <c r="V143" s="22">
        <f>IFERROR(VLOOKUP(A143,VSLRT!A:E,5,FALSE),"")</f>
        <v>0</v>
      </c>
      <c r="W143" s="23" t="b">
        <f>IF(Final_DF!BA143="","",Final_DF!BA143)</f>
        <v>0</v>
      </c>
      <c r="X143" s="23" t="b">
        <f>IF(Final_DF!BB143="","",Final_DF!BB143)</f>
        <v>0</v>
      </c>
      <c r="Y143" s="23" t="b">
        <f>IF(Final_DF!BC143="","",Final_DF!BC143)</f>
        <v>0</v>
      </c>
      <c r="Z143" s="23">
        <f>IF(Final_DF!AW143="","",Final_DF!AW143)</f>
        <v>0</v>
      </c>
      <c r="AA143" s="23">
        <f>IF(Final_DF!AX143="","",Final_DF!AX143)</f>
        <v>0</v>
      </c>
      <c r="AB143" s="23">
        <f>IF(Final_DF!AY143="","",Final_DF!AY143)</f>
        <v>0</v>
      </c>
      <c r="AC143" s="23">
        <f>IF(Final_DF!M143="","",ROUND(Final_DF!M143,2))</f>
        <v>0.35</v>
      </c>
      <c r="AD143" s="23">
        <f>IF(Final_DF!L143="","",ROUND(Final_DF!L143,2))</f>
        <v>5429.15</v>
      </c>
      <c r="AE143" s="23" t="b">
        <f>IF(Final_DF!AZ143="","",Final_DF!AZ143)</f>
        <v>0</v>
      </c>
      <c r="AH143" s="23" t="str">
        <f>IF(Final_DF!AO143="","",Final_DF!AO143)</f>
        <v>VR113</v>
      </c>
      <c r="AI143" s="23" t="b">
        <f>IF(Final_DF!AP143="","",Final_DF!AP143)</f>
        <v>0</v>
      </c>
      <c r="AJ143" s="23" t="str">
        <f>IF(Final_DF!AH143="","",Final_DF!AH143)</f>
        <v>1.06</v>
      </c>
      <c r="AK143" s="21" t="str">
        <f>IFERROR(VLOOKUP(A143,Postmarket!A:X,24,FALSE),"")</f>
        <v/>
      </c>
      <c r="AL143" s="21" t="str">
        <f>IFERROR(VLOOKUP(A143,Postmarket!A:X,23,FALSE),"")</f>
        <v/>
      </c>
      <c r="AM143" s="21">
        <f>IFERROR(VLOOKUP(A143,Postmarket!A:X,8,FALSE),"")</f>
        <v>0.4</v>
      </c>
      <c r="AN143" s="21">
        <f>IFERROR(VLOOKUP(A143,Postmarket!A:F,5,FALSE),"")</f>
        <v>5387.05</v>
      </c>
      <c r="AO143" s="23" t="str">
        <f>IF(Final_DF!DB143="","",Final_DF!DB143)</f>
        <v/>
      </c>
      <c r="AP143" s="23">
        <f>IF(Final_DF!CZ143="","",Final_DF!CZ143)</f>
        <v>39.479999999999997</v>
      </c>
      <c r="AQ143" s="23">
        <f>IF(Final_DF!DA143="","",Final_DF!DA143)</f>
        <v>43.77</v>
      </c>
      <c r="AR143" s="23" t="b">
        <f>IF(Final_DF!DC143="","",Final_DF!DC143)</f>
        <v>0</v>
      </c>
      <c r="AS143" s="23" t="b">
        <f>IF(Final_DF!DD143="","",Final_DF!DD143)</f>
        <v>0</v>
      </c>
      <c r="AT143" s="23" t="b">
        <f>IF(Final_DF!DE143="","",Final_DF!DE143)</f>
        <v>0</v>
      </c>
      <c r="AU143" s="23" t="b">
        <f>IF(Final_DF!DF143="","",Final_DF!DF143)</f>
        <v>0</v>
      </c>
      <c r="AY143" s="3"/>
      <c r="AZ143" s="3"/>
      <c r="BA143" s="3"/>
      <c r="BB143" s="55"/>
      <c r="BC143" s="3"/>
      <c r="BD143" s="3"/>
      <c r="BE143" s="3"/>
      <c r="BF143" s="3"/>
      <c r="BG143" s="3"/>
      <c r="BH143" s="3"/>
      <c r="BI143" s="3"/>
      <c r="BJ143" s="3"/>
      <c r="BK143" s="3"/>
      <c r="BL143" s="3"/>
      <c r="BM143" s="3"/>
      <c r="BN143" s="3"/>
      <c r="BO143" s="3"/>
      <c r="BP143" s="3"/>
      <c r="BQ143" s="3"/>
      <c r="BR143" s="3"/>
      <c r="BS143" s="3"/>
      <c r="BT143" s="3"/>
      <c r="BU143" s="99"/>
      <c r="BV143" s="99"/>
      <c r="BW143" s="3"/>
      <c r="BX143" s="3"/>
      <c r="BY143" s="3"/>
      <c r="BZ143" s="3"/>
      <c r="CA143" s="3"/>
      <c r="CG143" s="3"/>
      <c r="CH143" s="3"/>
      <c r="CI143" s="3"/>
      <c r="CJ143" s="55"/>
      <c r="CK143" s="3"/>
      <c r="CL143" s="3"/>
      <c r="CM143" s="3"/>
      <c r="CN143" s="3"/>
      <c r="CO143" s="3"/>
      <c r="CP143" s="3"/>
      <c r="CQ143" s="3"/>
      <c r="CR143" s="3"/>
      <c r="CS143" s="3"/>
      <c r="CT143" s="3"/>
      <c r="CU143" s="3"/>
      <c r="CV143" s="3"/>
      <c r="CW143" s="3"/>
      <c r="CX143" s="3"/>
      <c r="CY143" s="3"/>
      <c r="CZ143" s="3"/>
      <c r="DA143" s="3"/>
      <c r="DB143" s="3"/>
      <c r="DC143" s="99"/>
      <c r="DD143" s="99"/>
      <c r="DE143" s="3"/>
      <c r="DF143" s="3"/>
      <c r="DG143" s="3"/>
      <c r="DH143" s="3"/>
      <c r="DI143" s="3"/>
      <c r="DJ143" s="3"/>
      <c r="DK143" s="3"/>
      <c r="DP143" s="3"/>
      <c r="DQ143" s="3"/>
      <c r="DR143" s="3"/>
      <c r="DW143" s="3"/>
      <c r="DX143" s="3"/>
      <c r="DY143" s="3"/>
      <c r="ED143" s="3"/>
      <c r="EE143" s="3"/>
      <c r="EF143" s="55"/>
      <c r="EO143" s="3"/>
      <c r="EP143" s="55"/>
      <c r="FB143" s="3"/>
      <c r="FC143" s="3"/>
      <c r="FT143" s="3"/>
      <c r="FU143" s="3"/>
      <c r="FV143" s="27"/>
      <c r="FW143" s="27"/>
      <c r="FX143" s="27"/>
      <c r="FY143" s="27"/>
      <c r="FZ143" s="27"/>
      <c r="GA143" s="3"/>
      <c r="GB143" s="3"/>
      <c r="GC143" s="3"/>
      <c r="GD143" s="3" t="s">
        <v>96</v>
      </c>
      <c r="GE143" s="3" t="str">
        <f t="shared" si="48"/>
        <v>t18 = 'BANKNIFTY1!'</v>
      </c>
      <c r="GF143" s="3" t="str">
        <f t="shared" si="49"/>
        <v/>
      </c>
      <c r="GG143" s="3"/>
      <c r="GH143" s="3"/>
      <c r="GI143" s="3"/>
      <c r="GJ143" s="3"/>
      <c r="GK143" s="3" t="s">
        <v>300</v>
      </c>
      <c r="GL143" s="27">
        <v>1</v>
      </c>
      <c r="GM143" s="27"/>
      <c r="GN143" s="27"/>
      <c r="GO143" s="27"/>
      <c r="GP143" s="27"/>
      <c r="GQ143" s="3"/>
      <c r="GR143" s="3" t="s">
        <v>96</v>
      </c>
      <c r="GS143" s="3" t="str">
        <f t="shared" si="50"/>
        <v>t18 = 'NSE:WIPRO1!'</v>
      </c>
      <c r="GT143" s="3" t="str">
        <f t="shared" si="51"/>
        <v>WIPRO</v>
      </c>
      <c r="GU143" s="3"/>
      <c r="GV143" s="3"/>
      <c r="HA143" s="3"/>
      <c r="HB143" s="3"/>
      <c r="HC143" s="3"/>
      <c r="HD143" s="3"/>
      <c r="HE143" s="3"/>
      <c r="HF143" s="3"/>
      <c r="HG143" s="3"/>
      <c r="HH143" s="3"/>
      <c r="HI143" s="3"/>
      <c r="HJ143" s="3"/>
      <c r="HK143" s="3"/>
      <c r="HL143" s="3"/>
      <c r="HM143" s="3"/>
      <c r="HN143" s="55"/>
      <c r="HO143" s="3"/>
      <c r="HP143" s="27"/>
      <c r="HQ143" s="27"/>
      <c r="HR143" s="27"/>
      <c r="HS143" s="27"/>
      <c r="HT143" s="27"/>
      <c r="HU143" s="27"/>
      <c r="HV143" s="27"/>
      <c r="HW143" s="27"/>
      <c r="HX143" s="3"/>
      <c r="HY143" s="3"/>
      <c r="HZ143" s="3"/>
      <c r="IA143" s="3"/>
      <c r="IB143" s="3"/>
      <c r="IC143" s="3"/>
      <c r="ID143" s="3"/>
    </row>
    <row r="144" spans="1:238" x14ac:dyDescent="0.25">
      <c r="A144" s="21" t="str">
        <f>IF(Final_DF!A144="","",Final_DF!A144)</f>
        <v>POWERGRID</v>
      </c>
      <c r="B144" s="21" t="str">
        <f>IF(Final_DF!G144="","",Final_DF!G144)</f>
        <v xml:space="preserve">POWER GRID CORP. LTD.               </v>
      </c>
      <c r="C144" s="21" t="str">
        <f>IF(Final_DF!E144="","",Final_DF!E144)</f>
        <v>Utilities</v>
      </c>
      <c r="D144" s="21" t="str">
        <f>IF(Final_DF!F144="","",Final_DF!F144)</f>
        <v>Alternative Power Generation</v>
      </c>
      <c r="E144" s="21" t="b">
        <f>IF(Final_DF!BT144="","",Final_DF!BT144)</f>
        <v>0</v>
      </c>
      <c r="F144" s="21" t="b">
        <f>IF(Final_DF!BJ144="","",Final_DF!BJ144)</f>
        <v>1</v>
      </c>
      <c r="G144" s="21" t="b">
        <f>IF(Final_DF!CS144="","",Final_DF!CS144)</f>
        <v>0</v>
      </c>
      <c r="H144" s="37" t="str">
        <f>IF(Final_DF!CT144="","",Final_DF!CT144)</f>
        <v>na</v>
      </c>
      <c r="I144" s="37" t="str">
        <f>IF(Final_DF!CU144="","",Final_DF!CU144)</f>
        <v>BULLISH_ALIGNMENT</v>
      </c>
      <c r="J144" s="21" t="str">
        <f>IF(Final_DF!CQ144="","",Final_DF!CQ144)</f>
        <v>BEARISH</v>
      </c>
      <c r="K144" s="21" t="str">
        <f>IF(Final_DF!CB144="","",Final_DF!CB144)</f>
        <v>Short Buildup</v>
      </c>
      <c r="L144" s="22" t="str">
        <f>IF(Final_DF!CV144="","",Final_DF!CV144)</f>
        <v>BEARISH</v>
      </c>
      <c r="M144" s="22">
        <f>IF(Final_DF!CW144="","",Final_DF!CW144)</f>
        <v>1</v>
      </c>
      <c r="N144" s="22">
        <f>IF(Final_DF!CX144="","",Final_DF!CX144)</f>
        <v>1</v>
      </c>
      <c r="O144" s="22" t="b">
        <f>IF(Final_DF!CY144="","",Final_DF!CY144)</f>
        <v>1</v>
      </c>
      <c r="P144" s="22" t="str">
        <f>IF(Final_DF!CM144="","",Final_DF!CM144)</f>
        <v>Buy</v>
      </c>
      <c r="Q144" s="22" t="str">
        <f>IF(Final_DF!CN144="","",Final_DF!CN144)</f>
        <v>LAST_WINNER</v>
      </c>
      <c r="R144" s="22">
        <f>IF(P144="","",ROUND((Final_DF!CO144/6)+1,0))</f>
        <v>2</v>
      </c>
      <c r="S144" s="22">
        <f>IF(Final_DF!CP144="","",Final_DF!CP144)</f>
        <v>232.5</v>
      </c>
      <c r="T144" s="22">
        <f>IFERROR(VLOOKUP(A144,VSLRT!A:E,3,FALSE),"")</f>
        <v>0</v>
      </c>
      <c r="U144" s="22">
        <f>IFERROR(VLOOKUP(A144,VSLRT!A:E,4,FALSE),"")</f>
        <v>0</v>
      </c>
      <c r="V144" s="22">
        <f>IFERROR(VLOOKUP(A144,VSLRT!A:E,5,FALSE),"")</f>
        <v>0</v>
      </c>
      <c r="W144" s="23" t="b">
        <f>IF(Final_DF!BA144="","",Final_DF!BA144)</f>
        <v>0</v>
      </c>
      <c r="X144" s="23" t="b">
        <f>IF(Final_DF!BB144="","",Final_DF!BB144)</f>
        <v>0</v>
      </c>
      <c r="Y144" s="23" t="b">
        <f>IF(Final_DF!BC144="","",Final_DF!BC144)</f>
        <v>0</v>
      </c>
      <c r="Z144" s="23">
        <f>IF(Final_DF!AW144="","",Final_DF!AW144)</f>
        <v>0</v>
      </c>
      <c r="AA144" s="23">
        <f>IF(Final_DF!AX144="","",Final_DF!AX144)</f>
        <v>0</v>
      </c>
      <c r="AB144" s="23">
        <f>IF(Final_DF!AY144="","",Final_DF!AY144)</f>
        <v>0</v>
      </c>
      <c r="AC144" s="23">
        <f>IF(Final_DF!M144="","",ROUND(Final_DF!M144,2))</f>
        <v>0.36</v>
      </c>
      <c r="AD144" s="23">
        <f>IF(Final_DF!L144="","",ROUND(Final_DF!L144,2))</f>
        <v>237.35</v>
      </c>
      <c r="AE144" s="23" t="b">
        <f>IF(Final_DF!AZ144="","",Final_DF!AZ144)</f>
        <v>0</v>
      </c>
      <c r="AH144" s="23" t="str">
        <f>IF(Final_DF!AO144="","",Final_DF!AO144)</f>
        <v>VR37</v>
      </c>
      <c r="AI144" s="23" t="b">
        <f>IF(Final_DF!AP144="","",Final_DF!AP144)</f>
        <v>0</v>
      </c>
      <c r="AJ144" s="23" t="str">
        <f>IF(Final_DF!AH144="","",Final_DF!AH144)</f>
        <v>1.10</v>
      </c>
      <c r="AK144" s="21" t="str">
        <f>IFERROR(VLOOKUP(A144,Postmarket!A:X,24,FALSE),"")</f>
        <v>LOR21</v>
      </c>
      <c r="AL144" s="21" t="str">
        <f>IFERROR(VLOOKUP(A144,Postmarket!A:X,23,FALSE),"")</f>
        <v/>
      </c>
      <c r="AM144" s="21">
        <f>IFERROR(VLOOKUP(A144,Postmarket!A:X,8,FALSE),"")</f>
        <v>0.72</v>
      </c>
      <c r="AN144" s="21">
        <f>IFERROR(VLOOKUP(A144,Postmarket!A:F,5,FALSE),"")</f>
        <v>235.4</v>
      </c>
      <c r="AO144" s="23" t="str">
        <f>IF(Final_DF!DB144="","",Final_DF!DB144)</f>
        <v/>
      </c>
      <c r="AP144" s="23">
        <f>IF(Final_DF!CZ144="","",Final_DF!CZ144)</f>
        <v>15.72</v>
      </c>
      <c r="AQ144" s="23">
        <f>IF(Final_DF!DA144="","",Final_DF!DA144)</f>
        <v>15.86</v>
      </c>
      <c r="AR144" s="23" t="b">
        <f>IF(Final_DF!DC144="","",Final_DF!DC144)</f>
        <v>0</v>
      </c>
      <c r="AS144" s="23" t="b">
        <f>IF(Final_DF!DD144="","",Final_DF!DD144)</f>
        <v>0</v>
      </c>
      <c r="AT144" s="23" t="b">
        <f>IF(Final_DF!DE144="","",Final_DF!DE144)</f>
        <v>0</v>
      </c>
      <c r="AU144" s="23" t="b">
        <f>IF(Final_DF!DF144="","",Final_DF!DF144)</f>
        <v>0</v>
      </c>
      <c r="AY144" s="3"/>
      <c r="AZ144" s="3"/>
      <c r="BA144" s="3"/>
      <c r="BB144" s="55"/>
      <c r="BC144" s="3"/>
      <c r="BD144" s="3"/>
      <c r="BE144" s="3"/>
      <c r="BF144" s="3"/>
      <c r="BG144" s="3"/>
      <c r="BH144" s="3"/>
      <c r="BI144" s="3"/>
      <c r="BJ144" s="3"/>
      <c r="BK144" s="3"/>
      <c r="BL144" s="3"/>
      <c r="BM144" s="3"/>
      <c r="BN144" s="3"/>
      <c r="BO144" s="3"/>
      <c r="BP144" s="3"/>
      <c r="BQ144" s="3"/>
      <c r="BR144" s="3"/>
      <c r="BS144" s="3"/>
      <c r="BT144" s="3"/>
      <c r="BU144" s="99"/>
      <c r="BV144" s="99"/>
      <c r="BW144" s="3"/>
      <c r="BX144" s="3"/>
      <c r="BY144" s="3"/>
      <c r="BZ144" s="3"/>
      <c r="CA144" s="3"/>
      <c r="CG144" s="3"/>
      <c r="CH144" s="3"/>
      <c r="CI144" s="3"/>
      <c r="CJ144" s="55"/>
      <c r="CK144" s="3"/>
      <c r="CL144" s="3"/>
      <c r="CM144" s="3"/>
      <c r="CN144" s="3"/>
      <c r="CO144" s="3"/>
      <c r="CP144" s="3"/>
      <c r="CQ144" s="3"/>
      <c r="CR144" s="3"/>
      <c r="CS144" s="3"/>
      <c r="CT144" s="3"/>
      <c r="CU144" s="3"/>
      <c r="CV144" s="3"/>
      <c r="CW144" s="3"/>
      <c r="CX144" s="3"/>
      <c r="CY144" s="3"/>
      <c r="CZ144" s="3"/>
      <c r="DA144" s="3"/>
      <c r="DB144" s="3"/>
      <c r="DC144" s="99"/>
      <c r="DD144" s="99"/>
      <c r="DE144" s="3"/>
      <c r="DF144" s="3"/>
      <c r="DG144" s="3"/>
      <c r="DH144" s="3"/>
      <c r="DI144" s="3"/>
      <c r="DJ144" s="3"/>
      <c r="DK144" s="3"/>
      <c r="DP144" s="3"/>
      <c r="DQ144" s="3"/>
      <c r="DR144" s="3"/>
      <c r="DW144" s="3"/>
      <c r="DX144" s="3"/>
      <c r="DY144" s="3"/>
      <c r="ED144" s="3"/>
      <c r="EE144" s="3"/>
      <c r="EF144" s="55"/>
      <c r="EO144" s="3"/>
      <c r="EP144" s="55"/>
      <c r="FB144" s="3"/>
      <c r="FC144" s="3"/>
      <c r="FT144" s="3"/>
      <c r="FU144" s="3"/>
      <c r="FV144" s="27"/>
      <c r="FW144" s="27"/>
      <c r="FX144" s="27"/>
      <c r="FY144" s="27"/>
      <c r="FZ144" s="27"/>
      <c r="GA144" s="3"/>
      <c r="GB144" s="3"/>
      <c r="GC144" s="3"/>
      <c r="GD144" s="3" t="s">
        <v>97</v>
      </c>
      <c r="GE144" s="3" t="str">
        <f t="shared" si="48"/>
        <v>t19 = 'BANKNIFTY1!'</v>
      </c>
      <c r="GF144" s="3" t="str">
        <f t="shared" si="49"/>
        <v/>
      </c>
      <c r="GG144" s="3"/>
      <c r="GH144" s="3"/>
      <c r="GI144" s="3"/>
      <c r="GJ144" s="3"/>
      <c r="GK144" s="3" t="s">
        <v>368</v>
      </c>
      <c r="GL144" s="27">
        <v>1</v>
      </c>
      <c r="GM144" s="27"/>
      <c r="GN144" s="27"/>
      <c r="GO144" s="27"/>
      <c r="GP144" s="27"/>
      <c r="GQ144" s="3"/>
      <c r="GR144" s="3" t="s">
        <v>97</v>
      </c>
      <c r="GS144" s="3" t="str">
        <f t="shared" si="50"/>
        <v>t19 = 'NSE:ZEEL1!'</v>
      </c>
      <c r="GT144" s="3" t="str">
        <f t="shared" si="51"/>
        <v>ZEEL</v>
      </c>
      <c r="GU144" s="3"/>
      <c r="GV144" s="3"/>
      <c r="HA144" s="3"/>
      <c r="HB144" s="3"/>
      <c r="HC144" s="3"/>
      <c r="HD144" s="3"/>
      <c r="HE144" s="3"/>
      <c r="HF144" s="3"/>
      <c r="HG144" s="3"/>
      <c r="HH144" s="3"/>
      <c r="HI144" s="3"/>
      <c r="HJ144" s="3"/>
      <c r="HK144" s="3"/>
      <c r="HL144" s="3"/>
      <c r="HM144" s="3"/>
      <c r="HN144" s="55"/>
      <c r="HO144" s="3"/>
      <c r="HP144" s="27"/>
      <c r="HQ144" s="27"/>
      <c r="HR144" s="27"/>
      <c r="HS144" s="27"/>
      <c r="HT144" s="27"/>
      <c r="HU144" s="27"/>
      <c r="HV144" s="27"/>
      <c r="HW144" s="27"/>
      <c r="HX144" s="3"/>
      <c r="HY144" s="3"/>
      <c r="HZ144" s="3"/>
      <c r="IA144" s="3"/>
      <c r="IB144" s="3"/>
      <c r="IC144" s="3"/>
      <c r="ID144" s="3"/>
    </row>
    <row r="145" spans="1:238" x14ac:dyDescent="0.25">
      <c r="A145" s="21" t="str">
        <f>IF(Final_DF!A145="","",Final_DF!A145)</f>
        <v>HINDALCO</v>
      </c>
      <c r="B145" s="21" t="str">
        <f>IF(Final_DF!G145="","",Final_DF!G145)</f>
        <v xml:space="preserve">HINDALCO  INDUSTRIES  LTD           </v>
      </c>
      <c r="C145" s="21" t="str">
        <f>IF(Final_DF!E145="","",Final_DF!E145)</f>
        <v>Non-Energy Minerals</v>
      </c>
      <c r="D145" s="21" t="str">
        <f>IF(Final_DF!F145="","",Final_DF!F145)</f>
        <v>Other Metals/Minerals</v>
      </c>
      <c r="E145" s="21" t="b">
        <f>IF(Final_DF!BT145="","",Final_DF!BT145)</f>
        <v>0</v>
      </c>
      <c r="F145" s="21" t="b">
        <f>IF(Final_DF!BJ145="","",Final_DF!BJ145)</f>
        <v>1</v>
      </c>
      <c r="G145" s="21" t="b">
        <f>IF(Final_DF!CS145="","",Final_DF!CS145)</f>
        <v>1</v>
      </c>
      <c r="H145" s="37" t="str">
        <f>IF(Final_DF!CT145="","",Final_DF!CT145)</f>
        <v>na</v>
      </c>
      <c r="I145" s="37" t="str">
        <f>IF(Final_DF!CU145="","",Final_DF!CU145)</f>
        <v>BULLISH_ALIGNMENT</v>
      </c>
      <c r="J145" s="21" t="str">
        <f>IF(Final_DF!CQ145="","",Final_DF!CQ145)</f>
        <v>BEARISH</v>
      </c>
      <c r="K145" s="21" t="str">
        <f>IF(Final_DF!CB145="","",Final_DF!CB145)</f>
        <v>Significant Short Buildup</v>
      </c>
      <c r="L145" s="22" t="str">
        <f>IF(Final_DF!CV145="","",Final_DF!CV145)</f>
        <v>BULLISH</v>
      </c>
      <c r="M145" s="22">
        <f>IF(Final_DF!CW145="","",Final_DF!CW145)</f>
        <v>25</v>
      </c>
      <c r="N145" s="22">
        <f>IF(Final_DF!CX145="","",Final_DF!CX145)</f>
        <v>95</v>
      </c>
      <c r="O145" s="22" t="b">
        <f>IF(Final_DF!CY145="","",Final_DF!CY145)</f>
        <v>0</v>
      </c>
      <c r="P145" s="22" t="str">
        <f>IF(Final_DF!CM145="","",Final_DF!CM145)</f>
        <v>Buy</v>
      </c>
      <c r="Q145" s="22" t="str">
        <f>IF(Final_DF!CN145="","",Final_DF!CN145)</f>
        <v>LAST_WINNER</v>
      </c>
      <c r="R145" s="22">
        <f>IF(P145="","",ROUND((Final_DF!CO145/6)+1,0))</f>
        <v>2</v>
      </c>
      <c r="S145" s="22" t="str">
        <f>IF(Final_DF!CP145="","",Final_DF!CP145)</f>
        <v/>
      </c>
      <c r="T145" s="22">
        <f>IFERROR(VLOOKUP(A145,VSLRT!A:E,3,FALSE),"")</f>
        <v>0</v>
      </c>
      <c r="U145" s="22">
        <f>IFERROR(VLOOKUP(A145,VSLRT!A:E,4,FALSE),"")</f>
        <v>0</v>
      </c>
      <c r="V145" s="22">
        <f>IFERROR(VLOOKUP(A145,VSLRT!A:E,5,FALSE),"")</f>
        <v>0</v>
      </c>
      <c r="W145" s="23" t="b">
        <f>IF(Final_DF!BA145="","",Final_DF!BA145)</f>
        <v>0</v>
      </c>
      <c r="X145" s="23" t="b">
        <f>IF(Final_DF!BB145="","",Final_DF!BB145)</f>
        <v>0</v>
      </c>
      <c r="Y145" s="23" t="b">
        <f>IF(Final_DF!BC145="","",Final_DF!BC145)</f>
        <v>0</v>
      </c>
      <c r="Z145" s="23">
        <f>IF(Final_DF!AW145="","",Final_DF!AW145)</f>
        <v>0</v>
      </c>
      <c r="AA145" s="23">
        <f>IF(Final_DF!AX145="","",Final_DF!AX145)</f>
        <v>0</v>
      </c>
      <c r="AB145" s="23">
        <f>IF(Final_DF!AY145="","",Final_DF!AY145)</f>
        <v>0</v>
      </c>
      <c r="AC145" s="23">
        <f>IF(Final_DF!M145="","",ROUND(Final_DF!M145,2))</f>
        <v>0.37</v>
      </c>
      <c r="AD145" s="23">
        <f>IF(Final_DF!L145="","",ROUND(Final_DF!L145,2))</f>
        <v>560.5</v>
      </c>
      <c r="AE145" s="23" t="b">
        <f>IF(Final_DF!AZ145="","",Final_DF!AZ145)</f>
        <v>0</v>
      </c>
      <c r="AH145" s="23" t="str">
        <f>IF(Final_DF!AO145="","",Final_DF!AO145)</f>
        <v>VR58</v>
      </c>
      <c r="AI145" s="23" t="b">
        <f>IF(Final_DF!AP145="","",Final_DF!AP145)</f>
        <v>0</v>
      </c>
      <c r="AJ145" s="23" t="str">
        <f>IF(Final_DF!AH145="","",Final_DF!AH145)</f>
        <v>0.70</v>
      </c>
      <c r="AK145" s="21" t="str">
        <f>IFERROR(VLOOKUP(A145,Postmarket!A:X,24,FALSE),"")</f>
        <v/>
      </c>
      <c r="AL145" s="21" t="str">
        <f>IFERROR(VLOOKUP(A145,Postmarket!A:X,23,FALSE),"")</f>
        <v/>
      </c>
      <c r="AM145" s="21">
        <f>IFERROR(VLOOKUP(A145,Postmarket!A:X,8,FALSE),"")</f>
        <v>0.59</v>
      </c>
      <c r="AN145" s="21">
        <f>IFERROR(VLOOKUP(A145,Postmarket!A:F,5,FALSE),"")</f>
        <v>557.1</v>
      </c>
      <c r="AO145" s="23" t="str">
        <f>IF(Final_DF!DB145="","",Final_DF!DB145)</f>
        <v/>
      </c>
      <c r="AP145" s="23">
        <f>IF(Final_DF!CZ145="","",Final_DF!CZ145)</f>
        <v>25.65</v>
      </c>
      <c r="AQ145" s="23">
        <f>IF(Final_DF!DA145="","",Final_DF!DA145)</f>
        <v>26.92</v>
      </c>
      <c r="AR145" s="23" t="b">
        <f>IF(Final_DF!DC145="","",Final_DF!DC145)</f>
        <v>0</v>
      </c>
      <c r="AS145" s="23" t="b">
        <f>IF(Final_DF!DD145="","",Final_DF!DD145)</f>
        <v>0</v>
      </c>
      <c r="AT145" s="23" t="b">
        <f>IF(Final_DF!DE145="","",Final_DF!DE145)</f>
        <v>0</v>
      </c>
      <c r="AU145" s="23" t="b">
        <f>IF(Final_DF!DF145="","",Final_DF!DF145)</f>
        <v>0</v>
      </c>
      <c r="AY145" s="3"/>
      <c r="AZ145" s="3"/>
      <c r="BA145" s="3"/>
      <c r="BB145" s="55"/>
      <c r="BC145" s="3"/>
      <c r="BD145" s="3"/>
      <c r="BE145" s="3"/>
      <c r="BF145" s="3"/>
      <c r="BG145" s="3"/>
      <c r="BH145" s="3"/>
      <c r="BI145" s="3"/>
      <c r="BJ145" s="3"/>
      <c r="BK145" s="3"/>
      <c r="BL145" s="3"/>
      <c r="BM145" s="3"/>
      <c r="BN145" s="3"/>
      <c r="BO145" s="3"/>
      <c r="BP145" s="3"/>
      <c r="BQ145" s="3"/>
      <c r="BR145" s="3"/>
      <c r="BS145" s="3"/>
      <c r="BT145" s="3"/>
      <c r="BU145" s="99"/>
      <c r="BV145" s="99"/>
      <c r="BW145" s="3"/>
      <c r="BX145" s="3"/>
      <c r="BY145" s="3"/>
      <c r="BZ145" s="3"/>
      <c r="CA145" s="3"/>
      <c r="CG145" s="3"/>
      <c r="CH145" s="3"/>
      <c r="CI145" s="3"/>
      <c r="CJ145" s="55"/>
      <c r="CK145" s="3"/>
      <c r="CL145" s="3"/>
      <c r="CM145" s="3"/>
      <c r="CN145" s="3"/>
      <c r="CO145" s="3"/>
      <c r="CP145" s="3"/>
      <c r="CQ145" s="3"/>
      <c r="CR145" s="3"/>
      <c r="CS145" s="3"/>
      <c r="CT145" s="3"/>
      <c r="CU145" s="3"/>
      <c r="CV145" s="3"/>
      <c r="CW145" s="3"/>
      <c r="CX145" s="3"/>
      <c r="CY145" s="3"/>
      <c r="CZ145" s="3"/>
      <c r="DA145" s="3"/>
      <c r="DB145" s="3"/>
      <c r="DC145" s="99"/>
      <c r="DD145" s="99"/>
      <c r="DE145" s="3"/>
      <c r="DF145" s="3"/>
      <c r="DG145" s="3"/>
      <c r="DH145" s="3"/>
      <c r="DI145" s="3"/>
      <c r="DJ145" s="3"/>
      <c r="DK145" s="3"/>
      <c r="DP145" s="3"/>
      <c r="DQ145" s="3"/>
      <c r="DR145" s="3"/>
      <c r="DW145" s="3"/>
      <c r="DX145" s="3"/>
      <c r="DY145" s="3"/>
      <c r="ED145" s="3"/>
      <c r="EE145" s="3"/>
      <c r="EF145" s="55"/>
      <c r="EO145" s="3"/>
      <c r="EP145" s="55"/>
      <c r="FB145" s="3"/>
      <c r="FC145" s="3"/>
      <c r="FT145" s="3"/>
      <c r="FU145" s="3"/>
      <c r="FV145" s="27"/>
      <c r="FW145" s="27"/>
      <c r="FX145" s="27"/>
      <c r="FY145" s="27"/>
      <c r="FZ145" s="27"/>
      <c r="GA145" s="3"/>
      <c r="GB145" s="3"/>
      <c r="GC145" s="3"/>
      <c r="GD145" s="3" t="s">
        <v>98</v>
      </c>
      <c r="GE145" s="3" t="str">
        <f t="shared" si="48"/>
        <v>t20 = 'BANKNIFTY1!'</v>
      </c>
      <c r="GF145" s="3" t="str">
        <f t="shared" si="49"/>
        <v/>
      </c>
      <c r="GG145" s="3"/>
      <c r="GH145" s="3"/>
      <c r="GI145" s="3"/>
      <c r="GJ145" s="3"/>
      <c r="GK145" s="3" t="s">
        <v>2</v>
      </c>
      <c r="GL145" s="27">
        <v>141</v>
      </c>
      <c r="GM145" s="3"/>
      <c r="GN145" s="3"/>
      <c r="GO145" s="3"/>
      <c r="GP145" s="3"/>
      <c r="GQ145" s="3"/>
      <c r="GR145" s="3" t="s">
        <v>98</v>
      </c>
      <c r="GS145" s="3" t="str">
        <f t="shared" si="50"/>
        <v>t20 = 'BANKNIFTY1!'</v>
      </c>
      <c r="GT145" s="3" t="str">
        <f t="shared" si="51"/>
        <v/>
      </c>
      <c r="GU145" s="3"/>
      <c r="GV145" s="3"/>
      <c r="HA145" s="3"/>
      <c r="HB145" s="3"/>
      <c r="HC145" s="3"/>
      <c r="HD145" s="3"/>
      <c r="HE145" s="3"/>
      <c r="HF145" s="3"/>
      <c r="HG145" s="3"/>
      <c r="HH145" s="3"/>
      <c r="HI145" s="3"/>
      <c r="HJ145" s="3"/>
      <c r="HK145" s="3"/>
      <c r="HL145" s="3"/>
      <c r="HM145" s="3"/>
      <c r="HN145" s="55"/>
      <c r="HO145" s="3"/>
      <c r="HP145" s="27"/>
      <c r="HQ145" s="27"/>
      <c r="HR145" s="27"/>
      <c r="HS145" s="27"/>
      <c r="HT145" s="27"/>
      <c r="HU145" s="27"/>
      <c r="HV145" s="27"/>
      <c r="HW145" s="27"/>
      <c r="HX145" s="3"/>
      <c r="HY145" s="3"/>
      <c r="HZ145" s="3"/>
      <c r="IA145" s="3"/>
      <c r="IB145" s="3"/>
      <c r="IC145" s="3"/>
      <c r="ID145" s="3"/>
    </row>
    <row r="146" spans="1:238" x14ac:dyDescent="0.25">
      <c r="A146" s="21" t="str">
        <f>IF(Final_DF!A146="","",Final_DF!A146)</f>
        <v>SAIL</v>
      </c>
      <c r="B146" s="21" t="str">
        <f>IF(Final_DF!G146="","",Final_DF!G146)</f>
        <v xml:space="preserve">STEEL AUTHORITY OF INDIA            </v>
      </c>
      <c r="C146" s="21" t="str">
        <f>IF(Final_DF!E146="","",Final_DF!E146)</f>
        <v>Non-Energy Minerals</v>
      </c>
      <c r="D146" s="21" t="str">
        <f>IF(Final_DF!F146="","",Final_DF!F146)</f>
        <v>Steel</v>
      </c>
      <c r="E146" s="21" t="b">
        <f>IF(Final_DF!BT146="","",Final_DF!BT146)</f>
        <v>1</v>
      </c>
      <c r="F146" s="21" t="b">
        <f>IF(Final_DF!BJ146="","",Final_DF!BJ146)</f>
        <v>1</v>
      </c>
      <c r="G146" s="21" t="b">
        <f>IF(Final_DF!CS146="","",Final_DF!CS146)</f>
        <v>0</v>
      </c>
      <c r="H146" s="37" t="str">
        <f>IF(Final_DF!CT146="","",Final_DF!CT146)</f>
        <v>BEARISH_ALIGNMENT</v>
      </c>
      <c r="I146" s="37" t="str">
        <f>IF(Final_DF!CU146="","",Final_DF!CU146)</f>
        <v>BEARISH_ALIGNMENT</v>
      </c>
      <c r="J146" s="21" t="str">
        <f>IF(Final_DF!CQ146="","",Final_DF!CQ146)</f>
        <v>BEARISH</v>
      </c>
      <c r="K146" s="21" t="str">
        <f>IF(Final_DF!CB146="","",Final_DF!CB146)</f>
        <v>Short Buildup</v>
      </c>
      <c r="L146" s="22" t="str">
        <f>IF(Final_DF!CV146="","",Final_DF!CV146)</f>
        <v>BEARISH</v>
      </c>
      <c r="M146" s="22">
        <f>IF(Final_DF!CW146="","",Final_DF!CW146)</f>
        <v>4</v>
      </c>
      <c r="N146" s="22">
        <f>IF(Final_DF!CX146="","",Final_DF!CX146)</f>
        <v>19</v>
      </c>
      <c r="O146" s="22" t="b">
        <f>IF(Final_DF!CY146="","",Final_DF!CY146)</f>
        <v>0</v>
      </c>
      <c r="P146" s="22" t="str">
        <f>IF(Final_DF!CM146="","",Final_DF!CM146)</f>
        <v>Buy</v>
      </c>
      <c r="Q146" s="22" t="str">
        <f>IF(Final_DF!CN146="","",Final_DF!CN146)</f>
        <v>LAST_LOSER</v>
      </c>
      <c r="R146" s="22">
        <f>IF(P146="","",ROUND((Final_DF!CO146/6)+1,0))</f>
        <v>2</v>
      </c>
      <c r="S146" s="22">
        <f>IF(Final_DF!CP146="","",Final_DF!CP146)</f>
        <v>109</v>
      </c>
      <c r="T146" s="22">
        <f>IFERROR(VLOOKUP(A146,VSLRT!A:E,3,FALSE),"")</f>
        <v>0</v>
      </c>
      <c r="U146" s="22">
        <f>IFERROR(VLOOKUP(A146,VSLRT!A:E,4,FALSE),"")</f>
        <v>0</v>
      </c>
      <c r="V146" s="22">
        <f>IFERROR(VLOOKUP(A146,VSLRT!A:E,5,FALSE),"")</f>
        <v>0</v>
      </c>
      <c r="W146" s="23" t="b">
        <f>IF(Final_DF!BA146="","",Final_DF!BA146)</f>
        <v>0</v>
      </c>
      <c r="X146" s="23" t="b">
        <f>IF(Final_DF!BB146="","",Final_DF!BB146)</f>
        <v>0</v>
      </c>
      <c r="Y146" s="23" t="b">
        <f>IF(Final_DF!BC146="","",Final_DF!BC146)</f>
        <v>0</v>
      </c>
      <c r="Z146" s="23">
        <f>IF(Final_DF!AW146="","",Final_DF!AW146)</f>
        <v>0</v>
      </c>
      <c r="AA146" s="23">
        <f>IF(Final_DF!AX146="","",Final_DF!AX146)</f>
        <v>0</v>
      </c>
      <c r="AB146" s="23">
        <f>IF(Final_DF!AY146="","",Final_DF!AY146)</f>
        <v>0</v>
      </c>
      <c r="AC146" s="23">
        <f>IF(Final_DF!M146="","",ROUND(Final_DF!M146,2))</f>
        <v>0.44</v>
      </c>
      <c r="AD146" s="23">
        <f>IF(Final_DF!L146="","",ROUND(Final_DF!L146,2))</f>
        <v>115.05</v>
      </c>
      <c r="AE146" s="23" t="b">
        <f>IF(Final_DF!AZ146="","",Final_DF!AZ146)</f>
        <v>0</v>
      </c>
      <c r="AH146" s="23" t="str">
        <f>IF(Final_DF!AO146="","",Final_DF!AO146)</f>
        <v>VR18</v>
      </c>
      <c r="AI146" s="23" t="b">
        <f>IF(Final_DF!AP146="","",Final_DF!AP146)</f>
        <v>1</v>
      </c>
      <c r="AJ146" s="23" t="str">
        <f>IF(Final_DF!AH146="","",Final_DF!AH146)</f>
        <v>0.79</v>
      </c>
      <c r="AK146" s="21" t="str">
        <f>IFERROR(VLOOKUP(A146,Postmarket!A:X,24,FALSE),"")</f>
        <v>LOR9</v>
      </c>
      <c r="AL146" s="21" t="str">
        <f>IFERROR(VLOOKUP(A146,Postmarket!A:X,23,FALSE),"")</f>
        <v/>
      </c>
      <c r="AM146" s="21">
        <f>IFERROR(VLOOKUP(A146,Postmarket!A:X,8,FALSE),"")</f>
        <v>0.61</v>
      </c>
      <c r="AN146" s="21">
        <f>IFERROR(VLOOKUP(A146,Postmarket!A:F,5,FALSE),"")</f>
        <v>114.1</v>
      </c>
      <c r="AO146" s="23" t="str">
        <f>IF(Final_DF!DB146="","",Final_DF!DB146)</f>
        <v>BANNED</v>
      </c>
      <c r="AP146" s="23">
        <f>IF(Final_DF!CZ146="","",Final_DF!CZ146)</f>
        <v>86.26</v>
      </c>
      <c r="AQ146" s="23">
        <f>IF(Final_DF!DA146="","",Final_DF!DA146)</f>
        <v>89.3</v>
      </c>
      <c r="AR146" s="23" t="b">
        <f>IF(Final_DF!DC146="","",Final_DF!DC146)</f>
        <v>0</v>
      </c>
      <c r="AS146" s="23" t="b">
        <f>IF(Final_DF!DD146="","",Final_DF!DD146)</f>
        <v>0</v>
      </c>
      <c r="AT146" s="23" t="b">
        <f>IF(Final_DF!DE146="","",Final_DF!DE146)</f>
        <v>0</v>
      </c>
      <c r="AU146" s="23" t="b">
        <f>IF(Final_DF!DF146="","",Final_DF!DF146)</f>
        <v>0</v>
      </c>
      <c r="AY146" s="3"/>
      <c r="AZ146" s="3"/>
      <c r="BA146" s="3"/>
      <c r="BB146" s="55"/>
      <c r="BC146" s="3"/>
      <c r="BD146" s="3"/>
      <c r="BE146" s="3"/>
      <c r="BF146" s="3"/>
      <c r="BG146" s="3"/>
      <c r="BH146" s="3"/>
      <c r="BI146" s="3"/>
      <c r="BJ146" s="3"/>
      <c r="BK146" s="3"/>
      <c r="BL146" s="3"/>
      <c r="BM146" s="3"/>
      <c r="BN146" s="3"/>
      <c r="BO146" s="3"/>
      <c r="BP146" s="3"/>
      <c r="BQ146" s="3"/>
      <c r="BR146" s="3"/>
      <c r="BS146" s="3"/>
      <c r="BT146" s="3"/>
      <c r="BU146" s="99"/>
      <c r="BV146" s="99"/>
      <c r="BW146" s="3"/>
      <c r="BX146" s="3"/>
      <c r="BY146" s="3"/>
      <c r="BZ146" s="3"/>
      <c r="CA146" s="3"/>
      <c r="CG146" s="3"/>
      <c r="CH146" s="3"/>
      <c r="CI146" s="3"/>
      <c r="CJ146" s="55"/>
      <c r="CK146" s="3"/>
      <c r="CL146" s="3"/>
      <c r="CM146" s="3"/>
      <c r="CN146" s="3"/>
      <c r="CO146" s="3"/>
      <c r="CP146" s="3"/>
      <c r="CQ146" s="3"/>
      <c r="CR146" s="3"/>
      <c r="CS146" s="3"/>
      <c r="CT146" s="3"/>
      <c r="CU146" s="3"/>
      <c r="CV146" s="3"/>
      <c r="CW146" s="3"/>
      <c r="CX146" s="3"/>
      <c r="CY146" s="3"/>
      <c r="CZ146" s="3"/>
      <c r="DA146" s="3"/>
      <c r="DB146" s="3"/>
      <c r="DC146" s="99"/>
      <c r="DD146" s="99"/>
      <c r="DE146" s="3"/>
      <c r="DF146" s="3"/>
      <c r="DG146" s="3"/>
      <c r="DH146" s="3"/>
      <c r="DI146" s="3"/>
      <c r="DJ146" s="3"/>
      <c r="DK146" s="3"/>
      <c r="DP146" s="3"/>
      <c r="DQ146" s="3"/>
      <c r="DR146" s="3"/>
      <c r="DW146" s="3"/>
      <c r="DX146" s="3"/>
      <c r="DY146" s="3"/>
      <c r="ED146" s="3"/>
      <c r="EE146" s="3"/>
      <c r="EF146" s="55"/>
      <c r="EO146" s="3"/>
      <c r="EP146" s="55"/>
      <c r="FB146" s="3"/>
      <c r="FC146" s="3"/>
      <c r="FT146" s="3"/>
      <c r="FU146" s="3"/>
      <c r="FV146" s="27"/>
      <c r="FW146" s="27"/>
      <c r="FX146" s="27"/>
      <c r="FY146" s="27"/>
      <c r="FZ146" s="27"/>
      <c r="GA146" s="3"/>
      <c r="GB146" s="3"/>
      <c r="GC146" s="3"/>
      <c r="GD146" s="3" t="s">
        <v>121</v>
      </c>
      <c r="GE146" s="3" t="str">
        <f t="shared" si="48"/>
        <v>t21 = 'BANKNIFTY1!'</v>
      </c>
      <c r="GF146" s="3" t="str">
        <f t="shared" si="49"/>
        <v/>
      </c>
      <c r="GG146" s="3"/>
      <c r="GH146" s="3"/>
      <c r="GI146" s="3"/>
      <c r="GJ146" s="3"/>
      <c r="GK146" s="3"/>
      <c r="GL146" s="3"/>
      <c r="GM146" s="3"/>
      <c r="GN146" s="3"/>
      <c r="GO146" s="3"/>
      <c r="GP146" s="3"/>
      <c r="GQ146" s="3"/>
      <c r="GR146" s="3" t="s">
        <v>121</v>
      </c>
      <c r="GS146" s="3" t="str">
        <f t="shared" si="50"/>
        <v>t21 = 'BANKNIFTY1!'</v>
      </c>
      <c r="GT146" s="3" t="str">
        <f t="shared" si="51"/>
        <v/>
      </c>
      <c r="GU146" s="3"/>
      <c r="GV146" s="3"/>
      <c r="HA146" s="3"/>
      <c r="HB146" s="3"/>
      <c r="HC146" s="3"/>
      <c r="HD146" s="3"/>
      <c r="HE146" s="3"/>
      <c r="HF146" s="3"/>
      <c r="HG146" s="3"/>
      <c r="HH146" s="3"/>
      <c r="HI146" s="3"/>
      <c r="HJ146" s="3"/>
      <c r="HK146" s="3"/>
      <c r="HL146" s="3"/>
      <c r="HM146" s="3"/>
      <c r="HN146" s="55"/>
      <c r="HO146" s="3"/>
      <c r="HP146" s="3"/>
      <c r="HQ146" s="3"/>
      <c r="HR146" s="3"/>
      <c r="HS146" s="3"/>
      <c r="HT146" s="3"/>
      <c r="HU146" s="3"/>
      <c r="HV146" s="3"/>
      <c r="HW146" s="3"/>
      <c r="HX146" s="3"/>
      <c r="HY146" s="3"/>
      <c r="HZ146" s="3"/>
      <c r="IA146" s="3"/>
      <c r="IB146" s="3"/>
      <c r="IC146" s="3"/>
      <c r="ID146" s="3"/>
    </row>
    <row r="147" spans="1:238" ht="24" x14ac:dyDescent="0.25">
      <c r="A147" s="21" t="str">
        <f>IF(Final_DF!A147="","",Final_DF!A147)</f>
        <v>PERSISTENT</v>
      </c>
      <c r="B147" s="21" t="str">
        <f>IF(Final_DF!G147="","",Final_DF!G147)</f>
        <v xml:space="preserve">PERSISTENT SYSTEMS LTD              </v>
      </c>
      <c r="C147" s="21" t="str">
        <f>IF(Final_DF!E147="","",Final_DF!E147)</f>
        <v>Technology Services</v>
      </c>
      <c r="D147" s="21" t="str">
        <f>IF(Final_DF!F147="","",Final_DF!F147)</f>
        <v>Information Technology Services</v>
      </c>
      <c r="E147" s="21" t="b">
        <f>IF(Final_DF!BT147="","",Final_DF!BT147)</f>
        <v>1</v>
      </c>
      <c r="F147" s="21" t="b">
        <f>IF(Final_DF!BJ147="","",Final_DF!BJ147)</f>
        <v>0</v>
      </c>
      <c r="G147" s="21" t="b">
        <f>IF(Final_DF!CS147="","",Final_DF!CS147)</f>
        <v>0</v>
      </c>
      <c r="H147" s="37" t="str">
        <f>IF(Final_DF!CT147="","",Final_DF!CT147)</f>
        <v>na</v>
      </c>
      <c r="I147" s="37" t="str">
        <f>IF(Final_DF!CU147="","",Final_DF!CU147)</f>
        <v>na</v>
      </c>
      <c r="J147" s="21" t="str">
        <f>IF(Final_DF!CQ147="","",Final_DF!CQ147)</f>
        <v>BULLISH</v>
      </c>
      <c r="K147" s="21" t="str">
        <f>IF(Final_DF!CB147="","",Final_DF!CB147)</f>
        <v>Long Buildup</v>
      </c>
      <c r="L147" s="22" t="str">
        <f>IF(Final_DF!CV147="","",Final_DF!CV147)</f>
        <v>na</v>
      </c>
      <c r="M147" s="22">
        <f>IF(Final_DF!CW147="","",Final_DF!CW147)</f>
        <v>0</v>
      </c>
      <c r="N147" s="22">
        <f>IF(Final_DF!CX147="","",Final_DF!CX147)</f>
        <v>0</v>
      </c>
      <c r="O147" s="22" t="b">
        <f>IF(Final_DF!CY147="","",Final_DF!CY147)</f>
        <v>0</v>
      </c>
      <c r="P147" s="22">
        <f>IF(Final_DF!CM147="","",Final_DF!CM147)</f>
        <v>0</v>
      </c>
      <c r="Q147" s="22">
        <f>IF(Final_DF!CN147="","",Final_DF!CN147)</f>
        <v>0</v>
      </c>
      <c r="R147" s="22">
        <f>IF(P147="","",ROUND((Final_DF!CO147/6)+1,0))</f>
        <v>1</v>
      </c>
      <c r="S147" s="22">
        <f>IF(Final_DF!CP147="","",Final_DF!CP147)</f>
        <v>0</v>
      </c>
      <c r="T147" s="22">
        <f>IFERROR(VLOOKUP(A147,VSLRT!A:E,3,FALSE),"")</f>
        <v>0</v>
      </c>
      <c r="U147" s="22">
        <f>IFERROR(VLOOKUP(A147,VSLRT!A:E,4,FALSE),"")</f>
        <v>0</v>
      </c>
      <c r="V147" s="22">
        <f>IFERROR(VLOOKUP(A147,VSLRT!A:E,5,FALSE),"")</f>
        <v>0</v>
      </c>
      <c r="W147" s="23" t="b">
        <f>IF(Final_DF!BA147="","",Final_DF!BA147)</f>
        <v>1</v>
      </c>
      <c r="X147" s="23" t="b">
        <f>IF(Final_DF!BB147="","",Final_DF!BB147)</f>
        <v>1</v>
      </c>
      <c r="Y147" s="23" t="b">
        <f>IF(Final_DF!BC147="","",Final_DF!BC147)</f>
        <v>1</v>
      </c>
      <c r="Z147" s="23" t="str">
        <f>IF(Final_DF!AW147="","",Final_DF!AW147)</f>
        <v>LPR4</v>
      </c>
      <c r="AA147" s="23" t="str">
        <f>IF(Final_DF!AX147="","",Final_DF!AX147)</f>
        <v>LOR3</v>
      </c>
      <c r="AB147" s="23" t="str">
        <f>IF(Final_DF!AY147="","",Final_DF!AY147)</f>
        <v>LVR4</v>
      </c>
      <c r="AC147" s="23">
        <f>IF(Final_DF!M147="","",ROUND(Final_DF!M147,2))</f>
        <v>0.44</v>
      </c>
      <c r="AD147" s="23">
        <f>IF(Final_DF!L147="","",ROUND(Final_DF!L147,2))</f>
        <v>7920.9</v>
      </c>
      <c r="AE147" s="23" t="b">
        <f>IF(Final_DF!AZ147="","",Final_DF!AZ147)</f>
        <v>0</v>
      </c>
      <c r="AH147" s="23" t="str">
        <f>IF(Final_DF!AO147="","",Final_DF!AO147)</f>
        <v>VR93</v>
      </c>
      <c r="AI147" s="23" t="b">
        <f>IF(Final_DF!AP147="","",Final_DF!AP147)</f>
        <v>0</v>
      </c>
      <c r="AJ147" s="23" t="str">
        <f>IF(Final_DF!AH147="","",Final_DF!AH147)</f>
        <v>0.82</v>
      </c>
      <c r="AK147" s="21" t="str">
        <f>IFERROR(VLOOKUP(A147,Postmarket!A:X,24,FALSE),"")</f>
        <v/>
      </c>
      <c r="AL147" s="21" t="str">
        <f>IFERROR(VLOOKUP(A147,Postmarket!A:X,23,FALSE),"")</f>
        <v/>
      </c>
      <c r="AM147" s="21">
        <f>IFERROR(VLOOKUP(A147,Postmarket!A:X,8,FALSE),"")</f>
        <v>0.82</v>
      </c>
      <c r="AN147" s="21">
        <f>IFERROR(VLOOKUP(A147,Postmarket!A:F,5,FALSE),"")</f>
        <v>7865.75</v>
      </c>
      <c r="AO147" s="23" t="str">
        <f>IF(Final_DF!DB147="","",Final_DF!DB147)</f>
        <v/>
      </c>
      <c r="AP147" s="23">
        <f>IF(Final_DF!CZ147="","",Final_DF!CZ147)</f>
        <v>28.92</v>
      </c>
      <c r="AQ147" s="23">
        <f>IF(Final_DF!DA147="","",Final_DF!DA147)</f>
        <v>27.42</v>
      </c>
      <c r="AR147" s="23" t="b">
        <f>IF(Final_DF!DC147="","",Final_DF!DC147)</f>
        <v>0</v>
      </c>
      <c r="AS147" s="23" t="b">
        <f>IF(Final_DF!DD147="","",Final_DF!DD147)</f>
        <v>0</v>
      </c>
      <c r="AT147" s="23" t="b">
        <f>IF(Final_DF!DE147="","",Final_DF!DE147)</f>
        <v>0</v>
      </c>
      <c r="AU147" s="23" t="b">
        <f>IF(Final_DF!DF147="","",Final_DF!DF147)</f>
        <v>0</v>
      </c>
      <c r="AY147" s="3"/>
      <c r="AZ147" s="3"/>
      <c r="BA147" s="3"/>
      <c r="BB147" s="55"/>
      <c r="BC147" s="3"/>
      <c r="BD147" s="3"/>
      <c r="BE147" s="3"/>
      <c r="BF147" s="3"/>
      <c r="BG147" s="3"/>
      <c r="BH147" s="3"/>
      <c r="BI147" s="3"/>
      <c r="BJ147" s="3"/>
      <c r="BK147" s="3"/>
      <c r="BL147" s="3"/>
      <c r="BM147" s="3"/>
      <c r="BN147" s="3"/>
      <c r="BO147" s="3"/>
      <c r="BP147" s="3"/>
      <c r="BQ147" s="3"/>
      <c r="BR147" s="3"/>
      <c r="BS147" s="3"/>
      <c r="BT147" s="3"/>
      <c r="BU147" s="99"/>
      <c r="BV147" s="99"/>
      <c r="BW147" s="3"/>
      <c r="BX147" s="3"/>
      <c r="BY147" s="3"/>
      <c r="BZ147" s="3"/>
      <c r="CA147" s="3"/>
      <c r="CG147" s="3"/>
      <c r="CH147" s="3"/>
      <c r="CI147" s="3"/>
      <c r="CJ147" s="55"/>
      <c r="CK147" s="3"/>
      <c r="CL147" s="3"/>
      <c r="CM147" s="3"/>
      <c r="CN147" s="3"/>
      <c r="CO147" s="3"/>
      <c r="CP147" s="3"/>
      <c r="CQ147" s="3"/>
      <c r="CR147" s="3"/>
      <c r="CS147" s="3"/>
      <c r="CT147" s="3"/>
      <c r="CU147" s="3"/>
      <c r="CV147" s="3"/>
      <c r="CW147" s="3"/>
      <c r="CX147" s="3"/>
      <c r="CY147" s="3"/>
      <c r="CZ147" s="3"/>
      <c r="DA147" s="3"/>
      <c r="DB147" s="3"/>
      <c r="DC147" s="99"/>
      <c r="DD147" s="99"/>
      <c r="DE147" s="3"/>
      <c r="DF147" s="3"/>
      <c r="DG147" s="3"/>
      <c r="DH147" s="3"/>
      <c r="DI147" s="3"/>
      <c r="DJ147" s="3"/>
      <c r="DK147" s="3"/>
      <c r="DP147" s="3"/>
      <c r="DQ147" s="3"/>
      <c r="DR147" s="3"/>
      <c r="DW147" s="3"/>
      <c r="DX147" s="3"/>
      <c r="DY147" s="3"/>
      <c r="ED147" s="3"/>
      <c r="EE147" s="3"/>
      <c r="EF147" s="55"/>
      <c r="EO147" s="3"/>
      <c r="EP147" s="55"/>
      <c r="FB147" s="3"/>
      <c r="FC147" s="3"/>
      <c r="FT147" s="3"/>
      <c r="FU147" s="3"/>
      <c r="FV147" s="27"/>
      <c r="FW147" s="27"/>
      <c r="FX147" s="27"/>
      <c r="FY147" s="27"/>
      <c r="FZ147" s="27"/>
      <c r="GA147" s="3"/>
      <c r="GB147" s="3"/>
      <c r="GC147" s="3"/>
      <c r="GD147" s="3" t="s">
        <v>122</v>
      </c>
      <c r="GE147" s="3" t="str">
        <f t="shared" si="48"/>
        <v>t22 = 'BANKNIFTY1!'</v>
      </c>
      <c r="GF147" s="3" t="str">
        <f t="shared" si="49"/>
        <v/>
      </c>
      <c r="GG147" s="3"/>
      <c r="GH147" s="3"/>
      <c r="GI147" s="3"/>
      <c r="GJ147" s="3"/>
      <c r="GK147" s="3"/>
      <c r="GL147" s="3"/>
      <c r="GM147" s="3"/>
      <c r="GN147" s="3"/>
      <c r="GO147" s="3"/>
      <c r="GP147" s="3"/>
      <c r="GQ147" s="3"/>
      <c r="GR147" s="3" t="s">
        <v>122</v>
      </c>
      <c r="GS147" s="3" t="str">
        <f t="shared" si="50"/>
        <v>t22 = 'BANKNIFTY1!'</v>
      </c>
      <c r="GT147" s="3" t="str">
        <f t="shared" si="51"/>
        <v/>
      </c>
      <c r="GU147" s="3"/>
      <c r="GV147" s="3"/>
      <c r="HA147" s="3"/>
      <c r="HB147" s="3"/>
      <c r="HC147" s="3"/>
      <c r="HD147" s="3"/>
      <c r="HE147" s="3"/>
      <c r="HF147" s="3"/>
      <c r="HG147" s="3"/>
      <c r="HH147" s="3"/>
      <c r="HI147" s="3"/>
      <c r="HJ147" s="3"/>
      <c r="HK147" s="3"/>
      <c r="HL147" s="3"/>
      <c r="HM147" s="3"/>
      <c r="HN147" s="55"/>
      <c r="HO147" s="3"/>
      <c r="HP147" s="3"/>
      <c r="HQ147" s="3"/>
      <c r="HR147" s="3"/>
      <c r="HS147" s="3"/>
      <c r="HT147" s="3"/>
      <c r="HU147" s="3"/>
      <c r="HV147" s="3"/>
      <c r="HW147" s="3"/>
      <c r="HX147" s="3"/>
      <c r="HY147" s="3"/>
      <c r="HZ147" s="3"/>
      <c r="IA147" s="3"/>
      <c r="IB147" s="3"/>
      <c r="IC147" s="3"/>
      <c r="ID147" s="3"/>
    </row>
    <row r="148" spans="1:238" x14ac:dyDescent="0.25">
      <c r="A148" s="21" t="str">
        <f>IF(Final_DF!A148="","",Final_DF!A148)</f>
        <v>SBIN</v>
      </c>
      <c r="B148" s="21" t="str">
        <f>IF(Final_DF!G148="","",Final_DF!G148)</f>
        <v xml:space="preserve">STATE BANK OF INDIA                 </v>
      </c>
      <c r="C148" s="21" t="str">
        <f>IF(Final_DF!E148="","",Final_DF!E148)</f>
        <v>Finance</v>
      </c>
      <c r="D148" s="21" t="str">
        <f>IF(Final_DF!F148="","",Final_DF!F148)</f>
        <v>Regional Banks</v>
      </c>
      <c r="E148" s="21" t="b">
        <f>IF(Final_DF!BT148="","",Final_DF!BT148)</f>
        <v>0</v>
      </c>
      <c r="F148" s="21" t="b">
        <f>IF(Final_DF!BJ148="","",Final_DF!BJ148)</f>
        <v>1</v>
      </c>
      <c r="G148" s="21" t="b">
        <f>IF(Final_DF!CS148="","",Final_DF!CS148)</f>
        <v>0</v>
      </c>
      <c r="H148" s="37" t="str">
        <f>IF(Final_DF!CT148="","",Final_DF!CT148)</f>
        <v>BEARISH_ALIGNMENT</v>
      </c>
      <c r="I148" s="37" t="str">
        <f>IF(Final_DF!CU148="","",Final_DF!CU148)</f>
        <v>na</v>
      </c>
      <c r="J148" s="21" t="str">
        <f>IF(Final_DF!CQ148="","",Final_DF!CQ148)</f>
        <v>BEARISH</v>
      </c>
      <c r="K148" s="21" t="str">
        <f>IF(Final_DF!CB148="","",Final_DF!CB148)</f>
        <v>Short Buildup</v>
      </c>
      <c r="L148" s="22" t="str">
        <f>IF(Final_DF!CV148="","",Final_DF!CV148)</f>
        <v>BEARISH</v>
      </c>
      <c r="M148" s="22">
        <f>IF(Final_DF!CW148="","",Final_DF!CW148)</f>
        <v>5</v>
      </c>
      <c r="N148" s="22">
        <f>IF(Final_DF!CX148="","",Final_DF!CX148)</f>
        <v>106</v>
      </c>
      <c r="O148" s="22" t="b">
        <f>IF(Final_DF!CY148="","",Final_DF!CY148)</f>
        <v>0</v>
      </c>
      <c r="P148" s="22" t="str">
        <f>IF(Final_DF!CM148="","",Final_DF!CM148)</f>
        <v>Sell</v>
      </c>
      <c r="Q148" s="22" t="str">
        <f>IF(Final_DF!CN148="","",Final_DF!CN148)</f>
        <v>LAST_LOSER</v>
      </c>
      <c r="R148" s="22">
        <f>IF(P148="","",ROUND((Final_DF!CO148/6)+1,0))</f>
        <v>6</v>
      </c>
      <c r="S148" s="22">
        <f>IF(Final_DF!CP148="","",Final_DF!CP148)</f>
        <v>640</v>
      </c>
      <c r="T148" s="22">
        <f>IFERROR(VLOOKUP(A148,VSLRT!A:E,3,FALSE),"")</f>
        <v>0</v>
      </c>
      <c r="U148" s="22">
        <f>IFERROR(VLOOKUP(A148,VSLRT!A:E,4,FALSE),"")</f>
        <v>0</v>
      </c>
      <c r="V148" s="22">
        <f>IFERROR(VLOOKUP(A148,VSLRT!A:E,5,FALSE),"")</f>
        <v>0</v>
      </c>
      <c r="W148" s="23" t="b">
        <f>IF(Final_DF!BA148="","",Final_DF!BA148)</f>
        <v>0</v>
      </c>
      <c r="X148" s="23" t="b">
        <f>IF(Final_DF!BB148="","",Final_DF!BB148)</f>
        <v>0</v>
      </c>
      <c r="Y148" s="23" t="b">
        <f>IF(Final_DF!BC148="","",Final_DF!BC148)</f>
        <v>0</v>
      </c>
      <c r="Z148" s="23">
        <f>IF(Final_DF!AW148="","",Final_DF!AW148)</f>
        <v>0</v>
      </c>
      <c r="AA148" s="23">
        <f>IF(Final_DF!AX148="","",Final_DF!AX148)</f>
        <v>0</v>
      </c>
      <c r="AB148" s="23">
        <f>IF(Final_DF!AY148="","",Final_DF!AY148)</f>
        <v>0</v>
      </c>
      <c r="AC148" s="23">
        <f>IF(Final_DF!M148="","",ROUND(Final_DF!M148,2))</f>
        <v>0.46</v>
      </c>
      <c r="AD148" s="23">
        <f>IF(Final_DF!L148="","",ROUND(Final_DF!L148,2))</f>
        <v>632.15</v>
      </c>
      <c r="AE148" s="23" t="b">
        <f>IF(Final_DF!AZ148="","",Final_DF!AZ148)</f>
        <v>0</v>
      </c>
      <c r="AH148" s="23" t="str">
        <f>IF(Final_DF!AO148="","",Final_DF!AO148)</f>
        <v>VR34</v>
      </c>
      <c r="AI148" s="23" t="b">
        <f>IF(Final_DF!AP148="","",Final_DF!AP148)</f>
        <v>0</v>
      </c>
      <c r="AJ148" s="23" t="str">
        <f>IF(Final_DF!AH148="","",Final_DF!AH148)</f>
        <v>0.20</v>
      </c>
      <c r="AK148" s="21" t="str">
        <f>IFERROR(VLOOKUP(A148,Postmarket!A:X,24,FALSE),"")</f>
        <v>LOR16</v>
      </c>
      <c r="AL148" s="21" t="str">
        <f>IFERROR(VLOOKUP(A148,Postmarket!A:X,23,FALSE),"")</f>
        <v/>
      </c>
      <c r="AM148" s="21">
        <f>IFERROR(VLOOKUP(A148,Postmarket!A:X,8,FALSE),"")</f>
        <v>0.52</v>
      </c>
      <c r="AN148" s="21">
        <f>IFERROR(VLOOKUP(A148,Postmarket!A:F,5,FALSE),"")</f>
        <v>627.75</v>
      </c>
      <c r="AO148" s="23" t="str">
        <f>IF(Final_DF!DB148="","",Final_DF!DB148)</f>
        <v/>
      </c>
      <c r="AP148" s="23">
        <f>IF(Final_DF!CZ148="","",Final_DF!CZ148)</f>
        <v>35.369999999999997</v>
      </c>
      <c r="AQ148" s="23">
        <f>IF(Final_DF!DA148="","",Final_DF!DA148)</f>
        <v>36.49</v>
      </c>
      <c r="AR148" s="23" t="b">
        <f>IF(Final_DF!DC148="","",Final_DF!DC148)</f>
        <v>0</v>
      </c>
      <c r="AS148" s="23" t="b">
        <f>IF(Final_DF!DD148="","",Final_DF!DD148)</f>
        <v>0</v>
      </c>
      <c r="AT148" s="23" t="b">
        <f>IF(Final_DF!DE148="","",Final_DF!DE148)</f>
        <v>0</v>
      </c>
      <c r="AU148" s="23" t="b">
        <f>IF(Final_DF!DF148="","",Final_DF!DF148)</f>
        <v>0</v>
      </c>
      <c r="AY148" s="3"/>
      <c r="AZ148" s="3"/>
      <c r="BA148" s="3"/>
      <c r="BB148" s="55"/>
      <c r="BC148" s="3"/>
      <c r="BD148" s="3"/>
      <c r="BE148" s="3"/>
      <c r="BF148" s="3"/>
      <c r="BG148" s="3"/>
      <c r="BH148" s="3"/>
      <c r="BI148" s="3"/>
      <c r="BJ148" s="3"/>
      <c r="BK148" s="3"/>
      <c r="BL148" s="3"/>
      <c r="BM148" s="3"/>
      <c r="BN148" s="3"/>
      <c r="BO148" s="3"/>
      <c r="BP148" s="3"/>
      <c r="BQ148" s="3"/>
      <c r="BR148" s="3"/>
      <c r="BS148" s="3"/>
      <c r="BT148" s="3"/>
      <c r="BU148" s="99"/>
      <c r="BV148" s="99"/>
      <c r="BW148" s="3"/>
      <c r="BX148" s="3"/>
      <c r="BY148" s="3"/>
      <c r="BZ148" s="3"/>
      <c r="CA148" s="3"/>
      <c r="CG148" s="3"/>
      <c r="CH148" s="3"/>
      <c r="CI148" s="3"/>
      <c r="CJ148" s="55"/>
      <c r="CK148" s="3"/>
      <c r="CL148" s="3"/>
      <c r="CM148" s="3"/>
      <c r="CN148" s="3"/>
      <c r="CO148" s="3"/>
      <c r="CP148" s="3"/>
      <c r="CQ148" s="3"/>
      <c r="CR148" s="3"/>
      <c r="CS148" s="3"/>
      <c r="CT148" s="3"/>
      <c r="CU148" s="3"/>
      <c r="CV148" s="3"/>
      <c r="CW148" s="3"/>
      <c r="CX148" s="3"/>
      <c r="CY148" s="3"/>
      <c r="CZ148" s="3"/>
      <c r="DA148" s="3"/>
      <c r="DB148" s="3"/>
      <c r="DC148" s="99"/>
      <c r="DD148" s="99"/>
      <c r="DE148" s="3"/>
      <c r="DF148" s="3"/>
      <c r="DG148" s="3"/>
      <c r="DH148" s="3"/>
      <c r="DI148" s="3"/>
      <c r="DJ148" s="3"/>
      <c r="DK148" s="3"/>
      <c r="DP148" s="3"/>
      <c r="DQ148" s="3"/>
      <c r="DW148" s="3"/>
      <c r="DX148" s="3"/>
      <c r="ED148" s="3"/>
      <c r="EE148" s="3"/>
      <c r="EF148" s="55"/>
      <c r="EO148" s="3"/>
      <c r="EP148" s="55"/>
      <c r="FB148" s="3"/>
      <c r="FC148" s="3"/>
      <c r="FT148" s="3"/>
      <c r="FU148" s="3"/>
      <c r="FV148" s="27"/>
      <c r="FW148" s="27"/>
      <c r="FX148" s="27"/>
      <c r="FY148" s="27"/>
      <c r="FZ148" s="27"/>
      <c r="GA148" s="3"/>
      <c r="GB148" s="3"/>
      <c r="GC148" s="3"/>
      <c r="GD148" s="3" t="s">
        <v>123</v>
      </c>
      <c r="GE148" s="3" t="str">
        <f t="shared" si="48"/>
        <v>t23 = 'BANKNIFTY1!'</v>
      </c>
      <c r="GF148" s="3" t="str">
        <f t="shared" si="49"/>
        <v/>
      </c>
      <c r="GG148" s="3"/>
      <c r="GH148" s="3"/>
      <c r="GI148" s="3"/>
      <c r="GJ148" s="3"/>
      <c r="GK148" s="3"/>
      <c r="GL148" s="3"/>
      <c r="GM148" s="3"/>
      <c r="GN148" s="3"/>
      <c r="GO148" s="3"/>
      <c r="GP148" s="3"/>
      <c r="GQ148" s="3"/>
      <c r="GR148" s="3" t="s">
        <v>123</v>
      </c>
      <c r="GS148" s="3" t="str">
        <f t="shared" si="50"/>
        <v>t23 = 'BANKNIFTY1!'</v>
      </c>
      <c r="GT148" s="3" t="str">
        <f t="shared" si="51"/>
        <v/>
      </c>
      <c r="GU148" s="3"/>
      <c r="GV148" s="3"/>
      <c r="HA148" s="3"/>
      <c r="HB148" s="3"/>
      <c r="HC148" s="3"/>
      <c r="HD148" s="3"/>
      <c r="HE148" s="3"/>
      <c r="HF148" s="3"/>
      <c r="HG148" s="3"/>
      <c r="HH148" s="3"/>
      <c r="HI148" s="3"/>
      <c r="HJ148" s="3"/>
      <c r="HK148" s="3"/>
      <c r="HL148" s="3"/>
      <c r="HM148" s="3"/>
      <c r="HN148" s="55"/>
      <c r="HO148" s="3"/>
      <c r="HP148" s="3"/>
      <c r="HQ148" s="3"/>
      <c r="HR148" s="3"/>
      <c r="HS148" s="3"/>
      <c r="HT148" s="3"/>
      <c r="HU148" s="3"/>
      <c r="HV148" s="3"/>
      <c r="HW148" s="3"/>
      <c r="HX148" s="3"/>
      <c r="HY148" s="3"/>
      <c r="HZ148" s="3"/>
      <c r="IA148" s="3"/>
      <c r="IB148" s="3"/>
      <c r="IC148" s="3"/>
      <c r="ID148" s="3"/>
    </row>
    <row r="149" spans="1:238" x14ac:dyDescent="0.25">
      <c r="A149" s="21" t="str">
        <f>IF(Final_DF!A149="","",Final_DF!A149)</f>
        <v>BSOFT</v>
      </c>
      <c r="B149" s="21" t="str">
        <f>IF(Final_DF!G149="","",Final_DF!G149)</f>
        <v xml:space="preserve">BIRLASOFT LIMITED                   </v>
      </c>
      <c r="C149" s="21" t="str">
        <f>IF(Final_DF!E149="","",Final_DF!E149)</f>
        <v>Technology Services</v>
      </c>
      <c r="D149" s="21" t="str">
        <f>IF(Final_DF!F149="","",Final_DF!F149)</f>
        <v>Packaged Software</v>
      </c>
      <c r="E149" s="21" t="b">
        <f>IF(Final_DF!BT149="","",Final_DF!BT149)</f>
        <v>1</v>
      </c>
      <c r="F149" s="21" t="b">
        <f>IF(Final_DF!BJ149="","",Final_DF!BJ149)</f>
        <v>0</v>
      </c>
      <c r="G149" s="21" t="b">
        <f>IF(Final_DF!CS149="","",Final_DF!CS149)</f>
        <v>0</v>
      </c>
      <c r="H149" s="37" t="str">
        <f>IF(Final_DF!CT149="","",Final_DF!CT149)</f>
        <v>na</v>
      </c>
      <c r="I149" s="37" t="str">
        <f>IF(Final_DF!CU149="","",Final_DF!CU149)</f>
        <v>na</v>
      </c>
      <c r="J149" s="21" t="str">
        <f>IF(Final_DF!CQ149="","",Final_DF!CQ149)</f>
        <v>BULLISH</v>
      </c>
      <c r="K149" s="21" t="str">
        <f>IF(Final_DF!CB149="","",Final_DF!CB149)</f>
        <v>Short Covering</v>
      </c>
      <c r="L149" s="22" t="str">
        <f>IF(Final_DF!CV149="","",Final_DF!CV149)</f>
        <v>na</v>
      </c>
      <c r="M149" s="22">
        <f>IF(Final_DF!CW149="","",Final_DF!CW149)</f>
        <v>0</v>
      </c>
      <c r="N149" s="22">
        <f>IF(Final_DF!CX149="","",Final_DF!CX149)</f>
        <v>0</v>
      </c>
      <c r="O149" s="22" t="b">
        <f>IF(Final_DF!CY149="","",Final_DF!CY149)</f>
        <v>0</v>
      </c>
      <c r="P149" s="22">
        <f>IF(Final_DF!CM149="","",Final_DF!CM149)</f>
        <v>0</v>
      </c>
      <c r="Q149" s="22">
        <f>IF(Final_DF!CN149="","",Final_DF!CN149)</f>
        <v>0</v>
      </c>
      <c r="R149" s="22">
        <f>IF(P149="","",ROUND((Final_DF!CO149/6)+1,0))</f>
        <v>1</v>
      </c>
      <c r="S149" s="22">
        <f>IF(Final_DF!CP149="","",Final_DF!CP149)</f>
        <v>0</v>
      </c>
      <c r="T149" s="22">
        <f>IFERROR(VLOOKUP(A149,VSLRT!A:E,3,FALSE),"")</f>
        <v>0</v>
      </c>
      <c r="U149" s="22">
        <f>IFERROR(VLOOKUP(A149,VSLRT!A:E,4,FALSE),"")</f>
        <v>0</v>
      </c>
      <c r="V149" s="22">
        <f>IFERROR(VLOOKUP(A149,VSLRT!A:E,5,FALSE),"")</f>
        <v>0</v>
      </c>
      <c r="W149" s="23" t="b">
        <f>IF(Final_DF!BA149="","",Final_DF!BA149)</f>
        <v>1</v>
      </c>
      <c r="X149" s="23" t="b">
        <f>IF(Final_DF!BB149="","",Final_DF!BB149)</f>
        <v>1</v>
      </c>
      <c r="Y149" s="23" t="b">
        <f>IF(Final_DF!BC149="","",Final_DF!BC149)</f>
        <v>1</v>
      </c>
      <c r="Z149" s="23" t="str">
        <f>IF(Final_DF!AW149="","",Final_DF!AW149)</f>
        <v>LPR3</v>
      </c>
      <c r="AA149" s="23" t="str">
        <f>IF(Final_DF!AX149="","",Final_DF!AX149)</f>
        <v>LOR2</v>
      </c>
      <c r="AB149" s="23" t="str">
        <f>IF(Final_DF!AY149="","",Final_DF!AY149)</f>
        <v>LVR3</v>
      </c>
      <c r="AC149" s="23">
        <f>IF(Final_DF!M149="","",ROUND(Final_DF!M149,2))</f>
        <v>0.47</v>
      </c>
      <c r="AD149" s="23">
        <f>IF(Final_DF!L149="","",ROUND(Final_DF!L149,2))</f>
        <v>805.2</v>
      </c>
      <c r="AE149" s="23" t="b">
        <f>IF(Final_DF!AZ149="","",Final_DF!AZ149)</f>
        <v>0</v>
      </c>
      <c r="AH149" s="23" t="str">
        <f>IF(Final_DF!AO149="","",Final_DF!AO149)</f>
        <v>VR68</v>
      </c>
      <c r="AI149" s="23" t="b">
        <f>IF(Final_DF!AP149="","",Final_DF!AP149)</f>
        <v>0</v>
      </c>
      <c r="AJ149" s="23" t="str">
        <f>IF(Final_DF!AH149="","",Final_DF!AH149)</f>
        <v>0.84</v>
      </c>
      <c r="AK149" s="21" t="str">
        <f>IFERROR(VLOOKUP(A149,Postmarket!A:X,24,FALSE),"")</f>
        <v/>
      </c>
      <c r="AL149" s="21" t="str">
        <f>IFERROR(VLOOKUP(A149,Postmarket!A:X,23,FALSE),"")</f>
        <v/>
      </c>
      <c r="AM149" s="21">
        <f>IFERROR(VLOOKUP(A149,Postmarket!A:X,8,FALSE),"")</f>
        <v>0.62</v>
      </c>
      <c r="AN149" s="21">
        <f>IFERROR(VLOOKUP(A149,Postmarket!A:F,5,FALSE),"")</f>
        <v>799.15</v>
      </c>
      <c r="AO149" s="23" t="str">
        <f>IF(Final_DF!DB149="","",Final_DF!DB149)</f>
        <v/>
      </c>
      <c r="AP149" s="23">
        <f>IF(Final_DF!CZ149="","",Final_DF!CZ149)</f>
        <v>48.37</v>
      </c>
      <c r="AQ149" s="23">
        <f>IF(Final_DF!DA149="","",Final_DF!DA149)</f>
        <v>45.39</v>
      </c>
      <c r="AR149" s="23" t="b">
        <f>IF(Final_DF!DC149="","",Final_DF!DC149)</f>
        <v>0</v>
      </c>
      <c r="AS149" s="23" t="b">
        <f>IF(Final_DF!DD149="","",Final_DF!DD149)</f>
        <v>0</v>
      </c>
      <c r="AT149" s="23" t="b">
        <f>IF(Final_DF!DE149="","",Final_DF!DE149)</f>
        <v>0</v>
      </c>
      <c r="AU149" s="23" t="b">
        <f>IF(Final_DF!DF149="","",Final_DF!DF149)</f>
        <v>0</v>
      </c>
      <c r="AY149" s="3"/>
      <c r="AZ149" s="3"/>
      <c r="BA149" s="3"/>
      <c r="BB149" s="55"/>
      <c r="BC149" s="3"/>
      <c r="BD149" s="3"/>
      <c r="BE149" s="3"/>
      <c r="BF149" s="3"/>
      <c r="BG149" s="3"/>
      <c r="BH149" s="3"/>
      <c r="BI149" s="3"/>
      <c r="BJ149" s="3"/>
      <c r="BK149" s="3"/>
      <c r="BL149" s="3"/>
      <c r="BM149" s="3"/>
      <c r="BN149" s="3"/>
      <c r="BO149" s="3"/>
      <c r="BP149" s="3"/>
      <c r="BQ149" s="3"/>
      <c r="BR149" s="3"/>
      <c r="BS149" s="3"/>
      <c r="BT149" s="3"/>
      <c r="BU149" s="99"/>
      <c r="BV149" s="99"/>
      <c r="BW149" s="3"/>
      <c r="BX149" s="3"/>
      <c r="BY149" s="3"/>
      <c r="BZ149" s="3"/>
      <c r="CA149" s="3"/>
      <c r="CG149" s="3"/>
      <c r="CH149" s="3"/>
      <c r="CI149" s="3"/>
      <c r="CJ149" s="55"/>
      <c r="CK149" s="3"/>
      <c r="CL149" s="3"/>
      <c r="CM149" s="3"/>
      <c r="CN149" s="3"/>
      <c r="CO149" s="3"/>
      <c r="CP149" s="3"/>
      <c r="CQ149" s="3"/>
      <c r="CR149" s="3"/>
      <c r="CS149" s="3"/>
      <c r="CT149" s="3"/>
      <c r="CU149" s="3"/>
      <c r="CV149" s="3"/>
      <c r="CW149" s="3"/>
      <c r="CX149" s="3"/>
      <c r="CY149" s="3"/>
      <c r="CZ149" s="3"/>
      <c r="DA149" s="3"/>
      <c r="DB149" s="3"/>
      <c r="DC149" s="99"/>
      <c r="DD149" s="99"/>
      <c r="DE149" s="3"/>
      <c r="DF149" s="3"/>
      <c r="DG149" s="3"/>
      <c r="DH149" s="3"/>
      <c r="DI149" s="3"/>
      <c r="DJ149" s="3"/>
      <c r="DK149" s="3"/>
      <c r="DP149" s="3"/>
      <c r="DQ149" s="3"/>
      <c r="DW149" s="3"/>
      <c r="DX149" s="3"/>
      <c r="ED149" s="3"/>
      <c r="EE149" s="3"/>
      <c r="EF149" s="55"/>
      <c r="EO149" s="3"/>
      <c r="EP149" s="55"/>
      <c r="FB149" s="3"/>
      <c r="FC149" s="3"/>
      <c r="FT149" s="3"/>
      <c r="FU149" s="3"/>
      <c r="FV149" s="27"/>
      <c r="FW149" s="27"/>
      <c r="FX149" s="27"/>
      <c r="FY149" s="27"/>
      <c r="FZ149" s="27"/>
      <c r="GA149" s="3"/>
      <c r="GB149" s="3"/>
      <c r="GC149" s="3"/>
      <c r="GD149" s="3" t="s">
        <v>124</v>
      </c>
      <c r="GE149" s="3" t="str">
        <f t="shared" si="48"/>
        <v>t24 = 'BANKNIFTY1!'</v>
      </c>
      <c r="GF149" s="3" t="str">
        <f t="shared" si="49"/>
        <v/>
      </c>
      <c r="GG149" s="3"/>
      <c r="GH149" s="3"/>
      <c r="GI149" s="3"/>
      <c r="GJ149" s="3"/>
      <c r="GK149" s="3"/>
      <c r="GL149" s="3"/>
      <c r="GM149" s="3"/>
      <c r="GN149" s="3"/>
      <c r="GO149" s="3"/>
      <c r="GP149" s="3"/>
      <c r="GQ149" s="3"/>
      <c r="GR149" s="3" t="s">
        <v>124</v>
      </c>
      <c r="GS149" s="3" t="str">
        <f t="shared" si="50"/>
        <v>t24 = 'BANKNIFTY1!'</v>
      </c>
      <c r="GT149" s="3" t="str">
        <f t="shared" si="51"/>
        <v/>
      </c>
      <c r="GU149" s="3"/>
      <c r="GV149" s="3"/>
      <c r="HA149" s="3"/>
      <c r="HB149" s="3"/>
      <c r="HC149" s="3"/>
      <c r="HD149" s="3"/>
      <c r="HE149" s="3"/>
      <c r="HF149" s="3"/>
      <c r="HG149" s="3"/>
      <c r="HH149" s="3"/>
      <c r="HI149" s="3"/>
      <c r="HJ149" s="3"/>
      <c r="HK149" s="3"/>
      <c r="HL149" s="3"/>
      <c r="HM149" s="3"/>
      <c r="HN149" s="55"/>
      <c r="HO149" s="3"/>
      <c r="HP149" s="3"/>
      <c r="HQ149" s="3"/>
      <c r="HR149" s="3"/>
      <c r="HS149" s="3"/>
      <c r="HT149" s="3"/>
      <c r="HU149" s="3"/>
      <c r="HV149" s="3"/>
      <c r="HW149" s="3"/>
      <c r="HX149" s="3"/>
      <c r="HY149" s="3"/>
      <c r="HZ149" s="3"/>
      <c r="IA149" s="3"/>
      <c r="IB149" s="3"/>
      <c r="IC149" s="3"/>
      <c r="ID149" s="3"/>
    </row>
    <row r="150" spans="1:238" ht="24" x14ac:dyDescent="0.25">
      <c r="A150" s="21" t="str">
        <f>IF(Final_DF!A150="","",Final_DF!A150)</f>
        <v>ASHOKLEY</v>
      </c>
      <c r="B150" s="21" t="str">
        <f>IF(Final_DF!G150="","",Final_DF!G150)</f>
        <v xml:space="preserve">ASHOK LEYLAND LTD                   </v>
      </c>
      <c r="C150" s="21" t="str">
        <f>IF(Final_DF!E150="","",Final_DF!E150)</f>
        <v>Producer Manufacturing</v>
      </c>
      <c r="D150" s="21" t="str">
        <f>IF(Final_DF!F150="","",Final_DF!F150)</f>
        <v>Trucks/Construction/Farm Machinery</v>
      </c>
      <c r="E150" s="21" t="b">
        <f>IF(Final_DF!BT150="","",Final_DF!BT150)</f>
        <v>0</v>
      </c>
      <c r="F150" s="21" t="b">
        <f>IF(Final_DF!BJ150="","",Final_DF!BJ150)</f>
        <v>1</v>
      </c>
      <c r="G150" s="21" t="b">
        <f>IF(Final_DF!CS150="","",Final_DF!CS150)</f>
        <v>0</v>
      </c>
      <c r="H150" s="37" t="str">
        <f>IF(Final_DF!CT150="","",Final_DF!CT150)</f>
        <v>BEARISH_ALIGNMENT</v>
      </c>
      <c r="I150" s="37" t="str">
        <f>IF(Final_DF!CU150="","",Final_DF!CU150)</f>
        <v>na</v>
      </c>
      <c r="J150" s="21" t="str">
        <f>IF(Final_DF!CQ150="","",Final_DF!CQ150)</f>
        <v>BEARISH</v>
      </c>
      <c r="K150" s="21" t="str">
        <f>IF(Final_DF!CB150="","",Final_DF!CB150)</f>
        <v>Short Buildup</v>
      </c>
      <c r="L150" s="22" t="str">
        <f>IF(Final_DF!CV150="","",Final_DF!CV150)</f>
        <v>BULLISH</v>
      </c>
      <c r="M150" s="22">
        <f>IF(Final_DF!CW150="","",Final_DF!CW150)</f>
        <v>23</v>
      </c>
      <c r="N150" s="22">
        <f>IF(Final_DF!CX150="","",Final_DF!CX150)</f>
        <v>30</v>
      </c>
      <c r="O150" s="22" t="b">
        <f>IF(Final_DF!CY150="","",Final_DF!CY150)</f>
        <v>0</v>
      </c>
      <c r="P150" s="22" t="str">
        <f>IF(Final_DF!CM150="","",Final_DF!CM150)</f>
        <v>Buy</v>
      </c>
      <c r="Q150" s="22" t="str">
        <f>IF(Final_DF!CN150="","",Final_DF!CN150)</f>
        <v>LAST_WINNER</v>
      </c>
      <c r="R150" s="22">
        <f>IF(P150="","",ROUND((Final_DF!CO150/6)+1,0))</f>
        <v>2</v>
      </c>
      <c r="S150" s="22">
        <f>IF(Final_DF!CP150="","",Final_DF!CP150)</f>
        <v>170</v>
      </c>
      <c r="T150" s="22">
        <f>IFERROR(VLOOKUP(A150,VSLRT!A:E,3,FALSE),"")</f>
        <v>0</v>
      </c>
      <c r="U150" s="22">
        <f>IFERROR(VLOOKUP(A150,VSLRT!A:E,4,FALSE),"")</f>
        <v>1</v>
      </c>
      <c r="V150" s="22">
        <f>IFERROR(VLOOKUP(A150,VSLRT!A:E,5,FALSE),"")</f>
        <v>0</v>
      </c>
      <c r="W150" s="23" t="b">
        <f>IF(Final_DF!BA150="","",Final_DF!BA150)</f>
        <v>0</v>
      </c>
      <c r="X150" s="23" t="b">
        <f>IF(Final_DF!BB150="","",Final_DF!BB150)</f>
        <v>0</v>
      </c>
      <c r="Y150" s="23" t="b">
        <f>IF(Final_DF!BC150="","",Final_DF!BC150)</f>
        <v>0</v>
      </c>
      <c r="Z150" s="23">
        <f>IF(Final_DF!AW150="","",Final_DF!AW150)</f>
        <v>0</v>
      </c>
      <c r="AA150" s="23">
        <f>IF(Final_DF!AX150="","",Final_DF!AX150)</f>
        <v>0</v>
      </c>
      <c r="AB150" s="23">
        <f>IF(Final_DF!AY150="","",Final_DF!AY150)</f>
        <v>0</v>
      </c>
      <c r="AC150" s="23">
        <f>IF(Final_DF!M150="","",ROUND(Final_DF!M150,2))</f>
        <v>0.49</v>
      </c>
      <c r="AD150" s="23">
        <f>IF(Final_DF!L150="","",ROUND(Final_DF!L150,2))</f>
        <v>174.65</v>
      </c>
      <c r="AE150" s="23" t="b">
        <f>IF(Final_DF!AZ150="","",Final_DF!AZ150)</f>
        <v>0</v>
      </c>
      <c r="AH150" s="23" t="str">
        <f>IF(Final_DF!AO150="","",Final_DF!AO150)</f>
        <v>VR21</v>
      </c>
      <c r="AI150" s="23" t="b">
        <f>IF(Final_DF!AP150="","",Final_DF!AP150)</f>
        <v>0</v>
      </c>
      <c r="AJ150" s="23" t="str">
        <f>IF(Final_DF!AH150="","",Final_DF!AH150)</f>
        <v>1.13</v>
      </c>
      <c r="AK150" s="21" t="str">
        <f>IFERROR(VLOOKUP(A150,Postmarket!A:X,24,FALSE),"")</f>
        <v>LOR20</v>
      </c>
      <c r="AL150" s="21" t="str">
        <f>IFERROR(VLOOKUP(A150,Postmarket!A:X,23,FALSE),"")</f>
        <v>LPR30</v>
      </c>
      <c r="AM150" s="21">
        <f>IFERROR(VLOOKUP(A150,Postmarket!A:X,8,FALSE),"")</f>
        <v>1.22</v>
      </c>
      <c r="AN150" s="21">
        <f>IFERROR(VLOOKUP(A150,Postmarket!A:F,5,FALSE),"")</f>
        <v>172.35</v>
      </c>
      <c r="AO150" s="23" t="str">
        <f>IF(Final_DF!DB150="","",Final_DF!DB150)</f>
        <v>POTENTIAL_ENTRANT</v>
      </c>
      <c r="AP150" s="23">
        <f>IF(Final_DF!CZ150="","",Final_DF!CZ150)</f>
        <v>80.739999999999995</v>
      </c>
      <c r="AQ150" s="23">
        <f>IF(Final_DF!DA150="","",Final_DF!DA150)</f>
        <v>79.27</v>
      </c>
      <c r="AR150" s="23" t="b">
        <f>IF(Final_DF!DC150="","",Final_DF!DC150)</f>
        <v>0</v>
      </c>
      <c r="AS150" s="23" t="b">
        <f>IF(Final_DF!DD150="","",Final_DF!DD150)</f>
        <v>0</v>
      </c>
      <c r="AT150" s="23" t="b">
        <f>IF(Final_DF!DE150="","",Final_DF!DE150)</f>
        <v>0</v>
      </c>
      <c r="AU150" s="23" t="b">
        <f>IF(Final_DF!DF150="","",Final_DF!DF150)</f>
        <v>0</v>
      </c>
      <c r="AY150" s="3"/>
      <c r="AZ150" s="3"/>
      <c r="BA150" s="3"/>
      <c r="BC150" s="3"/>
      <c r="BD150" s="3"/>
      <c r="BE150" s="3"/>
      <c r="BF150" s="3"/>
      <c r="BG150" s="3"/>
      <c r="BH150" s="3"/>
      <c r="BI150" s="3"/>
      <c r="BJ150" s="3"/>
      <c r="BK150" s="3"/>
      <c r="BL150" s="3"/>
      <c r="BM150" s="3"/>
      <c r="BN150" s="3"/>
      <c r="BO150" s="3"/>
      <c r="BP150" s="3"/>
      <c r="BQ150" s="3"/>
      <c r="BR150" s="3"/>
      <c r="BS150" s="3"/>
      <c r="BT150" s="3"/>
      <c r="BU150" s="99"/>
      <c r="CG150" s="3"/>
      <c r="CH150" s="3"/>
      <c r="CI150" s="3"/>
      <c r="CK150" s="3"/>
      <c r="CL150" s="3"/>
      <c r="CM150" s="3"/>
      <c r="CN150" s="3"/>
      <c r="CO150" s="3"/>
      <c r="CP150" s="3"/>
      <c r="CQ150" s="3"/>
      <c r="CR150" s="3"/>
      <c r="CS150" s="3"/>
      <c r="CT150" s="3"/>
      <c r="CU150" s="3"/>
      <c r="CV150" s="3"/>
      <c r="CW150" s="3"/>
      <c r="CX150" s="3"/>
      <c r="CY150" s="3"/>
      <c r="CZ150" s="3"/>
      <c r="DA150" s="3"/>
      <c r="DB150" s="3"/>
      <c r="DC150" s="99"/>
      <c r="DP150" s="3"/>
      <c r="DQ150" s="3"/>
      <c r="DW150" s="3"/>
      <c r="DX150" s="3"/>
      <c r="ED150" s="3"/>
      <c r="EE150" s="3"/>
      <c r="EF150" s="55"/>
      <c r="EO150" s="3"/>
      <c r="EP150" s="55"/>
      <c r="FB150" s="3"/>
      <c r="FC150" s="3"/>
      <c r="FT150" s="3"/>
      <c r="FU150" s="3"/>
      <c r="FV150" s="27"/>
      <c r="FW150" s="27"/>
      <c r="FX150" s="27"/>
      <c r="FY150" s="27"/>
      <c r="FZ150" s="27"/>
      <c r="GA150" s="3"/>
      <c r="GB150" s="3"/>
      <c r="GC150" s="3"/>
      <c r="GD150" s="3" t="s">
        <v>125</v>
      </c>
      <c r="GE150" s="3" t="str">
        <f t="shared" si="48"/>
        <v>t25 = 'BANKNIFTY1!'</v>
      </c>
      <c r="GF150" s="3" t="str">
        <f t="shared" si="49"/>
        <v/>
      </c>
      <c r="GG150" s="3"/>
      <c r="GH150" s="3"/>
      <c r="GI150" s="3"/>
      <c r="GJ150" s="3"/>
      <c r="GK150" s="3"/>
      <c r="GL150" s="3"/>
      <c r="GM150" s="3"/>
      <c r="GN150" s="3"/>
      <c r="GO150" s="3"/>
      <c r="GP150" s="3"/>
      <c r="GQ150" s="3"/>
      <c r="GR150" s="3" t="s">
        <v>125</v>
      </c>
      <c r="GS150" s="3" t="str">
        <f t="shared" si="50"/>
        <v>t25 = 'BANKNIFTY1!'</v>
      </c>
      <c r="GT150" s="3" t="str">
        <f t="shared" si="51"/>
        <v/>
      </c>
      <c r="GU150" s="3"/>
      <c r="GV150" s="3"/>
      <c r="HA150" s="3"/>
      <c r="HB150" s="3"/>
      <c r="HC150" s="3"/>
      <c r="HD150" s="3"/>
      <c r="HE150" s="3"/>
      <c r="HF150" s="3"/>
      <c r="HG150" s="3"/>
      <c r="HH150" s="3"/>
      <c r="HI150" s="3"/>
      <c r="HJ150" s="3"/>
      <c r="HK150" s="3"/>
      <c r="HL150" s="3"/>
      <c r="HM150" s="3"/>
      <c r="HN150" s="55"/>
      <c r="HO150" s="3"/>
      <c r="HP150" s="3"/>
      <c r="HQ150" s="3"/>
      <c r="HR150" s="3"/>
      <c r="HS150" s="3"/>
      <c r="HT150" s="3"/>
      <c r="HU150" s="3"/>
      <c r="HV150" s="3"/>
      <c r="HW150" s="3"/>
      <c r="HX150" s="3"/>
      <c r="HY150" s="3"/>
      <c r="HZ150" s="3"/>
      <c r="IA150" s="3"/>
      <c r="IB150" s="3"/>
      <c r="IC150" s="3"/>
      <c r="ID150" s="3"/>
    </row>
    <row r="151" spans="1:238" x14ac:dyDescent="0.25">
      <c r="A151" s="21" t="str">
        <f>IF(Final_DF!A151="","",Final_DF!A151)</f>
        <v>BEL</v>
      </c>
      <c r="B151" s="21" t="str">
        <f>IF(Final_DF!G151="","",Final_DF!G151)</f>
        <v xml:space="preserve">BHARAT ELECTRONICS LTD              </v>
      </c>
      <c r="C151" s="21" t="str">
        <f>IF(Final_DF!E151="","",Final_DF!E151)</f>
        <v>Electronic Technology</v>
      </c>
      <c r="D151" s="21" t="str">
        <f>IF(Final_DF!F151="","",Final_DF!F151)</f>
        <v>Aerospace &amp; Defense</v>
      </c>
      <c r="E151" s="21" t="b">
        <f>IF(Final_DF!BT151="","",Final_DF!BT151)</f>
        <v>0</v>
      </c>
      <c r="F151" s="21" t="b">
        <f>IF(Final_DF!BJ151="","",Final_DF!BJ151)</f>
        <v>1</v>
      </c>
      <c r="G151" s="21" t="b">
        <f>IF(Final_DF!CS151="","",Final_DF!CS151)</f>
        <v>1</v>
      </c>
      <c r="H151" s="37" t="str">
        <f>IF(Final_DF!CT151="","",Final_DF!CT151)</f>
        <v>BULLISH_ALIGNMENT</v>
      </c>
      <c r="I151" s="37" t="str">
        <f>IF(Final_DF!CU151="","",Final_DF!CU151)</f>
        <v>BULLISH_ALIGNMENT</v>
      </c>
      <c r="J151" s="21" t="str">
        <f>IF(Final_DF!CQ151="","",Final_DF!CQ151)</f>
        <v>BULLISH</v>
      </c>
      <c r="K151" s="21" t="str">
        <f>IF(Final_DF!CB151="","",Final_DF!CB151)</f>
        <v>Significant Long Buildup</v>
      </c>
      <c r="L151" s="22" t="str">
        <f>IF(Final_DF!CV151="","",Final_DF!CV151)</f>
        <v>BULLISH</v>
      </c>
      <c r="M151" s="22">
        <f>IF(Final_DF!CW151="","",Final_DF!CW151)</f>
        <v>3</v>
      </c>
      <c r="N151" s="22">
        <f>IF(Final_DF!CX151="","",Final_DF!CX151)</f>
        <v>32</v>
      </c>
      <c r="O151" s="22" t="b">
        <f>IF(Final_DF!CY151="","",Final_DF!CY151)</f>
        <v>1</v>
      </c>
      <c r="P151" s="22" t="str">
        <f>IF(Final_DF!CM151="","",Final_DF!CM151)</f>
        <v>Buy</v>
      </c>
      <c r="Q151" s="22" t="str">
        <f>IF(Final_DF!CN151="","",Final_DF!CN151)</f>
        <v>LAST_LOSER</v>
      </c>
      <c r="R151" s="22">
        <f>IF(P151="","",ROUND((Final_DF!CO151/6)+1,0))</f>
        <v>4</v>
      </c>
      <c r="S151" s="22">
        <f>IF(Final_DF!CP151="","",Final_DF!CP151)</f>
        <v>182.5</v>
      </c>
      <c r="T151" s="22">
        <f>IFERROR(VLOOKUP(A151,VSLRT!A:E,3,FALSE),"")</f>
        <v>0</v>
      </c>
      <c r="U151" s="22">
        <f>IFERROR(VLOOKUP(A151,VSLRT!A:E,4,FALSE),"")</f>
        <v>1</v>
      </c>
      <c r="V151" s="22">
        <f>IFERROR(VLOOKUP(A151,VSLRT!A:E,5,FALSE),"")</f>
        <v>0</v>
      </c>
      <c r="W151" s="23" t="b">
        <f>IF(Final_DF!BA151="","",Final_DF!BA151)</f>
        <v>0</v>
      </c>
      <c r="X151" s="23" t="b">
        <f>IF(Final_DF!BB151="","",Final_DF!BB151)</f>
        <v>0</v>
      </c>
      <c r="Y151" s="23" t="b">
        <f>IF(Final_DF!BC151="","",Final_DF!BC151)</f>
        <v>0</v>
      </c>
      <c r="Z151" s="23">
        <f>IF(Final_DF!AW151="","",Final_DF!AW151)</f>
        <v>0</v>
      </c>
      <c r="AA151" s="23">
        <f>IF(Final_DF!AX151="","",Final_DF!AX151)</f>
        <v>0</v>
      </c>
      <c r="AB151" s="23">
        <f>IF(Final_DF!AY151="","",Final_DF!AY151)</f>
        <v>0</v>
      </c>
      <c r="AC151" s="23">
        <f>IF(Final_DF!M151="","",ROUND(Final_DF!M151,2))</f>
        <v>0.56999999999999995</v>
      </c>
      <c r="AD151" s="23">
        <f>IF(Final_DF!L151="","",ROUND(Final_DF!L151,2))</f>
        <v>193.1</v>
      </c>
      <c r="AE151" s="23" t="b">
        <f>IF(Final_DF!AZ151="","",Final_DF!AZ151)</f>
        <v>0</v>
      </c>
      <c r="AH151" s="23" t="str">
        <f>IF(Final_DF!AO151="","",Final_DF!AO151)</f>
        <v>VR10</v>
      </c>
      <c r="AI151" s="23" t="b">
        <f>IF(Final_DF!AP151="","",Final_DF!AP151)</f>
        <v>1</v>
      </c>
      <c r="AJ151" s="23" t="str">
        <f>IF(Final_DF!AH151="","",Final_DF!AH151)</f>
        <v>0.60</v>
      </c>
      <c r="AK151" s="21" t="str">
        <f>IFERROR(VLOOKUP(A151,Postmarket!A:X,24,FALSE),"")</f>
        <v>LOR11</v>
      </c>
      <c r="AL151" s="21" t="str">
        <f>IFERROR(VLOOKUP(A151,Postmarket!A:X,23,FALSE),"")</f>
        <v/>
      </c>
      <c r="AM151" s="21">
        <f>IFERROR(VLOOKUP(A151,Postmarket!A:X,8,FALSE),"")</f>
        <v>0.83</v>
      </c>
      <c r="AN151" s="21">
        <f>IFERROR(VLOOKUP(A151,Postmarket!A:F,5,FALSE),"")</f>
        <v>191.85</v>
      </c>
      <c r="AO151" s="23" t="str">
        <f>IF(Final_DF!DB151="","",Final_DF!DB151)</f>
        <v/>
      </c>
      <c r="AP151" s="23">
        <f>IF(Final_DF!CZ151="","",Final_DF!CZ151)</f>
        <v>24.95</v>
      </c>
      <c r="AQ151" s="23">
        <f>IF(Final_DF!DA151="","",Final_DF!DA151)</f>
        <v>26.26</v>
      </c>
      <c r="AR151" s="23" t="b">
        <f>IF(Final_DF!DC151="","",Final_DF!DC151)</f>
        <v>1</v>
      </c>
      <c r="AS151" s="23" t="b">
        <f>IF(Final_DF!DD151="","",Final_DF!DD151)</f>
        <v>0</v>
      </c>
      <c r="AT151" s="23" t="b">
        <f>IF(Final_DF!DE151="","",Final_DF!DE151)</f>
        <v>1</v>
      </c>
      <c r="AU151" s="23" t="b">
        <f>IF(Final_DF!DF151="","",Final_DF!DF151)</f>
        <v>0</v>
      </c>
      <c r="AY151" s="3"/>
      <c r="AZ151" s="3"/>
      <c r="BA151" s="3"/>
      <c r="BC151" s="3"/>
      <c r="BD151" s="3"/>
      <c r="BE151" s="3"/>
      <c r="BF151" s="3"/>
      <c r="BG151" s="3"/>
      <c r="BH151" s="3"/>
      <c r="BI151" s="3"/>
      <c r="BJ151" s="3"/>
      <c r="BK151" s="3"/>
      <c r="BL151" s="3"/>
      <c r="BM151" s="3"/>
      <c r="BN151" s="3"/>
      <c r="BO151" s="3"/>
      <c r="BP151" s="3"/>
      <c r="BQ151" s="3"/>
      <c r="BR151" s="3"/>
      <c r="BS151" s="3"/>
      <c r="BT151" s="3"/>
      <c r="BU151" s="99"/>
      <c r="CG151" s="3"/>
      <c r="CH151" s="3"/>
      <c r="CI151" s="3"/>
      <c r="CK151" s="3"/>
      <c r="CL151" s="3"/>
      <c r="CM151" s="3"/>
      <c r="CN151" s="3"/>
      <c r="CO151" s="3"/>
      <c r="CP151" s="3"/>
      <c r="CQ151" s="3"/>
      <c r="CR151" s="3"/>
      <c r="CS151" s="3"/>
      <c r="CT151" s="3"/>
      <c r="CU151" s="3"/>
      <c r="CV151" s="3"/>
      <c r="CW151" s="3"/>
      <c r="CX151" s="3"/>
      <c r="CY151" s="3"/>
      <c r="CZ151" s="3"/>
      <c r="DA151" s="3"/>
      <c r="DB151" s="3"/>
      <c r="DC151" s="99"/>
      <c r="DP151" s="3"/>
      <c r="DQ151" s="3"/>
      <c r="DW151" s="3"/>
      <c r="DX151" s="3"/>
      <c r="ED151" s="3"/>
      <c r="EE151" s="3"/>
      <c r="EF151" s="55"/>
      <c r="EO151" s="3"/>
      <c r="EP151" s="55"/>
      <c r="FB151" s="3"/>
      <c r="FC151" s="3"/>
      <c r="FT151" s="3"/>
      <c r="FU151" s="3"/>
      <c r="FV151" s="27"/>
      <c r="FW151" s="27"/>
      <c r="FX151" s="27"/>
      <c r="FY151" s="27"/>
      <c r="FZ151" s="27"/>
      <c r="GA151" s="3"/>
      <c r="GB151" s="3"/>
      <c r="GC151" s="3"/>
      <c r="GD151" s="3" t="s">
        <v>126</v>
      </c>
      <c r="GE151" s="3" t="str">
        <f t="shared" si="48"/>
        <v>t26 = 'BANKNIFTY1!'</v>
      </c>
      <c r="GF151" s="3" t="str">
        <f t="shared" si="49"/>
        <v/>
      </c>
      <c r="GG151" s="3"/>
      <c r="GH151" s="3"/>
      <c r="GI151" s="3"/>
      <c r="GJ151" s="3"/>
      <c r="GK151" s="3"/>
      <c r="GL151" s="3"/>
      <c r="GM151" s="3"/>
      <c r="GN151" s="3"/>
      <c r="GO151" s="3"/>
      <c r="GP151" s="3"/>
      <c r="GQ151" s="3"/>
      <c r="GR151" s="3" t="s">
        <v>126</v>
      </c>
      <c r="GS151" s="3" t="str">
        <f t="shared" si="50"/>
        <v>t26 = 'BANKNIFTY1!'</v>
      </c>
      <c r="GT151" s="3" t="str">
        <f t="shared" si="51"/>
        <v/>
      </c>
      <c r="GU151" s="3"/>
      <c r="GV151" s="3"/>
      <c r="HA151" s="3"/>
      <c r="HB151" s="3"/>
      <c r="HC151" s="3"/>
      <c r="HD151" s="3"/>
      <c r="HE151" s="3"/>
      <c r="HF151" s="3"/>
      <c r="HG151" s="3"/>
      <c r="HH151" s="3"/>
      <c r="HI151" s="3"/>
      <c r="HJ151" s="3"/>
      <c r="HK151" s="3"/>
      <c r="HL151" s="3"/>
      <c r="HM151" s="3"/>
      <c r="HN151" s="55"/>
      <c r="HO151" s="3"/>
      <c r="HP151" s="3"/>
      <c r="HQ151" s="3"/>
      <c r="HR151" s="3"/>
      <c r="HS151" s="3"/>
      <c r="HT151" s="3"/>
      <c r="HU151" s="3"/>
      <c r="HV151" s="3"/>
      <c r="HW151" s="3"/>
      <c r="HX151" s="3"/>
      <c r="HY151" s="3"/>
      <c r="HZ151" s="3"/>
      <c r="IA151" s="3"/>
      <c r="IB151" s="3"/>
      <c r="IC151" s="3"/>
      <c r="ID151" s="3"/>
    </row>
    <row r="152" spans="1:238" x14ac:dyDescent="0.25">
      <c r="A152" s="21" t="str">
        <f>IF(Final_DF!A152="","",Final_DF!A152)</f>
        <v>DELTACORP</v>
      </c>
      <c r="B152" s="21" t="str">
        <f>IF(Final_DF!G152="","",Final_DF!G152)</f>
        <v xml:space="preserve">DELTA CORP LIMITED                  </v>
      </c>
      <c r="C152" s="21" t="str">
        <f>IF(Final_DF!E152="","",Final_DF!E152)</f>
        <v>Consumer Services</v>
      </c>
      <c r="D152" s="21" t="str">
        <f>IF(Final_DF!F152="","",Final_DF!F152)</f>
        <v>Movies/Entertainment</v>
      </c>
      <c r="E152" s="21" t="b">
        <f>IF(Final_DF!BT152="","",Final_DF!BT152)</f>
        <v>1</v>
      </c>
      <c r="F152" s="21" t="b">
        <f>IF(Final_DF!BJ152="","",Final_DF!BJ152)</f>
        <v>0</v>
      </c>
      <c r="G152" s="21" t="b">
        <f>IF(Final_DF!CS152="","",Final_DF!CS152)</f>
        <v>0</v>
      </c>
      <c r="H152" s="37" t="str">
        <f>IF(Final_DF!CT152="","",Final_DF!CT152)</f>
        <v>na</v>
      </c>
      <c r="I152" s="37" t="str">
        <f>IF(Final_DF!CU152="","",Final_DF!CU152)</f>
        <v>na</v>
      </c>
      <c r="J152" s="21" t="str">
        <f>IF(Final_DF!CQ152="","",Final_DF!CQ152)</f>
        <v>BEARISH</v>
      </c>
      <c r="K152" s="21">
        <f>IF(Final_DF!CB152="","",Final_DF!CB152)</f>
        <v>0</v>
      </c>
      <c r="L152" s="22" t="str">
        <f>IF(Final_DF!CV152="","",Final_DF!CV152)</f>
        <v>na</v>
      </c>
      <c r="M152" s="22">
        <f>IF(Final_DF!CW152="","",Final_DF!CW152)</f>
        <v>0</v>
      </c>
      <c r="N152" s="22">
        <f>IF(Final_DF!CX152="","",Final_DF!CX152)</f>
        <v>0</v>
      </c>
      <c r="O152" s="22" t="b">
        <f>IF(Final_DF!CY152="","",Final_DF!CY152)</f>
        <v>0</v>
      </c>
      <c r="P152" s="22">
        <f>IF(Final_DF!CM152="","",Final_DF!CM152)</f>
        <v>0</v>
      </c>
      <c r="Q152" s="22">
        <f>IF(Final_DF!CN152="","",Final_DF!CN152)</f>
        <v>0</v>
      </c>
      <c r="R152" s="22">
        <f>IF(P152="","",ROUND((Final_DF!CO152/6)+1,0))</f>
        <v>1</v>
      </c>
      <c r="S152" s="22">
        <f>IF(Final_DF!CP152="","",Final_DF!CP152)</f>
        <v>0</v>
      </c>
      <c r="T152" s="22">
        <f>IFERROR(VLOOKUP(A152,VSLRT!A:E,3,FALSE),"")</f>
        <v>0</v>
      </c>
      <c r="U152" s="22">
        <f>IFERROR(VLOOKUP(A152,VSLRT!A:E,4,FALSE),"")</f>
        <v>0</v>
      </c>
      <c r="V152" s="22">
        <f>IFERROR(VLOOKUP(A152,VSLRT!A:E,5,FALSE),"")</f>
        <v>0</v>
      </c>
      <c r="W152" s="23" t="b">
        <f>IF(Final_DF!BA152="","",Final_DF!BA152)</f>
        <v>0</v>
      </c>
      <c r="X152" s="23" t="b">
        <f>IF(Final_DF!BB152="","",Final_DF!BB152)</f>
        <v>0</v>
      </c>
      <c r="Y152" s="23" t="b">
        <f>IF(Final_DF!BC152="","",Final_DF!BC152)</f>
        <v>0</v>
      </c>
      <c r="Z152" s="23">
        <f>IF(Final_DF!AW152="","",Final_DF!AW152)</f>
        <v>0</v>
      </c>
      <c r="AA152" s="23">
        <f>IF(Final_DF!AX152="","",Final_DF!AX152)</f>
        <v>0</v>
      </c>
      <c r="AB152" s="23">
        <f>IF(Final_DF!AY152="","",Final_DF!AY152)</f>
        <v>0</v>
      </c>
      <c r="AC152" s="23">
        <f>IF(Final_DF!M152="","",ROUND(Final_DF!M152,2))</f>
        <v>0.59</v>
      </c>
      <c r="AD152" s="23">
        <f>IF(Final_DF!L152="","",ROUND(Final_DF!L152,2))</f>
        <v>145.1</v>
      </c>
      <c r="AE152" s="23" t="b">
        <f>IF(Final_DF!AZ152="","",Final_DF!AZ152)</f>
        <v>0</v>
      </c>
      <c r="AH152" s="23" t="str">
        <f>IF(Final_DF!AO152="","",Final_DF!AO152)</f>
        <v>VR70</v>
      </c>
      <c r="AI152" s="23" t="b">
        <f>IF(Final_DF!AP152="","",Final_DF!AP152)</f>
        <v>0</v>
      </c>
      <c r="AJ152" s="23" t="str">
        <f>IF(Final_DF!AH152="","",Final_DF!AH152)</f>
        <v>0.28</v>
      </c>
      <c r="AK152" s="21" t="str">
        <f>IFERROR(VLOOKUP(A152,Postmarket!A:X,24,FALSE),"")</f>
        <v/>
      </c>
      <c r="AL152" s="21" t="str">
        <f>IFERROR(VLOOKUP(A152,Postmarket!A:X,23,FALSE),"")</f>
        <v/>
      </c>
      <c r="AM152" s="21">
        <f>IFERROR(VLOOKUP(A152,Postmarket!A:X,8,FALSE),"")</f>
        <v>0.38</v>
      </c>
      <c r="AN152" s="21">
        <f>IFERROR(VLOOKUP(A152,Postmarket!A:F,5,FALSE),"")</f>
        <v>144.75</v>
      </c>
      <c r="AO152" s="23" t="str">
        <f>IF(Final_DF!DB152="","",Final_DF!DB152)</f>
        <v>BANNED</v>
      </c>
      <c r="AP152" s="23">
        <f>IF(Final_DF!CZ152="","",Final_DF!CZ152)</f>
        <v>81.81</v>
      </c>
      <c r="AQ152" s="23">
        <f>IF(Final_DF!DA152="","",Final_DF!DA152)</f>
        <v>82.79</v>
      </c>
      <c r="AR152" s="23" t="b">
        <f>IF(Final_DF!DC152="","",Final_DF!DC152)</f>
        <v>0</v>
      </c>
      <c r="AS152" s="23" t="b">
        <f>IF(Final_DF!DD152="","",Final_DF!DD152)</f>
        <v>0</v>
      </c>
      <c r="AT152" s="23" t="b">
        <f>IF(Final_DF!DE152="","",Final_DF!DE152)</f>
        <v>0</v>
      </c>
      <c r="AU152" s="23" t="b">
        <f>IF(Final_DF!DF152="","",Final_DF!DF152)</f>
        <v>0</v>
      </c>
      <c r="AY152" s="3"/>
      <c r="AZ152" s="3"/>
      <c r="BA152" s="3"/>
      <c r="BC152" s="3"/>
      <c r="BD152" s="3"/>
      <c r="BE152" s="3"/>
      <c r="BF152" s="3"/>
      <c r="BG152" s="3"/>
      <c r="BH152" s="3"/>
      <c r="BI152" s="3"/>
      <c r="BJ152" s="3"/>
      <c r="BK152" s="3"/>
      <c r="BL152" s="3"/>
      <c r="BM152" s="3"/>
      <c r="BN152" s="3"/>
      <c r="BO152" s="3"/>
      <c r="BP152" s="3"/>
      <c r="BQ152" s="3"/>
      <c r="BR152" s="3"/>
      <c r="BS152" s="3"/>
      <c r="BT152" s="3"/>
      <c r="BU152" s="99"/>
      <c r="CG152" s="3"/>
      <c r="CH152" s="3"/>
      <c r="CI152" s="3"/>
      <c r="CK152" s="3"/>
      <c r="CL152" s="3"/>
      <c r="CM152" s="3"/>
      <c r="CN152" s="3"/>
      <c r="CO152" s="3"/>
      <c r="CP152" s="3"/>
      <c r="CQ152" s="3"/>
      <c r="CR152" s="3"/>
      <c r="CS152" s="3"/>
      <c r="CT152" s="3"/>
      <c r="CU152" s="3"/>
      <c r="CV152" s="3"/>
      <c r="CW152" s="3"/>
      <c r="CX152" s="3"/>
      <c r="CY152" s="3"/>
      <c r="CZ152" s="3"/>
      <c r="DA152" s="3"/>
      <c r="DB152" s="3"/>
      <c r="DC152" s="99"/>
      <c r="DP152" s="3"/>
      <c r="DQ152" s="3"/>
      <c r="DW152" s="3"/>
      <c r="DX152" s="3"/>
      <c r="ED152" s="3"/>
      <c r="EE152" s="3"/>
      <c r="EF152" s="55"/>
      <c r="EO152" s="3"/>
      <c r="EP152" s="55"/>
      <c r="FB152" s="3"/>
      <c r="FC152" s="3"/>
      <c r="FT152" s="3"/>
      <c r="FU152" s="3"/>
      <c r="FV152" s="27"/>
      <c r="FW152" s="27"/>
      <c r="FX152" s="27"/>
      <c r="FY152" s="27"/>
      <c r="FZ152" s="27"/>
      <c r="GA152" s="3"/>
      <c r="GB152" s="3"/>
      <c r="GC152" s="3"/>
      <c r="GD152" s="3" t="s">
        <v>127</v>
      </c>
      <c r="GE152" s="3" t="str">
        <f t="shared" si="48"/>
        <v>t27 = 'BANKNIFTY1!'</v>
      </c>
      <c r="GF152" s="3" t="str">
        <f t="shared" si="49"/>
        <v/>
      </c>
      <c r="GG152" s="3"/>
      <c r="GH152" s="3"/>
      <c r="GI152" s="3"/>
      <c r="GJ152" s="3"/>
      <c r="GK152" s="3"/>
      <c r="GL152" s="3"/>
      <c r="GM152" s="3"/>
      <c r="GN152" s="3"/>
      <c r="GO152" s="3"/>
      <c r="GP152" s="3"/>
      <c r="GQ152" s="3"/>
      <c r="GR152" s="3" t="s">
        <v>127</v>
      </c>
      <c r="GS152" s="3" t="str">
        <f t="shared" si="50"/>
        <v>t27 = 'BANKNIFTY1!'</v>
      </c>
      <c r="GT152" s="3" t="str">
        <f t="shared" si="51"/>
        <v/>
      </c>
      <c r="GU152" s="3"/>
      <c r="GV152" s="3"/>
      <c r="HA152" s="3"/>
      <c r="HB152" s="3"/>
      <c r="HC152" s="3"/>
      <c r="HD152" s="3"/>
      <c r="HE152" s="3"/>
      <c r="HF152" s="3"/>
      <c r="HG152" s="3"/>
      <c r="HH152" s="3"/>
      <c r="HI152" s="3"/>
      <c r="HJ152" s="3"/>
      <c r="HK152" s="3"/>
      <c r="HL152" s="3"/>
      <c r="HM152" s="3"/>
      <c r="HN152" s="55"/>
      <c r="HO152" s="3"/>
      <c r="HP152" s="3"/>
      <c r="HQ152" s="3"/>
      <c r="HR152" s="3"/>
      <c r="HS152" s="3"/>
      <c r="HT152" s="3"/>
      <c r="HU152" s="3"/>
      <c r="HV152" s="3"/>
      <c r="HW152" s="3"/>
      <c r="HX152" s="3"/>
      <c r="HY152" s="3"/>
      <c r="HZ152" s="3"/>
      <c r="IA152" s="3"/>
      <c r="IB152" s="3"/>
      <c r="IC152" s="3"/>
      <c r="ID152" s="3"/>
    </row>
    <row r="153" spans="1:238" x14ac:dyDescent="0.25">
      <c r="A153" s="21" t="str">
        <f>IF(Final_DF!A153="","",Final_DF!A153)</f>
        <v>DELTACORP</v>
      </c>
      <c r="B153" s="21" t="str">
        <f>IF(Final_DF!G153="","",Final_DF!G153)</f>
        <v xml:space="preserve">DELTA CORP LIMITED                  </v>
      </c>
      <c r="C153" s="21" t="str">
        <f>IF(Final_DF!E153="","",Final_DF!E153)</f>
        <v>Consumer Services</v>
      </c>
      <c r="D153" s="21" t="str">
        <f>IF(Final_DF!F153="","",Final_DF!F153)</f>
        <v>Movies/Entertainment</v>
      </c>
      <c r="E153" s="21" t="b">
        <f>IF(Final_DF!BT153="","",Final_DF!BT153)</f>
        <v>1</v>
      </c>
      <c r="F153" s="21" t="b">
        <f>IF(Final_DF!BJ153="","",Final_DF!BJ153)</f>
        <v>0</v>
      </c>
      <c r="G153" s="21" t="b">
        <f>IF(Final_DF!CS153="","",Final_DF!CS153)</f>
        <v>0</v>
      </c>
      <c r="H153" s="37" t="str">
        <f>IF(Final_DF!CT153="","",Final_DF!CT153)</f>
        <v>na</v>
      </c>
      <c r="I153" s="37" t="str">
        <f>IF(Final_DF!CU153="","",Final_DF!CU153)</f>
        <v>na</v>
      </c>
      <c r="J153" s="21" t="str">
        <f>IF(Final_DF!CQ153="","",Final_DF!CQ153)</f>
        <v>BEARISH</v>
      </c>
      <c r="K153" s="21">
        <f>IF(Final_DF!CB153="","",Final_DF!CB153)</f>
        <v>0</v>
      </c>
      <c r="L153" s="22" t="str">
        <f>IF(Final_DF!CV153="","",Final_DF!CV153)</f>
        <v>na</v>
      </c>
      <c r="M153" s="22">
        <f>IF(Final_DF!CW153="","",Final_DF!CW153)</f>
        <v>0</v>
      </c>
      <c r="N153" s="22">
        <f>IF(Final_DF!CX153="","",Final_DF!CX153)</f>
        <v>0</v>
      </c>
      <c r="O153" s="22" t="b">
        <f>IF(Final_DF!CY153="","",Final_DF!CY153)</f>
        <v>0</v>
      </c>
      <c r="P153" s="22">
        <f>IF(Final_DF!CM153="","",Final_DF!CM153)</f>
        <v>0</v>
      </c>
      <c r="Q153" s="22">
        <f>IF(Final_DF!CN153="","",Final_DF!CN153)</f>
        <v>0</v>
      </c>
      <c r="R153" s="22">
        <f>IF(P153="","",ROUND((Final_DF!CO153/6)+1,0))</f>
        <v>1</v>
      </c>
      <c r="S153" s="22">
        <f>IF(Final_DF!CP153="","",Final_DF!CP153)</f>
        <v>0</v>
      </c>
      <c r="T153" s="22">
        <f>IFERROR(VLOOKUP(A153,VSLRT!A:E,3,FALSE),"")</f>
        <v>0</v>
      </c>
      <c r="U153" s="22">
        <f>IFERROR(VLOOKUP(A153,VSLRT!A:E,4,FALSE),"")</f>
        <v>0</v>
      </c>
      <c r="V153" s="22">
        <f>IFERROR(VLOOKUP(A153,VSLRT!A:E,5,FALSE),"")</f>
        <v>0</v>
      </c>
      <c r="W153" s="23" t="b">
        <f>IF(Final_DF!BA153="","",Final_DF!BA153)</f>
        <v>0</v>
      </c>
      <c r="X153" s="23" t="b">
        <f>IF(Final_DF!BB153="","",Final_DF!BB153)</f>
        <v>0</v>
      </c>
      <c r="Y153" s="23" t="b">
        <f>IF(Final_DF!BC153="","",Final_DF!BC153)</f>
        <v>0</v>
      </c>
      <c r="Z153" s="23">
        <f>IF(Final_DF!AW153="","",Final_DF!AW153)</f>
        <v>0</v>
      </c>
      <c r="AA153" s="23">
        <f>IF(Final_DF!AX153="","",Final_DF!AX153)</f>
        <v>0</v>
      </c>
      <c r="AB153" s="23">
        <f>IF(Final_DF!AY153="","",Final_DF!AY153)</f>
        <v>0</v>
      </c>
      <c r="AC153" s="23">
        <f>IF(Final_DF!M153="","",ROUND(Final_DF!M153,2))</f>
        <v>0.59</v>
      </c>
      <c r="AD153" s="23">
        <f>IF(Final_DF!L153="","",ROUND(Final_DF!L153,2))</f>
        <v>145.1</v>
      </c>
      <c r="AE153" s="23" t="b">
        <f>IF(Final_DF!AZ153="","",Final_DF!AZ153)</f>
        <v>0</v>
      </c>
      <c r="AH153" s="23" t="str">
        <f>IF(Final_DF!AO153="","",Final_DF!AO153)</f>
        <v>VR70</v>
      </c>
      <c r="AI153" s="23" t="b">
        <f>IF(Final_DF!AP153="","",Final_DF!AP153)</f>
        <v>0</v>
      </c>
      <c r="AJ153" s="23" t="str">
        <f>IF(Final_DF!AH153="","",Final_DF!AH153)</f>
        <v>0.28</v>
      </c>
      <c r="AK153" s="21" t="str">
        <f>IFERROR(VLOOKUP(A153,Postmarket!A:X,24,FALSE),"")</f>
        <v/>
      </c>
      <c r="AL153" s="21" t="str">
        <f>IFERROR(VLOOKUP(A153,Postmarket!A:X,23,FALSE),"")</f>
        <v/>
      </c>
      <c r="AM153" s="21">
        <f>IFERROR(VLOOKUP(A153,Postmarket!A:X,8,FALSE),"")</f>
        <v>0.38</v>
      </c>
      <c r="AN153" s="21">
        <f>IFERROR(VLOOKUP(A153,Postmarket!A:F,5,FALSE),"")</f>
        <v>144.75</v>
      </c>
      <c r="AO153" s="23" t="str">
        <f>IF(Final_DF!DB153="","",Final_DF!DB153)</f>
        <v>POTENTIAL_EXIT</v>
      </c>
      <c r="AP153" s="23">
        <f>IF(Final_DF!CZ153="","",Final_DF!CZ153)</f>
        <v>81.81</v>
      </c>
      <c r="AQ153" s="23">
        <f>IF(Final_DF!DA153="","",Final_DF!DA153)</f>
        <v>82.79</v>
      </c>
      <c r="AR153" s="23" t="b">
        <f>IF(Final_DF!DC153="","",Final_DF!DC153)</f>
        <v>0</v>
      </c>
      <c r="AS153" s="23" t="b">
        <f>IF(Final_DF!DD153="","",Final_DF!DD153)</f>
        <v>0</v>
      </c>
      <c r="AT153" s="23" t="b">
        <f>IF(Final_DF!DE153="","",Final_DF!DE153)</f>
        <v>0</v>
      </c>
      <c r="AU153" s="23" t="b">
        <f>IF(Final_DF!DF153="","",Final_DF!DF153)</f>
        <v>0</v>
      </c>
      <c r="AY153" s="3"/>
      <c r="AZ153" s="3"/>
      <c r="BA153" s="3"/>
      <c r="BC153" s="3"/>
      <c r="BD153" s="3"/>
      <c r="BE153" s="3"/>
      <c r="BF153" s="3"/>
      <c r="BG153" s="3"/>
      <c r="BH153" s="3"/>
      <c r="BI153" s="3"/>
      <c r="BJ153" s="3"/>
      <c r="BK153" s="3"/>
      <c r="BL153" s="3"/>
      <c r="BM153" s="3"/>
      <c r="BN153" s="3"/>
      <c r="BO153" s="3"/>
      <c r="BP153" s="3"/>
      <c r="BQ153" s="3"/>
      <c r="BR153" s="3"/>
      <c r="BS153" s="3"/>
      <c r="BT153" s="3"/>
      <c r="BU153" s="99"/>
      <c r="CG153" s="3"/>
      <c r="CH153" s="3"/>
      <c r="CI153" s="3"/>
      <c r="CK153" s="3"/>
      <c r="CL153" s="3"/>
      <c r="CM153" s="3"/>
      <c r="CN153" s="3"/>
      <c r="CO153" s="3"/>
      <c r="CP153" s="3"/>
      <c r="CQ153" s="3"/>
      <c r="CR153" s="3"/>
      <c r="CS153" s="3"/>
      <c r="CT153" s="3"/>
      <c r="CU153" s="3"/>
      <c r="CV153" s="3"/>
      <c r="CW153" s="3"/>
      <c r="CX153" s="3"/>
      <c r="CY153" s="3"/>
      <c r="CZ153" s="3"/>
      <c r="DA153" s="3"/>
      <c r="DB153" s="3"/>
      <c r="DC153" s="99"/>
      <c r="DP153" s="3"/>
      <c r="DQ153" s="3"/>
      <c r="DW153" s="3"/>
      <c r="DX153" s="3"/>
      <c r="ED153" s="3"/>
      <c r="EE153" s="3"/>
      <c r="EF153" s="55"/>
      <c r="EO153" s="3"/>
      <c r="EP153" s="55"/>
      <c r="FB153" s="3"/>
      <c r="FC153" s="3"/>
      <c r="FT153" s="3"/>
      <c r="FU153" s="3"/>
      <c r="FV153" s="27"/>
      <c r="FW153" s="27"/>
      <c r="FX153" s="27"/>
      <c r="FY153" s="27"/>
      <c r="FZ153" s="27"/>
      <c r="GA153" s="3"/>
      <c r="GB153" s="3"/>
      <c r="GC153" s="3"/>
      <c r="GD153" s="3" t="s">
        <v>128</v>
      </c>
      <c r="GE153" s="3" t="str">
        <f t="shared" si="48"/>
        <v>t28 = 'BANKNIFTY1!'</v>
      </c>
      <c r="GF153" s="3" t="str">
        <f t="shared" si="49"/>
        <v/>
      </c>
      <c r="GG153" s="3"/>
      <c r="GH153" s="3"/>
      <c r="GI153" s="3"/>
      <c r="GJ153" s="3"/>
      <c r="GK153" s="3"/>
      <c r="GL153" s="3"/>
      <c r="GM153" s="3"/>
      <c r="GN153" s="3"/>
      <c r="GO153" s="3"/>
      <c r="GP153" s="3"/>
      <c r="GQ153" s="3"/>
      <c r="GR153" s="3" t="s">
        <v>128</v>
      </c>
      <c r="GS153" s="3" t="str">
        <f t="shared" si="50"/>
        <v>t28 = 'BANKNIFTY1!'</v>
      </c>
      <c r="GT153" s="3" t="str">
        <f t="shared" si="51"/>
        <v/>
      </c>
      <c r="GU153" s="3"/>
      <c r="GV153" s="3"/>
      <c r="HA153" s="3"/>
      <c r="HB153" s="3"/>
      <c r="HC153" s="3"/>
      <c r="HD153" s="3"/>
      <c r="HE153" s="3"/>
      <c r="HF153" s="3"/>
      <c r="HG153" s="3"/>
      <c r="HH153" s="3"/>
      <c r="HI153" s="3"/>
      <c r="HJ153" s="3"/>
      <c r="HK153" s="3"/>
      <c r="HL153" s="3"/>
      <c r="HM153" s="3"/>
      <c r="HN153" s="55"/>
      <c r="HO153" s="3"/>
      <c r="HP153" s="3"/>
      <c r="HQ153" s="3"/>
      <c r="HR153" s="3"/>
      <c r="HS153" s="3"/>
      <c r="HT153" s="3"/>
      <c r="HU153" s="3"/>
      <c r="HV153" s="3"/>
      <c r="HW153" s="3"/>
      <c r="HX153" s="3"/>
      <c r="HY153" s="3"/>
      <c r="HZ153" s="3"/>
      <c r="IA153" s="3"/>
      <c r="IB153" s="3"/>
      <c r="IC153" s="3"/>
      <c r="ID153" s="3"/>
    </row>
    <row r="154" spans="1:238" x14ac:dyDescent="0.25">
      <c r="A154" s="21" t="str">
        <f>IF(Final_DF!A154="","",Final_DF!A154)</f>
        <v>HINDPETRO</v>
      </c>
      <c r="B154" s="21" t="str">
        <f>IF(Final_DF!G154="","",Final_DF!G154)</f>
        <v xml:space="preserve">HINDUSTAN PETROLEUM CORP            </v>
      </c>
      <c r="C154" s="21" t="str">
        <f>IF(Final_DF!E154="","",Final_DF!E154)</f>
        <v>Energy Minerals</v>
      </c>
      <c r="D154" s="21" t="str">
        <f>IF(Final_DF!F154="","",Final_DF!F154)</f>
        <v>Oil Refining/Marketing</v>
      </c>
      <c r="E154" s="21" t="b">
        <f>IF(Final_DF!BT154="","",Final_DF!BT154)</f>
        <v>0</v>
      </c>
      <c r="F154" s="21" t="b">
        <f>IF(Final_DF!BJ154="","",Final_DF!BJ154)</f>
        <v>1</v>
      </c>
      <c r="G154" s="21" t="b">
        <f>IF(Final_DF!CS154="","",Final_DF!CS154)</f>
        <v>1</v>
      </c>
      <c r="H154" s="37" t="str">
        <f>IF(Final_DF!CT154="","",Final_DF!CT154)</f>
        <v>BULLISH_ALIGNMENT</v>
      </c>
      <c r="I154" s="37" t="str">
        <f>IF(Final_DF!CU154="","",Final_DF!CU154)</f>
        <v>BULLISH_ALIGNMENT</v>
      </c>
      <c r="J154" s="21" t="str">
        <f>IF(Final_DF!CQ154="","",Final_DF!CQ154)</f>
        <v>BULLISH</v>
      </c>
      <c r="K154" s="21" t="str">
        <f>IF(Final_DF!CB154="","",Final_DF!CB154)</f>
        <v>Significant Long Buildup</v>
      </c>
      <c r="L154" s="22" t="str">
        <f>IF(Final_DF!CV154="","",Final_DF!CV154)</f>
        <v>na</v>
      </c>
      <c r="M154" s="22">
        <f>IF(Final_DF!CW154="","",Final_DF!CW154)</f>
        <v>0</v>
      </c>
      <c r="N154" s="22">
        <f>IF(Final_DF!CX154="","",Final_DF!CX154)</f>
        <v>0</v>
      </c>
      <c r="O154" s="22" t="b">
        <f>IF(Final_DF!CY154="","",Final_DF!CY154)</f>
        <v>0</v>
      </c>
      <c r="P154" s="22">
        <f>IF(Final_DF!CM154="","",Final_DF!CM154)</f>
        <v>0</v>
      </c>
      <c r="Q154" s="22">
        <f>IF(Final_DF!CN154="","",Final_DF!CN154)</f>
        <v>0</v>
      </c>
      <c r="R154" s="22">
        <f>IF(P154="","",ROUND((Final_DF!CO154/6)+1,0))</f>
        <v>1</v>
      </c>
      <c r="S154" s="22">
        <f>IF(Final_DF!CP154="","",Final_DF!CP154)</f>
        <v>0</v>
      </c>
      <c r="T154" s="22">
        <f>IFERROR(VLOOKUP(A154,VSLRT!A:E,3,FALSE),"")</f>
        <v>0</v>
      </c>
      <c r="U154" s="22">
        <f>IFERROR(VLOOKUP(A154,VSLRT!A:E,4,FALSE),"")</f>
        <v>0</v>
      </c>
      <c r="V154" s="22">
        <f>IFERROR(VLOOKUP(A154,VSLRT!A:E,5,FALSE),"")</f>
        <v>0</v>
      </c>
      <c r="W154" s="23" t="b">
        <f>IF(Final_DF!BA154="","",Final_DF!BA154)</f>
        <v>0</v>
      </c>
      <c r="X154" s="23" t="b">
        <f>IF(Final_DF!BB154="","",Final_DF!BB154)</f>
        <v>0</v>
      </c>
      <c r="Y154" s="23" t="b">
        <f>IF(Final_DF!BC154="","",Final_DF!BC154)</f>
        <v>0</v>
      </c>
      <c r="Z154" s="23">
        <f>IF(Final_DF!AW154="","",Final_DF!AW154)</f>
        <v>0</v>
      </c>
      <c r="AA154" s="23">
        <f>IF(Final_DF!AX154="","",Final_DF!AX154)</f>
        <v>0</v>
      </c>
      <c r="AB154" s="23">
        <f>IF(Final_DF!AY154="","",Final_DF!AY154)</f>
        <v>0</v>
      </c>
      <c r="AC154" s="23">
        <f>IF(Final_DF!M154="","",ROUND(Final_DF!M154,2))</f>
        <v>0.7</v>
      </c>
      <c r="AD154" s="23">
        <f>IF(Final_DF!L154="","",ROUND(Final_DF!L154,2))</f>
        <v>469.8</v>
      </c>
      <c r="AE154" s="23" t="b">
        <f>IF(Final_DF!AZ154="","",Final_DF!AZ154)</f>
        <v>0</v>
      </c>
      <c r="AH154" s="23" t="str">
        <f>IF(Final_DF!AO154="","",Final_DF!AO154)</f>
        <v>VR41</v>
      </c>
      <c r="AI154" s="23" t="b">
        <f>IF(Final_DF!AP154="","",Final_DF!AP154)</f>
        <v>0</v>
      </c>
      <c r="AJ154" s="23" t="str">
        <f>IF(Final_DF!AH154="","",Final_DF!AH154)</f>
        <v>0.91</v>
      </c>
      <c r="AK154" s="21" t="str">
        <f>IFERROR(VLOOKUP(A154,Postmarket!A:X,24,FALSE),"")</f>
        <v>LOR26</v>
      </c>
      <c r="AL154" s="21" t="str">
        <f>IFERROR(VLOOKUP(A154,Postmarket!A:X,23,FALSE),"")</f>
        <v/>
      </c>
      <c r="AM154" s="21">
        <f>IFERROR(VLOOKUP(A154,Postmarket!A:X,8,FALSE),"")</f>
        <v>1.08</v>
      </c>
      <c r="AN154" s="21">
        <f>IFERROR(VLOOKUP(A154,Postmarket!A:F,5,FALSE),"")</f>
        <v>465.75</v>
      </c>
      <c r="AO154" s="23" t="str">
        <f>IF(Final_DF!DB154="","",Final_DF!DB154)</f>
        <v/>
      </c>
      <c r="AP154" s="23">
        <f>IF(Final_DF!CZ154="","",Final_DF!CZ154)</f>
        <v>57.83</v>
      </c>
      <c r="AQ154" s="23">
        <f>IF(Final_DF!DA154="","",Final_DF!DA154)</f>
        <v>55.27</v>
      </c>
      <c r="AR154" s="23" t="b">
        <f>IF(Final_DF!DC154="","",Final_DF!DC154)</f>
        <v>0</v>
      </c>
      <c r="AS154" s="23" t="b">
        <f>IF(Final_DF!DD154="","",Final_DF!DD154)</f>
        <v>0</v>
      </c>
      <c r="AT154" s="23" t="b">
        <f>IF(Final_DF!DE154="","",Final_DF!DE154)</f>
        <v>0</v>
      </c>
      <c r="AU154" s="23" t="b">
        <f>IF(Final_DF!DF154="","",Final_DF!DF154)</f>
        <v>0</v>
      </c>
      <c r="AY154" s="3"/>
      <c r="AZ154" s="3"/>
      <c r="BA154" s="3"/>
      <c r="BC154" s="3"/>
      <c r="BD154" s="3"/>
      <c r="BE154" s="3"/>
      <c r="BF154" s="3"/>
      <c r="BG154" s="3"/>
      <c r="BH154" s="3"/>
      <c r="BI154" s="3"/>
      <c r="BJ154" s="3"/>
      <c r="BK154" s="3"/>
      <c r="BL154" s="3"/>
      <c r="BM154" s="3"/>
      <c r="BN154" s="3"/>
      <c r="BO154" s="3"/>
      <c r="BP154" s="3"/>
      <c r="BQ154" s="3"/>
      <c r="BR154" s="3"/>
      <c r="BS154" s="3"/>
      <c r="BT154" s="3"/>
      <c r="BU154" s="99"/>
      <c r="CG154" s="3"/>
      <c r="CH154" s="3"/>
      <c r="CI154" s="3"/>
      <c r="CK154" s="3"/>
      <c r="CL154" s="3"/>
      <c r="CM154" s="3"/>
      <c r="CN154" s="3"/>
      <c r="CO154" s="3"/>
      <c r="CP154" s="3"/>
      <c r="CQ154" s="3"/>
      <c r="CR154" s="3"/>
      <c r="CS154" s="3"/>
      <c r="CT154" s="3"/>
      <c r="CU154" s="3"/>
      <c r="CV154" s="3"/>
      <c r="CW154" s="3"/>
      <c r="CX154" s="3"/>
      <c r="CY154" s="3"/>
      <c r="CZ154" s="3"/>
      <c r="DA154" s="3"/>
      <c r="DB154" s="3"/>
      <c r="DC154" s="99"/>
      <c r="DP154" s="3"/>
      <c r="DQ154" s="3"/>
      <c r="DW154" s="3"/>
      <c r="DX154" s="3"/>
      <c r="ED154" s="3"/>
      <c r="EE154" s="3"/>
      <c r="EF154" s="55"/>
      <c r="EO154" s="3"/>
      <c r="EP154" s="55"/>
      <c r="FB154" s="3"/>
      <c r="FC154" s="3"/>
      <c r="FT154" s="3"/>
      <c r="FU154" s="3"/>
      <c r="FV154" s="27"/>
      <c r="FW154" s="27"/>
      <c r="FX154" s="27"/>
      <c r="FY154" s="27"/>
      <c r="FZ154" s="27"/>
      <c r="GA154" s="3"/>
      <c r="GB154" s="3"/>
      <c r="GC154" s="3"/>
      <c r="GD154" s="3" t="s">
        <v>129</v>
      </c>
      <c r="GE154" s="3" t="str">
        <f t="shared" si="48"/>
        <v>t29 = 'BANKNIFTY1!'</v>
      </c>
      <c r="GF154" s="3" t="str">
        <f t="shared" si="49"/>
        <v/>
      </c>
      <c r="GG154" s="3"/>
      <c r="GH154" s="3"/>
      <c r="GI154" s="3"/>
      <c r="GJ154" s="3"/>
      <c r="GK154" s="3"/>
      <c r="GL154" s="3"/>
      <c r="GM154" s="3"/>
      <c r="GN154" s="3"/>
      <c r="GO154" s="3"/>
      <c r="GP154" s="3"/>
      <c r="GQ154" s="3"/>
      <c r="GR154" s="3" t="s">
        <v>129</v>
      </c>
      <c r="GS154" s="3" t="str">
        <f t="shared" si="50"/>
        <v>t29 = 'BANKNIFTY1!'</v>
      </c>
      <c r="GT154" s="3" t="str">
        <f t="shared" si="51"/>
        <v/>
      </c>
      <c r="GU154" s="3"/>
      <c r="GV154" s="3"/>
      <c r="HA154" s="3"/>
      <c r="HB154" s="3"/>
      <c r="HC154" s="3"/>
      <c r="HD154" s="3"/>
      <c r="HE154" s="3"/>
      <c r="HF154" s="3"/>
      <c r="HG154" s="3"/>
      <c r="HH154" s="3"/>
      <c r="HI154" s="3"/>
      <c r="HJ154" s="3"/>
      <c r="HK154" s="3"/>
      <c r="HL154" s="3"/>
      <c r="HM154" s="3"/>
      <c r="HN154" s="55"/>
      <c r="HO154" s="3"/>
      <c r="HP154" s="3"/>
      <c r="HQ154" s="3"/>
      <c r="HR154" s="3"/>
      <c r="HS154" s="3"/>
      <c r="HT154" s="3"/>
      <c r="HU154" s="3"/>
      <c r="HV154" s="3"/>
      <c r="HW154" s="3"/>
      <c r="HX154" s="3"/>
      <c r="HY154" s="3"/>
      <c r="HZ154" s="3"/>
      <c r="IA154" s="3"/>
      <c r="IB154" s="3"/>
      <c r="IC154" s="3"/>
      <c r="ID154" s="3"/>
    </row>
    <row r="155" spans="1:238" x14ac:dyDescent="0.25">
      <c r="A155" s="21" t="str">
        <f>IF(Final_DF!A155="","",Final_DF!A155)</f>
        <v>NATIONALUM</v>
      </c>
      <c r="B155" s="21" t="str">
        <f>IF(Final_DF!G155="","",Final_DF!G155)</f>
        <v xml:space="preserve">NATIONAL ALUMINIUM CO LTD           </v>
      </c>
      <c r="C155" s="21" t="str">
        <f>IF(Final_DF!E155="","",Final_DF!E155)</f>
        <v>Non-Energy Minerals</v>
      </c>
      <c r="D155" s="21" t="str">
        <f>IF(Final_DF!F155="","",Final_DF!F155)</f>
        <v>Aluminum</v>
      </c>
      <c r="E155" s="21" t="b">
        <f>IF(Final_DF!BT155="","",Final_DF!BT155)</f>
        <v>0</v>
      </c>
      <c r="F155" s="21" t="b">
        <f>IF(Final_DF!BJ155="","",Final_DF!BJ155)</f>
        <v>0</v>
      </c>
      <c r="G155" s="21" t="b">
        <f>IF(Final_DF!CS155="","",Final_DF!CS155)</f>
        <v>0</v>
      </c>
      <c r="H155" s="37" t="str">
        <f>IF(Final_DF!CT155="","",Final_DF!CT155)</f>
        <v>na</v>
      </c>
      <c r="I155" s="37" t="str">
        <f>IF(Final_DF!CU155="","",Final_DF!CU155)</f>
        <v>na</v>
      </c>
      <c r="J155" s="21" t="str">
        <f>IF(Final_DF!CQ155="","",Final_DF!CQ155)</f>
        <v>BEARISH</v>
      </c>
      <c r="K155" s="21" t="str">
        <f>IF(Final_DF!CB155="","",Final_DF!CB155)</f>
        <v>Short Buildup</v>
      </c>
      <c r="L155" s="22" t="str">
        <f>IF(Final_DF!CV155="","",Final_DF!CV155)</f>
        <v>na</v>
      </c>
      <c r="M155" s="22">
        <f>IF(Final_DF!CW155="","",Final_DF!CW155)</f>
        <v>0</v>
      </c>
      <c r="N155" s="22">
        <f>IF(Final_DF!CX155="","",Final_DF!CX155)</f>
        <v>0</v>
      </c>
      <c r="O155" s="22" t="b">
        <f>IF(Final_DF!CY155="","",Final_DF!CY155)</f>
        <v>0</v>
      </c>
      <c r="P155" s="22">
        <f>IF(Final_DF!CM155="","",Final_DF!CM155)</f>
        <v>0</v>
      </c>
      <c r="Q155" s="22">
        <f>IF(Final_DF!CN155="","",Final_DF!CN155)</f>
        <v>0</v>
      </c>
      <c r="R155" s="22">
        <f>IF(P155="","",ROUND((Final_DF!CO155/6)+1,0))</f>
        <v>1</v>
      </c>
      <c r="S155" s="22">
        <f>IF(Final_DF!CP155="","",Final_DF!CP155)</f>
        <v>0</v>
      </c>
      <c r="T155" s="22">
        <f>IFERROR(VLOOKUP(A155,VSLRT!A:E,3,FALSE),"")</f>
        <v>0</v>
      </c>
      <c r="U155" s="22">
        <f>IFERROR(VLOOKUP(A155,VSLRT!A:E,4,FALSE),"")</f>
        <v>0</v>
      </c>
      <c r="V155" s="22">
        <f>IFERROR(VLOOKUP(A155,VSLRT!A:E,5,FALSE),"")</f>
        <v>0</v>
      </c>
      <c r="W155" s="23" t="b">
        <f>IF(Final_DF!BA155="","",Final_DF!BA155)</f>
        <v>0</v>
      </c>
      <c r="X155" s="23" t="b">
        <f>IF(Final_DF!BB155="","",Final_DF!BB155)</f>
        <v>0</v>
      </c>
      <c r="Y155" s="23" t="b">
        <f>IF(Final_DF!BC155="","",Final_DF!BC155)</f>
        <v>0</v>
      </c>
      <c r="Z155" s="23">
        <f>IF(Final_DF!AW155="","",Final_DF!AW155)</f>
        <v>0</v>
      </c>
      <c r="AA155" s="23">
        <f>IF(Final_DF!AX155="","",Final_DF!AX155)</f>
        <v>0</v>
      </c>
      <c r="AB155" s="23">
        <f>IF(Final_DF!AY155="","",Final_DF!AY155)</f>
        <v>0</v>
      </c>
      <c r="AC155" s="23">
        <f>IF(Final_DF!M155="","",ROUND(Final_DF!M155,2))</f>
        <v>0.71</v>
      </c>
      <c r="AD155" s="23">
        <f>IF(Final_DF!L155="","",ROUND(Final_DF!L155,2))</f>
        <v>134.75</v>
      </c>
      <c r="AE155" s="23" t="b">
        <f>IF(Final_DF!AZ155="","",Final_DF!AZ155)</f>
        <v>0</v>
      </c>
      <c r="AH155" s="23" t="str">
        <f>IF(Final_DF!AO155="","",Final_DF!AO155)</f>
        <v>VR19</v>
      </c>
      <c r="AI155" s="23" t="b">
        <f>IF(Final_DF!AP155="","",Final_DF!AP155)</f>
        <v>1</v>
      </c>
      <c r="AJ155" s="23" t="str">
        <f>IF(Final_DF!AH155="","",Final_DF!AH155)</f>
        <v>0.71</v>
      </c>
      <c r="AK155" s="21" t="str">
        <f>IFERROR(VLOOKUP(A155,Postmarket!A:X,24,FALSE),"")</f>
        <v>LOR4</v>
      </c>
      <c r="AL155" s="21" t="str">
        <f>IFERROR(VLOOKUP(A155,Postmarket!A:X,23,FALSE),"")</f>
        <v>LPR26</v>
      </c>
      <c r="AM155" s="21">
        <f>IFERROR(VLOOKUP(A155,Postmarket!A:X,8,FALSE),"")</f>
        <v>1.31</v>
      </c>
      <c r="AN155" s="21">
        <f>IFERROR(VLOOKUP(A155,Postmarket!A:F,5,FALSE),"")</f>
        <v>133.65</v>
      </c>
      <c r="AO155" s="23" t="str">
        <f>IF(Final_DF!DB155="","",Final_DF!DB155)</f>
        <v>BANNED</v>
      </c>
      <c r="AP155" s="23">
        <f>IF(Final_DF!CZ155="","",Final_DF!CZ155)</f>
        <v>93.82</v>
      </c>
      <c r="AQ155" s="23">
        <f>IF(Final_DF!DA155="","",Final_DF!DA155)</f>
        <v>100.87</v>
      </c>
      <c r="AR155" s="23" t="b">
        <f>IF(Final_DF!DC155="","",Final_DF!DC155)</f>
        <v>0</v>
      </c>
      <c r="AS155" s="23" t="b">
        <f>IF(Final_DF!DD155="","",Final_DF!DD155)</f>
        <v>0</v>
      </c>
      <c r="AT155" s="23" t="b">
        <f>IF(Final_DF!DE155="","",Final_DF!DE155)</f>
        <v>0</v>
      </c>
      <c r="AU155" s="23" t="b">
        <f>IF(Final_DF!DF155="","",Final_DF!DF155)</f>
        <v>0</v>
      </c>
      <c r="AV155" s="21">
        <v>1</v>
      </c>
      <c r="AY155" s="3"/>
      <c r="AZ155" s="3"/>
      <c r="BA155" s="3"/>
      <c r="BC155" s="3"/>
      <c r="BD155" s="3"/>
      <c r="BE155" s="3"/>
      <c r="BF155" s="3"/>
      <c r="BG155" s="3"/>
      <c r="BH155" s="3"/>
      <c r="BI155" s="3"/>
      <c r="BJ155" s="3"/>
      <c r="BK155" s="3"/>
      <c r="BL155" s="3"/>
      <c r="BM155" s="3"/>
      <c r="BN155" s="3"/>
      <c r="BO155" s="3"/>
      <c r="BP155" s="3"/>
      <c r="BQ155" s="3"/>
      <c r="BR155" s="3"/>
      <c r="BS155" s="3"/>
      <c r="BT155" s="3"/>
      <c r="BU155" s="99"/>
      <c r="CG155" s="3"/>
      <c r="CH155" s="3"/>
      <c r="CI155" s="3"/>
      <c r="CK155" s="3"/>
      <c r="CL155" s="3"/>
      <c r="CM155" s="3"/>
      <c r="CN155" s="3"/>
      <c r="CO155" s="3"/>
      <c r="CP155" s="3"/>
      <c r="CQ155" s="3"/>
      <c r="CR155" s="3"/>
      <c r="CS155" s="3"/>
      <c r="CT155" s="3"/>
      <c r="CU155" s="3"/>
      <c r="CV155" s="3"/>
      <c r="CW155" s="3"/>
      <c r="CX155" s="3"/>
      <c r="CY155" s="3"/>
      <c r="CZ155" s="3"/>
      <c r="DA155" s="3"/>
      <c r="DB155" s="3"/>
      <c r="DC155" s="99"/>
      <c r="DP155" s="3"/>
      <c r="DQ155" s="3"/>
      <c r="DW155" s="3"/>
      <c r="DX155" s="3"/>
      <c r="ED155" s="3"/>
      <c r="EE155" s="3"/>
      <c r="EF155" s="55"/>
      <c r="EO155" s="3"/>
      <c r="EP155" s="55"/>
      <c r="FB155" s="3"/>
      <c r="FC155" s="3"/>
      <c r="FT155" s="3"/>
      <c r="FU155" s="3"/>
      <c r="FV155" s="27"/>
      <c r="FW155" s="27"/>
      <c r="FX155" s="27"/>
      <c r="FY155" s="27"/>
      <c r="FZ155" s="27"/>
      <c r="GA155" s="3"/>
      <c r="GB155" s="3"/>
      <c r="GC155" s="3"/>
      <c r="GD155" s="3" t="s">
        <v>130</v>
      </c>
      <c r="GE155" s="3" t="str">
        <f t="shared" si="48"/>
        <v>t30 = 'BANKNIFTY1!'</v>
      </c>
      <c r="GF155" s="3" t="str">
        <f t="shared" si="49"/>
        <v/>
      </c>
      <c r="GG155" s="3"/>
      <c r="GH155" s="3"/>
      <c r="GI155" s="3"/>
      <c r="GJ155" s="3"/>
      <c r="GK155" s="3"/>
      <c r="GL155" s="3"/>
      <c r="GM155" s="3"/>
      <c r="GN155" s="3"/>
      <c r="GO155" s="3"/>
      <c r="GP155" s="3"/>
      <c r="GQ155" s="3"/>
      <c r="GR155" s="3" t="s">
        <v>130</v>
      </c>
      <c r="GS155" s="3" t="str">
        <f t="shared" si="50"/>
        <v>t30 = 'BANKNIFTY1!'</v>
      </c>
      <c r="GT155" s="3" t="str">
        <f t="shared" si="51"/>
        <v/>
      </c>
      <c r="GU155" s="3"/>
      <c r="GV155" s="3"/>
      <c r="HA155" s="3"/>
      <c r="HB155" s="3"/>
      <c r="HC155" s="3"/>
      <c r="HD155" s="3"/>
      <c r="HE155" s="3"/>
      <c r="HF155" s="3"/>
      <c r="HG155" s="3"/>
      <c r="HH155" s="3"/>
      <c r="HI155" s="3"/>
      <c r="HJ155" s="3"/>
      <c r="HK155" s="3"/>
      <c r="HL155" s="3"/>
      <c r="HM155" s="3"/>
      <c r="HN155" s="55"/>
      <c r="HO155" s="3"/>
      <c r="HP155" s="3"/>
      <c r="HQ155" s="3"/>
      <c r="HR155" s="3"/>
      <c r="HS155" s="3"/>
      <c r="HT155" s="3"/>
      <c r="HU155" s="3"/>
      <c r="HV155" s="3"/>
      <c r="HW155" s="3"/>
      <c r="HX155" s="3"/>
      <c r="HY155" s="3"/>
      <c r="HZ155" s="3"/>
      <c r="IA155" s="3"/>
      <c r="IB155" s="3"/>
      <c r="IC155" s="3"/>
      <c r="ID155" s="3"/>
    </row>
    <row r="156" spans="1:238" x14ac:dyDescent="0.25">
      <c r="A156" s="21" t="str">
        <f>IF(Final_DF!A156="","",Final_DF!A156)</f>
        <v>AMBUJACEM</v>
      </c>
      <c r="B156" s="21" t="str">
        <f>IF(Final_DF!G156="","",Final_DF!G156)</f>
        <v xml:space="preserve">AMBUJA CEMENTS LTD                  </v>
      </c>
      <c r="C156" s="21" t="str">
        <f>IF(Final_DF!E156="","",Final_DF!E156)</f>
        <v>Non-Energy Minerals</v>
      </c>
      <c r="D156" s="21" t="str">
        <f>IF(Final_DF!F156="","",Final_DF!F156)</f>
        <v>Construction Materials</v>
      </c>
      <c r="E156" s="21" t="b">
        <f>IF(Final_DF!BT156="","",Final_DF!BT156)</f>
        <v>0</v>
      </c>
      <c r="F156" s="21" t="b">
        <f>IF(Final_DF!BJ156="","",Final_DF!BJ156)</f>
        <v>1</v>
      </c>
      <c r="G156" s="21" t="b">
        <f>IF(Final_DF!CS156="","",Final_DF!CS156)</f>
        <v>0</v>
      </c>
      <c r="H156" s="37" t="str">
        <f>IF(Final_DF!CT156="","",Final_DF!CT156)</f>
        <v>BULLISH_ALIGNMENT</v>
      </c>
      <c r="I156" s="37" t="str">
        <f>IF(Final_DF!CU156="","",Final_DF!CU156)</f>
        <v>BULLISH_ALIGNMENT</v>
      </c>
      <c r="J156" s="21" t="str">
        <f>IF(Final_DF!CQ156="","",Final_DF!CQ156)</f>
        <v>BULLISH</v>
      </c>
      <c r="K156" s="21" t="str">
        <f>IF(Final_DF!CB156="","",Final_DF!CB156)</f>
        <v>Long Buildup</v>
      </c>
      <c r="L156" s="22" t="str">
        <f>IF(Final_DF!CV156="","",Final_DF!CV156)</f>
        <v>BULLISH</v>
      </c>
      <c r="M156" s="22">
        <f>IF(Final_DF!CW156="","",Final_DF!CW156)</f>
        <v>2</v>
      </c>
      <c r="N156" s="22">
        <f>IF(Final_DF!CX156="","",Final_DF!CX156)</f>
        <v>90</v>
      </c>
      <c r="O156" s="22" t="b">
        <f>IF(Final_DF!CY156="","",Final_DF!CY156)</f>
        <v>1</v>
      </c>
      <c r="P156" s="22" t="str">
        <f>IF(Final_DF!CM156="","",Final_DF!CM156)</f>
        <v>Buy</v>
      </c>
      <c r="Q156" s="22" t="str">
        <f>IF(Final_DF!CN156="","",Final_DF!CN156)</f>
        <v>LAST_LOSER</v>
      </c>
      <c r="R156" s="22">
        <f>IF(P156="","",ROUND((Final_DF!CO156/6)+1,0))</f>
        <v>2</v>
      </c>
      <c r="S156" s="22">
        <f>IF(Final_DF!CP156="","",Final_DF!CP156)</f>
        <v>520</v>
      </c>
      <c r="T156" s="22">
        <f>IFERROR(VLOOKUP(A156,VSLRT!A:E,3,FALSE),"")</f>
        <v>0</v>
      </c>
      <c r="U156" s="22">
        <f>IFERROR(VLOOKUP(A156,VSLRT!A:E,4,FALSE),"")</f>
        <v>1</v>
      </c>
      <c r="V156" s="22">
        <f>IFERROR(VLOOKUP(A156,VSLRT!A:E,5,FALSE),"")</f>
        <v>0</v>
      </c>
      <c r="W156" s="23" t="b">
        <f>IF(Final_DF!BA156="","",Final_DF!BA156)</f>
        <v>0</v>
      </c>
      <c r="X156" s="23" t="b">
        <f>IF(Final_DF!BB156="","",Final_DF!BB156)</f>
        <v>0</v>
      </c>
      <c r="Y156" s="23" t="b">
        <f>IF(Final_DF!BC156="","",Final_DF!BC156)</f>
        <v>0</v>
      </c>
      <c r="Z156" s="23">
        <f>IF(Final_DF!AW156="","",Final_DF!AW156)</f>
        <v>0</v>
      </c>
      <c r="AA156" s="23">
        <f>IF(Final_DF!AX156="","",Final_DF!AX156)</f>
        <v>0</v>
      </c>
      <c r="AB156" s="23">
        <f>IF(Final_DF!AY156="","",Final_DF!AY156)</f>
        <v>0</v>
      </c>
      <c r="AC156" s="23">
        <f>IF(Final_DF!M156="","",ROUND(Final_DF!M156,2))</f>
        <v>0.73</v>
      </c>
      <c r="AD156" s="23">
        <f>IF(Final_DF!L156="","",ROUND(Final_DF!L156,2))</f>
        <v>540.79999999999995</v>
      </c>
      <c r="AE156" s="23" t="b">
        <f>IF(Final_DF!AZ156="","",Final_DF!AZ156)</f>
        <v>0</v>
      </c>
      <c r="AH156" s="23" t="str">
        <f>IF(Final_DF!AO156="","",Final_DF!AO156)</f>
        <v>VR60</v>
      </c>
      <c r="AI156" s="23" t="b">
        <f>IF(Final_DF!AP156="","",Final_DF!AP156)</f>
        <v>0</v>
      </c>
      <c r="AJ156" s="23" t="str">
        <f>IF(Final_DF!AH156="","",Final_DF!AH156)</f>
        <v>0.17</v>
      </c>
      <c r="AK156" s="21" t="str">
        <f>IFERROR(VLOOKUP(A156,Postmarket!A:X,24,FALSE),"")</f>
        <v>LOR30</v>
      </c>
      <c r="AL156" s="21" t="str">
        <f>IFERROR(VLOOKUP(A156,Postmarket!A:X,23,FALSE),"")</f>
        <v/>
      </c>
      <c r="AM156" s="21">
        <f>IFERROR(VLOOKUP(A156,Postmarket!A:X,8,FALSE),"")</f>
        <v>0.54</v>
      </c>
      <c r="AN156" s="21">
        <f>IFERROR(VLOOKUP(A156,Postmarket!A:F,5,FALSE),"")</f>
        <v>537.1</v>
      </c>
      <c r="AO156" s="23" t="str">
        <f>IF(Final_DF!DB156="","",Final_DF!DB156)</f>
        <v/>
      </c>
      <c r="AP156" s="23">
        <f>IF(Final_DF!CZ156="","",Final_DF!CZ156)</f>
        <v>53.24</v>
      </c>
      <c r="AQ156" s="23">
        <f>IF(Final_DF!DA156="","",Final_DF!DA156)</f>
        <v>53.78</v>
      </c>
      <c r="AR156" s="23" t="b">
        <f>IF(Final_DF!DC156="","",Final_DF!DC156)</f>
        <v>0</v>
      </c>
      <c r="AS156" s="23" t="b">
        <f>IF(Final_DF!DD156="","",Final_DF!DD156)</f>
        <v>0</v>
      </c>
      <c r="AT156" s="23" t="b">
        <f>IF(Final_DF!DE156="","",Final_DF!DE156)</f>
        <v>0</v>
      </c>
      <c r="AU156" s="23" t="b">
        <f>IF(Final_DF!DF156="","",Final_DF!DF156)</f>
        <v>0</v>
      </c>
      <c r="AY156" s="3"/>
      <c r="AZ156" s="3"/>
      <c r="BA156" s="3"/>
      <c r="BC156" s="3"/>
      <c r="BD156" s="3"/>
      <c r="BE156" s="3"/>
      <c r="BF156" s="3"/>
      <c r="BG156" s="3"/>
      <c r="BH156" s="3"/>
      <c r="BI156" s="3"/>
      <c r="BJ156" s="3"/>
      <c r="BK156" s="3"/>
      <c r="BL156" s="3"/>
      <c r="BM156" s="3"/>
      <c r="BN156" s="3"/>
      <c r="BO156" s="3"/>
      <c r="BP156" s="3"/>
      <c r="BQ156" s="3"/>
      <c r="BR156" s="3"/>
      <c r="BS156" s="3"/>
      <c r="BT156" s="3"/>
      <c r="BU156" s="99"/>
      <c r="CG156" s="3"/>
      <c r="CH156" s="3"/>
      <c r="CI156" s="3"/>
      <c r="CK156" s="3"/>
      <c r="CL156" s="3"/>
      <c r="CM156" s="3"/>
      <c r="CN156" s="3"/>
      <c r="CO156" s="3"/>
      <c r="CP156" s="3"/>
      <c r="CQ156" s="3"/>
      <c r="CR156" s="3"/>
      <c r="CS156" s="3"/>
      <c r="CT156" s="3"/>
      <c r="CU156" s="3"/>
      <c r="CV156" s="3"/>
      <c r="CW156" s="3"/>
      <c r="CX156" s="3"/>
      <c r="CY156" s="3"/>
      <c r="CZ156" s="3"/>
      <c r="DA156" s="3"/>
      <c r="DB156" s="3"/>
      <c r="DC156" s="99"/>
      <c r="DP156" s="3"/>
      <c r="DQ156" s="3"/>
      <c r="DW156" s="3"/>
      <c r="DX156" s="3"/>
      <c r="ED156" s="3"/>
      <c r="EE156" s="3"/>
      <c r="EF156" s="55"/>
      <c r="EO156" s="3"/>
      <c r="EP156" s="55"/>
      <c r="FB156" s="3"/>
      <c r="FC156" s="3"/>
      <c r="FT156" s="3"/>
      <c r="FU156" s="3"/>
      <c r="FV156" s="27"/>
      <c r="FW156" s="27"/>
      <c r="FX156" s="27"/>
      <c r="FY156" s="27"/>
      <c r="FZ156" s="27"/>
      <c r="GA156" s="3"/>
      <c r="GB156" s="3"/>
      <c r="GC156" s="3"/>
      <c r="GD156" s="3" t="s">
        <v>89</v>
      </c>
      <c r="GE156" s="3" t="str">
        <f t="shared" si="48"/>
        <v>t11 = 'BANKNIFTY1!'</v>
      </c>
      <c r="GF156" s="3" t="str">
        <f t="shared" si="49"/>
        <v/>
      </c>
      <c r="GG156" s="3"/>
      <c r="GH156" s="3"/>
      <c r="GI156" s="3"/>
      <c r="GJ156" s="3"/>
      <c r="GK156" s="3"/>
      <c r="GL156" s="3"/>
      <c r="GM156" s="3"/>
      <c r="GN156" s="3"/>
      <c r="GO156" s="3"/>
      <c r="GP156" s="3"/>
      <c r="GQ156" s="3"/>
      <c r="GR156" s="3" t="s">
        <v>79</v>
      </c>
      <c r="GS156" s="3" t="str">
        <f t="shared" si="50"/>
        <v>t1 = 'BANKNIFTY1!'</v>
      </c>
      <c r="GT156" s="3" t="str">
        <f t="shared" si="51"/>
        <v/>
      </c>
      <c r="GU156" s="3"/>
      <c r="GV156" s="3"/>
      <c r="HA156" s="3"/>
      <c r="HB156" s="3"/>
      <c r="HC156" s="3"/>
      <c r="HD156" s="3"/>
      <c r="HE156" s="3"/>
      <c r="HF156" s="3"/>
      <c r="HG156" s="3"/>
      <c r="HH156" s="3"/>
      <c r="HI156" s="3"/>
      <c r="HJ156" s="3"/>
      <c r="HK156" s="3"/>
      <c r="HL156" s="3"/>
      <c r="HM156" s="3"/>
      <c r="HN156" s="55"/>
      <c r="HO156" s="3"/>
      <c r="HP156" s="3"/>
      <c r="HQ156" s="3"/>
      <c r="HR156" s="3"/>
      <c r="HS156" s="3"/>
      <c r="HT156" s="3"/>
      <c r="HU156" s="3"/>
      <c r="HV156" s="3"/>
      <c r="HW156" s="3"/>
      <c r="HX156" s="3"/>
      <c r="HY156" s="3"/>
      <c r="HZ156" s="3"/>
      <c r="IA156" s="3"/>
      <c r="IB156" s="3"/>
      <c r="IC156" s="3"/>
      <c r="ID156" s="3"/>
    </row>
    <row r="157" spans="1:238" x14ac:dyDescent="0.25">
      <c r="A157" s="21" t="str">
        <f>IF(Final_DF!A157="","",Final_DF!A157)</f>
        <v>BANKNIFTY</v>
      </c>
      <c r="B157" s="21" t="str">
        <f>IF(Final_DF!G157="","",Final_DF!G157)</f>
        <v>NIFTY BANK</v>
      </c>
      <c r="C157" s="21">
        <f>IF(Final_DF!E157="","",Final_DF!E157)</f>
        <v>0</v>
      </c>
      <c r="D157" s="21">
        <f>IF(Final_DF!F157="","",Final_DF!F157)</f>
        <v>0</v>
      </c>
      <c r="E157" s="21" t="b">
        <f>IF(Final_DF!BT157="","",Final_DF!BT157)</f>
        <v>1</v>
      </c>
      <c r="F157" s="21" t="b">
        <f>IF(Final_DF!BJ157="","",Final_DF!BJ157)</f>
        <v>1</v>
      </c>
      <c r="G157" s="21" t="b">
        <f>IF(Final_DF!CS157="","",Final_DF!CS157)</f>
        <v>1</v>
      </c>
      <c r="H157" s="37" t="str">
        <f>IF(Final_DF!CT157="","",Final_DF!CT157)</f>
        <v>BEARISH_ALIGNMENT</v>
      </c>
      <c r="I157" s="37" t="str">
        <f>IF(Final_DF!CU157="","",Final_DF!CU157)</f>
        <v>na</v>
      </c>
      <c r="J157" s="21" t="str">
        <f>IF(Final_DF!CQ157="","",Final_DF!CQ157)</f>
        <v>BEARISH</v>
      </c>
      <c r="K157" s="21" t="str">
        <f>IF(Final_DF!CB157="","",Final_DF!CB157)</f>
        <v>Significant Short Buildup</v>
      </c>
      <c r="L157" s="22" t="str">
        <f>IF(Final_DF!CV157="","",Final_DF!CV157)</f>
        <v>BEARISH</v>
      </c>
      <c r="M157" s="22">
        <f>IF(Final_DF!CW157="","",Final_DF!CW157)</f>
        <v>5</v>
      </c>
      <c r="N157" s="22">
        <f>IF(Final_DF!CX157="","",Final_DF!CX157)</f>
        <v>7856</v>
      </c>
      <c r="O157" s="22" t="b">
        <f>IF(Final_DF!CY157="","",Final_DF!CY157)</f>
        <v>0</v>
      </c>
      <c r="P157" s="22" t="str">
        <f>IF(Final_DF!CM157="","",Final_DF!CM157)</f>
        <v>Buy</v>
      </c>
      <c r="Q157" s="22" t="str">
        <f>IF(Final_DF!CN157="","",Final_DF!CN157)</f>
        <v>LAST_WINNER</v>
      </c>
      <c r="R157" s="22">
        <f>IF(P157="","",ROUND((Final_DF!CO157/6)+1,0))</f>
        <v>1</v>
      </c>
      <c r="S157" s="22">
        <f>IF(Final_DF!CP157="","",Final_DF!CP157)</f>
        <v>45600</v>
      </c>
      <c r="T157" s="22">
        <f>IFERROR(VLOOKUP(A157,VSLRT!A:E,3,FALSE),"")</f>
        <v>0</v>
      </c>
      <c r="U157" s="22">
        <f>IFERROR(VLOOKUP(A157,VSLRT!A:E,4,FALSE),"")</f>
        <v>1</v>
      </c>
      <c r="V157" s="22">
        <f>IFERROR(VLOOKUP(A157,VSLRT!A:E,5,FALSE),"")</f>
        <v>0</v>
      </c>
      <c r="W157" s="23" t="b">
        <f>IF(Final_DF!BA157="","",Final_DF!BA157)</f>
        <v>0</v>
      </c>
      <c r="X157" s="23" t="b">
        <f>IF(Final_DF!BB157="","",Final_DF!BB157)</f>
        <v>0</v>
      </c>
      <c r="Y157" s="23" t="b">
        <f>IF(Final_DF!BC157="","",Final_DF!BC157)</f>
        <v>0</v>
      </c>
      <c r="Z157" s="23">
        <f>IF(Final_DF!AW157="","",Final_DF!AW157)</f>
        <v>0</v>
      </c>
      <c r="AA157" s="23">
        <f>IF(Final_DF!AX157="","",Final_DF!AX157)</f>
        <v>0</v>
      </c>
      <c r="AB157" s="23">
        <f>IF(Final_DF!AY157="","",Final_DF!AY157)</f>
        <v>0</v>
      </c>
      <c r="AC157" s="23">
        <f>IF(Final_DF!M157="","",ROUND(Final_DF!M157,2))</f>
        <v>0.74</v>
      </c>
      <c r="AD157" s="23">
        <f>IF(Final_DF!L157="","",ROUND(Final_DF!L157,2))</f>
        <v>46136.05</v>
      </c>
      <c r="AE157" s="23" t="b">
        <f>IF(Final_DF!AZ157="","",Final_DF!AZ157)</f>
        <v>0</v>
      </c>
      <c r="AH157" s="23">
        <f>IF(Final_DF!AO157="","",Final_DF!AO157)</f>
        <v>0</v>
      </c>
      <c r="AI157" s="23">
        <f>IF(Final_DF!AP157="","",Final_DF!AP157)</f>
        <v>0</v>
      </c>
      <c r="AJ157" s="23">
        <f>IF(Final_DF!AH157="","",Final_DF!AH157)</f>
        <v>0</v>
      </c>
      <c r="AK157" s="21" t="str">
        <f>IFERROR(VLOOKUP(A157,Postmarket!A:X,24,FALSE),"")</f>
        <v/>
      </c>
      <c r="AL157" s="21" t="str">
        <f>IFERROR(VLOOKUP(A157,Postmarket!A:X,23,FALSE),"")</f>
        <v/>
      </c>
      <c r="AM157" s="21" t="str">
        <f>IFERROR(VLOOKUP(A157,Postmarket!A:X,8,FALSE),"")</f>
        <v/>
      </c>
      <c r="AN157" s="21" t="str">
        <f>IFERROR(VLOOKUP(A157,Postmarket!A:F,5,FALSE),"")</f>
        <v/>
      </c>
      <c r="AO157" s="23" t="str">
        <f>IF(Final_DF!DB157="","",Final_DF!DB157)</f>
        <v/>
      </c>
      <c r="AP157" s="23" t="str">
        <f>IF(Final_DF!CZ157="","",Final_DF!CZ157)</f>
        <v/>
      </c>
      <c r="AQ157" s="23" t="str">
        <f>IF(Final_DF!DA157="","",Final_DF!DA157)</f>
        <v/>
      </c>
      <c r="AR157" s="23" t="b">
        <f>IF(Final_DF!DC157="","",Final_DF!DC157)</f>
        <v>0</v>
      </c>
      <c r="AS157" s="23" t="b">
        <f>IF(Final_DF!DD157="","",Final_DF!DD157)</f>
        <v>0</v>
      </c>
      <c r="AT157" s="23" t="b">
        <f>IF(Final_DF!DE157="","",Final_DF!DE157)</f>
        <v>0</v>
      </c>
      <c r="AU157" s="23" t="b">
        <f>IF(Final_DF!DF157="","",Final_DF!DF157)</f>
        <v>0</v>
      </c>
      <c r="AY157" s="3"/>
      <c r="AZ157" s="3"/>
      <c r="BA157" s="3"/>
      <c r="BC157" s="3"/>
      <c r="BD157" s="3"/>
      <c r="BE157" s="3"/>
      <c r="BF157" s="3"/>
      <c r="BG157" s="3"/>
      <c r="BH157" s="3"/>
      <c r="BI157" s="3"/>
      <c r="BJ157" s="3"/>
      <c r="BK157" s="3"/>
      <c r="BL157" s="3"/>
      <c r="BM157" s="3"/>
      <c r="BN157" s="3"/>
      <c r="BO157" s="3"/>
      <c r="BP157" s="3"/>
      <c r="BQ157" s="3"/>
      <c r="BR157" s="3"/>
      <c r="BS157" s="3"/>
      <c r="BT157" s="3"/>
      <c r="BU157" s="99"/>
      <c r="CG157" s="3"/>
      <c r="CH157" s="3"/>
      <c r="CI157" s="3"/>
      <c r="CK157" s="3"/>
      <c r="CL157" s="3"/>
      <c r="CM157" s="3"/>
      <c r="CN157" s="3"/>
      <c r="CO157" s="3"/>
      <c r="CP157" s="3"/>
      <c r="CQ157" s="3"/>
      <c r="CR157" s="3"/>
      <c r="CS157" s="3"/>
      <c r="CT157" s="3"/>
      <c r="CU157" s="3"/>
      <c r="CV157" s="3"/>
      <c r="CW157" s="3"/>
      <c r="CX157" s="3"/>
      <c r="CY157" s="3"/>
      <c r="CZ157" s="3"/>
      <c r="DA157" s="3"/>
      <c r="DB157" s="3"/>
      <c r="DC157" s="99"/>
      <c r="DP157" s="3"/>
      <c r="DQ157" s="3"/>
      <c r="DW157" s="3"/>
      <c r="DX157" s="3"/>
      <c r="ED157" s="3"/>
      <c r="EE157" s="3"/>
      <c r="EF157" s="55"/>
      <c r="EO157" s="3"/>
      <c r="EP157" s="55"/>
      <c r="FB157" s="3"/>
      <c r="FC157" s="3"/>
      <c r="FT157" s="3"/>
      <c r="FU157" s="3"/>
      <c r="FV157" s="27"/>
      <c r="FW157" s="27"/>
      <c r="FX157" s="27"/>
      <c r="FY157" s="27"/>
      <c r="FZ157" s="27"/>
      <c r="GA157" s="3"/>
      <c r="GB157" s="3"/>
      <c r="GC157" s="3"/>
      <c r="GD157" s="3" t="s">
        <v>90</v>
      </c>
      <c r="GE157" s="3" t="str">
        <f t="shared" si="48"/>
        <v>t12 = 'BANKNIFTY1!'</v>
      </c>
      <c r="GF157" s="3" t="str">
        <f t="shared" si="49"/>
        <v/>
      </c>
      <c r="GG157" s="3"/>
      <c r="GH157" s="3"/>
      <c r="GI157" s="3"/>
      <c r="GJ157" s="3"/>
      <c r="GK157" s="3"/>
      <c r="GL157" s="3"/>
      <c r="GM157" s="3"/>
      <c r="GN157" s="3"/>
      <c r="GO157" s="3"/>
      <c r="GP157" s="3"/>
      <c r="GQ157" s="3"/>
      <c r="GR157" s="3" t="s">
        <v>80</v>
      </c>
      <c r="GS157" s="3" t="str">
        <f t="shared" si="50"/>
        <v>t2 = 'BANKNIFTY1!'</v>
      </c>
      <c r="GT157" s="3" t="str">
        <f t="shared" si="51"/>
        <v/>
      </c>
      <c r="GU157" s="3"/>
      <c r="GV157" s="3"/>
      <c r="HA157" s="3"/>
      <c r="HB157" s="3"/>
      <c r="HC157" s="3"/>
      <c r="HD157" s="3"/>
      <c r="HE157" s="3"/>
      <c r="HF157" s="3"/>
      <c r="HG157" s="3"/>
      <c r="HH157" s="3"/>
      <c r="HI157" s="3"/>
      <c r="HJ157" s="3"/>
      <c r="HK157" s="3"/>
      <c r="HL157" s="3"/>
      <c r="HM157" s="3"/>
      <c r="HN157" s="55"/>
      <c r="HO157" s="3"/>
      <c r="HP157" s="3"/>
      <c r="HQ157" s="3"/>
      <c r="HR157" s="3"/>
      <c r="HS157" s="3"/>
      <c r="HT157" s="3"/>
      <c r="HU157" s="3"/>
      <c r="HV157" s="3"/>
      <c r="HW157" s="3"/>
      <c r="HX157" s="3"/>
      <c r="HY157" s="3"/>
      <c r="HZ157" s="3"/>
      <c r="IA157" s="3"/>
      <c r="IB157" s="3"/>
      <c r="IC157" s="3"/>
      <c r="ID157" s="3"/>
    </row>
    <row r="158" spans="1:238" x14ac:dyDescent="0.25">
      <c r="A158" s="21" t="str">
        <f>IF(Final_DF!A158="","",Final_DF!A158)</f>
        <v>IEX</v>
      </c>
      <c r="B158" s="21" t="str">
        <f>IF(Final_DF!G158="","",Final_DF!G158)</f>
        <v xml:space="preserve">INDIAN ENERGY EXC LTD               </v>
      </c>
      <c r="C158" s="21" t="str">
        <f>IF(Final_DF!E158="","",Final_DF!E158)</f>
        <v>Finance</v>
      </c>
      <c r="D158" s="21" t="str">
        <f>IF(Final_DF!F158="","",Final_DF!F158)</f>
        <v>Investment Banks/Brokers</v>
      </c>
      <c r="E158" s="21" t="b">
        <f>IF(Final_DF!BT158="","",Final_DF!BT158)</f>
        <v>1</v>
      </c>
      <c r="F158" s="21" t="b">
        <f>IF(Final_DF!BJ158="","",Final_DF!BJ158)</f>
        <v>1</v>
      </c>
      <c r="G158" s="21" t="b">
        <f>IF(Final_DF!CS158="","",Final_DF!CS158)</f>
        <v>1</v>
      </c>
      <c r="H158" s="37" t="str">
        <f>IF(Final_DF!CT158="","",Final_DF!CT158)</f>
        <v>BEARISH_ALIGNMENT</v>
      </c>
      <c r="I158" s="37" t="str">
        <f>IF(Final_DF!CU158="","",Final_DF!CU158)</f>
        <v>na</v>
      </c>
      <c r="J158" s="21" t="str">
        <f>IF(Final_DF!CQ158="","",Final_DF!CQ158)</f>
        <v>BEARISH</v>
      </c>
      <c r="K158" s="21" t="str">
        <f>IF(Final_DF!CB158="","",Final_DF!CB158)</f>
        <v>Significant Long Unwinding</v>
      </c>
      <c r="L158" s="22" t="str">
        <f>IF(Final_DF!CV158="","",Final_DF!CV158)</f>
        <v>BULLISH</v>
      </c>
      <c r="M158" s="22">
        <f>IF(Final_DF!CW158="","",Final_DF!CW158)</f>
        <v>9</v>
      </c>
      <c r="N158" s="22">
        <f>IF(Final_DF!CX158="","",Final_DF!CX158)</f>
        <v>29</v>
      </c>
      <c r="O158" s="22" t="b">
        <f>IF(Final_DF!CY158="","",Final_DF!CY158)</f>
        <v>0</v>
      </c>
      <c r="P158" s="22" t="str">
        <f>IF(Final_DF!CM158="","",Final_DF!CM158)</f>
        <v>Buy</v>
      </c>
      <c r="Q158" s="22" t="str">
        <f>IF(Final_DF!CN158="","",Final_DF!CN158)</f>
        <v>LAST_WINNER</v>
      </c>
      <c r="R158" s="22">
        <f>IF(P158="","",ROUND((Final_DF!CO158/6)+1,0))</f>
        <v>2</v>
      </c>
      <c r="S158" s="22">
        <f>IF(Final_DF!CP158="","",Final_DF!CP158)</f>
        <v>137</v>
      </c>
      <c r="T158" s="22">
        <f>IFERROR(VLOOKUP(A158,VSLRT!A:E,3,FALSE),"")</f>
        <v>0</v>
      </c>
      <c r="U158" s="22">
        <f>IFERROR(VLOOKUP(A158,VSLRT!A:E,4,FALSE),"")</f>
        <v>0</v>
      </c>
      <c r="V158" s="22">
        <f>IFERROR(VLOOKUP(A158,VSLRT!A:E,5,FALSE),"")</f>
        <v>0</v>
      </c>
      <c r="W158" s="23" t="b">
        <f>IF(Final_DF!BA158="","",Final_DF!BA158)</f>
        <v>0</v>
      </c>
      <c r="X158" s="23" t="b">
        <f>IF(Final_DF!BB158="","",Final_DF!BB158)</f>
        <v>0</v>
      </c>
      <c r="Y158" s="23" t="b">
        <f>IF(Final_DF!BC158="","",Final_DF!BC158)</f>
        <v>0</v>
      </c>
      <c r="Z158" s="23">
        <f>IF(Final_DF!AW158="","",Final_DF!AW158)</f>
        <v>0</v>
      </c>
      <c r="AA158" s="23">
        <f>IF(Final_DF!AX158="","",Final_DF!AX158)</f>
        <v>0</v>
      </c>
      <c r="AB158" s="23">
        <f>IF(Final_DF!AY158="","",Final_DF!AY158)</f>
        <v>0</v>
      </c>
      <c r="AC158" s="23">
        <f>IF(Final_DF!M158="","",ROUND(Final_DF!M158,2))</f>
        <v>0.74</v>
      </c>
      <c r="AD158" s="23">
        <f>IF(Final_DF!L158="","",ROUND(Final_DF!L158,2))</f>
        <v>142.5</v>
      </c>
      <c r="AE158" s="23" t="b">
        <f>IF(Final_DF!AZ158="","",Final_DF!AZ158)</f>
        <v>0</v>
      </c>
      <c r="AH158" s="23" t="str">
        <f>IF(Final_DF!AO158="","",Final_DF!AO158)</f>
        <v>VR25</v>
      </c>
      <c r="AI158" s="23" t="b">
        <f>IF(Final_DF!AP158="","",Final_DF!AP158)</f>
        <v>0</v>
      </c>
      <c r="AJ158" s="23" t="str">
        <f>IF(Final_DF!AH158="","",Final_DF!AH158)</f>
        <v>1.29</v>
      </c>
      <c r="AK158" s="21" t="str">
        <f>IFERROR(VLOOKUP(A158,Postmarket!A:X,24,FALSE),"")</f>
        <v>LOR18</v>
      </c>
      <c r="AL158" s="21" t="str">
        <f>IFERROR(VLOOKUP(A158,Postmarket!A:X,23,FALSE),"")</f>
        <v>LPR20</v>
      </c>
      <c r="AM158" s="21">
        <f>IFERROR(VLOOKUP(A158,Postmarket!A:X,8,FALSE),"")</f>
        <v>1.82</v>
      </c>
      <c r="AN158" s="21">
        <f>IFERROR(VLOOKUP(A158,Postmarket!A:F,5,FALSE),"")</f>
        <v>140.05000000000001</v>
      </c>
      <c r="AO158" s="23" t="str">
        <f>IF(Final_DF!DB158="","",Final_DF!DB158)</f>
        <v>BANNED</v>
      </c>
      <c r="AP158" s="23">
        <f>IF(Final_DF!CZ158="","",Final_DF!CZ158)</f>
        <v>80.150000000000006</v>
      </c>
      <c r="AQ158" s="23">
        <f>IF(Final_DF!DA158="","",Final_DF!DA158)</f>
        <v>83.12</v>
      </c>
      <c r="AR158" s="23" t="b">
        <f>IF(Final_DF!DC158="","",Final_DF!DC158)</f>
        <v>0</v>
      </c>
      <c r="AS158" s="23" t="b">
        <f>IF(Final_DF!DD158="","",Final_DF!DD158)</f>
        <v>0</v>
      </c>
      <c r="AT158" s="23" t="b">
        <f>IF(Final_DF!DE158="","",Final_DF!DE158)</f>
        <v>0</v>
      </c>
      <c r="AU158" s="23" t="b">
        <f>IF(Final_DF!DF158="","",Final_DF!DF158)</f>
        <v>0</v>
      </c>
      <c r="AY158" s="3"/>
      <c r="AZ158" s="3"/>
      <c r="BA158" s="3"/>
      <c r="BC158" s="3"/>
      <c r="BD158" s="3"/>
      <c r="BE158" s="3"/>
      <c r="BF158" s="3"/>
      <c r="BG158" s="3"/>
      <c r="BH158" s="3"/>
      <c r="BI158" s="3"/>
      <c r="BJ158" s="3"/>
      <c r="BK158" s="3"/>
      <c r="BL158" s="3"/>
      <c r="BM158" s="3"/>
      <c r="BN158" s="3"/>
      <c r="BO158" s="3"/>
      <c r="BP158" s="3"/>
      <c r="BQ158" s="3"/>
      <c r="BR158" s="3"/>
      <c r="BS158" s="3"/>
      <c r="BT158" s="3"/>
      <c r="BU158" s="99"/>
      <c r="CG158" s="3"/>
      <c r="CH158" s="3"/>
      <c r="CI158" s="3"/>
      <c r="CK158" s="3"/>
      <c r="CL158" s="3"/>
      <c r="CM158" s="3"/>
      <c r="CN158" s="3"/>
      <c r="CO158" s="3"/>
      <c r="CP158" s="3"/>
      <c r="CQ158" s="3"/>
      <c r="CR158" s="3"/>
      <c r="CS158" s="3"/>
      <c r="CT158" s="3"/>
      <c r="CU158" s="3"/>
      <c r="CV158" s="3"/>
      <c r="CW158" s="3"/>
      <c r="CX158" s="3"/>
      <c r="CY158" s="3"/>
      <c r="CZ158" s="3"/>
      <c r="DA158" s="3"/>
      <c r="DB158" s="3"/>
      <c r="DC158" s="99"/>
      <c r="DP158" s="3"/>
      <c r="DQ158" s="3"/>
      <c r="DW158" s="3"/>
      <c r="DX158" s="3"/>
      <c r="ED158" s="3"/>
      <c r="EE158" s="3"/>
      <c r="EF158" s="55"/>
      <c r="EO158" s="3"/>
      <c r="EP158" s="55"/>
      <c r="FB158" s="3"/>
      <c r="FC158" s="3"/>
      <c r="FT158" s="3"/>
      <c r="FU158" s="3"/>
      <c r="FV158" s="27"/>
      <c r="FW158" s="27"/>
      <c r="FX158" s="27"/>
      <c r="FY158" s="27"/>
      <c r="FZ158" s="27"/>
      <c r="GA158" s="3"/>
      <c r="GB158" s="3"/>
      <c r="GC158" s="3"/>
      <c r="GD158" s="3" t="s">
        <v>91</v>
      </c>
      <c r="GE158" s="3" t="str">
        <f t="shared" si="48"/>
        <v>t13 = 'BANKNIFTY1!'</v>
      </c>
      <c r="GF158" s="3" t="str">
        <f t="shared" si="49"/>
        <v/>
      </c>
      <c r="GG158" s="3"/>
      <c r="GH158" s="3"/>
      <c r="GI158" s="3"/>
      <c r="GJ158" s="3"/>
      <c r="GK158" s="3"/>
      <c r="GL158" s="3"/>
      <c r="GM158" s="3"/>
      <c r="GN158" s="3"/>
      <c r="GO158" s="3"/>
      <c r="GP158" s="3"/>
      <c r="GQ158" s="3"/>
      <c r="GR158" s="3" t="s">
        <v>81</v>
      </c>
      <c r="GS158" s="3" t="str">
        <f t="shared" si="50"/>
        <v>t3 = 'BANKNIFTY1!'</v>
      </c>
      <c r="GT158" s="3" t="str">
        <f t="shared" si="51"/>
        <v/>
      </c>
      <c r="GU158" s="3"/>
      <c r="GV158" s="3"/>
      <c r="HA158" s="3"/>
      <c r="HB158" s="3"/>
      <c r="HC158" s="3"/>
      <c r="HD158" s="3"/>
      <c r="HE158" s="3"/>
      <c r="HF158" s="3"/>
      <c r="HG158" s="3"/>
      <c r="HH158" s="3"/>
      <c r="HI158" s="3"/>
      <c r="HJ158" s="3"/>
      <c r="HK158" s="3"/>
      <c r="HL158" s="3"/>
      <c r="HM158" s="3"/>
      <c r="HN158" s="55"/>
      <c r="HO158" s="3"/>
      <c r="HP158" s="3"/>
      <c r="HQ158" s="3"/>
      <c r="HR158" s="3"/>
      <c r="HS158" s="3"/>
      <c r="HT158" s="3"/>
      <c r="HU158" s="3"/>
      <c r="HV158" s="3"/>
      <c r="HW158" s="3"/>
      <c r="HX158" s="3"/>
      <c r="HY158" s="3"/>
      <c r="HZ158" s="3"/>
      <c r="IA158" s="3"/>
      <c r="IB158" s="3"/>
      <c r="IC158" s="3"/>
      <c r="ID158" s="3"/>
    </row>
    <row r="159" spans="1:238" x14ac:dyDescent="0.25">
      <c r="A159" s="21" t="str">
        <f>IF(Final_DF!A159="","",Final_DF!A159)</f>
        <v>IEX</v>
      </c>
      <c r="B159" s="21" t="str">
        <f>IF(Final_DF!G159="","",Final_DF!G159)</f>
        <v xml:space="preserve">INDIAN ENERGY EXC LTD               </v>
      </c>
      <c r="C159" s="21" t="str">
        <f>IF(Final_DF!E159="","",Final_DF!E159)</f>
        <v>Finance</v>
      </c>
      <c r="D159" s="21" t="str">
        <f>IF(Final_DF!F159="","",Final_DF!F159)</f>
        <v>Investment Banks/Brokers</v>
      </c>
      <c r="E159" s="21" t="b">
        <f>IF(Final_DF!BT159="","",Final_DF!BT159)</f>
        <v>1</v>
      </c>
      <c r="F159" s="21" t="b">
        <f>IF(Final_DF!BJ159="","",Final_DF!BJ159)</f>
        <v>1</v>
      </c>
      <c r="G159" s="21" t="b">
        <f>IF(Final_DF!CS159="","",Final_DF!CS159)</f>
        <v>1</v>
      </c>
      <c r="H159" s="37" t="str">
        <f>IF(Final_DF!CT159="","",Final_DF!CT159)</f>
        <v>BEARISH_ALIGNMENT</v>
      </c>
      <c r="I159" s="37" t="str">
        <f>IF(Final_DF!CU159="","",Final_DF!CU159)</f>
        <v>na</v>
      </c>
      <c r="J159" s="21" t="str">
        <f>IF(Final_DF!CQ159="","",Final_DF!CQ159)</f>
        <v>BEARISH</v>
      </c>
      <c r="K159" s="21" t="str">
        <f>IF(Final_DF!CB159="","",Final_DF!CB159)</f>
        <v>Significant Long Unwinding</v>
      </c>
      <c r="L159" s="22" t="str">
        <f>IF(Final_DF!CV159="","",Final_DF!CV159)</f>
        <v>BULLISH</v>
      </c>
      <c r="M159" s="22">
        <f>IF(Final_DF!CW159="","",Final_DF!CW159)</f>
        <v>9</v>
      </c>
      <c r="N159" s="22">
        <f>IF(Final_DF!CX159="","",Final_DF!CX159)</f>
        <v>29</v>
      </c>
      <c r="O159" s="22" t="b">
        <f>IF(Final_DF!CY159="","",Final_DF!CY159)</f>
        <v>0</v>
      </c>
      <c r="P159" s="22" t="str">
        <f>IF(Final_DF!CM159="","",Final_DF!CM159)</f>
        <v>Buy</v>
      </c>
      <c r="Q159" s="22" t="str">
        <f>IF(Final_DF!CN159="","",Final_DF!CN159)</f>
        <v>LAST_WINNER</v>
      </c>
      <c r="R159" s="22">
        <f>IF(P159="","",ROUND((Final_DF!CO159/6)+1,0))</f>
        <v>2</v>
      </c>
      <c r="S159" s="22">
        <f>IF(Final_DF!CP159="","",Final_DF!CP159)</f>
        <v>137</v>
      </c>
      <c r="T159" s="22">
        <f>IFERROR(VLOOKUP(A159,VSLRT!A:E,3,FALSE),"")</f>
        <v>0</v>
      </c>
      <c r="U159" s="22">
        <f>IFERROR(VLOOKUP(A159,VSLRT!A:E,4,FALSE),"")</f>
        <v>0</v>
      </c>
      <c r="V159" s="22">
        <f>IFERROR(VLOOKUP(A159,VSLRT!A:E,5,FALSE),"")</f>
        <v>0</v>
      </c>
      <c r="W159" s="23" t="b">
        <f>IF(Final_DF!BA159="","",Final_DF!BA159)</f>
        <v>0</v>
      </c>
      <c r="X159" s="23" t="b">
        <f>IF(Final_DF!BB159="","",Final_DF!BB159)</f>
        <v>0</v>
      </c>
      <c r="Y159" s="23" t="b">
        <f>IF(Final_DF!BC159="","",Final_DF!BC159)</f>
        <v>0</v>
      </c>
      <c r="Z159" s="23">
        <f>IF(Final_DF!AW159="","",Final_DF!AW159)</f>
        <v>0</v>
      </c>
      <c r="AA159" s="23">
        <f>IF(Final_DF!AX159="","",Final_DF!AX159)</f>
        <v>0</v>
      </c>
      <c r="AB159" s="23">
        <f>IF(Final_DF!AY159="","",Final_DF!AY159)</f>
        <v>0</v>
      </c>
      <c r="AC159" s="23">
        <f>IF(Final_DF!M159="","",ROUND(Final_DF!M159,2))</f>
        <v>0.74</v>
      </c>
      <c r="AD159" s="23">
        <f>IF(Final_DF!L159="","",ROUND(Final_DF!L159,2))</f>
        <v>142.5</v>
      </c>
      <c r="AE159" s="23" t="b">
        <f>IF(Final_DF!AZ159="","",Final_DF!AZ159)</f>
        <v>0</v>
      </c>
      <c r="AH159" s="23" t="str">
        <f>IF(Final_DF!AO159="","",Final_DF!AO159)</f>
        <v>VR25</v>
      </c>
      <c r="AI159" s="23" t="b">
        <f>IF(Final_DF!AP159="","",Final_DF!AP159)</f>
        <v>0</v>
      </c>
      <c r="AJ159" s="23" t="str">
        <f>IF(Final_DF!AH159="","",Final_DF!AH159)</f>
        <v>1.29</v>
      </c>
      <c r="AK159" s="21" t="str">
        <f>IFERROR(VLOOKUP(A159,Postmarket!A:X,24,FALSE),"")</f>
        <v>LOR18</v>
      </c>
      <c r="AL159" s="21" t="str">
        <f>IFERROR(VLOOKUP(A159,Postmarket!A:X,23,FALSE),"")</f>
        <v>LPR20</v>
      </c>
      <c r="AM159" s="21">
        <f>IFERROR(VLOOKUP(A159,Postmarket!A:X,8,FALSE),"")</f>
        <v>1.82</v>
      </c>
      <c r="AN159" s="21">
        <f>IFERROR(VLOOKUP(A159,Postmarket!A:F,5,FALSE),"")</f>
        <v>140.05000000000001</v>
      </c>
      <c r="AO159" s="23" t="str">
        <f>IF(Final_DF!DB159="","",Final_DF!DB159)</f>
        <v>POTENTIAL_EXIT</v>
      </c>
      <c r="AP159" s="23">
        <f>IF(Final_DF!CZ159="","",Final_DF!CZ159)</f>
        <v>80.150000000000006</v>
      </c>
      <c r="AQ159" s="23">
        <f>IF(Final_DF!DA159="","",Final_DF!DA159)</f>
        <v>83.12</v>
      </c>
      <c r="AR159" s="23" t="b">
        <f>IF(Final_DF!DC159="","",Final_DF!DC159)</f>
        <v>0</v>
      </c>
      <c r="AS159" s="23" t="b">
        <f>IF(Final_DF!DD159="","",Final_DF!DD159)</f>
        <v>0</v>
      </c>
      <c r="AT159" s="23" t="b">
        <f>IF(Final_DF!DE159="","",Final_DF!DE159)</f>
        <v>0</v>
      </c>
      <c r="AU159" s="23" t="b">
        <f>IF(Final_DF!DF159="","",Final_DF!DF159)</f>
        <v>0</v>
      </c>
      <c r="AY159" s="3"/>
      <c r="AZ159" s="3"/>
      <c r="BA159" s="3"/>
      <c r="BC159" s="3"/>
      <c r="BD159" s="3"/>
      <c r="BE159" s="3"/>
      <c r="BF159" s="3"/>
      <c r="BG159" s="3"/>
      <c r="BH159" s="3"/>
      <c r="BI159" s="3"/>
      <c r="BJ159" s="3"/>
      <c r="BK159" s="3"/>
      <c r="BL159" s="3"/>
      <c r="BM159" s="3"/>
      <c r="BN159" s="3"/>
      <c r="BO159" s="3"/>
      <c r="BP159" s="3"/>
      <c r="BQ159" s="3"/>
      <c r="BR159" s="3"/>
      <c r="BS159" s="3"/>
      <c r="BT159" s="3"/>
      <c r="BU159" s="99"/>
      <c r="CG159" s="3"/>
      <c r="CH159" s="3"/>
      <c r="CI159" s="3"/>
      <c r="CK159" s="3"/>
      <c r="CL159" s="3"/>
      <c r="CM159" s="3"/>
      <c r="CN159" s="3"/>
      <c r="CO159" s="3"/>
      <c r="CP159" s="3"/>
      <c r="CQ159" s="3"/>
      <c r="CR159" s="3"/>
      <c r="CS159" s="3"/>
      <c r="CT159" s="3"/>
      <c r="CU159" s="3"/>
      <c r="CV159" s="3"/>
      <c r="CW159" s="3"/>
      <c r="CX159" s="3"/>
      <c r="CY159" s="3"/>
      <c r="CZ159" s="3"/>
      <c r="DA159" s="3"/>
      <c r="DB159" s="3"/>
      <c r="DC159" s="99"/>
      <c r="DP159" s="3"/>
      <c r="DQ159" s="3"/>
      <c r="DW159" s="3"/>
      <c r="DX159" s="3"/>
      <c r="ED159" s="3"/>
      <c r="EE159" s="3"/>
      <c r="EF159" s="55"/>
      <c r="EO159" s="3"/>
      <c r="EP159" s="55"/>
      <c r="FB159" s="3"/>
      <c r="FC159" s="3"/>
      <c r="FT159" s="3"/>
      <c r="FU159" s="3"/>
      <c r="FV159" s="27"/>
      <c r="FW159" s="27"/>
      <c r="FX159" s="27"/>
      <c r="FY159" s="27"/>
      <c r="FZ159" s="27"/>
      <c r="GA159" s="3"/>
      <c r="GB159" s="3"/>
      <c r="GC159" s="3"/>
      <c r="GD159" s="3" t="s">
        <v>92</v>
      </c>
      <c r="GE159" s="3" t="str">
        <f t="shared" si="48"/>
        <v>t14 = 'BANKNIFTY1!'</v>
      </c>
      <c r="GF159" s="3" t="str">
        <f t="shared" si="49"/>
        <v/>
      </c>
      <c r="GG159" s="3"/>
      <c r="GH159" s="3"/>
      <c r="GI159" s="3"/>
      <c r="GJ159" s="3"/>
      <c r="GK159" s="3"/>
      <c r="GL159" s="3"/>
      <c r="GM159" s="3"/>
      <c r="GN159" s="3"/>
      <c r="GO159" s="3"/>
      <c r="GP159" s="3"/>
      <c r="GQ159" s="3"/>
      <c r="GR159" s="3" t="s">
        <v>82</v>
      </c>
      <c r="GS159" s="3" t="str">
        <f t="shared" si="50"/>
        <v>t4 = 'BANKNIFTY1!'</v>
      </c>
      <c r="GT159" s="3" t="str">
        <f t="shared" si="51"/>
        <v/>
      </c>
      <c r="GU159" s="3"/>
      <c r="GV159" s="3"/>
      <c r="HA159" s="3"/>
      <c r="HB159" s="3"/>
      <c r="HC159" s="3"/>
      <c r="HD159" s="3"/>
      <c r="HE159" s="3"/>
      <c r="HF159" s="3"/>
      <c r="HG159" s="3"/>
      <c r="HH159" s="3"/>
      <c r="HI159" s="3"/>
      <c r="HJ159" s="3"/>
      <c r="HK159" s="3"/>
      <c r="HL159" s="3"/>
      <c r="HM159" s="3"/>
      <c r="HN159" s="55"/>
      <c r="HO159" s="3"/>
      <c r="HP159" s="3"/>
      <c r="HQ159" s="3"/>
      <c r="HR159" s="3"/>
      <c r="HS159" s="3"/>
      <c r="HT159" s="3"/>
      <c r="HU159" s="3"/>
      <c r="HV159" s="3"/>
      <c r="HW159" s="3"/>
      <c r="HX159" s="3"/>
      <c r="HY159" s="3"/>
      <c r="HZ159" s="3"/>
      <c r="IA159" s="3"/>
      <c r="IB159" s="3"/>
      <c r="IC159" s="3"/>
      <c r="ID159" s="3"/>
    </row>
    <row r="160" spans="1:238" x14ac:dyDescent="0.25">
      <c r="A160" s="21" t="str">
        <f>IF(Final_DF!A160="","",Final_DF!A160)</f>
        <v>ABFRL</v>
      </c>
      <c r="B160" s="21" t="str">
        <f>IF(Final_DF!G160="","",Final_DF!G160)</f>
        <v xml:space="preserve">ADITYA BIRLA FASHION &amp; RT           </v>
      </c>
      <c r="C160" s="21" t="str">
        <f>IF(Final_DF!E160="","",Final_DF!E160)</f>
        <v>Retail Trade</v>
      </c>
      <c r="D160" s="21" t="str">
        <f>IF(Final_DF!F160="","",Final_DF!F160)</f>
        <v>Apparel/Footwear Retail</v>
      </c>
      <c r="E160" s="21" t="b">
        <f>IF(Final_DF!BT160="","",Final_DF!BT160)</f>
        <v>1</v>
      </c>
      <c r="F160" s="21" t="b">
        <f>IF(Final_DF!BJ160="","",Final_DF!BJ160)</f>
        <v>0</v>
      </c>
      <c r="G160" s="21" t="b">
        <f>IF(Final_DF!CS160="","",Final_DF!CS160)</f>
        <v>1</v>
      </c>
      <c r="H160" s="37" t="str">
        <f>IF(Final_DF!CT160="","",Final_DF!CT160)</f>
        <v>na</v>
      </c>
      <c r="I160" s="37" t="str">
        <f>IF(Final_DF!CU160="","",Final_DF!CU160)</f>
        <v>na</v>
      </c>
      <c r="J160" s="21" t="str">
        <f>IF(Final_DF!CQ160="","",Final_DF!CQ160)</f>
        <v>BEARISH</v>
      </c>
      <c r="K160" s="21" t="str">
        <f>IF(Final_DF!CB160="","",Final_DF!CB160)</f>
        <v>Significant Long Unwinding</v>
      </c>
      <c r="L160" s="22" t="str">
        <f>IF(Final_DF!CV160="","",Final_DF!CV160)</f>
        <v>na</v>
      </c>
      <c r="M160" s="22">
        <f>IF(Final_DF!CW160="","",Final_DF!CW160)</f>
        <v>0</v>
      </c>
      <c r="N160" s="22">
        <f>IF(Final_DF!CX160="","",Final_DF!CX160)</f>
        <v>0</v>
      </c>
      <c r="O160" s="22" t="b">
        <f>IF(Final_DF!CY160="","",Final_DF!CY160)</f>
        <v>0</v>
      </c>
      <c r="P160" s="22">
        <f>IF(Final_DF!CM160="","",Final_DF!CM160)</f>
        <v>0</v>
      </c>
      <c r="Q160" s="22">
        <f>IF(Final_DF!CN160="","",Final_DF!CN160)</f>
        <v>0</v>
      </c>
      <c r="R160" s="22">
        <f>IF(P160="","",ROUND((Final_DF!CO160/6)+1,0))</f>
        <v>1</v>
      </c>
      <c r="S160" s="22">
        <f>IF(Final_DF!CP160="","",Final_DF!CP160)</f>
        <v>0</v>
      </c>
      <c r="T160" s="22">
        <f>IFERROR(VLOOKUP(A160,VSLRT!A:E,3,FALSE),"")</f>
        <v>0</v>
      </c>
      <c r="U160" s="22">
        <f>IFERROR(VLOOKUP(A160,VSLRT!A:E,4,FALSE),"")</f>
        <v>0</v>
      </c>
      <c r="V160" s="22">
        <f>IFERROR(VLOOKUP(A160,VSLRT!A:E,5,FALSE),"")</f>
        <v>0</v>
      </c>
      <c r="W160" s="23" t="b">
        <f>IF(Final_DF!BA160="","",Final_DF!BA160)</f>
        <v>0</v>
      </c>
      <c r="X160" s="23" t="b">
        <f>IF(Final_DF!BB160="","",Final_DF!BB160)</f>
        <v>0</v>
      </c>
      <c r="Y160" s="23" t="b">
        <f>IF(Final_DF!BC160="","",Final_DF!BC160)</f>
        <v>0</v>
      </c>
      <c r="Z160" s="23">
        <f>IF(Final_DF!AW160="","",Final_DF!AW160)</f>
        <v>0</v>
      </c>
      <c r="AA160" s="23">
        <f>IF(Final_DF!AX160="","",Final_DF!AX160)</f>
        <v>0</v>
      </c>
      <c r="AB160" s="23">
        <f>IF(Final_DF!AY160="","",Final_DF!AY160)</f>
        <v>0</v>
      </c>
      <c r="AC160" s="23">
        <f>IF(Final_DF!M160="","",ROUND(Final_DF!M160,2))</f>
        <v>0.76</v>
      </c>
      <c r="AD160" s="23">
        <f>IF(Final_DF!L160="","",ROUND(Final_DF!L160,2))</f>
        <v>225.3</v>
      </c>
      <c r="AE160" s="23" t="b">
        <f>IF(Final_DF!AZ160="","",Final_DF!AZ160)</f>
        <v>0</v>
      </c>
      <c r="AH160" s="23" t="str">
        <f>IF(Final_DF!AO160="","",Final_DF!AO160)</f>
        <v>VR65</v>
      </c>
      <c r="AI160" s="23" t="b">
        <f>IF(Final_DF!AP160="","",Final_DF!AP160)</f>
        <v>0</v>
      </c>
      <c r="AJ160" s="23" t="str">
        <f>IF(Final_DF!AH160="","",Final_DF!AH160)</f>
        <v>0.40</v>
      </c>
      <c r="AK160" s="21" t="str">
        <f>IFERROR(VLOOKUP(A160,Postmarket!A:X,24,FALSE),"")</f>
        <v/>
      </c>
      <c r="AL160" s="21" t="str">
        <f>IFERROR(VLOOKUP(A160,Postmarket!A:X,23,FALSE),"")</f>
        <v/>
      </c>
      <c r="AM160" s="21">
        <f>IFERROR(VLOOKUP(A160,Postmarket!A:X,8,FALSE),"")</f>
        <v>0.85</v>
      </c>
      <c r="AN160" s="21">
        <f>IFERROR(VLOOKUP(A160,Postmarket!A:F,5,FALSE),"")</f>
        <v>223.8</v>
      </c>
      <c r="AO160" s="23" t="str">
        <f>IF(Final_DF!DB160="","",Final_DF!DB160)</f>
        <v>BANNED</v>
      </c>
      <c r="AP160" s="23">
        <f>IF(Final_DF!CZ160="","",Final_DF!CZ160)</f>
        <v>80.010000000000005</v>
      </c>
      <c r="AQ160" s="23">
        <f>IF(Final_DF!DA160="","",Final_DF!DA160)</f>
        <v>82.82</v>
      </c>
      <c r="AR160" s="23" t="b">
        <f>IF(Final_DF!DC160="","",Final_DF!DC160)</f>
        <v>0</v>
      </c>
      <c r="AS160" s="23" t="b">
        <f>IF(Final_DF!DD160="","",Final_DF!DD160)</f>
        <v>0</v>
      </c>
      <c r="AT160" s="23" t="b">
        <f>IF(Final_DF!DE160="","",Final_DF!DE160)</f>
        <v>0</v>
      </c>
      <c r="AU160" s="23" t="b">
        <f>IF(Final_DF!DF160="","",Final_DF!DF160)</f>
        <v>0</v>
      </c>
      <c r="AY160" s="3"/>
      <c r="AZ160" s="3"/>
      <c r="BA160" s="3"/>
      <c r="BC160" s="3"/>
      <c r="BD160" s="3"/>
      <c r="BE160" s="3"/>
      <c r="BF160" s="3"/>
      <c r="BG160" s="3"/>
      <c r="BH160" s="3"/>
      <c r="BI160" s="3"/>
      <c r="BJ160" s="3"/>
      <c r="BK160" s="3"/>
      <c r="BL160" s="3"/>
      <c r="BM160" s="3"/>
      <c r="BN160" s="3"/>
      <c r="BO160" s="3"/>
      <c r="BP160" s="3"/>
      <c r="BQ160" s="3"/>
      <c r="BR160" s="3"/>
      <c r="BS160" s="3"/>
      <c r="BT160" s="3"/>
      <c r="BU160" s="99"/>
      <c r="CG160" s="3"/>
      <c r="CH160" s="3"/>
      <c r="CI160" s="3"/>
      <c r="CK160" s="3"/>
      <c r="CL160" s="3"/>
      <c r="CM160" s="3"/>
      <c r="CN160" s="3"/>
      <c r="CO160" s="3"/>
      <c r="CP160" s="3"/>
      <c r="CQ160" s="3"/>
      <c r="CR160" s="3"/>
      <c r="CS160" s="3"/>
      <c r="CT160" s="3"/>
      <c r="CU160" s="3"/>
      <c r="CV160" s="3"/>
      <c r="CW160" s="3"/>
      <c r="CX160" s="3"/>
      <c r="CY160" s="3"/>
      <c r="CZ160" s="3"/>
      <c r="DA160" s="3"/>
      <c r="DB160" s="3"/>
      <c r="DC160" s="99"/>
      <c r="DP160" s="3"/>
      <c r="DQ160" s="3"/>
      <c r="DW160" s="3"/>
      <c r="DX160" s="3"/>
      <c r="ED160" s="3"/>
      <c r="EE160" s="3"/>
      <c r="EF160" s="55"/>
      <c r="EO160" s="3"/>
      <c r="EP160" s="55"/>
      <c r="FB160" s="3"/>
      <c r="FC160" s="3"/>
      <c r="FT160" s="3"/>
      <c r="FU160" s="3"/>
      <c r="FV160" s="27"/>
      <c r="FW160" s="27"/>
      <c r="FX160" s="27"/>
      <c r="FY160" s="27"/>
      <c r="FZ160" s="27"/>
      <c r="GA160" s="3"/>
      <c r="GB160" s="3"/>
      <c r="GC160" s="3"/>
      <c r="GD160" s="3" t="s">
        <v>93</v>
      </c>
      <c r="GE160" s="3" t="str">
        <f t="shared" si="48"/>
        <v>t15 = 'BANKNIFTY1!'</v>
      </c>
      <c r="GF160" s="3" t="str">
        <f t="shared" si="49"/>
        <v/>
      </c>
      <c r="GG160" s="3"/>
      <c r="GH160" s="3"/>
      <c r="GI160" s="3"/>
      <c r="GJ160" s="3"/>
      <c r="GK160" s="3"/>
      <c r="GL160" s="3"/>
      <c r="GM160" s="3"/>
      <c r="GN160" s="3"/>
      <c r="GO160" s="3"/>
      <c r="GP160" s="3"/>
      <c r="GQ160" s="3"/>
      <c r="GR160" s="3" t="s">
        <v>83</v>
      </c>
      <c r="GS160" s="3" t="str">
        <f t="shared" si="50"/>
        <v>t5 = 'BANKNIFTY1!'</v>
      </c>
      <c r="GT160" s="3" t="str">
        <f t="shared" si="51"/>
        <v/>
      </c>
      <c r="GU160" s="3"/>
      <c r="GV160" s="3"/>
      <c r="HA160" s="3"/>
      <c r="HB160" s="3"/>
      <c r="HC160" s="3"/>
      <c r="HD160" s="3"/>
      <c r="HE160" s="3"/>
      <c r="HF160" s="3"/>
      <c r="HG160" s="3"/>
      <c r="HH160" s="3"/>
      <c r="HI160" s="3"/>
      <c r="HJ160" s="3"/>
      <c r="HK160" s="3"/>
      <c r="HL160" s="3"/>
      <c r="HM160" s="3"/>
      <c r="HN160" s="55"/>
      <c r="HO160" s="3"/>
      <c r="HP160" s="3"/>
      <c r="HQ160" s="3"/>
      <c r="HR160" s="3"/>
      <c r="HS160" s="3"/>
      <c r="HT160" s="3"/>
      <c r="HU160" s="3"/>
      <c r="HV160" s="3"/>
      <c r="HW160" s="3"/>
      <c r="HX160" s="3"/>
      <c r="HY160" s="3"/>
      <c r="HZ160" s="3"/>
      <c r="IA160" s="3"/>
      <c r="IB160" s="3"/>
      <c r="IC160" s="3"/>
      <c r="ID160" s="3"/>
    </row>
    <row r="161" spans="1:238" x14ac:dyDescent="0.25">
      <c r="A161" s="21" t="str">
        <f>IF(Final_DF!A161="","",Final_DF!A161)</f>
        <v>ABFRL</v>
      </c>
      <c r="B161" s="21" t="str">
        <f>IF(Final_DF!G161="","",Final_DF!G161)</f>
        <v xml:space="preserve">ADITYA BIRLA FASHION &amp; RT           </v>
      </c>
      <c r="C161" s="21" t="str">
        <f>IF(Final_DF!E161="","",Final_DF!E161)</f>
        <v>Retail Trade</v>
      </c>
      <c r="D161" s="21" t="str">
        <f>IF(Final_DF!F161="","",Final_DF!F161)</f>
        <v>Apparel/Footwear Retail</v>
      </c>
      <c r="E161" s="21" t="b">
        <f>IF(Final_DF!BT161="","",Final_DF!BT161)</f>
        <v>1</v>
      </c>
      <c r="F161" s="21" t="b">
        <f>IF(Final_DF!BJ161="","",Final_DF!BJ161)</f>
        <v>0</v>
      </c>
      <c r="G161" s="21" t="b">
        <f>IF(Final_DF!CS161="","",Final_DF!CS161)</f>
        <v>1</v>
      </c>
      <c r="H161" s="37" t="str">
        <f>IF(Final_DF!CT161="","",Final_DF!CT161)</f>
        <v>na</v>
      </c>
      <c r="I161" s="37" t="str">
        <f>IF(Final_DF!CU161="","",Final_DF!CU161)</f>
        <v>na</v>
      </c>
      <c r="J161" s="21" t="str">
        <f>IF(Final_DF!CQ161="","",Final_DF!CQ161)</f>
        <v>BEARISH</v>
      </c>
      <c r="K161" s="21" t="str">
        <f>IF(Final_DF!CB161="","",Final_DF!CB161)</f>
        <v>Significant Long Unwinding</v>
      </c>
      <c r="L161" s="22" t="str">
        <f>IF(Final_DF!CV161="","",Final_DF!CV161)</f>
        <v>na</v>
      </c>
      <c r="M161" s="22">
        <f>IF(Final_DF!CW161="","",Final_DF!CW161)</f>
        <v>0</v>
      </c>
      <c r="N161" s="22">
        <f>IF(Final_DF!CX161="","",Final_DF!CX161)</f>
        <v>0</v>
      </c>
      <c r="O161" s="22" t="b">
        <f>IF(Final_DF!CY161="","",Final_DF!CY161)</f>
        <v>0</v>
      </c>
      <c r="P161" s="22">
        <f>IF(Final_DF!CM161="","",Final_DF!CM161)</f>
        <v>0</v>
      </c>
      <c r="Q161" s="22">
        <f>IF(Final_DF!CN161="","",Final_DF!CN161)</f>
        <v>0</v>
      </c>
      <c r="R161" s="22">
        <f>IF(P161="","",ROUND((Final_DF!CO161/6)+1,0))</f>
        <v>1</v>
      </c>
      <c r="S161" s="22">
        <f>IF(Final_DF!CP161="","",Final_DF!CP161)</f>
        <v>0</v>
      </c>
      <c r="T161" s="22">
        <f>IFERROR(VLOOKUP(A161,VSLRT!A:E,3,FALSE),"")</f>
        <v>0</v>
      </c>
      <c r="U161" s="22">
        <f>IFERROR(VLOOKUP(A161,VSLRT!A:E,4,FALSE),"")</f>
        <v>0</v>
      </c>
      <c r="V161" s="22">
        <f>IFERROR(VLOOKUP(A161,VSLRT!A:E,5,FALSE),"")</f>
        <v>0</v>
      </c>
      <c r="W161" s="23" t="b">
        <f>IF(Final_DF!BA161="","",Final_DF!BA161)</f>
        <v>0</v>
      </c>
      <c r="X161" s="23" t="b">
        <f>IF(Final_DF!BB161="","",Final_DF!BB161)</f>
        <v>0</v>
      </c>
      <c r="Y161" s="23" t="b">
        <f>IF(Final_DF!BC161="","",Final_DF!BC161)</f>
        <v>0</v>
      </c>
      <c r="Z161" s="23">
        <f>IF(Final_DF!AW161="","",Final_DF!AW161)</f>
        <v>0</v>
      </c>
      <c r="AA161" s="23">
        <f>IF(Final_DF!AX161="","",Final_DF!AX161)</f>
        <v>0</v>
      </c>
      <c r="AB161" s="23">
        <f>IF(Final_DF!AY161="","",Final_DF!AY161)</f>
        <v>0</v>
      </c>
      <c r="AC161" s="23">
        <f>IF(Final_DF!M161="","",ROUND(Final_DF!M161,2))</f>
        <v>0.76</v>
      </c>
      <c r="AD161" s="23">
        <f>IF(Final_DF!L161="","",ROUND(Final_DF!L161,2))</f>
        <v>225.3</v>
      </c>
      <c r="AE161" s="23" t="b">
        <f>IF(Final_DF!AZ161="","",Final_DF!AZ161)</f>
        <v>0</v>
      </c>
      <c r="AH161" s="23" t="str">
        <f>IF(Final_DF!AO161="","",Final_DF!AO161)</f>
        <v>VR65</v>
      </c>
      <c r="AI161" s="23" t="b">
        <f>IF(Final_DF!AP161="","",Final_DF!AP161)</f>
        <v>0</v>
      </c>
      <c r="AJ161" s="23" t="str">
        <f>IF(Final_DF!AH161="","",Final_DF!AH161)</f>
        <v>0.40</v>
      </c>
      <c r="AK161" s="21" t="str">
        <f>IFERROR(VLOOKUP(A161,Postmarket!A:X,24,FALSE),"")</f>
        <v/>
      </c>
      <c r="AL161" s="21" t="str">
        <f>IFERROR(VLOOKUP(A161,Postmarket!A:X,23,FALSE),"")</f>
        <v/>
      </c>
      <c r="AM161" s="21">
        <f>IFERROR(VLOOKUP(A161,Postmarket!A:X,8,FALSE),"")</f>
        <v>0.85</v>
      </c>
      <c r="AN161" s="21">
        <f>IFERROR(VLOOKUP(A161,Postmarket!A:F,5,FALSE),"")</f>
        <v>223.8</v>
      </c>
      <c r="AO161" s="23" t="str">
        <f>IF(Final_DF!DB161="","",Final_DF!DB161)</f>
        <v>POTENTIAL_EXIT</v>
      </c>
      <c r="AP161" s="23">
        <f>IF(Final_DF!CZ161="","",Final_DF!CZ161)</f>
        <v>80.010000000000005</v>
      </c>
      <c r="AQ161" s="23">
        <f>IF(Final_DF!DA161="","",Final_DF!DA161)</f>
        <v>82.82</v>
      </c>
      <c r="AR161" s="23" t="b">
        <f>IF(Final_DF!DC161="","",Final_DF!DC161)</f>
        <v>0</v>
      </c>
      <c r="AS161" s="23" t="b">
        <f>IF(Final_DF!DD161="","",Final_DF!DD161)</f>
        <v>0</v>
      </c>
      <c r="AT161" s="23" t="b">
        <f>IF(Final_DF!DE161="","",Final_DF!DE161)</f>
        <v>0</v>
      </c>
      <c r="AU161" s="23" t="b">
        <f>IF(Final_DF!DF161="","",Final_DF!DF161)</f>
        <v>0</v>
      </c>
      <c r="AY161" s="3"/>
      <c r="AZ161" s="3"/>
      <c r="BA161" s="3"/>
      <c r="BC161" s="3"/>
      <c r="BD161" s="3"/>
      <c r="BE161" s="3"/>
      <c r="BF161" s="3"/>
      <c r="BG161" s="3"/>
      <c r="BH161" s="3"/>
      <c r="BI161" s="3"/>
      <c r="BJ161" s="3"/>
      <c r="BK161" s="3"/>
      <c r="BL161" s="3"/>
      <c r="BM161" s="3"/>
      <c r="BN161" s="3"/>
      <c r="BO161" s="3"/>
      <c r="BP161" s="3"/>
      <c r="BQ161" s="3"/>
      <c r="BR161" s="3"/>
      <c r="BS161" s="3"/>
      <c r="BT161" s="3"/>
      <c r="BU161" s="99"/>
      <c r="CG161" s="3"/>
      <c r="CH161" s="3"/>
      <c r="CI161" s="3"/>
      <c r="CK161" s="3"/>
      <c r="CL161" s="3"/>
      <c r="CM161" s="3"/>
      <c r="CN161" s="3"/>
      <c r="CO161" s="3"/>
      <c r="CP161" s="3"/>
      <c r="CQ161" s="3"/>
      <c r="CR161" s="3"/>
      <c r="CS161" s="3"/>
      <c r="CT161" s="3"/>
      <c r="CU161" s="3"/>
      <c r="CV161" s="3"/>
      <c r="CW161" s="3"/>
      <c r="CX161" s="3"/>
      <c r="CY161" s="3"/>
      <c r="CZ161" s="3"/>
      <c r="DA161" s="3"/>
      <c r="DB161" s="3"/>
      <c r="DC161" s="99"/>
      <c r="DP161" s="3"/>
      <c r="DQ161" s="3"/>
      <c r="DW161" s="3"/>
      <c r="DX161" s="3"/>
      <c r="ED161" s="3"/>
      <c r="EE161" s="3"/>
      <c r="EF161" s="55"/>
      <c r="EO161" s="3"/>
      <c r="EP161" s="55"/>
      <c r="FB161" s="3"/>
      <c r="FC161" s="3"/>
      <c r="FT161" s="3"/>
      <c r="FU161" s="3"/>
      <c r="FV161" s="27"/>
      <c r="FW161" s="27"/>
      <c r="FX161" s="27"/>
      <c r="FY161" s="27"/>
      <c r="FZ161" s="27"/>
      <c r="GA161" s="3"/>
      <c r="GB161" s="3"/>
      <c r="GC161" s="3"/>
      <c r="GD161" s="3" t="s">
        <v>94</v>
      </c>
      <c r="GE161" s="3" t="str">
        <f t="shared" si="48"/>
        <v>t16 = 'BANKNIFTY1!'</v>
      </c>
      <c r="GF161" s="3" t="str">
        <f t="shared" si="49"/>
        <v/>
      </c>
      <c r="GG161" s="3"/>
      <c r="GH161" s="3"/>
      <c r="GI161" s="3"/>
      <c r="GJ161" s="3"/>
      <c r="GK161" s="3"/>
      <c r="GL161" s="3"/>
      <c r="GM161" s="3"/>
      <c r="GN161" s="3"/>
      <c r="GO161" s="3"/>
      <c r="GP161" s="3"/>
      <c r="GQ161" s="3"/>
      <c r="GR161" s="3" t="s">
        <v>84</v>
      </c>
      <c r="GS161" s="3" t="str">
        <f t="shared" si="50"/>
        <v>t6 = 'BANKNIFTY1!'</v>
      </c>
      <c r="GT161" s="3" t="str">
        <f t="shared" si="51"/>
        <v/>
      </c>
      <c r="GU161" s="3"/>
      <c r="GV161" s="3"/>
      <c r="HA161" s="3"/>
      <c r="HB161" s="3"/>
      <c r="HC161" s="3"/>
      <c r="HD161" s="3"/>
      <c r="HE161" s="3"/>
      <c r="HF161" s="3"/>
      <c r="HG161" s="3"/>
      <c r="HH161" s="3"/>
      <c r="HI161" s="3"/>
      <c r="HJ161" s="3"/>
      <c r="HK161" s="3"/>
      <c r="HL161" s="3"/>
      <c r="HM161" s="3"/>
      <c r="HN161" s="55"/>
      <c r="HO161" s="3"/>
      <c r="HP161" s="3"/>
      <c r="HQ161" s="3"/>
      <c r="HR161" s="3"/>
      <c r="HS161" s="3"/>
      <c r="HT161" s="3"/>
      <c r="HU161" s="3"/>
      <c r="HV161" s="3"/>
      <c r="HW161" s="3"/>
      <c r="HX161" s="3"/>
      <c r="HY161" s="3"/>
      <c r="HZ161" s="3"/>
      <c r="IA161" s="3"/>
      <c r="IB161" s="3"/>
      <c r="IC161" s="3"/>
      <c r="ID161" s="3"/>
    </row>
    <row r="162" spans="1:238" x14ac:dyDescent="0.25">
      <c r="A162" s="21" t="str">
        <f>IF(Final_DF!A162="","",Final_DF!A162)</f>
        <v>PVRINOX</v>
      </c>
      <c r="B162" s="21" t="str">
        <f>IF(Final_DF!G162="","",Final_DF!G162)</f>
        <v xml:space="preserve">PVR INOX LIMITED                    </v>
      </c>
      <c r="C162" s="21" t="str">
        <f>IF(Final_DF!E162="","",Final_DF!E162)</f>
        <v>0</v>
      </c>
      <c r="D162" s="21" t="str">
        <f>IF(Final_DF!F162="","",Final_DF!F162)</f>
        <v>0</v>
      </c>
      <c r="E162" s="21" t="b">
        <f>IF(Final_DF!BT162="","",Final_DF!BT162)</f>
        <v>1</v>
      </c>
      <c r="F162" s="21" t="b">
        <f>IF(Final_DF!BJ162="","",Final_DF!BJ162)</f>
        <v>0</v>
      </c>
      <c r="G162" s="21" t="b">
        <f>IF(Final_DF!CS162="","",Final_DF!CS162)</f>
        <v>0</v>
      </c>
      <c r="H162" s="37" t="str">
        <f>IF(Final_DF!CT162="","",Final_DF!CT162)</f>
        <v>na</v>
      </c>
      <c r="I162" s="37" t="str">
        <f>IF(Final_DF!CU162="","",Final_DF!CU162)</f>
        <v>na</v>
      </c>
      <c r="J162" s="21" t="str">
        <f>IF(Final_DF!CQ162="","",Final_DF!CQ162)</f>
        <v>BULLISH</v>
      </c>
      <c r="K162" s="21" t="str">
        <f>IF(Final_DF!CB162="","",Final_DF!CB162)</f>
        <v>Long Buildup</v>
      </c>
      <c r="L162" s="22" t="str">
        <f>IF(Final_DF!CV162="","",Final_DF!CV162)</f>
        <v>na</v>
      </c>
      <c r="M162" s="22">
        <f>IF(Final_DF!CW162="","",Final_DF!CW162)</f>
        <v>0</v>
      </c>
      <c r="N162" s="22">
        <f>IF(Final_DF!CX162="","",Final_DF!CX162)</f>
        <v>0</v>
      </c>
      <c r="O162" s="22" t="b">
        <f>IF(Final_DF!CY162="","",Final_DF!CY162)</f>
        <v>0</v>
      </c>
      <c r="P162" s="22">
        <f>IF(Final_DF!CM162="","",Final_DF!CM162)</f>
        <v>0</v>
      </c>
      <c r="Q162" s="22">
        <f>IF(Final_DF!CN162="","",Final_DF!CN162)</f>
        <v>0</v>
      </c>
      <c r="R162" s="22">
        <f>IF(P162="","",ROUND((Final_DF!CO162/6)+1,0))</f>
        <v>1</v>
      </c>
      <c r="S162" s="22">
        <f>IF(Final_DF!CP162="","",Final_DF!CP162)</f>
        <v>0</v>
      </c>
      <c r="T162" s="22">
        <f>IFERROR(VLOOKUP(A162,VSLRT!A:E,3,FALSE),"")</f>
        <v>0</v>
      </c>
      <c r="U162" s="22">
        <f>IFERROR(VLOOKUP(A162,VSLRT!A:E,4,FALSE),"")</f>
        <v>0</v>
      </c>
      <c r="V162" s="22">
        <f>IFERROR(VLOOKUP(A162,VSLRT!A:E,5,FALSE),"")</f>
        <v>0</v>
      </c>
      <c r="W162" s="23" t="b">
        <f>IF(Final_DF!BA162="","",Final_DF!BA162)</f>
        <v>0</v>
      </c>
      <c r="X162" s="23" t="b">
        <f>IF(Final_DF!BB162="","",Final_DF!BB162)</f>
        <v>0</v>
      </c>
      <c r="Y162" s="23" t="b">
        <f>IF(Final_DF!BC162="","",Final_DF!BC162)</f>
        <v>0</v>
      </c>
      <c r="Z162" s="23">
        <f>IF(Final_DF!AW162="","",Final_DF!AW162)</f>
        <v>0</v>
      </c>
      <c r="AA162" s="23">
        <f>IF(Final_DF!AX162="","",Final_DF!AX162)</f>
        <v>0</v>
      </c>
      <c r="AB162" s="23">
        <f>IF(Final_DF!AY162="","",Final_DF!AY162)</f>
        <v>0</v>
      </c>
      <c r="AC162" s="23">
        <f>IF(Final_DF!M162="","",ROUND(Final_DF!M162,2))</f>
        <v>0.88</v>
      </c>
      <c r="AD162" s="23">
        <f>IF(Final_DF!L162="","",ROUND(Final_DF!L162,2))</f>
        <v>1522.5</v>
      </c>
      <c r="AE162" s="23" t="b">
        <f>IF(Final_DF!AZ162="","",Final_DF!AZ162)</f>
        <v>0</v>
      </c>
      <c r="AH162" s="23" t="str">
        <f>IF(Final_DF!AO162="","",Final_DF!AO162)</f>
        <v>VR63</v>
      </c>
      <c r="AI162" s="23" t="b">
        <f>IF(Final_DF!AP162="","",Final_DF!AP162)</f>
        <v>0</v>
      </c>
      <c r="AJ162" s="23" t="str">
        <f>IF(Final_DF!AH162="","",Final_DF!AH162)</f>
        <v>1.40</v>
      </c>
      <c r="AK162" s="21" t="str">
        <f>IFERROR(VLOOKUP(A162,Postmarket!A:X,24,FALSE),"")</f>
        <v/>
      </c>
      <c r="AL162" s="21" t="str">
        <f>IFERROR(VLOOKUP(A162,Postmarket!A:X,23,FALSE),"")</f>
        <v>LPR22</v>
      </c>
      <c r="AM162" s="21">
        <f>IFERROR(VLOOKUP(A162,Postmarket!A:X,8,FALSE),"")</f>
        <v>1.7</v>
      </c>
      <c r="AN162" s="21">
        <f>IFERROR(VLOOKUP(A162,Postmarket!A:F,5,FALSE),"")</f>
        <v>1502.5</v>
      </c>
      <c r="AO162" s="23" t="str">
        <f>IF(Final_DF!DB162="","",Final_DF!DB162)</f>
        <v>POTENTIAL_ENTRANT</v>
      </c>
      <c r="AP162" s="23">
        <f>IF(Final_DF!CZ162="","",Final_DF!CZ162)</f>
        <v>81.73</v>
      </c>
      <c r="AQ162" s="23">
        <f>IF(Final_DF!DA162="","",Final_DF!DA162)</f>
        <v>78.12</v>
      </c>
      <c r="AR162" s="23" t="b">
        <f>IF(Final_DF!DC162="","",Final_DF!DC162)</f>
        <v>0</v>
      </c>
      <c r="AS162" s="23" t="b">
        <f>IF(Final_DF!DD162="","",Final_DF!DD162)</f>
        <v>0</v>
      </c>
      <c r="AT162" s="23" t="b">
        <f>IF(Final_DF!DE162="","",Final_DF!DE162)</f>
        <v>0</v>
      </c>
      <c r="AU162" s="23" t="b">
        <f>IF(Final_DF!DF162="","",Final_DF!DF162)</f>
        <v>0</v>
      </c>
      <c r="AY162" s="3"/>
      <c r="AZ162" s="3"/>
      <c r="BA162" s="3"/>
      <c r="BC162" s="3"/>
      <c r="BD162" s="3"/>
      <c r="BE162" s="3"/>
      <c r="BF162" s="3"/>
      <c r="BG162" s="3"/>
      <c r="BH162" s="3"/>
      <c r="BI162" s="3"/>
      <c r="BJ162" s="3"/>
      <c r="BK162" s="3"/>
      <c r="BL162" s="3"/>
      <c r="BM162" s="3"/>
      <c r="BN162" s="3"/>
      <c r="BO162" s="3"/>
      <c r="BP162" s="3"/>
      <c r="BQ162" s="3"/>
      <c r="BR162" s="3"/>
      <c r="BS162" s="3"/>
      <c r="BT162" s="3"/>
      <c r="BU162" s="99"/>
      <c r="CG162" s="3"/>
      <c r="CH162" s="3"/>
      <c r="CI162" s="3"/>
      <c r="CK162" s="3"/>
      <c r="CL162" s="3"/>
      <c r="CM162" s="3"/>
      <c r="CN162" s="3"/>
      <c r="CO162" s="3"/>
      <c r="CP162" s="3"/>
      <c r="CQ162" s="3"/>
      <c r="CR162" s="3"/>
      <c r="CS162" s="3"/>
      <c r="CT162" s="3"/>
      <c r="CU162" s="3"/>
      <c r="CV162" s="3"/>
      <c r="CW162" s="3"/>
      <c r="CX162" s="3"/>
      <c r="CY162" s="3"/>
      <c r="CZ162" s="3"/>
      <c r="DA162" s="3"/>
      <c r="DB162" s="3"/>
      <c r="DC162" s="99"/>
      <c r="DP162" s="3"/>
      <c r="DQ162" s="3"/>
      <c r="DW162" s="3"/>
      <c r="DX162" s="3"/>
      <c r="ED162" s="3"/>
      <c r="EE162" s="3"/>
      <c r="EF162" s="55"/>
      <c r="EO162" s="3"/>
      <c r="EP162" s="55"/>
      <c r="FB162" s="3"/>
      <c r="FC162" s="3"/>
      <c r="FT162" s="3"/>
      <c r="FU162" s="3"/>
      <c r="FV162" s="27"/>
      <c r="FW162" s="27"/>
      <c r="FX162" s="27"/>
      <c r="FY162" s="27"/>
      <c r="FZ162" s="27"/>
      <c r="GA162" s="3"/>
      <c r="GB162" s="3"/>
      <c r="GC162" s="3"/>
      <c r="GD162" s="3" t="s">
        <v>95</v>
      </c>
      <c r="GE162" s="3" t="str">
        <f t="shared" si="48"/>
        <v>t17 = 'BANKNIFTY1!'</v>
      </c>
      <c r="GF162" s="3" t="str">
        <f t="shared" si="49"/>
        <v/>
      </c>
      <c r="GG162" s="3"/>
      <c r="GH162" s="3"/>
      <c r="GI162" s="3"/>
      <c r="GJ162" s="3"/>
      <c r="GK162" s="3"/>
      <c r="GL162" s="3"/>
      <c r="GM162" s="3"/>
      <c r="GN162" s="3"/>
      <c r="GO162" s="3"/>
      <c r="GP162" s="3"/>
      <c r="GQ162" s="3"/>
      <c r="GR162" s="3" t="s">
        <v>85</v>
      </c>
      <c r="GS162" s="3" t="str">
        <f t="shared" si="50"/>
        <v>t7 = 'BANKNIFTY1!'</v>
      </c>
      <c r="GT162" s="3" t="str">
        <f t="shared" si="51"/>
        <v/>
      </c>
      <c r="GU162" s="3"/>
      <c r="GV162" s="3"/>
      <c r="HA162" s="3"/>
      <c r="HB162" s="3"/>
      <c r="HC162" s="3"/>
      <c r="HD162" s="3"/>
      <c r="HE162" s="3"/>
      <c r="HF162" s="3"/>
      <c r="HG162" s="3"/>
      <c r="HH162" s="3"/>
      <c r="HI162" s="3"/>
      <c r="HJ162" s="3"/>
      <c r="HK162" s="3"/>
      <c r="HL162" s="3"/>
      <c r="HM162" s="3"/>
      <c r="HN162" s="55"/>
      <c r="HO162" s="3"/>
      <c r="HP162" s="3"/>
      <c r="HQ162" s="3"/>
      <c r="HR162" s="3"/>
      <c r="HS162" s="3"/>
      <c r="HT162" s="3"/>
      <c r="HU162" s="3"/>
      <c r="HV162" s="3"/>
      <c r="HW162" s="3"/>
      <c r="HX162" s="3"/>
      <c r="HY162" s="3"/>
      <c r="HZ162" s="3"/>
      <c r="IA162" s="3"/>
      <c r="IB162" s="3"/>
      <c r="IC162" s="3"/>
      <c r="ID162" s="3"/>
    </row>
    <row r="163" spans="1:238" x14ac:dyDescent="0.25">
      <c r="A163" s="21" t="str">
        <f>IF(Final_DF!A163="","",Final_DF!A163)</f>
        <v>BANKBARODA</v>
      </c>
      <c r="B163" s="21" t="str">
        <f>IF(Final_DF!G163="","",Final_DF!G163)</f>
        <v xml:space="preserve">BANK OF BARODA                      </v>
      </c>
      <c r="C163" s="21" t="str">
        <f>IF(Final_DF!E163="","",Final_DF!E163)</f>
        <v>Finance</v>
      </c>
      <c r="D163" s="21" t="str">
        <f>IF(Final_DF!F163="","",Final_DF!F163)</f>
        <v>Major Banks</v>
      </c>
      <c r="E163" s="21" t="b">
        <f>IF(Final_DF!BT163="","",Final_DF!BT163)</f>
        <v>1</v>
      </c>
      <c r="F163" s="21" t="b">
        <f>IF(Final_DF!BJ163="","",Final_DF!BJ163)</f>
        <v>1</v>
      </c>
      <c r="G163" s="21" t="b">
        <f>IF(Final_DF!CS163="","",Final_DF!CS163)</f>
        <v>0</v>
      </c>
      <c r="H163" s="37" t="str">
        <f>IF(Final_DF!CT163="","",Final_DF!CT163)</f>
        <v>BULLISH_ALIGNMENT</v>
      </c>
      <c r="I163" s="37" t="str">
        <f>IF(Final_DF!CU163="","",Final_DF!CU163)</f>
        <v>BULLISH_ALIGNMENT</v>
      </c>
      <c r="J163" s="21" t="str">
        <f>IF(Final_DF!CQ163="","",Final_DF!CQ163)</f>
        <v>BULLISH</v>
      </c>
      <c r="K163" s="21" t="str">
        <f>IF(Final_DF!CB163="","",Final_DF!CB163)</f>
        <v>Long Buildup</v>
      </c>
      <c r="L163" s="22" t="str">
        <f>IF(Final_DF!CV163="","",Final_DF!CV163)</f>
        <v>BULLISH</v>
      </c>
      <c r="M163" s="22">
        <f>IF(Final_DF!CW163="","",Final_DF!CW163)</f>
        <v>1</v>
      </c>
      <c r="N163" s="22">
        <f>IF(Final_DF!CX163="","",Final_DF!CX163)</f>
        <v>39</v>
      </c>
      <c r="O163" s="22" t="b">
        <f>IF(Final_DF!CY163="","",Final_DF!CY163)</f>
        <v>1</v>
      </c>
      <c r="P163" s="22" t="str">
        <f>IF(Final_DF!CM163="","",Final_DF!CM163)</f>
        <v>Buy</v>
      </c>
      <c r="Q163" s="22" t="str">
        <f>IF(Final_DF!CN163="","",Final_DF!CN163)</f>
        <v>LAST_LOSER</v>
      </c>
      <c r="R163" s="22">
        <f>IF(P163="","",ROUND((Final_DF!CO163/6)+1,0))</f>
        <v>2</v>
      </c>
      <c r="S163" s="22">
        <f>IF(Final_DF!CP163="","",Final_DF!CP163)</f>
        <v>225</v>
      </c>
      <c r="T163" s="22">
        <f>IFERROR(VLOOKUP(A163,VSLRT!A:E,3,FALSE),"")</f>
        <v>0</v>
      </c>
      <c r="U163" s="22">
        <f>IFERROR(VLOOKUP(A163,VSLRT!A:E,4,FALSE),"")</f>
        <v>1</v>
      </c>
      <c r="V163" s="22">
        <f>IFERROR(VLOOKUP(A163,VSLRT!A:E,5,FALSE),"")</f>
        <v>0</v>
      </c>
      <c r="W163" s="23" t="b">
        <f>IF(Final_DF!BA163="","",Final_DF!BA163)</f>
        <v>0</v>
      </c>
      <c r="X163" s="23" t="b">
        <f>IF(Final_DF!BB163="","",Final_DF!BB163)</f>
        <v>0</v>
      </c>
      <c r="Y163" s="23" t="b">
        <f>IF(Final_DF!BC163="","",Final_DF!BC163)</f>
        <v>0</v>
      </c>
      <c r="Z163" s="23">
        <f>IF(Final_DF!AW163="","",Final_DF!AW163)</f>
        <v>0</v>
      </c>
      <c r="AA163" s="23">
        <f>IF(Final_DF!AX163="","",Final_DF!AX163)</f>
        <v>0</v>
      </c>
      <c r="AB163" s="23">
        <f>IF(Final_DF!AY163="","",Final_DF!AY163)</f>
        <v>0</v>
      </c>
      <c r="AC163" s="23">
        <f>IF(Final_DF!M163="","",ROUND(Final_DF!M163,2))</f>
        <v>1.02</v>
      </c>
      <c r="AD163" s="23">
        <f>IF(Final_DF!L163="","",ROUND(Final_DF!L163,2))</f>
        <v>232.9</v>
      </c>
      <c r="AE163" s="23" t="b">
        <f>IF(Final_DF!AZ163="","",Final_DF!AZ163)</f>
        <v>0</v>
      </c>
      <c r="AH163" s="23" t="str">
        <f>IF(Final_DF!AO163="","",Final_DF!AO163)</f>
        <v>VR36</v>
      </c>
      <c r="AI163" s="23" t="b">
        <f>IF(Final_DF!AP163="","",Final_DF!AP163)</f>
        <v>0</v>
      </c>
      <c r="AJ163" s="23" t="str">
        <f>IF(Final_DF!AH163="","",Final_DF!AH163)</f>
        <v>0.02</v>
      </c>
      <c r="AK163" s="21" t="str">
        <f>IFERROR(VLOOKUP(A163,Postmarket!A:X,24,FALSE),"")</f>
        <v>LOR15</v>
      </c>
      <c r="AL163" s="21" t="str">
        <f>IFERROR(VLOOKUP(A163,Postmarket!A:X,23,FALSE),"")</f>
        <v/>
      </c>
      <c r="AM163" s="21">
        <f>IFERROR(VLOOKUP(A163,Postmarket!A:X,8,FALSE),"")</f>
        <v>1.1499999999999999</v>
      </c>
      <c r="AN163" s="21">
        <f>IFERROR(VLOOKUP(A163,Postmarket!A:F,5,FALSE),"")</f>
        <v>230.65</v>
      </c>
      <c r="AO163" s="23" t="str">
        <f>IF(Final_DF!DB163="","",Final_DF!DB163)</f>
        <v/>
      </c>
      <c r="AP163" s="23">
        <f>IF(Final_DF!CZ163="","",Final_DF!CZ163)</f>
        <v>55.17</v>
      </c>
      <c r="AQ163" s="23">
        <f>IF(Final_DF!DA163="","",Final_DF!DA163)</f>
        <v>55.67</v>
      </c>
      <c r="AR163" s="23" t="b">
        <f>IF(Final_DF!DC163="","",Final_DF!DC163)</f>
        <v>0</v>
      </c>
      <c r="AS163" s="23" t="b">
        <f>IF(Final_DF!DD163="","",Final_DF!DD163)</f>
        <v>0</v>
      </c>
      <c r="AT163" s="23" t="b">
        <f>IF(Final_DF!DE163="","",Final_DF!DE163)</f>
        <v>0</v>
      </c>
      <c r="AU163" s="23" t="b">
        <f>IF(Final_DF!DF163="","",Final_DF!DF163)</f>
        <v>0</v>
      </c>
      <c r="AY163" s="3"/>
      <c r="AZ163" s="3"/>
      <c r="BA163" s="3"/>
      <c r="BC163" s="3"/>
      <c r="BD163" s="3"/>
      <c r="BE163" s="3"/>
      <c r="BF163" s="3"/>
      <c r="BG163" s="3"/>
      <c r="BH163" s="3"/>
      <c r="BI163" s="3"/>
      <c r="BJ163" s="3"/>
      <c r="BK163" s="3"/>
      <c r="BL163" s="3"/>
      <c r="BM163" s="3"/>
      <c r="BN163" s="3"/>
      <c r="BO163" s="3"/>
      <c r="BP163" s="3"/>
      <c r="BQ163" s="3"/>
      <c r="BR163" s="3"/>
      <c r="BS163" s="3"/>
      <c r="BT163" s="3"/>
      <c r="BU163" s="99"/>
      <c r="CG163" s="3"/>
      <c r="CH163" s="3"/>
      <c r="CI163" s="3"/>
      <c r="CK163" s="3"/>
      <c r="CL163" s="3"/>
      <c r="CM163" s="3"/>
      <c r="CN163" s="3"/>
      <c r="CO163" s="3"/>
      <c r="CP163" s="3"/>
      <c r="CQ163" s="3"/>
      <c r="CR163" s="3"/>
      <c r="CS163" s="3"/>
      <c r="CT163" s="3"/>
      <c r="CU163" s="3"/>
      <c r="CV163" s="3"/>
      <c r="CW163" s="3"/>
      <c r="CX163" s="3"/>
      <c r="CY163" s="3"/>
      <c r="CZ163" s="3"/>
      <c r="DA163" s="3"/>
      <c r="DB163" s="3"/>
      <c r="DC163" s="99"/>
      <c r="DP163" s="3"/>
      <c r="DQ163" s="3"/>
      <c r="DW163" s="3"/>
      <c r="DX163" s="3"/>
      <c r="ED163" s="3"/>
      <c r="EE163" s="3"/>
      <c r="EF163" s="55"/>
      <c r="EO163" s="3"/>
      <c r="EP163" s="55"/>
      <c r="FB163" s="3"/>
      <c r="FC163" s="3"/>
      <c r="FT163" s="3"/>
      <c r="FU163" s="3"/>
      <c r="FV163" s="27"/>
      <c r="FW163" s="27"/>
      <c r="FX163" s="27"/>
      <c r="FY163" s="27"/>
      <c r="FZ163" s="27"/>
      <c r="GA163" s="3"/>
      <c r="GB163" s="3"/>
      <c r="GC163" s="3"/>
      <c r="GD163" s="3" t="s">
        <v>96</v>
      </c>
      <c r="GE163" s="3" t="str">
        <f t="shared" si="48"/>
        <v>t18 = 'BANKNIFTY1!'</v>
      </c>
      <c r="GF163" s="3" t="str">
        <f t="shared" si="49"/>
        <v/>
      </c>
      <c r="GG163" s="3"/>
      <c r="GH163" s="3"/>
      <c r="GI163" s="3"/>
      <c r="GJ163" s="3"/>
      <c r="GK163" s="3"/>
      <c r="GL163" s="3"/>
      <c r="GM163" s="3"/>
      <c r="GN163" s="3"/>
      <c r="GO163" s="3"/>
      <c r="GP163" s="3"/>
      <c r="GQ163" s="3"/>
      <c r="GR163" s="3" t="s">
        <v>86</v>
      </c>
      <c r="GS163" s="3" t="str">
        <f t="shared" si="50"/>
        <v>t8 = 'BANKNIFTY1!'</v>
      </c>
      <c r="GT163" s="3" t="str">
        <f t="shared" si="51"/>
        <v/>
      </c>
      <c r="GU163" s="3"/>
      <c r="GV163" s="3"/>
      <c r="HA163" s="3"/>
      <c r="HB163" s="3"/>
      <c r="HC163" s="3"/>
      <c r="HD163" s="3"/>
      <c r="HE163" s="3"/>
      <c r="HF163" s="3"/>
      <c r="HG163" s="3"/>
      <c r="HH163" s="3"/>
      <c r="HI163" s="3"/>
      <c r="HJ163" s="3"/>
      <c r="HK163" s="3"/>
      <c r="HL163" s="3"/>
      <c r="HM163" s="3"/>
      <c r="HN163" s="55"/>
      <c r="HO163" s="3"/>
      <c r="HP163" s="3"/>
      <c r="HQ163" s="3"/>
      <c r="HR163" s="3"/>
      <c r="HS163" s="3"/>
      <c r="HT163" s="3"/>
      <c r="HU163" s="3"/>
      <c r="HV163" s="3"/>
      <c r="HW163" s="3"/>
      <c r="HX163" s="3"/>
      <c r="HY163" s="3"/>
      <c r="HZ163" s="3"/>
      <c r="IA163" s="3"/>
      <c r="IB163" s="3"/>
      <c r="IC163" s="3"/>
      <c r="ID163" s="3"/>
    </row>
    <row r="164" spans="1:238" x14ac:dyDescent="0.25">
      <c r="A164" s="21" t="str">
        <f>IF(Final_DF!A164="","",Final_DF!A164)</f>
        <v>MPHASIS</v>
      </c>
      <c r="B164" s="21" t="str">
        <f>IF(Final_DF!G164="","",Final_DF!G164)</f>
        <v xml:space="preserve">MPHASIS LIMITED                     </v>
      </c>
      <c r="C164" s="21" t="str">
        <f>IF(Final_DF!E164="","",Final_DF!E164)</f>
        <v>Technology Services</v>
      </c>
      <c r="D164" s="21" t="str">
        <f>IF(Final_DF!F164="","",Final_DF!F164)</f>
        <v>Packaged Software</v>
      </c>
      <c r="E164" s="21" t="b">
        <f>IF(Final_DF!BT164="","",Final_DF!BT164)</f>
        <v>0</v>
      </c>
      <c r="F164" s="21" t="b">
        <f>IF(Final_DF!BJ164="","",Final_DF!BJ164)</f>
        <v>1</v>
      </c>
      <c r="G164" s="21" t="b">
        <f>IF(Final_DF!CS164="","",Final_DF!CS164)</f>
        <v>0</v>
      </c>
      <c r="H164" s="37" t="str">
        <f>IF(Final_DF!CT164="","",Final_DF!CT164)</f>
        <v>BEARISH_ALIGNMENT</v>
      </c>
      <c r="I164" s="37" t="str">
        <f>IF(Final_DF!CU164="","",Final_DF!CU164)</f>
        <v>na</v>
      </c>
      <c r="J164" s="21" t="str">
        <f>IF(Final_DF!CQ164="","",Final_DF!CQ164)</f>
        <v>BEARISH</v>
      </c>
      <c r="K164" s="21" t="str">
        <f>IF(Final_DF!CB164="","",Final_DF!CB164)</f>
        <v>Short Buildup</v>
      </c>
      <c r="L164" s="22" t="str">
        <f>IF(Final_DF!CV164="","",Final_DF!CV164)</f>
        <v>BEARISH</v>
      </c>
      <c r="M164" s="22">
        <f>IF(Final_DF!CW164="","",Final_DF!CW164)</f>
        <v>13</v>
      </c>
      <c r="N164" s="22">
        <f>IF(Final_DF!CX164="","",Final_DF!CX164)</f>
        <v>432</v>
      </c>
      <c r="O164" s="22" t="b">
        <f>IF(Final_DF!CY164="","",Final_DF!CY164)</f>
        <v>0</v>
      </c>
      <c r="P164" s="22" t="str">
        <f>IF(Final_DF!CM164="","",Final_DF!CM164)</f>
        <v>Sell</v>
      </c>
      <c r="Q164" s="22" t="str">
        <f>IF(Final_DF!CN164="","",Final_DF!CN164)</f>
        <v>LAST_LOSER</v>
      </c>
      <c r="R164" s="22">
        <f>IF(P164="","",ROUND((Final_DF!CO164/6)+1,0))</f>
        <v>6</v>
      </c>
      <c r="S164" s="22">
        <f>IF(Final_DF!CP164="","",Final_DF!CP164)</f>
        <v>2720</v>
      </c>
      <c r="T164" s="22">
        <f>IFERROR(VLOOKUP(A164,VSLRT!A:E,3,FALSE),"")</f>
        <v>0</v>
      </c>
      <c r="U164" s="22">
        <f>IFERROR(VLOOKUP(A164,VSLRT!A:E,4,FALSE),"")</f>
        <v>0</v>
      </c>
      <c r="V164" s="22">
        <f>IFERROR(VLOOKUP(A164,VSLRT!A:E,5,FALSE),"")</f>
        <v>0</v>
      </c>
      <c r="W164" s="23" t="b">
        <f>IF(Final_DF!BA164="","",Final_DF!BA164)</f>
        <v>0</v>
      </c>
      <c r="X164" s="23" t="b">
        <f>IF(Final_DF!BB164="","",Final_DF!BB164)</f>
        <v>0</v>
      </c>
      <c r="Y164" s="23" t="b">
        <f>IF(Final_DF!BC164="","",Final_DF!BC164)</f>
        <v>0</v>
      </c>
      <c r="Z164" s="23">
        <f>IF(Final_DF!AW164="","",Final_DF!AW164)</f>
        <v>0</v>
      </c>
      <c r="AA164" s="23">
        <f>IF(Final_DF!AX164="","",Final_DF!AX164)</f>
        <v>0</v>
      </c>
      <c r="AB164" s="23">
        <f>IF(Final_DF!AY164="","",Final_DF!AY164)</f>
        <v>0</v>
      </c>
      <c r="AC164" s="23">
        <f>IF(Final_DF!M164="","",ROUND(Final_DF!M164,2))</f>
        <v>1.0900000000000001</v>
      </c>
      <c r="AD164" s="23">
        <f>IF(Final_DF!L164="","",ROUND(Final_DF!L164,2))</f>
        <v>2587.35</v>
      </c>
      <c r="AE164" s="23" t="b">
        <f>IF(Final_DF!AZ164="","",Final_DF!AZ164)</f>
        <v>0</v>
      </c>
      <c r="AH164" s="23" t="str">
        <f>IF(Final_DF!AO164="","",Final_DF!AO164)</f>
        <v>VR131</v>
      </c>
      <c r="AI164" s="23" t="b">
        <f>IF(Final_DF!AP164="","",Final_DF!AP164)</f>
        <v>0</v>
      </c>
      <c r="AJ164" s="23" t="str">
        <f>IF(Final_DF!AH164="","",Final_DF!AH164)</f>
        <v>0.43</v>
      </c>
      <c r="AK164" s="21" t="str">
        <f>IFERROR(VLOOKUP(A164,Postmarket!A:X,24,FALSE),"")</f>
        <v/>
      </c>
      <c r="AL164" s="21" t="str">
        <f>IFERROR(VLOOKUP(A164,Postmarket!A:X,23,FALSE),"")</f>
        <v>LPR21</v>
      </c>
      <c r="AM164" s="21">
        <f>IFERROR(VLOOKUP(A164,Postmarket!A:X,8,FALSE),"")</f>
        <v>1.72</v>
      </c>
      <c r="AN164" s="21">
        <f>IFERROR(VLOOKUP(A164,Postmarket!A:F,5,FALSE),"")</f>
        <v>2549.0500000000002</v>
      </c>
      <c r="AO164" s="23" t="str">
        <f>IF(Final_DF!DB164="","",Final_DF!DB164)</f>
        <v/>
      </c>
      <c r="AP164" s="23">
        <f>IF(Final_DF!CZ164="","",Final_DF!CZ164)</f>
        <v>30.78</v>
      </c>
      <c r="AQ164" s="23">
        <f>IF(Final_DF!DA164="","",Final_DF!DA164)</f>
        <v>32.43</v>
      </c>
      <c r="AR164" s="23" t="b">
        <f>IF(Final_DF!DC164="","",Final_DF!DC164)</f>
        <v>0</v>
      </c>
      <c r="AS164" s="23" t="b">
        <f>IF(Final_DF!DD164="","",Final_DF!DD164)</f>
        <v>0</v>
      </c>
      <c r="AT164" s="23" t="b">
        <f>IF(Final_DF!DE164="","",Final_DF!DE164)</f>
        <v>0</v>
      </c>
      <c r="AU164" s="23" t="b">
        <f>IF(Final_DF!DF164="","",Final_DF!DF164)</f>
        <v>0</v>
      </c>
      <c r="AY164" s="3"/>
      <c r="AZ164" s="3"/>
      <c r="BA164" s="3"/>
      <c r="BC164" s="3"/>
      <c r="BD164" s="3"/>
      <c r="BE164" s="3"/>
      <c r="BF164" s="3"/>
      <c r="BG164" s="3"/>
      <c r="BH164" s="3"/>
      <c r="BI164" s="3"/>
      <c r="BJ164" s="3"/>
      <c r="BK164" s="3"/>
      <c r="BL164" s="3"/>
      <c r="BM164" s="3"/>
      <c r="BN164" s="3"/>
      <c r="BO164" s="3"/>
      <c r="BP164" s="3"/>
      <c r="BQ164" s="3"/>
      <c r="BR164" s="3"/>
      <c r="BS164" s="3"/>
      <c r="BT164" s="3"/>
      <c r="BU164" s="99"/>
      <c r="CG164" s="3"/>
      <c r="CH164" s="3"/>
      <c r="CI164" s="3"/>
      <c r="CK164" s="3"/>
      <c r="CL164" s="3"/>
      <c r="CM164" s="3"/>
      <c r="CN164" s="3"/>
      <c r="CO164" s="3"/>
      <c r="CP164" s="3"/>
      <c r="CQ164" s="3"/>
      <c r="CR164" s="3"/>
      <c r="CS164" s="3"/>
      <c r="CT164" s="3"/>
      <c r="CU164" s="3"/>
      <c r="CV164" s="3"/>
      <c r="CW164" s="3"/>
      <c r="CX164" s="3"/>
      <c r="CY164" s="3"/>
      <c r="CZ164" s="3"/>
      <c r="DA164" s="3"/>
      <c r="DB164" s="3"/>
      <c r="DC164" s="99"/>
      <c r="DP164" s="3"/>
      <c r="DQ164" s="3"/>
      <c r="DW164" s="3"/>
      <c r="DX164" s="3"/>
      <c r="ED164" s="3"/>
      <c r="EE164" s="3"/>
      <c r="EF164" s="55"/>
      <c r="EO164" s="3"/>
      <c r="EP164" s="55"/>
      <c r="FB164" s="3"/>
      <c r="FC164" s="3"/>
      <c r="FT164" s="3"/>
      <c r="FU164" s="3"/>
      <c r="FV164" s="27"/>
      <c r="FW164" s="27"/>
      <c r="FX164" s="27"/>
      <c r="FY164" s="27"/>
      <c r="FZ164" s="27"/>
      <c r="GA164" s="3"/>
      <c r="GB164" s="3"/>
      <c r="GC164" s="3"/>
      <c r="GD164" s="3" t="s">
        <v>97</v>
      </c>
      <c r="GE164" s="3" t="str">
        <f t="shared" si="48"/>
        <v>t19 = 'BANKNIFTY1!'</v>
      </c>
      <c r="GF164" s="3" t="str">
        <f t="shared" si="49"/>
        <v/>
      </c>
      <c r="GG164" s="3"/>
      <c r="GH164" s="3"/>
      <c r="GI164" s="3"/>
      <c r="GJ164" s="3"/>
      <c r="GK164" s="3"/>
      <c r="GL164" s="3"/>
      <c r="GM164" s="3"/>
      <c r="GN164" s="3"/>
      <c r="GO164" s="3"/>
      <c r="GP164" s="3"/>
      <c r="GQ164" s="3"/>
      <c r="GR164" s="3" t="s">
        <v>87</v>
      </c>
      <c r="GS164" s="3" t="str">
        <f t="shared" si="50"/>
        <v>t9 = 'BANKNIFTY1!'</v>
      </c>
      <c r="GT164" s="3" t="str">
        <f t="shared" si="51"/>
        <v/>
      </c>
      <c r="GU164" s="3"/>
      <c r="GV164" s="3"/>
      <c r="HA164" s="3"/>
      <c r="HB164" s="3"/>
      <c r="HC164" s="3"/>
      <c r="HD164" s="3"/>
      <c r="HE164" s="3"/>
      <c r="HF164" s="3"/>
      <c r="HG164" s="3"/>
      <c r="HH164" s="3"/>
      <c r="HI164" s="3"/>
      <c r="HJ164" s="3"/>
      <c r="HK164" s="3"/>
      <c r="HL164" s="3"/>
      <c r="HM164" s="3"/>
      <c r="HN164" s="55"/>
      <c r="HO164" s="3"/>
      <c r="HP164" s="3"/>
      <c r="HQ164" s="3"/>
      <c r="HR164" s="3"/>
      <c r="HS164" s="3"/>
      <c r="HT164" s="3"/>
      <c r="HU164" s="3"/>
      <c r="HV164" s="3"/>
      <c r="HW164" s="3"/>
      <c r="HX164" s="3"/>
      <c r="HY164" s="3"/>
      <c r="HZ164" s="3"/>
      <c r="IA164" s="3"/>
      <c r="IB164" s="3"/>
      <c r="IC164" s="3"/>
      <c r="ID164" s="3"/>
    </row>
    <row r="165" spans="1:238" x14ac:dyDescent="0.25">
      <c r="A165" s="21" t="str">
        <f>IF(Final_DF!A165="","",Final_DF!A165)</f>
        <v>NMDC</v>
      </c>
      <c r="B165" s="21" t="str">
        <f>IF(Final_DF!G165="","",Final_DF!G165)</f>
        <v xml:space="preserve">NMDC LTD.                           </v>
      </c>
      <c r="C165" s="21" t="str">
        <f>IF(Final_DF!E165="","",Final_DF!E165)</f>
        <v>Non-Energy Minerals</v>
      </c>
      <c r="D165" s="21" t="str">
        <f>IF(Final_DF!F165="","",Final_DF!F165)</f>
        <v>Other Metals/Minerals</v>
      </c>
      <c r="E165" s="21" t="b">
        <f>IF(Final_DF!BT165="","",Final_DF!BT165)</f>
        <v>0</v>
      </c>
      <c r="F165" s="21" t="b">
        <f>IF(Final_DF!BJ165="","",Final_DF!BJ165)</f>
        <v>1</v>
      </c>
      <c r="G165" s="21" t="b">
        <f>IF(Final_DF!CS165="","",Final_DF!CS165)</f>
        <v>0</v>
      </c>
      <c r="H165" s="37" t="str">
        <f>IF(Final_DF!CT165="","",Final_DF!CT165)</f>
        <v>BULLISH_ALIGNMENT</v>
      </c>
      <c r="I165" s="37" t="str">
        <f>IF(Final_DF!CU165="","",Final_DF!CU165)</f>
        <v>BULLISH_ALIGNMENT</v>
      </c>
      <c r="J165" s="21" t="str">
        <f>IF(Final_DF!CQ165="","",Final_DF!CQ165)</f>
        <v>BULLISH</v>
      </c>
      <c r="K165" s="21" t="str">
        <f>IF(Final_DF!CB165="","",Final_DF!CB165)</f>
        <v>Long Buildup</v>
      </c>
      <c r="L165" s="22" t="str">
        <f>IF(Final_DF!CV165="","",Final_DF!CV165)</f>
        <v>BEARISH</v>
      </c>
      <c r="M165" s="22">
        <f>IF(Final_DF!CW165="","",Final_DF!CW165)</f>
        <v>1</v>
      </c>
      <c r="N165" s="22">
        <f>IF(Final_DF!CX165="","",Final_DF!CX165)</f>
        <v>1</v>
      </c>
      <c r="O165" s="22" t="b">
        <f>IF(Final_DF!CY165="","",Final_DF!CY165)</f>
        <v>1</v>
      </c>
      <c r="P165" s="22" t="str">
        <f>IF(Final_DF!CM165="","",Final_DF!CM165)</f>
        <v>Buy</v>
      </c>
      <c r="Q165" s="22" t="str">
        <f>IF(Final_DF!CN165="","",Final_DF!CN165)</f>
        <v>LAST_LOSER</v>
      </c>
      <c r="R165" s="22">
        <f>IF(P165="","",ROUND((Final_DF!CO165/6)+1,0))</f>
        <v>2</v>
      </c>
      <c r="S165" s="22">
        <f>IF(Final_DF!CP165="","",Final_DF!CP165)</f>
        <v>200</v>
      </c>
      <c r="T165" s="22">
        <f>IFERROR(VLOOKUP(A165,VSLRT!A:E,3,FALSE),"")</f>
        <v>0</v>
      </c>
      <c r="U165" s="22">
        <f>IFERROR(VLOOKUP(A165,VSLRT!A:E,4,FALSE),"")</f>
        <v>0</v>
      </c>
      <c r="V165" s="22">
        <f>IFERROR(VLOOKUP(A165,VSLRT!A:E,5,FALSE),"")</f>
        <v>0</v>
      </c>
      <c r="W165" s="23" t="b">
        <f>IF(Final_DF!BA165="","",Final_DF!BA165)</f>
        <v>0</v>
      </c>
      <c r="X165" s="23" t="b">
        <f>IF(Final_DF!BB165="","",Final_DF!BB165)</f>
        <v>0</v>
      </c>
      <c r="Y165" s="23" t="b">
        <f>IF(Final_DF!BC165="","",Final_DF!BC165)</f>
        <v>0</v>
      </c>
      <c r="Z165" s="23">
        <f>IF(Final_DF!AW165="","",Final_DF!AW165)</f>
        <v>0</v>
      </c>
      <c r="AA165" s="23">
        <f>IF(Final_DF!AX165="","",Final_DF!AX165)</f>
        <v>0</v>
      </c>
      <c r="AB165" s="23">
        <f>IF(Final_DF!AY165="","",Final_DF!AY165)</f>
        <v>0</v>
      </c>
      <c r="AC165" s="23">
        <f>IF(Final_DF!M165="","",ROUND(Final_DF!M165,2))</f>
        <v>1.0900000000000001</v>
      </c>
      <c r="AD165" s="23">
        <f>IF(Final_DF!L165="","",ROUND(Final_DF!L165,2))</f>
        <v>213.1</v>
      </c>
      <c r="AE165" s="23" t="b">
        <f>IF(Final_DF!AZ165="","",Final_DF!AZ165)</f>
        <v>0</v>
      </c>
      <c r="AH165" s="23" t="str">
        <f>IF(Final_DF!AO165="","",Final_DF!AO165)</f>
        <v>VR20</v>
      </c>
      <c r="AI165" s="23" t="b">
        <f>IF(Final_DF!AP165="","",Final_DF!AP165)</f>
        <v>1</v>
      </c>
      <c r="AJ165" s="23" t="str">
        <f>IF(Final_DF!AH165="","",Final_DF!AH165)</f>
        <v>0.85</v>
      </c>
      <c r="AK165" s="21" t="str">
        <f>IFERROR(VLOOKUP(A165,Postmarket!A:X,24,FALSE),"")</f>
        <v>LOR8</v>
      </c>
      <c r="AL165" s="21" t="str">
        <f>IFERROR(VLOOKUP(A165,Postmarket!A:X,23,FALSE),"")</f>
        <v>LPR27</v>
      </c>
      <c r="AM165" s="21">
        <f>IFERROR(VLOOKUP(A165,Postmarket!A:X,8,FALSE),"")</f>
        <v>1.26</v>
      </c>
      <c r="AN165" s="21">
        <f>IFERROR(VLOOKUP(A165,Postmarket!A:F,5,FALSE),"")</f>
        <v>210.85</v>
      </c>
      <c r="AO165" s="23" t="str">
        <f>IF(Final_DF!DB165="","",Final_DF!DB165)</f>
        <v>POTENTIAL_ENTRANT</v>
      </c>
      <c r="AP165" s="23">
        <f>IF(Final_DF!CZ165="","",Final_DF!CZ165)</f>
        <v>82.84</v>
      </c>
      <c r="AQ165" s="23">
        <f>IF(Final_DF!DA165="","",Final_DF!DA165)</f>
        <v>83.88</v>
      </c>
      <c r="AR165" s="23" t="b">
        <f>IF(Final_DF!DC165="","",Final_DF!DC165)</f>
        <v>0</v>
      </c>
      <c r="AS165" s="23" t="b">
        <f>IF(Final_DF!DD165="","",Final_DF!DD165)</f>
        <v>0</v>
      </c>
      <c r="AT165" s="23" t="b">
        <f>IF(Final_DF!DE165="","",Final_DF!DE165)</f>
        <v>0</v>
      </c>
      <c r="AU165" s="23" t="b">
        <f>IF(Final_DF!DF165="","",Final_DF!DF165)</f>
        <v>0</v>
      </c>
      <c r="AY165" s="3"/>
      <c r="AZ165" s="3"/>
      <c r="BA165" s="3"/>
      <c r="BC165" s="3"/>
      <c r="BD165" s="3"/>
      <c r="BE165" s="3"/>
      <c r="BF165" s="3"/>
      <c r="BG165" s="3"/>
      <c r="BH165" s="3"/>
      <c r="BI165" s="3"/>
      <c r="BJ165" s="3"/>
      <c r="BK165" s="3"/>
      <c r="BL165" s="3"/>
      <c r="BM165" s="3"/>
      <c r="BN165" s="3"/>
      <c r="BO165" s="3"/>
      <c r="BP165" s="3"/>
      <c r="BQ165" s="3"/>
      <c r="BR165" s="3"/>
      <c r="BS165" s="3"/>
      <c r="BT165" s="3"/>
      <c r="BU165" s="99"/>
      <c r="CG165" s="3"/>
      <c r="CH165" s="3"/>
      <c r="CI165" s="3"/>
      <c r="CK165" s="3"/>
      <c r="CL165" s="3"/>
      <c r="CM165" s="3"/>
      <c r="CN165" s="3"/>
      <c r="CO165" s="3"/>
      <c r="CP165" s="3"/>
      <c r="CQ165" s="3"/>
      <c r="CR165" s="3"/>
      <c r="CS165" s="3"/>
      <c r="CT165" s="3"/>
      <c r="CU165" s="3"/>
      <c r="CV165" s="3"/>
      <c r="CW165" s="3"/>
      <c r="CX165" s="3"/>
      <c r="CY165" s="3"/>
      <c r="CZ165" s="3"/>
      <c r="DA165" s="3"/>
      <c r="DB165" s="3"/>
      <c r="DC165" s="99"/>
      <c r="DP165" s="3"/>
      <c r="DQ165" s="3"/>
      <c r="DW165" s="3"/>
      <c r="DX165" s="3"/>
      <c r="ED165" s="3"/>
      <c r="EE165" s="3"/>
      <c r="EF165" s="55"/>
      <c r="EO165" s="3"/>
      <c r="EP165" s="55"/>
      <c r="FB165" s="3"/>
      <c r="FC165" s="3"/>
      <c r="FT165" s="3"/>
      <c r="FU165" s="3"/>
      <c r="FV165" s="27"/>
      <c r="FW165" s="27"/>
      <c r="FX165" s="27"/>
      <c r="FY165" s="27"/>
      <c r="FZ165" s="27"/>
      <c r="GA165" s="3"/>
      <c r="GB165" s="3"/>
      <c r="GC165" s="3"/>
      <c r="GD165" s="3" t="s">
        <v>98</v>
      </c>
      <c r="GE165" s="3" t="str">
        <f t="shared" si="48"/>
        <v>t20 = 'BANKNIFTY1!'</v>
      </c>
      <c r="GF165" s="3" t="str">
        <f t="shared" si="49"/>
        <v/>
      </c>
      <c r="GG165" s="3"/>
      <c r="GH165" s="3"/>
      <c r="GI165" s="3"/>
      <c r="GJ165" s="3"/>
      <c r="GK165" s="3"/>
      <c r="GL165" s="3"/>
      <c r="GM165" s="3"/>
      <c r="GN165" s="3"/>
      <c r="GO165" s="3"/>
      <c r="GP165" s="3"/>
      <c r="GQ165" s="3"/>
      <c r="GR165" s="3" t="s">
        <v>88</v>
      </c>
      <c r="GS165" s="3" t="str">
        <f t="shared" si="50"/>
        <v>t10 = 'BANKNIFTY1!'</v>
      </c>
      <c r="GT165" s="3" t="str">
        <f t="shared" si="51"/>
        <v/>
      </c>
      <c r="GU165" s="3"/>
      <c r="GV165" s="3"/>
      <c r="HA165" s="3"/>
      <c r="HB165" s="3"/>
      <c r="HC165" s="3"/>
      <c r="HD165" s="3"/>
      <c r="HE165" s="3"/>
      <c r="HF165" s="3"/>
      <c r="HG165" s="3"/>
      <c r="HH165" s="3"/>
      <c r="HI165" s="3"/>
      <c r="HJ165" s="3"/>
      <c r="HK165" s="3"/>
      <c r="HL165" s="3"/>
      <c r="HM165" s="3"/>
      <c r="HN165" s="55"/>
      <c r="HO165" s="3"/>
      <c r="HP165" s="3"/>
      <c r="HQ165" s="3"/>
      <c r="HR165" s="3"/>
      <c r="HS165" s="3"/>
      <c r="HT165" s="3"/>
      <c r="HU165" s="3"/>
      <c r="HV165" s="3"/>
      <c r="HW165" s="3"/>
      <c r="HX165" s="3"/>
      <c r="HY165" s="3"/>
      <c r="HZ165" s="3"/>
      <c r="IA165" s="3"/>
      <c r="IB165" s="3"/>
      <c r="IC165" s="3"/>
      <c r="ID165" s="3"/>
    </row>
    <row r="166" spans="1:238" x14ac:dyDescent="0.25">
      <c r="A166" s="21" t="str">
        <f>IF(Final_DF!A166="","",Final_DF!A166)</f>
        <v>ICICIBANK</v>
      </c>
      <c r="B166" s="21" t="str">
        <f>IF(Final_DF!G166="","",Final_DF!G166)</f>
        <v xml:space="preserve">ICICI BANK LTD.                     </v>
      </c>
      <c r="C166" s="21" t="str">
        <f>IF(Final_DF!E166="","",Final_DF!E166)</f>
        <v>Finance</v>
      </c>
      <c r="D166" s="21" t="str">
        <f>IF(Final_DF!F166="","",Final_DF!F166)</f>
        <v>Regional Banks</v>
      </c>
      <c r="E166" s="21" t="b">
        <f>IF(Final_DF!BT166="","",Final_DF!BT166)</f>
        <v>1</v>
      </c>
      <c r="F166" s="21" t="b">
        <f>IF(Final_DF!BJ166="","",Final_DF!BJ166)</f>
        <v>1</v>
      </c>
      <c r="G166" s="21" t="b">
        <f>IF(Final_DF!CS166="","",Final_DF!CS166)</f>
        <v>0</v>
      </c>
      <c r="H166" s="37" t="str">
        <f>IF(Final_DF!CT166="","",Final_DF!CT166)</f>
        <v>na</v>
      </c>
      <c r="I166" s="37" t="str">
        <f>IF(Final_DF!CU166="","",Final_DF!CU166)</f>
        <v>na</v>
      </c>
      <c r="J166" s="21" t="str">
        <f>IF(Final_DF!CQ166="","",Final_DF!CQ166)</f>
        <v>BULLISH</v>
      </c>
      <c r="K166" s="21" t="str">
        <f>IF(Final_DF!CB166="","",Final_DF!CB166)</f>
        <v>Short Covering</v>
      </c>
      <c r="L166" s="22" t="str">
        <f>IF(Final_DF!CV166="","",Final_DF!CV166)</f>
        <v>BULLISH</v>
      </c>
      <c r="M166" s="22">
        <f>IF(Final_DF!CW166="","",Final_DF!CW166)</f>
        <v>3</v>
      </c>
      <c r="N166" s="22">
        <f>IF(Final_DF!CX166="","",Final_DF!CX166)</f>
        <v>168</v>
      </c>
      <c r="O166" s="22" t="b">
        <f>IF(Final_DF!CY166="","",Final_DF!CY166)</f>
        <v>1</v>
      </c>
      <c r="P166" s="22" t="str">
        <f>IF(Final_DF!CM166="","",Final_DF!CM166)</f>
        <v>Buy</v>
      </c>
      <c r="Q166" s="22" t="str">
        <f>IF(Final_DF!CN166="","",Final_DF!CN166)</f>
        <v>LAST_LOSER</v>
      </c>
      <c r="R166" s="22">
        <f>IF(P166="","",ROUND((Final_DF!CO166/6)+1,0))</f>
        <v>3</v>
      </c>
      <c r="S166" s="22">
        <f>IF(Final_DF!CP166="","",Final_DF!CP166)</f>
        <v>970</v>
      </c>
      <c r="T166" s="22">
        <f>IFERROR(VLOOKUP(A166,VSLRT!A:E,3,FALSE),"")</f>
        <v>0</v>
      </c>
      <c r="U166" s="22">
        <f>IFERROR(VLOOKUP(A166,VSLRT!A:E,4,FALSE),"")</f>
        <v>0</v>
      </c>
      <c r="V166" s="22">
        <f>IFERROR(VLOOKUP(A166,VSLRT!A:E,5,FALSE),"")</f>
        <v>0</v>
      </c>
      <c r="W166" s="23" t="b">
        <f>IF(Final_DF!BA166="","",Final_DF!BA166)</f>
        <v>0</v>
      </c>
      <c r="X166" s="23" t="b">
        <f>IF(Final_DF!BB166="","",Final_DF!BB166)</f>
        <v>0</v>
      </c>
      <c r="Y166" s="23" t="b">
        <f>IF(Final_DF!BC166="","",Final_DF!BC166)</f>
        <v>0</v>
      </c>
      <c r="Z166" s="23">
        <f>IF(Final_DF!AW166="","",Final_DF!AW166)</f>
        <v>0</v>
      </c>
      <c r="AA166" s="23">
        <f>IF(Final_DF!AX166="","",Final_DF!AX166)</f>
        <v>0</v>
      </c>
      <c r="AB166" s="23">
        <f>IF(Final_DF!AY166="","",Final_DF!AY166)</f>
        <v>0</v>
      </c>
      <c r="AC166" s="23">
        <f>IF(Final_DF!M166="","",ROUND(Final_DF!M166,2))</f>
        <v>1.19</v>
      </c>
      <c r="AD166" s="23">
        <f>IF(Final_DF!L166="","",ROUND(Final_DF!L166,2))</f>
        <v>1010.1</v>
      </c>
      <c r="AE166" s="23" t="b">
        <f>IF(Final_DF!AZ166="","",Final_DF!AZ166)</f>
        <v>0</v>
      </c>
      <c r="AH166" s="23" t="str">
        <f>IF(Final_DF!AO166="","",Final_DF!AO166)</f>
        <v>VR30</v>
      </c>
      <c r="AI166" s="23" t="b">
        <f>IF(Final_DF!AP166="","",Final_DF!AP166)</f>
        <v>0</v>
      </c>
      <c r="AJ166" s="23" t="str">
        <f>IF(Final_DF!AH166="","",Final_DF!AH166)</f>
        <v>0.68</v>
      </c>
      <c r="AK166" s="21" t="str">
        <f>IFERROR(VLOOKUP(A166,Postmarket!A:X,24,FALSE),"")</f>
        <v>LOR19</v>
      </c>
      <c r="AL166" s="21" t="str">
        <f>IFERROR(VLOOKUP(A166,Postmarket!A:X,23,FALSE),"")</f>
        <v>LPR29</v>
      </c>
      <c r="AM166" s="21">
        <f>IFERROR(VLOOKUP(A166,Postmarket!A:X,8,FALSE),"")</f>
        <v>1.23</v>
      </c>
      <c r="AN166" s="21">
        <f>IFERROR(VLOOKUP(A166,Postmarket!A:F,5,FALSE),"")</f>
        <v>999.2</v>
      </c>
      <c r="AO166" s="23" t="str">
        <f>IF(Final_DF!DB166="","",Final_DF!DB166)</f>
        <v/>
      </c>
      <c r="AP166" s="23">
        <f>IF(Final_DF!CZ166="","",Final_DF!CZ166)</f>
        <v>12.8</v>
      </c>
      <c r="AQ166" s="23">
        <f>IF(Final_DF!DA166="","",Final_DF!DA166)</f>
        <v>12.29</v>
      </c>
      <c r="AR166" s="23" t="b">
        <f>IF(Final_DF!DC166="","",Final_DF!DC166)</f>
        <v>0</v>
      </c>
      <c r="AS166" s="23" t="b">
        <f>IF(Final_DF!DD166="","",Final_DF!DD166)</f>
        <v>0</v>
      </c>
      <c r="AT166" s="23" t="b">
        <f>IF(Final_DF!DE166="","",Final_DF!DE166)</f>
        <v>0</v>
      </c>
      <c r="AU166" s="23" t="b">
        <f>IF(Final_DF!DF166="","",Final_DF!DF166)</f>
        <v>0</v>
      </c>
      <c r="AY166" s="3"/>
      <c r="AZ166" s="3"/>
      <c r="BA166" s="3"/>
      <c r="BC166" s="3"/>
      <c r="BD166" s="3"/>
      <c r="BE166" s="3"/>
      <c r="BF166" s="3"/>
      <c r="BG166" s="3"/>
      <c r="BH166" s="3"/>
      <c r="BI166" s="3"/>
      <c r="BJ166" s="3"/>
      <c r="BK166" s="3"/>
      <c r="BL166" s="3"/>
      <c r="BM166" s="3"/>
      <c r="BN166" s="3"/>
      <c r="BO166" s="3"/>
      <c r="BP166" s="3"/>
      <c r="BQ166" s="3"/>
      <c r="BR166" s="3"/>
      <c r="BS166" s="3"/>
      <c r="BT166" s="3"/>
      <c r="BU166" s="99"/>
      <c r="CG166" s="3"/>
      <c r="CH166" s="3"/>
      <c r="CI166" s="3"/>
      <c r="CK166" s="3"/>
      <c r="CL166" s="3"/>
      <c r="CM166" s="3"/>
      <c r="CN166" s="3"/>
      <c r="CO166" s="3"/>
      <c r="CP166" s="3"/>
      <c r="CQ166" s="3"/>
      <c r="CR166" s="3"/>
      <c r="CS166" s="3"/>
      <c r="CT166" s="3"/>
      <c r="CU166" s="3"/>
      <c r="CV166" s="3"/>
      <c r="CW166" s="3"/>
      <c r="CX166" s="3"/>
      <c r="CY166" s="3"/>
      <c r="CZ166" s="3"/>
      <c r="DA166" s="3"/>
      <c r="DB166" s="3"/>
      <c r="DC166" s="99"/>
      <c r="DP166" s="3"/>
      <c r="DQ166" s="3"/>
      <c r="DW166" s="3"/>
      <c r="DX166" s="3"/>
      <c r="ED166" s="3"/>
      <c r="EE166" s="3"/>
      <c r="EF166" s="55"/>
      <c r="EO166" s="3"/>
      <c r="EP166" s="55"/>
      <c r="FB166" s="3"/>
      <c r="FC166" s="3"/>
      <c r="FT166" s="3"/>
      <c r="FU166" s="3"/>
      <c r="FV166" s="27"/>
      <c r="FW166" s="27"/>
      <c r="FX166" s="27"/>
      <c r="FY166" s="27"/>
      <c r="FZ166" s="27"/>
      <c r="GA166" s="3"/>
      <c r="GB166" s="3"/>
      <c r="GC166" s="3"/>
      <c r="GD166" s="3"/>
      <c r="GE166" s="3"/>
      <c r="GF166" s="3"/>
      <c r="GG166" s="3"/>
      <c r="GH166" s="3"/>
      <c r="GI166" s="3"/>
      <c r="GJ166" s="3"/>
      <c r="GK166" s="3"/>
      <c r="GL166" s="3"/>
      <c r="GM166" s="3"/>
      <c r="GN166" s="3"/>
      <c r="GO166" s="3"/>
      <c r="GP166" s="3"/>
      <c r="GQ166" s="3"/>
      <c r="GR166" s="3" t="s">
        <v>89</v>
      </c>
      <c r="GS166" s="3" t="str">
        <f t="shared" ref="GS166:GS185" si="52">GR166&amp;" = "&amp;IF(OR(GK166="",GK166="Grand Total"),"'BANKNIFTY1!'","'NSE:"&amp;SUBSTITUTE(SUBSTITUTE(GK166,"&amp;","_"),"-","_")&amp;"1!'")</f>
        <v>t11 = 'BANKNIFTY1!'</v>
      </c>
      <c r="GT166" s="3" t="str">
        <f t="shared" si="51"/>
        <v/>
      </c>
      <c r="GU166" s="3"/>
      <c r="GV166" s="3"/>
      <c r="HA166" s="3"/>
      <c r="HB166" s="3"/>
      <c r="HC166" s="3"/>
      <c r="HD166" s="3"/>
      <c r="HE166" s="3"/>
      <c r="HF166" s="3"/>
      <c r="HG166" s="3"/>
      <c r="HH166" s="3"/>
      <c r="HI166" s="3"/>
      <c r="HJ166" s="3"/>
      <c r="HK166" s="3"/>
      <c r="HL166" s="3"/>
      <c r="HM166" s="3"/>
      <c r="HN166" s="55"/>
      <c r="HO166" s="3"/>
      <c r="HP166" s="3"/>
      <c r="HQ166" s="3"/>
      <c r="HR166" s="3"/>
      <c r="HS166" s="3"/>
      <c r="HT166" s="3"/>
      <c r="HU166" s="3"/>
      <c r="HV166" s="3"/>
      <c r="HW166" s="3"/>
      <c r="HX166" s="3"/>
      <c r="HY166" s="3"/>
      <c r="HZ166" s="3"/>
      <c r="IA166" s="3"/>
      <c r="IB166" s="3"/>
      <c r="IC166" s="3"/>
      <c r="ID166" s="3"/>
    </row>
    <row r="167" spans="1:238" x14ac:dyDescent="0.25">
      <c r="A167" s="21" t="str">
        <f>IF(Final_DF!A167="","",Final_DF!A167)</f>
        <v>CONCOR</v>
      </c>
      <c r="B167" s="21" t="str">
        <f>IF(Final_DF!G167="","",Final_DF!G167)</f>
        <v xml:space="preserve">CONTAINER CORP OF IND LTD           </v>
      </c>
      <c r="C167" s="21" t="str">
        <f>IF(Final_DF!E167="","",Final_DF!E167)</f>
        <v>Transportation</v>
      </c>
      <c r="D167" s="21" t="str">
        <f>IF(Final_DF!F167="","",Final_DF!F167)</f>
        <v>Railroads</v>
      </c>
      <c r="E167" s="21" t="b">
        <f>IF(Final_DF!BT167="","",Final_DF!BT167)</f>
        <v>1</v>
      </c>
      <c r="F167" s="21" t="b">
        <f>IF(Final_DF!BJ167="","",Final_DF!BJ167)</f>
        <v>1</v>
      </c>
      <c r="G167" s="21" t="b">
        <f>IF(Final_DF!CS167="","",Final_DF!CS167)</f>
        <v>1</v>
      </c>
      <c r="H167" s="37" t="str">
        <f>IF(Final_DF!CT167="","",Final_DF!CT167)</f>
        <v>na</v>
      </c>
      <c r="I167" s="37" t="str">
        <f>IF(Final_DF!CU167="","",Final_DF!CU167)</f>
        <v>BULLISH_ALIGNMENT</v>
      </c>
      <c r="J167" s="21" t="str">
        <f>IF(Final_DF!CQ167="","",Final_DF!CQ167)</f>
        <v>BEARISH</v>
      </c>
      <c r="K167" s="21" t="str">
        <f>IF(Final_DF!CB167="","",Final_DF!CB167)</f>
        <v>Significant Short Buildup</v>
      </c>
      <c r="L167" s="22" t="str">
        <f>IF(Final_DF!CV167="","",Final_DF!CV167)</f>
        <v>BULLISH</v>
      </c>
      <c r="M167" s="22">
        <f>IF(Final_DF!CW167="","",Final_DF!CW167)</f>
        <v>2</v>
      </c>
      <c r="N167" s="22">
        <f>IF(Final_DF!CX167="","",Final_DF!CX167)</f>
        <v>145</v>
      </c>
      <c r="O167" s="22" t="b">
        <f>IF(Final_DF!CY167="","",Final_DF!CY167)</f>
        <v>1</v>
      </c>
      <c r="P167" s="22" t="str">
        <f>IF(Final_DF!CM167="","",Final_DF!CM167)</f>
        <v>Buy</v>
      </c>
      <c r="Q167" s="22" t="str">
        <f>IF(Final_DF!CN167="","",Final_DF!CN167)</f>
        <v>LAST_WINNER</v>
      </c>
      <c r="R167" s="22">
        <f>IF(P167="","",ROUND((Final_DF!CO167/6)+1,0))</f>
        <v>2</v>
      </c>
      <c r="S167" s="22">
        <f>IF(Final_DF!CP167="","",Final_DF!CP167)</f>
        <v>820</v>
      </c>
      <c r="T167" s="22">
        <f>IFERROR(VLOOKUP(A167,VSLRT!A:E,3,FALSE),"")</f>
        <v>0</v>
      </c>
      <c r="U167" s="22">
        <f>IFERROR(VLOOKUP(A167,VSLRT!A:E,4,FALSE),"")</f>
        <v>0</v>
      </c>
      <c r="V167" s="22">
        <f>IFERROR(VLOOKUP(A167,VSLRT!A:E,5,FALSE),"")</f>
        <v>0</v>
      </c>
      <c r="W167" s="23" t="b">
        <f>IF(Final_DF!BA167="","",Final_DF!BA167)</f>
        <v>0</v>
      </c>
      <c r="X167" s="23" t="b">
        <f>IF(Final_DF!BB167="","",Final_DF!BB167)</f>
        <v>0</v>
      </c>
      <c r="Y167" s="23" t="b">
        <f>IF(Final_DF!BC167="","",Final_DF!BC167)</f>
        <v>0</v>
      </c>
      <c r="Z167" s="23">
        <f>IF(Final_DF!AW167="","",Final_DF!AW167)</f>
        <v>0</v>
      </c>
      <c r="AA167" s="23">
        <f>IF(Final_DF!AX167="","",Final_DF!AX167)</f>
        <v>0</v>
      </c>
      <c r="AB167" s="23">
        <f>IF(Final_DF!AY167="","",Final_DF!AY167)</f>
        <v>0</v>
      </c>
      <c r="AC167" s="23">
        <f>IF(Final_DF!M167="","",ROUND(Final_DF!M167,2))</f>
        <v>1.23</v>
      </c>
      <c r="AD167" s="23">
        <f>IF(Final_DF!L167="","",ROUND(Final_DF!L167,2))</f>
        <v>873.95</v>
      </c>
      <c r="AE167" s="23" t="b">
        <f>IF(Final_DF!AZ167="","",Final_DF!AZ167)</f>
        <v>0</v>
      </c>
      <c r="AH167" s="23" t="str">
        <f>IF(Final_DF!AO167="","",Final_DF!AO167)</f>
        <v>VR89</v>
      </c>
      <c r="AI167" s="23" t="b">
        <f>IF(Final_DF!AP167="","",Final_DF!AP167)</f>
        <v>0</v>
      </c>
      <c r="AJ167" s="23" t="str">
        <f>IF(Final_DF!AH167="","",Final_DF!AH167)</f>
        <v>1.08</v>
      </c>
      <c r="AK167" s="21" t="str">
        <f>IFERROR(VLOOKUP(A167,Postmarket!A:X,24,FALSE),"")</f>
        <v/>
      </c>
      <c r="AL167" s="21" t="str">
        <f>IFERROR(VLOOKUP(A167,Postmarket!A:X,23,FALSE),"")</f>
        <v>LPR23</v>
      </c>
      <c r="AM167" s="21">
        <f>IFERROR(VLOOKUP(A167,Postmarket!A:X,8,FALSE),"")</f>
        <v>1.69</v>
      </c>
      <c r="AN167" s="21">
        <f>IFERROR(VLOOKUP(A167,Postmarket!A:F,5,FALSE),"")</f>
        <v>858.7</v>
      </c>
      <c r="AO167" s="23" t="str">
        <f>IF(Final_DF!DB167="","",Final_DF!DB167)</f>
        <v/>
      </c>
      <c r="AP167" s="23">
        <f>IF(Final_DF!CZ167="","",Final_DF!CZ167)</f>
        <v>38.71</v>
      </c>
      <c r="AQ167" s="23">
        <f>IF(Final_DF!DA167="","",Final_DF!DA167)</f>
        <v>39.54</v>
      </c>
      <c r="AR167" s="23" t="b">
        <f>IF(Final_DF!DC167="","",Final_DF!DC167)</f>
        <v>0</v>
      </c>
      <c r="AS167" s="23" t="b">
        <f>IF(Final_DF!DD167="","",Final_DF!DD167)</f>
        <v>0</v>
      </c>
      <c r="AT167" s="23" t="b">
        <f>IF(Final_DF!DE167="","",Final_DF!DE167)</f>
        <v>0</v>
      </c>
      <c r="AU167" s="23" t="b">
        <f>IF(Final_DF!DF167="","",Final_DF!DF167)</f>
        <v>0</v>
      </c>
      <c r="AY167" s="3"/>
      <c r="AZ167" s="3"/>
      <c r="BA167" s="3"/>
      <c r="BC167" s="3"/>
      <c r="BD167" s="3"/>
      <c r="BE167" s="3"/>
      <c r="BF167" s="3"/>
      <c r="BG167" s="3"/>
      <c r="BH167" s="3"/>
      <c r="BI167" s="3"/>
      <c r="BJ167" s="3"/>
      <c r="BK167" s="3"/>
      <c r="BL167" s="3"/>
      <c r="BM167" s="3"/>
      <c r="BN167" s="3"/>
      <c r="BO167" s="3"/>
      <c r="BP167" s="3"/>
      <c r="BQ167" s="3"/>
      <c r="BR167" s="3"/>
      <c r="BS167" s="3"/>
      <c r="BT167" s="3"/>
      <c r="BU167" s="99"/>
      <c r="CG167" s="3"/>
      <c r="CH167" s="3"/>
      <c r="CI167" s="3"/>
      <c r="CK167" s="3"/>
      <c r="CL167" s="3"/>
      <c r="CM167" s="3"/>
      <c r="CN167" s="3"/>
      <c r="CO167" s="3"/>
      <c r="CP167" s="3"/>
      <c r="CQ167" s="3"/>
      <c r="CR167" s="3"/>
      <c r="CS167" s="3"/>
      <c r="CT167" s="3"/>
      <c r="CU167" s="3"/>
      <c r="CV167" s="3"/>
      <c r="CW167" s="3"/>
      <c r="CX167" s="3"/>
      <c r="CY167" s="3"/>
      <c r="CZ167" s="3"/>
      <c r="DA167" s="3"/>
      <c r="DB167" s="3"/>
      <c r="DC167" s="99"/>
      <c r="DP167" s="3"/>
      <c r="DQ167" s="3"/>
      <c r="DW167" s="3"/>
      <c r="DX167" s="3"/>
      <c r="ED167" s="3"/>
      <c r="EE167" s="3"/>
      <c r="EF167" s="55"/>
      <c r="EO167" s="3"/>
      <c r="EP167" s="55"/>
      <c r="FB167" s="3"/>
      <c r="FC167" s="3"/>
      <c r="FT167" s="3"/>
      <c r="FU167" s="3"/>
      <c r="FV167" s="27"/>
      <c r="FW167" s="27"/>
      <c r="FX167" s="27"/>
      <c r="FY167" s="27"/>
      <c r="FZ167" s="27"/>
      <c r="GA167" s="3"/>
      <c r="GB167" s="3"/>
      <c r="GC167" s="3"/>
      <c r="GD167" s="3"/>
      <c r="GE167" s="3"/>
      <c r="GF167" s="3"/>
      <c r="GG167" s="3"/>
      <c r="GH167" s="3"/>
      <c r="GI167" s="3"/>
      <c r="GJ167" s="3"/>
      <c r="GK167" s="3"/>
      <c r="GL167" s="3"/>
      <c r="GM167" s="3"/>
      <c r="GN167" s="3"/>
      <c r="GO167" s="3"/>
      <c r="GP167" s="3"/>
      <c r="GQ167" s="3"/>
      <c r="GR167" s="3" t="s">
        <v>90</v>
      </c>
      <c r="GS167" s="3" t="str">
        <f t="shared" si="52"/>
        <v>t12 = 'BANKNIFTY1!'</v>
      </c>
      <c r="GT167" s="3" t="str">
        <f t="shared" si="51"/>
        <v/>
      </c>
      <c r="GU167" s="3"/>
      <c r="GV167" s="3"/>
      <c r="HA167" s="3"/>
      <c r="HB167" s="3"/>
      <c r="HC167" s="3"/>
      <c r="HD167" s="3"/>
      <c r="HE167" s="3"/>
      <c r="HF167" s="3"/>
      <c r="HG167" s="3"/>
      <c r="HH167" s="3"/>
      <c r="HI167" s="3"/>
      <c r="HJ167" s="3"/>
      <c r="HK167" s="3"/>
      <c r="HL167" s="3"/>
      <c r="HM167" s="3"/>
      <c r="HN167" s="55"/>
      <c r="HO167" s="3"/>
      <c r="HP167" s="3"/>
      <c r="HQ167" s="3"/>
      <c r="HR167" s="3"/>
      <c r="HS167" s="3"/>
      <c r="HT167" s="3"/>
      <c r="HU167" s="3"/>
      <c r="HV167" s="3"/>
      <c r="HW167" s="3"/>
      <c r="HX167" s="3"/>
      <c r="HY167" s="3"/>
      <c r="HZ167" s="3"/>
      <c r="IA167" s="3"/>
      <c r="IB167" s="3"/>
      <c r="IC167" s="3"/>
      <c r="ID167" s="3"/>
    </row>
    <row r="168" spans="1:238" x14ac:dyDescent="0.25">
      <c r="A168" s="21" t="str">
        <f>IF(Final_DF!A168="","",Final_DF!A168)</f>
        <v>PFC</v>
      </c>
      <c r="B168" s="21" t="str">
        <f>IF(Final_DF!G168="","",Final_DF!G168)</f>
        <v xml:space="preserve">POWER FIN CORP LTD.                 </v>
      </c>
      <c r="C168" s="21" t="str">
        <f>IF(Final_DF!E168="","",Final_DF!E168)</f>
        <v>Finance</v>
      </c>
      <c r="D168" s="21" t="str">
        <f>IF(Final_DF!F168="","",Final_DF!F168)</f>
        <v>Finance/Rental/Leasing</v>
      </c>
      <c r="E168" s="21" t="b">
        <f>IF(Final_DF!BT168="","",Final_DF!BT168)</f>
        <v>0</v>
      </c>
      <c r="F168" s="21" t="b">
        <f>IF(Final_DF!BJ168="","",Final_DF!BJ168)</f>
        <v>1</v>
      </c>
      <c r="G168" s="21" t="b">
        <f>IF(Final_DF!CS168="","",Final_DF!CS168)</f>
        <v>0</v>
      </c>
      <c r="H168" s="37" t="str">
        <f>IF(Final_DF!CT168="","",Final_DF!CT168)</f>
        <v>na</v>
      </c>
      <c r="I168" s="37" t="str">
        <f>IF(Final_DF!CU168="","",Final_DF!CU168)</f>
        <v>na</v>
      </c>
      <c r="J168" s="21" t="str">
        <f>IF(Final_DF!CQ168="","",Final_DF!CQ168)</f>
        <v>BULLISH</v>
      </c>
      <c r="K168" s="21" t="str">
        <f>IF(Final_DF!CB168="","",Final_DF!CB168)</f>
        <v>Long Buildup</v>
      </c>
      <c r="L168" s="22" t="str">
        <f>IF(Final_DF!CV168="","",Final_DF!CV168)</f>
        <v>BEARISH</v>
      </c>
      <c r="M168" s="22">
        <f>IF(Final_DF!CW168="","",Final_DF!CW168)</f>
        <v>1</v>
      </c>
      <c r="N168" s="22">
        <f>IF(Final_DF!CX168="","",Final_DF!CX168)</f>
        <v>1</v>
      </c>
      <c r="O168" s="22" t="b">
        <f>IF(Final_DF!CY168="","",Final_DF!CY168)</f>
        <v>1</v>
      </c>
      <c r="P168" s="22" t="str">
        <f>IF(Final_DF!CM168="","",Final_DF!CM168)</f>
        <v>Buy</v>
      </c>
      <c r="Q168" s="22" t="str">
        <f>IF(Final_DF!CN168="","",Final_DF!CN168)</f>
        <v>LAST_LOSER</v>
      </c>
      <c r="R168" s="22">
        <f>IF(P168="","",ROUND((Final_DF!CO168/6)+1,0))</f>
        <v>3</v>
      </c>
      <c r="S168" s="22">
        <f>IF(Final_DF!CP168="","",Final_DF!CP168)</f>
        <v>385</v>
      </c>
      <c r="T168" s="22">
        <f>IFERROR(VLOOKUP(A168,VSLRT!A:E,3,FALSE),"")</f>
        <v>0</v>
      </c>
      <c r="U168" s="22">
        <f>IFERROR(VLOOKUP(A168,VSLRT!A:E,4,FALSE),"")</f>
        <v>0</v>
      </c>
      <c r="V168" s="22">
        <f>IFERROR(VLOOKUP(A168,VSLRT!A:E,5,FALSE),"")</f>
        <v>0</v>
      </c>
      <c r="W168" s="23" t="b">
        <f>IF(Final_DF!BA168="","",Final_DF!BA168)</f>
        <v>0</v>
      </c>
      <c r="X168" s="23" t="b">
        <f>IF(Final_DF!BB168="","",Final_DF!BB168)</f>
        <v>0</v>
      </c>
      <c r="Y168" s="23" t="b">
        <f>IF(Final_DF!BC168="","",Final_DF!BC168)</f>
        <v>0</v>
      </c>
      <c r="Z168" s="23">
        <f>IF(Final_DF!AW168="","",Final_DF!AW168)</f>
        <v>0</v>
      </c>
      <c r="AA168" s="23">
        <f>IF(Final_DF!AX168="","",Final_DF!AX168)</f>
        <v>0</v>
      </c>
      <c r="AB168" s="23">
        <f>IF(Final_DF!AY168="","",Final_DF!AY168)</f>
        <v>0</v>
      </c>
      <c r="AC168" s="23">
        <f>IF(Final_DF!M168="","",ROUND(Final_DF!M168,2))</f>
        <v>1.31</v>
      </c>
      <c r="AD168" s="23">
        <f>IF(Final_DF!L168="","",ROUND(Final_DF!L168,2))</f>
        <v>418.95</v>
      </c>
      <c r="AE168" s="23" t="b">
        <f>IF(Final_DF!AZ168="","",Final_DF!AZ168)</f>
        <v>0</v>
      </c>
      <c r="AH168" s="23" t="str">
        <f>IF(Final_DF!AO168="","",Final_DF!AO168)</f>
        <v>VR9</v>
      </c>
      <c r="AI168" s="23" t="b">
        <f>IF(Final_DF!AP168="","",Final_DF!AP168)</f>
        <v>1</v>
      </c>
      <c r="AJ168" s="23" t="str">
        <f>IF(Final_DF!AH168="","",Final_DF!AH168)</f>
        <v>0.64</v>
      </c>
      <c r="AK168" s="21" t="str">
        <f>IFERROR(VLOOKUP(A168,Postmarket!A:X,24,FALSE),"")</f>
        <v>LOR7</v>
      </c>
      <c r="AL168" s="21" t="str">
        <f>IFERROR(VLOOKUP(A168,Postmarket!A:X,23,FALSE),"")</f>
        <v>LPR28</v>
      </c>
      <c r="AM168" s="21">
        <f>IFERROR(VLOOKUP(A168,Postmarket!A:X,8,FALSE),"")</f>
        <v>1.25</v>
      </c>
      <c r="AN168" s="21">
        <f>IFERROR(VLOOKUP(A168,Postmarket!A:F,5,FALSE),"")</f>
        <v>412.35</v>
      </c>
      <c r="AO168" s="23" t="str">
        <f>IF(Final_DF!DB168="","",Final_DF!DB168)</f>
        <v/>
      </c>
      <c r="AP168" s="23">
        <f>IF(Final_DF!CZ168="","",Final_DF!CZ168)</f>
        <v>54.26</v>
      </c>
      <c r="AQ168" s="23">
        <f>IF(Final_DF!DA168="","",Final_DF!DA168)</f>
        <v>53.85</v>
      </c>
      <c r="AR168" s="23" t="b">
        <f>IF(Final_DF!DC168="","",Final_DF!DC168)</f>
        <v>0</v>
      </c>
      <c r="AS168" s="23" t="b">
        <f>IF(Final_DF!DD168="","",Final_DF!DD168)</f>
        <v>0</v>
      </c>
      <c r="AT168" s="23" t="b">
        <f>IF(Final_DF!DE168="","",Final_DF!DE168)</f>
        <v>0</v>
      </c>
      <c r="AU168" s="23" t="b">
        <f>IF(Final_DF!DF168="","",Final_DF!DF168)</f>
        <v>0</v>
      </c>
      <c r="AY168" s="3"/>
      <c r="AZ168" s="3"/>
      <c r="BA168" s="3"/>
      <c r="BC168" s="3"/>
      <c r="BD168" s="3"/>
      <c r="BE168" s="3"/>
      <c r="BF168" s="3"/>
      <c r="BG168" s="3"/>
      <c r="BH168" s="3"/>
      <c r="BI168" s="3"/>
      <c r="BJ168" s="3"/>
      <c r="BK168" s="3"/>
      <c r="BL168" s="3"/>
      <c r="BM168" s="3"/>
      <c r="BN168" s="3"/>
      <c r="BO168" s="3"/>
      <c r="BP168" s="3"/>
      <c r="BQ168" s="3"/>
      <c r="BR168" s="3"/>
      <c r="BS168" s="3"/>
      <c r="BT168" s="3"/>
      <c r="BU168" s="99"/>
      <c r="CG168" s="3"/>
      <c r="CH168" s="3"/>
      <c r="CI168" s="3"/>
      <c r="CK168" s="3"/>
      <c r="CL168" s="3"/>
      <c r="CM168" s="3"/>
      <c r="CN168" s="3"/>
      <c r="CO168" s="3"/>
      <c r="CP168" s="3"/>
      <c r="CQ168" s="3"/>
      <c r="CR168" s="3"/>
      <c r="CS168" s="3"/>
      <c r="CT168" s="3"/>
      <c r="CU168" s="3"/>
      <c r="CV168" s="3"/>
      <c r="CW168" s="3"/>
      <c r="CX168" s="3"/>
      <c r="CY168" s="3"/>
      <c r="CZ168" s="3"/>
      <c r="DA168" s="3"/>
      <c r="DB168" s="3"/>
      <c r="DC168" s="99"/>
      <c r="DP168" s="3"/>
      <c r="DQ168" s="3"/>
      <c r="DW168" s="3"/>
      <c r="DX168" s="3"/>
      <c r="ED168" s="3"/>
      <c r="EE168" s="3"/>
      <c r="EF168" s="55"/>
      <c r="EO168" s="3"/>
      <c r="EP168" s="55"/>
      <c r="FB168" s="3"/>
      <c r="FC168" s="3"/>
      <c r="FT168" s="3"/>
      <c r="FU168" s="3"/>
      <c r="FV168" s="27"/>
      <c r="FW168" s="27"/>
      <c r="FX168" s="27"/>
      <c r="FY168" s="27"/>
      <c r="FZ168" s="27"/>
      <c r="GA168" s="3"/>
      <c r="GB168" s="3"/>
      <c r="GC168" s="3"/>
      <c r="GD168" s="3"/>
      <c r="GE168" s="3"/>
      <c r="GF168" s="3"/>
      <c r="GG168" s="3"/>
      <c r="GH168" s="3"/>
      <c r="GI168" s="3"/>
      <c r="GJ168" s="3"/>
      <c r="GK168" s="3"/>
      <c r="GL168" s="3"/>
      <c r="GM168" s="3"/>
      <c r="GN168" s="3"/>
      <c r="GO168" s="3"/>
      <c r="GP168" s="3"/>
      <c r="GQ168" s="3"/>
      <c r="GR168" s="3" t="s">
        <v>91</v>
      </c>
      <c r="GS168" s="3" t="str">
        <f t="shared" si="52"/>
        <v>t13 = 'BANKNIFTY1!'</v>
      </c>
      <c r="GT168" s="3" t="str">
        <f t="shared" si="51"/>
        <v/>
      </c>
      <c r="GU168" s="3"/>
      <c r="GV168" s="3"/>
      <c r="HA168" s="3"/>
      <c r="HB168" s="3"/>
      <c r="HC168" s="3"/>
      <c r="HD168" s="3"/>
      <c r="HE168" s="3"/>
      <c r="HF168" s="3"/>
      <c r="HG168" s="3"/>
      <c r="HH168" s="3"/>
      <c r="HI168" s="3"/>
      <c r="HJ168" s="3"/>
      <c r="HK168" s="3"/>
      <c r="HL168" s="3"/>
      <c r="HM168" s="3"/>
      <c r="HN168" s="55"/>
      <c r="HO168" s="3"/>
      <c r="HP168" s="3"/>
      <c r="HQ168" s="3"/>
      <c r="HR168" s="3"/>
      <c r="HS168" s="3"/>
      <c r="HT168" s="3"/>
      <c r="HU168" s="3"/>
      <c r="HV168" s="3"/>
      <c r="HW168" s="3"/>
      <c r="HX168" s="3"/>
      <c r="HY168" s="3"/>
      <c r="HZ168" s="3"/>
      <c r="IA168" s="3"/>
      <c r="IB168" s="3"/>
      <c r="IC168" s="3"/>
      <c r="ID168" s="3"/>
    </row>
    <row r="169" spans="1:238" x14ac:dyDescent="0.25">
      <c r="A169" s="21" t="str">
        <f>IF(Final_DF!A169="","",Final_DF!A169)</f>
        <v>RECLTD</v>
      </c>
      <c r="B169" s="21" t="str">
        <f>IF(Final_DF!G169="","",Final_DF!G169)</f>
        <v xml:space="preserve">REC LIMITED                         </v>
      </c>
      <c r="C169" s="21" t="str">
        <f>IF(Final_DF!E169="","",Final_DF!E169)</f>
        <v>Finance</v>
      </c>
      <c r="D169" s="21" t="str">
        <f>IF(Final_DF!F169="","",Final_DF!F169)</f>
        <v>Finance/Rental/Leasing</v>
      </c>
      <c r="E169" s="21" t="b">
        <f>IF(Final_DF!BT169="","",Final_DF!BT169)</f>
        <v>1</v>
      </c>
      <c r="F169" s="21" t="b">
        <f>IF(Final_DF!BJ169="","",Final_DF!BJ169)</f>
        <v>1</v>
      </c>
      <c r="G169" s="21" t="b">
        <f>IF(Final_DF!CS169="","",Final_DF!CS169)</f>
        <v>1</v>
      </c>
      <c r="H169" s="37" t="str">
        <f>IF(Final_DF!CT169="","",Final_DF!CT169)</f>
        <v>BULLISH_ALIGNMENT</v>
      </c>
      <c r="I169" s="37" t="str">
        <f>IF(Final_DF!CU169="","",Final_DF!CU169)</f>
        <v>BULLISH_ALIGNMENT</v>
      </c>
      <c r="J169" s="21" t="str">
        <f>IF(Final_DF!CQ169="","",Final_DF!CQ169)</f>
        <v>BULLISH</v>
      </c>
      <c r="K169" s="21" t="str">
        <f>IF(Final_DF!CB169="","",Final_DF!CB169)</f>
        <v>Significant Long Buildup</v>
      </c>
      <c r="L169" s="22" t="str">
        <f>IF(Final_DF!CV169="","",Final_DF!CV169)</f>
        <v>BEARISH</v>
      </c>
      <c r="M169" s="22">
        <f>IF(Final_DF!CW169="","",Final_DF!CW169)</f>
        <v>1</v>
      </c>
      <c r="N169" s="22">
        <f>IF(Final_DF!CX169="","",Final_DF!CX169)</f>
        <v>1</v>
      </c>
      <c r="O169" s="22" t="b">
        <f>IF(Final_DF!CY169="","",Final_DF!CY169)</f>
        <v>1</v>
      </c>
      <c r="P169" s="22" t="str">
        <f>IF(Final_DF!CM169="","",Final_DF!CM169)</f>
        <v>Buy</v>
      </c>
      <c r="Q169" s="22" t="str">
        <f>IF(Final_DF!CN169="","",Final_DF!CN169)</f>
        <v>LAST_LOSER</v>
      </c>
      <c r="R169" s="22">
        <f>IF(P169="","",ROUND((Final_DF!CO169/6)+1,0))</f>
        <v>3</v>
      </c>
      <c r="S169" s="22">
        <f>IF(Final_DF!CP169="","",Final_DF!CP169)</f>
        <v>410</v>
      </c>
      <c r="T169" s="22">
        <f>IFERROR(VLOOKUP(A169,VSLRT!A:E,3,FALSE),"")</f>
        <v>0</v>
      </c>
      <c r="U169" s="22">
        <f>IFERROR(VLOOKUP(A169,VSLRT!A:E,4,FALSE),"")</f>
        <v>0</v>
      </c>
      <c r="V169" s="22">
        <f>IFERROR(VLOOKUP(A169,VSLRT!A:E,5,FALSE),"")</f>
        <v>0</v>
      </c>
      <c r="W169" s="23" t="b">
        <f>IF(Final_DF!BA169="","",Final_DF!BA169)</f>
        <v>0</v>
      </c>
      <c r="X169" s="23" t="b">
        <f>IF(Final_DF!BB169="","",Final_DF!BB169)</f>
        <v>0</v>
      </c>
      <c r="Y169" s="23" t="b">
        <f>IF(Final_DF!BC169="","",Final_DF!BC169)</f>
        <v>0</v>
      </c>
      <c r="Z169" s="23">
        <f>IF(Final_DF!AW169="","",Final_DF!AW169)</f>
        <v>0</v>
      </c>
      <c r="AA169" s="23">
        <f>IF(Final_DF!AX169="","",Final_DF!AX169)</f>
        <v>0</v>
      </c>
      <c r="AB169" s="23">
        <f>IF(Final_DF!AY169="","",Final_DF!AY169)</f>
        <v>0</v>
      </c>
      <c r="AC169" s="23">
        <f>IF(Final_DF!M169="","",ROUND(Final_DF!M169,2))</f>
        <v>1.31</v>
      </c>
      <c r="AD169" s="23">
        <f>IF(Final_DF!L169="","",ROUND(Final_DF!L169,2))</f>
        <v>459.5</v>
      </c>
      <c r="AE169" s="23" t="b">
        <f>IF(Final_DF!AZ169="","",Final_DF!AZ169)</f>
        <v>0</v>
      </c>
      <c r="AH169" s="23" t="str">
        <f>IF(Final_DF!AO169="","",Final_DF!AO169)</f>
        <v>VR12</v>
      </c>
      <c r="AI169" s="23" t="b">
        <f>IF(Final_DF!AP169="","",Final_DF!AP169)</f>
        <v>1</v>
      </c>
      <c r="AJ169" s="23" t="str">
        <f>IF(Final_DF!AH169="","",Final_DF!AH169)</f>
        <v>1.42</v>
      </c>
      <c r="AK169" s="21" t="str">
        <f>IFERROR(VLOOKUP(A169,Postmarket!A:X,24,FALSE),"")</f>
        <v>LOR6</v>
      </c>
      <c r="AL169" s="21" t="str">
        <f>IFERROR(VLOOKUP(A169,Postmarket!A:X,23,FALSE),"")</f>
        <v>LPR25</v>
      </c>
      <c r="AM169" s="21">
        <f>IFERROR(VLOOKUP(A169,Postmarket!A:X,8,FALSE),"")</f>
        <v>1.42</v>
      </c>
      <c r="AN169" s="21">
        <f>IFERROR(VLOOKUP(A169,Postmarket!A:F,5,FALSE),"")</f>
        <v>451.6</v>
      </c>
      <c r="AO169" s="23" t="str">
        <f>IF(Final_DF!DB169="","",Final_DF!DB169)</f>
        <v/>
      </c>
      <c r="AP169" s="23">
        <f>IF(Final_DF!CZ169="","",Final_DF!CZ169)</f>
        <v>46.37</v>
      </c>
      <c r="AQ169" s="23">
        <f>IF(Final_DF!DA169="","",Final_DF!DA169)</f>
        <v>43.22</v>
      </c>
      <c r="AR169" s="23" t="b">
        <f>IF(Final_DF!DC169="","",Final_DF!DC169)</f>
        <v>0</v>
      </c>
      <c r="AS169" s="23" t="b">
        <f>IF(Final_DF!DD169="","",Final_DF!DD169)</f>
        <v>0</v>
      </c>
      <c r="AT169" s="23" t="b">
        <f>IF(Final_DF!DE169="","",Final_DF!DE169)</f>
        <v>0</v>
      </c>
      <c r="AU169" s="23" t="b">
        <f>IF(Final_DF!DF169="","",Final_DF!DF169)</f>
        <v>0</v>
      </c>
      <c r="AY169" s="3"/>
      <c r="AZ169" s="3"/>
      <c r="BA169" s="3"/>
      <c r="BC169" s="3"/>
      <c r="BD169" s="3"/>
      <c r="BE169" s="3"/>
      <c r="BF169" s="3"/>
      <c r="BG169" s="3"/>
      <c r="BH169" s="3"/>
      <c r="BI169" s="3"/>
      <c r="BJ169" s="3"/>
      <c r="BK169" s="3"/>
      <c r="BL169" s="3"/>
      <c r="BM169" s="3"/>
      <c r="BN169" s="3"/>
      <c r="BO169" s="3"/>
      <c r="BP169" s="3"/>
      <c r="BQ169" s="3"/>
      <c r="BR169" s="3"/>
      <c r="BS169" s="3"/>
      <c r="BT169" s="3"/>
      <c r="BU169" s="99"/>
      <c r="CG169" s="3"/>
      <c r="CH169" s="3"/>
      <c r="CI169" s="3"/>
      <c r="CK169" s="3"/>
      <c r="CL169" s="3"/>
      <c r="CM169" s="3"/>
      <c r="CN169" s="3"/>
      <c r="CO169" s="3"/>
      <c r="CP169" s="3"/>
      <c r="CQ169" s="3"/>
      <c r="CR169" s="3"/>
      <c r="CS169" s="3"/>
      <c r="CT169" s="3"/>
      <c r="CU169" s="3"/>
      <c r="CV169" s="3"/>
      <c r="CW169" s="3"/>
      <c r="CX169" s="3"/>
      <c r="CY169" s="3"/>
      <c r="CZ169" s="3"/>
      <c r="DA169" s="3"/>
      <c r="DB169" s="3"/>
      <c r="DC169" s="99"/>
      <c r="DP169" s="3"/>
      <c r="DQ169" s="3"/>
      <c r="DW169" s="3"/>
      <c r="DX169" s="3"/>
      <c r="ED169" s="3"/>
      <c r="EE169" s="3"/>
      <c r="EF169" s="55"/>
      <c r="EO169" s="3"/>
      <c r="EP169" s="55"/>
      <c r="FB169" s="3"/>
      <c r="FC169" s="3"/>
      <c r="FT169" s="3"/>
      <c r="FU169" s="3"/>
      <c r="FV169" s="27"/>
      <c r="FW169" s="27"/>
      <c r="FX169" s="27"/>
      <c r="FY169" s="27"/>
      <c r="FZ169" s="27"/>
      <c r="GA169" s="3"/>
      <c r="GB169" s="3"/>
      <c r="GC169" s="3"/>
      <c r="GD169" s="3"/>
      <c r="GE169" s="3"/>
      <c r="GF169" s="3"/>
      <c r="GG169" s="3"/>
      <c r="GH169" s="3"/>
      <c r="GI169" s="3"/>
      <c r="GJ169" s="3"/>
      <c r="GK169" s="3"/>
      <c r="GL169" s="3"/>
      <c r="GM169" s="3"/>
      <c r="GN169" s="3"/>
      <c r="GO169" s="3"/>
      <c r="GP169" s="3"/>
      <c r="GQ169" s="3"/>
      <c r="GR169" s="3" t="s">
        <v>92</v>
      </c>
      <c r="GS169" s="3" t="str">
        <f t="shared" si="52"/>
        <v>t14 = 'BANKNIFTY1!'</v>
      </c>
      <c r="GT169" s="3" t="str">
        <f t="shared" si="51"/>
        <v/>
      </c>
      <c r="GU169" s="3"/>
      <c r="GV169" s="3"/>
      <c r="HA169" s="3"/>
      <c r="HB169" s="3"/>
      <c r="HC169" s="3"/>
      <c r="HD169" s="3"/>
      <c r="HE169" s="3"/>
      <c r="HF169" s="3"/>
      <c r="HG169" s="3"/>
      <c r="HH169" s="3"/>
      <c r="HI169" s="3"/>
      <c r="HJ169" s="3"/>
      <c r="HK169" s="3"/>
      <c r="HL169" s="3"/>
      <c r="HM169" s="3"/>
      <c r="HN169" s="55"/>
      <c r="HO169" s="3"/>
      <c r="HP169" s="3"/>
      <c r="HQ169" s="3"/>
      <c r="HR169" s="3"/>
      <c r="HS169" s="3"/>
      <c r="HT169" s="3"/>
      <c r="HU169" s="3"/>
      <c r="HV169" s="3"/>
      <c r="HW169" s="3"/>
      <c r="HX169" s="3"/>
      <c r="HY169" s="3"/>
      <c r="HZ169" s="3"/>
      <c r="IA169" s="3"/>
      <c r="IB169" s="3"/>
      <c r="IC169" s="3"/>
      <c r="ID169" s="3"/>
    </row>
    <row r="170" spans="1:238" x14ac:dyDescent="0.25">
      <c r="A170" s="21" t="str">
        <f>IF(Final_DF!A170="","",Final_DF!A170)</f>
        <v>PETRONET</v>
      </c>
      <c r="B170" s="21" t="str">
        <f>IF(Final_DF!G170="","",Final_DF!G170)</f>
        <v xml:space="preserve">PETRONET LNG LIMITED                </v>
      </c>
      <c r="C170" s="21" t="str">
        <f>IF(Final_DF!E170="","",Final_DF!E170)</f>
        <v>Utilities</v>
      </c>
      <c r="D170" s="21" t="str">
        <f>IF(Final_DF!F170="","",Final_DF!F170)</f>
        <v>Gas Distributors</v>
      </c>
      <c r="E170" s="21" t="b">
        <f>IF(Final_DF!BT170="","",Final_DF!BT170)</f>
        <v>1</v>
      </c>
      <c r="F170" s="21" t="b">
        <f>IF(Final_DF!BJ170="","",Final_DF!BJ170)</f>
        <v>0</v>
      </c>
      <c r="G170" s="21" t="b">
        <f>IF(Final_DF!CS170="","",Final_DF!CS170)</f>
        <v>1</v>
      </c>
      <c r="H170" s="37" t="str">
        <f>IF(Final_DF!CT170="","",Final_DF!CT170)</f>
        <v>na</v>
      </c>
      <c r="I170" s="37" t="str">
        <f>IF(Final_DF!CU170="","",Final_DF!CU170)</f>
        <v>na</v>
      </c>
      <c r="J170" s="21" t="str">
        <f>IF(Final_DF!CQ170="","",Final_DF!CQ170)</f>
        <v>BULLISH</v>
      </c>
      <c r="K170" s="21" t="str">
        <f>IF(Final_DF!CB170="","",Final_DF!CB170)</f>
        <v>Significant Long Buildup</v>
      </c>
      <c r="L170" s="22" t="str">
        <f>IF(Final_DF!CV170="","",Final_DF!CV170)</f>
        <v>na</v>
      </c>
      <c r="M170" s="22">
        <f>IF(Final_DF!CW170="","",Final_DF!CW170)</f>
        <v>0</v>
      </c>
      <c r="N170" s="22">
        <f>IF(Final_DF!CX170="","",Final_DF!CX170)</f>
        <v>0</v>
      </c>
      <c r="O170" s="22" t="b">
        <f>IF(Final_DF!CY170="","",Final_DF!CY170)</f>
        <v>0</v>
      </c>
      <c r="P170" s="22">
        <f>IF(Final_DF!CM170="","",Final_DF!CM170)</f>
        <v>0</v>
      </c>
      <c r="Q170" s="22">
        <f>IF(Final_DF!CN170="","",Final_DF!CN170)</f>
        <v>0</v>
      </c>
      <c r="R170" s="22">
        <f>IF(P170="","",ROUND((Final_DF!CO170/6)+1,0))</f>
        <v>1</v>
      </c>
      <c r="S170" s="22">
        <f>IF(Final_DF!CP170="","",Final_DF!CP170)</f>
        <v>0</v>
      </c>
      <c r="T170" s="22">
        <f>IFERROR(VLOOKUP(A170,VSLRT!A:E,3,FALSE),"")</f>
        <v>0</v>
      </c>
      <c r="U170" s="22">
        <f>IFERROR(VLOOKUP(A170,VSLRT!A:E,4,FALSE),"")</f>
        <v>0</v>
      </c>
      <c r="V170" s="22">
        <f>IFERROR(VLOOKUP(A170,VSLRT!A:E,5,FALSE),"")</f>
        <v>0</v>
      </c>
      <c r="W170" s="23" t="b">
        <f>IF(Final_DF!BA170="","",Final_DF!BA170)</f>
        <v>0</v>
      </c>
      <c r="X170" s="23" t="b">
        <f>IF(Final_DF!BB170="","",Final_DF!BB170)</f>
        <v>0</v>
      </c>
      <c r="Y170" s="23" t="b">
        <f>IF(Final_DF!BC170="","",Final_DF!BC170)</f>
        <v>0</v>
      </c>
      <c r="Z170" s="23">
        <f>IF(Final_DF!AW170="","",Final_DF!AW170)</f>
        <v>0</v>
      </c>
      <c r="AA170" s="23">
        <f>IF(Final_DF!AX170="","",Final_DF!AX170)</f>
        <v>0</v>
      </c>
      <c r="AB170" s="23">
        <f>IF(Final_DF!AY170="","",Final_DF!AY170)</f>
        <v>0</v>
      </c>
      <c r="AC170" s="23">
        <f>IF(Final_DF!M170="","",ROUND(Final_DF!M170,2))</f>
        <v>1.4</v>
      </c>
      <c r="AD170" s="23">
        <f>IF(Final_DF!L170="","",ROUND(Final_DF!L170,2))</f>
        <v>247.1</v>
      </c>
      <c r="AE170" s="23" t="b">
        <f>IF(Final_DF!AZ170="","",Final_DF!AZ170)</f>
        <v>0</v>
      </c>
      <c r="AH170" s="23" t="str">
        <f>IF(Final_DF!AO170="","",Final_DF!AO170)</f>
        <v>VR13</v>
      </c>
      <c r="AI170" s="23" t="b">
        <f>IF(Final_DF!AP170="","",Final_DF!AP170)</f>
        <v>1</v>
      </c>
      <c r="AJ170" s="23" t="str">
        <f>IF(Final_DF!AH170="","",Final_DF!AH170)</f>
        <v>2.24</v>
      </c>
      <c r="AK170" s="21" t="str">
        <f>IFERROR(VLOOKUP(A170,Postmarket!A:X,24,FALSE),"")</f>
        <v>LOR27</v>
      </c>
      <c r="AL170" s="21" t="str">
        <f>IFERROR(VLOOKUP(A170,Postmarket!A:X,23,FALSE),"")</f>
        <v>LPR19</v>
      </c>
      <c r="AM170" s="21">
        <f>IFERROR(VLOOKUP(A170,Postmarket!A:X,8,FALSE),"")</f>
        <v>1.93</v>
      </c>
      <c r="AN170" s="21">
        <f>IFERROR(VLOOKUP(A170,Postmarket!A:F,5,FALSE),"")</f>
        <v>243.65</v>
      </c>
      <c r="AO170" s="23" t="str">
        <f>IF(Final_DF!DB170="","",Final_DF!DB170)</f>
        <v/>
      </c>
      <c r="AP170" s="23">
        <f>IF(Final_DF!CZ170="","",Final_DF!CZ170)</f>
        <v>47.04</v>
      </c>
      <c r="AQ170" s="23">
        <f>IF(Final_DF!DA170="","",Final_DF!DA170)</f>
        <v>47.18</v>
      </c>
      <c r="AR170" s="23" t="b">
        <f>IF(Final_DF!DC170="","",Final_DF!DC170)</f>
        <v>0</v>
      </c>
      <c r="AS170" s="23" t="b">
        <f>IF(Final_DF!DD170="","",Final_DF!DD170)</f>
        <v>0</v>
      </c>
      <c r="AT170" s="23" t="b">
        <f>IF(Final_DF!DE170="","",Final_DF!DE170)</f>
        <v>0</v>
      </c>
      <c r="AU170" s="23" t="b">
        <f>IF(Final_DF!DF170="","",Final_DF!DF170)</f>
        <v>0</v>
      </c>
      <c r="AY170" s="3"/>
      <c r="AZ170" s="3"/>
      <c r="BA170" s="3"/>
      <c r="BC170" s="3"/>
      <c r="BD170" s="3"/>
      <c r="BE170" s="3"/>
      <c r="BF170" s="3"/>
      <c r="BG170" s="3"/>
      <c r="BH170" s="3"/>
      <c r="BI170" s="3"/>
      <c r="BJ170" s="3"/>
      <c r="BK170" s="3"/>
      <c r="BL170" s="3"/>
      <c r="BM170" s="3"/>
      <c r="BN170" s="3"/>
      <c r="BO170" s="3"/>
      <c r="BP170" s="3"/>
      <c r="BQ170" s="3"/>
      <c r="BR170" s="3"/>
      <c r="BS170" s="3"/>
      <c r="BT170" s="3"/>
      <c r="BU170" s="99"/>
      <c r="CG170" s="3"/>
      <c r="CH170" s="3"/>
      <c r="CI170" s="3"/>
      <c r="CK170" s="3"/>
      <c r="CL170" s="3"/>
      <c r="CM170" s="3"/>
      <c r="CN170" s="3"/>
      <c r="CO170" s="3"/>
      <c r="CP170" s="3"/>
      <c r="CQ170" s="3"/>
      <c r="CR170" s="3"/>
      <c r="CS170" s="3"/>
      <c r="CT170" s="3"/>
      <c r="CU170" s="3"/>
      <c r="CV170" s="3"/>
      <c r="CW170" s="3"/>
      <c r="CX170" s="3"/>
      <c r="CY170" s="3"/>
      <c r="CZ170" s="3"/>
      <c r="DA170" s="3"/>
      <c r="DB170" s="3"/>
      <c r="DC170" s="99"/>
      <c r="DP170" s="3"/>
      <c r="DQ170" s="3"/>
      <c r="DW170" s="3"/>
      <c r="DX170" s="3"/>
      <c r="ED170" s="3"/>
      <c r="EE170" s="3"/>
      <c r="EF170" s="55"/>
      <c r="EO170" s="3"/>
      <c r="EP170" s="55"/>
      <c r="FB170" s="3"/>
      <c r="FC170" s="3"/>
      <c r="FT170" s="3"/>
      <c r="FU170" s="3"/>
      <c r="FV170" s="27"/>
      <c r="FW170" s="27"/>
      <c r="FX170" s="27"/>
      <c r="FY170" s="27"/>
      <c r="FZ170" s="27"/>
      <c r="GA170" s="3"/>
      <c r="GB170" s="3"/>
      <c r="GC170" s="3"/>
      <c r="GD170" s="3"/>
      <c r="GE170" s="3"/>
      <c r="GF170" s="3"/>
      <c r="GG170" s="3"/>
      <c r="GH170" s="3"/>
      <c r="GI170" s="3"/>
      <c r="GJ170" s="3"/>
      <c r="GK170" s="3"/>
      <c r="GL170" s="3"/>
      <c r="GM170" s="3"/>
      <c r="GN170" s="3"/>
      <c r="GO170" s="3"/>
      <c r="GP170" s="3"/>
      <c r="GQ170" s="3"/>
      <c r="GR170" s="3" t="s">
        <v>93</v>
      </c>
      <c r="GS170" s="3" t="str">
        <f t="shared" si="52"/>
        <v>t15 = 'BANKNIFTY1!'</v>
      </c>
      <c r="GT170" s="3" t="str">
        <f t="shared" si="51"/>
        <v/>
      </c>
      <c r="GU170" s="3"/>
      <c r="GV170" s="3"/>
      <c r="HA170" s="3"/>
      <c r="HB170" s="3"/>
      <c r="HC170" s="3"/>
      <c r="HD170" s="3"/>
      <c r="HE170" s="3"/>
      <c r="HF170" s="3"/>
      <c r="HG170" s="3"/>
      <c r="HH170" s="3"/>
      <c r="HI170" s="3"/>
      <c r="HJ170" s="3"/>
      <c r="HK170" s="3"/>
      <c r="HL170" s="3"/>
      <c r="HM170" s="3"/>
      <c r="HN170" s="55"/>
      <c r="HO170" s="3"/>
      <c r="HP170" s="3"/>
      <c r="HQ170" s="3"/>
      <c r="HR170" s="3"/>
      <c r="HS170" s="3"/>
      <c r="HT170" s="3"/>
      <c r="HU170" s="3"/>
      <c r="HV170" s="3"/>
      <c r="HW170" s="3"/>
      <c r="HX170" s="3"/>
      <c r="HY170" s="3"/>
      <c r="HZ170" s="3"/>
      <c r="IA170" s="3"/>
      <c r="IB170" s="3"/>
      <c r="IC170" s="3"/>
      <c r="ID170" s="3"/>
    </row>
    <row r="171" spans="1:238" x14ac:dyDescent="0.25">
      <c r="A171" s="21" t="str">
        <f>IF(Final_DF!A171="","",Final_DF!A171)</f>
        <v>COLPAL</v>
      </c>
      <c r="B171" s="21" t="str">
        <f>IF(Final_DF!G171="","",Final_DF!G171)</f>
        <v xml:space="preserve">COLGATE PALMOLIVE LTD.              </v>
      </c>
      <c r="C171" s="21" t="str">
        <f>IF(Final_DF!E171="","",Final_DF!E171)</f>
        <v>Consumer Non-Durables</v>
      </c>
      <c r="D171" s="21" t="str">
        <f>IF(Final_DF!F171="","",Final_DF!F171)</f>
        <v>Household/Personal Care</v>
      </c>
      <c r="E171" s="21" t="b">
        <f>IF(Final_DF!BT171="","",Final_DF!BT171)</f>
        <v>1</v>
      </c>
      <c r="F171" s="21" t="b">
        <f>IF(Final_DF!BJ171="","",Final_DF!BJ171)</f>
        <v>1</v>
      </c>
      <c r="G171" s="21" t="b">
        <f>IF(Final_DF!CS171="","",Final_DF!CS171)</f>
        <v>0</v>
      </c>
      <c r="H171" s="37" t="str">
        <f>IF(Final_DF!CT171="","",Final_DF!CT171)</f>
        <v>BULLISH_ALIGNMENT</v>
      </c>
      <c r="I171" s="37" t="str">
        <f>IF(Final_DF!CU171="","",Final_DF!CU171)</f>
        <v>BULLISH_ALIGNMENT</v>
      </c>
      <c r="J171" s="21" t="str">
        <f>IF(Final_DF!CQ171="","",Final_DF!CQ171)</f>
        <v>BULLISH</v>
      </c>
      <c r="K171" s="21" t="str">
        <f>IF(Final_DF!CB171="","",Final_DF!CB171)</f>
        <v>Long Buildup</v>
      </c>
      <c r="L171" s="22" t="str">
        <f>IF(Final_DF!CV171="","",Final_DF!CV171)</f>
        <v>BEARISH</v>
      </c>
      <c r="M171" s="22">
        <f>IF(Final_DF!CW171="","",Final_DF!CW171)</f>
        <v>1</v>
      </c>
      <c r="N171" s="22">
        <f>IF(Final_DF!CX171="","",Final_DF!CX171)</f>
        <v>1</v>
      </c>
      <c r="O171" s="22" t="b">
        <f>IF(Final_DF!CY171="","",Final_DF!CY171)</f>
        <v>1</v>
      </c>
      <c r="P171" s="22" t="str">
        <f>IF(Final_DF!CM171="","",Final_DF!CM171)</f>
        <v>Buy</v>
      </c>
      <c r="Q171" s="22" t="str">
        <f>IF(Final_DF!CN171="","",Final_DF!CN171)</f>
        <v>LAST_LOSER</v>
      </c>
      <c r="R171" s="22">
        <f>IF(P171="","",ROUND((Final_DF!CO171/6)+1,0))</f>
        <v>2</v>
      </c>
      <c r="S171" s="22">
        <f>IF(Final_DF!CP171="","",Final_DF!CP171)</f>
        <v>2480</v>
      </c>
      <c r="T171" s="22">
        <f>IFERROR(VLOOKUP(A171,VSLRT!A:E,3,FALSE),"")</f>
        <v>0</v>
      </c>
      <c r="U171" s="22">
        <f>IFERROR(VLOOKUP(A171,VSLRT!A:E,4,FALSE),"")</f>
        <v>0</v>
      </c>
      <c r="V171" s="22">
        <f>IFERROR(VLOOKUP(A171,VSLRT!A:E,5,FALSE),"")</f>
        <v>0</v>
      </c>
      <c r="W171" s="23" t="b">
        <f>IF(Final_DF!BA171="","",Final_DF!BA171)</f>
        <v>0</v>
      </c>
      <c r="X171" s="23" t="b">
        <f>IF(Final_DF!BB171="","",Final_DF!BB171)</f>
        <v>0</v>
      </c>
      <c r="Y171" s="23" t="b">
        <f>IF(Final_DF!BC171="","",Final_DF!BC171)</f>
        <v>0</v>
      </c>
      <c r="Z171" s="23">
        <f>IF(Final_DF!AW171="","",Final_DF!AW171)</f>
        <v>0</v>
      </c>
      <c r="AA171" s="23">
        <f>IF(Final_DF!AX171="","",Final_DF!AX171)</f>
        <v>0</v>
      </c>
      <c r="AB171" s="23">
        <f>IF(Final_DF!AY171="","",Final_DF!AY171)</f>
        <v>0</v>
      </c>
      <c r="AC171" s="23">
        <f>IF(Final_DF!M171="","",ROUND(Final_DF!M171,2))</f>
        <v>1.5</v>
      </c>
      <c r="AD171" s="23">
        <f>IF(Final_DF!L171="","",ROUND(Final_DF!L171,2))</f>
        <v>2537.4499999999998</v>
      </c>
      <c r="AE171" s="23" t="b">
        <f>IF(Final_DF!AZ171="","",Final_DF!AZ171)</f>
        <v>0</v>
      </c>
      <c r="AH171" s="23" t="str">
        <f>IF(Final_DF!AO171="","",Final_DF!AO171)</f>
        <v>VR172</v>
      </c>
      <c r="AI171" s="23" t="b">
        <f>IF(Final_DF!AP171="","",Final_DF!AP171)</f>
        <v>0</v>
      </c>
      <c r="AJ171" s="23" t="str">
        <f>IF(Final_DF!AH171="","",Final_DF!AH171)</f>
        <v>0.65</v>
      </c>
      <c r="AK171" s="21" t="str">
        <f>IFERROR(VLOOKUP(A171,Postmarket!A:X,24,FALSE),"")</f>
        <v/>
      </c>
      <c r="AL171" s="21" t="str">
        <f>IFERROR(VLOOKUP(A171,Postmarket!A:X,23,FALSE),"")</f>
        <v>LPR14</v>
      </c>
      <c r="AM171" s="21">
        <f>IFERROR(VLOOKUP(A171,Postmarket!A:X,8,FALSE),"")</f>
        <v>2.39</v>
      </c>
      <c r="AN171" s="21">
        <f>IFERROR(VLOOKUP(A171,Postmarket!A:F,5,FALSE),"")</f>
        <v>2490.4</v>
      </c>
      <c r="AO171" s="23" t="str">
        <f>IF(Final_DF!DB171="","",Final_DF!DB171)</f>
        <v/>
      </c>
      <c r="AP171" s="23">
        <f>IF(Final_DF!CZ171="","",Final_DF!CZ171)</f>
        <v>23.59</v>
      </c>
      <c r="AQ171" s="23">
        <f>IF(Final_DF!DA171="","",Final_DF!DA171)</f>
        <v>22.55</v>
      </c>
      <c r="AR171" s="23" t="b">
        <f>IF(Final_DF!DC171="","",Final_DF!DC171)</f>
        <v>0</v>
      </c>
      <c r="AS171" s="23" t="b">
        <f>IF(Final_DF!DD171="","",Final_DF!DD171)</f>
        <v>0</v>
      </c>
      <c r="AT171" s="23" t="b">
        <f>IF(Final_DF!DE171="","",Final_DF!DE171)</f>
        <v>0</v>
      </c>
      <c r="AU171" s="23" t="b">
        <f>IF(Final_DF!DF171="","",Final_DF!DF171)</f>
        <v>0</v>
      </c>
      <c r="AY171" s="3"/>
      <c r="AZ171" s="3"/>
      <c r="BA171" s="3"/>
      <c r="BC171" s="3"/>
      <c r="BD171" s="3"/>
      <c r="BE171" s="3"/>
      <c r="BF171" s="3"/>
      <c r="BG171" s="3"/>
      <c r="BH171" s="3"/>
      <c r="BI171" s="3"/>
      <c r="BJ171" s="3"/>
      <c r="BK171" s="3"/>
      <c r="BL171" s="3"/>
      <c r="BM171" s="3"/>
      <c r="BN171" s="3"/>
      <c r="BO171" s="3"/>
      <c r="BP171" s="3"/>
      <c r="BQ171" s="3"/>
      <c r="BR171" s="3"/>
      <c r="BS171" s="3"/>
      <c r="BT171" s="3"/>
      <c r="BU171" s="99"/>
      <c r="CG171" s="3"/>
      <c r="CH171" s="3"/>
      <c r="CI171" s="3"/>
      <c r="CK171" s="3"/>
      <c r="CL171" s="3"/>
      <c r="CM171" s="3"/>
      <c r="CN171" s="3"/>
      <c r="CO171" s="3"/>
      <c r="CP171" s="3"/>
      <c r="CQ171" s="3"/>
      <c r="CR171" s="3"/>
      <c r="CS171" s="3"/>
      <c r="CT171" s="3"/>
      <c r="CU171" s="3"/>
      <c r="CV171" s="3"/>
      <c r="CW171" s="3"/>
      <c r="CX171" s="3"/>
      <c r="CY171" s="3"/>
      <c r="CZ171" s="3"/>
      <c r="DA171" s="3"/>
      <c r="DB171" s="3"/>
      <c r="DC171" s="99"/>
      <c r="DP171" s="3"/>
      <c r="DQ171" s="3"/>
      <c r="DW171" s="3"/>
      <c r="DX171" s="3"/>
      <c r="ED171" s="3"/>
      <c r="EE171" s="3"/>
      <c r="EF171" s="55"/>
      <c r="EO171" s="3"/>
      <c r="EP171" s="55"/>
      <c r="FB171" s="3"/>
      <c r="FC171" s="3"/>
      <c r="FT171" s="3"/>
      <c r="FU171" s="3"/>
      <c r="FV171" s="27"/>
      <c r="FW171" s="27"/>
      <c r="FX171" s="27"/>
      <c r="FY171" s="27"/>
      <c r="FZ171" s="27"/>
      <c r="GA171" s="3"/>
      <c r="GB171" s="3"/>
      <c r="GC171" s="3"/>
      <c r="GD171" s="3"/>
      <c r="GE171" s="3"/>
      <c r="GF171" s="3"/>
      <c r="GG171" s="3"/>
      <c r="GH171" s="3"/>
      <c r="GI171" s="3"/>
      <c r="GJ171" s="3"/>
      <c r="GK171" s="3"/>
      <c r="GL171" s="3"/>
      <c r="GM171" s="3"/>
      <c r="GN171" s="3"/>
      <c r="GO171" s="3"/>
      <c r="GP171" s="3"/>
      <c r="GQ171" s="3"/>
      <c r="GR171" s="3" t="s">
        <v>94</v>
      </c>
      <c r="GS171" s="3" t="str">
        <f t="shared" si="52"/>
        <v>t16 = 'BANKNIFTY1!'</v>
      </c>
      <c r="GT171" s="3" t="str">
        <f t="shared" si="51"/>
        <v/>
      </c>
      <c r="GU171" s="3"/>
      <c r="GV171" s="3"/>
      <c r="HA171" s="3"/>
      <c r="HB171" s="3"/>
      <c r="HC171" s="3"/>
      <c r="HD171" s="3"/>
      <c r="HE171" s="3"/>
      <c r="HF171" s="3"/>
      <c r="HG171" s="3"/>
      <c r="HH171" s="3"/>
      <c r="HI171" s="3"/>
      <c r="HJ171" s="3"/>
      <c r="HK171" s="3"/>
      <c r="HL171" s="3"/>
      <c r="HM171" s="3"/>
      <c r="HN171" s="55"/>
      <c r="HO171" s="3"/>
      <c r="HP171" s="3"/>
      <c r="HQ171" s="3"/>
      <c r="HR171" s="3"/>
      <c r="HS171" s="3"/>
      <c r="HT171" s="3"/>
      <c r="HU171" s="3"/>
      <c r="HV171" s="3"/>
      <c r="HW171" s="3"/>
      <c r="HX171" s="3"/>
      <c r="HY171" s="3"/>
      <c r="HZ171" s="3"/>
      <c r="IA171" s="3"/>
      <c r="IB171" s="3"/>
      <c r="IC171" s="3"/>
      <c r="ID171" s="3"/>
    </row>
    <row r="172" spans="1:238" x14ac:dyDescent="0.25">
      <c r="A172" s="21" t="str">
        <f>IF(Final_DF!A172="","",Final_DF!A172)</f>
        <v>BANDHANBNK</v>
      </c>
      <c r="B172" s="21" t="str">
        <f>IF(Final_DF!G172="","",Final_DF!G172)</f>
        <v xml:space="preserve">BANDHAN BANK LIMITED                </v>
      </c>
      <c r="C172" s="21" t="str">
        <f>IF(Final_DF!E172="","",Final_DF!E172)</f>
        <v>Finance</v>
      </c>
      <c r="D172" s="21" t="str">
        <f>IF(Final_DF!F172="","",Final_DF!F172)</f>
        <v>Major Banks</v>
      </c>
      <c r="E172" s="21" t="b">
        <f>IF(Final_DF!BT172="","",Final_DF!BT172)</f>
        <v>1</v>
      </c>
      <c r="F172" s="21" t="b">
        <f>IF(Final_DF!BJ172="","",Final_DF!BJ172)</f>
        <v>1</v>
      </c>
      <c r="G172" s="21" t="b">
        <f>IF(Final_DF!CS172="","",Final_DF!CS172)</f>
        <v>0</v>
      </c>
      <c r="H172" s="37" t="str">
        <f>IF(Final_DF!CT172="","",Final_DF!CT172)</f>
        <v>na</v>
      </c>
      <c r="I172" s="37" t="str">
        <f>IF(Final_DF!CU172="","",Final_DF!CU172)</f>
        <v>BULLISH_ALIGNMENT</v>
      </c>
      <c r="J172" s="21" t="str">
        <f>IF(Final_DF!CQ172="","",Final_DF!CQ172)</f>
        <v>BEARISH</v>
      </c>
      <c r="K172" s="21" t="str">
        <f>IF(Final_DF!CB172="","",Final_DF!CB172)</f>
        <v>Short Buildup</v>
      </c>
      <c r="L172" s="22" t="str">
        <f>IF(Final_DF!CV172="","",Final_DF!CV172)</f>
        <v>BULLISH</v>
      </c>
      <c r="M172" s="22">
        <f>IF(Final_DF!CW172="","",Final_DF!CW172)</f>
        <v>19</v>
      </c>
      <c r="N172" s="22">
        <f>IF(Final_DF!CX172="","",Final_DF!CX172)</f>
        <v>41</v>
      </c>
      <c r="O172" s="22" t="b">
        <f>IF(Final_DF!CY172="","",Final_DF!CY172)</f>
        <v>0</v>
      </c>
      <c r="P172" s="22" t="str">
        <f>IF(Final_DF!CM172="","",Final_DF!CM172)</f>
        <v>Buy</v>
      </c>
      <c r="Q172" s="22" t="str">
        <f>IF(Final_DF!CN172="","",Final_DF!CN172)</f>
        <v>LAST_LOSER</v>
      </c>
      <c r="R172" s="22">
        <f>IF(P172="","",ROUND((Final_DF!CO172/6)+1,0))</f>
        <v>2</v>
      </c>
      <c r="S172" s="22">
        <f>IF(Final_DF!CP172="","",Final_DF!CP172)</f>
        <v>225</v>
      </c>
      <c r="T172" s="22">
        <f>IFERROR(VLOOKUP(A172,VSLRT!A:E,3,FALSE),"")</f>
        <v>0</v>
      </c>
      <c r="U172" s="22">
        <f>IFERROR(VLOOKUP(A172,VSLRT!A:E,4,FALSE),"")</f>
        <v>1</v>
      </c>
      <c r="V172" s="22">
        <f>IFERROR(VLOOKUP(A172,VSLRT!A:E,5,FALSE),"")</f>
        <v>0</v>
      </c>
      <c r="W172" s="23" t="b">
        <f>IF(Final_DF!BA172="","",Final_DF!BA172)</f>
        <v>0</v>
      </c>
      <c r="X172" s="23" t="b">
        <f>IF(Final_DF!BB172="","",Final_DF!BB172)</f>
        <v>0</v>
      </c>
      <c r="Y172" s="23" t="b">
        <f>IF(Final_DF!BC172="","",Final_DF!BC172)</f>
        <v>0</v>
      </c>
      <c r="Z172" s="23">
        <f>IF(Final_DF!AW172="","",Final_DF!AW172)</f>
        <v>0</v>
      </c>
      <c r="AA172" s="23">
        <f>IF(Final_DF!AX172="","",Final_DF!AX172)</f>
        <v>0</v>
      </c>
      <c r="AB172" s="23">
        <f>IF(Final_DF!AY172="","",Final_DF!AY172)</f>
        <v>0</v>
      </c>
      <c r="AC172" s="23">
        <f>IF(Final_DF!M172="","",ROUND(Final_DF!M172,2))</f>
        <v>1.59</v>
      </c>
      <c r="AD172" s="23">
        <f>IF(Final_DF!L172="","",ROUND(Final_DF!L172,2))</f>
        <v>229.85</v>
      </c>
      <c r="AE172" s="23" t="b">
        <f>IF(Final_DF!AZ172="","",Final_DF!AZ172)</f>
        <v>0</v>
      </c>
      <c r="AH172" s="23" t="str">
        <f>IF(Final_DF!AO172="","",Final_DF!AO172)</f>
        <v>VR26</v>
      </c>
      <c r="AI172" s="23" t="b">
        <f>IF(Final_DF!AP172="","",Final_DF!AP172)</f>
        <v>0</v>
      </c>
      <c r="AJ172" s="23" t="str">
        <f>IF(Final_DF!AH172="","",Final_DF!AH172)</f>
        <v>0.82</v>
      </c>
      <c r="AK172" s="21" t="str">
        <f>IFERROR(VLOOKUP(A172,Postmarket!A:X,24,FALSE),"")</f>
        <v>LOR13</v>
      </c>
      <c r="AL172" s="21" t="str">
        <f>IFERROR(VLOOKUP(A172,Postmarket!A:X,23,FALSE),"")</f>
        <v>LPR24</v>
      </c>
      <c r="AM172" s="21">
        <f>IFERROR(VLOOKUP(A172,Postmarket!A:X,8,FALSE),"")</f>
        <v>1.48</v>
      </c>
      <c r="AN172" s="21">
        <f>IFERROR(VLOOKUP(A172,Postmarket!A:F,5,FALSE),"")</f>
        <v>226.2</v>
      </c>
      <c r="AO172" s="23" t="str">
        <f>IF(Final_DF!DB172="","",Final_DF!DB172)</f>
        <v>POTENTIAL_ENTRANT</v>
      </c>
      <c r="AP172" s="23">
        <f>IF(Final_DF!CZ172="","",Final_DF!CZ172)</f>
        <v>84.13</v>
      </c>
      <c r="AQ172" s="23">
        <f>IF(Final_DF!DA172="","",Final_DF!DA172)</f>
        <v>79.67</v>
      </c>
      <c r="AR172" s="23" t="b">
        <f>IF(Final_DF!DC172="","",Final_DF!DC172)</f>
        <v>0</v>
      </c>
      <c r="AS172" s="23" t="b">
        <f>IF(Final_DF!DD172="","",Final_DF!DD172)</f>
        <v>0</v>
      </c>
      <c r="AT172" s="23" t="b">
        <f>IF(Final_DF!DE172="","",Final_DF!DE172)</f>
        <v>0</v>
      </c>
      <c r="AU172" s="23" t="b">
        <f>IF(Final_DF!DF172="","",Final_DF!DF172)</f>
        <v>0</v>
      </c>
      <c r="AY172" s="3"/>
      <c r="AZ172" s="3"/>
      <c r="BA172" s="3"/>
      <c r="BC172" s="3"/>
      <c r="BD172" s="3"/>
      <c r="BE172" s="3"/>
      <c r="BF172" s="3"/>
      <c r="BG172" s="3"/>
      <c r="BH172" s="3"/>
      <c r="BI172" s="3"/>
      <c r="BJ172" s="3"/>
      <c r="BK172" s="3"/>
      <c r="BL172" s="3"/>
      <c r="BM172" s="3"/>
      <c r="BN172" s="3"/>
      <c r="BO172" s="3"/>
      <c r="BP172" s="3"/>
      <c r="BQ172" s="3"/>
      <c r="BR172" s="3"/>
      <c r="BS172" s="3"/>
      <c r="BT172" s="3"/>
      <c r="BU172" s="99"/>
      <c r="CG172" s="3"/>
      <c r="CH172" s="3"/>
      <c r="CI172" s="3"/>
      <c r="CK172" s="3"/>
      <c r="CL172" s="3"/>
      <c r="CM172" s="3"/>
      <c r="CN172" s="3"/>
      <c r="CO172" s="3"/>
      <c r="CP172" s="3"/>
      <c r="CQ172" s="3"/>
      <c r="CR172" s="3"/>
      <c r="CS172" s="3"/>
      <c r="CT172" s="3"/>
      <c r="CU172" s="3"/>
      <c r="CV172" s="3"/>
      <c r="CW172" s="3"/>
      <c r="CX172" s="3"/>
      <c r="CY172" s="3"/>
      <c r="CZ172" s="3"/>
      <c r="DA172" s="3"/>
      <c r="DB172" s="3"/>
      <c r="DC172" s="99"/>
      <c r="DP172" s="3"/>
      <c r="DQ172" s="3"/>
      <c r="DW172" s="3"/>
      <c r="DX172" s="3"/>
      <c r="ED172" s="3"/>
      <c r="EE172" s="3"/>
      <c r="EF172" s="55"/>
      <c r="EO172" s="3"/>
      <c r="EP172" s="55"/>
      <c r="FB172" s="3"/>
      <c r="FC172" s="3"/>
      <c r="FT172" s="3"/>
      <c r="FU172" s="3"/>
      <c r="FV172" s="27"/>
      <c r="FW172" s="27"/>
      <c r="FX172" s="27"/>
      <c r="FY172" s="27"/>
      <c r="FZ172" s="27"/>
      <c r="GA172" s="3"/>
      <c r="GB172" s="3"/>
      <c r="GC172" s="3"/>
      <c r="GD172" s="3"/>
      <c r="GE172" s="3"/>
      <c r="GF172" s="3"/>
      <c r="GG172" s="3"/>
      <c r="GH172" s="3"/>
      <c r="GI172" s="3"/>
      <c r="GJ172" s="3"/>
      <c r="GK172" s="3"/>
      <c r="GL172" s="3"/>
      <c r="GM172" s="3"/>
      <c r="GN172" s="3"/>
      <c r="GO172" s="3"/>
      <c r="GP172" s="3"/>
      <c r="GQ172" s="3"/>
      <c r="GR172" s="3" t="s">
        <v>95</v>
      </c>
      <c r="GS172" s="3" t="str">
        <f t="shared" si="52"/>
        <v>t17 = 'BANKNIFTY1!'</v>
      </c>
      <c r="GT172" s="3" t="str">
        <f t="shared" si="51"/>
        <v/>
      </c>
      <c r="GU172" s="3"/>
      <c r="GV172" s="3"/>
      <c r="HA172" s="3"/>
      <c r="HB172" s="3"/>
      <c r="HC172" s="3"/>
      <c r="HD172" s="3"/>
      <c r="HE172" s="3"/>
      <c r="HF172" s="3"/>
      <c r="HG172" s="3"/>
      <c r="HH172" s="3"/>
      <c r="HI172" s="3"/>
      <c r="HJ172" s="3"/>
      <c r="HK172" s="3"/>
      <c r="HL172" s="3"/>
      <c r="HM172" s="3"/>
      <c r="HN172" s="55"/>
      <c r="HO172" s="3"/>
      <c r="HP172" s="3"/>
      <c r="HQ172" s="3"/>
      <c r="HR172" s="3"/>
      <c r="HS172" s="3"/>
      <c r="HT172" s="3"/>
      <c r="HU172" s="3"/>
      <c r="HV172" s="3"/>
      <c r="HW172" s="3"/>
      <c r="HX172" s="3"/>
      <c r="HY172" s="3"/>
      <c r="HZ172" s="3"/>
      <c r="IA172" s="3"/>
      <c r="IB172" s="3"/>
      <c r="IC172" s="3"/>
      <c r="ID172" s="3"/>
    </row>
    <row r="173" spans="1:238" x14ac:dyDescent="0.25">
      <c r="A173" s="21" t="str">
        <f>IF(Final_DF!A173="","",Final_DF!A173)</f>
        <v>RBLBANK</v>
      </c>
      <c r="B173" s="21" t="str">
        <f>IF(Final_DF!G173="","",Final_DF!G173)</f>
        <v xml:space="preserve">RBL BANK LIMITED                    </v>
      </c>
      <c r="C173" s="21" t="str">
        <f>IF(Final_DF!E173="","",Final_DF!E173)</f>
        <v>Finance</v>
      </c>
      <c r="D173" s="21" t="str">
        <f>IF(Final_DF!F173="","",Final_DF!F173)</f>
        <v>Major Banks</v>
      </c>
      <c r="E173" s="21" t="b">
        <f>IF(Final_DF!BT173="","",Final_DF!BT173)</f>
        <v>1</v>
      </c>
      <c r="F173" s="21" t="b">
        <f>IF(Final_DF!BJ173="","",Final_DF!BJ173)</f>
        <v>1</v>
      </c>
      <c r="G173" s="21" t="b">
        <f>IF(Final_DF!CS173="","",Final_DF!CS173)</f>
        <v>1</v>
      </c>
      <c r="H173" s="37" t="str">
        <f>IF(Final_DF!CT173="","",Final_DF!CT173)</f>
        <v>BEARISH_ALIGNMENT</v>
      </c>
      <c r="I173" s="37" t="str">
        <f>IF(Final_DF!CU173="","",Final_DF!CU173)</f>
        <v>na</v>
      </c>
      <c r="J173" s="21" t="str">
        <f>IF(Final_DF!CQ173="","",Final_DF!CQ173)</f>
        <v>BEARISH</v>
      </c>
      <c r="K173" s="21" t="str">
        <f>IF(Final_DF!CB173="","",Final_DF!CB173)</f>
        <v>Significant Short Buildup</v>
      </c>
      <c r="L173" s="22" t="str">
        <f>IF(Final_DF!CV173="","",Final_DF!CV173)</f>
        <v>BULLISH</v>
      </c>
      <c r="M173" s="22">
        <f>IF(Final_DF!CW173="","",Final_DF!CW173)</f>
        <v>5</v>
      </c>
      <c r="N173" s="22">
        <f>IF(Final_DF!CX173="","",Final_DF!CX173)</f>
        <v>49</v>
      </c>
      <c r="O173" s="22" t="b">
        <f>IF(Final_DF!CY173="","",Final_DF!CY173)</f>
        <v>0</v>
      </c>
      <c r="P173" s="22" t="str">
        <f>IF(Final_DF!CM173="","",Final_DF!CM173)</f>
        <v>Sell</v>
      </c>
      <c r="Q173" s="22" t="str">
        <f>IF(Final_DF!CN173="","",Final_DF!CN173)</f>
        <v>LAST_LOSER</v>
      </c>
      <c r="R173" s="22">
        <f>IF(P173="","",ROUND((Final_DF!CO173/6)+1,0))</f>
        <v>6</v>
      </c>
      <c r="S173" s="22">
        <f>IF(Final_DF!CP173="","",Final_DF!CP173)</f>
        <v>295</v>
      </c>
      <c r="T173" s="22">
        <f>IFERROR(VLOOKUP(A173,VSLRT!A:E,3,FALSE),"")</f>
        <v>0</v>
      </c>
      <c r="U173" s="22">
        <f>IFERROR(VLOOKUP(A173,VSLRT!A:E,4,FALSE),"")</f>
        <v>0</v>
      </c>
      <c r="V173" s="22">
        <f>IFERROR(VLOOKUP(A173,VSLRT!A:E,5,FALSE),"")</f>
        <v>0</v>
      </c>
      <c r="W173" s="23" t="b">
        <f>IF(Final_DF!BA173="","",Final_DF!BA173)</f>
        <v>0</v>
      </c>
      <c r="X173" s="23" t="b">
        <f>IF(Final_DF!BB173="","",Final_DF!BB173)</f>
        <v>0</v>
      </c>
      <c r="Y173" s="23" t="b">
        <f>IF(Final_DF!BC173="","",Final_DF!BC173)</f>
        <v>0</v>
      </c>
      <c r="Z173" s="23">
        <f>IF(Final_DF!AW173="","",Final_DF!AW173)</f>
        <v>0</v>
      </c>
      <c r="AA173" s="23">
        <f>IF(Final_DF!AX173="","",Final_DF!AX173)</f>
        <v>0</v>
      </c>
      <c r="AB173" s="23">
        <f>IF(Final_DF!AY173="","",Final_DF!AY173)</f>
        <v>0</v>
      </c>
      <c r="AC173" s="23">
        <f>IF(Final_DF!M173="","",ROUND(Final_DF!M173,2))</f>
        <v>1.78</v>
      </c>
      <c r="AD173" s="23">
        <f>IF(Final_DF!L173="","",ROUND(Final_DF!L173,2))</f>
        <v>268.7</v>
      </c>
      <c r="AE173" s="23" t="b">
        <f>IF(Final_DF!AZ173="","",Final_DF!AZ173)</f>
        <v>0</v>
      </c>
      <c r="AH173" s="23" t="str">
        <f>IF(Final_DF!AO173="","",Final_DF!AO173)</f>
        <v>VR3</v>
      </c>
      <c r="AI173" s="23" t="b">
        <f>IF(Final_DF!AP173="","",Final_DF!AP173)</f>
        <v>1</v>
      </c>
      <c r="AJ173" s="23" t="str">
        <f>IF(Final_DF!AH173="","",Final_DF!AH173)</f>
        <v>-0.47</v>
      </c>
      <c r="AK173" s="21" t="str">
        <f>IFERROR(VLOOKUP(A173,Postmarket!A:X,24,FALSE),"")</f>
        <v>LOR12</v>
      </c>
      <c r="AL173" s="21" t="str">
        <f>IFERROR(VLOOKUP(A173,Postmarket!A:X,23,FALSE),"")</f>
        <v/>
      </c>
      <c r="AM173" s="21">
        <f>IFERROR(VLOOKUP(A173,Postmarket!A:X,8,FALSE),"")</f>
        <v>1.1499999999999999</v>
      </c>
      <c r="AN173" s="21">
        <f>IFERROR(VLOOKUP(A173,Postmarket!A:F,5,FALSE),"")</f>
        <v>265.25</v>
      </c>
      <c r="AO173" s="23" t="str">
        <f>IF(Final_DF!DB173="","",Final_DF!DB173)</f>
        <v>BANNED</v>
      </c>
      <c r="AP173" s="23">
        <f>IF(Final_DF!CZ173="","",Final_DF!CZ173)</f>
        <v>90.97</v>
      </c>
      <c r="AQ173" s="23">
        <f>IF(Final_DF!DA173="","",Final_DF!DA173)</f>
        <v>104.52</v>
      </c>
      <c r="AR173" s="23" t="b">
        <f>IF(Final_DF!DC173="","",Final_DF!DC173)</f>
        <v>0</v>
      </c>
      <c r="AS173" s="23" t="b">
        <f>IF(Final_DF!DD173="","",Final_DF!DD173)</f>
        <v>0</v>
      </c>
      <c r="AT173" s="23" t="b">
        <f>IF(Final_DF!DE173="","",Final_DF!DE173)</f>
        <v>0</v>
      </c>
      <c r="AU173" s="23" t="b">
        <f>IF(Final_DF!DF173="","",Final_DF!DF173)</f>
        <v>0</v>
      </c>
      <c r="AY173" s="3"/>
      <c r="AZ173" s="3"/>
      <c r="BA173" s="3"/>
      <c r="BC173" s="3"/>
      <c r="BD173" s="3"/>
      <c r="BE173" s="3"/>
      <c r="BF173" s="3"/>
      <c r="BG173" s="3"/>
      <c r="BH173" s="3"/>
      <c r="BI173" s="3"/>
      <c r="BJ173" s="3"/>
      <c r="BK173" s="3"/>
      <c r="BL173" s="3"/>
      <c r="BM173" s="3"/>
      <c r="BN173" s="3"/>
      <c r="BO173" s="3"/>
      <c r="BP173" s="3"/>
      <c r="BQ173" s="3"/>
      <c r="BR173" s="3"/>
      <c r="BS173" s="3"/>
      <c r="BT173" s="3"/>
      <c r="BU173" s="99"/>
      <c r="CG173" s="3"/>
      <c r="CH173" s="3"/>
      <c r="CI173" s="3"/>
      <c r="CK173" s="3"/>
      <c r="CL173" s="3"/>
      <c r="CM173" s="3"/>
      <c r="CN173" s="3"/>
      <c r="CO173" s="3"/>
      <c r="CP173" s="3"/>
      <c r="CQ173" s="3"/>
      <c r="CR173" s="3"/>
      <c r="CS173" s="3"/>
      <c r="CT173" s="3"/>
      <c r="CU173" s="3"/>
      <c r="CV173" s="3"/>
      <c r="CW173" s="3"/>
      <c r="CX173" s="3"/>
      <c r="CY173" s="3"/>
      <c r="CZ173" s="3"/>
      <c r="DA173" s="3"/>
      <c r="DB173" s="3"/>
      <c r="DC173" s="99"/>
      <c r="DP173" s="3"/>
      <c r="DQ173" s="3"/>
      <c r="DW173" s="3"/>
      <c r="DX173" s="3"/>
      <c r="ED173" s="3"/>
      <c r="EE173" s="3"/>
      <c r="EF173" s="55"/>
      <c r="EO173" s="3"/>
      <c r="EP173" s="55"/>
      <c r="FB173" s="3"/>
      <c r="FC173" s="3"/>
      <c r="FT173" s="3"/>
      <c r="FU173" s="3"/>
      <c r="FV173" s="27"/>
      <c r="FW173" s="27"/>
      <c r="FX173" s="27"/>
      <c r="FY173" s="27"/>
      <c r="FZ173" s="27"/>
      <c r="GA173" s="3"/>
      <c r="GB173" s="3"/>
      <c r="GC173" s="3"/>
      <c r="GD173" s="3"/>
      <c r="GE173" s="3"/>
      <c r="GF173" s="3"/>
      <c r="GG173" s="3"/>
      <c r="GH173" s="3"/>
      <c r="GI173" s="3"/>
      <c r="GJ173" s="3"/>
      <c r="GK173" s="3"/>
      <c r="GL173" s="3"/>
      <c r="GM173" s="3"/>
      <c r="GN173" s="3"/>
      <c r="GO173" s="3"/>
      <c r="GP173" s="3"/>
      <c r="GQ173" s="3"/>
      <c r="GR173" s="3" t="s">
        <v>96</v>
      </c>
      <c r="GS173" s="3" t="str">
        <f t="shared" si="52"/>
        <v>t18 = 'BANKNIFTY1!'</v>
      </c>
      <c r="GT173" s="3" t="str">
        <f t="shared" si="51"/>
        <v/>
      </c>
      <c r="GU173" s="3"/>
      <c r="GV173" s="3"/>
      <c r="HA173" s="3"/>
      <c r="HB173" s="3"/>
      <c r="HC173" s="3"/>
      <c r="HD173" s="3"/>
      <c r="HE173" s="3"/>
      <c r="HF173" s="3"/>
      <c r="HG173" s="3"/>
      <c r="HH173" s="3"/>
      <c r="HI173" s="3"/>
      <c r="HJ173" s="3"/>
      <c r="HK173" s="3"/>
      <c r="HL173" s="3"/>
      <c r="HM173" s="3"/>
      <c r="HN173" s="55"/>
      <c r="HO173" s="3"/>
      <c r="HP173" s="3"/>
      <c r="HQ173" s="3"/>
      <c r="HR173" s="3"/>
      <c r="HS173" s="3"/>
      <c r="HT173" s="3"/>
      <c r="HU173" s="3"/>
      <c r="HV173" s="3"/>
      <c r="HW173" s="3"/>
      <c r="HX173" s="3"/>
      <c r="HY173" s="3"/>
      <c r="HZ173" s="3"/>
      <c r="IA173" s="3"/>
      <c r="IB173" s="3"/>
      <c r="IC173" s="3"/>
      <c r="ID173" s="3"/>
    </row>
    <row r="174" spans="1:238" x14ac:dyDescent="0.25">
      <c r="A174" s="21" t="str">
        <f>IF(Final_DF!A174="","",Final_DF!A174)</f>
        <v>CANBK</v>
      </c>
      <c r="B174" s="21" t="str">
        <f>IF(Final_DF!G174="","",Final_DF!G174)</f>
        <v xml:space="preserve">CANARA BANK                         </v>
      </c>
      <c r="C174" s="21" t="str">
        <f>IF(Final_DF!E174="","",Final_DF!E174)</f>
        <v>Finance</v>
      </c>
      <c r="D174" s="21" t="str">
        <f>IF(Final_DF!F174="","",Final_DF!F174)</f>
        <v>Regional Banks</v>
      </c>
      <c r="E174" s="21" t="b">
        <f>IF(Final_DF!BT174="","",Final_DF!BT174)</f>
        <v>1</v>
      </c>
      <c r="F174" s="21" t="b">
        <f>IF(Final_DF!BJ174="","",Final_DF!BJ174)</f>
        <v>1</v>
      </c>
      <c r="G174" s="21" t="b">
        <f>IF(Final_DF!CS174="","",Final_DF!CS174)</f>
        <v>1</v>
      </c>
      <c r="H174" s="37" t="str">
        <f>IF(Final_DF!CT174="","",Final_DF!CT174)</f>
        <v>BULLISH_ALIGNMENT</v>
      </c>
      <c r="I174" s="37" t="str">
        <f>IF(Final_DF!CU174="","",Final_DF!CU174)</f>
        <v>BULLISH_ALIGNMENT</v>
      </c>
      <c r="J174" s="21" t="str">
        <f>IF(Final_DF!CQ174="","",Final_DF!CQ174)</f>
        <v>BULLISH</v>
      </c>
      <c r="K174" s="21" t="str">
        <f>IF(Final_DF!CB174="","",Final_DF!CB174)</f>
        <v>Significant Long Buildup</v>
      </c>
      <c r="L174" s="22" t="str">
        <f>IF(Final_DF!CV174="","",Final_DF!CV174)</f>
        <v>BULLISH</v>
      </c>
      <c r="M174" s="22">
        <f>IF(Final_DF!CW174="","",Final_DF!CW174)</f>
        <v>3</v>
      </c>
      <c r="N174" s="22">
        <f>IF(Final_DF!CX174="","",Final_DF!CX174)</f>
        <v>78</v>
      </c>
      <c r="O174" s="22" t="b">
        <f>IF(Final_DF!CY174="","",Final_DF!CY174)</f>
        <v>1</v>
      </c>
      <c r="P174" s="22" t="str">
        <f>IF(Final_DF!CM174="","",Final_DF!CM174)</f>
        <v>Buy</v>
      </c>
      <c r="Q174" s="22" t="str">
        <f>IF(Final_DF!CN174="","",Final_DF!CN174)</f>
        <v>LAST_LOSER</v>
      </c>
      <c r="R174" s="22">
        <f>IF(P174="","",ROUND((Final_DF!CO174/6)+1,0))</f>
        <v>3</v>
      </c>
      <c r="S174" s="22">
        <f>IF(Final_DF!CP174="","",Final_DF!CP174)</f>
        <v>450</v>
      </c>
      <c r="T174" s="22">
        <f>IFERROR(VLOOKUP(A174,VSLRT!A:E,3,FALSE),"")</f>
        <v>0</v>
      </c>
      <c r="U174" s="22">
        <f>IFERROR(VLOOKUP(A174,VSLRT!A:E,4,FALSE),"")</f>
        <v>0</v>
      </c>
      <c r="V174" s="22">
        <f>IFERROR(VLOOKUP(A174,VSLRT!A:E,5,FALSE),"")</f>
        <v>0</v>
      </c>
      <c r="W174" s="23" t="b">
        <f>IF(Final_DF!BA174="","",Final_DF!BA174)</f>
        <v>0</v>
      </c>
      <c r="X174" s="23" t="b">
        <f>IF(Final_DF!BB174="","",Final_DF!BB174)</f>
        <v>0</v>
      </c>
      <c r="Y174" s="23" t="b">
        <f>IF(Final_DF!BC174="","",Final_DF!BC174)</f>
        <v>0</v>
      </c>
      <c r="Z174" s="23">
        <f>IF(Final_DF!AW174="","",Final_DF!AW174)</f>
        <v>0</v>
      </c>
      <c r="AA174" s="23">
        <f>IF(Final_DF!AX174="","",Final_DF!AX174)</f>
        <v>0</v>
      </c>
      <c r="AB174" s="23">
        <f>IF(Final_DF!AY174="","",Final_DF!AY174)</f>
        <v>0</v>
      </c>
      <c r="AC174" s="23">
        <f>IF(Final_DF!M174="","",ROUND(Final_DF!M174,2))</f>
        <v>1.96</v>
      </c>
      <c r="AD174" s="23">
        <f>IF(Final_DF!L174="","",ROUND(Final_DF!L174,2))</f>
        <v>476.95</v>
      </c>
      <c r="AE174" s="23" t="b">
        <f>IF(Final_DF!AZ174="","",Final_DF!AZ174)</f>
        <v>0</v>
      </c>
      <c r="AH174" s="23" t="str">
        <f>IF(Final_DF!AO174="","",Final_DF!AO174)</f>
        <v>VR52</v>
      </c>
      <c r="AI174" s="23" t="b">
        <f>IF(Final_DF!AP174="","",Final_DF!AP174)</f>
        <v>0</v>
      </c>
      <c r="AJ174" s="23" t="str">
        <f>IF(Final_DF!AH174="","",Final_DF!AH174)</f>
        <v>0.45</v>
      </c>
      <c r="AK174" s="21" t="str">
        <f>IFERROR(VLOOKUP(A174,Postmarket!A:X,24,FALSE),"")</f>
        <v>LOR24</v>
      </c>
      <c r="AL174" s="21" t="str">
        <f>IFERROR(VLOOKUP(A174,Postmarket!A:X,23,FALSE),"")</f>
        <v>LPR12</v>
      </c>
      <c r="AM174" s="21">
        <f>IFERROR(VLOOKUP(A174,Postmarket!A:X,8,FALSE),"")</f>
        <v>2.4500000000000002</v>
      </c>
      <c r="AN174" s="21">
        <f>IFERROR(VLOOKUP(A174,Postmarket!A:F,5,FALSE),"")</f>
        <v>466.65</v>
      </c>
      <c r="AO174" s="23" t="str">
        <f>IF(Final_DF!DB174="","",Final_DF!DB174)</f>
        <v/>
      </c>
      <c r="AP174" s="23">
        <f>IF(Final_DF!CZ174="","",Final_DF!CZ174)</f>
        <v>74.290000000000006</v>
      </c>
      <c r="AQ174" s="23">
        <f>IF(Final_DF!DA174="","",Final_DF!DA174)</f>
        <v>72.91</v>
      </c>
      <c r="AR174" s="23" t="b">
        <f>IF(Final_DF!DC174="","",Final_DF!DC174)</f>
        <v>1</v>
      </c>
      <c r="AS174" s="23" t="b">
        <f>IF(Final_DF!DD174="","",Final_DF!DD174)</f>
        <v>0</v>
      </c>
      <c r="AT174" s="23" t="b">
        <f>IF(Final_DF!DE174="","",Final_DF!DE174)</f>
        <v>1</v>
      </c>
      <c r="AU174" s="23" t="b">
        <f>IF(Final_DF!DF174="","",Final_DF!DF174)</f>
        <v>0</v>
      </c>
      <c r="AY174" s="3"/>
      <c r="AZ174" s="3"/>
      <c r="BA174" s="3"/>
      <c r="BC174" s="3"/>
      <c r="BD174" s="3"/>
      <c r="BE174" s="3"/>
      <c r="BF174" s="3"/>
      <c r="BG174" s="3"/>
      <c r="BH174" s="3"/>
      <c r="BI174" s="3"/>
      <c r="BJ174" s="3"/>
      <c r="BK174" s="3"/>
      <c r="BL174" s="3"/>
      <c r="BM174" s="3"/>
      <c r="BN174" s="3"/>
      <c r="BO174" s="3"/>
      <c r="BP174" s="3"/>
      <c r="BQ174" s="3"/>
      <c r="BR174" s="3"/>
      <c r="BS174" s="3"/>
      <c r="BT174" s="3"/>
      <c r="BU174" s="99"/>
      <c r="CG174" s="3"/>
      <c r="CH174" s="3"/>
      <c r="CI174" s="3"/>
      <c r="CK174" s="3"/>
      <c r="CL174" s="3"/>
      <c r="CM174" s="3"/>
      <c r="CN174" s="3"/>
      <c r="CO174" s="3"/>
      <c r="CP174" s="3"/>
      <c r="CQ174" s="3"/>
      <c r="CR174" s="3"/>
      <c r="CS174" s="3"/>
      <c r="CT174" s="3"/>
      <c r="CU174" s="3"/>
      <c r="CV174" s="3"/>
      <c r="CW174" s="3"/>
      <c r="CX174" s="3"/>
      <c r="CY174" s="3"/>
      <c r="CZ174" s="3"/>
      <c r="DA174" s="3"/>
      <c r="DB174" s="3"/>
      <c r="DC174" s="99"/>
      <c r="DP174" s="3"/>
      <c r="DQ174" s="3"/>
      <c r="DW174" s="3"/>
      <c r="DX174" s="3"/>
      <c r="ED174" s="3"/>
      <c r="EE174" s="3"/>
      <c r="EF174" s="55"/>
      <c r="EO174" s="3"/>
      <c r="EP174" s="55"/>
      <c r="FB174" s="3"/>
      <c r="FC174" s="3"/>
      <c r="FT174" s="3"/>
      <c r="FU174" s="3"/>
      <c r="FV174" s="27"/>
      <c r="FW174" s="27"/>
      <c r="FX174" s="27"/>
      <c r="FY174" s="27"/>
      <c r="FZ174" s="27"/>
      <c r="GA174" s="3"/>
      <c r="GB174" s="3"/>
      <c r="GC174" s="3"/>
      <c r="GD174" s="3"/>
      <c r="GE174" s="3"/>
      <c r="GF174" s="3"/>
      <c r="GG174" s="3"/>
      <c r="GH174" s="3"/>
      <c r="GI174" s="3"/>
      <c r="GJ174" s="3"/>
      <c r="GK174" s="3"/>
      <c r="GL174" s="3"/>
      <c r="GM174" s="3"/>
      <c r="GN174" s="3"/>
      <c r="GO174" s="3"/>
      <c r="GP174" s="3"/>
      <c r="GQ174" s="3"/>
      <c r="GR174" s="3" t="s">
        <v>97</v>
      </c>
      <c r="GS174" s="3" t="str">
        <f t="shared" si="52"/>
        <v>t19 = 'BANKNIFTY1!'</v>
      </c>
      <c r="GT174" s="3" t="str">
        <f t="shared" si="51"/>
        <v/>
      </c>
      <c r="GU174" s="3"/>
      <c r="GV174" s="3"/>
      <c r="HA174" s="3"/>
      <c r="HB174" s="3"/>
      <c r="HC174" s="3"/>
      <c r="HD174" s="3"/>
      <c r="HE174" s="3"/>
      <c r="HF174" s="3"/>
      <c r="HG174" s="3"/>
      <c r="HH174" s="3"/>
      <c r="HI174" s="3"/>
      <c r="HJ174" s="3"/>
      <c r="HK174" s="3"/>
      <c r="HL174" s="3"/>
      <c r="HM174" s="3"/>
      <c r="HN174" s="55"/>
      <c r="HO174" s="3"/>
      <c r="HP174" s="3"/>
      <c r="HQ174" s="3"/>
      <c r="HR174" s="3"/>
      <c r="HS174" s="3"/>
      <c r="HT174" s="3"/>
      <c r="HU174" s="3"/>
      <c r="HV174" s="3"/>
      <c r="HW174" s="3"/>
      <c r="HX174" s="3"/>
      <c r="HY174" s="3"/>
      <c r="HZ174" s="3"/>
      <c r="IA174" s="3"/>
      <c r="IB174" s="3"/>
      <c r="IC174" s="3"/>
      <c r="ID174" s="3"/>
    </row>
    <row r="175" spans="1:238" x14ac:dyDescent="0.25">
      <c r="A175" s="21" t="str">
        <f>IF(Final_DF!A175="","",Final_DF!A175)</f>
        <v>AUBANK</v>
      </c>
      <c r="B175" s="21" t="str">
        <f>IF(Final_DF!G175="","",Final_DF!G175)</f>
        <v xml:space="preserve">AU SMALL FINANCE BANK LTD           </v>
      </c>
      <c r="C175" s="21" t="str">
        <f>IF(Final_DF!E175="","",Final_DF!E175)</f>
        <v>Finance</v>
      </c>
      <c r="D175" s="21" t="str">
        <f>IF(Final_DF!F175="","",Final_DF!F175)</f>
        <v>Finance/Rental/Leasing</v>
      </c>
      <c r="E175" s="21" t="b">
        <f>IF(Final_DF!BT175="","",Final_DF!BT175)</f>
        <v>1</v>
      </c>
      <c r="F175" s="21" t="b">
        <f>IF(Final_DF!BJ175="","",Final_DF!BJ175)</f>
        <v>1</v>
      </c>
      <c r="G175" s="21" t="b">
        <f>IF(Final_DF!CS175="","",Final_DF!CS175)</f>
        <v>1</v>
      </c>
      <c r="H175" s="37" t="str">
        <f>IF(Final_DF!CT175="","",Final_DF!CT175)</f>
        <v>BEARISH_ALIGNMENT</v>
      </c>
      <c r="I175" s="37" t="str">
        <f>IF(Final_DF!CU175="","",Final_DF!CU175)</f>
        <v>na</v>
      </c>
      <c r="J175" s="21" t="str">
        <f>IF(Final_DF!CQ175="","",Final_DF!CQ175)</f>
        <v>BEARISH</v>
      </c>
      <c r="K175" s="21" t="str">
        <f>IF(Final_DF!CB175="","",Final_DF!CB175)</f>
        <v>Significant Short Buildup</v>
      </c>
      <c r="L175" s="22" t="str">
        <f>IF(Final_DF!CV175="","",Final_DF!CV175)</f>
        <v>BULLISH</v>
      </c>
      <c r="M175" s="22">
        <f>IF(Final_DF!CW175="","",Final_DF!CW175)</f>
        <v>15</v>
      </c>
      <c r="N175" s="22">
        <f>IF(Final_DF!CX175="","",Final_DF!CX175)</f>
        <v>130</v>
      </c>
      <c r="O175" s="22" t="b">
        <f>IF(Final_DF!CY175="","",Final_DF!CY175)</f>
        <v>0</v>
      </c>
      <c r="P175" s="22" t="str">
        <f>IF(Final_DF!CM175="","",Final_DF!CM175)</f>
        <v>Sell</v>
      </c>
      <c r="Q175" s="22" t="str">
        <f>IF(Final_DF!CN175="","",Final_DF!CN175)</f>
        <v>LAST_LOSER</v>
      </c>
      <c r="R175" s="22">
        <f>IF(P175="","",ROUND((Final_DF!CO175/6)+1,0))</f>
        <v>8</v>
      </c>
      <c r="S175" s="22">
        <f>IF(Final_DF!CP175="","",Final_DF!CP175)</f>
        <v>780</v>
      </c>
      <c r="T175" s="22">
        <f>IFERROR(VLOOKUP(A175,VSLRT!A:E,3,FALSE),"")</f>
        <v>1</v>
      </c>
      <c r="U175" s="22">
        <f>IFERROR(VLOOKUP(A175,VSLRT!A:E,4,FALSE),"")</f>
        <v>1</v>
      </c>
      <c r="V175" s="22">
        <f>IFERROR(VLOOKUP(A175,VSLRT!A:E,5,FALSE),"")</f>
        <v>0</v>
      </c>
      <c r="W175" s="23" t="b">
        <f>IF(Final_DF!BA175="","",Final_DF!BA175)</f>
        <v>0</v>
      </c>
      <c r="X175" s="23" t="b">
        <f>IF(Final_DF!BB175="","",Final_DF!BB175)</f>
        <v>0</v>
      </c>
      <c r="Y175" s="23" t="b">
        <f>IF(Final_DF!BC175="","",Final_DF!BC175)</f>
        <v>0</v>
      </c>
      <c r="Z175" s="23">
        <f>IF(Final_DF!AW175="","",Final_DF!AW175)</f>
        <v>0</v>
      </c>
      <c r="AA175" s="23">
        <f>IF(Final_DF!AX175="","",Final_DF!AX175)</f>
        <v>0</v>
      </c>
      <c r="AB175" s="23">
        <f>IF(Final_DF!AY175="","",Final_DF!AY175)</f>
        <v>0</v>
      </c>
      <c r="AC175" s="23">
        <f>IF(Final_DF!M175="","",ROUND(Final_DF!M175,2))</f>
        <v>2.02</v>
      </c>
      <c r="AD175" s="23">
        <f>IF(Final_DF!L175="","",ROUND(Final_DF!L175,2))</f>
        <v>748.1</v>
      </c>
      <c r="AE175" s="23" t="b">
        <f>IF(Final_DF!AZ175="","",Final_DF!AZ175)</f>
        <v>0</v>
      </c>
      <c r="AH175" s="23" t="str">
        <f>IF(Final_DF!AO175="","",Final_DF!AO175)</f>
        <v>VR77</v>
      </c>
      <c r="AI175" s="23" t="b">
        <f>IF(Final_DF!AP175="","",Final_DF!AP175)</f>
        <v>0</v>
      </c>
      <c r="AJ175" s="23" t="str">
        <f>IF(Final_DF!AH175="","",Final_DF!AH175)</f>
        <v>0.99</v>
      </c>
      <c r="AK175" s="21" t="str">
        <f>IFERROR(VLOOKUP(A175,Postmarket!A:X,24,FALSE),"")</f>
        <v/>
      </c>
      <c r="AL175" s="21" t="str">
        <f>IFERROR(VLOOKUP(A175,Postmarket!A:X,23,FALSE),"")</f>
        <v>LPR9</v>
      </c>
      <c r="AM175" s="21">
        <f>IFERROR(VLOOKUP(A175,Postmarket!A:X,8,FALSE),"")</f>
        <v>2.66</v>
      </c>
      <c r="AN175" s="21">
        <f>IFERROR(VLOOKUP(A175,Postmarket!A:F,5,FALSE),"")</f>
        <v>730.55</v>
      </c>
      <c r="AO175" s="23" t="str">
        <f>IF(Final_DF!DB175="","",Final_DF!DB175)</f>
        <v/>
      </c>
      <c r="AP175" s="23">
        <f>IF(Final_DF!CZ175="","",Final_DF!CZ175)</f>
        <v>37.01</v>
      </c>
      <c r="AQ175" s="23">
        <f>IF(Final_DF!DA175="","",Final_DF!DA175)</f>
        <v>35.700000000000003</v>
      </c>
      <c r="AR175" s="23" t="b">
        <f>IF(Final_DF!DC175="","",Final_DF!DC175)</f>
        <v>0</v>
      </c>
      <c r="AS175" s="23" t="b">
        <f>IF(Final_DF!DD175="","",Final_DF!DD175)</f>
        <v>0</v>
      </c>
      <c r="AT175" s="23" t="b">
        <f>IF(Final_DF!DE175="","",Final_DF!DE175)</f>
        <v>0</v>
      </c>
      <c r="AU175" s="23" t="b">
        <f>IF(Final_DF!DF175="","",Final_DF!DF175)</f>
        <v>0</v>
      </c>
      <c r="AY175" s="3"/>
      <c r="AZ175" s="3"/>
      <c r="BA175" s="3"/>
      <c r="BC175" s="3"/>
      <c r="BD175" s="3"/>
      <c r="BE175" s="3"/>
      <c r="BF175" s="3"/>
      <c r="BG175" s="3"/>
      <c r="BH175" s="3"/>
      <c r="BI175" s="3"/>
      <c r="BJ175" s="3"/>
      <c r="BK175" s="3"/>
      <c r="BL175" s="3"/>
      <c r="BM175" s="3"/>
      <c r="BN175" s="3"/>
      <c r="BO175" s="3"/>
      <c r="BP175" s="3"/>
      <c r="BQ175" s="3"/>
      <c r="BR175" s="3"/>
      <c r="BS175" s="3"/>
      <c r="BT175" s="3"/>
      <c r="BU175" s="99"/>
      <c r="CG175" s="3"/>
      <c r="CH175" s="3"/>
      <c r="CI175" s="3"/>
      <c r="CK175" s="3"/>
      <c r="CL175" s="3"/>
      <c r="CM175" s="3"/>
      <c r="CN175" s="3"/>
      <c r="CO175" s="3"/>
      <c r="CP175" s="3"/>
      <c r="CQ175" s="3"/>
      <c r="CR175" s="3"/>
      <c r="CS175" s="3"/>
      <c r="CT175" s="3"/>
      <c r="CU175" s="3"/>
      <c r="CV175" s="3"/>
      <c r="CW175" s="3"/>
      <c r="CX175" s="3"/>
      <c r="CY175" s="3"/>
      <c r="CZ175" s="3"/>
      <c r="DA175" s="3"/>
      <c r="DB175" s="3"/>
      <c r="DC175" s="99"/>
      <c r="DP175" s="3"/>
      <c r="DQ175" s="3"/>
      <c r="DW175" s="3"/>
      <c r="DX175" s="3"/>
      <c r="ED175" s="3"/>
      <c r="EE175" s="3"/>
      <c r="EF175" s="55"/>
      <c r="EO175" s="3"/>
      <c r="EP175" s="55"/>
      <c r="FB175" s="3"/>
      <c r="FC175" s="3"/>
      <c r="FT175" s="3"/>
      <c r="FU175" s="3"/>
      <c r="FV175" s="27"/>
      <c r="FW175" s="27"/>
      <c r="FX175" s="27"/>
      <c r="FY175" s="27"/>
      <c r="FZ175" s="27"/>
      <c r="GA175" s="3"/>
      <c r="GB175" s="3"/>
      <c r="GC175" s="3"/>
      <c r="GD175" s="3"/>
      <c r="GE175" s="3"/>
      <c r="GF175" s="3"/>
      <c r="GG175" s="3"/>
      <c r="GH175" s="3"/>
      <c r="GI175" s="3"/>
      <c r="GJ175" s="3"/>
      <c r="GK175" s="3"/>
      <c r="GL175" s="3"/>
      <c r="GM175" s="3"/>
      <c r="GN175" s="3"/>
      <c r="GO175" s="3"/>
      <c r="GP175" s="3"/>
      <c r="GQ175" s="3"/>
      <c r="GR175" s="3" t="s">
        <v>98</v>
      </c>
      <c r="GS175" s="3" t="str">
        <f t="shared" si="52"/>
        <v>t20 = 'BANKNIFTY1!'</v>
      </c>
      <c r="GT175" s="3" t="str">
        <f t="shared" si="51"/>
        <v/>
      </c>
      <c r="GU175" s="3"/>
      <c r="GV175" s="3"/>
      <c r="HA175" s="3"/>
      <c r="HB175" s="3"/>
      <c r="HC175" s="3"/>
      <c r="HD175" s="3"/>
      <c r="HE175" s="3"/>
      <c r="HF175" s="3"/>
      <c r="HG175" s="3"/>
      <c r="HH175" s="3"/>
      <c r="HI175" s="3"/>
      <c r="HJ175" s="3"/>
      <c r="HK175" s="3"/>
      <c r="HL175" s="3"/>
      <c r="HM175" s="3"/>
      <c r="HN175" s="55"/>
      <c r="HO175" s="3"/>
      <c r="HP175" s="3"/>
      <c r="HQ175" s="3"/>
      <c r="HR175" s="3"/>
      <c r="HS175" s="3"/>
      <c r="HT175" s="3"/>
      <c r="HU175" s="3"/>
      <c r="HV175" s="3"/>
      <c r="HW175" s="3"/>
      <c r="HX175" s="3"/>
      <c r="HY175" s="3"/>
      <c r="HZ175" s="3"/>
      <c r="IA175" s="3"/>
      <c r="IB175" s="3"/>
      <c r="IC175" s="3"/>
      <c r="ID175" s="3"/>
    </row>
    <row r="176" spans="1:238" x14ac:dyDescent="0.25">
      <c r="A176" s="21" t="str">
        <f>IF(Final_DF!A176="","",Final_DF!A176)</f>
        <v>IDFC</v>
      </c>
      <c r="B176" s="21" t="str">
        <f>IF(Final_DF!G176="","",Final_DF!G176)</f>
        <v xml:space="preserve">IDFC LIMITED                        </v>
      </c>
      <c r="C176" s="21" t="str">
        <f>IF(Final_DF!E176="","",Final_DF!E176)</f>
        <v>Finance</v>
      </c>
      <c r="D176" s="21" t="str">
        <f>IF(Final_DF!F176="","",Final_DF!F176)</f>
        <v>Investment Managers</v>
      </c>
      <c r="E176" s="21" t="b">
        <f>IF(Final_DF!BT176="","",Final_DF!BT176)</f>
        <v>1</v>
      </c>
      <c r="F176" s="21" t="b">
        <f>IF(Final_DF!BJ176="","",Final_DF!BJ176)</f>
        <v>0</v>
      </c>
      <c r="G176" s="21" t="b">
        <f>IF(Final_DF!CS176="","",Final_DF!CS176)</f>
        <v>0</v>
      </c>
      <c r="H176" s="37" t="str">
        <f>IF(Final_DF!CT176="","",Final_DF!CT176)</f>
        <v>na</v>
      </c>
      <c r="I176" s="37" t="str">
        <f>IF(Final_DF!CU176="","",Final_DF!CU176)</f>
        <v>na</v>
      </c>
      <c r="J176" s="21" t="str">
        <f>IF(Final_DF!CQ176="","",Final_DF!CQ176)</f>
        <v>BEARISH</v>
      </c>
      <c r="K176" s="21" t="str">
        <f>IF(Final_DF!CB176="","",Final_DF!CB176)</f>
        <v>Short Buildup</v>
      </c>
      <c r="L176" s="22" t="str">
        <f>IF(Final_DF!CV176="","",Final_DF!CV176)</f>
        <v>na</v>
      </c>
      <c r="M176" s="22">
        <f>IF(Final_DF!CW176="","",Final_DF!CW176)</f>
        <v>0</v>
      </c>
      <c r="N176" s="22">
        <f>IF(Final_DF!CX176="","",Final_DF!CX176)</f>
        <v>0</v>
      </c>
      <c r="O176" s="22" t="b">
        <f>IF(Final_DF!CY176="","",Final_DF!CY176)</f>
        <v>0</v>
      </c>
      <c r="P176" s="22">
        <f>IF(Final_DF!CM176="","",Final_DF!CM176)</f>
        <v>0</v>
      </c>
      <c r="Q176" s="22">
        <f>IF(Final_DF!CN176="","",Final_DF!CN176)</f>
        <v>0</v>
      </c>
      <c r="R176" s="22">
        <f>IF(P176="","",ROUND((Final_DF!CO176/6)+1,0))</f>
        <v>1</v>
      </c>
      <c r="S176" s="22">
        <f>IF(Final_DF!CP176="","",Final_DF!CP176)</f>
        <v>0</v>
      </c>
      <c r="T176" s="22">
        <f>IFERROR(VLOOKUP(A176,VSLRT!A:E,3,FALSE),"")</f>
        <v>0</v>
      </c>
      <c r="U176" s="22">
        <f>IFERROR(VLOOKUP(A176,VSLRT!A:E,4,FALSE),"")</f>
        <v>0</v>
      </c>
      <c r="V176" s="22">
        <f>IFERROR(VLOOKUP(A176,VSLRT!A:E,5,FALSE),"")</f>
        <v>0</v>
      </c>
      <c r="W176" s="23" t="b">
        <f>IF(Final_DF!BA176="","",Final_DF!BA176)</f>
        <v>0</v>
      </c>
      <c r="X176" s="23" t="b">
        <f>IF(Final_DF!BB176="","",Final_DF!BB176)</f>
        <v>0</v>
      </c>
      <c r="Y176" s="23" t="b">
        <f>IF(Final_DF!BC176="","",Final_DF!BC176)</f>
        <v>0</v>
      </c>
      <c r="Z176" s="23">
        <f>IF(Final_DF!AW176="","",Final_DF!AW176)</f>
        <v>0</v>
      </c>
      <c r="AA176" s="23">
        <f>IF(Final_DF!AX176="","",Final_DF!AX176)</f>
        <v>0</v>
      </c>
      <c r="AB176" s="23">
        <f>IF(Final_DF!AY176="","",Final_DF!AY176)</f>
        <v>0</v>
      </c>
      <c r="AC176" s="23">
        <f>IF(Final_DF!M176="","",ROUND(Final_DF!M176,2))</f>
        <v>2.0499999999999998</v>
      </c>
      <c r="AD176" s="23">
        <f>IF(Final_DF!L176="","",ROUND(Final_DF!L176,2))</f>
        <v>124.7</v>
      </c>
      <c r="AE176" s="23" t="b">
        <f>IF(Final_DF!AZ176="","",Final_DF!AZ176)</f>
        <v>0</v>
      </c>
      <c r="AH176" s="23" t="str">
        <f>IF(Final_DF!AO176="","",Final_DF!AO176)</f>
        <v>VR38</v>
      </c>
      <c r="AI176" s="23" t="b">
        <f>IF(Final_DF!AP176="","",Final_DF!AP176)</f>
        <v>0</v>
      </c>
      <c r="AJ176" s="23" t="str">
        <f>IF(Final_DF!AH176="","",Final_DF!AH176)</f>
        <v>0.98</v>
      </c>
      <c r="AK176" s="21" t="str">
        <f>IFERROR(VLOOKUP(A176,Postmarket!A:X,24,FALSE),"")</f>
        <v>LOR29</v>
      </c>
      <c r="AL176" s="21" t="str">
        <f>IFERROR(VLOOKUP(A176,Postmarket!A:X,23,FALSE),"")</f>
        <v>LPR18</v>
      </c>
      <c r="AM176" s="21">
        <f>IFERROR(VLOOKUP(A176,Postmarket!A:X,8,FALSE),"")</f>
        <v>2.09</v>
      </c>
      <c r="AN176" s="21">
        <f>IFERROR(VLOOKUP(A176,Postmarket!A:F,5,FALSE),"")</f>
        <v>122.3</v>
      </c>
      <c r="AO176" s="23" t="str">
        <f>IF(Final_DF!DB176="","",Final_DF!DB176)</f>
        <v/>
      </c>
      <c r="AP176" s="23">
        <f>IF(Final_DF!CZ176="","",Final_DF!CZ176)</f>
        <v>37.33</v>
      </c>
      <c r="AQ176" s="23">
        <f>IF(Final_DF!DA176="","",Final_DF!DA176)</f>
        <v>37.520000000000003</v>
      </c>
      <c r="AR176" s="23" t="b">
        <f>IF(Final_DF!DC176="","",Final_DF!DC176)</f>
        <v>0</v>
      </c>
      <c r="AS176" s="23" t="b">
        <f>IF(Final_DF!DD176="","",Final_DF!DD176)</f>
        <v>0</v>
      </c>
      <c r="AT176" s="23" t="b">
        <f>IF(Final_DF!DE176="","",Final_DF!DE176)</f>
        <v>0</v>
      </c>
      <c r="AU176" s="23" t="b">
        <f>IF(Final_DF!DF176="","",Final_DF!DF176)</f>
        <v>0</v>
      </c>
      <c r="AY176" s="3"/>
      <c r="AZ176" s="3"/>
      <c r="BA176" s="3"/>
      <c r="BC176" s="3"/>
      <c r="BD176" s="3"/>
      <c r="BE176" s="3"/>
      <c r="BF176" s="3"/>
      <c r="BG176" s="3"/>
      <c r="BH176" s="3"/>
      <c r="BI176" s="3"/>
      <c r="BJ176" s="3"/>
      <c r="BK176" s="3"/>
      <c r="BL176" s="3"/>
      <c r="BM176" s="3"/>
      <c r="BN176" s="3"/>
      <c r="BO176" s="3"/>
      <c r="BP176" s="3"/>
      <c r="BQ176" s="3"/>
      <c r="BR176" s="3"/>
      <c r="BS176" s="3"/>
      <c r="BT176" s="3"/>
      <c r="BU176" s="99"/>
      <c r="CG176" s="3"/>
      <c r="CH176" s="3"/>
      <c r="CI176" s="3"/>
      <c r="CK176" s="3"/>
      <c r="CL176" s="3"/>
      <c r="CM176" s="3"/>
      <c r="CN176" s="3"/>
      <c r="CO176" s="3"/>
      <c r="CP176" s="3"/>
      <c r="CQ176" s="3"/>
      <c r="CR176" s="3"/>
      <c r="CS176" s="3"/>
      <c r="CT176" s="3"/>
      <c r="CU176" s="3"/>
      <c r="CV176" s="3"/>
      <c r="CW176" s="3"/>
      <c r="CX176" s="3"/>
      <c r="CY176" s="3"/>
      <c r="CZ176" s="3"/>
      <c r="DA176" s="3"/>
      <c r="DB176" s="3"/>
      <c r="DC176" s="99"/>
      <c r="DP176" s="3"/>
      <c r="DQ176" s="3"/>
      <c r="DW176" s="3"/>
      <c r="DX176" s="3"/>
      <c r="ED176" s="3"/>
      <c r="EE176" s="3"/>
      <c r="EF176" s="55"/>
      <c r="EO176" s="3"/>
      <c r="EP176" s="55"/>
      <c r="FB176" s="3"/>
      <c r="FC176" s="3"/>
      <c r="FT176" s="3"/>
      <c r="FU176" s="3"/>
      <c r="FV176" s="27"/>
      <c r="FW176" s="27"/>
      <c r="FX176" s="27"/>
      <c r="FY176" s="27"/>
      <c r="FZ176" s="27"/>
      <c r="GA176" s="3"/>
      <c r="GB176" s="3"/>
      <c r="GC176" s="3"/>
      <c r="GD176" s="3"/>
      <c r="GE176" s="3"/>
      <c r="GF176" s="3"/>
      <c r="GG176" s="3"/>
      <c r="GH176" s="3"/>
      <c r="GI176" s="3"/>
      <c r="GJ176" s="3"/>
      <c r="GK176" s="3"/>
      <c r="GL176" s="3"/>
      <c r="GM176" s="3"/>
      <c r="GN176" s="3"/>
      <c r="GO176" s="3"/>
      <c r="GP176" s="3"/>
      <c r="GQ176" s="3"/>
      <c r="GR176" s="3" t="s">
        <v>121</v>
      </c>
      <c r="GS176" s="3" t="str">
        <f t="shared" si="52"/>
        <v>t21 = 'BANKNIFTY1!'</v>
      </c>
      <c r="GT176" s="3" t="str">
        <f t="shared" si="51"/>
        <v/>
      </c>
      <c r="GU176" s="3"/>
      <c r="GV176" s="3"/>
      <c r="HA176" s="3"/>
      <c r="HB176" s="3"/>
      <c r="HC176" s="3"/>
      <c r="HD176" s="3"/>
      <c r="HE176" s="3"/>
      <c r="HF176" s="3"/>
      <c r="HG176" s="3"/>
      <c r="HH176" s="3"/>
      <c r="HI176" s="3"/>
      <c r="HJ176" s="3"/>
      <c r="HK176" s="3"/>
      <c r="HL176" s="3"/>
      <c r="HM176" s="3"/>
      <c r="HN176" s="55"/>
      <c r="HO176" s="3"/>
      <c r="HP176" s="3"/>
      <c r="HQ176" s="3"/>
      <c r="HR176" s="3"/>
      <c r="HS176" s="3"/>
      <c r="HT176" s="3"/>
      <c r="HU176" s="3"/>
      <c r="HV176" s="3"/>
      <c r="HW176" s="3"/>
      <c r="HX176" s="3"/>
      <c r="HY176" s="3"/>
      <c r="HZ176" s="3"/>
      <c r="IA176" s="3"/>
      <c r="IB176" s="3"/>
      <c r="IC176" s="3"/>
      <c r="ID176" s="3"/>
    </row>
    <row r="177" spans="1:238" x14ac:dyDescent="0.25">
      <c r="A177" s="21" t="str">
        <f>IF(Final_DF!A177="","",Final_DF!A177)</f>
        <v>HINDCOPPER</v>
      </c>
      <c r="B177" s="21" t="str">
        <f>IF(Final_DF!G177="","",Final_DF!G177)</f>
        <v xml:space="preserve">HINDUSTAN COPPER LTD                </v>
      </c>
      <c r="C177" s="21" t="str">
        <f>IF(Final_DF!E177="","",Final_DF!E177)</f>
        <v>Non-Energy Minerals</v>
      </c>
      <c r="D177" s="21" t="str">
        <f>IF(Final_DF!F177="","",Final_DF!F177)</f>
        <v>Other Metals/Minerals</v>
      </c>
      <c r="E177" s="21" t="b">
        <f>IF(Final_DF!BT177="","",Final_DF!BT177)</f>
        <v>1</v>
      </c>
      <c r="F177" s="21" t="b">
        <f>IF(Final_DF!BJ177="","",Final_DF!BJ177)</f>
        <v>0</v>
      </c>
      <c r="G177" s="21" t="b">
        <f>IF(Final_DF!CS177="","",Final_DF!CS177)</f>
        <v>1</v>
      </c>
      <c r="H177" s="37" t="str">
        <f>IF(Final_DF!CT177="","",Final_DF!CT177)</f>
        <v>na</v>
      </c>
      <c r="I177" s="37" t="str">
        <f>IF(Final_DF!CU177="","",Final_DF!CU177)</f>
        <v>na</v>
      </c>
      <c r="J177" s="21" t="str">
        <f>IF(Final_DF!CQ177="","",Final_DF!CQ177)</f>
        <v>BULLISH</v>
      </c>
      <c r="K177" s="21" t="str">
        <f>IF(Final_DF!CB177="","",Final_DF!CB177)</f>
        <v>Significant Short Covering</v>
      </c>
      <c r="L177" s="22" t="str">
        <f>IF(Final_DF!CV177="","",Final_DF!CV177)</f>
        <v>na</v>
      </c>
      <c r="M177" s="22">
        <f>IF(Final_DF!CW177="","",Final_DF!CW177)</f>
        <v>0</v>
      </c>
      <c r="N177" s="22">
        <f>IF(Final_DF!CX177="","",Final_DF!CX177)</f>
        <v>0</v>
      </c>
      <c r="O177" s="22" t="b">
        <f>IF(Final_DF!CY177="","",Final_DF!CY177)</f>
        <v>0</v>
      </c>
      <c r="P177" s="22">
        <f>IF(Final_DF!CM177="","",Final_DF!CM177)</f>
        <v>0</v>
      </c>
      <c r="Q177" s="22">
        <f>IF(Final_DF!CN177="","",Final_DF!CN177)</f>
        <v>0</v>
      </c>
      <c r="R177" s="22">
        <f>IF(P177="","",ROUND((Final_DF!CO177/6)+1,0))</f>
        <v>1</v>
      </c>
      <c r="S177" s="22">
        <f>IF(Final_DF!CP177="","",Final_DF!CP177)</f>
        <v>0</v>
      </c>
      <c r="T177" s="22">
        <f>IFERROR(VLOOKUP(A177,VSLRT!A:E,3,FALSE),"")</f>
        <v>0</v>
      </c>
      <c r="U177" s="22">
        <f>IFERROR(VLOOKUP(A177,VSLRT!A:E,4,FALSE),"")</f>
        <v>0</v>
      </c>
      <c r="V177" s="22">
        <f>IFERROR(VLOOKUP(A177,VSLRT!A:E,5,FALSE),"")</f>
        <v>0</v>
      </c>
      <c r="W177" s="23" t="b">
        <f>IF(Final_DF!BA177="","",Final_DF!BA177)</f>
        <v>0</v>
      </c>
      <c r="X177" s="23" t="b">
        <f>IF(Final_DF!BB177="","",Final_DF!BB177)</f>
        <v>0</v>
      </c>
      <c r="Y177" s="23" t="b">
        <f>IF(Final_DF!BC177="","",Final_DF!BC177)</f>
        <v>0</v>
      </c>
      <c r="Z177" s="23">
        <f>IF(Final_DF!AW177="","",Final_DF!AW177)</f>
        <v>0</v>
      </c>
      <c r="AA177" s="23">
        <f>IF(Final_DF!AX177="","",Final_DF!AX177)</f>
        <v>0</v>
      </c>
      <c r="AB177" s="23">
        <f>IF(Final_DF!AY177="","",Final_DF!AY177)</f>
        <v>0</v>
      </c>
      <c r="AC177" s="23">
        <f>IF(Final_DF!M177="","",ROUND(Final_DF!M177,2))</f>
        <v>2.15</v>
      </c>
      <c r="AD177" s="23">
        <f>IF(Final_DF!L177="","",ROUND(Final_DF!L177,2))</f>
        <v>271.05</v>
      </c>
      <c r="AE177" s="23" t="b">
        <f>IF(Final_DF!AZ177="","",Final_DF!AZ177)</f>
        <v>0</v>
      </c>
      <c r="AH177" s="23" t="str">
        <f>IF(Final_DF!AO177="","",Final_DF!AO177)</f>
        <v>VR16</v>
      </c>
      <c r="AI177" s="23" t="b">
        <f>IF(Final_DF!AP177="","",Final_DF!AP177)</f>
        <v>1</v>
      </c>
      <c r="AJ177" s="23" t="str">
        <f>IF(Final_DF!AH177="","",Final_DF!AH177)</f>
        <v>0.66</v>
      </c>
      <c r="AK177" s="21" t="str">
        <f>IFERROR(VLOOKUP(A177,Postmarket!A:X,24,FALSE),"")</f>
        <v>LOR17</v>
      </c>
      <c r="AL177" s="21" t="str">
        <f>IFERROR(VLOOKUP(A177,Postmarket!A:X,23,FALSE),"")</f>
        <v>LPR16</v>
      </c>
      <c r="AM177" s="21">
        <f>IFERROR(VLOOKUP(A177,Postmarket!A:X,8,FALSE),"")</f>
        <v>2.2799999999999998</v>
      </c>
      <c r="AN177" s="21">
        <f>IFERROR(VLOOKUP(A177,Postmarket!A:F,5,FALSE),"")</f>
        <v>264.85000000000002</v>
      </c>
      <c r="AO177" s="23" t="str">
        <f>IF(Final_DF!DB177="","",Final_DF!DB177)</f>
        <v/>
      </c>
      <c r="AP177" s="23">
        <f>IF(Final_DF!CZ177="","",Final_DF!CZ177)</f>
        <v>78.06</v>
      </c>
      <c r="AQ177" s="23">
        <f>IF(Final_DF!DA177="","",Final_DF!DA177)</f>
        <v>80.02</v>
      </c>
      <c r="AR177" s="23" t="b">
        <f>IF(Final_DF!DC177="","",Final_DF!DC177)</f>
        <v>0</v>
      </c>
      <c r="AS177" s="23" t="b">
        <f>IF(Final_DF!DD177="","",Final_DF!DD177)</f>
        <v>0</v>
      </c>
      <c r="AT177" s="23" t="b">
        <f>IF(Final_DF!DE177="","",Final_DF!DE177)</f>
        <v>0</v>
      </c>
      <c r="AU177" s="23" t="b">
        <f>IF(Final_DF!DF177="","",Final_DF!DF177)</f>
        <v>0</v>
      </c>
      <c r="AY177" s="3"/>
      <c r="AZ177" s="3"/>
      <c r="BA177" s="3"/>
      <c r="BC177" s="3"/>
      <c r="BD177" s="3"/>
      <c r="BE177" s="3"/>
      <c r="BF177" s="3"/>
      <c r="BG177" s="3"/>
      <c r="BH177" s="3"/>
      <c r="BI177" s="3"/>
      <c r="BJ177" s="3"/>
      <c r="BK177" s="3"/>
      <c r="BL177" s="3"/>
      <c r="BM177" s="3"/>
      <c r="BN177" s="3"/>
      <c r="BO177" s="3"/>
      <c r="BP177" s="3"/>
      <c r="BQ177" s="3"/>
      <c r="BR177" s="3"/>
      <c r="BS177" s="3"/>
      <c r="BT177" s="3"/>
      <c r="BU177" s="99"/>
      <c r="CG177" s="3"/>
      <c r="CH177" s="3"/>
      <c r="CI177" s="3"/>
      <c r="CK177" s="3"/>
      <c r="CL177" s="3"/>
      <c r="CM177" s="3"/>
      <c r="CN177" s="3"/>
      <c r="CO177" s="3"/>
      <c r="CP177" s="3"/>
      <c r="CQ177" s="3"/>
      <c r="CR177" s="3"/>
      <c r="CS177" s="3"/>
      <c r="CT177" s="3"/>
      <c r="CU177" s="3"/>
      <c r="CV177" s="3"/>
      <c r="CW177" s="3"/>
      <c r="CX177" s="3"/>
      <c r="CY177" s="3"/>
      <c r="CZ177" s="3"/>
      <c r="DA177" s="3"/>
      <c r="DB177" s="3"/>
      <c r="DC177" s="99"/>
      <c r="DP177" s="3"/>
      <c r="DQ177" s="3"/>
      <c r="DW177" s="3"/>
      <c r="DX177" s="3"/>
      <c r="ED177" s="3"/>
      <c r="EE177" s="3"/>
      <c r="EF177" s="55"/>
      <c r="EO177" s="3"/>
      <c r="EP177" s="55"/>
      <c r="FB177" s="3"/>
      <c r="FC177" s="3"/>
      <c r="FT177" s="3"/>
      <c r="FU177" s="3"/>
      <c r="FV177" s="27"/>
      <c r="FW177" s="27"/>
      <c r="FX177" s="27"/>
      <c r="FY177" s="27"/>
      <c r="FZ177" s="27"/>
      <c r="GA177" s="3"/>
      <c r="GB177" s="3"/>
      <c r="GC177" s="3"/>
      <c r="GD177" s="3"/>
      <c r="GE177" s="3"/>
      <c r="GF177" s="3"/>
      <c r="GG177" s="3"/>
      <c r="GH177" s="3"/>
      <c r="GI177" s="3"/>
      <c r="GJ177" s="3"/>
      <c r="GK177" s="3"/>
      <c r="GL177" s="3"/>
      <c r="GM177" s="3"/>
      <c r="GN177" s="3"/>
      <c r="GO177" s="3"/>
      <c r="GP177" s="3"/>
      <c r="GQ177" s="3"/>
      <c r="GR177" s="3" t="s">
        <v>122</v>
      </c>
      <c r="GS177" s="3" t="str">
        <f t="shared" si="52"/>
        <v>t22 = 'BANKNIFTY1!'</v>
      </c>
      <c r="GT177" s="3" t="str">
        <f t="shared" si="51"/>
        <v/>
      </c>
      <c r="GU177" s="3"/>
      <c r="GV177" s="3"/>
      <c r="HA177" s="3"/>
      <c r="HB177" s="3"/>
      <c r="HC177" s="3"/>
      <c r="HD177" s="3"/>
      <c r="HE177" s="3"/>
      <c r="HF177" s="3"/>
      <c r="HG177" s="3"/>
      <c r="HH177" s="3"/>
      <c r="HI177" s="3"/>
      <c r="HJ177" s="3"/>
      <c r="HK177" s="3"/>
      <c r="HL177" s="3"/>
      <c r="HM177" s="3"/>
      <c r="HN177" s="55"/>
      <c r="HO177" s="3"/>
      <c r="HP177" s="3"/>
      <c r="HQ177" s="3"/>
      <c r="HR177" s="3"/>
      <c r="HS177" s="3"/>
      <c r="HT177" s="3"/>
      <c r="HU177" s="3"/>
      <c r="HV177" s="3"/>
      <c r="HW177" s="3"/>
      <c r="HX177" s="3"/>
      <c r="HY177" s="3"/>
      <c r="HZ177" s="3"/>
      <c r="IA177" s="3"/>
      <c r="IB177" s="3"/>
      <c r="IC177" s="3"/>
      <c r="ID177" s="3"/>
    </row>
    <row r="178" spans="1:238" x14ac:dyDescent="0.25">
      <c r="A178" s="21" t="str">
        <f>IF(Final_DF!A178="","",Final_DF!A178)</f>
        <v>ADANIENT</v>
      </c>
      <c r="B178" s="21" t="str">
        <f>IF(Final_DF!G178="","",Final_DF!G178)</f>
        <v xml:space="preserve">ADANI ENTERPRISES LIMITED           </v>
      </c>
      <c r="C178" s="21" t="str">
        <f>IF(Final_DF!E178="","",Final_DF!E178)</f>
        <v>Distribution Services</v>
      </c>
      <c r="D178" s="21" t="str">
        <f>IF(Final_DF!F178="","",Final_DF!F178)</f>
        <v>Wholesale Distributors</v>
      </c>
      <c r="E178" s="21" t="b">
        <f>IF(Final_DF!BT178="","",Final_DF!BT178)</f>
        <v>0</v>
      </c>
      <c r="F178" s="21" t="b">
        <f>IF(Final_DF!BJ178="","",Final_DF!BJ178)</f>
        <v>1</v>
      </c>
      <c r="G178" s="21" t="b">
        <f>IF(Final_DF!CS178="","",Final_DF!CS178)</f>
        <v>1</v>
      </c>
      <c r="H178" s="37" t="str">
        <f>IF(Final_DF!CT178="","",Final_DF!CT178)</f>
        <v>na</v>
      </c>
      <c r="I178" s="37" t="str">
        <f>IF(Final_DF!CU178="","",Final_DF!CU178)</f>
        <v>BULLISH_ALIGNMENT</v>
      </c>
      <c r="J178" s="21" t="str">
        <f>IF(Final_DF!CQ178="","",Final_DF!CQ178)</f>
        <v>BEARISH</v>
      </c>
      <c r="K178" s="21" t="str">
        <f>IF(Final_DF!CB178="","",Final_DF!CB178)</f>
        <v>Significant Short Buildup</v>
      </c>
      <c r="L178" s="22" t="str">
        <f>IF(Final_DF!CV178="","",Final_DF!CV178)</f>
        <v>BULLISH</v>
      </c>
      <c r="M178" s="22">
        <f>IF(Final_DF!CW178="","",Final_DF!CW178)</f>
        <v>1</v>
      </c>
      <c r="N178" s="22">
        <f>IF(Final_DF!CX178="","",Final_DF!CX178)</f>
        <v>499</v>
      </c>
      <c r="O178" s="22" t="b">
        <f>IF(Final_DF!CY178="","",Final_DF!CY178)</f>
        <v>1</v>
      </c>
      <c r="P178" s="22" t="str">
        <f>IF(Final_DF!CM178="","",Final_DF!CM178)</f>
        <v>Buy</v>
      </c>
      <c r="Q178" s="22" t="str">
        <f>IF(Final_DF!CN178="","",Final_DF!CN178)</f>
        <v>LAST_WINNER</v>
      </c>
      <c r="R178" s="22">
        <f>IF(P178="","",ROUND((Final_DF!CO178/6)+1,0))</f>
        <v>1</v>
      </c>
      <c r="S178" s="22">
        <f>IF(Final_DF!CP178="","",Final_DF!CP178)</f>
        <v>2850</v>
      </c>
      <c r="T178" s="22">
        <f>IFERROR(VLOOKUP(A178,VSLRT!A:E,3,FALSE),"")</f>
        <v>0</v>
      </c>
      <c r="U178" s="22">
        <f>IFERROR(VLOOKUP(A178,VSLRT!A:E,4,FALSE),"")</f>
        <v>1</v>
      </c>
      <c r="V178" s="22">
        <f>IFERROR(VLOOKUP(A178,VSLRT!A:E,5,FALSE),"")</f>
        <v>0</v>
      </c>
      <c r="W178" s="23" t="b">
        <f>IF(Final_DF!BA178="","",Final_DF!BA178)</f>
        <v>0</v>
      </c>
      <c r="X178" s="23" t="b">
        <f>IF(Final_DF!BB178="","",Final_DF!BB178)</f>
        <v>0</v>
      </c>
      <c r="Y178" s="23" t="b">
        <f>IF(Final_DF!BC178="","",Final_DF!BC178)</f>
        <v>0</v>
      </c>
      <c r="Z178" s="23">
        <f>IF(Final_DF!AW178="","",Final_DF!AW178)</f>
        <v>0</v>
      </c>
      <c r="AA178" s="23">
        <f>IF(Final_DF!AX178="","",Final_DF!AX178)</f>
        <v>0</v>
      </c>
      <c r="AB178" s="23">
        <f>IF(Final_DF!AY178="","",Final_DF!AY178)</f>
        <v>0</v>
      </c>
      <c r="AC178" s="23">
        <f>IF(Final_DF!M178="","",ROUND(Final_DF!M178,2))</f>
        <v>2.16</v>
      </c>
      <c r="AD178" s="23">
        <f>IF(Final_DF!L178="","",ROUND(Final_DF!L178,2))</f>
        <v>2991.45</v>
      </c>
      <c r="AE178" s="23" t="b">
        <f>IF(Final_DF!AZ178="","",Final_DF!AZ178)</f>
        <v>0</v>
      </c>
      <c r="AH178" s="23" t="str">
        <f>IF(Final_DF!AO178="","",Final_DF!AO178)</f>
        <v>VR86</v>
      </c>
      <c r="AI178" s="23" t="b">
        <f>IF(Final_DF!AP178="","",Final_DF!AP178)</f>
        <v>0</v>
      </c>
      <c r="AJ178" s="23" t="str">
        <f>IF(Final_DF!AH178="","",Final_DF!AH178)</f>
        <v>0.49</v>
      </c>
      <c r="AK178" s="21" t="str">
        <f>IFERROR(VLOOKUP(A178,Postmarket!A:X,24,FALSE),"")</f>
        <v/>
      </c>
      <c r="AL178" s="21" t="str">
        <f>IFERROR(VLOOKUP(A178,Postmarket!A:X,23,FALSE),"")</f>
        <v>LPR11</v>
      </c>
      <c r="AM178" s="21">
        <f>IFERROR(VLOOKUP(A178,Postmarket!A:X,8,FALSE),"")</f>
        <v>2.48</v>
      </c>
      <c r="AN178" s="21">
        <f>IFERROR(VLOOKUP(A178,Postmarket!A:F,5,FALSE),"")</f>
        <v>2915.65</v>
      </c>
      <c r="AO178" s="23" t="str">
        <f>IF(Final_DF!DB178="","",Final_DF!DB178)</f>
        <v/>
      </c>
      <c r="AP178" s="23">
        <f>IF(Final_DF!CZ178="","",Final_DF!CZ178)</f>
        <v>50.13</v>
      </c>
      <c r="AQ178" s="23">
        <f>IF(Final_DF!DA178="","",Final_DF!DA178)</f>
        <v>51.24</v>
      </c>
      <c r="AR178" s="23" t="b">
        <f>IF(Final_DF!DC178="","",Final_DF!DC178)</f>
        <v>0</v>
      </c>
      <c r="AS178" s="23" t="b">
        <f>IF(Final_DF!DD178="","",Final_DF!DD178)</f>
        <v>0</v>
      </c>
      <c r="AT178" s="23" t="b">
        <f>IF(Final_DF!DE178="","",Final_DF!DE178)</f>
        <v>0</v>
      </c>
      <c r="AU178" s="23" t="b">
        <f>IF(Final_DF!DF178="","",Final_DF!DF178)</f>
        <v>0</v>
      </c>
      <c r="AY178" s="3"/>
      <c r="AZ178" s="3"/>
      <c r="BA178" s="3"/>
      <c r="BC178" s="3"/>
      <c r="BD178" s="3"/>
      <c r="BE178" s="3"/>
      <c r="BF178" s="3"/>
      <c r="BG178" s="3"/>
      <c r="BH178" s="3"/>
      <c r="BI178" s="3"/>
      <c r="BJ178" s="3"/>
      <c r="BK178" s="3"/>
      <c r="BL178" s="3"/>
      <c r="BM178" s="3"/>
      <c r="BN178" s="3"/>
      <c r="BO178" s="3"/>
      <c r="BP178" s="3"/>
      <c r="BQ178" s="3"/>
      <c r="BR178" s="3"/>
      <c r="BS178" s="3"/>
      <c r="BT178" s="3"/>
      <c r="BU178" s="99"/>
      <c r="CG178" s="3"/>
      <c r="CH178" s="3"/>
      <c r="CI178" s="3"/>
      <c r="CK178" s="3"/>
      <c r="CL178" s="3"/>
      <c r="CM178" s="3"/>
      <c r="CN178" s="3"/>
      <c r="CO178" s="3"/>
      <c r="CP178" s="3"/>
      <c r="CQ178" s="3"/>
      <c r="CR178" s="3"/>
      <c r="CS178" s="3"/>
      <c r="CT178" s="3"/>
      <c r="CU178" s="3"/>
      <c r="CV178" s="3"/>
      <c r="CW178" s="3"/>
      <c r="CX178" s="3"/>
      <c r="CY178" s="3"/>
      <c r="CZ178" s="3"/>
      <c r="DA178" s="3"/>
      <c r="DB178" s="3"/>
      <c r="DC178" s="99"/>
      <c r="DP178" s="3"/>
      <c r="DQ178" s="3"/>
      <c r="DW178" s="3"/>
      <c r="DX178" s="3"/>
      <c r="ED178" s="3"/>
      <c r="EE178" s="3"/>
      <c r="EF178" s="55"/>
      <c r="EO178" s="3"/>
      <c r="EP178" s="55"/>
      <c r="FB178" s="3"/>
      <c r="FC178" s="3"/>
      <c r="FT178" s="3"/>
      <c r="FU178" s="3"/>
      <c r="FV178" s="27"/>
      <c r="FW178" s="27"/>
      <c r="FX178" s="27"/>
      <c r="FY178" s="27"/>
      <c r="FZ178" s="27"/>
      <c r="GA178" s="3"/>
      <c r="GB178" s="3"/>
      <c r="GC178" s="3"/>
      <c r="GD178" s="3"/>
      <c r="GE178" s="3"/>
      <c r="GF178" s="3"/>
      <c r="GG178" s="3"/>
      <c r="GH178" s="3"/>
      <c r="GI178" s="3"/>
      <c r="GJ178" s="3"/>
      <c r="GK178" s="3"/>
      <c r="GL178" s="3"/>
      <c r="GM178" s="3"/>
      <c r="GN178" s="3"/>
      <c r="GO178" s="3"/>
      <c r="GP178" s="3"/>
      <c r="GQ178" s="3"/>
      <c r="GR178" s="3" t="s">
        <v>123</v>
      </c>
      <c r="GS178" s="3" t="str">
        <f t="shared" si="52"/>
        <v>t23 = 'BANKNIFTY1!'</v>
      </c>
      <c r="GT178" s="3" t="str">
        <f t="shared" si="51"/>
        <v/>
      </c>
      <c r="GU178" s="3"/>
      <c r="GV178" s="3"/>
      <c r="HA178" s="3"/>
      <c r="HB178" s="3"/>
      <c r="HC178" s="3"/>
      <c r="HD178" s="3"/>
      <c r="HE178" s="3"/>
      <c r="HF178" s="3"/>
      <c r="HG178" s="3"/>
      <c r="HH178" s="3"/>
      <c r="HI178" s="3"/>
      <c r="HJ178" s="3"/>
      <c r="HK178" s="3"/>
      <c r="HL178" s="3"/>
      <c r="HM178" s="3"/>
      <c r="HN178" s="55"/>
      <c r="HO178" s="3"/>
      <c r="HP178" s="3"/>
      <c r="HQ178" s="3"/>
      <c r="HR178" s="3"/>
      <c r="HS178" s="3"/>
      <c r="HT178" s="3"/>
      <c r="HU178" s="3"/>
      <c r="HV178" s="3"/>
      <c r="HW178" s="3"/>
      <c r="HX178" s="3"/>
      <c r="HY178" s="3"/>
      <c r="HZ178" s="3"/>
      <c r="IA178" s="3"/>
      <c r="IB178" s="3"/>
      <c r="IC178" s="3"/>
      <c r="ID178" s="3"/>
    </row>
    <row r="179" spans="1:238" x14ac:dyDescent="0.25">
      <c r="A179" s="21" t="str">
        <f>IF(Final_DF!A179="","",Final_DF!A179)</f>
        <v>TORNTPHARM</v>
      </c>
      <c r="B179" s="21" t="str">
        <f>IF(Final_DF!G179="","",Final_DF!G179)</f>
        <v xml:space="preserve">TORRENT PHARMACEUTICALS L           </v>
      </c>
      <c r="C179" s="21" t="str">
        <f>IF(Final_DF!E179="","",Final_DF!E179)</f>
        <v>Health Technology</v>
      </c>
      <c r="D179" s="21" t="str">
        <f>IF(Final_DF!F179="","",Final_DF!F179)</f>
        <v>Pharmaceuticals: Major</v>
      </c>
      <c r="E179" s="21" t="b">
        <f>IF(Final_DF!BT179="","",Final_DF!BT179)</f>
        <v>0</v>
      </c>
      <c r="F179" s="21" t="b">
        <f>IF(Final_DF!BJ179="","",Final_DF!BJ179)</f>
        <v>0</v>
      </c>
      <c r="G179" s="21" t="b">
        <f>IF(Final_DF!CS179="","",Final_DF!CS179)</f>
        <v>0</v>
      </c>
      <c r="H179" s="37" t="str">
        <f>IF(Final_DF!CT179="","",Final_DF!CT179)</f>
        <v>na</v>
      </c>
      <c r="I179" s="37" t="str">
        <f>IF(Final_DF!CU179="","",Final_DF!CU179)</f>
        <v>na</v>
      </c>
      <c r="J179" s="21" t="str">
        <f>IF(Final_DF!CQ179="","",Final_DF!CQ179)</f>
        <v>BULLISH</v>
      </c>
      <c r="K179" s="21" t="str">
        <f>IF(Final_DF!CB179="","",Final_DF!CB179)</f>
        <v>Short Covering</v>
      </c>
      <c r="L179" s="22" t="str">
        <f>IF(Final_DF!CV179="","",Final_DF!CV179)</f>
        <v>na</v>
      </c>
      <c r="M179" s="22">
        <f>IF(Final_DF!CW179="","",Final_DF!CW179)</f>
        <v>0</v>
      </c>
      <c r="N179" s="22">
        <f>IF(Final_DF!CX179="","",Final_DF!CX179)</f>
        <v>0</v>
      </c>
      <c r="O179" s="22" t="b">
        <f>IF(Final_DF!CY179="","",Final_DF!CY179)</f>
        <v>0</v>
      </c>
      <c r="P179" s="22">
        <f>IF(Final_DF!CM179="","",Final_DF!CM179)</f>
        <v>0</v>
      </c>
      <c r="Q179" s="22">
        <f>IF(Final_DF!CN179="","",Final_DF!CN179)</f>
        <v>0</v>
      </c>
      <c r="R179" s="22">
        <f>IF(P179="","",ROUND((Final_DF!CO179/6)+1,0))</f>
        <v>1</v>
      </c>
      <c r="S179" s="22">
        <f>IF(Final_DF!CP179="","",Final_DF!CP179)</f>
        <v>0</v>
      </c>
      <c r="T179" s="22">
        <f>IFERROR(VLOOKUP(A179,VSLRT!A:E,3,FALSE),"")</f>
        <v>0</v>
      </c>
      <c r="U179" s="22">
        <f>IFERROR(VLOOKUP(A179,VSLRT!A:E,4,FALSE),"")</f>
        <v>0</v>
      </c>
      <c r="V179" s="22">
        <f>IFERROR(VLOOKUP(A179,VSLRT!A:E,5,FALSE),"")</f>
        <v>0</v>
      </c>
      <c r="W179" s="23" t="b">
        <f>IF(Final_DF!BA179="","",Final_DF!BA179)</f>
        <v>1</v>
      </c>
      <c r="X179" s="23" t="b">
        <f>IF(Final_DF!BB179="","",Final_DF!BB179)</f>
        <v>1</v>
      </c>
      <c r="Y179" s="23" t="b">
        <f>IF(Final_DF!BC179="","",Final_DF!BC179)</f>
        <v>1</v>
      </c>
      <c r="Z179" s="23" t="str">
        <f>IF(Final_DF!AW179="","",Final_DF!AW179)</f>
        <v>LPR2</v>
      </c>
      <c r="AA179" s="23" t="str">
        <f>IF(Final_DF!AX179="","",Final_DF!AX179)</f>
        <v>LOR5</v>
      </c>
      <c r="AB179" s="23" t="str">
        <f>IF(Final_DF!AY179="","",Final_DF!AY179)</f>
        <v>LVR2</v>
      </c>
      <c r="AC179" s="23">
        <f>IF(Final_DF!M179="","",ROUND(Final_DF!M179,2))</f>
        <v>2.2200000000000002</v>
      </c>
      <c r="AD179" s="23">
        <f>IF(Final_DF!L179="","",ROUND(Final_DF!L179,2))</f>
        <v>2528.6999999999998</v>
      </c>
      <c r="AE179" s="23" t="b">
        <f>IF(Final_DF!AZ179="","",Final_DF!AZ179)</f>
        <v>0</v>
      </c>
      <c r="AH179" s="23" t="str">
        <f>IF(Final_DF!AO179="","",Final_DF!AO179)</f>
        <v>VR171</v>
      </c>
      <c r="AI179" s="23" t="b">
        <f>IF(Final_DF!AP179="","",Final_DF!AP179)</f>
        <v>0</v>
      </c>
      <c r="AJ179" s="23" t="str">
        <f>IF(Final_DF!AH179="","",Final_DF!AH179)</f>
        <v>0.23</v>
      </c>
      <c r="AK179" s="21" t="str">
        <f>IFERROR(VLOOKUP(A179,Postmarket!A:X,24,FALSE),"")</f>
        <v/>
      </c>
      <c r="AL179" s="21" t="str">
        <f>IFERROR(VLOOKUP(A179,Postmarket!A:X,23,FALSE),"")</f>
        <v>LPR15</v>
      </c>
      <c r="AM179" s="21">
        <f>IFERROR(VLOOKUP(A179,Postmarket!A:X,8,FALSE),"")</f>
        <v>2.34</v>
      </c>
      <c r="AN179" s="21">
        <f>IFERROR(VLOOKUP(A179,Postmarket!A:F,5,FALSE),"")</f>
        <v>2463.85</v>
      </c>
      <c r="AO179" s="23" t="str">
        <f>IF(Final_DF!DB179="","",Final_DF!DB179)</f>
        <v/>
      </c>
      <c r="AP179" s="23">
        <f>IF(Final_DF!CZ179="","",Final_DF!CZ179)</f>
        <v>11.36</v>
      </c>
      <c r="AQ179" s="23">
        <f>IF(Final_DF!DA179="","",Final_DF!DA179)</f>
        <v>10.27</v>
      </c>
      <c r="AR179" s="23" t="b">
        <f>IF(Final_DF!DC179="","",Final_DF!DC179)</f>
        <v>0</v>
      </c>
      <c r="AS179" s="23" t="b">
        <f>IF(Final_DF!DD179="","",Final_DF!DD179)</f>
        <v>0</v>
      </c>
      <c r="AT179" s="23" t="b">
        <f>IF(Final_DF!DE179="","",Final_DF!DE179)</f>
        <v>0</v>
      </c>
      <c r="AU179" s="23" t="b">
        <f>IF(Final_DF!DF179="","",Final_DF!DF179)</f>
        <v>0</v>
      </c>
      <c r="AY179" s="3"/>
      <c r="AZ179" s="3"/>
      <c r="BA179" s="3"/>
      <c r="BC179" s="3"/>
      <c r="BD179" s="3"/>
      <c r="BE179" s="3"/>
      <c r="BF179" s="3"/>
      <c r="BG179" s="3"/>
      <c r="BH179" s="3"/>
      <c r="BI179" s="3"/>
      <c r="BJ179" s="3"/>
      <c r="BK179" s="3"/>
      <c r="BL179" s="3"/>
      <c r="BM179" s="3"/>
      <c r="BN179" s="3"/>
      <c r="BO179" s="3"/>
      <c r="BP179" s="3"/>
      <c r="BQ179" s="3"/>
      <c r="BR179" s="3"/>
      <c r="BS179" s="3"/>
      <c r="BT179" s="3"/>
      <c r="BU179" s="99"/>
      <c r="CG179" s="3"/>
      <c r="CH179" s="3"/>
      <c r="CI179" s="3"/>
      <c r="CK179" s="3"/>
      <c r="CL179" s="3"/>
      <c r="CM179" s="3"/>
      <c r="CN179" s="3"/>
      <c r="CO179" s="3"/>
      <c r="CP179" s="3"/>
      <c r="CQ179" s="3"/>
      <c r="CR179" s="3"/>
      <c r="CS179" s="3"/>
      <c r="CT179" s="3"/>
      <c r="CU179" s="3"/>
      <c r="CV179" s="3"/>
      <c r="CW179" s="3"/>
      <c r="CX179" s="3"/>
      <c r="CY179" s="3"/>
      <c r="CZ179" s="3"/>
      <c r="DA179" s="3"/>
      <c r="DB179" s="3"/>
      <c r="DC179" s="99"/>
      <c r="DP179" s="3"/>
      <c r="DQ179" s="3"/>
      <c r="DW179" s="3"/>
      <c r="DX179" s="3"/>
      <c r="ED179" s="3"/>
      <c r="EE179" s="3"/>
      <c r="EF179" s="55"/>
      <c r="EO179" s="3"/>
      <c r="EP179" s="55"/>
      <c r="FB179" s="3"/>
      <c r="FC179" s="3"/>
      <c r="FT179" s="3"/>
      <c r="FU179" s="3"/>
      <c r="FV179" s="27"/>
      <c r="FW179" s="27"/>
      <c r="FX179" s="27"/>
      <c r="FY179" s="27"/>
      <c r="FZ179" s="27"/>
      <c r="GA179" s="3"/>
      <c r="GB179" s="3"/>
      <c r="GC179" s="3"/>
      <c r="GD179" s="3"/>
      <c r="GE179" s="3"/>
      <c r="GF179" s="3"/>
      <c r="GG179" s="3"/>
      <c r="GH179" s="3"/>
      <c r="GI179" s="3"/>
      <c r="GJ179" s="3"/>
      <c r="GK179" s="3"/>
      <c r="GL179" s="3"/>
      <c r="GM179" s="3"/>
      <c r="GN179" s="3"/>
      <c r="GO179" s="3"/>
      <c r="GP179" s="3"/>
      <c r="GQ179" s="3"/>
      <c r="GR179" s="3" t="s">
        <v>124</v>
      </c>
      <c r="GS179" s="3" t="str">
        <f t="shared" si="52"/>
        <v>t24 = 'BANKNIFTY1!'</v>
      </c>
      <c r="GT179" s="3" t="str">
        <f t="shared" si="51"/>
        <v/>
      </c>
      <c r="GU179" s="3"/>
      <c r="GV179" s="3"/>
      <c r="HA179" s="3"/>
      <c r="HB179" s="3"/>
      <c r="HC179" s="3"/>
      <c r="HD179" s="3"/>
      <c r="HE179" s="3"/>
      <c r="HF179" s="3"/>
      <c r="HG179" s="3"/>
      <c r="HH179" s="3"/>
      <c r="HI179" s="3"/>
      <c r="HJ179" s="3"/>
      <c r="HK179" s="3"/>
      <c r="HL179" s="3"/>
      <c r="HM179" s="3"/>
      <c r="HN179" s="55"/>
      <c r="HO179" s="3"/>
      <c r="HP179" s="3"/>
      <c r="HQ179" s="3"/>
      <c r="HR179" s="3"/>
      <c r="HS179" s="3"/>
      <c r="HT179" s="3"/>
      <c r="HU179" s="3"/>
      <c r="HV179" s="3"/>
      <c r="HW179" s="3"/>
      <c r="HX179" s="3"/>
      <c r="HY179" s="3"/>
      <c r="HZ179" s="3"/>
      <c r="IA179" s="3"/>
      <c r="IB179" s="3"/>
      <c r="IC179" s="3"/>
      <c r="ID179" s="3"/>
    </row>
    <row r="180" spans="1:238" x14ac:dyDescent="0.25">
      <c r="A180" s="21" t="str">
        <f>IF(Final_DF!A180="","",Final_DF!A180)</f>
        <v>MCDOWELL-N</v>
      </c>
      <c r="B180" s="21" t="str">
        <f>IF(Final_DF!G180="","",Final_DF!G180)</f>
        <v xml:space="preserve">UNITED SPIRITS LIMITED              </v>
      </c>
      <c r="C180" s="21" t="str">
        <f>IF(Final_DF!E180="","",Final_DF!E180)</f>
        <v>Consumer Non-Durables</v>
      </c>
      <c r="D180" s="21" t="str">
        <f>IF(Final_DF!F180="","",Final_DF!F180)</f>
        <v>Beverages: Alcoholic</v>
      </c>
      <c r="E180" s="21" t="b">
        <f>IF(Final_DF!BT180="","",Final_DF!BT180)</f>
        <v>1</v>
      </c>
      <c r="F180" s="21" t="b">
        <f>IF(Final_DF!BJ180="","",Final_DF!BJ180)</f>
        <v>1</v>
      </c>
      <c r="G180" s="21" t="b">
        <f>IF(Final_DF!CS180="","",Final_DF!CS180)</f>
        <v>0</v>
      </c>
      <c r="H180" s="37" t="str">
        <f>IF(Final_DF!CT180="","",Final_DF!CT180)</f>
        <v>na</v>
      </c>
      <c r="I180" s="37" t="str">
        <f>IF(Final_DF!CU180="","",Final_DF!CU180)</f>
        <v>BULLISH_ALIGNMENT</v>
      </c>
      <c r="J180" s="21" t="str">
        <f>IF(Final_DF!CQ180="","",Final_DF!CQ180)</f>
        <v>BEARISH</v>
      </c>
      <c r="K180" s="21" t="str">
        <f>IF(Final_DF!CB180="","",Final_DF!CB180)</f>
        <v>Short Buildup</v>
      </c>
      <c r="L180" s="22" t="str">
        <f>IF(Final_DF!CV180="","",Final_DF!CV180)</f>
        <v>BULLISH</v>
      </c>
      <c r="M180" s="22">
        <f>IF(Final_DF!CW180="","",Final_DF!CW180)</f>
        <v>1</v>
      </c>
      <c r="N180" s="22">
        <f>IF(Final_DF!CX180="","",Final_DF!CX180)</f>
        <v>183</v>
      </c>
      <c r="O180" s="22" t="b">
        <f>IF(Final_DF!CY180="","",Final_DF!CY180)</f>
        <v>1</v>
      </c>
      <c r="P180" s="22" t="str">
        <f>IF(Final_DF!CM180="","",Final_DF!CM180)</f>
        <v>Buy</v>
      </c>
      <c r="Q180" s="22" t="str">
        <f>IF(Final_DF!CN180="","",Final_DF!CN180)</f>
        <v>LAST_LOSER</v>
      </c>
      <c r="R180" s="22">
        <f>IF(P180="","",ROUND((Final_DF!CO180/6)+1,0))</f>
        <v>2</v>
      </c>
      <c r="S180" s="22">
        <f>IF(Final_DF!CP180="","",Final_DF!CP180)</f>
        <v>1060</v>
      </c>
      <c r="T180" s="22">
        <f>IFERROR(VLOOKUP(A180,VSLRT!A:E,3,FALSE),"")</f>
        <v>0</v>
      </c>
      <c r="U180" s="22">
        <f>IFERROR(VLOOKUP(A180,VSLRT!A:E,4,FALSE),"")</f>
        <v>0</v>
      </c>
      <c r="V180" s="22">
        <f>IFERROR(VLOOKUP(A180,VSLRT!A:E,5,FALSE),"")</f>
        <v>0</v>
      </c>
      <c r="W180" s="23" t="b">
        <f>IF(Final_DF!BA180="","",Final_DF!BA180)</f>
        <v>0</v>
      </c>
      <c r="X180" s="23" t="b">
        <f>IF(Final_DF!BB180="","",Final_DF!BB180)</f>
        <v>0</v>
      </c>
      <c r="Y180" s="23" t="b">
        <f>IF(Final_DF!BC180="","",Final_DF!BC180)</f>
        <v>0</v>
      </c>
      <c r="Z180" s="23">
        <f>IF(Final_DF!AW180="","",Final_DF!AW180)</f>
        <v>0</v>
      </c>
      <c r="AA180" s="23">
        <f>IF(Final_DF!AX180="","",Final_DF!AX180)</f>
        <v>0</v>
      </c>
      <c r="AB180" s="23">
        <f>IF(Final_DF!AY180="","",Final_DF!AY180)</f>
        <v>0</v>
      </c>
      <c r="AC180" s="23">
        <f>IF(Final_DF!M180="","",ROUND(Final_DF!M180,2))</f>
        <v>2.27</v>
      </c>
      <c r="AD180" s="23">
        <f>IF(Final_DF!L180="","",ROUND(Final_DF!L180,2))</f>
        <v>1107.2</v>
      </c>
      <c r="AE180" s="23" t="b">
        <f>IF(Final_DF!AZ180="","",Final_DF!AZ180)</f>
        <v>0</v>
      </c>
      <c r="AH180" s="23" t="str">
        <f>IF(Final_DF!AO180="","",Final_DF!AO180)</f>
        <v>VR139</v>
      </c>
      <c r="AI180" s="23" t="b">
        <f>IF(Final_DF!AP180="","",Final_DF!AP180)</f>
        <v>0</v>
      </c>
      <c r="AJ180" s="23" t="str">
        <f>IF(Final_DF!AH180="","",Final_DF!AH180)</f>
        <v>-0.24</v>
      </c>
      <c r="AK180" s="21" t="str">
        <f>IFERROR(VLOOKUP(A180,Postmarket!A:X,24,FALSE),"")</f>
        <v/>
      </c>
      <c r="AL180" s="21" t="str">
        <f>IFERROR(VLOOKUP(A180,Postmarket!A:X,23,FALSE),"")</f>
        <v>LPR17</v>
      </c>
      <c r="AM180" s="21">
        <f>IFERROR(VLOOKUP(A180,Postmarket!A:X,8,FALSE),"")</f>
        <v>2.2000000000000002</v>
      </c>
      <c r="AN180" s="21">
        <f>IFERROR(VLOOKUP(A180,Postmarket!A:F,5,FALSE),"")</f>
        <v>1082.5999999999999</v>
      </c>
      <c r="AO180" s="23" t="str">
        <f>IF(Final_DF!DB180="","",Final_DF!DB180)</f>
        <v/>
      </c>
      <c r="AP180" s="23">
        <f>IF(Final_DF!CZ180="","",Final_DF!CZ180)</f>
        <v>23.45</v>
      </c>
      <c r="AQ180" s="23">
        <f>IF(Final_DF!DA180="","",Final_DF!DA180)</f>
        <v>23.78</v>
      </c>
      <c r="AR180" s="23" t="b">
        <f>IF(Final_DF!DC180="","",Final_DF!DC180)</f>
        <v>0</v>
      </c>
      <c r="AS180" s="23" t="b">
        <f>IF(Final_DF!DD180="","",Final_DF!DD180)</f>
        <v>0</v>
      </c>
      <c r="AT180" s="23" t="b">
        <f>IF(Final_DF!DE180="","",Final_DF!DE180)</f>
        <v>0</v>
      </c>
      <c r="AU180" s="23" t="b">
        <f>IF(Final_DF!DF180="","",Final_DF!DF180)</f>
        <v>0</v>
      </c>
      <c r="AY180" s="3"/>
      <c r="AZ180" s="3"/>
      <c r="BA180" s="3"/>
      <c r="BC180" s="3"/>
      <c r="BD180" s="3"/>
      <c r="BE180" s="3"/>
      <c r="BF180" s="3"/>
      <c r="BG180" s="3"/>
      <c r="BH180" s="3"/>
      <c r="BI180" s="3"/>
      <c r="BJ180" s="3"/>
      <c r="BK180" s="3"/>
      <c r="BL180" s="3"/>
      <c r="BM180" s="3"/>
      <c r="BN180" s="3"/>
      <c r="BO180" s="3"/>
      <c r="BP180" s="3"/>
      <c r="BQ180" s="3"/>
      <c r="BR180" s="3"/>
      <c r="BS180" s="3"/>
      <c r="BT180" s="3"/>
      <c r="BU180" s="99"/>
      <c r="CG180" s="3"/>
      <c r="CH180" s="3"/>
      <c r="CI180" s="3"/>
      <c r="CK180" s="3"/>
      <c r="CL180" s="3"/>
      <c r="CM180" s="3"/>
      <c r="CN180" s="3"/>
      <c r="CO180" s="3"/>
      <c r="CP180" s="3"/>
      <c r="CQ180" s="3"/>
      <c r="CR180" s="3"/>
      <c r="CS180" s="3"/>
      <c r="CT180" s="3"/>
      <c r="CU180" s="3"/>
      <c r="CV180" s="3"/>
      <c r="CW180" s="3"/>
      <c r="CX180" s="3"/>
      <c r="CY180" s="3"/>
      <c r="CZ180" s="3"/>
      <c r="DA180" s="3"/>
      <c r="DB180" s="3"/>
      <c r="DC180" s="99"/>
      <c r="DP180" s="3"/>
      <c r="DQ180" s="3"/>
      <c r="DW180" s="3"/>
      <c r="DX180" s="3"/>
      <c r="ED180" s="3"/>
      <c r="EE180" s="3"/>
      <c r="EF180" s="55"/>
      <c r="EO180" s="3"/>
      <c r="EP180" s="55"/>
      <c r="FB180" s="3"/>
      <c r="FC180" s="3"/>
      <c r="FT180" s="3"/>
      <c r="FU180" s="3"/>
      <c r="FV180" s="27"/>
      <c r="FW180" s="27"/>
      <c r="FX180" s="27"/>
      <c r="FY180" s="27"/>
      <c r="FZ180" s="27"/>
      <c r="GA180" s="3"/>
      <c r="GB180" s="3"/>
      <c r="GC180" s="3"/>
      <c r="GD180" s="3"/>
      <c r="GE180" s="3"/>
      <c r="GF180" s="3"/>
      <c r="GG180" s="3"/>
      <c r="GH180" s="3"/>
      <c r="GI180" s="3"/>
      <c r="GJ180" s="3"/>
      <c r="GK180" s="3"/>
      <c r="GL180" s="3"/>
      <c r="GM180" s="3"/>
      <c r="GN180" s="3"/>
      <c r="GO180" s="3"/>
      <c r="GP180" s="3"/>
      <c r="GQ180" s="3"/>
      <c r="GR180" s="3" t="s">
        <v>125</v>
      </c>
      <c r="GS180" s="3" t="str">
        <f t="shared" si="52"/>
        <v>t25 = 'BANKNIFTY1!'</v>
      </c>
      <c r="GT180" s="3" t="str">
        <f t="shared" si="51"/>
        <v/>
      </c>
      <c r="GU180" s="3"/>
      <c r="GV180" s="3"/>
      <c r="HA180" s="3"/>
      <c r="HB180" s="3"/>
      <c r="HC180" s="3"/>
      <c r="HD180" s="3"/>
      <c r="HE180" s="3"/>
      <c r="HF180" s="3"/>
      <c r="HG180" s="3"/>
      <c r="HH180" s="3"/>
      <c r="HI180" s="3"/>
      <c r="HJ180" s="3"/>
      <c r="HK180" s="3"/>
      <c r="HL180" s="3"/>
      <c r="HM180" s="3"/>
      <c r="HN180" s="55"/>
      <c r="HO180" s="3"/>
      <c r="HP180" s="3"/>
      <c r="HQ180" s="3"/>
      <c r="HR180" s="3"/>
      <c r="HS180" s="3"/>
      <c r="HT180" s="3"/>
      <c r="HU180" s="3"/>
      <c r="HV180" s="3"/>
      <c r="HW180" s="3"/>
      <c r="HX180" s="3"/>
      <c r="HY180" s="3"/>
      <c r="HZ180" s="3"/>
      <c r="IA180" s="3"/>
      <c r="IB180" s="3"/>
      <c r="IC180" s="3"/>
      <c r="ID180" s="3"/>
    </row>
    <row r="181" spans="1:238" x14ac:dyDescent="0.25">
      <c r="A181" s="21" t="str">
        <f>IF(Final_DF!A181="","",Final_DF!A181)</f>
        <v>KOTAKBANK</v>
      </c>
      <c r="B181" s="21" t="str">
        <f>IF(Final_DF!G181="","",Final_DF!G181)</f>
        <v xml:space="preserve">KOTAK MAHINDRA BANK LTD             </v>
      </c>
      <c r="C181" s="21" t="str">
        <f>IF(Final_DF!E181="","",Final_DF!E181)</f>
        <v>Finance</v>
      </c>
      <c r="D181" s="21" t="str">
        <f>IF(Final_DF!F181="","",Final_DF!F181)</f>
        <v>Major Banks</v>
      </c>
      <c r="E181" s="21" t="b">
        <f>IF(Final_DF!BT181="","",Final_DF!BT181)</f>
        <v>1</v>
      </c>
      <c r="F181" s="21" t="b">
        <f>IF(Final_DF!BJ181="","",Final_DF!BJ181)</f>
        <v>1</v>
      </c>
      <c r="G181" s="21" t="b">
        <f>IF(Final_DF!CS181="","",Final_DF!CS181)</f>
        <v>1</v>
      </c>
      <c r="H181" s="37" t="str">
        <f>IF(Final_DF!CT181="","",Final_DF!CT181)</f>
        <v>BEARISH_ALIGNMENT</v>
      </c>
      <c r="I181" s="37" t="str">
        <f>IF(Final_DF!CU181="","",Final_DF!CU181)</f>
        <v>na</v>
      </c>
      <c r="J181" s="21" t="str">
        <f>IF(Final_DF!CQ181="","",Final_DF!CQ181)</f>
        <v>BEARISH</v>
      </c>
      <c r="K181" s="21" t="str">
        <f>IF(Final_DF!CB181="","",Final_DF!CB181)</f>
        <v>Significant Short Buildup</v>
      </c>
      <c r="L181" s="22" t="str">
        <f>IF(Final_DF!CV181="","",Final_DF!CV181)</f>
        <v>BEARISH</v>
      </c>
      <c r="M181" s="22">
        <f>IF(Final_DF!CW181="","",Final_DF!CW181)</f>
        <v>5</v>
      </c>
      <c r="N181" s="22">
        <f>IF(Final_DF!CX181="","",Final_DF!CX181)</f>
        <v>303</v>
      </c>
      <c r="O181" s="22" t="b">
        <f>IF(Final_DF!CY181="","",Final_DF!CY181)</f>
        <v>0</v>
      </c>
      <c r="P181" s="22" t="str">
        <f>IF(Final_DF!CM181="","",Final_DF!CM181)</f>
        <v>Buy</v>
      </c>
      <c r="Q181" s="22" t="str">
        <f>IF(Final_DF!CN181="","",Final_DF!CN181)</f>
        <v>LAST_WINNER</v>
      </c>
      <c r="R181" s="22">
        <f>IF(P181="","",ROUND((Final_DF!CO181/6)+1,0))</f>
        <v>2</v>
      </c>
      <c r="S181" s="22">
        <f>IF(Final_DF!CP181="","",Final_DF!CP181)</f>
        <v>1750</v>
      </c>
      <c r="T181" s="22">
        <f>IFERROR(VLOOKUP(A181,VSLRT!A:E,3,FALSE),"")</f>
        <v>0</v>
      </c>
      <c r="U181" s="22">
        <f>IFERROR(VLOOKUP(A181,VSLRT!A:E,4,FALSE),"")</f>
        <v>0</v>
      </c>
      <c r="V181" s="22">
        <f>IFERROR(VLOOKUP(A181,VSLRT!A:E,5,FALSE),"")</f>
        <v>0</v>
      </c>
      <c r="W181" s="23" t="b">
        <f>IF(Final_DF!BA181="","",Final_DF!BA181)</f>
        <v>0</v>
      </c>
      <c r="X181" s="23" t="b">
        <f>IF(Final_DF!BB181="","",Final_DF!BB181)</f>
        <v>0</v>
      </c>
      <c r="Y181" s="23" t="b">
        <f>IF(Final_DF!BC181="","",Final_DF!BC181)</f>
        <v>0</v>
      </c>
      <c r="Z181" s="23">
        <f>IF(Final_DF!AW181="","",Final_DF!AW181)</f>
        <v>0</v>
      </c>
      <c r="AA181" s="23">
        <f>IF(Final_DF!AX181="","",Final_DF!AX181)</f>
        <v>0</v>
      </c>
      <c r="AB181" s="23">
        <f>IF(Final_DF!AY181="","",Final_DF!AY181)</f>
        <v>0</v>
      </c>
      <c r="AC181" s="23">
        <f>IF(Final_DF!M181="","",ROUND(Final_DF!M181,2))</f>
        <v>2.37</v>
      </c>
      <c r="AD181" s="23">
        <f>IF(Final_DF!L181="","",ROUND(Final_DF!L181,2))</f>
        <v>1805.95</v>
      </c>
      <c r="AE181" s="23" t="b">
        <f>IF(Final_DF!AZ181="","",Final_DF!AZ181)</f>
        <v>0</v>
      </c>
      <c r="AH181" s="23" t="str">
        <f>IF(Final_DF!AO181="","",Final_DF!AO181)</f>
        <v>VR53</v>
      </c>
      <c r="AI181" s="23" t="b">
        <f>IF(Final_DF!AP181="","",Final_DF!AP181)</f>
        <v>0</v>
      </c>
      <c r="AJ181" s="23" t="str">
        <f>IF(Final_DF!AH181="","",Final_DF!AH181)</f>
        <v>0.58</v>
      </c>
      <c r="AK181" s="21" t="str">
        <f>IFERROR(VLOOKUP(A181,Postmarket!A:X,24,FALSE),"")</f>
        <v>LOR23</v>
      </c>
      <c r="AL181" s="21" t="str">
        <f>IFERROR(VLOOKUP(A181,Postmarket!A:X,23,FALSE),"")</f>
        <v>LPR10</v>
      </c>
      <c r="AM181" s="21">
        <f>IFERROR(VLOOKUP(A181,Postmarket!A:X,8,FALSE),"")</f>
        <v>2.59</v>
      </c>
      <c r="AN181" s="21">
        <f>IFERROR(VLOOKUP(A181,Postmarket!A:F,5,FALSE),"")</f>
        <v>1764.3</v>
      </c>
      <c r="AO181" s="23" t="str">
        <f>IF(Final_DF!DB181="","",Final_DF!DB181)</f>
        <v/>
      </c>
      <c r="AP181" s="23">
        <f>IF(Final_DF!CZ181="","",Final_DF!CZ181)</f>
        <v>20.67</v>
      </c>
      <c r="AQ181" s="23">
        <f>IF(Final_DF!DA181="","",Final_DF!DA181)</f>
        <v>20.190000000000001</v>
      </c>
      <c r="AR181" s="23" t="b">
        <f>IF(Final_DF!DC181="","",Final_DF!DC181)</f>
        <v>0</v>
      </c>
      <c r="AS181" s="23" t="b">
        <f>IF(Final_DF!DD181="","",Final_DF!DD181)</f>
        <v>0</v>
      </c>
      <c r="AT181" s="23" t="b">
        <f>IF(Final_DF!DE181="","",Final_DF!DE181)</f>
        <v>0</v>
      </c>
      <c r="AU181" s="23" t="b">
        <f>IF(Final_DF!DF181="","",Final_DF!DF181)</f>
        <v>0</v>
      </c>
      <c r="AY181" s="3"/>
      <c r="AZ181" s="3"/>
      <c r="BA181" s="3"/>
      <c r="BC181" s="3"/>
      <c r="BD181" s="3"/>
      <c r="BE181" s="3"/>
      <c r="BF181" s="3"/>
      <c r="BG181" s="3"/>
      <c r="BH181" s="3"/>
      <c r="BI181" s="3"/>
      <c r="BJ181" s="3"/>
      <c r="BK181" s="3"/>
      <c r="BL181" s="3"/>
      <c r="BM181" s="3"/>
      <c r="BN181" s="3"/>
      <c r="BO181" s="3"/>
      <c r="BP181" s="3"/>
      <c r="BQ181" s="3"/>
      <c r="BR181" s="3"/>
      <c r="BS181" s="3"/>
      <c r="BT181" s="3"/>
      <c r="BU181" s="99"/>
      <c r="CG181" s="3"/>
      <c r="CH181" s="3"/>
      <c r="CI181" s="3"/>
      <c r="CK181" s="3"/>
      <c r="CL181" s="3"/>
      <c r="CM181" s="3"/>
      <c r="CN181" s="3"/>
      <c r="CO181" s="3"/>
      <c r="CP181" s="3"/>
      <c r="CQ181" s="3"/>
      <c r="CR181" s="3"/>
      <c r="CS181" s="3"/>
      <c r="CT181" s="3"/>
      <c r="CU181" s="3"/>
      <c r="CV181" s="3"/>
      <c r="CW181" s="3"/>
      <c r="CX181" s="3"/>
      <c r="CY181" s="3"/>
      <c r="CZ181" s="3"/>
      <c r="DA181" s="3"/>
      <c r="DB181" s="3"/>
      <c r="DC181" s="99"/>
      <c r="DP181" s="3"/>
      <c r="DQ181" s="3"/>
      <c r="DW181" s="3"/>
      <c r="DX181" s="3"/>
      <c r="ED181" s="3"/>
      <c r="EE181" s="3"/>
      <c r="EF181" s="55"/>
      <c r="EO181" s="3"/>
      <c r="EP181" s="55"/>
      <c r="FB181" s="3"/>
      <c r="FC181" s="3"/>
      <c r="FT181" s="3"/>
      <c r="FU181" s="3"/>
      <c r="FV181" s="27"/>
      <c r="FW181" s="27"/>
      <c r="FX181" s="27"/>
      <c r="FY181" s="27"/>
      <c r="FZ181" s="27"/>
      <c r="GA181" s="3"/>
      <c r="GB181" s="3"/>
      <c r="GC181" s="3"/>
      <c r="GD181" s="3"/>
      <c r="GE181" s="3"/>
      <c r="GF181" s="3"/>
      <c r="GG181" s="3"/>
      <c r="GH181" s="3"/>
      <c r="GI181" s="3"/>
      <c r="GJ181" s="3"/>
      <c r="GK181" s="3"/>
      <c r="GL181" s="3"/>
      <c r="GM181" s="3"/>
      <c r="GN181" s="3"/>
      <c r="GO181" s="3"/>
      <c r="GP181" s="3"/>
      <c r="GQ181" s="3"/>
      <c r="GR181" s="3" t="s">
        <v>126</v>
      </c>
      <c r="GS181" s="3" t="str">
        <f t="shared" si="52"/>
        <v>t26 = 'BANKNIFTY1!'</v>
      </c>
      <c r="GT181" s="3" t="str">
        <f t="shared" si="51"/>
        <v/>
      </c>
      <c r="GU181" s="3"/>
      <c r="GV181" s="3"/>
      <c r="HA181" s="3"/>
      <c r="HB181" s="3"/>
      <c r="HC181" s="3"/>
      <c r="HD181" s="3"/>
      <c r="HE181" s="3"/>
      <c r="HF181" s="3"/>
      <c r="HG181" s="3"/>
      <c r="HH181" s="3"/>
      <c r="HI181" s="3"/>
      <c r="HJ181" s="3"/>
      <c r="HK181" s="3"/>
      <c r="HL181" s="3"/>
      <c r="HM181" s="3"/>
      <c r="HN181" s="55"/>
      <c r="HO181" s="3"/>
      <c r="HP181" s="3"/>
      <c r="HQ181" s="3"/>
      <c r="HR181" s="3"/>
      <c r="HS181" s="3"/>
      <c r="HT181" s="3"/>
      <c r="HU181" s="3"/>
      <c r="HV181" s="3"/>
      <c r="HW181" s="3"/>
      <c r="HX181" s="3"/>
      <c r="HY181" s="3"/>
      <c r="HZ181" s="3"/>
      <c r="IA181" s="3"/>
      <c r="IB181" s="3"/>
      <c r="IC181" s="3"/>
      <c r="ID181" s="3"/>
    </row>
    <row r="182" spans="1:238" x14ac:dyDescent="0.25">
      <c r="A182" s="21" t="str">
        <f>IF(Final_DF!A182="","",Final_DF!A182)</f>
        <v>IDFCFIRSTB</v>
      </c>
      <c r="B182" s="21" t="str">
        <f>IF(Final_DF!G182="","",Final_DF!G182)</f>
        <v xml:space="preserve">IDFC FIRST BANK LIMITED             </v>
      </c>
      <c r="C182" s="21" t="str">
        <f>IF(Final_DF!E182="","",Final_DF!E182)</f>
        <v>Finance</v>
      </c>
      <c r="D182" s="21" t="str">
        <f>IF(Final_DF!F182="","",Final_DF!F182)</f>
        <v>Regional Banks</v>
      </c>
      <c r="E182" s="21" t="b">
        <f>IF(Final_DF!BT182="","",Final_DF!BT182)</f>
        <v>1</v>
      </c>
      <c r="F182" s="21" t="b">
        <f>IF(Final_DF!BJ182="","",Final_DF!BJ182)</f>
        <v>1</v>
      </c>
      <c r="G182" s="21" t="b">
        <f>IF(Final_DF!CS182="","",Final_DF!CS182)</f>
        <v>0</v>
      </c>
      <c r="H182" s="37" t="str">
        <f>IF(Final_DF!CT182="","",Final_DF!CT182)</f>
        <v>na</v>
      </c>
      <c r="I182" s="37" t="str">
        <f>IF(Final_DF!CU182="","",Final_DF!CU182)</f>
        <v>na</v>
      </c>
      <c r="J182" s="21" t="str">
        <f>IF(Final_DF!CQ182="","",Final_DF!CQ182)</f>
        <v>BULLISH</v>
      </c>
      <c r="K182" s="21" t="str">
        <f>IF(Final_DF!CB182="","",Final_DF!CB182)</f>
        <v>Long Buildup</v>
      </c>
      <c r="L182" s="22" t="str">
        <f>IF(Final_DF!CV182="","",Final_DF!CV182)</f>
        <v>BULLISH</v>
      </c>
      <c r="M182" s="22">
        <f>IF(Final_DF!CW182="","",Final_DF!CW182)</f>
        <v>1</v>
      </c>
      <c r="N182" s="22">
        <f>IF(Final_DF!CX182="","",Final_DF!CX182)</f>
        <v>15</v>
      </c>
      <c r="O182" s="22" t="b">
        <f>IF(Final_DF!CY182="","",Final_DF!CY182)</f>
        <v>1</v>
      </c>
      <c r="P182" s="22" t="str">
        <f>IF(Final_DF!CM182="","",Final_DF!CM182)</f>
        <v>Buy</v>
      </c>
      <c r="Q182" s="22" t="str">
        <f>IF(Final_DF!CN182="","",Final_DF!CN182)</f>
        <v>LAST_LOSER</v>
      </c>
      <c r="R182" s="22">
        <f>IF(P182="","",ROUND((Final_DF!CO182/6)+1,0))</f>
        <v>1</v>
      </c>
      <c r="S182" s="22">
        <f>IF(Final_DF!CP182="","",Final_DF!CP182)</f>
        <v>84</v>
      </c>
      <c r="T182" s="22">
        <f>IFERROR(VLOOKUP(A182,VSLRT!A:E,3,FALSE),"")</f>
        <v>0</v>
      </c>
      <c r="U182" s="22">
        <f>IFERROR(VLOOKUP(A182,VSLRT!A:E,4,FALSE),"")</f>
        <v>0</v>
      </c>
      <c r="V182" s="22">
        <f>IFERROR(VLOOKUP(A182,VSLRT!A:E,5,FALSE),"")</f>
        <v>0</v>
      </c>
      <c r="W182" s="23" t="b">
        <f>IF(Final_DF!BA182="","",Final_DF!BA182)</f>
        <v>0</v>
      </c>
      <c r="X182" s="23" t="b">
        <f>IF(Final_DF!BB182="","",Final_DF!BB182)</f>
        <v>0</v>
      </c>
      <c r="Y182" s="23" t="b">
        <f>IF(Final_DF!BC182="","",Final_DF!BC182)</f>
        <v>0</v>
      </c>
      <c r="Z182" s="23">
        <f>IF(Final_DF!AW182="","",Final_DF!AW182)</f>
        <v>0</v>
      </c>
      <c r="AA182" s="23">
        <f>IF(Final_DF!AX182="","",Final_DF!AX182)</f>
        <v>0</v>
      </c>
      <c r="AB182" s="23">
        <f>IF(Final_DF!AY182="","",Final_DF!AY182)</f>
        <v>0</v>
      </c>
      <c r="AC182" s="23">
        <f>IF(Final_DF!M182="","",ROUND(Final_DF!M182,2))</f>
        <v>2.63</v>
      </c>
      <c r="AD182" s="23">
        <f>IF(Final_DF!L182="","",ROUND(Final_DF!L182,2))</f>
        <v>87.95</v>
      </c>
      <c r="AE182" s="23" t="b">
        <f>IF(Final_DF!AZ182="","",Final_DF!AZ182)</f>
        <v>0</v>
      </c>
      <c r="AH182" s="23" t="str">
        <f>IF(Final_DF!AO182="","",Final_DF!AO182)</f>
        <v>VR15</v>
      </c>
      <c r="AI182" s="23" t="b">
        <f>IF(Final_DF!AP182="","",Final_DF!AP182)</f>
        <v>1</v>
      </c>
      <c r="AJ182" s="23" t="str">
        <f>IF(Final_DF!AH182="","",Final_DF!AH182)</f>
        <v>0.29</v>
      </c>
      <c r="AK182" s="21" t="str">
        <f>IFERROR(VLOOKUP(A182,Postmarket!A:X,24,FALSE),"")</f>
        <v>LOR2</v>
      </c>
      <c r="AL182" s="21" t="str">
        <f>IFERROR(VLOOKUP(A182,Postmarket!A:X,23,FALSE),"")</f>
        <v>LPR12</v>
      </c>
      <c r="AM182" s="21">
        <f>IFERROR(VLOOKUP(A182,Postmarket!A:X,8,FALSE),"")</f>
        <v>2.4500000000000002</v>
      </c>
      <c r="AN182" s="21">
        <f>IFERROR(VLOOKUP(A182,Postmarket!A:F,5,FALSE),"")</f>
        <v>85.7</v>
      </c>
      <c r="AO182" s="23" t="str">
        <f>IF(Final_DF!DB182="","",Final_DF!DB182)</f>
        <v/>
      </c>
      <c r="AP182" s="23">
        <f>IF(Final_DF!CZ182="","",Final_DF!CZ182)</f>
        <v>68.430000000000007</v>
      </c>
      <c r="AQ182" s="23">
        <f>IF(Final_DF!DA182="","",Final_DF!DA182)</f>
        <v>68.11</v>
      </c>
      <c r="AR182" s="23" t="b">
        <f>IF(Final_DF!DC182="","",Final_DF!DC182)</f>
        <v>0</v>
      </c>
      <c r="AS182" s="23" t="b">
        <f>IF(Final_DF!DD182="","",Final_DF!DD182)</f>
        <v>0</v>
      </c>
      <c r="AT182" s="23" t="b">
        <f>IF(Final_DF!DE182="","",Final_DF!DE182)</f>
        <v>0</v>
      </c>
      <c r="AU182" s="23" t="b">
        <f>IF(Final_DF!DF182="","",Final_DF!DF182)</f>
        <v>0</v>
      </c>
      <c r="AY182" s="3"/>
      <c r="AZ182" s="3"/>
      <c r="BA182" s="3"/>
      <c r="BC182" s="3"/>
      <c r="BD182" s="3"/>
      <c r="BE182" s="3"/>
      <c r="BF182" s="3"/>
      <c r="BG182" s="3"/>
      <c r="BH182" s="3"/>
      <c r="BI182" s="3"/>
      <c r="BJ182" s="3"/>
      <c r="BK182" s="3"/>
      <c r="BL182" s="3"/>
      <c r="BM182" s="3"/>
      <c r="BN182" s="3"/>
      <c r="BO182" s="3"/>
      <c r="BP182" s="3"/>
      <c r="BQ182" s="3"/>
      <c r="BR182" s="3"/>
      <c r="BS182" s="3"/>
      <c r="BT182" s="3"/>
      <c r="BU182" s="99"/>
      <c r="CG182" s="3"/>
      <c r="CH182" s="3"/>
      <c r="CI182" s="3"/>
      <c r="CK182" s="3"/>
      <c r="CL182" s="3"/>
      <c r="CM182" s="3"/>
      <c r="CN182" s="3"/>
      <c r="CO182" s="3"/>
      <c r="CP182" s="3"/>
      <c r="CQ182" s="3"/>
      <c r="CR182" s="3"/>
      <c r="CS182" s="3"/>
      <c r="CT182" s="3"/>
      <c r="CU182" s="3"/>
      <c r="CV182" s="3"/>
      <c r="CW182" s="3"/>
      <c r="CX182" s="3"/>
      <c r="CY182" s="3"/>
      <c r="CZ182" s="3"/>
      <c r="DA182" s="3"/>
      <c r="DB182" s="3"/>
      <c r="DC182" s="99"/>
      <c r="DP182" s="3"/>
      <c r="DQ182" s="3"/>
      <c r="DW182" s="3"/>
      <c r="DX182" s="3"/>
      <c r="ED182" s="3"/>
      <c r="EE182" s="3"/>
      <c r="EF182" s="55"/>
      <c r="EO182" s="3"/>
      <c r="EP182" s="55"/>
      <c r="FB182" s="3"/>
      <c r="FC182" s="3"/>
      <c r="FT182" s="3"/>
      <c r="FU182" s="3"/>
      <c r="FV182" s="27"/>
      <c r="FW182" s="27"/>
      <c r="FX182" s="27"/>
      <c r="FY182" s="27"/>
      <c r="FZ182" s="27"/>
      <c r="GA182" s="3"/>
      <c r="GB182" s="3"/>
      <c r="GC182" s="3"/>
      <c r="GD182" s="3"/>
      <c r="GE182" s="3"/>
      <c r="GF182" s="3"/>
      <c r="GG182" s="3"/>
      <c r="GH182" s="3"/>
      <c r="GI182" s="3"/>
      <c r="GJ182" s="3"/>
      <c r="GK182" s="3"/>
      <c r="GL182" s="3"/>
      <c r="GM182" s="3"/>
      <c r="GN182" s="3"/>
      <c r="GO182" s="3"/>
      <c r="GP182" s="3"/>
      <c r="GQ182" s="3"/>
      <c r="GR182" s="3" t="s">
        <v>127</v>
      </c>
      <c r="GS182" s="3" t="str">
        <f t="shared" si="52"/>
        <v>t27 = 'BANKNIFTY1!'</v>
      </c>
      <c r="GT182" s="3" t="str">
        <f t="shared" si="51"/>
        <v/>
      </c>
      <c r="GU182" s="3"/>
      <c r="GV182" s="3"/>
      <c r="HA182" s="3"/>
      <c r="HB182" s="3"/>
      <c r="HC182" s="3"/>
      <c r="HD182" s="3"/>
      <c r="HE182" s="3"/>
      <c r="HF182" s="3"/>
      <c r="HG182" s="3"/>
      <c r="HH182" s="3"/>
      <c r="HI182" s="3"/>
      <c r="HJ182" s="3"/>
      <c r="HK182" s="3"/>
      <c r="HL182" s="3"/>
      <c r="HM182" s="3"/>
      <c r="HN182" s="55"/>
      <c r="HO182" s="3"/>
      <c r="HP182" s="3"/>
      <c r="HQ182" s="3"/>
      <c r="HR182" s="3"/>
      <c r="HS182" s="3"/>
      <c r="HT182" s="3"/>
      <c r="HU182" s="3"/>
      <c r="HV182" s="3"/>
      <c r="HW182" s="3"/>
      <c r="HX182" s="3"/>
      <c r="HY182" s="3"/>
      <c r="HZ182" s="3"/>
      <c r="IA182" s="3"/>
      <c r="IB182" s="3"/>
      <c r="IC182" s="3"/>
      <c r="ID182" s="3"/>
    </row>
    <row r="183" spans="1:238" x14ac:dyDescent="0.25">
      <c r="A183" s="21" t="str">
        <f>IF(Final_DF!A183="","",Final_DF!A183)</f>
        <v>PNB</v>
      </c>
      <c r="B183" s="21" t="str">
        <f>IF(Final_DF!G183="","",Final_DF!G183)</f>
        <v xml:space="preserve">PUNJAB NATIONAL BANK                </v>
      </c>
      <c r="C183" s="21" t="str">
        <f>IF(Final_DF!E183="","",Final_DF!E183)</f>
        <v>Finance</v>
      </c>
      <c r="D183" s="21" t="str">
        <f>IF(Final_DF!F183="","",Final_DF!F183)</f>
        <v>Major Banks</v>
      </c>
      <c r="E183" s="21" t="b">
        <f>IF(Final_DF!BT183="","",Final_DF!BT183)</f>
        <v>0</v>
      </c>
      <c r="F183" s="21" t="b">
        <f>IF(Final_DF!BJ183="","",Final_DF!BJ183)</f>
        <v>1</v>
      </c>
      <c r="G183" s="21" t="b">
        <f>IF(Final_DF!CS183="","",Final_DF!CS183)</f>
        <v>1</v>
      </c>
      <c r="H183" s="37" t="str">
        <f>IF(Final_DF!CT183="","",Final_DF!CT183)</f>
        <v>BULLISH_ALIGNMENT</v>
      </c>
      <c r="I183" s="37" t="str">
        <f>IF(Final_DF!CU183="","",Final_DF!CU183)</f>
        <v>BULLISH_ALIGNMENT</v>
      </c>
      <c r="J183" s="21" t="str">
        <f>IF(Final_DF!CQ183="","",Final_DF!CQ183)</f>
        <v>BULLISH</v>
      </c>
      <c r="K183" s="21" t="str">
        <f>IF(Final_DF!CB183="","",Final_DF!CB183)</f>
        <v>Significant Long Buildup</v>
      </c>
      <c r="L183" s="22" t="str">
        <f>IF(Final_DF!CV183="","",Final_DF!CV183)</f>
        <v>BULLISH</v>
      </c>
      <c r="M183" s="22">
        <f>IF(Final_DF!CW183="","",Final_DF!CW183)</f>
        <v>3</v>
      </c>
      <c r="N183" s="22">
        <f>IF(Final_DF!CX183="","",Final_DF!CX183)</f>
        <v>17</v>
      </c>
      <c r="O183" s="22" t="b">
        <f>IF(Final_DF!CY183="","",Final_DF!CY183)</f>
        <v>1</v>
      </c>
      <c r="P183" s="22" t="str">
        <f>IF(Final_DF!CM183="","",Final_DF!CM183)</f>
        <v>Buy</v>
      </c>
      <c r="Q183" s="22" t="str">
        <f>IF(Final_DF!CN183="","",Final_DF!CN183)</f>
        <v>LAST_LOSER</v>
      </c>
      <c r="R183" s="22">
        <f>IF(P183="","",ROUND((Final_DF!CO183/6)+1,0))</f>
        <v>3</v>
      </c>
      <c r="S183" s="22">
        <f>IF(Final_DF!CP183="","",Final_DF!CP183)</f>
        <v>96</v>
      </c>
      <c r="T183" s="22">
        <f>IFERROR(VLOOKUP(A183,VSLRT!A:E,3,FALSE),"")</f>
        <v>0</v>
      </c>
      <c r="U183" s="22">
        <f>IFERROR(VLOOKUP(A183,VSLRT!A:E,4,FALSE),"")</f>
        <v>0</v>
      </c>
      <c r="V183" s="22">
        <f>IFERROR(VLOOKUP(A183,VSLRT!A:E,5,FALSE),"")</f>
        <v>0</v>
      </c>
      <c r="W183" s="23" t="b">
        <f>IF(Final_DF!BA183="","",Final_DF!BA183)</f>
        <v>0</v>
      </c>
      <c r="X183" s="23" t="b">
        <f>IF(Final_DF!BB183="","",Final_DF!BB183)</f>
        <v>0</v>
      </c>
      <c r="Y183" s="23" t="b">
        <f>IF(Final_DF!BC183="","",Final_DF!BC183)</f>
        <v>0</v>
      </c>
      <c r="Z183" s="23">
        <f>IF(Final_DF!AW183="","",Final_DF!AW183)</f>
        <v>0</v>
      </c>
      <c r="AA183" s="23">
        <f>IF(Final_DF!AX183="","",Final_DF!AX183)</f>
        <v>0</v>
      </c>
      <c r="AB183" s="23">
        <f>IF(Final_DF!AY183="","",Final_DF!AY183)</f>
        <v>0</v>
      </c>
      <c r="AC183" s="23">
        <f>IF(Final_DF!M183="","",ROUND(Final_DF!M183,2))</f>
        <v>2.64</v>
      </c>
      <c r="AD183" s="23">
        <f>IF(Final_DF!L183="","",ROUND(Final_DF!L183,2))</f>
        <v>104.85</v>
      </c>
      <c r="AE183" s="23" t="b">
        <f>IF(Final_DF!AZ183="","",Final_DF!AZ183)</f>
        <v>0</v>
      </c>
      <c r="AH183" s="23" t="str">
        <f>IF(Final_DF!AO183="","",Final_DF!AO183)</f>
        <v>VR1</v>
      </c>
      <c r="AI183" s="23" t="b">
        <f>IF(Final_DF!AP183="","",Final_DF!AP183)</f>
        <v>1</v>
      </c>
      <c r="AJ183" s="23" t="str">
        <f>IF(Final_DF!AH183="","",Final_DF!AH183)</f>
        <v>1.32</v>
      </c>
      <c r="AK183" s="21" t="str">
        <f>IFERROR(VLOOKUP(A183,Postmarket!A:X,24,FALSE),"")</f>
        <v>LOR1</v>
      </c>
      <c r="AL183" s="21" t="str">
        <f>IFERROR(VLOOKUP(A183,Postmarket!A:X,23,FALSE),"")</f>
        <v>LPR8</v>
      </c>
      <c r="AM183" s="21">
        <f>IFERROR(VLOOKUP(A183,Postmarket!A:X,8,FALSE),"")</f>
        <v>2.84</v>
      </c>
      <c r="AN183" s="21">
        <f>IFERROR(VLOOKUP(A183,Postmarket!A:F,5,FALSE),"")</f>
        <v>102.2</v>
      </c>
      <c r="AO183" s="23" t="str">
        <f>IF(Final_DF!DB183="","",Final_DF!DB183)</f>
        <v>POTENTIAL_ENTRANT</v>
      </c>
      <c r="AP183" s="23">
        <f>IF(Final_DF!CZ183="","",Final_DF!CZ183)</f>
        <v>85.86</v>
      </c>
      <c r="AQ183" s="23">
        <f>IF(Final_DF!DA183="","",Final_DF!DA183)</f>
        <v>84.93</v>
      </c>
      <c r="AR183" s="23" t="b">
        <f>IF(Final_DF!DC183="","",Final_DF!DC183)</f>
        <v>1</v>
      </c>
      <c r="AS183" s="23" t="b">
        <f>IF(Final_DF!DD183="","",Final_DF!DD183)</f>
        <v>0</v>
      </c>
      <c r="AT183" s="23" t="b">
        <f>IF(Final_DF!DE183="","",Final_DF!DE183)</f>
        <v>1</v>
      </c>
      <c r="AU183" s="23" t="b">
        <f>IF(Final_DF!DF183="","",Final_DF!DF183)</f>
        <v>0</v>
      </c>
      <c r="AY183" s="3"/>
      <c r="AZ183" s="3"/>
      <c r="BA183" s="3"/>
      <c r="BC183" s="3"/>
      <c r="BD183" s="3"/>
      <c r="BE183" s="3"/>
      <c r="BF183" s="3"/>
      <c r="BG183" s="3"/>
      <c r="BH183" s="3"/>
      <c r="BI183" s="3"/>
      <c r="BJ183" s="3"/>
      <c r="BK183" s="3"/>
      <c r="BL183" s="3"/>
      <c r="BM183" s="3"/>
      <c r="BN183" s="3"/>
      <c r="BO183" s="3"/>
      <c r="BP183" s="3"/>
      <c r="BQ183" s="3"/>
      <c r="BR183" s="3"/>
      <c r="BS183" s="3"/>
      <c r="BT183" s="3"/>
      <c r="BU183" s="99"/>
      <c r="CG183" s="3"/>
      <c r="CH183" s="3"/>
      <c r="CI183" s="3"/>
      <c r="CK183" s="3"/>
      <c r="CL183" s="3"/>
      <c r="CM183" s="3"/>
      <c r="CN183" s="3"/>
      <c r="CO183" s="3"/>
      <c r="CP183" s="3"/>
      <c r="CQ183" s="3"/>
      <c r="CR183" s="3"/>
      <c r="CS183" s="3"/>
      <c r="CT183" s="3"/>
      <c r="CU183" s="3"/>
      <c r="CV183" s="3"/>
      <c r="CW183" s="3"/>
      <c r="CX183" s="3"/>
      <c r="CY183" s="3"/>
      <c r="CZ183" s="3"/>
      <c r="DA183" s="3"/>
      <c r="DB183" s="3"/>
      <c r="DC183" s="99"/>
      <c r="DP183" s="3"/>
      <c r="DQ183" s="3"/>
      <c r="DW183" s="3"/>
      <c r="DX183" s="3"/>
      <c r="ED183" s="3"/>
      <c r="EE183" s="3"/>
      <c r="EF183" s="55"/>
      <c r="EO183" s="3"/>
      <c r="EP183" s="55"/>
      <c r="FB183" s="3"/>
      <c r="FC183" s="3"/>
      <c r="FT183" s="3"/>
      <c r="FU183" s="3"/>
      <c r="FV183" s="27"/>
      <c r="FW183" s="27"/>
      <c r="FX183" s="27"/>
      <c r="FY183" s="27"/>
      <c r="FZ183" s="27"/>
      <c r="GA183" s="3"/>
      <c r="GB183" s="3"/>
      <c r="GC183" s="3"/>
      <c r="GD183" s="3"/>
      <c r="GE183" s="3"/>
      <c r="GF183" s="3"/>
      <c r="GG183" s="3"/>
      <c r="GH183" s="3"/>
      <c r="GI183" s="3"/>
      <c r="GJ183" s="3"/>
      <c r="GK183" s="3"/>
      <c r="GL183" s="3"/>
      <c r="GM183" s="3"/>
      <c r="GN183" s="3"/>
      <c r="GO183" s="3"/>
      <c r="GP183" s="3"/>
      <c r="GQ183" s="3"/>
      <c r="GR183" s="3" t="s">
        <v>128</v>
      </c>
      <c r="GS183" s="3" t="str">
        <f t="shared" si="52"/>
        <v>t28 = 'BANKNIFTY1!'</v>
      </c>
      <c r="GT183" s="3" t="str">
        <f t="shared" si="51"/>
        <v/>
      </c>
      <c r="GU183" s="3"/>
      <c r="GV183" s="3"/>
      <c r="HA183" s="3"/>
      <c r="HB183" s="3"/>
      <c r="HC183" s="3"/>
      <c r="HD183" s="3"/>
      <c r="HE183" s="3"/>
      <c r="HF183" s="3"/>
      <c r="HG183" s="3"/>
      <c r="HH183" s="3"/>
      <c r="HI183" s="3"/>
      <c r="HJ183" s="3"/>
      <c r="HK183" s="3"/>
      <c r="HL183" s="3"/>
      <c r="HM183" s="3"/>
      <c r="HN183" s="55"/>
      <c r="HO183" s="3"/>
      <c r="HP183" s="3"/>
      <c r="HQ183" s="3"/>
      <c r="HR183" s="3"/>
      <c r="HS183" s="3"/>
      <c r="HT183" s="3"/>
      <c r="HU183" s="3"/>
      <c r="HV183" s="3"/>
      <c r="HW183" s="3"/>
      <c r="HX183" s="3"/>
      <c r="HY183" s="3"/>
      <c r="HZ183" s="3"/>
      <c r="IA183" s="3"/>
      <c r="IB183" s="3"/>
      <c r="IC183" s="3"/>
      <c r="ID183" s="3"/>
    </row>
    <row r="184" spans="1:238" x14ac:dyDescent="0.25">
      <c r="A184" s="21" t="str">
        <f>IF(Final_DF!A184="","",Final_DF!A184)</f>
        <v>SHREECEM</v>
      </c>
      <c r="B184" s="21" t="str">
        <f>IF(Final_DF!G184="","",Final_DF!G184)</f>
        <v xml:space="preserve">SHREE CEMENT LIMITED                </v>
      </c>
      <c r="C184" s="21" t="str">
        <f>IF(Final_DF!E184="","",Final_DF!E184)</f>
        <v>Non-Energy Minerals</v>
      </c>
      <c r="D184" s="21" t="str">
        <f>IF(Final_DF!F184="","",Final_DF!F184)</f>
        <v>Construction Materials</v>
      </c>
      <c r="E184" s="21" t="b">
        <f>IF(Final_DF!BT184="","",Final_DF!BT184)</f>
        <v>1</v>
      </c>
      <c r="F184" s="21" t="b">
        <f>IF(Final_DF!BJ184="","",Final_DF!BJ184)</f>
        <v>0</v>
      </c>
      <c r="G184" s="21" t="b">
        <f>IF(Final_DF!CS184="","",Final_DF!CS184)</f>
        <v>0</v>
      </c>
      <c r="H184" s="37" t="str">
        <f>IF(Final_DF!CT184="","",Final_DF!CT184)</f>
        <v>na</v>
      </c>
      <c r="I184" s="37" t="str">
        <f>IF(Final_DF!CU184="","",Final_DF!CU184)</f>
        <v>na</v>
      </c>
      <c r="J184" s="21" t="str">
        <f>IF(Final_DF!CQ184="","",Final_DF!CQ184)</f>
        <v>BULLISH</v>
      </c>
      <c r="K184" s="21" t="str">
        <f>IF(Final_DF!CB184="","",Final_DF!CB184)</f>
        <v>Short Covering</v>
      </c>
      <c r="L184" s="22" t="str">
        <f>IF(Final_DF!CV184="","",Final_DF!CV184)</f>
        <v>na</v>
      </c>
      <c r="M184" s="22">
        <f>IF(Final_DF!CW184="","",Final_DF!CW184)</f>
        <v>0</v>
      </c>
      <c r="N184" s="22">
        <f>IF(Final_DF!CX184="","",Final_DF!CX184)</f>
        <v>0</v>
      </c>
      <c r="O184" s="22" t="b">
        <f>IF(Final_DF!CY184="","",Final_DF!CY184)</f>
        <v>0</v>
      </c>
      <c r="P184" s="22">
        <f>IF(Final_DF!CM184="","",Final_DF!CM184)</f>
        <v>0</v>
      </c>
      <c r="Q184" s="22">
        <f>IF(Final_DF!CN184="","",Final_DF!CN184)</f>
        <v>0</v>
      </c>
      <c r="R184" s="22">
        <f>IF(P184="","",ROUND((Final_DF!CO184/6)+1,0))</f>
        <v>1</v>
      </c>
      <c r="S184" s="22">
        <f>IF(Final_DF!CP184="","",Final_DF!CP184)</f>
        <v>0</v>
      </c>
      <c r="T184" s="22">
        <f>IFERROR(VLOOKUP(A184,VSLRT!A:E,3,FALSE),"")</f>
        <v>0</v>
      </c>
      <c r="U184" s="22">
        <f>IFERROR(VLOOKUP(A184,VSLRT!A:E,4,FALSE),"")</f>
        <v>0</v>
      </c>
      <c r="V184" s="22">
        <f>IFERROR(VLOOKUP(A184,VSLRT!A:E,5,FALSE),"")</f>
        <v>0</v>
      </c>
      <c r="W184" s="23" t="b">
        <f>IF(Final_DF!BA184="","",Final_DF!BA184)</f>
        <v>0</v>
      </c>
      <c r="X184" s="23" t="b">
        <f>IF(Final_DF!BB184="","",Final_DF!BB184)</f>
        <v>0</v>
      </c>
      <c r="Y184" s="23" t="b">
        <f>IF(Final_DF!BC184="","",Final_DF!BC184)</f>
        <v>0</v>
      </c>
      <c r="Z184" s="23">
        <f>IF(Final_DF!AW184="","",Final_DF!AW184)</f>
        <v>0</v>
      </c>
      <c r="AA184" s="23">
        <f>IF(Final_DF!AX184="","",Final_DF!AX184)</f>
        <v>0</v>
      </c>
      <c r="AB184" s="23">
        <f>IF(Final_DF!AY184="","",Final_DF!AY184)</f>
        <v>0</v>
      </c>
      <c r="AC184" s="23">
        <f>IF(Final_DF!M184="","",ROUND(Final_DF!M184,2))</f>
        <v>3.2</v>
      </c>
      <c r="AD184" s="23">
        <f>IF(Final_DF!L184="","",ROUND(Final_DF!L184,2))</f>
        <v>27598.799999999999</v>
      </c>
      <c r="AE184" s="23" t="b">
        <f>IF(Final_DF!AZ184="","",Final_DF!AZ184)</f>
        <v>0</v>
      </c>
      <c r="AH184" s="23" t="str">
        <f>IF(Final_DF!AO184="","",Final_DF!AO184)</f>
        <v>VR179</v>
      </c>
      <c r="AI184" s="23" t="b">
        <f>IF(Final_DF!AP184="","",Final_DF!AP184)</f>
        <v>0</v>
      </c>
      <c r="AJ184" s="23" t="str">
        <f>IF(Final_DF!AH184="","",Final_DF!AH184)</f>
        <v>0.56</v>
      </c>
      <c r="AK184" s="21" t="str">
        <f>IFERROR(VLOOKUP(A184,Postmarket!A:X,24,FALSE),"")</f>
        <v/>
      </c>
      <c r="AL184" s="21" t="str">
        <f>IFERROR(VLOOKUP(A184,Postmarket!A:X,23,FALSE),"")</f>
        <v>LPR7</v>
      </c>
      <c r="AM184" s="21">
        <f>IFERROR(VLOOKUP(A184,Postmarket!A:X,8,FALSE),"")</f>
        <v>2.94</v>
      </c>
      <c r="AN184" s="21">
        <f>IFERROR(VLOOKUP(A184,Postmarket!A:F,5,FALSE),"")</f>
        <v>26649.5</v>
      </c>
      <c r="AO184" s="23" t="str">
        <f>IF(Final_DF!DB184="","",Final_DF!DB184)</f>
        <v/>
      </c>
      <c r="AP184" s="23">
        <f>IF(Final_DF!CZ184="","",Final_DF!CZ184)</f>
        <v>11.49</v>
      </c>
      <c r="AQ184" s="23">
        <f>IF(Final_DF!DA184="","",Final_DF!DA184)</f>
        <v>10.1</v>
      </c>
      <c r="AR184" s="23" t="b">
        <f>IF(Final_DF!DC184="","",Final_DF!DC184)</f>
        <v>0</v>
      </c>
      <c r="AS184" s="23" t="b">
        <f>IF(Final_DF!DD184="","",Final_DF!DD184)</f>
        <v>0</v>
      </c>
      <c r="AT184" s="23" t="b">
        <f>IF(Final_DF!DE184="","",Final_DF!DE184)</f>
        <v>0</v>
      </c>
      <c r="AU184" s="23" t="b">
        <f>IF(Final_DF!DF184="","",Final_DF!DF184)</f>
        <v>0</v>
      </c>
      <c r="AY184" s="3"/>
      <c r="AZ184" s="3"/>
      <c r="BA184" s="3"/>
      <c r="BC184" s="3"/>
      <c r="BD184" s="3"/>
      <c r="BE184" s="3"/>
      <c r="BF184" s="3"/>
      <c r="BG184" s="3"/>
      <c r="BH184" s="3"/>
      <c r="BI184" s="3"/>
      <c r="BJ184" s="3"/>
      <c r="BK184" s="3"/>
      <c r="BL184" s="3"/>
      <c r="BM184" s="3"/>
      <c r="BN184" s="3"/>
      <c r="BO184" s="3"/>
      <c r="BP184" s="3"/>
      <c r="BQ184" s="3"/>
      <c r="BR184" s="3"/>
      <c r="BS184" s="3"/>
      <c r="BT184" s="3"/>
      <c r="BU184" s="99"/>
      <c r="CG184" s="3"/>
      <c r="CH184" s="3"/>
      <c r="CI184" s="3"/>
      <c r="CK184" s="3"/>
      <c r="CL184" s="3"/>
      <c r="CM184" s="3"/>
      <c r="CN184" s="3"/>
      <c r="CO184" s="3"/>
      <c r="CP184" s="3"/>
      <c r="CQ184" s="3"/>
      <c r="CR184" s="3"/>
      <c r="CS184" s="3"/>
      <c r="CT184" s="3"/>
      <c r="CU184" s="3"/>
      <c r="CV184" s="3"/>
      <c r="CW184" s="3"/>
      <c r="CX184" s="3"/>
      <c r="CY184" s="3"/>
      <c r="CZ184" s="3"/>
      <c r="DA184" s="3"/>
      <c r="DB184" s="3"/>
      <c r="DC184" s="99"/>
      <c r="DP184" s="3"/>
      <c r="DQ184" s="3"/>
      <c r="DW184" s="3"/>
      <c r="DX184" s="3"/>
      <c r="ED184" s="3"/>
      <c r="EE184" s="3"/>
      <c r="EF184" s="55"/>
      <c r="EO184" s="3"/>
      <c r="EP184" s="55"/>
      <c r="FB184" s="3"/>
      <c r="FC184" s="3"/>
      <c r="FT184" s="3"/>
      <c r="FU184" s="3"/>
      <c r="FV184" s="27"/>
      <c r="FW184" s="27"/>
      <c r="FX184" s="27"/>
      <c r="FY184" s="27"/>
      <c r="FZ184" s="27"/>
      <c r="GA184" s="3"/>
      <c r="GB184" s="3"/>
      <c r="GC184" s="3"/>
      <c r="GD184" s="3"/>
      <c r="GE184" s="3"/>
      <c r="GF184" s="3"/>
      <c r="GG184" s="3"/>
      <c r="GH184" s="3"/>
      <c r="GI184" s="3"/>
      <c r="GJ184" s="3"/>
      <c r="GK184" s="3"/>
      <c r="GL184" s="3"/>
      <c r="GM184" s="3"/>
      <c r="GN184" s="3"/>
      <c r="GO184" s="3"/>
      <c r="GP184" s="3"/>
      <c r="GQ184" s="3"/>
      <c r="GR184" s="3" t="s">
        <v>129</v>
      </c>
      <c r="GS184" s="3" t="str">
        <f t="shared" si="52"/>
        <v>t29 = 'BANKNIFTY1!'</v>
      </c>
      <c r="GT184" s="3" t="str">
        <f t="shared" si="51"/>
        <v/>
      </c>
      <c r="GU184" s="3"/>
      <c r="GV184" s="3"/>
      <c r="HA184" s="3"/>
      <c r="HB184" s="3"/>
      <c r="HC184" s="3"/>
      <c r="HD184" s="3"/>
      <c r="HE184" s="3"/>
      <c r="HF184" s="3"/>
      <c r="HG184" s="3"/>
      <c r="HH184" s="3"/>
      <c r="HI184" s="3"/>
      <c r="HJ184" s="3"/>
      <c r="HK184" s="3"/>
      <c r="HL184" s="3"/>
      <c r="HM184" s="3"/>
      <c r="HN184" s="55"/>
      <c r="HO184" s="3"/>
      <c r="HP184" s="3"/>
      <c r="HQ184" s="3"/>
      <c r="HR184" s="3"/>
      <c r="HS184" s="3"/>
      <c r="HT184" s="3"/>
      <c r="HU184" s="3"/>
      <c r="HV184" s="3"/>
      <c r="HW184" s="3"/>
      <c r="HX184" s="3"/>
      <c r="HY184" s="3"/>
      <c r="HZ184" s="3"/>
      <c r="IA184" s="3"/>
      <c r="IB184" s="3"/>
      <c r="IC184" s="3"/>
      <c r="ID184" s="3"/>
    </row>
    <row r="185" spans="1:238" x14ac:dyDescent="0.25">
      <c r="A185" s="21" t="str">
        <f>IF(Final_DF!A185="","",Final_DF!A185)</f>
        <v>ADANIPORTS</v>
      </c>
      <c r="B185" s="21" t="str">
        <f>IF(Final_DF!G185="","",Final_DF!G185)</f>
        <v xml:space="preserve">ADANI PORT &amp; SEZ LTD                </v>
      </c>
      <c r="C185" s="21" t="str">
        <f>IF(Final_DF!E185="","",Final_DF!E185)</f>
        <v>Transportation</v>
      </c>
      <c r="D185" s="21" t="str">
        <f>IF(Final_DF!F185="","",Final_DF!F185)</f>
        <v>Other Transportation</v>
      </c>
      <c r="E185" s="21" t="b">
        <f>IF(Final_DF!BT185="","",Final_DF!BT185)</f>
        <v>0</v>
      </c>
      <c r="F185" s="21" t="b">
        <f>IF(Final_DF!BJ185="","",Final_DF!BJ185)</f>
        <v>1</v>
      </c>
      <c r="G185" s="21" t="b">
        <f>IF(Final_DF!CS185="","",Final_DF!CS185)</f>
        <v>0</v>
      </c>
      <c r="H185" s="37" t="str">
        <f>IF(Final_DF!CT185="","",Final_DF!CT185)</f>
        <v>na</v>
      </c>
      <c r="I185" s="37" t="str">
        <f>IF(Final_DF!CU185="","",Final_DF!CU185)</f>
        <v>BULLISH_ALIGNMENT</v>
      </c>
      <c r="J185" s="21" t="str">
        <f>IF(Final_DF!CQ185="","",Final_DF!CQ185)</f>
        <v>BEARISH</v>
      </c>
      <c r="K185" s="21" t="str">
        <f>IF(Final_DF!CB185="","",Final_DF!CB185)</f>
        <v>Short Buildup</v>
      </c>
      <c r="L185" s="22" t="str">
        <f>IF(Final_DF!CV185="","",Final_DF!CV185)</f>
        <v>BULLISH</v>
      </c>
      <c r="M185" s="22">
        <f>IF(Final_DF!CW185="","",Final_DF!CW185)</f>
        <v>1</v>
      </c>
      <c r="N185" s="22">
        <f>IF(Final_DF!CX185="","",Final_DF!CX185)</f>
        <v>199</v>
      </c>
      <c r="O185" s="22" t="b">
        <f>IF(Final_DF!CY185="","",Final_DF!CY185)</f>
        <v>1</v>
      </c>
      <c r="P185" s="22" t="str">
        <f>IF(Final_DF!CM185="","",Final_DF!CM185)</f>
        <v>Buy</v>
      </c>
      <c r="Q185" s="22" t="str">
        <f>IF(Final_DF!CN185="","",Final_DF!CN185)</f>
        <v>LAST_WINNER</v>
      </c>
      <c r="R185" s="22">
        <f>IF(P185="","",ROUND((Final_DF!CO185/6)+1,0))</f>
        <v>1</v>
      </c>
      <c r="S185" s="22">
        <f>IF(Final_DF!CP185="","",Final_DF!CP185)</f>
        <v>1150</v>
      </c>
      <c r="T185" s="22">
        <f>IFERROR(VLOOKUP(A185,VSLRT!A:E,3,FALSE),"")</f>
        <v>0</v>
      </c>
      <c r="U185" s="22">
        <f>IFERROR(VLOOKUP(A185,VSLRT!A:E,4,FALSE),"")</f>
        <v>1</v>
      </c>
      <c r="V185" s="22">
        <f>IFERROR(VLOOKUP(A185,VSLRT!A:E,5,FALSE),"")</f>
        <v>0</v>
      </c>
      <c r="W185" s="23" t="b">
        <f>IF(Final_DF!BA185="","",Final_DF!BA185)</f>
        <v>0</v>
      </c>
      <c r="X185" s="23" t="b">
        <f>IF(Final_DF!BB185="","",Final_DF!BB185)</f>
        <v>0</v>
      </c>
      <c r="Y185" s="23" t="b">
        <f>IF(Final_DF!BC185="","",Final_DF!BC185)</f>
        <v>0</v>
      </c>
      <c r="Z185" s="23">
        <f>IF(Final_DF!AW185="","",Final_DF!AW185)</f>
        <v>0</v>
      </c>
      <c r="AA185" s="23">
        <f>IF(Final_DF!AX185="","",Final_DF!AX185)</f>
        <v>0</v>
      </c>
      <c r="AB185" s="23">
        <f>IF(Final_DF!AY185="","",Final_DF!AY185)</f>
        <v>0</v>
      </c>
      <c r="AC185" s="23">
        <f>IF(Final_DF!M185="","",ROUND(Final_DF!M185,2))</f>
        <v>3.27</v>
      </c>
      <c r="AD185" s="23">
        <f>IF(Final_DF!L185="","",ROUND(Final_DF!L185,2))</f>
        <v>1193.05</v>
      </c>
      <c r="AE185" s="23" t="b">
        <f>IF(Final_DF!AZ185="","",Final_DF!AZ185)</f>
        <v>0</v>
      </c>
      <c r="AH185" s="23" t="str">
        <f>IF(Final_DF!AO185="","",Final_DF!AO185)</f>
        <v>VR51</v>
      </c>
      <c r="AI185" s="23" t="b">
        <f>IF(Final_DF!AP185="","",Final_DF!AP185)</f>
        <v>0</v>
      </c>
      <c r="AJ185" s="23" t="str">
        <f>IF(Final_DF!AH185="","",Final_DF!AH185)</f>
        <v>0.56</v>
      </c>
      <c r="AK185" s="21" t="str">
        <f>IFERROR(VLOOKUP(A185,Postmarket!A:X,24,FALSE),"")</f>
        <v/>
      </c>
      <c r="AL185" s="21" t="str">
        <f>IFERROR(VLOOKUP(A185,Postmarket!A:X,23,FALSE),"")</f>
        <v>LPR6</v>
      </c>
      <c r="AM185" s="21">
        <f>IFERROR(VLOOKUP(A185,Postmarket!A:X,8,FALSE),"")</f>
        <v>3.34</v>
      </c>
      <c r="AN185" s="21">
        <f>IFERROR(VLOOKUP(A185,Postmarket!A:F,5,FALSE),"")</f>
        <v>1152.45</v>
      </c>
      <c r="AO185" s="23" t="str">
        <f>IF(Final_DF!DB185="","",Final_DF!DB185)</f>
        <v/>
      </c>
      <c r="AP185" s="23">
        <f>IF(Final_DF!CZ185="","",Final_DF!CZ185)</f>
        <v>52.3</v>
      </c>
      <c r="AQ185" s="23">
        <f>IF(Final_DF!DA185="","",Final_DF!DA185)</f>
        <v>52.18</v>
      </c>
      <c r="AR185" s="23" t="b">
        <f>IF(Final_DF!DC185="","",Final_DF!DC185)</f>
        <v>0</v>
      </c>
      <c r="AS185" s="23" t="b">
        <f>IF(Final_DF!DD185="","",Final_DF!DD185)</f>
        <v>0</v>
      </c>
      <c r="AT185" s="23" t="b">
        <f>IF(Final_DF!DE185="","",Final_DF!DE185)</f>
        <v>0</v>
      </c>
      <c r="AU185" s="23" t="b">
        <f>IF(Final_DF!DF185="","",Final_DF!DF185)</f>
        <v>0</v>
      </c>
      <c r="AY185" s="3"/>
      <c r="AZ185" s="3"/>
      <c r="BA185" s="3"/>
      <c r="BC185" s="3"/>
      <c r="BD185" s="3"/>
      <c r="BE185" s="3"/>
      <c r="BF185" s="3"/>
      <c r="BG185" s="3"/>
      <c r="BH185" s="3"/>
      <c r="BI185" s="3"/>
      <c r="BJ185" s="3"/>
      <c r="BK185" s="3"/>
      <c r="BL185" s="3"/>
      <c r="BM185" s="3"/>
      <c r="BN185" s="3"/>
      <c r="BO185" s="3"/>
      <c r="BP185" s="3"/>
      <c r="BQ185" s="3"/>
      <c r="BR185" s="3"/>
      <c r="BS185" s="3"/>
      <c r="BT185" s="3"/>
      <c r="BU185" s="99"/>
      <c r="CG185" s="3"/>
      <c r="CH185" s="3"/>
      <c r="CI185" s="3"/>
      <c r="CK185" s="3"/>
      <c r="CL185" s="3"/>
      <c r="CM185" s="3"/>
      <c r="CN185" s="3"/>
      <c r="CO185" s="3"/>
      <c r="CP185" s="3"/>
      <c r="CQ185" s="3"/>
      <c r="CR185" s="3"/>
      <c r="CS185" s="3"/>
      <c r="CT185" s="3"/>
      <c r="CU185" s="3"/>
      <c r="CV185" s="3"/>
      <c r="CW185" s="3"/>
      <c r="CX185" s="3"/>
      <c r="CY185" s="3"/>
      <c r="CZ185" s="3"/>
      <c r="DA185" s="3"/>
      <c r="DB185" s="3"/>
      <c r="DC185" s="99"/>
      <c r="DP185" s="3"/>
      <c r="DQ185" s="3"/>
      <c r="DW185" s="3"/>
      <c r="DX185" s="3"/>
      <c r="ED185" s="3"/>
      <c r="EE185" s="3"/>
      <c r="EF185" s="55"/>
      <c r="EO185" s="3"/>
      <c r="EP185" s="55"/>
      <c r="FB185" s="3"/>
      <c r="FC185" s="3"/>
      <c r="FT185" s="3"/>
      <c r="FU185" s="3"/>
      <c r="FV185" s="27"/>
      <c r="FW185" s="27"/>
      <c r="FX185" s="27"/>
      <c r="FY185" s="27"/>
      <c r="FZ185" s="27"/>
      <c r="GA185" s="3"/>
      <c r="GB185" s="3"/>
      <c r="GC185" s="3"/>
      <c r="GD185" s="3"/>
      <c r="GE185" s="3"/>
      <c r="GF185" s="3"/>
      <c r="GG185" s="3"/>
      <c r="GH185" s="3"/>
      <c r="GI185" s="3"/>
      <c r="GJ185" s="3"/>
      <c r="GK185" s="3"/>
      <c r="GL185" s="3"/>
      <c r="GM185" s="3"/>
      <c r="GN185" s="3"/>
      <c r="GO185" s="3"/>
      <c r="GP185" s="3"/>
      <c r="GQ185" s="3"/>
      <c r="GR185" s="3" t="s">
        <v>130</v>
      </c>
      <c r="GS185" s="3" t="str">
        <f t="shared" si="52"/>
        <v>t30 = 'BANKNIFTY1!'</v>
      </c>
      <c r="GT185" s="3" t="str">
        <f t="shared" si="51"/>
        <v/>
      </c>
      <c r="GU185" s="3"/>
      <c r="GV185" s="3"/>
      <c r="HA185" s="3"/>
      <c r="HB185" s="3"/>
      <c r="HC185" s="3"/>
      <c r="HD185" s="3"/>
      <c r="HE185" s="3"/>
      <c r="HF185" s="3"/>
      <c r="HG185" s="3"/>
      <c r="HH185" s="3"/>
      <c r="HI185" s="3"/>
      <c r="HJ185" s="3"/>
      <c r="HK185" s="3"/>
      <c r="HL185" s="3"/>
      <c r="HM185" s="3"/>
      <c r="HN185" s="55"/>
      <c r="HO185" s="3"/>
      <c r="HP185" s="3"/>
      <c r="HQ185" s="3"/>
      <c r="HR185" s="3"/>
      <c r="HS185" s="3"/>
      <c r="HT185" s="3"/>
      <c r="HU185" s="3"/>
      <c r="HV185" s="3"/>
      <c r="HW185" s="3"/>
      <c r="HX185" s="3"/>
      <c r="HY185" s="3"/>
      <c r="HZ185" s="3"/>
      <c r="IA185" s="3"/>
      <c r="IB185" s="3"/>
      <c r="IC185" s="3"/>
      <c r="ID185" s="3"/>
    </row>
    <row r="186" spans="1:238" x14ac:dyDescent="0.25">
      <c r="A186" s="21" t="str">
        <f>IF(Final_DF!A186="","",Final_DF!A186)</f>
        <v>IRCTC</v>
      </c>
      <c r="B186" s="21" t="str">
        <f>IF(Final_DF!G186="","",Final_DF!G186)</f>
        <v xml:space="preserve">INDIAN RAIL TOUR CORP LTD           </v>
      </c>
      <c r="C186" s="21" t="str">
        <f>IF(Final_DF!E186="","",Final_DF!E186)</f>
        <v>Consumer Services</v>
      </c>
      <c r="D186" s="21" t="str">
        <f>IF(Final_DF!F186="","",Final_DF!F186)</f>
        <v>Other Consumer Services</v>
      </c>
      <c r="E186" s="21" t="b">
        <f>IF(Final_DF!BT186="","",Final_DF!BT186)</f>
        <v>1</v>
      </c>
      <c r="F186" s="21" t="b">
        <f>IF(Final_DF!BJ186="","",Final_DF!BJ186)</f>
        <v>1</v>
      </c>
      <c r="G186" s="21" t="b">
        <f>IF(Final_DF!CS186="","",Final_DF!CS186)</f>
        <v>1</v>
      </c>
      <c r="H186" s="37" t="str">
        <f>IF(Final_DF!CT186="","",Final_DF!CT186)</f>
        <v>BULLISH_ALIGNMENT</v>
      </c>
      <c r="I186" s="37" t="str">
        <f>IF(Final_DF!CU186="","",Final_DF!CU186)</f>
        <v>BULLISH_ALIGNMENT</v>
      </c>
      <c r="J186" s="21" t="str">
        <f>IF(Final_DF!CQ186="","",Final_DF!CQ186)</f>
        <v>BULLISH</v>
      </c>
      <c r="K186" s="21" t="str">
        <f>IF(Final_DF!CB186="","",Final_DF!CB186)</f>
        <v>Significant Long Buildup</v>
      </c>
      <c r="L186" s="22" t="str">
        <f>IF(Final_DF!CV186="","",Final_DF!CV186)</f>
        <v>BULLISH</v>
      </c>
      <c r="M186" s="22">
        <f>IF(Final_DF!CW186="","",Final_DF!CW186)</f>
        <v>3</v>
      </c>
      <c r="N186" s="22">
        <f>IF(Final_DF!CX186="","",Final_DF!CX186)</f>
        <v>159</v>
      </c>
      <c r="O186" s="22" t="b">
        <f>IF(Final_DF!CY186="","",Final_DF!CY186)</f>
        <v>1</v>
      </c>
      <c r="P186" s="22" t="str">
        <f>IF(Final_DF!CM186="","",Final_DF!CM186)</f>
        <v>Buy</v>
      </c>
      <c r="Q186" s="22" t="str">
        <f>IF(Final_DF!CN186="","",Final_DF!CN186)</f>
        <v>LAST_LOSER</v>
      </c>
      <c r="R186" s="22">
        <f>IF(P186="","",ROUND((Final_DF!CO186/6)+1,0))</f>
        <v>3</v>
      </c>
      <c r="S186" s="22">
        <f>IF(Final_DF!CP186="","",Final_DF!CP186)</f>
        <v>910</v>
      </c>
      <c r="T186" s="22">
        <f>IFERROR(VLOOKUP(A186,VSLRT!A:E,3,FALSE),"")</f>
        <v>0</v>
      </c>
      <c r="U186" s="22">
        <f>IFERROR(VLOOKUP(A186,VSLRT!A:E,4,FALSE),"")</f>
        <v>0</v>
      </c>
      <c r="V186" s="22">
        <f>IFERROR(VLOOKUP(A186,VSLRT!A:E,5,FALSE),"")</f>
        <v>0</v>
      </c>
      <c r="W186" s="23" t="b">
        <f>IF(Final_DF!BA186="","",Final_DF!BA186)</f>
        <v>0</v>
      </c>
      <c r="X186" s="23" t="b">
        <f>IF(Final_DF!BB186="","",Final_DF!BB186)</f>
        <v>0</v>
      </c>
      <c r="Y186" s="23" t="b">
        <f>IF(Final_DF!BC186="","",Final_DF!BC186)</f>
        <v>0</v>
      </c>
      <c r="Z186" s="23">
        <f>IF(Final_DF!AW186="","",Final_DF!AW186)</f>
        <v>0</v>
      </c>
      <c r="AA186" s="23">
        <f>IF(Final_DF!AX186="","",Final_DF!AX186)</f>
        <v>0</v>
      </c>
      <c r="AB186" s="23">
        <f>IF(Final_DF!AY186="","",Final_DF!AY186)</f>
        <v>0</v>
      </c>
      <c r="AC186" s="23">
        <f>IF(Final_DF!M186="","",ROUND(Final_DF!M186,2))</f>
        <v>3.9</v>
      </c>
      <c r="AD186" s="23">
        <f>IF(Final_DF!L186="","",ROUND(Final_DF!L186,2))</f>
        <v>1025.95</v>
      </c>
      <c r="AE186" s="23" t="b">
        <f>IF(Final_DF!AZ186="","",Final_DF!AZ186)</f>
        <v>0</v>
      </c>
      <c r="AH186" s="23" t="str">
        <f>IF(Final_DF!AO186="","",Final_DF!AO186)</f>
        <v>VR14</v>
      </c>
      <c r="AI186" s="23" t="b">
        <f>IF(Final_DF!AP186="","",Final_DF!AP186)</f>
        <v>1</v>
      </c>
      <c r="AJ186" s="23" t="str">
        <f>IF(Final_DF!AH186="","",Final_DF!AH186)</f>
        <v>1.43</v>
      </c>
      <c r="AK186" s="21" t="str">
        <f>IFERROR(VLOOKUP(A186,Postmarket!A:X,24,FALSE),"")</f>
        <v>LOR5</v>
      </c>
      <c r="AL186" s="21" t="str">
        <f>IFERROR(VLOOKUP(A186,Postmarket!A:X,23,FALSE),"")</f>
        <v>LPR4</v>
      </c>
      <c r="AM186" s="21">
        <f>IFERROR(VLOOKUP(A186,Postmarket!A:X,8,FALSE),"")</f>
        <v>4.1900000000000004</v>
      </c>
      <c r="AN186" s="21">
        <f>IFERROR(VLOOKUP(A186,Postmarket!A:F,5,FALSE),"")</f>
        <v>983.8</v>
      </c>
      <c r="AO186" s="23" t="str">
        <f>IF(Final_DF!DB186="","",Final_DF!DB186)</f>
        <v>BANNED</v>
      </c>
      <c r="AP186" s="23">
        <f>IF(Final_DF!CZ186="","",Final_DF!CZ186)</f>
        <v>98.53</v>
      </c>
      <c r="AQ186" s="23">
        <f>IF(Final_DF!DA186="","",Final_DF!DA186)</f>
        <v>84.88</v>
      </c>
      <c r="AR186" s="23" t="b">
        <f>IF(Final_DF!DC186="","",Final_DF!DC186)</f>
        <v>1</v>
      </c>
      <c r="AS186" s="23" t="b">
        <f>IF(Final_DF!DD186="","",Final_DF!DD186)</f>
        <v>0</v>
      </c>
      <c r="AT186" s="23" t="b">
        <f>IF(Final_DF!DE186="","",Final_DF!DE186)</f>
        <v>1</v>
      </c>
      <c r="AU186" s="23" t="b">
        <f>IF(Final_DF!DF186="","",Final_DF!DF186)</f>
        <v>0</v>
      </c>
      <c r="AY186" s="3"/>
      <c r="AZ186" s="3"/>
      <c r="BA186" s="3"/>
      <c r="BC186" s="3"/>
      <c r="BD186" s="3"/>
      <c r="BE186" s="3"/>
      <c r="BF186" s="3"/>
      <c r="BG186" s="3"/>
      <c r="BH186" s="3"/>
      <c r="BI186" s="3"/>
      <c r="BJ186" s="3"/>
      <c r="BK186" s="3"/>
      <c r="BL186" s="3"/>
      <c r="BM186" s="3"/>
      <c r="BN186" s="3"/>
      <c r="BO186" s="3"/>
      <c r="BP186" s="3"/>
      <c r="BQ186" s="3"/>
      <c r="BR186" s="3"/>
      <c r="BS186" s="3"/>
      <c r="BT186" s="3"/>
      <c r="BU186" s="99"/>
      <c r="CG186" s="3"/>
      <c r="CH186" s="3"/>
      <c r="CI186" s="3"/>
      <c r="CK186" s="3"/>
      <c r="CL186" s="3"/>
      <c r="CM186" s="3"/>
      <c r="CN186" s="3"/>
      <c r="CO186" s="3"/>
      <c r="CP186" s="3"/>
      <c r="CQ186" s="3"/>
      <c r="CR186" s="3"/>
      <c r="CS186" s="3"/>
      <c r="CT186" s="3"/>
      <c r="CU186" s="3"/>
      <c r="CV186" s="3"/>
      <c r="CW186" s="3"/>
      <c r="CX186" s="3"/>
      <c r="CY186" s="3"/>
      <c r="CZ186" s="3"/>
      <c r="DA186" s="3"/>
      <c r="DB186" s="3"/>
      <c r="DC186" s="99"/>
      <c r="DP186" s="3"/>
      <c r="DQ186" s="3"/>
      <c r="DW186" s="3"/>
      <c r="DX186" s="3"/>
      <c r="ED186" s="3"/>
      <c r="EE186" s="3"/>
      <c r="EF186" s="55"/>
      <c r="EO186" s="3"/>
      <c r="EP186" s="55"/>
      <c r="FB186" s="3"/>
      <c r="FC186" s="3"/>
      <c r="FT186" s="3"/>
      <c r="FU186" s="3"/>
      <c r="FV186" s="27"/>
      <c r="FW186" s="27"/>
      <c r="FX186" s="27"/>
      <c r="FY186" s="27"/>
      <c r="FZ186" s="27"/>
      <c r="GA186" s="3"/>
      <c r="GB186" s="3"/>
      <c r="GC186" s="3"/>
      <c r="GD186" s="3"/>
      <c r="GE186" s="3"/>
      <c r="GF186" s="3"/>
      <c r="GG186" s="3"/>
      <c r="GH186" s="3"/>
      <c r="GI186" s="3"/>
      <c r="GJ186" s="3"/>
      <c r="GK186" s="3"/>
      <c r="GL186" s="3"/>
      <c r="GM186" s="3"/>
      <c r="GN186" s="3"/>
      <c r="GO186" s="3"/>
      <c r="GP186" s="3"/>
      <c r="GQ186" s="3"/>
      <c r="GR186" s="3"/>
      <c r="GS186" s="3"/>
      <c r="GT186" s="3"/>
      <c r="GU186" s="3"/>
      <c r="GV186" s="3"/>
      <c r="HA186" s="3"/>
      <c r="HB186" s="3"/>
      <c r="HC186" s="3"/>
      <c r="HD186" s="3"/>
      <c r="HE186" s="3"/>
      <c r="HF186" s="3"/>
      <c r="HG186" s="3"/>
      <c r="HH186" s="3"/>
      <c r="HI186" s="3"/>
      <c r="HJ186" s="3"/>
      <c r="HK186" s="3"/>
      <c r="HL186" s="3"/>
      <c r="HM186" s="3"/>
      <c r="HN186" s="55"/>
      <c r="HO186" s="3"/>
      <c r="HP186" s="3"/>
      <c r="HQ186" s="3"/>
      <c r="HR186" s="3"/>
      <c r="HS186" s="3"/>
      <c r="HT186" s="3"/>
      <c r="HU186" s="3"/>
      <c r="HV186" s="3"/>
      <c r="HW186" s="3"/>
      <c r="HX186" s="3"/>
      <c r="HY186" s="3"/>
      <c r="HZ186" s="3"/>
      <c r="IA186" s="3"/>
      <c r="IB186" s="3"/>
      <c r="IC186" s="3"/>
      <c r="ID186" s="3"/>
    </row>
    <row r="187" spans="1:238" x14ac:dyDescent="0.25">
      <c r="A187" s="21" t="str">
        <f>IF(Final_DF!A187="","",Final_DF!A187)</f>
        <v>COALINDIA</v>
      </c>
      <c r="B187" s="21" t="str">
        <f>IF(Final_DF!G187="","",Final_DF!G187)</f>
        <v xml:space="preserve">COAL INDIA LTD                      </v>
      </c>
      <c r="C187" s="21" t="str">
        <f>IF(Final_DF!E187="","",Final_DF!E187)</f>
        <v>Energy Minerals</v>
      </c>
      <c r="D187" s="21" t="str">
        <f>IF(Final_DF!F187="","",Final_DF!F187)</f>
        <v>Coal</v>
      </c>
      <c r="E187" s="21" t="b">
        <f>IF(Final_DF!BT187="","",Final_DF!BT187)</f>
        <v>0</v>
      </c>
      <c r="F187" s="21" t="b">
        <f>IF(Final_DF!BJ187="","",Final_DF!BJ187)</f>
        <v>1</v>
      </c>
      <c r="G187" s="21" t="b">
        <f>IF(Final_DF!CS187="","",Final_DF!CS187)</f>
        <v>1</v>
      </c>
      <c r="H187" s="37" t="str">
        <f>IF(Final_DF!CT187="","",Final_DF!CT187)</f>
        <v>BULLISH_ALIGNMENT</v>
      </c>
      <c r="I187" s="37" t="str">
        <f>IF(Final_DF!CU187="","",Final_DF!CU187)</f>
        <v>BULLISH_ALIGNMENT</v>
      </c>
      <c r="J187" s="21" t="str">
        <f>IF(Final_DF!CQ187="","",Final_DF!CQ187)</f>
        <v>BULLISH</v>
      </c>
      <c r="K187" s="21" t="str">
        <f>IF(Final_DF!CB187="","",Final_DF!CB187)</f>
        <v>Significant Long Buildup</v>
      </c>
      <c r="L187" s="22" t="str">
        <f>IF(Final_DF!CV187="","",Final_DF!CV187)</f>
        <v>BEARISH</v>
      </c>
      <c r="M187" s="22">
        <f>IF(Final_DF!CW187="","",Final_DF!CW187)</f>
        <v>1</v>
      </c>
      <c r="N187" s="22">
        <f>IF(Final_DF!CX187="","",Final_DF!CX187)</f>
        <v>1</v>
      </c>
      <c r="O187" s="22" t="b">
        <f>IF(Final_DF!CY187="","",Final_DF!CY187)</f>
        <v>1</v>
      </c>
      <c r="P187" s="22" t="str">
        <f>IF(Final_DF!CM187="","",Final_DF!CM187)</f>
        <v>Buy</v>
      </c>
      <c r="Q187" s="22" t="str">
        <f>IF(Final_DF!CN187="","",Final_DF!CN187)</f>
        <v>LAST_WINNER</v>
      </c>
      <c r="R187" s="22">
        <f>IF(P187="","",ROUND((Final_DF!CO187/6)+1,0))</f>
        <v>2</v>
      </c>
      <c r="S187" s="22">
        <f>IF(Final_DF!CP187="","",Final_DF!CP187)</f>
        <v>375</v>
      </c>
      <c r="T187" s="22">
        <f>IFERROR(VLOOKUP(A187,VSLRT!A:E,3,FALSE),"")</f>
        <v>0</v>
      </c>
      <c r="U187" s="22">
        <f>IFERROR(VLOOKUP(A187,VSLRT!A:E,4,FALSE),"")</f>
        <v>0</v>
      </c>
      <c r="V187" s="22">
        <f>IFERROR(VLOOKUP(A187,VSLRT!A:E,5,FALSE),"")</f>
        <v>0</v>
      </c>
      <c r="W187" s="23" t="b">
        <f>IF(Final_DF!BA187="","",Final_DF!BA187)</f>
        <v>0</v>
      </c>
      <c r="X187" s="23" t="b">
        <f>IF(Final_DF!BB187="","",Final_DF!BB187)</f>
        <v>0</v>
      </c>
      <c r="Y187" s="23" t="b">
        <f>IF(Final_DF!BC187="","",Final_DF!BC187)</f>
        <v>0</v>
      </c>
      <c r="Z187" s="23">
        <f>IF(Final_DF!AW187="","",Final_DF!AW187)</f>
        <v>0</v>
      </c>
      <c r="AA187" s="23">
        <f>IF(Final_DF!AX187="","",Final_DF!AX187)</f>
        <v>0</v>
      </c>
      <c r="AB187" s="23">
        <f>IF(Final_DF!AY187="","",Final_DF!AY187)</f>
        <v>0</v>
      </c>
      <c r="AC187" s="23">
        <f>IF(Final_DF!M187="","",ROUND(Final_DF!M187,2))</f>
        <v>4.03</v>
      </c>
      <c r="AD187" s="23">
        <f>IF(Final_DF!L187="","",ROUND(Final_DF!L187,2))</f>
        <v>399.85</v>
      </c>
      <c r="AE187" s="23" t="b">
        <f>IF(Final_DF!AZ187="","",Final_DF!AZ187)</f>
        <v>0</v>
      </c>
      <c r="AH187" s="23" t="str">
        <f>IF(Final_DF!AO187="","",Final_DF!AO187)</f>
        <v>VR33</v>
      </c>
      <c r="AI187" s="23" t="b">
        <f>IF(Final_DF!AP187="","",Final_DF!AP187)</f>
        <v>0</v>
      </c>
      <c r="AJ187" s="23" t="str">
        <f>IF(Final_DF!AH187="","",Final_DF!AH187)</f>
        <v>0.85</v>
      </c>
      <c r="AK187" s="21" t="str">
        <f>IFERROR(VLOOKUP(A187,Postmarket!A:X,24,FALSE),"")</f>
        <v>LOR3</v>
      </c>
      <c r="AL187" s="21" t="str">
        <f>IFERROR(VLOOKUP(A187,Postmarket!A:X,23,FALSE),"")</f>
        <v>LPR5</v>
      </c>
      <c r="AM187" s="21">
        <f>IFERROR(VLOOKUP(A187,Postmarket!A:X,8,FALSE),"")</f>
        <v>4.1100000000000003</v>
      </c>
      <c r="AN187" s="21">
        <f>IFERROR(VLOOKUP(A187,Postmarket!A:F,5,FALSE),"")</f>
        <v>383.25</v>
      </c>
      <c r="AO187" s="23" t="str">
        <f>IF(Final_DF!DB187="","",Final_DF!DB187)</f>
        <v/>
      </c>
      <c r="AP187" s="23">
        <f>IF(Final_DF!CZ187="","",Final_DF!CZ187)</f>
        <v>32.97</v>
      </c>
      <c r="AQ187" s="23">
        <f>IF(Final_DF!DA187="","",Final_DF!DA187)</f>
        <v>30.43</v>
      </c>
      <c r="AR187" s="23" t="b">
        <f>IF(Final_DF!DC187="","",Final_DF!DC187)</f>
        <v>0</v>
      </c>
      <c r="AS187" s="23" t="b">
        <f>IF(Final_DF!DD187="","",Final_DF!DD187)</f>
        <v>0</v>
      </c>
      <c r="AT187" s="23" t="b">
        <f>IF(Final_DF!DE187="","",Final_DF!DE187)</f>
        <v>0</v>
      </c>
      <c r="AU187" s="23" t="b">
        <f>IF(Final_DF!DF187="","",Final_DF!DF187)</f>
        <v>0</v>
      </c>
      <c r="AY187" s="3"/>
      <c r="AZ187" s="3"/>
      <c r="BA187" s="3"/>
      <c r="BC187" s="3"/>
      <c r="BD187" s="3"/>
      <c r="BE187" s="3"/>
      <c r="BF187" s="3"/>
      <c r="BG187" s="3"/>
      <c r="BH187" s="3"/>
      <c r="BI187" s="3"/>
      <c r="BJ187" s="3"/>
      <c r="BK187" s="3"/>
      <c r="BL187" s="3"/>
      <c r="BM187" s="3"/>
      <c r="BN187" s="3"/>
      <c r="BO187" s="3"/>
      <c r="BP187" s="3"/>
      <c r="BQ187" s="3"/>
      <c r="BR187" s="3"/>
      <c r="BS187" s="3"/>
      <c r="BT187" s="3"/>
      <c r="BU187" s="99"/>
      <c r="CG187" s="3"/>
      <c r="CH187" s="3"/>
      <c r="CI187" s="3"/>
      <c r="CK187" s="3"/>
      <c r="CL187" s="3"/>
      <c r="CM187" s="3"/>
      <c r="CN187" s="3"/>
      <c r="CO187" s="3"/>
      <c r="CP187" s="3"/>
      <c r="CQ187" s="3"/>
      <c r="CR187" s="3"/>
      <c r="CS187" s="3"/>
      <c r="CT187" s="3"/>
      <c r="CU187" s="3"/>
      <c r="CV187" s="3"/>
      <c r="CW187" s="3"/>
      <c r="CX187" s="3"/>
      <c r="CY187" s="3"/>
      <c r="CZ187" s="3"/>
      <c r="DA187" s="3"/>
      <c r="DB187" s="3"/>
      <c r="DC187" s="99"/>
      <c r="DP187" s="3"/>
      <c r="DQ187" s="3"/>
      <c r="DW187" s="3"/>
      <c r="DX187" s="3"/>
      <c r="ED187" s="3"/>
      <c r="EE187" s="3"/>
      <c r="EF187" s="55"/>
      <c r="EO187" s="3"/>
      <c r="EP187" s="55"/>
      <c r="FB187" s="3"/>
      <c r="FC187" s="3"/>
      <c r="FT187" s="3"/>
      <c r="FU187" s="3"/>
      <c r="FV187" s="27"/>
      <c r="FW187" s="27"/>
      <c r="FX187" s="27"/>
      <c r="FY187" s="27"/>
      <c r="FZ187" s="27"/>
      <c r="GA187" s="3"/>
      <c r="GB187" s="3"/>
      <c r="GC187" s="3"/>
      <c r="GD187" s="3"/>
      <c r="GE187" s="3"/>
      <c r="GF187" s="3"/>
      <c r="GG187" s="3"/>
      <c r="GH187" s="3"/>
      <c r="GI187" s="3"/>
      <c r="GJ187" s="3"/>
      <c r="GK187" s="3"/>
      <c r="GL187" s="3"/>
      <c r="GM187" s="3"/>
      <c r="GN187" s="3"/>
      <c r="GO187" s="3"/>
      <c r="GP187" s="3"/>
      <c r="GQ187" s="3"/>
      <c r="GR187" s="3"/>
      <c r="GS187" s="3"/>
      <c r="GT187" s="3"/>
      <c r="GU187" s="3"/>
      <c r="GV187" s="3"/>
      <c r="HA187" s="3"/>
      <c r="HB187" s="3"/>
      <c r="HC187" s="3"/>
      <c r="HD187" s="3"/>
      <c r="HE187" s="3"/>
      <c r="HF187" s="3"/>
      <c r="HG187" s="3"/>
      <c r="HH187" s="3"/>
      <c r="HI187" s="3"/>
      <c r="HJ187" s="3"/>
      <c r="HK187" s="3"/>
      <c r="HL187" s="3"/>
      <c r="HM187" s="3"/>
      <c r="HN187" s="55"/>
      <c r="HO187" s="3"/>
      <c r="HP187" s="3"/>
      <c r="HQ187" s="3"/>
      <c r="HR187" s="3"/>
      <c r="HS187" s="3"/>
      <c r="HT187" s="3"/>
      <c r="HU187" s="3"/>
      <c r="HV187" s="3"/>
      <c r="HW187" s="3"/>
      <c r="HX187" s="3"/>
      <c r="HY187" s="3"/>
      <c r="HZ187" s="3"/>
      <c r="IA187" s="3"/>
      <c r="IB187" s="3"/>
      <c r="IC187" s="3"/>
      <c r="ID187" s="3"/>
    </row>
    <row r="188" spans="1:238" ht="24" x14ac:dyDescent="0.25">
      <c r="A188" s="21" t="str">
        <f>IF(Final_DF!A188="","",Final_DF!A188)</f>
        <v>MRF</v>
      </c>
      <c r="B188" s="21" t="str">
        <f>IF(Final_DF!G188="","",Final_DF!G188)</f>
        <v xml:space="preserve">MRF LTD                             </v>
      </c>
      <c r="C188" s="21" t="str">
        <f>IF(Final_DF!E188="","",Final_DF!E188)</f>
        <v>Consumer Durables</v>
      </c>
      <c r="D188" s="21" t="str">
        <f>IF(Final_DF!F188="","",Final_DF!F188)</f>
        <v>Automotive Aftermarket</v>
      </c>
      <c r="E188" s="21" t="b">
        <f>IF(Final_DF!BT188="","",Final_DF!BT188)</f>
        <v>1</v>
      </c>
      <c r="F188" s="21" t="b">
        <f>IF(Final_DF!BJ188="","",Final_DF!BJ188)</f>
        <v>0</v>
      </c>
      <c r="G188" s="21" t="b">
        <f>IF(Final_DF!CS188="","",Final_DF!CS188)</f>
        <v>1</v>
      </c>
      <c r="H188" s="37" t="str">
        <f>IF(Final_DF!CT188="","",Final_DF!CT188)</f>
        <v>na</v>
      </c>
      <c r="I188" s="37" t="str">
        <f>IF(Final_DF!CU188="","",Final_DF!CU188)</f>
        <v>na</v>
      </c>
      <c r="J188" s="21" t="str">
        <f>IF(Final_DF!CQ188="","",Final_DF!CQ188)</f>
        <v>BULLISH</v>
      </c>
      <c r="K188" s="21" t="str">
        <f>IF(Final_DF!CB188="","",Final_DF!CB188)</f>
        <v>Significant Long Buildup</v>
      </c>
      <c r="L188" s="22" t="str">
        <f>IF(Final_DF!CV188="","",Final_DF!CV188)</f>
        <v>na</v>
      </c>
      <c r="M188" s="22">
        <f>IF(Final_DF!CW188="","",Final_DF!CW188)</f>
        <v>0</v>
      </c>
      <c r="N188" s="22">
        <f>IF(Final_DF!CX188="","",Final_DF!CX188)</f>
        <v>0</v>
      </c>
      <c r="O188" s="22" t="b">
        <f>IF(Final_DF!CY188="","",Final_DF!CY188)</f>
        <v>0</v>
      </c>
      <c r="P188" s="22">
        <f>IF(Final_DF!CM188="","",Final_DF!CM188)</f>
        <v>0</v>
      </c>
      <c r="Q188" s="22">
        <f>IF(Final_DF!CN188="","",Final_DF!CN188)</f>
        <v>0</v>
      </c>
      <c r="R188" s="22">
        <f>IF(P188="","",ROUND((Final_DF!CO188/6)+1,0))</f>
        <v>1</v>
      </c>
      <c r="S188" s="22">
        <f>IF(Final_DF!CP188="","",Final_DF!CP188)</f>
        <v>0</v>
      </c>
      <c r="T188" s="22">
        <f>IFERROR(VLOOKUP(A188,VSLRT!A:E,3,FALSE),"")</f>
        <v>0</v>
      </c>
      <c r="U188" s="22">
        <f>IFERROR(VLOOKUP(A188,VSLRT!A:E,4,FALSE),"")</f>
        <v>0</v>
      </c>
      <c r="V188" s="22">
        <f>IFERROR(VLOOKUP(A188,VSLRT!A:E,5,FALSE),"")</f>
        <v>0</v>
      </c>
      <c r="W188" s="23" t="b">
        <f>IF(Final_DF!BA188="","",Final_DF!BA188)</f>
        <v>0</v>
      </c>
      <c r="X188" s="23" t="b">
        <f>IF(Final_DF!BB188="","",Final_DF!BB188)</f>
        <v>0</v>
      </c>
      <c r="Y188" s="23" t="b">
        <f>IF(Final_DF!BC188="","",Final_DF!BC188)</f>
        <v>0</v>
      </c>
      <c r="Z188" s="23">
        <f>IF(Final_DF!AW188="","",Final_DF!AW188)</f>
        <v>0</v>
      </c>
      <c r="AA188" s="23">
        <f>IF(Final_DF!AX188="","",Final_DF!AX188)</f>
        <v>0</v>
      </c>
      <c r="AB188" s="23">
        <f>IF(Final_DF!AY188="","",Final_DF!AY188)</f>
        <v>0</v>
      </c>
      <c r="AC188" s="23">
        <f>IF(Final_DF!M188="","",ROUND(Final_DF!M188,2))</f>
        <v>4.13</v>
      </c>
      <c r="AD188" s="23">
        <f>IF(Final_DF!L188="","",ROUND(Final_DF!L188,2))</f>
        <v>145752</v>
      </c>
      <c r="AE188" s="23" t="b">
        <f>IF(Final_DF!AZ188="","",Final_DF!AZ188)</f>
        <v>0</v>
      </c>
      <c r="AH188" s="23" t="str">
        <f>IF(Final_DF!AO188="","",Final_DF!AO188)</f>
        <v>VR177</v>
      </c>
      <c r="AI188" s="23" t="b">
        <f>IF(Final_DF!AP188="","",Final_DF!AP188)</f>
        <v>0</v>
      </c>
      <c r="AJ188" s="23" t="str">
        <f>IF(Final_DF!AH188="","",Final_DF!AH188)</f>
        <v>0.98</v>
      </c>
      <c r="AK188" s="21" t="str">
        <f>IFERROR(VLOOKUP(A188,Postmarket!A:X,24,FALSE),"")</f>
        <v/>
      </c>
      <c r="AL188" s="21" t="str">
        <f>IFERROR(VLOOKUP(A188,Postmarket!A:X,23,FALSE),"")</f>
        <v>LPR2</v>
      </c>
      <c r="AM188" s="21">
        <f>IFERROR(VLOOKUP(A188,Postmarket!A:X,8,FALSE),"")</f>
        <v>4.53</v>
      </c>
      <c r="AN188" s="21" t="str">
        <f>IFERROR(VLOOKUP(A188,Postmarket!A:F,5,FALSE),"")</f>
        <v>1,39,431.95</v>
      </c>
      <c r="AO188" s="23" t="str">
        <f>IF(Final_DF!DB188="","",Final_DF!DB188)</f>
        <v/>
      </c>
      <c r="AP188" s="23">
        <f>IF(Final_DF!CZ188="","",Final_DF!CZ188)</f>
        <v>19.87</v>
      </c>
      <c r="AQ188" s="23">
        <f>IF(Final_DF!DA188="","",Final_DF!DA188)</f>
        <v>18.72</v>
      </c>
      <c r="AR188" s="23" t="b">
        <f>IF(Final_DF!DC188="","",Final_DF!DC188)</f>
        <v>0</v>
      </c>
      <c r="AS188" s="23" t="b">
        <f>IF(Final_DF!DD188="","",Final_DF!DD188)</f>
        <v>0</v>
      </c>
      <c r="AT188" s="23" t="b">
        <f>IF(Final_DF!DE188="","",Final_DF!DE188)</f>
        <v>0</v>
      </c>
      <c r="AU188" s="23" t="b">
        <f>IF(Final_DF!DF188="","",Final_DF!DF188)</f>
        <v>0</v>
      </c>
      <c r="AY188" s="3"/>
      <c r="AZ188" s="3"/>
      <c r="BA188" s="3"/>
      <c r="BC188" s="3"/>
      <c r="BD188" s="3"/>
      <c r="BE188" s="3"/>
      <c r="BF188" s="3"/>
      <c r="BG188" s="3"/>
      <c r="BH188" s="3"/>
      <c r="BI188" s="3"/>
      <c r="BJ188" s="3"/>
      <c r="BK188" s="3"/>
      <c r="BL188" s="3"/>
      <c r="BM188" s="3"/>
      <c r="BN188" s="3"/>
      <c r="BO188" s="3"/>
      <c r="BP188" s="3"/>
      <c r="BQ188" s="3"/>
      <c r="BR188" s="3"/>
      <c r="BS188" s="3"/>
      <c r="BT188" s="3"/>
      <c r="BU188" s="99"/>
      <c r="CG188" s="3"/>
      <c r="CH188" s="3"/>
      <c r="CI188" s="3"/>
      <c r="CK188" s="3"/>
      <c r="CL188" s="3"/>
      <c r="CM188" s="3"/>
      <c r="CN188" s="3"/>
      <c r="CO188" s="3"/>
      <c r="CP188" s="3"/>
      <c r="CQ188" s="3"/>
      <c r="CR188" s="3"/>
      <c r="CS188" s="3"/>
      <c r="CT188" s="3"/>
      <c r="CU188" s="3"/>
      <c r="CV188" s="3"/>
      <c r="CW188" s="3"/>
      <c r="CX188" s="3"/>
      <c r="CY188" s="3"/>
      <c r="CZ188" s="3"/>
      <c r="DA188" s="3"/>
      <c r="DB188" s="3"/>
      <c r="DC188" s="99"/>
      <c r="DP188" s="3"/>
      <c r="DQ188" s="3"/>
      <c r="DW188" s="3"/>
      <c r="DX188" s="3"/>
      <c r="ED188" s="3"/>
      <c r="EE188" s="3"/>
      <c r="EF188" s="55"/>
      <c r="EO188" s="3"/>
      <c r="EP188" s="55"/>
      <c r="FB188" s="3"/>
      <c r="FC188" s="3"/>
      <c r="FT188" s="3"/>
      <c r="FU188" s="3"/>
      <c r="FV188" s="27"/>
      <c r="FW188" s="27"/>
      <c r="FX188" s="27"/>
      <c r="FY188" s="27"/>
      <c r="FZ188" s="27"/>
      <c r="GA188" s="3"/>
      <c r="GB188" s="3"/>
      <c r="GC188" s="3"/>
      <c r="GD188" s="3"/>
      <c r="GE188" s="3"/>
      <c r="GF188" s="3"/>
      <c r="GG188" s="3"/>
      <c r="GH188" s="3"/>
      <c r="GI188" s="3"/>
      <c r="GJ188" s="3"/>
      <c r="GK188" s="3"/>
      <c r="GL188" s="3"/>
      <c r="GM188" s="3"/>
      <c r="GN188" s="3"/>
      <c r="GO188" s="3"/>
      <c r="GP188" s="3"/>
      <c r="GQ188" s="3"/>
      <c r="GR188" s="3"/>
      <c r="GS188" s="3"/>
      <c r="GT188" s="3"/>
      <c r="GU188" s="3"/>
      <c r="GV188" s="3"/>
      <c r="HA188" s="3"/>
      <c r="HB188" s="3"/>
      <c r="HC188" s="3"/>
      <c r="HD188" s="3"/>
      <c r="HE188" s="3"/>
      <c r="HF188" s="3"/>
      <c r="HG188" s="3"/>
      <c r="HH188" s="3"/>
      <c r="HI188" s="3"/>
      <c r="HJ188" s="3"/>
      <c r="HK188" s="3"/>
      <c r="HL188" s="3"/>
      <c r="HM188" s="3"/>
      <c r="HN188" s="55"/>
      <c r="HO188" s="3"/>
      <c r="HP188" s="3"/>
      <c r="HQ188" s="3"/>
      <c r="HR188" s="3"/>
      <c r="HS188" s="3"/>
      <c r="HT188" s="3"/>
      <c r="HU188" s="3"/>
      <c r="HV188" s="3"/>
      <c r="HW188" s="3"/>
      <c r="HX188" s="3"/>
      <c r="HY188" s="3"/>
      <c r="HZ188" s="3"/>
      <c r="IA188" s="3"/>
      <c r="IB188" s="3"/>
      <c r="IC188" s="3"/>
      <c r="ID188" s="3"/>
    </row>
    <row r="189" spans="1:238" x14ac:dyDescent="0.25">
      <c r="A189" s="21" t="str">
        <f>IF(Final_DF!A189="","",Final_DF!A189)</f>
        <v>APOLLOTYRE</v>
      </c>
      <c r="B189" s="21" t="str">
        <f>IF(Final_DF!G189="","",Final_DF!G189)</f>
        <v xml:space="preserve">APOLLO TYRES LTD                    </v>
      </c>
      <c r="C189" s="21" t="str">
        <f>IF(Final_DF!E189="","",Final_DF!E189)</f>
        <v>Consumer Durables</v>
      </c>
      <c r="D189" s="21" t="str">
        <f>IF(Final_DF!F189="","",Final_DF!F189)</f>
        <v>Automotive Aftermarket</v>
      </c>
      <c r="E189" s="21" t="b">
        <f>IF(Final_DF!BT189="","",Final_DF!BT189)</f>
        <v>1</v>
      </c>
      <c r="F189" s="21" t="b">
        <f>IF(Final_DF!BJ189="","",Final_DF!BJ189)</f>
        <v>0</v>
      </c>
      <c r="G189" s="21" t="b">
        <f>IF(Final_DF!CS189="","",Final_DF!CS189)</f>
        <v>0</v>
      </c>
      <c r="H189" s="37" t="str">
        <f>IF(Final_DF!CT189="","",Final_DF!CT189)</f>
        <v>na</v>
      </c>
      <c r="I189" s="37" t="str">
        <f>IF(Final_DF!CU189="","",Final_DF!CU189)</f>
        <v>na</v>
      </c>
      <c r="J189" s="21" t="str">
        <f>IF(Final_DF!CQ189="","",Final_DF!CQ189)</f>
        <v>BULLISH</v>
      </c>
      <c r="K189" s="21" t="str">
        <f>IF(Final_DF!CB189="","",Final_DF!CB189)</f>
        <v>Short Covering</v>
      </c>
      <c r="L189" s="22" t="str">
        <f>IF(Final_DF!CV189="","",Final_DF!CV189)</f>
        <v>na</v>
      </c>
      <c r="M189" s="22">
        <f>IF(Final_DF!CW189="","",Final_DF!CW189)</f>
        <v>0</v>
      </c>
      <c r="N189" s="22">
        <f>IF(Final_DF!CX189="","",Final_DF!CX189)</f>
        <v>0</v>
      </c>
      <c r="O189" s="22" t="b">
        <f>IF(Final_DF!CY189="","",Final_DF!CY189)</f>
        <v>0</v>
      </c>
      <c r="P189" s="22">
        <f>IF(Final_DF!CM189="","",Final_DF!CM189)</f>
        <v>0</v>
      </c>
      <c r="Q189" s="22">
        <f>IF(Final_DF!CN189="","",Final_DF!CN189)</f>
        <v>0</v>
      </c>
      <c r="R189" s="22">
        <f>IF(P189="","",ROUND((Final_DF!CO189/6)+1,0))</f>
        <v>1</v>
      </c>
      <c r="S189" s="22">
        <f>IF(Final_DF!CP189="","",Final_DF!CP189)</f>
        <v>0</v>
      </c>
      <c r="T189" s="22">
        <f>IFERROR(VLOOKUP(A189,VSLRT!A:E,3,FALSE),"")</f>
        <v>0</v>
      </c>
      <c r="U189" s="22">
        <f>IFERROR(VLOOKUP(A189,VSLRT!A:E,4,FALSE),"")</f>
        <v>0</v>
      </c>
      <c r="V189" s="22">
        <f>IFERROR(VLOOKUP(A189,VSLRT!A:E,5,FALSE),"")</f>
        <v>0</v>
      </c>
      <c r="W189" s="23" t="b">
        <f>IF(Final_DF!BA189="","",Final_DF!BA189)</f>
        <v>0</v>
      </c>
      <c r="X189" s="23" t="b">
        <f>IF(Final_DF!BB189="","",Final_DF!BB189)</f>
        <v>0</v>
      </c>
      <c r="Y189" s="23" t="b">
        <f>IF(Final_DF!BC189="","",Final_DF!BC189)</f>
        <v>0</v>
      </c>
      <c r="Z189" s="23">
        <f>IF(Final_DF!AW189="","",Final_DF!AW189)</f>
        <v>0</v>
      </c>
      <c r="AA189" s="23">
        <f>IF(Final_DF!AX189="","",Final_DF!AX189)</f>
        <v>0</v>
      </c>
      <c r="AB189" s="23">
        <f>IF(Final_DF!AY189="","",Final_DF!AY189)</f>
        <v>0</v>
      </c>
      <c r="AC189" s="23">
        <f>IF(Final_DF!M189="","",ROUND(Final_DF!M189,2))</f>
        <v>4.3099999999999996</v>
      </c>
      <c r="AD189" s="23">
        <f>IF(Final_DF!L189="","",ROUND(Final_DF!L189,2))</f>
        <v>526</v>
      </c>
      <c r="AE189" s="23" t="b">
        <f>IF(Final_DF!AZ189="","",Final_DF!AZ189)</f>
        <v>0</v>
      </c>
      <c r="AH189" s="23" t="str">
        <f>IF(Final_DF!AO189="","",Final_DF!AO189)</f>
        <v>VR62</v>
      </c>
      <c r="AI189" s="23" t="b">
        <f>IF(Final_DF!AP189="","",Final_DF!AP189)</f>
        <v>0</v>
      </c>
      <c r="AJ189" s="23" t="str">
        <f>IF(Final_DF!AH189="","",Final_DF!AH189)</f>
        <v>-0.29</v>
      </c>
      <c r="AK189" s="21" t="str">
        <f>IFERROR(VLOOKUP(A189,Postmarket!A:X,24,FALSE),"")</f>
        <v>LOR22</v>
      </c>
      <c r="AL189" s="21" t="str">
        <f>IFERROR(VLOOKUP(A189,Postmarket!A:X,23,FALSE),"")</f>
        <v>LPR3</v>
      </c>
      <c r="AM189" s="21">
        <f>IFERROR(VLOOKUP(A189,Postmarket!A:X,8,FALSE),"")</f>
        <v>4.46</v>
      </c>
      <c r="AN189" s="21">
        <f>IFERROR(VLOOKUP(A189,Postmarket!A:F,5,FALSE),"")</f>
        <v>503.45</v>
      </c>
      <c r="AO189" s="23" t="str">
        <f>IF(Final_DF!DB189="","",Final_DF!DB189)</f>
        <v/>
      </c>
      <c r="AP189" s="23">
        <f>IF(Final_DF!CZ189="","",Final_DF!CZ189)</f>
        <v>48.79</v>
      </c>
      <c r="AQ189" s="23">
        <f>IF(Final_DF!DA189="","",Final_DF!DA189)</f>
        <v>45.78</v>
      </c>
      <c r="AR189" s="23" t="b">
        <f>IF(Final_DF!DC189="","",Final_DF!DC189)</f>
        <v>0</v>
      </c>
      <c r="AS189" s="23" t="b">
        <f>IF(Final_DF!DD189="","",Final_DF!DD189)</f>
        <v>0</v>
      </c>
      <c r="AT189" s="23" t="b">
        <f>IF(Final_DF!DE189="","",Final_DF!DE189)</f>
        <v>0</v>
      </c>
      <c r="AU189" s="23" t="b">
        <f>IF(Final_DF!DF189="","",Final_DF!DF189)</f>
        <v>0</v>
      </c>
      <c r="AY189" s="3"/>
      <c r="AZ189" s="3"/>
      <c r="BA189" s="3"/>
      <c r="BC189" s="3"/>
      <c r="BD189" s="3"/>
      <c r="BE189" s="3"/>
      <c r="BF189" s="3"/>
      <c r="BG189" s="3"/>
      <c r="BH189" s="3"/>
      <c r="BI189" s="3"/>
      <c r="BJ189" s="3"/>
      <c r="BK189" s="3"/>
      <c r="BL189" s="3"/>
      <c r="BM189" s="3"/>
      <c r="BN189" s="3"/>
      <c r="BO189" s="3"/>
      <c r="BP189" s="3"/>
      <c r="BQ189" s="3"/>
      <c r="BR189" s="3"/>
      <c r="BS189" s="3"/>
      <c r="BT189" s="3"/>
      <c r="BU189" s="99"/>
      <c r="CG189" s="3"/>
      <c r="CH189" s="3"/>
      <c r="CI189" s="3"/>
      <c r="CK189" s="3"/>
      <c r="CL189" s="3"/>
      <c r="CM189" s="3"/>
      <c r="CN189" s="3"/>
      <c r="CO189" s="3"/>
      <c r="CP189" s="3"/>
      <c r="CQ189" s="3"/>
      <c r="CR189" s="3"/>
      <c r="CS189" s="3"/>
      <c r="CT189" s="3"/>
      <c r="CU189" s="3"/>
      <c r="CV189" s="3"/>
      <c r="CW189" s="3"/>
      <c r="CX189" s="3"/>
      <c r="CY189" s="3"/>
      <c r="CZ189" s="3"/>
      <c r="DA189" s="3"/>
      <c r="DB189" s="3"/>
      <c r="DC189" s="99"/>
      <c r="DP189" s="3"/>
      <c r="DQ189" s="3"/>
      <c r="DW189" s="3"/>
      <c r="DX189" s="3"/>
      <c r="ED189" s="3"/>
      <c r="EE189" s="3"/>
      <c r="EF189" s="55"/>
      <c r="EO189" s="3"/>
      <c r="EP189" s="55"/>
      <c r="FB189" s="3"/>
      <c r="FC189" s="3"/>
      <c r="FT189" s="3"/>
      <c r="FU189" s="3"/>
      <c r="FV189" s="27"/>
      <c r="FW189" s="27"/>
      <c r="FX189" s="27"/>
      <c r="FY189" s="27"/>
      <c r="FZ189" s="27"/>
      <c r="GA189" s="3"/>
      <c r="GB189" s="3"/>
      <c r="GC189" s="3"/>
      <c r="GD189" s="3"/>
      <c r="GE189" s="3"/>
      <c r="GF189" s="3"/>
      <c r="GG189" s="3"/>
      <c r="GH189" s="3"/>
      <c r="GI189" s="3"/>
      <c r="GJ189" s="3"/>
      <c r="GK189" s="3"/>
      <c r="GL189" s="3"/>
      <c r="GM189" s="3"/>
      <c r="GN189" s="3"/>
      <c r="GO189" s="3"/>
      <c r="GP189" s="3"/>
      <c r="GQ189" s="3"/>
      <c r="GR189" s="3"/>
      <c r="GS189" s="3"/>
      <c r="GT189" s="3"/>
      <c r="GU189" s="3"/>
      <c r="GV189" s="3"/>
      <c r="HA189" s="3"/>
      <c r="HB189" s="3"/>
      <c r="HC189" s="3"/>
      <c r="HD189" s="3"/>
      <c r="HE189" s="3"/>
      <c r="HF189" s="3"/>
      <c r="HG189" s="3"/>
      <c r="HH189" s="3"/>
      <c r="HI189" s="3"/>
      <c r="HJ189" s="3"/>
      <c r="HK189" s="3"/>
      <c r="HL189" s="3"/>
      <c r="HM189" s="3"/>
      <c r="HN189" s="55"/>
      <c r="HO189" s="3"/>
      <c r="HP189" s="3"/>
      <c r="HQ189" s="3"/>
      <c r="HR189" s="3"/>
      <c r="HS189" s="3"/>
      <c r="HT189" s="3"/>
      <c r="HU189" s="3"/>
      <c r="HV189" s="3"/>
      <c r="HW189" s="3"/>
      <c r="HX189" s="3"/>
      <c r="HY189" s="3"/>
      <c r="HZ189" s="3"/>
      <c r="IA189" s="3"/>
      <c r="IB189" s="3"/>
      <c r="IC189" s="3"/>
      <c r="ID189" s="3"/>
    </row>
    <row r="190" spans="1:238" s="28" customFormat="1" x14ac:dyDescent="0.25">
      <c r="A190" s="21" t="str">
        <f>IF(Final_DF!A190="","",Final_DF!A190)</f>
        <v>BALKRISIND</v>
      </c>
      <c r="B190" s="21" t="str">
        <f>IF(Final_DF!G190="","",Final_DF!G190)</f>
        <v xml:space="preserve">BALKRISHNA IND. LTD                 </v>
      </c>
      <c r="C190" s="21" t="str">
        <f>IF(Final_DF!E190="","",Final_DF!E190)</f>
        <v>Consumer Durables</v>
      </c>
      <c r="D190" s="21" t="str">
        <f>IF(Final_DF!F190="","",Final_DF!F190)</f>
        <v>Automotive Aftermarket</v>
      </c>
      <c r="E190" s="21" t="b">
        <f>IF(Final_DF!BT190="","",Final_DF!BT190)</f>
        <v>1</v>
      </c>
      <c r="F190" s="21" t="b">
        <f>IF(Final_DF!BJ190="","",Final_DF!BJ190)</f>
        <v>0</v>
      </c>
      <c r="G190" s="21" t="b">
        <f>IF(Final_DF!CS190="","",Final_DF!CS190)</f>
        <v>1</v>
      </c>
      <c r="H190" s="37" t="str">
        <f>IF(Final_DF!CT190="","",Final_DF!CT190)</f>
        <v>na</v>
      </c>
      <c r="I190" s="37" t="str">
        <f>IF(Final_DF!CU190="","",Final_DF!CU190)</f>
        <v>na</v>
      </c>
      <c r="J190" s="21" t="str">
        <f>IF(Final_DF!CQ190="","",Final_DF!CQ190)</f>
        <v>BULLISH</v>
      </c>
      <c r="K190" s="21" t="str">
        <f>IF(Final_DF!CB190="","",Final_DF!CB190)</f>
        <v>Significant Long Buildup</v>
      </c>
      <c r="L190" s="22" t="str">
        <f>IF(Final_DF!CV190="","",Final_DF!CV190)</f>
        <v>na</v>
      </c>
      <c r="M190" s="22">
        <f>IF(Final_DF!CW190="","",Final_DF!CW190)</f>
        <v>0</v>
      </c>
      <c r="N190" s="22">
        <f>IF(Final_DF!CX190="","",Final_DF!CX190)</f>
        <v>0</v>
      </c>
      <c r="O190" s="22" t="b">
        <f>IF(Final_DF!CY190="","",Final_DF!CY190)</f>
        <v>0</v>
      </c>
      <c r="P190" s="22">
        <f>IF(Final_DF!CM190="","",Final_DF!CM190)</f>
        <v>0</v>
      </c>
      <c r="Q190" s="22">
        <f>IF(Final_DF!CN190="","",Final_DF!CN190)</f>
        <v>0</v>
      </c>
      <c r="R190" s="22">
        <f>IF(P190="","",ROUND((Final_DF!CO190/6)+1,0))</f>
        <v>1</v>
      </c>
      <c r="S190" s="22">
        <f>IF(Final_DF!CP190="","",Final_DF!CP190)</f>
        <v>0</v>
      </c>
      <c r="T190" s="22">
        <f>IFERROR(VLOOKUP(A190,VSLRT!A:E,3,FALSE),"")</f>
        <v>0</v>
      </c>
      <c r="U190" s="22">
        <f>IFERROR(VLOOKUP(A190,VSLRT!A:E,4,FALSE),"")</f>
        <v>0</v>
      </c>
      <c r="V190" s="22">
        <f>IFERROR(VLOOKUP(A190,VSLRT!A:E,5,FALSE),"")</f>
        <v>0</v>
      </c>
      <c r="W190" s="23" t="b">
        <f>IF(Final_DF!BA190="","",Final_DF!BA190)</f>
        <v>1</v>
      </c>
      <c r="X190" s="23" t="b">
        <f>IF(Final_DF!BB190="","",Final_DF!BB190)</f>
        <v>1</v>
      </c>
      <c r="Y190" s="23" t="b">
        <f>IF(Final_DF!BC190="","",Final_DF!BC190)</f>
        <v>1</v>
      </c>
      <c r="Z190" s="23" t="str">
        <f>IF(Final_DF!AW190="","",Final_DF!AW190)</f>
        <v>LPR1</v>
      </c>
      <c r="AA190" s="23" t="str">
        <f>IF(Final_DF!AX190="","",Final_DF!AX190)</f>
        <v>LOR1</v>
      </c>
      <c r="AB190" s="23" t="str">
        <f>IF(Final_DF!AY190="","",Final_DF!AY190)</f>
        <v>LVR1</v>
      </c>
      <c r="AC190" s="23">
        <f>IF(Final_DF!M190="","",ROUND(Final_DF!M190,2))</f>
        <v>5.0199999999999996</v>
      </c>
      <c r="AD190" s="23">
        <f>IF(Final_DF!L190="","",ROUND(Final_DF!L190,2))</f>
        <v>2777.95</v>
      </c>
      <c r="AE190" s="23" t="b">
        <f>IF(Final_DF!AZ190="","",Final_DF!AZ190)</f>
        <v>0</v>
      </c>
      <c r="AF190" s="21"/>
      <c r="AG190" s="21"/>
      <c r="AH190" s="23" t="str">
        <f>IF(Final_DF!AO190="","",Final_DF!AO190)</f>
        <v>VR149</v>
      </c>
      <c r="AI190" s="23" t="b">
        <f>IF(Final_DF!AP190="","",Final_DF!AP190)</f>
        <v>0</v>
      </c>
      <c r="AJ190" s="23" t="str">
        <f>IF(Final_DF!AH190="","",Final_DF!AH190)</f>
        <v>0.32</v>
      </c>
      <c r="AK190" s="21" t="str">
        <f>IFERROR(VLOOKUP(A190,Postmarket!A:X,24,FALSE),"")</f>
        <v/>
      </c>
      <c r="AL190" s="21" t="str">
        <f>IFERROR(VLOOKUP(A190,Postmarket!A:X,23,FALSE),"")</f>
        <v>LPR1</v>
      </c>
      <c r="AM190" s="21">
        <f>IFERROR(VLOOKUP(A190,Postmarket!A:X,8,FALSE),"")</f>
        <v>4.54</v>
      </c>
      <c r="AN190" s="21">
        <f>IFERROR(VLOOKUP(A190,Postmarket!A:F,5,FALSE),"")</f>
        <v>2641.95</v>
      </c>
      <c r="AO190" s="23" t="str">
        <f>IF(Final_DF!DB190="","",Final_DF!DB190)</f>
        <v/>
      </c>
      <c r="AP190" s="23">
        <f>IF(Final_DF!CZ190="","",Final_DF!CZ190)</f>
        <v>24.8</v>
      </c>
      <c r="AQ190" s="23">
        <f>IF(Final_DF!DA190="","",Final_DF!DA190)</f>
        <v>19.86</v>
      </c>
      <c r="AR190" s="23" t="b">
        <f>IF(Final_DF!DC190="","",Final_DF!DC190)</f>
        <v>0</v>
      </c>
      <c r="AS190" s="23" t="b">
        <f>IF(Final_DF!DD190="","",Final_DF!DD190)</f>
        <v>0</v>
      </c>
      <c r="AT190" s="23" t="b">
        <f>IF(Final_DF!DE190="","",Final_DF!DE190)</f>
        <v>0</v>
      </c>
      <c r="AU190" s="23" t="b">
        <f>IF(Final_DF!DF190="","",Final_DF!DF190)</f>
        <v>0</v>
      </c>
      <c r="AV190" s="24"/>
      <c r="AY190" s="3"/>
      <c r="AZ190" s="3"/>
      <c r="BA190" s="3"/>
      <c r="BB190" s="61"/>
      <c r="BC190" s="3"/>
      <c r="BD190" s="3"/>
      <c r="BE190" s="3"/>
      <c r="BF190" s="3"/>
      <c r="BG190" s="3"/>
      <c r="BH190" s="3"/>
      <c r="BI190" s="3"/>
      <c r="BJ190" s="3"/>
      <c r="BK190" s="3"/>
      <c r="BL190" s="3"/>
      <c r="BM190" s="3"/>
      <c r="BN190" s="3"/>
      <c r="BO190" s="3"/>
      <c r="BP190" s="3"/>
      <c r="BQ190" s="3"/>
      <c r="BR190" s="3"/>
      <c r="BS190" s="3"/>
      <c r="BT190" s="3"/>
      <c r="BU190" s="99"/>
      <c r="BV190" s="62"/>
      <c r="BW190" s="63"/>
      <c r="BX190" s="63"/>
      <c r="BY190" s="63"/>
      <c r="BZ190" s="63"/>
      <c r="CA190" s="63"/>
      <c r="CB190" s="63"/>
      <c r="CG190" s="3"/>
      <c r="CH190" s="3"/>
      <c r="CI190" s="3"/>
      <c r="CJ190" s="61"/>
      <c r="CK190" s="3"/>
      <c r="CL190" s="3"/>
      <c r="CM190" s="3"/>
      <c r="CN190" s="3"/>
      <c r="CO190" s="3"/>
      <c r="CP190" s="3"/>
      <c r="CQ190" s="3"/>
      <c r="CR190" s="3"/>
      <c r="CS190" s="3"/>
      <c r="CT190" s="3"/>
      <c r="CU190" s="3"/>
      <c r="CV190" s="3"/>
      <c r="CW190" s="3"/>
      <c r="CX190" s="3"/>
      <c r="CY190" s="3"/>
      <c r="CZ190" s="3"/>
      <c r="DA190" s="3"/>
      <c r="DB190" s="3"/>
      <c r="DC190" s="99"/>
      <c r="DD190" s="62"/>
      <c r="DE190" s="63"/>
      <c r="DF190" s="63"/>
      <c r="DG190" s="63"/>
      <c r="DH190" s="63"/>
      <c r="DI190" s="63"/>
      <c r="DJ190" s="63"/>
      <c r="DK190" s="63"/>
      <c r="DL190" s="63"/>
      <c r="DP190" s="64"/>
      <c r="DQ190" s="64"/>
      <c r="DW190" s="64"/>
      <c r="DX190" s="64"/>
      <c r="ED190" s="64"/>
      <c r="EE190" s="64"/>
      <c r="EF190" s="100"/>
      <c r="EO190" s="64"/>
      <c r="EP190" s="100"/>
      <c r="FB190" s="64"/>
      <c r="FC190" s="64"/>
      <c r="FT190" s="3"/>
      <c r="FU190" s="3"/>
      <c r="FV190" s="64"/>
      <c r="FW190" s="64"/>
      <c r="FX190" s="64"/>
      <c r="FY190" s="64"/>
      <c r="FZ190" s="64"/>
      <c r="GA190" s="64"/>
      <c r="GB190" s="64"/>
      <c r="GC190" s="64"/>
      <c r="GD190" s="64"/>
      <c r="GE190" s="64"/>
      <c r="GF190" s="64"/>
      <c r="GG190" s="64"/>
      <c r="GH190" s="64"/>
      <c r="GI190" s="64"/>
      <c r="GJ190" s="64"/>
      <c r="GK190" s="3"/>
      <c r="GL190" s="3"/>
      <c r="GM190" s="64"/>
      <c r="GN190" s="64"/>
      <c r="GO190" s="64"/>
      <c r="GP190" s="64"/>
      <c r="GQ190" s="64"/>
      <c r="GR190" s="64"/>
      <c r="GS190" s="64"/>
      <c r="GT190" s="64"/>
      <c r="GU190" s="64"/>
      <c r="GV190" s="64"/>
      <c r="HA190" s="64"/>
      <c r="HB190" s="3"/>
      <c r="HC190" s="3"/>
      <c r="HD190" s="3"/>
      <c r="HE190" s="3"/>
      <c r="HF190" s="3"/>
      <c r="HG190" s="3"/>
      <c r="HH190" s="3"/>
      <c r="HI190" s="3"/>
      <c r="HJ190" s="3"/>
      <c r="HK190" s="3"/>
      <c r="HL190" s="3"/>
      <c r="HM190" s="3"/>
      <c r="HN190" s="55"/>
      <c r="HO190" s="3"/>
      <c r="HP190" s="64"/>
      <c r="HQ190" s="64"/>
      <c r="HR190" s="64"/>
      <c r="HS190" s="64"/>
      <c r="HT190" s="64"/>
      <c r="HU190" s="64"/>
      <c r="HV190" s="64"/>
      <c r="HW190" s="64"/>
      <c r="HX190" s="64"/>
      <c r="HY190" s="64"/>
      <c r="HZ190" s="64"/>
      <c r="IA190" s="64"/>
      <c r="IB190" s="64"/>
      <c r="IC190" s="64"/>
      <c r="ID190" s="64"/>
    </row>
    <row r="191" spans="1:238" x14ac:dyDescent="0.25">
      <c r="A191" s="21" t="str">
        <f>IF(Final_DF!A191="","",Final_DF!A191)</f>
        <v>MIDCPNIFTY</v>
      </c>
      <c r="B191" s="21" t="str">
        <f>IF(Final_DF!G191="","",Final_DF!G191)</f>
        <v>NIFTY MID SELECT</v>
      </c>
      <c r="C191" s="21">
        <f>IF(Final_DF!E191="","",Final_DF!E191)</f>
        <v>0</v>
      </c>
      <c r="D191" s="21">
        <f>IF(Final_DF!F191="","",Final_DF!F191)</f>
        <v>0</v>
      </c>
      <c r="E191" s="21" t="b">
        <f>IF(Final_DF!BT191="","",Final_DF!BT191)</f>
        <v>0</v>
      </c>
      <c r="F191" s="21">
        <f>IF(Final_DF!BJ191="","",Final_DF!BJ191)</f>
        <v>0</v>
      </c>
      <c r="G191" s="21" t="b">
        <f>IF(Final_DF!CS191="","",Final_DF!CS191)</f>
        <v>0</v>
      </c>
      <c r="H191" s="37" t="str">
        <f>IF(Final_DF!CT191="","",Final_DF!CT191)</f>
        <v>na</v>
      </c>
      <c r="I191" s="37" t="str">
        <f>IF(Final_DF!CU191="","",Final_DF!CU191)</f>
        <v>na</v>
      </c>
      <c r="J191" s="21" t="str">
        <f>IF(Final_DF!CQ191="","",Final_DF!CQ191)</f>
        <v>BEARISH</v>
      </c>
      <c r="K191" s="21">
        <f>IF(Final_DF!CB191="","",Final_DF!CB191)</f>
        <v>0</v>
      </c>
      <c r="L191" s="22" t="str">
        <f>IF(Final_DF!CV191="","",Final_DF!CV191)</f>
        <v>na</v>
      </c>
      <c r="M191" s="22">
        <f>IF(Final_DF!CW191="","",Final_DF!CW191)</f>
        <v>0</v>
      </c>
      <c r="N191" s="22">
        <f>IF(Final_DF!CX191="","",Final_DF!CX191)</f>
        <v>0</v>
      </c>
      <c r="O191" s="22" t="b">
        <f>IF(Final_DF!CY191="","",Final_DF!CY191)</f>
        <v>0</v>
      </c>
      <c r="P191" s="22">
        <f>IF(Final_DF!CM191="","",Final_DF!CM191)</f>
        <v>0</v>
      </c>
      <c r="Q191" s="22">
        <f>IF(Final_DF!CN191="","",Final_DF!CN191)</f>
        <v>0</v>
      </c>
      <c r="R191" s="22">
        <f>IF(P191="","",ROUND((Final_DF!CO191/6)+1,0))</f>
        <v>1</v>
      </c>
      <c r="S191" s="22">
        <f>IF(Final_DF!CP191="","",Final_DF!CP191)</f>
        <v>0</v>
      </c>
      <c r="T191" s="22">
        <f>IFERROR(VLOOKUP(A191,VSLRT!A:E,3,FALSE),"")</f>
        <v>0</v>
      </c>
      <c r="U191" s="22">
        <f>IFERROR(VLOOKUP(A191,VSLRT!A:E,4,FALSE),"")</f>
        <v>0</v>
      </c>
      <c r="V191" s="22">
        <f>IFERROR(VLOOKUP(A191,VSLRT!A:E,5,FALSE),"")</f>
        <v>0</v>
      </c>
      <c r="W191" s="23" t="b">
        <f>IF(Final_DF!BA191="","",Final_DF!BA191)</f>
        <v>0</v>
      </c>
      <c r="X191" s="23" t="b">
        <f>IF(Final_DF!BB191="","",Final_DF!BB191)</f>
        <v>0</v>
      </c>
      <c r="Y191" s="23" t="b">
        <f>IF(Final_DF!BC191="","",Final_DF!BC191)</f>
        <v>0</v>
      </c>
      <c r="Z191" s="23">
        <f>IF(Final_DF!AW191="","",Final_DF!AW191)</f>
        <v>0</v>
      </c>
      <c r="AA191" s="23">
        <f>IF(Final_DF!AX191="","",Final_DF!AX191)</f>
        <v>0</v>
      </c>
      <c r="AB191" s="23">
        <f>IF(Final_DF!AY191="","",Final_DF!AY191)</f>
        <v>0</v>
      </c>
      <c r="AC191" s="23">
        <f>IF(Final_DF!M191="","",ROUND(Final_DF!M191,2))</f>
        <v>0</v>
      </c>
      <c r="AD191" s="23">
        <f>IF(Final_DF!L191="","",ROUND(Final_DF!L191,2))</f>
        <v>0</v>
      </c>
      <c r="AE191" s="23" t="b">
        <f>IF(Final_DF!AZ191="","",Final_DF!AZ191)</f>
        <v>0</v>
      </c>
      <c r="AH191" s="23">
        <f>IF(Final_DF!AO191="","",Final_DF!AO191)</f>
        <v>0</v>
      </c>
      <c r="AI191" s="23">
        <f>IF(Final_DF!AP191="","",Final_DF!AP191)</f>
        <v>0</v>
      </c>
      <c r="AJ191" s="23">
        <f>IF(Final_DF!AH191="","",Final_DF!AH191)</f>
        <v>0</v>
      </c>
      <c r="AK191" s="21" t="str">
        <f>IFERROR(VLOOKUP(A191,Postmarket!A:X,24,FALSE),"")</f>
        <v/>
      </c>
      <c r="AL191" s="21" t="str">
        <f>IFERROR(VLOOKUP(A191,Postmarket!A:X,23,FALSE),"")</f>
        <v/>
      </c>
      <c r="AM191" s="21" t="str">
        <f>IFERROR(VLOOKUP(A191,Postmarket!A:X,8,FALSE),"")</f>
        <v/>
      </c>
      <c r="AN191" s="21" t="str">
        <f>IFERROR(VLOOKUP(A191,Postmarket!A:F,5,FALSE),"")</f>
        <v/>
      </c>
      <c r="AO191" s="23" t="str">
        <f>IF(Final_DF!DB191="","",Final_DF!DB191)</f>
        <v/>
      </c>
      <c r="AP191" s="23" t="str">
        <f>IF(Final_DF!CZ191="","",Final_DF!CZ191)</f>
        <v/>
      </c>
      <c r="AQ191" s="23" t="str">
        <f>IF(Final_DF!DA191="","",Final_DF!DA191)</f>
        <v/>
      </c>
      <c r="AR191" s="23" t="b">
        <f>IF(Final_DF!DC191="","",Final_DF!DC191)</f>
        <v>0</v>
      </c>
      <c r="AS191" s="23" t="b">
        <f>IF(Final_DF!DD191="","",Final_DF!DD191)</f>
        <v>0</v>
      </c>
      <c r="AT191" s="23" t="b">
        <f>IF(Final_DF!DE191="","",Final_DF!DE191)</f>
        <v>0</v>
      </c>
      <c r="AU191" s="23" t="b">
        <f>IF(Final_DF!DF191="","",Final_DF!DF191)</f>
        <v>0</v>
      </c>
      <c r="AY191" s="3"/>
      <c r="AZ191" s="3"/>
      <c r="BA191" s="3"/>
      <c r="BC191" s="3"/>
      <c r="BD191" s="3"/>
      <c r="BE191" s="3"/>
      <c r="BF191" s="3"/>
      <c r="BG191" s="3"/>
      <c r="BH191" s="3"/>
      <c r="BI191" s="3"/>
      <c r="BJ191" s="3"/>
      <c r="BK191" s="3"/>
      <c r="BL191" s="3"/>
      <c r="BM191" s="3"/>
      <c r="BN191" s="3"/>
      <c r="BO191" s="3"/>
      <c r="BP191" s="3"/>
      <c r="BQ191" s="3"/>
      <c r="BR191" s="3"/>
      <c r="BS191" s="3"/>
      <c r="BT191" s="3"/>
      <c r="BU191" s="99"/>
      <c r="CG191" s="3"/>
      <c r="CH191" s="3"/>
      <c r="CI191" s="3"/>
      <c r="CK191" s="3"/>
      <c r="CL191" s="3"/>
      <c r="CM191" s="3"/>
      <c r="CN191" s="3"/>
      <c r="CO191" s="3"/>
      <c r="CP191" s="3"/>
      <c r="CQ191" s="3"/>
      <c r="CR191" s="3"/>
      <c r="CS191" s="3"/>
      <c r="CT191" s="3"/>
      <c r="CU191" s="3"/>
      <c r="CV191" s="3"/>
      <c r="CW191" s="3"/>
      <c r="CX191" s="3"/>
      <c r="CY191" s="3"/>
      <c r="CZ191" s="3"/>
      <c r="DA191" s="3"/>
      <c r="DB191" s="3"/>
      <c r="DC191" s="99"/>
      <c r="DP191" s="3"/>
      <c r="DQ191" s="3"/>
      <c r="DW191" s="3"/>
      <c r="DX191" s="3"/>
      <c r="ED191" s="3"/>
      <c r="EE191" s="3"/>
      <c r="EF191" s="55"/>
      <c r="EO191" s="3"/>
      <c r="EP191" s="55"/>
      <c r="FB191" s="3"/>
      <c r="FC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HA191" s="3"/>
      <c r="HB191" s="3"/>
      <c r="HC191" s="3"/>
      <c r="HD191" s="3"/>
      <c r="HE191" s="3"/>
      <c r="HF191" s="3"/>
      <c r="HG191" s="3"/>
      <c r="HH191" s="3"/>
      <c r="HI191" s="3"/>
      <c r="HJ191" s="3"/>
      <c r="HK191" s="3"/>
      <c r="HL191" s="3"/>
      <c r="HM191" s="3"/>
      <c r="HN191" s="55"/>
      <c r="HO191" s="3"/>
      <c r="HP191" s="3"/>
      <c r="HQ191" s="3"/>
      <c r="HR191" s="3"/>
      <c r="HS191" s="3"/>
      <c r="HT191" s="3"/>
      <c r="HU191" s="3"/>
      <c r="HV191" s="3"/>
      <c r="HW191" s="3"/>
      <c r="HX191" s="3"/>
      <c r="HY191" s="3"/>
      <c r="HZ191" s="3"/>
      <c r="IA191" s="3"/>
      <c r="IB191" s="3"/>
      <c r="IC191" s="3"/>
      <c r="ID191" s="3"/>
    </row>
    <row r="192" spans="1:238" x14ac:dyDescent="0.25">
      <c r="A192" s="21" t="str">
        <f>IF(Final_DF!A192="","",Final_DF!A192)</f>
        <v>FINNIFTY</v>
      </c>
      <c r="B192" s="21" t="str">
        <f>IF(Final_DF!G192="","",Final_DF!G192)</f>
        <v>NIFTY FINANCIAL SERVICES</v>
      </c>
      <c r="C192" s="21">
        <f>IF(Final_DF!E192="","",Final_DF!E192)</f>
        <v>0</v>
      </c>
      <c r="D192" s="21">
        <f>IF(Final_DF!F192="","",Final_DF!F192)</f>
        <v>0</v>
      </c>
      <c r="E192" s="21" t="b">
        <f>IF(Final_DF!BT192="","",Final_DF!BT192)</f>
        <v>0</v>
      </c>
      <c r="F192" s="21">
        <f>IF(Final_DF!BJ192="","",Final_DF!BJ192)</f>
        <v>0</v>
      </c>
      <c r="G192" s="21" t="b">
        <f>IF(Final_DF!CS192="","",Final_DF!CS192)</f>
        <v>0</v>
      </c>
      <c r="H192" s="37" t="str">
        <f>IF(Final_DF!CT192="","",Final_DF!CT192)</f>
        <v>na</v>
      </c>
      <c r="I192" s="37" t="str">
        <f>IF(Final_DF!CU192="","",Final_DF!CU192)</f>
        <v>na</v>
      </c>
      <c r="J192" s="21" t="str">
        <f>IF(Final_DF!CQ192="","",Final_DF!CQ192)</f>
        <v>BEARISH</v>
      </c>
      <c r="K192" s="21">
        <f>IF(Final_DF!CB192="","",Final_DF!CB192)</f>
        <v>0</v>
      </c>
      <c r="L192" s="22" t="str">
        <f>IF(Final_DF!CV192="","",Final_DF!CV192)</f>
        <v>na</v>
      </c>
      <c r="M192" s="22">
        <f>IF(Final_DF!CW192="","",Final_DF!CW192)</f>
        <v>0</v>
      </c>
      <c r="N192" s="22">
        <f>IF(Final_DF!CX192="","",Final_DF!CX192)</f>
        <v>0</v>
      </c>
      <c r="O192" s="22" t="b">
        <f>IF(Final_DF!CY192="","",Final_DF!CY192)</f>
        <v>0</v>
      </c>
      <c r="P192" s="22">
        <f>IF(Final_DF!CM192="","",Final_DF!CM192)</f>
        <v>0</v>
      </c>
      <c r="Q192" s="22">
        <f>IF(Final_DF!CN192="","",Final_DF!CN192)</f>
        <v>0</v>
      </c>
      <c r="R192" s="22">
        <f>IF(P192="","",ROUND((Final_DF!CO192/6)+1,0))</f>
        <v>1</v>
      </c>
      <c r="S192" s="22">
        <f>IF(Final_DF!CP192="","",Final_DF!CP192)</f>
        <v>0</v>
      </c>
      <c r="T192" s="22">
        <f>IFERROR(VLOOKUP(A192,VSLRT!A:E,3,FALSE),"")</f>
        <v>0</v>
      </c>
      <c r="U192" s="22">
        <f>IFERROR(VLOOKUP(A192,VSLRT!A:E,4,FALSE),"")</f>
        <v>0</v>
      </c>
      <c r="V192" s="22">
        <f>IFERROR(VLOOKUP(A192,VSLRT!A:E,5,FALSE),"")</f>
        <v>0</v>
      </c>
      <c r="W192" s="23" t="b">
        <f>IF(Final_DF!BA192="","",Final_DF!BA192)</f>
        <v>0</v>
      </c>
      <c r="X192" s="23" t="b">
        <f>IF(Final_DF!BB192="","",Final_DF!BB192)</f>
        <v>0</v>
      </c>
      <c r="Y192" s="23" t="b">
        <f>IF(Final_DF!BC192="","",Final_DF!BC192)</f>
        <v>0</v>
      </c>
      <c r="Z192" s="23">
        <f>IF(Final_DF!AW192="","",Final_DF!AW192)</f>
        <v>0</v>
      </c>
      <c r="AA192" s="23">
        <f>IF(Final_DF!AX192="","",Final_DF!AX192)</f>
        <v>0</v>
      </c>
      <c r="AB192" s="23">
        <f>IF(Final_DF!AY192="","",Final_DF!AY192)</f>
        <v>0</v>
      </c>
      <c r="AC192" s="23">
        <f>IF(Final_DF!M192="","",ROUND(Final_DF!M192,2))</f>
        <v>0</v>
      </c>
      <c r="AD192" s="23">
        <f>IF(Final_DF!L192="","",ROUND(Final_DF!L192,2))</f>
        <v>0</v>
      </c>
      <c r="AE192" s="23" t="b">
        <f>IF(Final_DF!AZ192="","",Final_DF!AZ192)</f>
        <v>0</v>
      </c>
      <c r="AH192" s="23">
        <f>IF(Final_DF!AO192="","",Final_DF!AO192)</f>
        <v>0</v>
      </c>
      <c r="AI192" s="23">
        <f>IF(Final_DF!AP192="","",Final_DF!AP192)</f>
        <v>0</v>
      </c>
      <c r="AJ192" s="23">
        <f>IF(Final_DF!AH192="","",Final_DF!AH192)</f>
        <v>0</v>
      </c>
      <c r="AK192" s="21" t="str">
        <f>IFERROR(VLOOKUP(A192,Postmarket!A:X,24,FALSE),"")</f>
        <v/>
      </c>
      <c r="AL192" s="21" t="str">
        <f>IFERROR(VLOOKUP(A192,Postmarket!A:X,23,FALSE),"")</f>
        <v/>
      </c>
      <c r="AM192" s="21" t="str">
        <f>IFERROR(VLOOKUP(A192,Postmarket!A:X,8,FALSE),"")</f>
        <v/>
      </c>
      <c r="AN192" s="21" t="str">
        <f>IFERROR(VLOOKUP(A192,Postmarket!A:F,5,FALSE),"")</f>
        <v/>
      </c>
      <c r="AO192" s="23" t="str">
        <f>IF(Final_DF!DB192="","",Final_DF!DB192)</f>
        <v/>
      </c>
      <c r="AP192" s="23" t="str">
        <f>IF(Final_DF!CZ192="","",Final_DF!CZ192)</f>
        <v/>
      </c>
      <c r="AQ192" s="23" t="str">
        <f>IF(Final_DF!DA192="","",Final_DF!DA192)</f>
        <v/>
      </c>
      <c r="AR192" s="23" t="b">
        <f>IF(Final_DF!DC192="","",Final_DF!DC192)</f>
        <v>0</v>
      </c>
      <c r="AS192" s="23" t="b">
        <f>IF(Final_DF!DD192="","",Final_DF!DD192)</f>
        <v>0</v>
      </c>
      <c r="AT192" s="23" t="b">
        <f>IF(Final_DF!DE192="","",Final_DF!DE192)</f>
        <v>0</v>
      </c>
      <c r="AU192" s="23" t="b">
        <f>IF(Final_DF!DF192="","",Final_DF!DF192)</f>
        <v>0</v>
      </c>
      <c r="AY192" s="3"/>
      <c r="AZ192" s="3"/>
      <c r="BA192" s="3"/>
      <c r="BC192" s="3"/>
      <c r="BD192" s="3"/>
      <c r="BE192" s="3"/>
      <c r="BF192" s="3"/>
      <c r="BG192" s="3"/>
      <c r="BH192" s="3"/>
      <c r="BI192" s="3"/>
      <c r="BJ192" s="3"/>
      <c r="BK192" s="3"/>
      <c r="BL192" s="3"/>
      <c r="BM192" s="3"/>
      <c r="BN192" s="3"/>
      <c r="BO192" s="3"/>
      <c r="BP192" s="3"/>
      <c r="BQ192" s="3"/>
      <c r="BR192" s="3"/>
      <c r="BS192" s="3"/>
      <c r="BT192" s="3"/>
      <c r="BU192" s="99"/>
      <c r="CG192" s="3"/>
      <c r="CH192" s="3"/>
      <c r="CI192" s="3"/>
      <c r="CK192" s="3"/>
      <c r="CL192" s="3"/>
      <c r="CM192" s="3"/>
      <c r="CN192" s="3"/>
      <c r="CO192" s="3"/>
      <c r="CP192" s="3"/>
      <c r="CQ192" s="3"/>
      <c r="CR192" s="3"/>
      <c r="CS192" s="3"/>
      <c r="CT192" s="3"/>
      <c r="CU192" s="3"/>
      <c r="CV192" s="3"/>
      <c r="CW192" s="3"/>
      <c r="CX192" s="3"/>
      <c r="CY192" s="3"/>
      <c r="CZ192" s="3"/>
      <c r="DA192" s="3"/>
      <c r="DB192" s="3"/>
      <c r="DC192" s="99"/>
      <c r="DP192" s="3"/>
      <c r="DQ192" s="3"/>
      <c r="DW192" s="3"/>
      <c r="DX192" s="3"/>
      <c r="ED192" s="3"/>
      <c r="EE192" s="3"/>
      <c r="EF192" s="55"/>
      <c r="EO192" s="3"/>
      <c r="EP192" s="55"/>
      <c r="FB192" s="3"/>
      <c r="FC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HA192" s="3"/>
      <c r="HB192" s="3"/>
      <c r="HC192" s="3"/>
      <c r="HD192" s="3"/>
      <c r="HE192" s="3"/>
      <c r="HF192" s="3"/>
      <c r="HG192" s="3"/>
      <c r="HH192" s="3"/>
      <c r="HI192" s="3"/>
      <c r="HJ192" s="3"/>
      <c r="HK192" s="3"/>
      <c r="HL192" s="3"/>
      <c r="HM192" s="3"/>
      <c r="HN192" s="55"/>
      <c r="HO192" s="3"/>
      <c r="HP192" s="3"/>
      <c r="HQ192" s="3"/>
      <c r="HR192" s="3"/>
      <c r="HS192" s="3"/>
      <c r="HT192" s="3"/>
      <c r="HU192" s="3"/>
      <c r="HV192" s="3"/>
      <c r="HW192" s="3"/>
      <c r="HX192" s="3"/>
      <c r="HY192" s="3"/>
      <c r="HZ192" s="3"/>
      <c r="IA192" s="3"/>
      <c r="IB192" s="3"/>
      <c r="IC192" s="3"/>
      <c r="ID192" s="3"/>
    </row>
    <row r="193" spans="1:238" x14ac:dyDescent="0.25">
      <c r="A193" s="21" t="str">
        <f>IF(Final_DF!A193="","",Final_DF!A193)</f>
        <v>IBULHSGFIN</v>
      </c>
      <c r="B193" s="21">
        <f>IF(Final_DF!G193="","",Final_DF!G193)</f>
        <v>0</v>
      </c>
      <c r="C193" s="21">
        <f>IF(Final_DF!E193="","",Final_DF!E193)</f>
        <v>0</v>
      </c>
      <c r="D193" s="21">
        <f>IF(Final_DF!F193="","",Final_DF!F193)</f>
        <v>0</v>
      </c>
      <c r="E193" s="21">
        <f>IF(Final_DF!BT193="","",Final_DF!BT193)</f>
        <v>0</v>
      </c>
      <c r="F193" s="21">
        <f>IF(Final_DF!BJ193="","",Final_DF!BJ193)</f>
        <v>0</v>
      </c>
      <c r="G193" s="21" t="b">
        <f>IF(Final_DF!CS193="","",Final_DF!CS193)</f>
        <v>0</v>
      </c>
      <c r="H193" s="37" t="str">
        <f>IF(Final_DF!CT193="","",Final_DF!CT193)</f>
        <v>na</v>
      </c>
      <c r="I193" s="37" t="str">
        <f>IF(Final_DF!CU193="","",Final_DF!CU193)</f>
        <v>na</v>
      </c>
      <c r="J193" s="21" t="str">
        <f>IF(Final_DF!CQ193="","",Final_DF!CQ193)</f>
        <v>BEARISH</v>
      </c>
      <c r="K193" s="21">
        <f>IF(Final_DF!CB193="","",Final_DF!CB193)</f>
        <v>0</v>
      </c>
      <c r="L193" s="22" t="str">
        <f>IF(Final_DF!CV193="","",Final_DF!CV193)</f>
        <v>na</v>
      </c>
      <c r="M193" s="22">
        <f>IF(Final_DF!CW193="","",Final_DF!CW193)</f>
        <v>0</v>
      </c>
      <c r="N193" s="22">
        <f>IF(Final_DF!CX193="","",Final_DF!CX193)</f>
        <v>0</v>
      </c>
      <c r="O193" s="22" t="b">
        <f>IF(Final_DF!CY193="","",Final_DF!CY193)</f>
        <v>0</v>
      </c>
      <c r="P193" s="22">
        <f>IF(Final_DF!CM193="","",Final_DF!CM193)</f>
        <v>0</v>
      </c>
      <c r="Q193" s="22">
        <f>IF(Final_DF!CN193="","",Final_DF!CN193)</f>
        <v>0</v>
      </c>
      <c r="R193" s="22">
        <f>IF(P193="","",ROUND((Final_DF!CO193/6)+1,0))</f>
        <v>1</v>
      </c>
      <c r="S193" s="22" t="str">
        <f>IF(Final_DF!CP193="","",Final_DF!CP193)</f>
        <v/>
      </c>
      <c r="T193" s="22">
        <f>IFERROR(VLOOKUP(A193,VSLRT!A:E,3,FALSE),"")</f>
        <v>0</v>
      </c>
      <c r="U193" s="22">
        <f>IFERROR(VLOOKUP(A193,VSLRT!A:E,4,FALSE),"")</f>
        <v>0</v>
      </c>
      <c r="V193" s="22">
        <f>IFERROR(VLOOKUP(A193,VSLRT!A:E,5,FALSE),"")</f>
        <v>0</v>
      </c>
      <c r="W193" s="23">
        <f>IF(Final_DF!BA193="","",Final_DF!BA193)</f>
        <v>0</v>
      </c>
      <c r="X193" s="23">
        <f>IF(Final_DF!BB193="","",Final_DF!BB193)</f>
        <v>0</v>
      </c>
      <c r="Y193" s="23">
        <f>IF(Final_DF!BC193="","",Final_DF!BC193)</f>
        <v>0</v>
      </c>
      <c r="Z193" s="23">
        <f>IF(Final_DF!AW193="","",Final_DF!AW193)</f>
        <v>0</v>
      </c>
      <c r="AA193" s="23">
        <f>IF(Final_DF!AX193="","",Final_DF!AX193)</f>
        <v>0</v>
      </c>
      <c r="AB193" s="23">
        <f>IF(Final_DF!AY193="","",Final_DF!AY193)</f>
        <v>0</v>
      </c>
      <c r="AC193" s="23">
        <f>IF(Final_DF!M193="","",ROUND(Final_DF!M193,2))</f>
        <v>0</v>
      </c>
      <c r="AD193" s="23">
        <f>IF(Final_DF!L193="","",ROUND(Final_DF!L193,2))</f>
        <v>0</v>
      </c>
      <c r="AE193" s="23">
        <f>IF(Final_DF!AZ193="","",Final_DF!AZ193)</f>
        <v>0</v>
      </c>
      <c r="AH193" s="23">
        <f>IF(Final_DF!AO193="","",Final_DF!AO193)</f>
        <v>0</v>
      </c>
      <c r="AI193" s="23">
        <f>IF(Final_DF!AP193="","",Final_DF!AP193)</f>
        <v>0</v>
      </c>
      <c r="AJ193" s="23">
        <f>IF(Final_DF!AH193="","",Final_DF!AH193)</f>
        <v>0</v>
      </c>
      <c r="AK193" s="21" t="str">
        <f>IFERROR(VLOOKUP(A193,Postmarket!A:X,24,FALSE),"")</f>
        <v/>
      </c>
      <c r="AL193" s="21" t="str">
        <f>IFERROR(VLOOKUP(A193,Postmarket!A:X,23,FALSE),"")</f>
        <v/>
      </c>
      <c r="AM193" s="21" t="str">
        <f>IFERROR(VLOOKUP(A193,Postmarket!A:X,8,FALSE),"")</f>
        <v/>
      </c>
      <c r="AN193" s="21" t="str">
        <f>IFERROR(VLOOKUP(A193,Postmarket!A:F,5,FALSE),"")</f>
        <v/>
      </c>
      <c r="AO193" s="23" t="str">
        <f>IF(Final_DF!DB193="","",Final_DF!DB193)</f>
        <v/>
      </c>
      <c r="AP193" s="23" t="str">
        <f>IF(Final_DF!CZ193="","",Final_DF!CZ193)</f>
        <v/>
      </c>
      <c r="AQ193" s="23" t="str">
        <f>IF(Final_DF!DA193="","",Final_DF!DA193)</f>
        <v/>
      </c>
      <c r="AR193" s="23" t="b">
        <f>IF(Final_DF!DC193="","",Final_DF!DC193)</f>
        <v>0</v>
      </c>
      <c r="AS193" s="23" t="b">
        <f>IF(Final_DF!DD193="","",Final_DF!DD193)</f>
        <v>0</v>
      </c>
      <c r="AT193" s="23" t="b">
        <f>IF(Final_DF!DE193="","",Final_DF!DE193)</f>
        <v>0</v>
      </c>
      <c r="AU193" s="23" t="b">
        <f>IF(Final_DF!DF193="","",Final_DF!DF193)</f>
        <v>0</v>
      </c>
      <c r="AY193" s="3"/>
      <c r="AZ193" s="3"/>
      <c r="BA193" s="3"/>
      <c r="BC193" s="3"/>
      <c r="BD193" s="3"/>
      <c r="BE193" s="3"/>
      <c r="BF193" s="3"/>
      <c r="BG193" s="3"/>
      <c r="BH193" s="3"/>
      <c r="BI193" s="3"/>
      <c r="BJ193" s="3"/>
      <c r="BK193" s="3"/>
      <c r="BL193" s="3"/>
      <c r="BM193" s="3"/>
      <c r="BN193" s="3"/>
      <c r="BO193" s="3"/>
      <c r="BP193" s="3"/>
      <c r="BQ193" s="3"/>
      <c r="BR193" s="3"/>
      <c r="BS193" s="3"/>
      <c r="BT193" s="3"/>
      <c r="BU193" s="99"/>
      <c r="CG193" s="3"/>
      <c r="CH193" s="3"/>
      <c r="CI193" s="3"/>
      <c r="CK193" s="3"/>
      <c r="CL193" s="3"/>
      <c r="CM193" s="3"/>
      <c r="CN193" s="3"/>
      <c r="CO193" s="3"/>
      <c r="CP193" s="3"/>
      <c r="CQ193" s="3"/>
      <c r="CR193" s="3"/>
      <c r="CS193" s="3"/>
      <c r="CT193" s="3"/>
      <c r="CU193" s="3"/>
      <c r="CV193" s="3"/>
      <c r="CW193" s="3"/>
      <c r="CX193" s="3"/>
      <c r="CY193" s="3"/>
      <c r="CZ193" s="3"/>
      <c r="DA193" s="3"/>
      <c r="DB193" s="3"/>
      <c r="DC193" s="99"/>
      <c r="DP193" s="3"/>
      <c r="DQ193" s="3"/>
      <c r="DW193" s="3"/>
      <c r="DX193" s="3"/>
      <c r="ED193" s="3"/>
      <c r="EE193" s="3"/>
      <c r="EF193" s="55"/>
      <c r="EO193" s="3"/>
      <c r="EP193" s="55"/>
      <c r="FB193" s="3"/>
      <c r="FC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HA193" s="3"/>
      <c r="HB193" s="3"/>
      <c r="HC193" s="3"/>
      <c r="HD193" s="3"/>
      <c r="HE193" s="3"/>
      <c r="HF193" s="3"/>
      <c r="HG193" s="3"/>
      <c r="HH193" s="3"/>
      <c r="HI193" s="3"/>
      <c r="HJ193" s="3"/>
      <c r="HK193" s="3"/>
      <c r="HL193" s="3"/>
      <c r="HM193" s="3"/>
      <c r="HN193" s="55"/>
      <c r="HO193" s="3"/>
      <c r="HP193" s="3"/>
      <c r="HQ193" s="3"/>
      <c r="HR193" s="3"/>
      <c r="HS193" s="3"/>
      <c r="HT193" s="3"/>
      <c r="HU193" s="3"/>
      <c r="HV193" s="3"/>
      <c r="HW193" s="3"/>
      <c r="HX193" s="3"/>
      <c r="HY193" s="3"/>
      <c r="HZ193" s="3"/>
      <c r="IA193" s="3"/>
      <c r="IB193" s="3"/>
      <c r="IC193" s="3"/>
      <c r="ID193" s="3"/>
    </row>
    <row r="194" spans="1:238" x14ac:dyDescent="0.25">
      <c r="A194" s="21" t="str">
        <f>IF(Final_DF!A194="","",Final_DF!A194)</f>
        <v/>
      </c>
      <c r="B194" s="21" t="str">
        <f>IF(Final_DF!G194="","",Final_DF!G194)</f>
        <v/>
      </c>
      <c r="C194" s="21" t="str">
        <f>IF(Final_DF!E194="","",Final_DF!E194)</f>
        <v/>
      </c>
      <c r="D194" s="21" t="str">
        <f>IF(Final_DF!F194="","",Final_DF!F194)</f>
        <v/>
      </c>
      <c r="E194" s="21" t="str">
        <f>IF(Final_DF!BT194="","",Final_DF!BT194)</f>
        <v/>
      </c>
      <c r="F194" s="21" t="str">
        <f>IF(Final_DF!BJ194="","",Final_DF!BJ194)</f>
        <v/>
      </c>
      <c r="G194" s="21" t="str">
        <f>IF(Final_DF!CS194="","",Final_DF!CS194)</f>
        <v/>
      </c>
      <c r="H194" s="37" t="str">
        <f>IF(Final_DF!CT194="","",Final_DF!CT194)</f>
        <v/>
      </c>
      <c r="I194" s="37" t="str">
        <f>IF(Final_DF!CU194="","",Final_DF!CU194)</f>
        <v/>
      </c>
      <c r="J194" s="21" t="str">
        <f>IF(Final_DF!CQ194="","",Final_DF!CQ194)</f>
        <v/>
      </c>
      <c r="K194" s="21" t="str">
        <f>IF(Final_DF!CB194="","",Final_DF!CB194)</f>
        <v/>
      </c>
      <c r="L194" s="22" t="str">
        <f>IF(Final_DF!CV194="","",Final_DF!CV194)</f>
        <v/>
      </c>
      <c r="M194" s="22" t="str">
        <f>IF(Final_DF!CW194="","",Final_DF!CW194)</f>
        <v/>
      </c>
      <c r="N194" s="22" t="str">
        <f>IF(Final_DF!CX194="","",Final_DF!CX194)</f>
        <v/>
      </c>
      <c r="O194" s="22" t="str">
        <f>IF(Final_DF!CY194="","",Final_DF!CY194)</f>
        <v/>
      </c>
      <c r="P194" s="22" t="str">
        <f>IF(Final_DF!CM194="","",Final_DF!CM194)</f>
        <v/>
      </c>
      <c r="Q194" s="22" t="str">
        <f>IF(Final_DF!CN194="","",Final_DF!CN194)</f>
        <v/>
      </c>
      <c r="R194" s="22" t="str">
        <f>IF(P194="","",ROUND((Final_DF!CO194/6)+1,0))</f>
        <v/>
      </c>
      <c r="S194" s="22" t="str">
        <f>IF(Final_DF!CP194="","",Final_DF!CP194)</f>
        <v/>
      </c>
      <c r="T194" s="22">
        <f>IFERROR(VLOOKUP(A194,VSLRT!A:E,3,FALSE),"")</f>
        <v>0</v>
      </c>
      <c r="U194" s="22">
        <f>IFERROR(VLOOKUP(A194,VSLRT!A:E,4,FALSE),"")</f>
        <v>0</v>
      </c>
      <c r="V194" s="22">
        <f>IFERROR(VLOOKUP(A194,VSLRT!A:E,5,FALSE),"")</f>
        <v>0</v>
      </c>
      <c r="W194" s="23" t="str">
        <f>IF(Final_DF!BA194="","",Final_DF!BA194)</f>
        <v/>
      </c>
      <c r="X194" s="23" t="str">
        <f>IF(Final_DF!BB194="","",Final_DF!BB194)</f>
        <v/>
      </c>
      <c r="Y194" s="23" t="str">
        <f>IF(Final_DF!BC194="","",Final_DF!BC194)</f>
        <v/>
      </c>
      <c r="Z194" s="23" t="str">
        <f>IF(Final_DF!AW194="","",Final_DF!AW194)</f>
        <v/>
      </c>
      <c r="AA194" s="23" t="str">
        <f>IF(Final_DF!AX194="","",Final_DF!AX194)</f>
        <v/>
      </c>
      <c r="AB194" s="23" t="str">
        <f>IF(Final_DF!AY194="","",Final_DF!AY194)</f>
        <v/>
      </c>
      <c r="AC194" s="23" t="str">
        <f>IF(Final_DF!M194="","",ROUND(Final_DF!M194,2))</f>
        <v/>
      </c>
      <c r="AD194" s="23" t="str">
        <f>IF(Final_DF!L194="","",ROUND(Final_DF!L194,2))</f>
        <v/>
      </c>
      <c r="AE194" s="23" t="str">
        <f>IF(Final_DF!AZ194="","",Final_DF!AZ194)</f>
        <v/>
      </c>
      <c r="AH194" s="23" t="str">
        <f>IF(Final_DF!AO194="","",Final_DF!AO194)</f>
        <v/>
      </c>
      <c r="AI194" s="23" t="str">
        <f>IF(Final_DF!AP194="","",Final_DF!AP194)</f>
        <v/>
      </c>
      <c r="AJ194" s="23" t="str">
        <f>IF(Final_DF!AH194="","",Final_DF!AH194)</f>
        <v/>
      </c>
      <c r="AK194" s="21" t="str">
        <f>IFERROR(VLOOKUP(A194,Postmarket!A:X,24,FALSE),"")</f>
        <v/>
      </c>
      <c r="AL194" s="21" t="str">
        <f>IFERROR(VLOOKUP(A194,Postmarket!A:X,23,FALSE),"")</f>
        <v/>
      </c>
      <c r="AM194" s="21" t="str">
        <f>IFERROR(VLOOKUP(A194,Postmarket!A:X,8,FALSE),"")</f>
        <v/>
      </c>
      <c r="AN194" s="21" t="str">
        <f>IFERROR(VLOOKUP(A194,Postmarket!A:F,5,FALSE),"")</f>
        <v/>
      </c>
      <c r="AO194" s="23" t="str">
        <f>IF(Final_DF!DB194="","",Final_DF!DB194)</f>
        <v/>
      </c>
      <c r="AP194" s="23" t="str">
        <f>IF(Final_DF!CZ194="","",Final_DF!CZ194)</f>
        <v/>
      </c>
      <c r="AQ194" s="23" t="str">
        <f>IF(Final_DF!DA194="","",Final_DF!DA194)</f>
        <v/>
      </c>
      <c r="AR194" s="23" t="str">
        <f>IF(Final_DF!DC194="","",Final_DF!DC194)</f>
        <v/>
      </c>
      <c r="AS194" s="23" t="str">
        <f>IF(Final_DF!DD194="","",Final_DF!DD194)</f>
        <v/>
      </c>
      <c r="AT194" s="23" t="str">
        <f>IF(Final_DF!DE194="","",Final_DF!DE194)</f>
        <v/>
      </c>
      <c r="AU194" s="23" t="str">
        <f>IF(Final_DF!DF194="","",Final_DF!DF194)</f>
        <v/>
      </c>
      <c r="AY194" s="3"/>
      <c r="AZ194" s="3"/>
      <c r="BA194" s="3"/>
      <c r="BC194" s="3"/>
      <c r="BD194" s="3"/>
      <c r="BE194" s="3"/>
      <c r="BF194" s="3"/>
      <c r="BG194" s="3"/>
      <c r="BH194" s="3"/>
      <c r="BI194" s="3"/>
      <c r="BJ194" s="3"/>
      <c r="BK194" s="3"/>
      <c r="BL194" s="3"/>
      <c r="BM194" s="3"/>
      <c r="BN194" s="3"/>
      <c r="BO194" s="3"/>
      <c r="BP194" s="3"/>
      <c r="BQ194" s="3"/>
      <c r="BR194" s="3"/>
      <c r="BS194" s="3"/>
      <c r="BT194" s="3"/>
      <c r="BU194" s="99"/>
      <c r="CG194" s="3"/>
      <c r="CH194" s="3"/>
      <c r="CI194" s="3"/>
      <c r="CK194" s="3"/>
      <c r="CL194" s="3"/>
      <c r="CM194" s="3"/>
      <c r="CN194" s="3"/>
      <c r="CO194" s="3"/>
      <c r="CP194" s="3"/>
      <c r="CQ194" s="3"/>
      <c r="CR194" s="3"/>
      <c r="CS194" s="3"/>
      <c r="CT194" s="3"/>
      <c r="CU194" s="3"/>
      <c r="CV194" s="3"/>
      <c r="CW194" s="3"/>
      <c r="CX194" s="3"/>
      <c r="CY194" s="3"/>
      <c r="CZ194" s="3"/>
      <c r="DA194" s="3"/>
      <c r="DB194" s="3"/>
      <c r="DC194" s="99"/>
      <c r="DP194" s="3"/>
      <c r="DQ194" s="3"/>
      <c r="DW194" s="3"/>
      <c r="DX194" s="3"/>
      <c r="ED194" s="3"/>
      <c r="EE194" s="3"/>
      <c r="EF194" s="55"/>
      <c r="EO194" s="3"/>
      <c r="EP194" s="55"/>
      <c r="FB194" s="3"/>
      <c r="FC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HA194" s="3"/>
      <c r="HB194" s="3"/>
      <c r="HC194" s="3"/>
      <c r="HD194" s="3"/>
      <c r="HE194" s="3"/>
      <c r="HF194" s="3"/>
      <c r="HG194" s="3"/>
      <c r="HH194" s="3"/>
      <c r="HI194" s="3"/>
      <c r="HJ194" s="3"/>
      <c r="HK194" s="3"/>
      <c r="HL194" s="3"/>
      <c r="HM194" s="3"/>
      <c r="HN194" s="55"/>
      <c r="HO194" s="3"/>
      <c r="HP194" s="3"/>
      <c r="HQ194" s="3"/>
      <c r="HR194" s="3"/>
      <c r="HS194" s="3"/>
      <c r="HT194" s="3"/>
      <c r="HU194" s="3"/>
      <c r="HV194" s="3"/>
      <c r="HW194" s="3"/>
      <c r="HX194" s="3"/>
      <c r="HY194" s="3"/>
      <c r="HZ194" s="3"/>
      <c r="IA194" s="3"/>
      <c r="IB194" s="3"/>
      <c r="IC194" s="3"/>
      <c r="ID194" s="3"/>
    </row>
    <row r="195" spans="1:238" x14ac:dyDescent="0.25">
      <c r="A195" s="21" t="str">
        <f>IF(Final_DF!A195="","",Final_DF!A195)</f>
        <v/>
      </c>
      <c r="B195" s="21" t="str">
        <f>IF(Final_DF!G195="","",Final_DF!G195)</f>
        <v/>
      </c>
      <c r="C195" s="21" t="str">
        <f>IF(Final_DF!E195="","",Final_DF!E195)</f>
        <v/>
      </c>
      <c r="D195" s="21" t="str">
        <f>IF(Final_DF!F195="","",Final_DF!F195)</f>
        <v/>
      </c>
      <c r="E195" s="21" t="str">
        <f>IF(Final_DF!BT195="","",Final_DF!BT195)</f>
        <v/>
      </c>
      <c r="F195" s="21" t="str">
        <f>IF(Final_DF!BJ195="","",Final_DF!BJ195)</f>
        <v/>
      </c>
      <c r="G195" s="21" t="str">
        <f>IF(Final_DF!CS195="","",Final_DF!CS195)</f>
        <v/>
      </c>
      <c r="H195" s="37" t="str">
        <f>IF(Final_DF!CT195="","",Final_DF!CT195)</f>
        <v/>
      </c>
      <c r="I195" s="37" t="str">
        <f>IF(Final_DF!CU195="","",Final_DF!CU195)</f>
        <v/>
      </c>
      <c r="J195" s="21" t="str">
        <f>IF(Final_DF!CQ195="","",Final_DF!CQ195)</f>
        <v/>
      </c>
      <c r="K195" s="21" t="str">
        <f>IF(Final_DF!CB195="","",Final_DF!CB195)</f>
        <v/>
      </c>
      <c r="L195" s="22" t="str">
        <f>IF(Final_DF!CV195="","",Final_DF!CV195)</f>
        <v/>
      </c>
      <c r="M195" s="22" t="str">
        <f>IF(Final_DF!CW195="","",Final_DF!CW195)</f>
        <v/>
      </c>
      <c r="N195" s="22" t="str">
        <f>IF(Final_DF!CX195="","",Final_DF!CX195)</f>
        <v/>
      </c>
      <c r="O195" s="22" t="str">
        <f>IF(Final_DF!CY195="","",Final_DF!CY195)</f>
        <v/>
      </c>
      <c r="P195" s="22" t="str">
        <f>IF(Final_DF!CM195="","",Final_DF!CM195)</f>
        <v/>
      </c>
      <c r="Q195" s="22" t="str">
        <f>IF(Final_DF!CN195="","",Final_DF!CN195)</f>
        <v/>
      </c>
      <c r="R195" s="22" t="str">
        <f>IF(P195="","",ROUND((Final_DF!CO195/6)+1,0))</f>
        <v/>
      </c>
      <c r="S195" s="22" t="str">
        <f>IF(Final_DF!CP195="","",Final_DF!CP195)</f>
        <v/>
      </c>
      <c r="T195" s="22">
        <f>IFERROR(VLOOKUP(A195,VSLRT!A:E,3,FALSE),"")</f>
        <v>0</v>
      </c>
      <c r="U195" s="22">
        <f>IFERROR(VLOOKUP(A195,VSLRT!A:E,4,FALSE),"")</f>
        <v>0</v>
      </c>
      <c r="V195" s="22">
        <f>IFERROR(VLOOKUP(A195,VSLRT!A:E,5,FALSE),"")</f>
        <v>0</v>
      </c>
      <c r="W195" s="23" t="str">
        <f>IF(Final_DF!BA195="","",Final_DF!BA195)</f>
        <v/>
      </c>
      <c r="X195" s="23" t="str">
        <f>IF(Final_DF!BB195="","",Final_DF!BB195)</f>
        <v/>
      </c>
      <c r="Y195" s="23" t="str">
        <f>IF(Final_DF!BC195="","",Final_DF!BC195)</f>
        <v/>
      </c>
      <c r="Z195" s="23" t="str">
        <f>IF(Final_DF!AW195="","",Final_DF!AW195)</f>
        <v/>
      </c>
      <c r="AA195" s="23" t="str">
        <f>IF(Final_DF!AX195="","",Final_DF!AX195)</f>
        <v/>
      </c>
      <c r="AB195" s="23" t="str">
        <f>IF(Final_DF!AY195="","",Final_DF!AY195)</f>
        <v/>
      </c>
      <c r="AC195" s="23" t="str">
        <f>IF(Final_DF!M195="","",ROUND(Final_DF!M195,2))</f>
        <v/>
      </c>
      <c r="AD195" s="23" t="str">
        <f>IF(Final_DF!L195="","",ROUND(Final_DF!L195,2))</f>
        <v/>
      </c>
      <c r="AE195" s="23" t="str">
        <f>IF(Final_DF!AZ195="","",Final_DF!AZ195)</f>
        <v/>
      </c>
      <c r="AH195" s="23" t="str">
        <f>IF(Final_DF!AO195="","",Final_DF!AO195)</f>
        <v/>
      </c>
      <c r="AI195" s="23" t="str">
        <f>IF(Final_DF!AP195="","",Final_DF!AP195)</f>
        <v/>
      </c>
      <c r="AJ195" s="23" t="str">
        <f>IF(Final_DF!AH195="","",Final_DF!AH195)</f>
        <v/>
      </c>
      <c r="AK195" s="21" t="str">
        <f>IFERROR(VLOOKUP(A195,Postmarket!A:X,24,FALSE),"")</f>
        <v/>
      </c>
      <c r="AL195" s="21" t="str">
        <f>IFERROR(VLOOKUP(A195,Postmarket!A:X,23,FALSE),"")</f>
        <v/>
      </c>
      <c r="AM195" s="21" t="str">
        <f>IFERROR(VLOOKUP(A195,Postmarket!A:X,8,FALSE),"")</f>
        <v/>
      </c>
      <c r="AN195" s="21" t="str">
        <f>IFERROR(VLOOKUP(A195,Postmarket!A:F,5,FALSE),"")</f>
        <v/>
      </c>
      <c r="AO195" s="23" t="str">
        <f>IF(Final_DF!DB195="","",Final_DF!DB195)</f>
        <v/>
      </c>
      <c r="AP195" s="23" t="str">
        <f>IF(Final_DF!CZ195="","",Final_DF!CZ195)</f>
        <v/>
      </c>
      <c r="AQ195" s="23" t="str">
        <f>IF(Final_DF!DA195="","",Final_DF!DA195)</f>
        <v/>
      </c>
      <c r="AR195" s="23" t="str">
        <f>IF(Final_DF!DC195="","",Final_DF!DC195)</f>
        <v/>
      </c>
      <c r="AS195" s="23" t="str">
        <f>IF(Final_DF!DD195="","",Final_DF!DD195)</f>
        <v/>
      </c>
      <c r="AT195" s="23" t="str">
        <f>IF(Final_DF!DE195="","",Final_DF!DE195)</f>
        <v/>
      </c>
      <c r="AU195" s="23" t="str">
        <f>IF(Final_DF!DF195="","",Final_DF!DF195)</f>
        <v/>
      </c>
      <c r="AY195" s="3"/>
      <c r="AZ195" s="3"/>
      <c r="BA195" s="3"/>
      <c r="BC195" s="3"/>
      <c r="BD195" s="3"/>
      <c r="BE195" s="3"/>
      <c r="BF195" s="3"/>
      <c r="BG195" s="3"/>
      <c r="BH195" s="3"/>
      <c r="BI195" s="3"/>
      <c r="BJ195" s="3"/>
      <c r="BK195" s="3"/>
      <c r="BL195" s="3"/>
      <c r="BM195" s="3"/>
      <c r="BN195" s="3"/>
      <c r="BO195" s="3"/>
      <c r="BP195" s="3"/>
      <c r="BQ195" s="3"/>
      <c r="BR195" s="3"/>
      <c r="BS195" s="3"/>
      <c r="BT195" s="3"/>
      <c r="BU195" s="99"/>
      <c r="CG195" s="3"/>
      <c r="CH195" s="3"/>
      <c r="CI195" s="3"/>
      <c r="CK195" s="3"/>
      <c r="CL195" s="3"/>
      <c r="CM195" s="3"/>
      <c r="CN195" s="3"/>
      <c r="CO195" s="3"/>
      <c r="CP195" s="3"/>
      <c r="CQ195" s="3"/>
      <c r="CR195" s="3"/>
      <c r="CS195" s="3"/>
      <c r="CT195" s="3"/>
      <c r="CU195" s="3"/>
      <c r="CV195" s="3"/>
      <c r="CW195" s="3"/>
      <c r="CX195" s="3"/>
      <c r="CY195" s="3"/>
      <c r="CZ195" s="3"/>
      <c r="DA195" s="3"/>
      <c r="DB195" s="3"/>
      <c r="DC195" s="99"/>
      <c r="DP195" s="3"/>
      <c r="DQ195" s="3"/>
      <c r="DW195" s="3"/>
      <c r="DX195" s="3"/>
      <c r="ED195" s="3"/>
      <c r="EE195" s="3"/>
      <c r="EF195" s="55"/>
      <c r="EO195" s="3"/>
      <c r="EP195" s="55"/>
      <c r="FB195" s="3"/>
      <c r="FC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HA195" s="3"/>
      <c r="HB195" s="3"/>
      <c r="HC195" s="3"/>
      <c r="HD195" s="3"/>
      <c r="HE195" s="3"/>
      <c r="HF195" s="3"/>
      <c r="HG195" s="3"/>
      <c r="HH195" s="3"/>
      <c r="HI195" s="3"/>
      <c r="HJ195" s="3"/>
      <c r="HK195" s="3"/>
      <c r="HL195" s="3"/>
      <c r="HM195" s="3"/>
      <c r="HN195" s="55"/>
      <c r="HO195" s="3"/>
      <c r="HP195" s="3"/>
      <c r="HQ195" s="3"/>
      <c r="HR195" s="3"/>
      <c r="HS195" s="3"/>
      <c r="HT195" s="3"/>
      <c r="HU195" s="3"/>
      <c r="HV195" s="3"/>
      <c r="HW195" s="3"/>
      <c r="HX195" s="3"/>
      <c r="HY195" s="3"/>
      <c r="HZ195" s="3"/>
      <c r="IA195" s="3"/>
      <c r="IB195" s="3"/>
      <c r="IC195" s="3"/>
      <c r="ID195" s="3"/>
    </row>
    <row r="196" spans="1:238" x14ac:dyDescent="0.25">
      <c r="A196" s="21" t="str">
        <f>IF(Final_DF!A196="","",Final_DF!A196)</f>
        <v/>
      </c>
      <c r="B196" s="21" t="str">
        <f>IF(Final_DF!G196="","",Final_DF!G196)</f>
        <v/>
      </c>
      <c r="C196" s="21" t="str">
        <f>IF(Final_DF!E196="","",Final_DF!E196)</f>
        <v/>
      </c>
      <c r="D196" s="21" t="str">
        <f>IF(Final_DF!F196="","",Final_DF!F196)</f>
        <v/>
      </c>
      <c r="E196" s="21" t="str">
        <f>IF(Final_DF!BT196="","",Final_DF!BT196)</f>
        <v/>
      </c>
      <c r="F196" s="21" t="str">
        <f>IF(Final_DF!BJ196="","",Final_DF!BJ196)</f>
        <v/>
      </c>
      <c r="G196" s="21" t="str">
        <f>IF(Final_DF!CS196="","",Final_DF!CS196)</f>
        <v/>
      </c>
      <c r="H196" s="37" t="str">
        <f>IF(Final_DF!CT196="","",Final_DF!CT196)</f>
        <v/>
      </c>
      <c r="I196" s="37" t="str">
        <f>IF(Final_DF!CU196="","",Final_DF!CU196)</f>
        <v/>
      </c>
      <c r="J196" s="21" t="str">
        <f>IF(Final_DF!CQ196="","",Final_DF!CQ196)</f>
        <v/>
      </c>
      <c r="K196" s="21" t="str">
        <f>IF(Final_DF!CB196="","",Final_DF!CB196)</f>
        <v/>
      </c>
      <c r="L196" s="22" t="str">
        <f>IF(Final_DF!CV196="","",Final_DF!CV196)</f>
        <v/>
      </c>
      <c r="M196" s="22" t="str">
        <f>IF(Final_DF!CW196="","",Final_DF!CW196)</f>
        <v/>
      </c>
      <c r="N196" s="22" t="str">
        <f>IF(Final_DF!CX196="","",Final_DF!CX196)</f>
        <v/>
      </c>
      <c r="O196" s="22" t="str">
        <f>IF(Final_DF!CY196="","",Final_DF!CY196)</f>
        <v/>
      </c>
      <c r="P196" s="22" t="str">
        <f>IF(Final_DF!CM196="","",Final_DF!CM196)</f>
        <v/>
      </c>
      <c r="Q196" s="22" t="str">
        <f>IF(Final_DF!CN196="","",Final_DF!CN196)</f>
        <v/>
      </c>
      <c r="R196" s="22" t="str">
        <f>IF(P196="","",ROUND((Final_DF!CO196/6)+1,0))</f>
        <v/>
      </c>
      <c r="S196" s="22" t="str">
        <f>IF(Final_DF!CP196="","",Final_DF!CP196)</f>
        <v/>
      </c>
      <c r="T196" s="22">
        <f>IFERROR(VLOOKUP(A196,VSLRT!A:E,3,FALSE),"")</f>
        <v>0</v>
      </c>
      <c r="U196" s="22">
        <f>IFERROR(VLOOKUP(A196,VSLRT!A:E,4,FALSE),"")</f>
        <v>0</v>
      </c>
      <c r="V196" s="22">
        <f>IFERROR(VLOOKUP(A196,VSLRT!A:E,5,FALSE),"")</f>
        <v>0</v>
      </c>
      <c r="W196" s="23" t="str">
        <f>IF(Final_DF!BA196="","",Final_DF!BA196)</f>
        <v/>
      </c>
      <c r="X196" s="23" t="str">
        <f>IF(Final_DF!BB196="","",Final_DF!BB196)</f>
        <v/>
      </c>
      <c r="Y196" s="23" t="str">
        <f>IF(Final_DF!BC196="","",Final_DF!BC196)</f>
        <v/>
      </c>
      <c r="Z196" s="23" t="str">
        <f>IF(Final_DF!AW196="","",Final_DF!AW196)</f>
        <v/>
      </c>
      <c r="AA196" s="23" t="str">
        <f>IF(Final_DF!AX196="","",Final_DF!AX196)</f>
        <v/>
      </c>
      <c r="AB196" s="23" t="str">
        <f>IF(Final_DF!AY196="","",Final_DF!AY196)</f>
        <v/>
      </c>
      <c r="AC196" s="23" t="str">
        <f>IF(Final_DF!M196="","",ROUND(Final_DF!M196,2))</f>
        <v/>
      </c>
      <c r="AD196" s="23" t="str">
        <f>IF(Final_DF!L196="","",ROUND(Final_DF!L196,2))</f>
        <v/>
      </c>
      <c r="AE196" s="23" t="str">
        <f>IF(Final_DF!AZ196="","",Final_DF!AZ196)</f>
        <v/>
      </c>
      <c r="AH196" s="23" t="str">
        <f>IF(Final_DF!AO196="","",Final_DF!AO196)</f>
        <v/>
      </c>
      <c r="AI196" s="23" t="str">
        <f>IF(Final_DF!AP196="","",Final_DF!AP196)</f>
        <v/>
      </c>
      <c r="AJ196" s="23" t="str">
        <f>IF(Final_DF!AH196="","",Final_DF!AH196)</f>
        <v/>
      </c>
      <c r="AK196" s="21" t="str">
        <f>IFERROR(VLOOKUP(A196,Postmarket!A:X,24,FALSE),"")</f>
        <v/>
      </c>
      <c r="AL196" s="21" t="str">
        <f>IFERROR(VLOOKUP(A196,Postmarket!A:X,23,FALSE),"")</f>
        <v/>
      </c>
      <c r="AM196" s="21" t="str">
        <f>IFERROR(VLOOKUP(A196,Postmarket!A:X,8,FALSE),"")</f>
        <v/>
      </c>
      <c r="AN196" s="21" t="str">
        <f>IFERROR(VLOOKUP(A196,Postmarket!A:F,5,FALSE),"")</f>
        <v/>
      </c>
      <c r="AO196" s="23" t="str">
        <f>IF(Final_DF!DB196="","",Final_DF!DB196)</f>
        <v/>
      </c>
      <c r="AP196" s="23" t="str">
        <f>IF(Final_DF!CZ196="","",Final_DF!CZ196)</f>
        <v/>
      </c>
      <c r="AQ196" s="23" t="str">
        <f>IF(Final_DF!DA196="","",Final_DF!DA196)</f>
        <v/>
      </c>
      <c r="AR196" s="23" t="str">
        <f>IF(Final_DF!DC196="","",Final_DF!DC196)</f>
        <v/>
      </c>
      <c r="AS196" s="23" t="str">
        <f>IF(Final_DF!DD196="","",Final_DF!DD196)</f>
        <v/>
      </c>
      <c r="AT196" s="23" t="str">
        <f>IF(Final_DF!DE196="","",Final_DF!DE196)</f>
        <v/>
      </c>
      <c r="AU196" s="23" t="str">
        <f>IF(Final_DF!DF196="","",Final_DF!DF196)</f>
        <v/>
      </c>
      <c r="AY196" s="3"/>
      <c r="AZ196" s="3"/>
      <c r="BA196" s="3"/>
      <c r="BC196" s="3"/>
      <c r="BD196" s="3"/>
      <c r="BE196" s="3"/>
      <c r="BF196" s="3"/>
      <c r="BG196" s="3"/>
      <c r="BH196" s="3"/>
      <c r="BI196" s="3"/>
      <c r="BJ196" s="3"/>
      <c r="BK196" s="3"/>
      <c r="BL196" s="3"/>
      <c r="BM196" s="3"/>
      <c r="BN196" s="3"/>
      <c r="BO196" s="3"/>
      <c r="BP196" s="3"/>
      <c r="BQ196" s="3"/>
      <c r="BR196" s="3"/>
      <c r="BS196" s="3"/>
      <c r="BT196" s="3"/>
      <c r="BU196" s="99"/>
      <c r="CG196" s="3"/>
      <c r="CH196" s="3"/>
      <c r="CI196" s="3"/>
      <c r="CK196" s="3"/>
      <c r="CL196" s="3"/>
      <c r="CM196" s="3"/>
      <c r="CN196" s="3"/>
      <c r="CO196" s="3"/>
      <c r="CP196" s="3"/>
      <c r="CQ196" s="3"/>
      <c r="CR196" s="3"/>
      <c r="CS196" s="3"/>
      <c r="CT196" s="3"/>
      <c r="CU196" s="3"/>
      <c r="CV196" s="3"/>
      <c r="CW196" s="3"/>
      <c r="CX196" s="3"/>
      <c r="CY196" s="3"/>
      <c r="CZ196" s="3"/>
      <c r="DA196" s="3"/>
      <c r="DB196" s="3"/>
      <c r="DC196" s="99"/>
      <c r="DP196" s="3"/>
      <c r="DQ196" s="3"/>
      <c r="DW196" s="3"/>
      <c r="DX196" s="3"/>
      <c r="ED196" s="3"/>
      <c r="EE196" s="3"/>
      <c r="EF196" s="55"/>
      <c r="EO196" s="3"/>
      <c r="EP196" s="55"/>
      <c r="FB196" s="3"/>
      <c r="FC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HA196" s="3"/>
      <c r="HB196" s="3"/>
      <c r="HC196" s="3"/>
      <c r="HD196" s="3"/>
      <c r="HE196" s="3"/>
      <c r="HF196" s="3"/>
      <c r="HG196" s="3"/>
      <c r="HH196" s="3"/>
      <c r="HI196" s="3"/>
      <c r="HJ196" s="3"/>
      <c r="HK196" s="3"/>
      <c r="HL196" s="3"/>
      <c r="HM196" s="3"/>
      <c r="HN196" s="55"/>
      <c r="HO196" s="3"/>
      <c r="HP196" s="3"/>
      <c r="HQ196" s="3"/>
      <c r="HR196" s="3"/>
      <c r="HS196" s="3"/>
      <c r="HT196" s="3"/>
      <c r="HU196" s="3"/>
      <c r="HV196" s="3"/>
      <c r="HW196" s="3"/>
      <c r="HX196" s="3"/>
      <c r="HY196" s="3"/>
      <c r="HZ196" s="3"/>
      <c r="IA196" s="3"/>
      <c r="IB196" s="3"/>
      <c r="IC196" s="3"/>
      <c r="ID196" s="3"/>
    </row>
    <row r="197" spans="1:238" x14ac:dyDescent="0.25">
      <c r="A197" s="21" t="str">
        <f>IF(Final_DF!A197="","",Final_DF!A197)</f>
        <v/>
      </c>
      <c r="B197" s="21" t="str">
        <f>IF(Final_DF!G197="","",Final_DF!G197)</f>
        <v/>
      </c>
      <c r="C197" s="21" t="str">
        <f>IF(Final_DF!E197="","",Final_DF!E197)</f>
        <v/>
      </c>
      <c r="D197" s="21" t="str">
        <f>IF(Final_DF!F197="","",Final_DF!F197)</f>
        <v/>
      </c>
      <c r="E197" s="21" t="str">
        <f>IF(Final_DF!BT197="","",Final_DF!BT197)</f>
        <v/>
      </c>
      <c r="F197" s="21" t="str">
        <f>IF(Final_DF!BJ197="","",Final_DF!BJ197)</f>
        <v/>
      </c>
      <c r="G197" s="21" t="str">
        <f>IF(Final_DF!CS197="","",Final_DF!CS197)</f>
        <v/>
      </c>
      <c r="H197" s="37" t="str">
        <f>IF(Final_DF!CT197="","",Final_DF!CT197)</f>
        <v/>
      </c>
      <c r="I197" s="37" t="str">
        <f>IF(Final_DF!CU197="","",Final_DF!CU197)</f>
        <v/>
      </c>
      <c r="J197" s="21" t="str">
        <f>IF(Final_DF!CQ197="","",Final_DF!CQ197)</f>
        <v/>
      </c>
      <c r="K197" s="21" t="str">
        <f>IF(Final_DF!CB197="","",Final_DF!CB197)</f>
        <v/>
      </c>
      <c r="L197" s="22" t="str">
        <f>IF(Final_DF!CV197="","",Final_DF!CV197)</f>
        <v/>
      </c>
      <c r="M197" s="22" t="str">
        <f>IF(Final_DF!CW197="","",Final_DF!CW197)</f>
        <v/>
      </c>
      <c r="N197" s="22" t="str">
        <f>IF(Final_DF!CX197="","",Final_DF!CX197)</f>
        <v/>
      </c>
      <c r="O197" s="22" t="str">
        <f>IF(Final_DF!CY197="","",Final_DF!CY197)</f>
        <v/>
      </c>
      <c r="P197" s="22" t="str">
        <f>IF(Final_DF!CM197="","",Final_DF!CM197)</f>
        <v/>
      </c>
      <c r="Q197" s="22" t="str">
        <f>IF(Final_DF!CN197="","",Final_DF!CN197)</f>
        <v/>
      </c>
      <c r="R197" s="22" t="str">
        <f>IF(P197="","",ROUND((Final_DF!CO197/6)+1,0))</f>
        <v/>
      </c>
      <c r="S197" s="22" t="str">
        <f>IF(Final_DF!CP197="","",Final_DF!CP197)</f>
        <v/>
      </c>
      <c r="T197" s="22">
        <f>IFERROR(VLOOKUP(A197,VSLRT!A:E,3,FALSE),"")</f>
        <v>0</v>
      </c>
      <c r="U197" s="22">
        <f>IFERROR(VLOOKUP(A197,VSLRT!A:E,4,FALSE),"")</f>
        <v>0</v>
      </c>
      <c r="V197" s="22">
        <f>IFERROR(VLOOKUP(A197,VSLRT!A:E,5,FALSE),"")</f>
        <v>0</v>
      </c>
      <c r="W197" s="23" t="str">
        <f>IF(Final_DF!BA197="","",Final_DF!BA197)</f>
        <v/>
      </c>
      <c r="X197" s="23" t="str">
        <f>IF(Final_DF!BB197="","",Final_DF!BB197)</f>
        <v/>
      </c>
      <c r="Y197" s="23" t="str">
        <f>IF(Final_DF!BC197="","",Final_DF!BC197)</f>
        <v/>
      </c>
      <c r="Z197" s="23" t="str">
        <f>IF(Final_DF!AW197="","",Final_DF!AW197)</f>
        <v/>
      </c>
      <c r="AA197" s="23" t="str">
        <f>IF(Final_DF!AX197="","",Final_DF!AX197)</f>
        <v/>
      </c>
      <c r="AB197" s="23" t="str">
        <f>IF(Final_DF!AY197="","",Final_DF!AY197)</f>
        <v/>
      </c>
      <c r="AC197" s="23" t="str">
        <f>IF(Final_DF!M197="","",ROUND(Final_DF!M197,2))</f>
        <v/>
      </c>
      <c r="AD197" s="23" t="str">
        <f>IF(Final_DF!L197="","",ROUND(Final_DF!L197,2))</f>
        <v/>
      </c>
      <c r="AE197" s="23" t="str">
        <f>IF(Final_DF!AZ197="","",Final_DF!AZ197)</f>
        <v/>
      </c>
      <c r="AH197" s="23" t="str">
        <f>IF(Final_DF!AO197="","",Final_DF!AO197)</f>
        <v/>
      </c>
      <c r="AI197" s="23" t="str">
        <f>IF(Final_DF!AP197="","",Final_DF!AP197)</f>
        <v/>
      </c>
      <c r="AJ197" s="23" t="str">
        <f>IF(Final_DF!AH197="","",Final_DF!AH197)</f>
        <v/>
      </c>
      <c r="AK197" s="21" t="str">
        <f>IFERROR(VLOOKUP(A197,Postmarket!A:X,24,FALSE),"")</f>
        <v/>
      </c>
      <c r="AL197" s="21" t="str">
        <f>IFERROR(VLOOKUP(A197,Postmarket!A:X,23,FALSE),"")</f>
        <v/>
      </c>
      <c r="AM197" s="21" t="str">
        <f>IFERROR(VLOOKUP(A197,Postmarket!A:X,8,FALSE),"")</f>
        <v/>
      </c>
      <c r="AN197" s="21" t="str">
        <f>IFERROR(VLOOKUP(A197,Postmarket!A:F,5,FALSE),"")</f>
        <v/>
      </c>
      <c r="AO197" s="23" t="str">
        <f>IF(Final_DF!DB197="","",Final_DF!DB197)</f>
        <v/>
      </c>
      <c r="AP197" s="23" t="str">
        <f>IF(Final_DF!CZ197="","",Final_DF!CZ197)</f>
        <v/>
      </c>
      <c r="AQ197" s="23" t="str">
        <f>IF(Final_DF!DA197="","",Final_DF!DA197)</f>
        <v/>
      </c>
      <c r="AR197" s="23" t="str">
        <f>IF(Final_DF!DC197="","",Final_DF!DC197)</f>
        <v/>
      </c>
      <c r="AS197" s="23" t="str">
        <f>IF(Final_DF!DD197="","",Final_DF!DD197)</f>
        <v/>
      </c>
      <c r="AT197" s="23" t="str">
        <f>IF(Final_DF!DE197="","",Final_DF!DE197)</f>
        <v/>
      </c>
      <c r="AU197" s="23" t="str">
        <f>IF(Final_DF!DF197="","",Final_DF!DF197)</f>
        <v/>
      </c>
      <c r="AY197" s="3"/>
      <c r="AZ197" s="3"/>
      <c r="BA197" s="3"/>
      <c r="BC197" s="3"/>
      <c r="BD197" s="3"/>
      <c r="BE197" s="3"/>
      <c r="BF197" s="3"/>
      <c r="BG197" s="3"/>
      <c r="BH197" s="3"/>
      <c r="BI197" s="3"/>
      <c r="BJ197" s="3"/>
      <c r="BK197" s="3"/>
      <c r="BL197" s="3"/>
      <c r="BM197" s="3"/>
      <c r="BN197" s="3"/>
      <c r="BO197" s="3"/>
      <c r="BP197" s="3"/>
      <c r="BQ197" s="3"/>
      <c r="BR197" s="3"/>
      <c r="BS197" s="3"/>
      <c r="BT197" s="3"/>
      <c r="BU197" s="99"/>
      <c r="CG197" s="3"/>
      <c r="CH197" s="3"/>
      <c r="CI197" s="3"/>
      <c r="CK197" s="3"/>
      <c r="CL197" s="3"/>
      <c r="CM197" s="3"/>
      <c r="CN197" s="3"/>
      <c r="CO197" s="3"/>
      <c r="CP197" s="3"/>
      <c r="CQ197" s="3"/>
      <c r="CR197" s="3"/>
      <c r="CS197" s="3"/>
      <c r="CT197" s="3"/>
      <c r="CU197" s="3"/>
      <c r="CV197" s="3"/>
      <c r="CW197" s="3"/>
      <c r="CX197" s="3"/>
      <c r="CY197" s="3"/>
      <c r="CZ197" s="3"/>
      <c r="DA197" s="3"/>
      <c r="DB197" s="3"/>
      <c r="DC197" s="99"/>
      <c r="DP197" s="3"/>
      <c r="DQ197" s="3"/>
      <c r="DW197" s="3"/>
      <c r="DX197" s="3"/>
      <c r="ED197" s="3"/>
      <c r="EE197" s="3"/>
      <c r="EF197" s="55"/>
      <c r="EO197" s="3"/>
      <c r="EP197" s="55"/>
      <c r="FB197" s="3"/>
      <c r="FC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HA197" s="3"/>
      <c r="HB197" s="3"/>
      <c r="HC197" s="3"/>
      <c r="HD197" s="3"/>
      <c r="HE197" s="3"/>
      <c r="HF197" s="3"/>
      <c r="HG197" s="3"/>
      <c r="HH197" s="3"/>
      <c r="HI197" s="3"/>
      <c r="HJ197" s="3"/>
      <c r="HK197" s="3"/>
      <c r="HL197" s="3"/>
      <c r="HM197" s="3"/>
      <c r="HN197" s="55"/>
      <c r="HO197" s="3"/>
      <c r="HP197" s="3"/>
      <c r="HQ197" s="3"/>
      <c r="HR197" s="3"/>
      <c r="HS197" s="3"/>
      <c r="HT197" s="3"/>
      <c r="HU197" s="3"/>
      <c r="HV197" s="3"/>
      <c r="HW197" s="3"/>
      <c r="HX197" s="3"/>
      <c r="HY197" s="3"/>
      <c r="HZ197" s="3"/>
      <c r="IA197" s="3"/>
      <c r="IB197" s="3"/>
      <c r="IC197" s="3"/>
      <c r="ID197" s="3"/>
    </row>
    <row r="198" spans="1:238" x14ac:dyDescent="0.25">
      <c r="A198" s="21" t="str">
        <f>IF(Final_DF!A198="","",Final_DF!A198)</f>
        <v/>
      </c>
      <c r="B198" s="21" t="str">
        <f>IF(Final_DF!G198="","",Final_DF!G198)</f>
        <v/>
      </c>
      <c r="C198" s="21" t="str">
        <f>IF(Final_DF!E198="","",Final_DF!E198)</f>
        <v/>
      </c>
      <c r="D198" s="21" t="str">
        <f>IF(Final_DF!F198="","",Final_DF!F198)</f>
        <v/>
      </c>
      <c r="E198" s="21" t="str">
        <f>IF(Final_DF!BT198="","",Final_DF!BT198)</f>
        <v/>
      </c>
      <c r="F198" s="21" t="str">
        <f>IF(Final_DF!BJ198="","",Final_DF!BJ198)</f>
        <v/>
      </c>
      <c r="G198" s="21" t="str">
        <f>IF(Final_DF!CS198="","",Final_DF!CS198)</f>
        <v/>
      </c>
      <c r="H198" s="37" t="str">
        <f>IF(Final_DF!CT198="","",Final_DF!CT198)</f>
        <v/>
      </c>
      <c r="I198" s="37" t="str">
        <f>IF(Final_DF!CU198="","",Final_DF!CU198)</f>
        <v/>
      </c>
      <c r="J198" s="21" t="str">
        <f>IF(Final_DF!CQ198="","",Final_DF!CQ198)</f>
        <v/>
      </c>
      <c r="K198" s="21" t="str">
        <f>IF(Final_DF!CB198="","",Final_DF!CB198)</f>
        <v/>
      </c>
      <c r="L198" s="22" t="str">
        <f>IF(Final_DF!CV198="","",Final_DF!CV198)</f>
        <v/>
      </c>
      <c r="M198" s="22" t="str">
        <f>IF(Final_DF!CW198="","",Final_DF!CW198)</f>
        <v/>
      </c>
      <c r="N198" s="22" t="str">
        <f>IF(Final_DF!CX198="","",Final_DF!CX198)</f>
        <v/>
      </c>
      <c r="O198" s="22" t="str">
        <f>IF(Final_DF!CY198="","",Final_DF!CY198)</f>
        <v/>
      </c>
      <c r="P198" s="22" t="str">
        <f>IF(Final_DF!CM198="","",Final_DF!CM198)</f>
        <v/>
      </c>
      <c r="Q198" s="22" t="str">
        <f>IF(Final_DF!CN198="","",Final_DF!CN198)</f>
        <v/>
      </c>
      <c r="R198" s="22" t="str">
        <f>IF(P198="","",ROUND((Final_DF!CO198/6)+1,0))</f>
        <v/>
      </c>
      <c r="S198" s="22" t="str">
        <f>IF(Final_DF!CP198="","",Final_DF!CP198)</f>
        <v/>
      </c>
      <c r="T198" s="22">
        <f>IFERROR(VLOOKUP(A198,VSLRT!A:E,3,FALSE),"")</f>
        <v>0</v>
      </c>
      <c r="U198" s="22">
        <f>IFERROR(VLOOKUP(A198,VSLRT!A:E,4,FALSE),"")</f>
        <v>0</v>
      </c>
      <c r="V198" s="22">
        <f>IFERROR(VLOOKUP(A198,VSLRT!A:E,5,FALSE),"")</f>
        <v>0</v>
      </c>
      <c r="W198" s="23" t="str">
        <f>IF(Final_DF!BA198="","",Final_DF!BA198)</f>
        <v/>
      </c>
      <c r="X198" s="23" t="str">
        <f>IF(Final_DF!BB198="","",Final_DF!BB198)</f>
        <v/>
      </c>
      <c r="Y198" s="23" t="str">
        <f>IF(Final_DF!BC198="","",Final_DF!BC198)</f>
        <v/>
      </c>
      <c r="Z198" s="23" t="str">
        <f>IF(Final_DF!AW198="","",Final_DF!AW198)</f>
        <v/>
      </c>
      <c r="AA198" s="23" t="str">
        <f>IF(Final_DF!AX198="","",Final_DF!AX198)</f>
        <v/>
      </c>
      <c r="AB198" s="23" t="str">
        <f>IF(Final_DF!AY198="","",Final_DF!AY198)</f>
        <v/>
      </c>
      <c r="AC198" s="23" t="str">
        <f>IF(Final_DF!M198="","",ROUND(Final_DF!M198,2))</f>
        <v/>
      </c>
      <c r="AD198" s="23" t="str">
        <f>IF(Final_DF!L198="","",ROUND(Final_DF!L198,2))</f>
        <v/>
      </c>
      <c r="AE198" s="23" t="str">
        <f>IF(Final_DF!AZ198="","",Final_DF!AZ198)</f>
        <v/>
      </c>
      <c r="AH198" s="23" t="str">
        <f>IF(Final_DF!AO198="","",Final_DF!AO198)</f>
        <v/>
      </c>
      <c r="AI198" s="23" t="str">
        <f>IF(Final_DF!AP198="","",Final_DF!AP198)</f>
        <v/>
      </c>
      <c r="AJ198" s="23" t="str">
        <f>IF(Final_DF!AH198="","",Final_DF!AH198)</f>
        <v/>
      </c>
      <c r="AK198" s="21" t="str">
        <f>IFERROR(VLOOKUP(A198,Postmarket!A:X,24,FALSE),"")</f>
        <v/>
      </c>
      <c r="AL198" s="21" t="str">
        <f>IFERROR(VLOOKUP(A198,Postmarket!A:X,23,FALSE),"")</f>
        <v/>
      </c>
      <c r="AM198" s="21" t="str">
        <f>IFERROR(VLOOKUP(A198,Postmarket!A:X,8,FALSE),"")</f>
        <v/>
      </c>
      <c r="AN198" s="21" t="str">
        <f>IFERROR(VLOOKUP(A198,Postmarket!A:F,5,FALSE),"")</f>
        <v/>
      </c>
      <c r="AO198" s="23" t="str">
        <f>IF(Final_DF!DB198="","",Final_DF!DB198)</f>
        <v/>
      </c>
      <c r="AP198" s="23" t="str">
        <f>IF(Final_DF!CZ198="","",Final_DF!CZ198)</f>
        <v/>
      </c>
      <c r="AQ198" s="23" t="str">
        <f>IF(Final_DF!DA198="","",Final_DF!DA198)</f>
        <v/>
      </c>
      <c r="AR198" s="23" t="str">
        <f>IF(Final_DF!DC198="","",Final_DF!DC198)</f>
        <v/>
      </c>
      <c r="AS198" s="23" t="str">
        <f>IF(Final_DF!DD198="","",Final_DF!DD198)</f>
        <v/>
      </c>
      <c r="AT198" s="23" t="str">
        <f>IF(Final_DF!DE198="","",Final_DF!DE198)</f>
        <v/>
      </c>
      <c r="AU198" s="23" t="str">
        <f>IF(Final_DF!DF198="","",Final_DF!DF198)</f>
        <v/>
      </c>
      <c r="DP198" s="3"/>
      <c r="DQ198" s="3"/>
      <c r="DW198" s="3"/>
      <c r="DX198" s="3"/>
      <c r="ED198" s="3"/>
      <c r="EE198" s="3"/>
      <c r="EF198" s="55"/>
      <c r="EO198" s="3"/>
      <c r="EP198" s="55"/>
      <c r="FB198" s="3"/>
      <c r="FC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HA198" s="3"/>
      <c r="HB198" s="3"/>
      <c r="HC198" s="3"/>
      <c r="HD198" s="3"/>
      <c r="HE198" s="3"/>
      <c r="HF198" s="3"/>
      <c r="HG198" s="3"/>
      <c r="HH198" s="3"/>
      <c r="HI198" s="3"/>
      <c r="HJ198" s="3"/>
      <c r="HK198" s="3"/>
      <c r="HL198" s="3"/>
      <c r="HM198" s="3"/>
      <c r="HN198" s="55"/>
      <c r="HO198" s="3"/>
      <c r="HP198" s="3"/>
      <c r="HQ198" s="3"/>
      <c r="HR198" s="3"/>
      <c r="HS198" s="3"/>
      <c r="HT198" s="3"/>
      <c r="HU198" s="3"/>
      <c r="HV198" s="3"/>
      <c r="HW198" s="3"/>
      <c r="HX198" s="3"/>
      <c r="HY198" s="3"/>
      <c r="HZ198" s="3"/>
      <c r="IA198" s="3"/>
      <c r="IB198" s="3"/>
      <c r="IC198" s="3"/>
      <c r="ID198" s="3"/>
    </row>
    <row r="199" spans="1:238" x14ac:dyDescent="0.25">
      <c r="A199" s="21" t="str">
        <f>IF(Final_DF!A199="","",Final_DF!A199)</f>
        <v/>
      </c>
      <c r="B199" s="21" t="str">
        <f>IF(Final_DF!G199="","",Final_DF!G199)</f>
        <v/>
      </c>
      <c r="C199" s="21" t="str">
        <f>IF(Final_DF!E199="","",Final_DF!E199)</f>
        <v/>
      </c>
      <c r="D199" s="21" t="str">
        <f>IF(Final_DF!F199="","",Final_DF!F199)</f>
        <v/>
      </c>
      <c r="E199" s="21" t="str">
        <f>IF(Final_DF!BT199="","",Final_DF!BT199)</f>
        <v/>
      </c>
      <c r="F199" s="21" t="str">
        <f>IF(Final_DF!BJ199="","",Final_DF!BJ199)</f>
        <v/>
      </c>
      <c r="G199" s="21" t="str">
        <f>IF(Final_DF!CS199="","",Final_DF!CS199)</f>
        <v/>
      </c>
      <c r="H199" s="37" t="str">
        <f>IF(Final_DF!CT199="","",Final_DF!CT199)</f>
        <v/>
      </c>
      <c r="I199" s="37" t="str">
        <f>IF(Final_DF!CU199="","",Final_DF!CU199)</f>
        <v/>
      </c>
      <c r="J199" s="21" t="str">
        <f>IF(Final_DF!CQ199="","",Final_DF!CQ199)</f>
        <v/>
      </c>
      <c r="K199" s="21" t="str">
        <f>IF(Final_DF!CB199="","",Final_DF!CB199)</f>
        <v/>
      </c>
      <c r="L199" s="22" t="str">
        <f>IF(Final_DF!CV199="","",Final_DF!CV199)</f>
        <v/>
      </c>
      <c r="M199" s="22" t="str">
        <f>IF(Final_DF!CW199="","",Final_DF!CW199)</f>
        <v/>
      </c>
      <c r="N199" s="22" t="str">
        <f>IF(Final_DF!CX199="","",Final_DF!CX199)</f>
        <v/>
      </c>
      <c r="O199" s="22" t="str">
        <f>IF(Final_DF!CY199="","",Final_DF!CY199)</f>
        <v/>
      </c>
      <c r="P199" s="22" t="str">
        <f>IF(Final_DF!CM199="","",Final_DF!CM199)</f>
        <v/>
      </c>
      <c r="Q199" s="22" t="str">
        <f>IF(Final_DF!CN199="","",Final_DF!CN199)</f>
        <v/>
      </c>
      <c r="R199" s="22" t="str">
        <f>IF(P199="","",ROUND((Final_DF!CO199/6)+1,0))</f>
        <v/>
      </c>
      <c r="S199" s="22" t="str">
        <f>IF(Final_DF!CP199="","",Final_DF!CP199)</f>
        <v/>
      </c>
      <c r="T199" s="22">
        <f>IFERROR(VLOOKUP(A199,VSLRT!A:E,3,FALSE),"")</f>
        <v>0</v>
      </c>
      <c r="U199" s="22">
        <f>IFERROR(VLOOKUP(A199,VSLRT!A:E,4,FALSE),"")</f>
        <v>0</v>
      </c>
      <c r="V199" s="22">
        <f>IFERROR(VLOOKUP(A199,VSLRT!A:E,5,FALSE),"")</f>
        <v>0</v>
      </c>
      <c r="W199" s="23" t="str">
        <f>IF(Final_DF!BA199="","",Final_DF!BA199)</f>
        <v/>
      </c>
      <c r="X199" s="23" t="str">
        <f>IF(Final_DF!BB199="","",Final_DF!BB199)</f>
        <v/>
      </c>
      <c r="Y199" s="23" t="str">
        <f>IF(Final_DF!BC199="","",Final_DF!BC199)</f>
        <v/>
      </c>
      <c r="Z199" s="23" t="str">
        <f>IF(Final_DF!AW199="","",Final_DF!AW199)</f>
        <v/>
      </c>
      <c r="AA199" s="23" t="str">
        <f>IF(Final_DF!AX199="","",Final_DF!AX199)</f>
        <v/>
      </c>
      <c r="AB199" s="23" t="str">
        <f>IF(Final_DF!AY199="","",Final_DF!AY199)</f>
        <v/>
      </c>
      <c r="AC199" s="23" t="str">
        <f>IF(Final_DF!M199="","",ROUND(Final_DF!M199,2))</f>
        <v/>
      </c>
      <c r="AD199" s="23" t="str">
        <f>IF(Final_DF!L199="","",ROUND(Final_DF!L199,2))</f>
        <v/>
      </c>
      <c r="AE199" s="23" t="str">
        <f>IF(Final_DF!AZ199="","",Final_DF!AZ199)</f>
        <v/>
      </c>
      <c r="AH199" s="23" t="str">
        <f>IF(Final_DF!AO199="","",Final_DF!AO199)</f>
        <v/>
      </c>
      <c r="AI199" s="23" t="str">
        <f>IF(Final_DF!AP199="","",Final_DF!AP199)</f>
        <v/>
      </c>
      <c r="AJ199" s="23" t="str">
        <f>IF(Final_DF!AH199="","",Final_DF!AH199)</f>
        <v/>
      </c>
      <c r="AK199" s="21" t="str">
        <f>IFERROR(VLOOKUP(A199,Postmarket!A:X,24,FALSE),"")</f>
        <v/>
      </c>
      <c r="AL199" s="21" t="str">
        <f>IFERROR(VLOOKUP(A199,Postmarket!A:X,23,FALSE),"")</f>
        <v/>
      </c>
      <c r="AM199" s="21" t="str">
        <f>IFERROR(VLOOKUP(A199,Postmarket!A:X,8,FALSE),"")</f>
        <v/>
      </c>
      <c r="AN199" s="21" t="str">
        <f>IFERROR(VLOOKUP(A199,Postmarket!A:F,5,FALSE),"")</f>
        <v/>
      </c>
      <c r="AO199" s="23" t="str">
        <f>IF(Final_DF!DB199="","",Final_DF!DB199)</f>
        <v/>
      </c>
      <c r="AP199" s="23" t="str">
        <f>IF(Final_DF!CZ199="","",Final_DF!CZ199)</f>
        <v/>
      </c>
      <c r="AQ199" s="23" t="str">
        <f>IF(Final_DF!DA199="","",Final_DF!DA199)</f>
        <v/>
      </c>
      <c r="AR199" s="23" t="str">
        <f>IF(Final_DF!DC199="","",Final_DF!DC199)</f>
        <v/>
      </c>
      <c r="AS199" s="23" t="str">
        <f>IF(Final_DF!DD199="","",Final_DF!DD199)</f>
        <v/>
      </c>
      <c r="AT199" s="23" t="str">
        <f>IF(Final_DF!DE199="","",Final_DF!DE199)</f>
        <v/>
      </c>
      <c r="AU199" s="23" t="str">
        <f>IF(Final_DF!DF199="","",Final_DF!DF199)</f>
        <v/>
      </c>
      <c r="DP199" s="3"/>
      <c r="DQ199" s="3"/>
      <c r="DW199" s="3"/>
      <c r="DX199" s="3"/>
      <c r="ED199" s="3"/>
      <c r="EE199" s="3"/>
      <c r="EF199" s="55"/>
      <c r="EO199" s="3"/>
      <c r="EP199" s="55"/>
      <c r="FB199" s="3"/>
      <c r="FC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HA199" s="3"/>
      <c r="HB199" s="3"/>
      <c r="HC199" s="3"/>
      <c r="HD199" s="3"/>
      <c r="HE199" s="3"/>
      <c r="HF199" s="3"/>
      <c r="HG199" s="3"/>
      <c r="HH199" s="3"/>
      <c r="HI199" s="3"/>
      <c r="HJ199" s="3"/>
      <c r="HK199" s="3"/>
      <c r="HL199" s="3"/>
      <c r="HM199" s="3"/>
      <c r="HN199" s="55"/>
      <c r="HO199" s="3"/>
      <c r="HP199" s="3"/>
      <c r="HQ199" s="3"/>
      <c r="HR199" s="3"/>
      <c r="HS199" s="3"/>
      <c r="HT199" s="3"/>
      <c r="HU199" s="3"/>
      <c r="HV199" s="3"/>
      <c r="HW199" s="3"/>
      <c r="HX199" s="3"/>
      <c r="HY199" s="3"/>
      <c r="HZ199" s="3"/>
      <c r="IA199" s="3"/>
      <c r="IB199" s="3"/>
      <c r="IC199" s="3"/>
      <c r="ID199" s="3"/>
    </row>
    <row r="200" spans="1:238" x14ac:dyDescent="0.25">
      <c r="A200" s="21" t="str">
        <f>IF(Final_DF!A200="","",Final_DF!A200)</f>
        <v/>
      </c>
      <c r="B200" s="21" t="str">
        <f>IF(Final_DF!G200="","",Final_DF!G200)</f>
        <v/>
      </c>
      <c r="C200" s="21" t="str">
        <f>IF(Final_DF!E200="","",Final_DF!E200)</f>
        <v/>
      </c>
      <c r="D200" s="21" t="str">
        <f>IF(Final_DF!F200="","",Final_DF!F200)</f>
        <v/>
      </c>
      <c r="E200" s="21" t="str">
        <f>IF(Final_DF!BT200="","",Final_DF!BT200)</f>
        <v/>
      </c>
      <c r="F200" s="21" t="str">
        <f>IF(Final_DF!BJ200="","",Final_DF!BJ200)</f>
        <v/>
      </c>
      <c r="G200" s="21" t="str">
        <f>IF(Final_DF!CS200="","",Final_DF!CS200)</f>
        <v/>
      </c>
      <c r="H200" s="37" t="str">
        <f>IF(Final_DF!CT200="","",Final_DF!CT200)</f>
        <v/>
      </c>
      <c r="I200" s="37" t="str">
        <f>IF(Final_DF!CU200="","",Final_DF!CU200)</f>
        <v/>
      </c>
      <c r="J200" s="21" t="str">
        <f>IF(Final_DF!CQ200="","",Final_DF!CQ200)</f>
        <v/>
      </c>
      <c r="K200" s="21" t="str">
        <f>IF(Final_DF!CB200="","",Final_DF!CB200)</f>
        <v/>
      </c>
      <c r="L200" s="22" t="str">
        <f>IF(Final_DF!CV200="","",Final_DF!CV200)</f>
        <v/>
      </c>
      <c r="M200" s="22" t="str">
        <f>IF(Final_DF!CW200="","",Final_DF!CW200)</f>
        <v/>
      </c>
      <c r="N200" s="22" t="str">
        <f>IF(Final_DF!CX200="","",Final_DF!CX200)</f>
        <v/>
      </c>
      <c r="O200" s="22" t="str">
        <f>IF(Final_DF!CY200="","",Final_DF!CY200)</f>
        <v/>
      </c>
      <c r="P200" s="22" t="str">
        <f>IF(Final_DF!CM200="","",Final_DF!CM200)</f>
        <v/>
      </c>
      <c r="Q200" s="22" t="str">
        <f>IF(Final_DF!CN200="","",Final_DF!CN200)</f>
        <v/>
      </c>
      <c r="R200" s="22" t="str">
        <f>IF(P200="","",ROUND((Final_DF!CO200/6)+1,0))</f>
        <v/>
      </c>
      <c r="S200" s="22" t="str">
        <f>IF(Final_DF!CP200="","",Final_DF!CP200)</f>
        <v/>
      </c>
      <c r="T200" s="22">
        <f>IFERROR(VLOOKUP(A200,VSLRT!A:E,3,FALSE),"")</f>
        <v>0</v>
      </c>
      <c r="U200" s="22">
        <f>IFERROR(VLOOKUP(A200,VSLRT!A:E,4,FALSE),"")</f>
        <v>0</v>
      </c>
      <c r="V200" s="22">
        <f>IFERROR(VLOOKUP(A200,VSLRT!A:E,5,FALSE),"")</f>
        <v>0</v>
      </c>
      <c r="W200" s="23" t="str">
        <f>IF(Final_DF!BA200="","",Final_DF!BA200)</f>
        <v/>
      </c>
      <c r="X200" s="23" t="str">
        <f>IF(Final_DF!BB200="","",Final_DF!BB200)</f>
        <v/>
      </c>
      <c r="Y200" s="23" t="str">
        <f>IF(Final_DF!BC200="","",Final_DF!BC200)</f>
        <v/>
      </c>
      <c r="Z200" s="23" t="str">
        <f>IF(Final_DF!AW200="","",Final_DF!AW200)</f>
        <v/>
      </c>
      <c r="AA200" s="23" t="str">
        <f>IF(Final_DF!AX200="","",Final_DF!AX200)</f>
        <v/>
      </c>
      <c r="AB200" s="23" t="str">
        <f>IF(Final_DF!AY200="","",Final_DF!AY200)</f>
        <v/>
      </c>
      <c r="AC200" s="23" t="str">
        <f>IF(Final_DF!M200="","",ROUND(Final_DF!M200,2))</f>
        <v/>
      </c>
      <c r="AD200" s="23" t="str">
        <f>IF(Final_DF!L200="","",ROUND(Final_DF!L200,2))</f>
        <v/>
      </c>
      <c r="AE200" s="23" t="str">
        <f>IF(Final_DF!AZ200="","",Final_DF!AZ200)</f>
        <v/>
      </c>
      <c r="AH200" s="23" t="str">
        <f>IF(Final_DF!AO200="","",Final_DF!AO200)</f>
        <v/>
      </c>
      <c r="AI200" s="23" t="str">
        <f>IF(Final_DF!AP200="","",Final_DF!AP200)</f>
        <v/>
      </c>
      <c r="AJ200" s="23" t="str">
        <f>IF(Final_DF!AH200="","",Final_DF!AH200)</f>
        <v/>
      </c>
      <c r="AK200" s="21" t="str">
        <f>IFERROR(VLOOKUP(A200,Postmarket!A:X,24,FALSE),"")</f>
        <v/>
      </c>
      <c r="AL200" s="21" t="str">
        <f>IFERROR(VLOOKUP(A200,Postmarket!A:X,23,FALSE),"")</f>
        <v/>
      </c>
      <c r="AM200" s="21" t="str">
        <f>IFERROR(VLOOKUP(A200,Postmarket!A:X,8,FALSE),"")</f>
        <v/>
      </c>
      <c r="AN200" s="21" t="str">
        <f>IFERROR(VLOOKUP(A200,Postmarket!A:F,5,FALSE),"")</f>
        <v/>
      </c>
      <c r="AO200" s="23" t="str">
        <f>IF(Final_DF!DB200="","",Final_DF!DB200)</f>
        <v/>
      </c>
      <c r="AP200" s="23" t="str">
        <f>IF(Final_DF!CZ200="","",Final_DF!CZ200)</f>
        <v/>
      </c>
      <c r="AQ200" s="23" t="str">
        <f>IF(Final_DF!DA200="","",Final_DF!DA200)</f>
        <v/>
      </c>
      <c r="AR200" s="23" t="str">
        <f>IF(Final_DF!DC200="","",Final_DF!DC200)</f>
        <v/>
      </c>
      <c r="AS200" s="23" t="str">
        <f>IF(Final_DF!DD200="","",Final_DF!DD200)</f>
        <v/>
      </c>
      <c r="AT200" s="23" t="str">
        <f>IF(Final_DF!DE200="","",Final_DF!DE200)</f>
        <v/>
      </c>
      <c r="AU200" s="23" t="str">
        <f>IF(Final_DF!DF200="","",Final_DF!DF200)</f>
        <v/>
      </c>
      <c r="DP200" s="3"/>
      <c r="DQ200" s="3"/>
      <c r="DW200" s="3"/>
      <c r="DX200" s="3"/>
      <c r="ED200" s="3"/>
      <c r="EE200" s="3"/>
      <c r="EF200" s="55"/>
      <c r="EO200" s="3"/>
      <c r="EP200" s="55"/>
      <c r="FB200" s="3"/>
      <c r="FC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HA200" s="3"/>
      <c r="HB200" s="3"/>
      <c r="HC200" s="3"/>
      <c r="HD200" s="3"/>
      <c r="HE200" s="3"/>
      <c r="HF200" s="3"/>
      <c r="HG200" s="3"/>
      <c r="HH200" s="3"/>
      <c r="HI200" s="3"/>
      <c r="HJ200" s="3"/>
      <c r="HK200" s="3"/>
      <c r="HL200" s="3"/>
      <c r="HM200" s="3"/>
      <c r="HN200" s="55"/>
      <c r="HO200" s="3"/>
      <c r="HP200" s="3"/>
      <c r="HQ200" s="3"/>
      <c r="HR200" s="3"/>
      <c r="HS200" s="3"/>
      <c r="HT200" s="3"/>
      <c r="HU200" s="3"/>
      <c r="HV200" s="3"/>
      <c r="HW200" s="3"/>
      <c r="HX200" s="3"/>
      <c r="HY200" s="3"/>
      <c r="HZ200" s="3"/>
      <c r="IA200" s="3"/>
      <c r="IB200" s="3"/>
      <c r="IC200" s="3"/>
      <c r="ID200" s="3"/>
    </row>
    <row r="201" spans="1:238" x14ac:dyDescent="0.25">
      <c r="A201" s="21" t="str">
        <f>IF(Final_DF!A201="","",Final_DF!A201)</f>
        <v/>
      </c>
      <c r="B201" s="21" t="str">
        <f>IF(Final_DF!G201="","",Final_DF!G201)</f>
        <v/>
      </c>
      <c r="C201" s="21" t="str">
        <f>IF(Final_DF!E201="","",Final_DF!E201)</f>
        <v/>
      </c>
      <c r="D201" s="21" t="str">
        <f>IF(Final_DF!F201="","",Final_DF!F201)</f>
        <v/>
      </c>
      <c r="E201" s="21" t="str">
        <f>IF(Final_DF!BT201="","",Final_DF!BT201)</f>
        <v/>
      </c>
      <c r="F201" s="21" t="str">
        <f>IF(Final_DF!BJ201="","",Final_DF!BJ201)</f>
        <v/>
      </c>
      <c r="G201" s="21" t="str">
        <f>IF(Final_DF!CS201="","",Final_DF!CS201)</f>
        <v/>
      </c>
      <c r="H201" s="37" t="str">
        <f>IF(Final_DF!CT201="","",Final_DF!CT201)</f>
        <v/>
      </c>
      <c r="I201" s="37" t="str">
        <f>IF(Final_DF!CU201="","",Final_DF!CU201)</f>
        <v/>
      </c>
      <c r="J201" s="21" t="str">
        <f>IF(Final_DF!CQ201="","",Final_DF!CQ201)</f>
        <v/>
      </c>
      <c r="K201" s="21" t="str">
        <f>IF(Final_DF!CB201="","",Final_DF!CB201)</f>
        <v/>
      </c>
      <c r="L201" s="22" t="str">
        <f>IF(Final_DF!CV201="","",Final_DF!CV201)</f>
        <v/>
      </c>
      <c r="M201" s="22" t="str">
        <f>IF(Final_DF!CW201="","",Final_DF!CW201)</f>
        <v/>
      </c>
      <c r="N201" s="22" t="str">
        <f>IF(Final_DF!CX201="","",Final_DF!CX201)</f>
        <v/>
      </c>
      <c r="O201" s="22" t="str">
        <f>IF(Final_DF!CY201="","",Final_DF!CY201)</f>
        <v/>
      </c>
      <c r="P201" s="22" t="str">
        <f>IF(Final_DF!CM201="","",Final_DF!CM201)</f>
        <v/>
      </c>
      <c r="Q201" s="22" t="str">
        <f>IF(Final_DF!CN201="","",Final_DF!CN201)</f>
        <v/>
      </c>
      <c r="R201" s="22" t="str">
        <f>IF(P201="","",ROUND((Final_DF!CO201/6)+1,0))</f>
        <v/>
      </c>
      <c r="S201" s="22" t="str">
        <f>IF(Final_DF!CP201="","",Final_DF!CP201)</f>
        <v/>
      </c>
      <c r="T201" s="22">
        <f>IFERROR(VLOOKUP(A201,VSLRT!A:E,3,FALSE),"")</f>
        <v>0</v>
      </c>
      <c r="U201" s="22">
        <f>IFERROR(VLOOKUP(A201,VSLRT!A:E,4,FALSE),"")</f>
        <v>0</v>
      </c>
      <c r="V201" s="22">
        <f>IFERROR(VLOOKUP(A201,VSLRT!A:E,5,FALSE),"")</f>
        <v>0</v>
      </c>
      <c r="W201" s="23" t="str">
        <f>IF(Final_DF!BA201="","",Final_DF!BA201)</f>
        <v/>
      </c>
      <c r="X201" s="23" t="str">
        <f>IF(Final_DF!BB201="","",Final_DF!BB201)</f>
        <v/>
      </c>
      <c r="Y201" s="23" t="str">
        <f>IF(Final_DF!BC201="","",Final_DF!BC201)</f>
        <v/>
      </c>
      <c r="Z201" s="23" t="str">
        <f>IF(Final_DF!AW201="","",Final_DF!AW201)</f>
        <v/>
      </c>
      <c r="AA201" s="23" t="str">
        <f>IF(Final_DF!AX201="","",Final_DF!AX201)</f>
        <v/>
      </c>
      <c r="AB201" s="23" t="str">
        <f>IF(Final_DF!AY201="","",Final_DF!AY201)</f>
        <v/>
      </c>
      <c r="AC201" s="23" t="str">
        <f>IF(Final_DF!M201="","",ROUND(Final_DF!M201,2))</f>
        <v/>
      </c>
      <c r="AD201" s="23" t="str">
        <f>IF(Final_DF!L201="","",ROUND(Final_DF!L201,2))</f>
        <v/>
      </c>
      <c r="AE201" s="23" t="str">
        <f>IF(Final_DF!AZ201="","",Final_DF!AZ201)</f>
        <v/>
      </c>
      <c r="AH201" s="23" t="str">
        <f>IF(Final_DF!AO201="","",Final_DF!AO201)</f>
        <v/>
      </c>
      <c r="AI201" s="23" t="str">
        <f>IF(Final_DF!AP201="","",Final_DF!AP201)</f>
        <v/>
      </c>
      <c r="AJ201" s="23" t="str">
        <f>IF(Final_DF!AH201="","",Final_DF!AH201)</f>
        <v/>
      </c>
      <c r="AK201" s="21" t="str">
        <f>IFERROR(VLOOKUP(A201,Postmarket!A:X,24,FALSE),"")</f>
        <v/>
      </c>
      <c r="AL201" s="21" t="str">
        <f>IFERROR(VLOOKUP(A201,Postmarket!A:X,23,FALSE),"")</f>
        <v/>
      </c>
      <c r="AM201" s="21" t="str">
        <f>IFERROR(VLOOKUP(A201,Postmarket!A:X,8,FALSE),"")</f>
        <v/>
      </c>
      <c r="AN201" s="21" t="str">
        <f>IFERROR(VLOOKUP(A201,Postmarket!A:F,5,FALSE),"")</f>
        <v/>
      </c>
      <c r="AO201" s="23" t="str">
        <f>IF(Final_DF!DB201="","",Final_DF!DB201)</f>
        <v/>
      </c>
      <c r="AP201" s="23" t="str">
        <f>IF(Final_DF!CZ201="","",Final_DF!CZ201)</f>
        <v/>
      </c>
      <c r="AQ201" s="23" t="str">
        <f>IF(Final_DF!DA201="","",Final_DF!DA201)</f>
        <v/>
      </c>
      <c r="AR201" s="23" t="str">
        <f>IF(Final_DF!DC201="","",Final_DF!DC201)</f>
        <v/>
      </c>
      <c r="AS201" s="23" t="str">
        <f>IF(Final_DF!DD201="","",Final_DF!DD201)</f>
        <v/>
      </c>
      <c r="AT201" s="23" t="str">
        <f>IF(Final_DF!DE201="","",Final_DF!DE201)</f>
        <v/>
      </c>
      <c r="AU201" s="23" t="str">
        <f>IF(Final_DF!DF201="","",Final_DF!DF201)</f>
        <v/>
      </c>
      <c r="DP201" s="3"/>
      <c r="DQ201" s="3"/>
      <c r="DW201" s="3"/>
      <c r="DX201" s="3"/>
      <c r="ED201" s="3"/>
      <c r="EE201" s="3"/>
      <c r="EF201" s="55"/>
      <c r="EO201" s="3"/>
      <c r="EP201" s="55"/>
      <c r="FB201" s="3"/>
      <c r="FC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HA201" s="3"/>
      <c r="HB201" s="3"/>
      <c r="HC201" s="3"/>
      <c r="HD201" s="3"/>
      <c r="HE201" s="3"/>
      <c r="HF201" s="3"/>
      <c r="HG201" s="3"/>
      <c r="HH201" s="3"/>
      <c r="HI201" s="3"/>
      <c r="HJ201" s="3"/>
      <c r="HK201" s="3"/>
      <c r="HL201" s="3"/>
      <c r="HM201" s="3"/>
      <c r="HN201" s="55"/>
      <c r="HO201" s="3"/>
      <c r="HP201" s="3"/>
      <c r="HQ201" s="3"/>
      <c r="HR201" s="3"/>
      <c r="HS201" s="3"/>
      <c r="HT201" s="3"/>
      <c r="HU201" s="3"/>
      <c r="HV201" s="3"/>
      <c r="HW201" s="3"/>
      <c r="HX201" s="3"/>
      <c r="HY201" s="3"/>
      <c r="HZ201" s="3"/>
      <c r="IA201" s="3"/>
      <c r="IB201" s="3"/>
      <c r="IC201" s="3"/>
      <c r="ID201" s="3"/>
    </row>
    <row r="202" spans="1:238" x14ac:dyDescent="0.25">
      <c r="A202" s="21" t="str">
        <f>IF(Final_DF!A202="","",Final_DF!A202)</f>
        <v/>
      </c>
      <c r="B202" s="21" t="str">
        <f>IF(Final_DF!G202="","",Final_DF!G202)</f>
        <v/>
      </c>
      <c r="C202" s="21" t="str">
        <f>IF(Final_DF!E202="","",Final_DF!E202)</f>
        <v/>
      </c>
      <c r="D202" s="21" t="str">
        <f>IF(Final_DF!F202="","",Final_DF!F202)</f>
        <v/>
      </c>
      <c r="E202" s="21" t="str">
        <f>IF(Final_DF!BT202="","",Final_DF!BT202)</f>
        <v/>
      </c>
      <c r="F202" s="21" t="str">
        <f>IF(Final_DF!BJ202="","",Final_DF!BJ202)</f>
        <v/>
      </c>
      <c r="G202" s="21" t="str">
        <f>IF(Final_DF!CS202="","",Final_DF!CS202)</f>
        <v/>
      </c>
      <c r="H202" s="37" t="str">
        <f>IF(Final_DF!CT202="","",Final_DF!CT202)</f>
        <v/>
      </c>
      <c r="I202" s="37" t="str">
        <f>IF(Final_DF!CU202="","",Final_DF!CU202)</f>
        <v/>
      </c>
      <c r="J202" s="21" t="str">
        <f>IF(Final_DF!CQ202="","",Final_DF!CQ202)</f>
        <v/>
      </c>
      <c r="K202" s="21" t="str">
        <f>IF(Final_DF!CB202="","",Final_DF!CB202)</f>
        <v/>
      </c>
      <c r="L202" s="22" t="str">
        <f>IF(Final_DF!CV202="","",Final_DF!CV202)</f>
        <v/>
      </c>
      <c r="M202" s="22" t="str">
        <f>IF(Final_DF!CW202="","",Final_DF!CW202)</f>
        <v/>
      </c>
      <c r="N202" s="22" t="str">
        <f>IF(Final_DF!CX202="","",Final_DF!CX202)</f>
        <v/>
      </c>
      <c r="O202" s="22" t="str">
        <f>IF(Final_DF!CY202="","",Final_DF!CY202)</f>
        <v/>
      </c>
      <c r="P202" s="22" t="str">
        <f>IF(Final_DF!CM202="","",Final_DF!CM202)</f>
        <v/>
      </c>
      <c r="Q202" s="22" t="str">
        <f>IF(Final_DF!CN202="","",Final_DF!CN202)</f>
        <v/>
      </c>
      <c r="R202" s="22" t="str">
        <f>IF(P202="","",ROUND((Final_DF!CO202/6)+1,0))</f>
        <v/>
      </c>
      <c r="S202" s="22" t="str">
        <f>IF(Final_DF!CP202="","",Final_DF!CP202)</f>
        <v/>
      </c>
      <c r="T202" s="22">
        <f>IFERROR(VLOOKUP(A202,VSLRT!A:E,3,FALSE),"")</f>
        <v>0</v>
      </c>
      <c r="U202" s="22">
        <f>IFERROR(VLOOKUP(A202,VSLRT!A:E,4,FALSE),"")</f>
        <v>0</v>
      </c>
      <c r="V202" s="22">
        <f>IFERROR(VLOOKUP(A202,VSLRT!A:E,5,FALSE),"")</f>
        <v>0</v>
      </c>
      <c r="W202" s="23" t="str">
        <f>IF(Final_DF!BA202="","",Final_DF!BA202)</f>
        <v/>
      </c>
      <c r="X202" s="23" t="str">
        <f>IF(Final_DF!BB202="","",Final_DF!BB202)</f>
        <v/>
      </c>
      <c r="Y202" s="23" t="str">
        <f>IF(Final_DF!BC202="","",Final_DF!BC202)</f>
        <v/>
      </c>
      <c r="Z202" s="23" t="str">
        <f>IF(Final_DF!AW202="","",Final_DF!AW202)</f>
        <v/>
      </c>
      <c r="AA202" s="23" t="str">
        <f>IF(Final_DF!AX202="","",Final_DF!AX202)</f>
        <v/>
      </c>
      <c r="AB202" s="23" t="str">
        <f>IF(Final_DF!AY202="","",Final_DF!AY202)</f>
        <v/>
      </c>
      <c r="AC202" s="23" t="str">
        <f>IF(Final_DF!M202="","",ROUND(Final_DF!M202,2))</f>
        <v/>
      </c>
      <c r="AD202" s="23" t="str">
        <f>IF(Final_DF!L202="","",ROUND(Final_DF!L202,2))</f>
        <v/>
      </c>
      <c r="AE202" s="23" t="str">
        <f>IF(Final_DF!AZ202="","",Final_DF!AZ202)</f>
        <v/>
      </c>
      <c r="AH202" s="23" t="str">
        <f>IF(Final_DF!AO202="","",Final_DF!AO202)</f>
        <v/>
      </c>
      <c r="AI202" s="23" t="str">
        <f>IF(Final_DF!AP202="","",Final_DF!AP202)</f>
        <v/>
      </c>
      <c r="AJ202" s="23" t="str">
        <f>IF(Final_DF!AH202="","",Final_DF!AH202)</f>
        <v/>
      </c>
      <c r="AK202" s="21" t="str">
        <f>IFERROR(VLOOKUP(A202,Postmarket!A:X,24,FALSE),"")</f>
        <v/>
      </c>
      <c r="AL202" s="21" t="str">
        <f>IFERROR(VLOOKUP(A202,Postmarket!A:X,23,FALSE),"")</f>
        <v/>
      </c>
      <c r="AM202" s="21" t="str">
        <f>IFERROR(VLOOKUP(A202,Postmarket!A:X,8,FALSE),"")</f>
        <v/>
      </c>
      <c r="AN202" s="21" t="str">
        <f>IFERROR(VLOOKUP(A202,Postmarket!A:F,5,FALSE),"")</f>
        <v/>
      </c>
      <c r="AO202" s="23" t="str">
        <f>IF(Final_DF!DB202="","",Final_DF!DB202)</f>
        <v/>
      </c>
      <c r="AP202" s="23" t="str">
        <f>IF(Final_DF!CZ202="","",Final_DF!CZ202)</f>
        <v/>
      </c>
      <c r="AQ202" s="23" t="str">
        <f>IF(Final_DF!DA202="","",Final_DF!DA202)</f>
        <v/>
      </c>
      <c r="AR202" s="23" t="str">
        <f>IF(Final_DF!DC202="","",Final_DF!DC202)</f>
        <v/>
      </c>
      <c r="AS202" s="23" t="str">
        <f>IF(Final_DF!DD202="","",Final_DF!DD202)</f>
        <v/>
      </c>
      <c r="AT202" s="23" t="str">
        <f>IF(Final_DF!DE202="","",Final_DF!DE202)</f>
        <v/>
      </c>
      <c r="AU202" s="23" t="str">
        <f>IF(Final_DF!DF202="","",Final_DF!DF202)</f>
        <v/>
      </c>
      <c r="DP202" s="3"/>
      <c r="DQ202" s="3"/>
      <c r="DW202" s="3"/>
      <c r="DX202" s="3"/>
      <c r="ED202" s="3"/>
      <c r="EE202" s="3"/>
      <c r="EF202" s="55"/>
      <c r="EO202" s="3"/>
      <c r="EP202" s="55"/>
      <c r="FB202" s="3"/>
      <c r="FC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HA202" s="3"/>
      <c r="HB202" s="3"/>
      <c r="HC202" s="3"/>
      <c r="HD202" s="3"/>
      <c r="HE202" s="3"/>
      <c r="HF202" s="3"/>
      <c r="HG202" s="3"/>
      <c r="HH202" s="3"/>
      <c r="HI202" s="3"/>
      <c r="HJ202" s="3"/>
      <c r="HK202" s="3"/>
      <c r="HL202" s="3"/>
      <c r="HM202" s="3"/>
      <c r="HN202" s="55"/>
      <c r="HO202" s="3"/>
      <c r="HP202" s="3"/>
      <c r="HQ202" s="3"/>
      <c r="HR202" s="3"/>
      <c r="HS202" s="3"/>
      <c r="HT202" s="3"/>
      <c r="HU202" s="3"/>
      <c r="HV202" s="3"/>
      <c r="HW202" s="3"/>
      <c r="HX202" s="3"/>
      <c r="HY202" s="3"/>
      <c r="HZ202" s="3"/>
      <c r="IA202" s="3"/>
      <c r="IB202" s="3"/>
      <c r="IC202" s="3"/>
      <c r="ID202" s="3"/>
    </row>
    <row r="203" spans="1:238" x14ac:dyDescent="0.25">
      <c r="A203" s="21" t="str">
        <f>IF(Final_DF!A203="","",Final_DF!A203)</f>
        <v/>
      </c>
      <c r="B203" s="21" t="str">
        <f>IF(Final_DF!G203="","",Final_DF!G203)</f>
        <v/>
      </c>
      <c r="C203" s="21" t="str">
        <f>IF(Final_DF!E203="","",Final_DF!E203)</f>
        <v/>
      </c>
      <c r="D203" s="21" t="str">
        <f>IF(Final_DF!F203="","",Final_DF!F203)</f>
        <v/>
      </c>
      <c r="E203" s="21" t="str">
        <f>IF(Final_DF!BT203="","",Final_DF!BT203)</f>
        <v/>
      </c>
      <c r="F203" s="21" t="str">
        <f>IF(Final_DF!BJ203="","",Final_DF!BJ203)</f>
        <v/>
      </c>
      <c r="G203" s="21" t="str">
        <f>IF(Final_DF!CS203="","",Final_DF!CS203)</f>
        <v/>
      </c>
      <c r="H203" s="37" t="str">
        <f>IF(Final_DF!CT203="","",Final_DF!CT203)</f>
        <v/>
      </c>
      <c r="I203" s="37" t="str">
        <f>IF(Final_DF!CU203="","",Final_DF!CU203)</f>
        <v/>
      </c>
      <c r="J203" s="21" t="str">
        <f>IF(Final_DF!CQ203="","",Final_DF!CQ203)</f>
        <v/>
      </c>
      <c r="K203" s="21" t="str">
        <f>IF(Final_DF!CB203="","",Final_DF!CB203)</f>
        <v/>
      </c>
      <c r="L203" s="22" t="str">
        <f>IF(Final_DF!CV203="","",Final_DF!CV203)</f>
        <v/>
      </c>
      <c r="M203" s="22" t="str">
        <f>IF(Final_DF!CW203="","",Final_DF!CW203)</f>
        <v/>
      </c>
      <c r="N203" s="22" t="str">
        <f>IF(Final_DF!CX203="","",Final_DF!CX203)</f>
        <v/>
      </c>
      <c r="O203" s="22" t="str">
        <f>IF(Final_DF!CY203="","",Final_DF!CY203)</f>
        <v/>
      </c>
      <c r="P203" s="22" t="str">
        <f>IF(Final_DF!CM203="","",Final_DF!CM203)</f>
        <v/>
      </c>
      <c r="Q203" s="22" t="str">
        <f>IF(Final_DF!CN203="","",Final_DF!CN203)</f>
        <v/>
      </c>
      <c r="R203" s="22" t="str">
        <f>IF(P203="","",ROUND((Final_DF!CO203/6)+1,0))</f>
        <v/>
      </c>
      <c r="S203" s="22" t="str">
        <f>IF(Final_DF!CP203="","",Final_DF!CP203)</f>
        <v/>
      </c>
      <c r="T203" s="22">
        <f>IFERROR(VLOOKUP(A203,VSLRT!A:E,3,FALSE),"")</f>
        <v>0</v>
      </c>
      <c r="U203" s="22">
        <f>IFERROR(VLOOKUP(A203,VSLRT!A:E,4,FALSE),"")</f>
        <v>0</v>
      </c>
      <c r="V203" s="22">
        <f>IFERROR(VLOOKUP(A203,VSLRT!A:E,5,FALSE),"")</f>
        <v>0</v>
      </c>
      <c r="W203" s="23" t="str">
        <f>IF(Final_DF!BA203="","",Final_DF!BA203)</f>
        <v/>
      </c>
      <c r="X203" s="23" t="str">
        <f>IF(Final_DF!BB203="","",Final_DF!BB203)</f>
        <v/>
      </c>
      <c r="Y203" s="23" t="str">
        <f>IF(Final_DF!BC203="","",Final_DF!BC203)</f>
        <v/>
      </c>
      <c r="Z203" s="23" t="str">
        <f>IF(Final_DF!AW203="","",Final_DF!AW203)</f>
        <v/>
      </c>
      <c r="AA203" s="23" t="str">
        <f>IF(Final_DF!AX203="","",Final_DF!AX203)</f>
        <v/>
      </c>
      <c r="AB203" s="23" t="str">
        <f>IF(Final_DF!AY203="","",Final_DF!AY203)</f>
        <v/>
      </c>
      <c r="AC203" s="23" t="str">
        <f>IF(Final_DF!M203="","",ROUND(Final_DF!M203,2))</f>
        <v/>
      </c>
      <c r="AD203" s="23" t="str">
        <f>IF(Final_DF!L203="","",ROUND(Final_DF!L203,2))</f>
        <v/>
      </c>
      <c r="AE203" s="23" t="str">
        <f>IF(Final_DF!AZ203="","",Final_DF!AZ203)</f>
        <v/>
      </c>
      <c r="AH203" s="23" t="str">
        <f>IF(Final_DF!AO203="","",Final_DF!AO203)</f>
        <v/>
      </c>
      <c r="AI203" s="23" t="str">
        <f>IF(Final_DF!AP203="","",Final_DF!AP203)</f>
        <v/>
      </c>
      <c r="AJ203" s="23" t="str">
        <f>IF(Final_DF!AH203="","",Final_DF!AH203)</f>
        <v/>
      </c>
      <c r="AK203" s="21" t="str">
        <f>IFERROR(VLOOKUP(A203,Postmarket!A:X,24,FALSE),"")</f>
        <v/>
      </c>
      <c r="AL203" s="21" t="str">
        <f>IFERROR(VLOOKUP(A203,Postmarket!A:X,23,FALSE),"")</f>
        <v/>
      </c>
      <c r="AM203" s="21" t="str">
        <f>IFERROR(VLOOKUP(A203,Postmarket!A:X,8,FALSE),"")</f>
        <v/>
      </c>
      <c r="AN203" s="21" t="str">
        <f>IFERROR(VLOOKUP(A203,Postmarket!A:F,5,FALSE),"")</f>
        <v/>
      </c>
      <c r="AO203" s="23" t="str">
        <f>IF(Final_DF!DB203="","",Final_DF!DB203)</f>
        <v/>
      </c>
      <c r="AP203" s="23" t="str">
        <f>IF(Final_DF!CZ203="","",Final_DF!CZ203)</f>
        <v/>
      </c>
      <c r="AQ203" s="23" t="str">
        <f>IF(Final_DF!DA203="","",Final_DF!DA203)</f>
        <v/>
      </c>
      <c r="AR203" s="23" t="str">
        <f>IF(Final_DF!DC203="","",Final_DF!DC203)</f>
        <v/>
      </c>
      <c r="AS203" s="23" t="str">
        <f>IF(Final_DF!DD203="","",Final_DF!DD203)</f>
        <v/>
      </c>
      <c r="AT203" s="23" t="str">
        <f>IF(Final_DF!DE203="","",Final_DF!DE203)</f>
        <v/>
      </c>
      <c r="AU203" s="23" t="str">
        <f>IF(Final_DF!DF203="","",Final_DF!DF203)</f>
        <v/>
      </c>
      <c r="DP203" s="3"/>
      <c r="DQ203" s="3"/>
      <c r="DW203" s="3"/>
      <c r="DX203" s="3"/>
      <c r="ED203" s="3"/>
      <c r="EE203" s="3"/>
      <c r="EF203" s="55"/>
      <c r="EO203" s="3"/>
      <c r="EP203" s="55"/>
      <c r="FB203" s="3"/>
      <c r="FC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HA203" s="3"/>
      <c r="HB203" s="3"/>
      <c r="HC203" s="3"/>
      <c r="HD203" s="3"/>
      <c r="HE203" s="3"/>
      <c r="HF203" s="3"/>
      <c r="HG203" s="3"/>
      <c r="HH203" s="3"/>
      <c r="HI203" s="3"/>
      <c r="HJ203" s="3"/>
      <c r="HK203" s="3"/>
      <c r="HL203" s="3"/>
      <c r="HM203" s="3"/>
      <c r="HN203" s="55"/>
      <c r="HO203" s="3"/>
      <c r="HP203" s="3"/>
      <c r="HQ203" s="3"/>
      <c r="HR203" s="3"/>
      <c r="HS203" s="3"/>
      <c r="HT203" s="3"/>
      <c r="HU203" s="3"/>
      <c r="HV203" s="3"/>
      <c r="HW203" s="3"/>
      <c r="HX203" s="3"/>
      <c r="HY203" s="3"/>
      <c r="HZ203" s="3"/>
      <c r="IA203" s="3"/>
      <c r="IB203" s="3"/>
      <c r="IC203" s="3"/>
      <c r="ID203" s="3"/>
    </row>
    <row r="204" spans="1:238" x14ac:dyDescent="0.25">
      <c r="A204" s="21" t="str">
        <f>IF(Final_DF!A204="","",Final_DF!A204)</f>
        <v/>
      </c>
      <c r="B204" s="21" t="str">
        <f>IF(Final_DF!G204="","",Final_DF!G204)</f>
        <v/>
      </c>
      <c r="C204" s="21" t="str">
        <f>IF(Final_DF!E204="","",Final_DF!E204)</f>
        <v/>
      </c>
      <c r="D204" s="21" t="str">
        <f>IF(Final_DF!F204="","",Final_DF!F204)</f>
        <v/>
      </c>
      <c r="E204" s="21" t="str">
        <f>IF(Final_DF!BT204="","",Final_DF!BT204)</f>
        <v/>
      </c>
      <c r="F204" s="21" t="str">
        <f>IF(Final_DF!BJ204="","",Final_DF!BJ204)</f>
        <v/>
      </c>
      <c r="G204" s="21" t="str">
        <f>IF(Final_DF!CS204="","",Final_DF!CS204)</f>
        <v/>
      </c>
      <c r="H204" s="37" t="str">
        <f>IF(Final_DF!CT204="","",Final_DF!CT204)</f>
        <v/>
      </c>
      <c r="I204" s="37" t="str">
        <f>IF(Final_DF!CU204="","",Final_DF!CU204)</f>
        <v/>
      </c>
      <c r="J204" s="21" t="str">
        <f>IF(Final_DF!CQ204="","",Final_DF!CQ204)</f>
        <v/>
      </c>
      <c r="K204" s="21" t="str">
        <f>IF(Final_DF!CB204="","",Final_DF!CB204)</f>
        <v/>
      </c>
      <c r="L204" s="22" t="str">
        <f>IF(Final_DF!CV204="","",Final_DF!CV204)</f>
        <v/>
      </c>
      <c r="M204" s="22" t="str">
        <f>IF(Final_DF!CW204="","",Final_DF!CW204)</f>
        <v/>
      </c>
      <c r="N204" s="22" t="str">
        <f>IF(Final_DF!CX204="","",Final_DF!CX204)</f>
        <v/>
      </c>
      <c r="O204" s="22" t="str">
        <f>IF(Final_DF!CY204="","",Final_DF!CY204)</f>
        <v/>
      </c>
      <c r="P204" s="22" t="str">
        <f>IF(Final_DF!CM204="","",Final_DF!CM204)</f>
        <v/>
      </c>
      <c r="Q204" s="22" t="str">
        <f>IF(Final_DF!CN204="","",Final_DF!CN204)</f>
        <v/>
      </c>
      <c r="R204" s="22" t="str">
        <f>IF(P204="","",ROUND((Final_DF!CO204/6)+1,0))</f>
        <v/>
      </c>
      <c r="S204" s="22" t="str">
        <f>IF(Final_DF!CP204="","",Final_DF!CP204)</f>
        <v/>
      </c>
      <c r="T204" s="22">
        <f>IFERROR(VLOOKUP(A204,VSLRT!A:E,3,FALSE),"")</f>
        <v>0</v>
      </c>
      <c r="U204" s="22">
        <f>IFERROR(VLOOKUP(A204,VSLRT!A:E,4,FALSE),"")</f>
        <v>0</v>
      </c>
      <c r="V204" s="22">
        <f>IFERROR(VLOOKUP(A204,VSLRT!A:E,5,FALSE),"")</f>
        <v>0</v>
      </c>
      <c r="W204" s="23" t="str">
        <f>IF(Final_DF!BA204="","",Final_DF!BA204)</f>
        <v/>
      </c>
      <c r="X204" s="23" t="str">
        <f>IF(Final_DF!BB204="","",Final_DF!BB204)</f>
        <v/>
      </c>
      <c r="Y204" s="23" t="str">
        <f>IF(Final_DF!BC204="","",Final_DF!BC204)</f>
        <v/>
      </c>
      <c r="Z204" s="23" t="str">
        <f>IF(Final_DF!AW204="","",Final_DF!AW204)</f>
        <v/>
      </c>
      <c r="AA204" s="23" t="str">
        <f>IF(Final_DF!AX204="","",Final_DF!AX204)</f>
        <v/>
      </c>
      <c r="AB204" s="23" t="str">
        <f>IF(Final_DF!AY204="","",Final_DF!AY204)</f>
        <v/>
      </c>
      <c r="AC204" s="23" t="str">
        <f>IF(Final_DF!M204="","",ROUND(Final_DF!M204,2))</f>
        <v/>
      </c>
      <c r="AD204" s="23" t="str">
        <f>IF(Final_DF!L204="","",ROUND(Final_DF!L204,2))</f>
        <v/>
      </c>
      <c r="AE204" s="23" t="str">
        <f>IF(Final_DF!AZ204="","",Final_DF!AZ204)</f>
        <v/>
      </c>
      <c r="AH204" s="23" t="str">
        <f>IF(Final_DF!AO204="","",Final_DF!AO204)</f>
        <v/>
      </c>
      <c r="AI204" s="23" t="str">
        <f>IF(Final_DF!AP204="","",Final_DF!AP204)</f>
        <v/>
      </c>
      <c r="AJ204" s="23" t="str">
        <f>IF(Final_DF!AH204="","",Final_DF!AH204)</f>
        <v/>
      </c>
      <c r="AK204" s="21" t="str">
        <f>IFERROR(VLOOKUP(A204,Postmarket!A:X,24,FALSE),"")</f>
        <v/>
      </c>
      <c r="AL204" s="21" t="str">
        <f>IFERROR(VLOOKUP(A204,Postmarket!A:X,23,FALSE),"")</f>
        <v/>
      </c>
      <c r="AM204" s="21" t="str">
        <f>IFERROR(VLOOKUP(A204,Postmarket!A:X,8,FALSE),"")</f>
        <v/>
      </c>
      <c r="AN204" s="21" t="str">
        <f>IFERROR(VLOOKUP(A204,Postmarket!A:F,5,FALSE),"")</f>
        <v/>
      </c>
      <c r="AO204" s="23" t="str">
        <f>IF(Final_DF!DB204="","",Final_DF!DB204)</f>
        <v/>
      </c>
      <c r="AP204" s="23" t="str">
        <f>IF(Final_DF!CZ204="","",Final_DF!CZ204)</f>
        <v/>
      </c>
      <c r="AQ204" s="23" t="str">
        <f>IF(Final_DF!DA204="","",Final_DF!DA204)</f>
        <v/>
      </c>
      <c r="AR204" s="23" t="str">
        <f>IF(Final_DF!DC204="","",Final_DF!DC204)</f>
        <v/>
      </c>
      <c r="AS204" s="23" t="str">
        <f>IF(Final_DF!DD204="","",Final_DF!DD204)</f>
        <v/>
      </c>
      <c r="AT204" s="23" t="str">
        <f>IF(Final_DF!DE204="","",Final_DF!DE204)</f>
        <v/>
      </c>
      <c r="AU204" s="23" t="str">
        <f>IF(Final_DF!DF204="","",Final_DF!DF204)</f>
        <v/>
      </c>
      <c r="DP204" s="3"/>
      <c r="DQ204" s="3"/>
      <c r="DW204" s="3"/>
      <c r="DX204" s="3"/>
      <c r="ED204" s="3"/>
      <c r="EE204" s="3"/>
      <c r="EF204" s="55"/>
      <c r="EO204" s="3"/>
      <c r="EP204" s="55"/>
      <c r="FB204" s="3"/>
      <c r="FC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HA204" s="3"/>
      <c r="HB204" s="3"/>
      <c r="HC204" s="3"/>
      <c r="HD204" s="3"/>
      <c r="HE204" s="3"/>
      <c r="HF204" s="3"/>
      <c r="HG204" s="3"/>
      <c r="HH204" s="3"/>
      <c r="HI204" s="3"/>
      <c r="HJ204" s="3"/>
      <c r="HK204" s="3"/>
      <c r="HL204" s="3"/>
      <c r="HM204" s="3"/>
      <c r="HN204" s="55"/>
      <c r="HO204" s="3"/>
      <c r="HP204" s="3"/>
      <c r="HQ204" s="3"/>
      <c r="HR204" s="3"/>
      <c r="HS204" s="3"/>
      <c r="HT204" s="3"/>
      <c r="HU204" s="3"/>
      <c r="HV204" s="3"/>
      <c r="HW204" s="3"/>
      <c r="HX204" s="3"/>
      <c r="HY204" s="3"/>
      <c r="HZ204" s="3"/>
      <c r="IA204" s="3"/>
      <c r="IB204" s="3"/>
      <c r="IC204" s="3"/>
      <c r="ID204" s="3"/>
    </row>
    <row r="205" spans="1:238" x14ac:dyDescent="0.25">
      <c r="A205" s="21" t="str">
        <f>IF(Final_DF!A205="","",Final_DF!A205)</f>
        <v/>
      </c>
      <c r="B205" s="21" t="str">
        <f>IF(Final_DF!G205="","",Final_DF!G205)</f>
        <v/>
      </c>
      <c r="C205" s="21" t="str">
        <f>IF(Final_DF!E205="","",Final_DF!E205)</f>
        <v/>
      </c>
      <c r="D205" s="21" t="str">
        <f>IF(Final_DF!F205="","",Final_DF!F205)</f>
        <v/>
      </c>
      <c r="E205" s="21" t="str">
        <f>IF(Final_DF!BT205="","",Final_DF!BT205)</f>
        <v/>
      </c>
      <c r="F205" s="21" t="str">
        <f>IF(Final_DF!BJ205="","",Final_DF!BJ205)</f>
        <v/>
      </c>
      <c r="G205" s="21" t="str">
        <f>IF(Final_DF!CS205="","",Final_DF!CS205)</f>
        <v/>
      </c>
      <c r="H205" s="37" t="str">
        <f>IF(Final_DF!CT205="","",Final_DF!CT205)</f>
        <v/>
      </c>
      <c r="I205" s="37" t="str">
        <f>IF(Final_DF!CU205="","",Final_DF!CU205)</f>
        <v/>
      </c>
      <c r="J205" s="21" t="str">
        <f>IF(Final_DF!CQ205="","",Final_DF!CQ205)</f>
        <v/>
      </c>
      <c r="K205" s="21" t="str">
        <f>IF(Final_DF!CB205="","",Final_DF!CB205)</f>
        <v/>
      </c>
      <c r="L205" s="22" t="str">
        <f>IF(Final_DF!CV205="","",Final_DF!CV205)</f>
        <v/>
      </c>
      <c r="M205" s="22" t="str">
        <f>IF(Final_DF!CW205="","",Final_DF!CW205)</f>
        <v/>
      </c>
      <c r="N205" s="22" t="str">
        <f>IF(Final_DF!CX205="","",Final_DF!CX205)</f>
        <v/>
      </c>
      <c r="O205" s="22" t="str">
        <f>IF(Final_DF!CY205="","",Final_DF!CY205)</f>
        <v/>
      </c>
      <c r="P205" s="22" t="str">
        <f>IF(Final_DF!CM205="","",Final_DF!CM205)</f>
        <v/>
      </c>
      <c r="Q205" s="22" t="str">
        <f>IF(Final_DF!CN205="","",Final_DF!CN205)</f>
        <v/>
      </c>
      <c r="R205" s="22" t="str">
        <f>IF(P205="","",ROUND((Final_DF!CO205/6)+1,0))</f>
        <v/>
      </c>
      <c r="S205" s="22" t="str">
        <f>IF(Final_DF!CP205="","",Final_DF!CP205)</f>
        <v/>
      </c>
      <c r="T205" s="22">
        <f>IFERROR(VLOOKUP(A205,VSLRT!A:E,3,FALSE),"")</f>
        <v>0</v>
      </c>
      <c r="U205" s="22">
        <f>IFERROR(VLOOKUP(A205,VSLRT!A:E,4,FALSE),"")</f>
        <v>0</v>
      </c>
      <c r="V205" s="22">
        <f>IFERROR(VLOOKUP(A205,VSLRT!A:E,5,FALSE),"")</f>
        <v>0</v>
      </c>
      <c r="W205" s="23" t="str">
        <f>IF(Final_DF!BA205="","",Final_DF!BA205)</f>
        <v/>
      </c>
      <c r="X205" s="23" t="str">
        <f>IF(Final_DF!BB205="","",Final_DF!BB205)</f>
        <v/>
      </c>
      <c r="Y205" s="23" t="str">
        <f>IF(Final_DF!BC205="","",Final_DF!BC205)</f>
        <v/>
      </c>
      <c r="Z205" s="23" t="str">
        <f>IF(Final_DF!AW205="","",Final_DF!AW205)</f>
        <v/>
      </c>
      <c r="AA205" s="23" t="str">
        <f>IF(Final_DF!AX205="","",Final_DF!AX205)</f>
        <v/>
      </c>
      <c r="AB205" s="23" t="str">
        <f>IF(Final_DF!AY205="","",Final_DF!AY205)</f>
        <v/>
      </c>
      <c r="AC205" s="23" t="str">
        <f>IF(Final_DF!M205="","",ROUND(Final_DF!M205,2))</f>
        <v/>
      </c>
      <c r="AD205" s="23" t="str">
        <f>IF(Final_DF!L205="","",ROUND(Final_DF!L205,2))</f>
        <v/>
      </c>
      <c r="AE205" s="23" t="str">
        <f>IF(Final_DF!AZ205="","",Final_DF!AZ205)</f>
        <v/>
      </c>
      <c r="AH205" s="23" t="str">
        <f>IF(Final_DF!AO205="","",Final_DF!AO205)</f>
        <v/>
      </c>
      <c r="AI205" s="23" t="str">
        <f>IF(Final_DF!AP205="","",Final_DF!AP205)</f>
        <v/>
      </c>
      <c r="AJ205" s="23" t="str">
        <f>IF(Final_DF!AH205="","",Final_DF!AH205)</f>
        <v/>
      </c>
      <c r="AK205" s="21" t="str">
        <f>IFERROR(VLOOKUP(A205,Postmarket!A:X,24,FALSE),"")</f>
        <v/>
      </c>
      <c r="AL205" s="21" t="str">
        <f>IFERROR(VLOOKUP(A205,Postmarket!A:X,23,FALSE),"")</f>
        <v/>
      </c>
      <c r="AM205" s="21" t="str">
        <f>IFERROR(VLOOKUP(A205,Postmarket!A:X,8,FALSE),"")</f>
        <v/>
      </c>
      <c r="AN205" s="21" t="str">
        <f>IFERROR(VLOOKUP(A205,Postmarket!A:F,5,FALSE),"")</f>
        <v/>
      </c>
      <c r="AO205" s="23" t="str">
        <f>IF(Final_DF!DB205="","",Final_DF!DB205)</f>
        <v/>
      </c>
      <c r="AP205" s="23" t="str">
        <f>IF(Final_DF!CZ205="","",Final_DF!CZ205)</f>
        <v/>
      </c>
      <c r="AQ205" s="23" t="str">
        <f>IF(Final_DF!DA205="","",Final_DF!DA205)</f>
        <v/>
      </c>
      <c r="AR205" s="23" t="str">
        <f>IF(Final_DF!DC205="","",Final_DF!DC205)</f>
        <v/>
      </c>
      <c r="AS205" s="23" t="str">
        <f>IF(Final_DF!DD205="","",Final_DF!DD205)</f>
        <v/>
      </c>
      <c r="AT205" s="23" t="str">
        <f>IF(Final_DF!DE205="","",Final_DF!DE205)</f>
        <v/>
      </c>
      <c r="AU205" s="23" t="str">
        <f>IF(Final_DF!DF205="","",Final_DF!DF205)</f>
        <v/>
      </c>
      <c r="DP205" s="3"/>
      <c r="DQ205" s="3"/>
      <c r="DW205" s="3"/>
      <c r="DX205" s="3"/>
      <c r="ED205" s="3"/>
      <c r="EE205" s="3"/>
      <c r="EF205" s="55"/>
      <c r="EO205" s="3"/>
      <c r="EP205" s="55"/>
      <c r="FB205" s="3"/>
      <c r="FC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HA205" s="3"/>
      <c r="HB205" s="3"/>
      <c r="HC205" s="3"/>
      <c r="HD205" s="3"/>
      <c r="HE205" s="3"/>
      <c r="HF205" s="3"/>
      <c r="HG205" s="3"/>
      <c r="HH205" s="3"/>
      <c r="HI205" s="3"/>
      <c r="HJ205" s="3"/>
      <c r="HK205" s="3"/>
      <c r="HL205" s="3"/>
      <c r="HM205" s="3"/>
      <c r="HN205" s="55"/>
      <c r="HO205" s="3"/>
      <c r="HP205" s="3"/>
      <c r="HQ205" s="3"/>
      <c r="HR205" s="3"/>
      <c r="HS205" s="3"/>
      <c r="HT205" s="3"/>
      <c r="HU205" s="3"/>
      <c r="HV205" s="3"/>
      <c r="HW205" s="3"/>
      <c r="HX205" s="3"/>
      <c r="HY205" s="3"/>
      <c r="HZ205" s="3"/>
      <c r="IA205" s="3"/>
      <c r="IB205" s="3"/>
      <c r="IC205" s="3"/>
      <c r="ID205" s="3"/>
    </row>
    <row r="206" spans="1:238" x14ac:dyDescent="0.25">
      <c r="A206" s="21" t="str">
        <f>IF(Final_DF!A206="","",Final_DF!A206)</f>
        <v/>
      </c>
      <c r="B206" s="21" t="str">
        <f>IF(Final_DF!G206="","",Final_DF!G206)</f>
        <v/>
      </c>
      <c r="C206" s="21" t="str">
        <f>IF(Final_DF!E206="","",Final_DF!E206)</f>
        <v/>
      </c>
      <c r="D206" s="21" t="str">
        <f>IF(Final_DF!F206="","",Final_DF!F206)</f>
        <v/>
      </c>
      <c r="E206" s="21" t="str">
        <f>IF(Final_DF!BT206="","",Final_DF!BT206)</f>
        <v/>
      </c>
      <c r="F206" s="21" t="str">
        <f>IF(Final_DF!BJ206="","",Final_DF!BJ206)</f>
        <v/>
      </c>
      <c r="G206" s="21" t="str">
        <f>IF(Final_DF!CS206="","",Final_DF!CS206)</f>
        <v/>
      </c>
      <c r="H206" s="37" t="str">
        <f>IF(Final_DF!CT206="","",Final_DF!CT206)</f>
        <v/>
      </c>
      <c r="I206" s="37" t="str">
        <f>IF(Final_DF!CU206="","",Final_DF!CU206)</f>
        <v/>
      </c>
      <c r="J206" s="21" t="str">
        <f>IF(Final_DF!CQ206="","",Final_DF!CQ206)</f>
        <v/>
      </c>
      <c r="K206" s="21" t="str">
        <f>IF(Final_DF!CB206="","",Final_DF!CB206)</f>
        <v/>
      </c>
      <c r="L206" s="22" t="str">
        <f>IF(Final_DF!CV206="","",Final_DF!CV206)</f>
        <v/>
      </c>
      <c r="M206" s="22" t="str">
        <f>IF(Final_DF!CW206="","",Final_DF!CW206)</f>
        <v/>
      </c>
      <c r="N206" s="22" t="str">
        <f>IF(Final_DF!CX206="","",Final_DF!CX206)</f>
        <v/>
      </c>
      <c r="O206" s="22" t="str">
        <f>IF(Final_DF!CY206="","",Final_DF!CY206)</f>
        <v/>
      </c>
      <c r="P206" s="22" t="str">
        <f>IF(Final_DF!CM206="","",Final_DF!CM206)</f>
        <v/>
      </c>
      <c r="Q206" s="22" t="str">
        <f>IF(Final_DF!CN206="","",Final_DF!CN206)</f>
        <v/>
      </c>
      <c r="R206" s="22" t="str">
        <f>IF(P206="","",ROUND((Final_DF!CO206/6)+1,0))</f>
        <v/>
      </c>
      <c r="S206" s="22" t="str">
        <f>IF(Final_DF!CP206="","",Final_DF!CP206)</f>
        <v/>
      </c>
      <c r="T206" s="22">
        <f>IFERROR(VLOOKUP(A206,VSLRT!A:E,3,FALSE),"")</f>
        <v>0</v>
      </c>
      <c r="U206" s="22">
        <f>IFERROR(VLOOKUP(A206,VSLRT!A:E,4,FALSE),"")</f>
        <v>0</v>
      </c>
      <c r="V206" s="22">
        <f>IFERROR(VLOOKUP(A206,VSLRT!A:E,5,FALSE),"")</f>
        <v>0</v>
      </c>
      <c r="W206" s="23" t="str">
        <f>IF(Final_DF!BA206="","",Final_DF!BA206)</f>
        <v/>
      </c>
      <c r="X206" s="23" t="str">
        <f>IF(Final_DF!BB206="","",Final_DF!BB206)</f>
        <v/>
      </c>
      <c r="Y206" s="23" t="str">
        <f>IF(Final_DF!BC206="","",Final_DF!BC206)</f>
        <v/>
      </c>
      <c r="Z206" s="23" t="str">
        <f>IF(Final_DF!AW206="","",Final_DF!AW206)</f>
        <v/>
      </c>
      <c r="AA206" s="23" t="str">
        <f>IF(Final_DF!AX206="","",Final_DF!AX206)</f>
        <v/>
      </c>
      <c r="AB206" s="23" t="str">
        <f>IF(Final_DF!AY206="","",Final_DF!AY206)</f>
        <v/>
      </c>
      <c r="AC206" s="23" t="str">
        <f>IF(Final_DF!M206="","",ROUND(Final_DF!M206,2))</f>
        <v/>
      </c>
      <c r="AD206" s="23" t="str">
        <f>IF(Final_DF!L206="","",ROUND(Final_DF!L206,2))</f>
        <v/>
      </c>
      <c r="AE206" s="23" t="str">
        <f>IF(Final_DF!AZ206="","",Final_DF!AZ206)</f>
        <v/>
      </c>
      <c r="AH206" s="23" t="str">
        <f>IF(Final_DF!AO206="","",Final_DF!AO206)</f>
        <v/>
      </c>
      <c r="AI206" s="23" t="str">
        <f>IF(Final_DF!AP206="","",Final_DF!AP206)</f>
        <v/>
      </c>
      <c r="AJ206" s="23" t="str">
        <f>IF(Final_DF!AH206="","",Final_DF!AH206)</f>
        <v/>
      </c>
      <c r="AK206" s="21" t="str">
        <f>IFERROR(VLOOKUP(A206,Postmarket!A:X,24,FALSE),"")</f>
        <v/>
      </c>
      <c r="AL206" s="21" t="str">
        <f>IFERROR(VLOOKUP(A206,Postmarket!A:X,23,FALSE),"")</f>
        <v/>
      </c>
      <c r="AM206" s="21" t="str">
        <f>IFERROR(VLOOKUP(A206,Postmarket!A:X,8,FALSE),"")</f>
        <v/>
      </c>
      <c r="AN206" s="21" t="str">
        <f>IFERROR(VLOOKUP(A206,Postmarket!A:F,5,FALSE),"")</f>
        <v/>
      </c>
      <c r="AO206" s="23" t="str">
        <f>IF(Final_DF!DB206="","",Final_DF!DB206)</f>
        <v/>
      </c>
      <c r="AP206" s="23" t="str">
        <f>IF(Final_DF!CZ206="","",Final_DF!CZ206)</f>
        <v/>
      </c>
      <c r="AQ206" s="23" t="str">
        <f>IF(Final_DF!DA206="","",Final_DF!DA206)</f>
        <v/>
      </c>
      <c r="AR206" s="23" t="str">
        <f>IF(Final_DF!DC206="","",Final_DF!DC206)</f>
        <v/>
      </c>
      <c r="AS206" s="23" t="str">
        <f>IF(Final_DF!DD206="","",Final_DF!DD206)</f>
        <v/>
      </c>
      <c r="AT206" s="23" t="str">
        <f>IF(Final_DF!DE206="","",Final_DF!DE206)</f>
        <v/>
      </c>
      <c r="AU206" s="23" t="str">
        <f>IF(Final_DF!DF206="","",Final_DF!DF206)</f>
        <v/>
      </c>
      <c r="DP206" s="3"/>
      <c r="DQ206" s="3"/>
      <c r="DW206" s="3"/>
      <c r="DX206" s="3"/>
      <c r="ED206" s="3"/>
      <c r="EE206" s="3"/>
      <c r="EF206" s="55"/>
      <c r="EO206" s="3"/>
      <c r="EP206" s="55"/>
      <c r="FB206" s="3"/>
      <c r="FC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HA206" s="3"/>
      <c r="HB206" s="3"/>
      <c r="HC206" s="3"/>
      <c r="HD206" s="3"/>
      <c r="HE206" s="3"/>
      <c r="HF206" s="3"/>
      <c r="HG206" s="3"/>
      <c r="HH206" s="3"/>
      <c r="HI206" s="3"/>
      <c r="HJ206" s="3"/>
      <c r="HK206" s="3"/>
      <c r="HL206" s="3"/>
      <c r="HM206" s="3"/>
      <c r="HN206" s="55"/>
      <c r="HO206" s="3"/>
      <c r="HP206" s="3"/>
      <c r="HQ206" s="3"/>
      <c r="HR206" s="3"/>
      <c r="HS206" s="3"/>
      <c r="HT206" s="3"/>
      <c r="HU206" s="3"/>
      <c r="HV206" s="3"/>
      <c r="HW206" s="3"/>
      <c r="HX206" s="3"/>
      <c r="HY206" s="3"/>
      <c r="HZ206" s="3"/>
      <c r="IA206" s="3"/>
      <c r="IB206" s="3"/>
      <c r="IC206" s="3"/>
      <c r="ID206" s="3"/>
    </row>
    <row r="207" spans="1:238" x14ac:dyDescent="0.25">
      <c r="A207" s="21" t="str">
        <f>IF(Final_DF!A207="","",Final_DF!A207)</f>
        <v/>
      </c>
      <c r="B207" s="21" t="str">
        <f>IF(Final_DF!G207="","",Final_DF!G207)</f>
        <v/>
      </c>
      <c r="C207" s="21" t="str">
        <f>IF(Final_DF!E207="","",Final_DF!E207)</f>
        <v/>
      </c>
      <c r="D207" s="21" t="str">
        <f>IF(Final_DF!F207="","",Final_DF!F207)</f>
        <v/>
      </c>
      <c r="E207" s="21" t="str">
        <f>IF(Final_DF!BT207="","",Final_DF!BT207)</f>
        <v/>
      </c>
      <c r="F207" s="21" t="str">
        <f>IF(Final_DF!BJ207="","",Final_DF!BJ207)</f>
        <v/>
      </c>
      <c r="G207" s="21" t="str">
        <f>IF(Final_DF!CS207="","",Final_DF!CS207)</f>
        <v/>
      </c>
      <c r="H207" s="37" t="str">
        <f>IF(Final_DF!CT207="","",Final_DF!CT207)</f>
        <v/>
      </c>
      <c r="I207" s="37" t="str">
        <f>IF(Final_DF!CU207="","",Final_DF!CU207)</f>
        <v/>
      </c>
      <c r="J207" s="21" t="str">
        <f>IF(Final_DF!CQ207="","",Final_DF!CQ207)</f>
        <v/>
      </c>
      <c r="K207" s="21" t="str">
        <f>IF(Final_DF!CB207="","",Final_DF!CB207)</f>
        <v/>
      </c>
      <c r="L207" s="22" t="str">
        <f>IF(Final_DF!CV207="","",Final_DF!CV207)</f>
        <v/>
      </c>
      <c r="M207" s="22" t="str">
        <f>IF(Final_DF!CW207="","",Final_DF!CW207)</f>
        <v/>
      </c>
      <c r="N207" s="22" t="str">
        <f>IF(Final_DF!CX207="","",Final_DF!CX207)</f>
        <v/>
      </c>
      <c r="O207" s="22" t="str">
        <f>IF(Final_DF!CY207="","",Final_DF!CY207)</f>
        <v/>
      </c>
      <c r="P207" s="22" t="str">
        <f>IF(Final_DF!CM207="","",Final_DF!CM207)</f>
        <v/>
      </c>
      <c r="Q207" s="22" t="str">
        <f>IF(Final_DF!CN207="","",Final_DF!CN207)</f>
        <v/>
      </c>
      <c r="R207" s="22" t="str">
        <f>IF(P207="","",ROUND((Final_DF!CO207/6)+1,0))</f>
        <v/>
      </c>
      <c r="S207" s="22" t="str">
        <f>IF(Final_DF!CP207="","",Final_DF!CP207)</f>
        <v/>
      </c>
      <c r="T207" s="22">
        <f>IFERROR(VLOOKUP(A207,VSLRT!A:E,3,FALSE),"")</f>
        <v>0</v>
      </c>
      <c r="U207" s="22">
        <f>IFERROR(VLOOKUP(A207,VSLRT!A:E,4,FALSE),"")</f>
        <v>0</v>
      </c>
      <c r="V207" s="22">
        <f>IFERROR(VLOOKUP(A207,VSLRT!A:E,5,FALSE),"")</f>
        <v>0</v>
      </c>
      <c r="W207" s="23" t="str">
        <f>IF(Final_DF!BA207="","",Final_DF!BA207)</f>
        <v/>
      </c>
      <c r="X207" s="23" t="str">
        <f>IF(Final_DF!BB207="","",Final_DF!BB207)</f>
        <v/>
      </c>
      <c r="Y207" s="23" t="str">
        <f>IF(Final_DF!BC207="","",Final_DF!BC207)</f>
        <v/>
      </c>
      <c r="Z207" s="23" t="str">
        <f>IF(Final_DF!AW207="","",Final_DF!AW207)</f>
        <v/>
      </c>
      <c r="AA207" s="23" t="str">
        <f>IF(Final_DF!AX207="","",Final_DF!AX207)</f>
        <v/>
      </c>
      <c r="AB207" s="23" t="str">
        <f>IF(Final_DF!AY207="","",Final_DF!AY207)</f>
        <v/>
      </c>
      <c r="AC207" s="23" t="str">
        <f>IF(Final_DF!M207="","",ROUND(Final_DF!M207,2))</f>
        <v/>
      </c>
      <c r="AD207" s="23" t="str">
        <f>IF(Final_DF!L207="","",ROUND(Final_DF!L207,2))</f>
        <v/>
      </c>
      <c r="AE207" s="23" t="str">
        <f>IF(Final_DF!AZ207="","",Final_DF!AZ207)</f>
        <v/>
      </c>
      <c r="AH207" s="23" t="str">
        <f>IF(Final_DF!AO207="","",Final_DF!AO207)</f>
        <v/>
      </c>
      <c r="AI207" s="23" t="str">
        <f>IF(Final_DF!AP207="","",Final_DF!AP207)</f>
        <v/>
      </c>
      <c r="AJ207" s="23" t="str">
        <f>IF(Final_DF!AH207="","",Final_DF!AH207)</f>
        <v/>
      </c>
      <c r="AK207" s="21" t="str">
        <f>IFERROR(VLOOKUP(A207,Postmarket!A:X,24,FALSE),"")</f>
        <v/>
      </c>
      <c r="AL207" s="21" t="str">
        <f>IFERROR(VLOOKUP(A207,Postmarket!A:X,23,FALSE),"")</f>
        <v/>
      </c>
      <c r="AM207" s="21" t="str">
        <f>IFERROR(VLOOKUP(A207,Postmarket!A:X,8,FALSE),"")</f>
        <v/>
      </c>
      <c r="AN207" s="21" t="str">
        <f>IFERROR(VLOOKUP(A207,Postmarket!A:F,5,FALSE),"")</f>
        <v/>
      </c>
      <c r="AO207" s="23" t="str">
        <f>IF(Final_DF!DB207="","",Final_DF!DB207)</f>
        <v/>
      </c>
      <c r="AP207" s="23" t="str">
        <f>IF(Final_DF!CZ207="","",Final_DF!CZ207)</f>
        <v/>
      </c>
      <c r="AQ207" s="23" t="str">
        <f>IF(Final_DF!DA207="","",Final_DF!DA207)</f>
        <v/>
      </c>
      <c r="AR207" s="23" t="str">
        <f>IF(Final_DF!DC207="","",Final_DF!DC207)</f>
        <v/>
      </c>
      <c r="AS207" s="23" t="str">
        <f>IF(Final_DF!DD207="","",Final_DF!DD207)</f>
        <v/>
      </c>
      <c r="AT207" s="23" t="str">
        <f>IF(Final_DF!DE207="","",Final_DF!DE207)</f>
        <v/>
      </c>
      <c r="AU207" s="23" t="str">
        <f>IF(Final_DF!DF207="","",Final_DF!DF207)</f>
        <v/>
      </c>
      <c r="DP207" s="3"/>
      <c r="DQ207" s="3"/>
      <c r="DW207" s="3"/>
      <c r="DX207" s="3"/>
      <c r="ED207" s="3"/>
      <c r="EE207" s="3"/>
      <c r="EF207" s="55"/>
      <c r="EO207" s="3"/>
      <c r="EP207" s="55"/>
      <c r="FB207" s="3"/>
      <c r="FC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HA207" s="3"/>
      <c r="HB207" s="3"/>
      <c r="HC207" s="3"/>
      <c r="HD207" s="3"/>
      <c r="HE207" s="3"/>
      <c r="HF207" s="3"/>
      <c r="HG207" s="3"/>
      <c r="HH207" s="3"/>
      <c r="HI207" s="3"/>
      <c r="HJ207" s="3"/>
      <c r="HK207" s="3"/>
      <c r="HL207" s="3"/>
      <c r="HM207" s="3"/>
      <c r="HN207" s="55"/>
      <c r="HO207" s="3"/>
      <c r="HP207" s="3"/>
      <c r="HQ207" s="3"/>
      <c r="HR207" s="3"/>
      <c r="HS207" s="3"/>
      <c r="HT207" s="3"/>
      <c r="HU207" s="3"/>
      <c r="HV207" s="3"/>
      <c r="HW207" s="3"/>
      <c r="HX207" s="3"/>
      <c r="HY207" s="3"/>
      <c r="HZ207" s="3"/>
      <c r="IA207" s="3"/>
      <c r="IB207" s="3"/>
      <c r="IC207" s="3"/>
      <c r="ID207" s="3"/>
    </row>
    <row r="208" spans="1:238" x14ac:dyDescent="0.25">
      <c r="A208" s="21" t="str">
        <f>IF(Final_DF!A208="","",Final_DF!A208)</f>
        <v/>
      </c>
      <c r="B208" s="21" t="str">
        <f>IF(Final_DF!G208="","",Final_DF!G208)</f>
        <v/>
      </c>
      <c r="C208" s="21" t="str">
        <f>IF(Final_DF!E208="","",Final_DF!E208)</f>
        <v/>
      </c>
      <c r="D208" s="21" t="str">
        <f>IF(Final_DF!F208="","",Final_DF!F208)</f>
        <v/>
      </c>
      <c r="E208" s="21" t="str">
        <f>IF(Final_DF!BT208="","",Final_DF!BT208)</f>
        <v/>
      </c>
      <c r="F208" s="21" t="str">
        <f>IF(Final_DF!BJ208="","",Final_DF!BJ208)</f>
        <v/>
      </c>
      <c r="G208" s="21" t="str">
        <f>IF(Final_DF!CS208="","",Final_DF!CS208)</f>
        <v/>
      </c>
      <c r="H208" s="37" t="str">
        <f>IF(Final_DF!CT208="","",Final_DF!CT208)</f>
        <v/>
      </c>
      <c r="I208" s="37" t="str">
        <f>IF(Final_DF!CU208="","",Final_DF!CU208)</f>
        <v/>
      </c>
      <c r="J208" s="21" t="str">
        <f>IF(Final_DF!CQ208="","",Final_DF!CQ208)</f>
        <v/>
      </c>
      <c r="K208" s="21" t="str">
        <f>IF(Final_DF!CB208="","",Final_DF!CB208)</f>
        <v/>
      </c>
      <c r="L208" s="22" t="str">
        <f>IF(Final_DF!CV208="","",Final_DF!CV208)</f>
        <v/>
      </c>
      <c r="M208" s="22" t="str">
        <f>IF(Final_DF!CW208="","",Final_DF!CW208)</f>
        <v/>
      </c>
      <c r="N208" s="22" t="str">
        <f>IF(Final_DF!CX208="","",Final_DF!CX208)</f>
        <v/>
      </c>
      <c r="O208" s="22" t="str">
        <f>IF(Final_DF!CY208="","",Final_DF!CY208)</f>
        <v/>
      </c>
      <c r="P208" s="22" t="str">
        <f>IF(Final_DF!CM208="","",Final_DF!CM208)</f>
        <v/>
      </c>
      <c r="Q208" s="22" t="str">
        <f>IF(Final_DF!CN208="","",Final_DF!CN208)</f>
        <v/>
      </c>
      <c r="R208" s="22" t="str">
        <f>IF(P208="","",ROUND((Final_DF!CO208/6)+1,0))</f>
        <v/>
      </c>
      <c r="S208" s="22" t="str">
        <f>IF(Final_DF!CP208="","",Final_DF!CP208)</f>
        <v/>
      </c>
      <c r="T208" s="22">
        <f>IFERROR(VLOOKUP(A208,VSLRT!A:E,3,FALSE),"")</f>
        <v>0</v>
      </c>
      <c r="U208" s="22">
        <f>IFERROR(VLOOKUP(A208,VSLRT!A:E,4,FALSE),"")</f>
        <v>0</v>
      </c>
      <c r="V208" s="22">
        <f>IFERROR(VLOOKUP(A208,VSLRT!A:E,5,FALSE),"")</f>
        <v>0</v>
      </c>
      <c r="W208" s="23" t="str">
        <f>IF(Final_DF!BA208="","",Final_DF!BA208)</f>
        <v/>
      </c>
      <c r="X208" s="23" t="str">
        <f>IF(Final_DF!BB208="","",Final_DF!BB208)</f>
        <v/>
      </c>
      <c r="Y208" s="23" t="str">
        <f>IF(Final_DF!BC208="","",Final_DF!BC208)</f>
        <v/>
      </c>
      <c r="Z208" s="23" t="str">
        <f>IF(Final_DF!AW208="","",Final_DF!AW208)</f>
        <v/>
      </c>
      <c r="AA208" s="23" t="str">
        <f>IF(Final_DF!AX208="","",Final_DF!AX208)</f>
        <v/>
      </c>
      <c r="AB208" s="23" t="str">
        <f>IF(Final_DF!AY208="","",Final_DF!AY208)</f>
        <v/>
      </c>
      <c r="AC208" s="23" t="str">
        <f>IF(Final_DF!M208="","",ROUND(Final_DF!M208,2))</f>
        <v/>
      </c>
      <c r="AD208" s="23" t="str">
        <f>IF(Final_DF!L208="","",ROUND(Final_DF!L208,2))</f>
        <v/>
      </c>
      <c r="AE208" s="23" t="str">
        <f>IF(Final_DF!AZ208="","",Final_DF!AZ208)</f>
        <v/>
      </c>
      <c r="AH208" s="23" t="str">
        <f>IF(Final_DF!AO208="","",Final_DF!AO208)</f>
        <v/>
      </c>
      <c r="AI208" s="23" t="str">
        <f>IF(Final_DF!AP208="","",Final_DF!AP208)</f>
        <v/>
      </c>
      <c r="AJ208" s="23" t="str">
        <f>IF(Final_DF!AH208="","",Final_DF!AH208)</f>
        <v/>
      </c>
      <c r="AK208" s="21" t="str">
        <f>IFERROR(VLOOKUP(A208,Postmarket!A:X,24,FALSE),"")</f>
        <v/>
      </c>
      <c r="AL208" s="21" t="str">
        <f>IFERROR(VLOOKUP(A208,Postmarket!A:X,23,FALSE),"")</f>
        <v/>
      </c>
      <c r="AM208" s="21" t="str">
        <f>IFERROR(VLOOKUP(A208,Postmarket!A:X,8,FALSE),"")</f>
        <v/>
      </c>
      <c r="AN208" s="21" t="str">
        <f>IFERROR(VLOOKUP(A208,Postmarket!A:F,5,FALSE),"")</f>
        <v/>
      </c>
      <c r="AO208" s="23" t="str">
        <f>IF(Final_DF!DB208="","",Final_DF!DB208)</f>
        <v/>
      </c>
      <c r="AP208" s="23" t="str">
        <f>IF(Final_DF!CZ208="","",Final_DF!CZ208)</f>
        <v/>
      </c>
      <c r="AQ208" s="23" t="str">
        <f>IF(Final_DF!DA208="","",Final_DF!DA208)</f>
        <v/>
      </c>
      <c r="AR208" s="23" t="str">
        <f>IF(Final_DF!DC208="","",Final_DF!DC208)</f>
        <v/>
      </c>
      <c r="AS208" s="23" t="str">
        <f>IF(Final_DF!DD208="","",Final_DF!DD208)</f>
        <v/>
      </c>
      <c r="AT208" s="23" t="str">
        <f>IF(Final_DF!DE208="","",Final_DF!DE208)</f>
        <v/>
      </c>
      <c r="AU208" s="23" t="str">
        <f>IF(Final_DF!DF208="","",Final_DF!DF208)</f>
        <v/>
      </c>
      <c r="DP208" s="3"/>
      <c r="DQ208" s="3"/>
      <c r="DW208" s="3"/>
      <c r="DX208" s="3"/>
      <c r="ED208" s="3"/>
      <c r="EE208" s="3"/>
      <c r="EF208" s="55"/>
      <c r="EO208" s="3"/>
      <c r="EP208" s="55"/>
      <c r="FB208" s="3"/>
      <c r="FC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HA208" s="3"/>
      <c r="HB208" s="3"/>
      <c r="HC208" s="3"/>
      <c r="HD208" s="3"/>
      <c r="HE208" s="3"/>
      <c r="HF208" s="3"/>
      <c r="HG208" s="3"/>
      <c r="HH208" s="3"/>
      <c r="HI208" s="3"/>
      <c r="HJ208" s="3"/>
      <c r="HK208" s="3"/>
      <c r="HL208" s="3"/>
      <c r="HM208" s="3"/>
      <c r="HN208" s="55"/>
      <c r="HO208" s="3"/>
      <c r="HP208" s="3"/>
      <c r="HQ208" s="3"/>
      <c r="HR208" s="3"/>
      <c r="HS208" s="3"/>
      <c r="HT208" s="3"/>
      <c r="HU208" s="3"/>
      <c r="HV208" s="3"/>
      <c r="HW208" s="3"/>
      <c r="HX208" s="3"/>
      <c r="HY208" s="3"/>
      <c r="HZ208" s="3"/>
      <c r="IA208" s="3"/>
      <c r="IB208" s="3"/>
      <c r="IC208" s="3"/>
      <c r="ID208" s="3"/>
    </row>
    <row r="209" spans="1:238" x14ac:dyDescent="0.25">
      <c r="A209" s="21" t="str">
        <f>IF(Final_DF!A209="","",Final_DF!A209)</f>
        <v/>
      </c>
      <c r="B209" s="21" t="str">
        <f>IF(Final_DF!G209="","",Final_DF!G209)</f>
        <v/>
      </c>
      <c r="C209" s="21" t="str">
        <f>IF(Final_DF!E209="","",Final_DF!E209)</f>
        <v/>
      </c>
      <c r="D209" s="21" t="str">
        <f>IF(Final_DF!F209="","",Final_DF!F209)</f>
        <v/>
      </c>
      <c r="E209" s="21" t="str">
        <f>IF(Final_DF!BT209="","",Final_DF!BT209)</f>
        <v/>
      </c>
      <c r="F209" s="21" t="str">
        <f>IF(Final_DF!BJ209="","",Final_DF!BJ209)</f>
        <v/>
      </c>
      <c r="G209" s="21" t="str">
        <f>IF(Final_DF!CS209="","",Final_DF!CS209)</f>
        <v/>
      </c>
      <c r="H209" s="37" t="str">
        <f>IF(Final_DF!CT209="","",Final_DF!CT209)</f>
        <v/>
      </c>
      <c r="I209" s="37" t="str">
        <f>IF(Final_DF!CU209="","",Final_DF!CU209)</f>
        <v/>
      </c>
      <c r="J209" s="21" t="str">
        <f>IF(Final_DF!CQ209="","",Final_DF!CQ209)</f>
        <v/>
      </c>
      <c r="K209" s="21" t="str">
        <f>IF(Final_DF!CB209="","",Final_DF!CB209)</f>
        <v/>
      </c>
      <c r="L209" s="22" t="str">
        <f>IF(Final_DF!CV209="","",Final_DF!CV209)</f>
        <v/>
      </c>
      <c r="M209" s="22" t="str">
        <f>IF(Final_DF!CW209="","",Final_DF!CW209)</f>
        <v/>
      </c>
      <c r="N209" s="22" t="str">
        <f>IF(Final_DF!CX209="","",Final_DF!CX209)</f>
        <v/>
      </c>
      <c r="O209" s="22" t="str">
        <f>IF(Final_DF!CY209="","",Final_DF!CY209)</f>
        <v/>
      </c>
      <c r="P209" s="22" t="str">
        <f>IF(Final_DF!CM209="","",Final_DF!CM209)</f>
        <v/>
      </c>
      <c r="Q209" s="22" t="str">
        <f>IF(Final_DF!CN209="","",Final_DF!CN209)</f>
        <v/>
      </c>
      <c r="R209" s="22" t="str">
        <f>IF(P209="","",ROUND((Final_DF!CO209/6)+1,0))</f>
        <v/>
      </c>
      <c r="S209" s="22" t="str">
        <f>IF(Final_DF!CP209="","",Final_DF!CP209)</f>
        <v/>
      </c>
      <c r="T209" s="22">
        <f>IFERROR(VLOOKUP(A209,VSLRT!A:E,3,FALSE),"")</f>
        <v>0</v>
      </c>
      <c r="U209" s="22">
        <f>IFERROR(VLOOKUP(A209,VSLRT!A:E,4,FALSE),"")</f>
        <v>0</v>
      </c>
      <c r="V209" s="22">
        <f>IFERROR(VLOOKUP(A209,VSLRT!A:E,5,FALSE),"")</f>
        <v>0</v>
      </c>
      <c r="W209" s="23" t="str">
        <f>IF(Final_DF!BA209="","",Final_DF!BA209)</f>
        <v/>
      </c>
      <c r="X209" s="23" t="str">
        <f>IF(Final_DF!BB209="","",Final_DF!BB209)</f>
        <v/>
      </c>
      <c r="Y209" s="23" t="str">
        <f>IF(Final_DF!BC209="","",Final_DF!BC209)</f>
        <v/>
      </c>
      <c r="Z209" s="23" t="str">
        <f>IF(Final_DF!AW209="","",Final_DF!AW209)</f>
        <v/>
      </c>
      <c r="AA209" s="23" t="str">
        <f>IF(Final_DF!AX209="","",Final_DF!AX209)</f>
        <v/>
      </c>
      <c r="AB209" s="23" t="str">
        <f>IF(Final_DF!AY209="","",Final_DF!AY209)</f>
        <v/>
      </c>
      <c r="AC209" s="23" t="str">
        <f>IF(Final_DF!M209="","",ROUND(Final_DF!M209,2))</f>
        <v/>
      </c>
      <c r="AD209" s="23" t="str">
        <f>IF(Final_DF!L209="","",ROUND(Final_DF!L209,2))</f>
        <v/>
      </c>
      <c r="AE209" s="23" t="str">
        <f>IF(Final_DF!AZ209="","",Final_DF!AZ209)</f>
        <v/>
      </c>
      <c r="AH209" s="23" t="str">
        <f>IF(Final_DF!AO209="","",Final_DF!AO209)</f>
        <v/>
      </c>
      <c r="AI209" s="23" t="str">
        <f>IF(Final_DF!AP209="","",Final_DF!AP209)</f>
        <v/>
      </c>
      <c r="AJ209" s="23" t="str">
        <f>IF(Final_DF!AH209="","",Final_DF!AH209)</f>
        <v/>
      </c>
      <c r="AK209" s="21" t="str">
        <f>IFERROR(VLOOKUP(A209,Postmarket!A:X,24,FALSE),"")</f>
        <v/>
      </c>
      <c r="AL209" s="21" t="str">
        <f>IFERROR(VLOOKUP(A209,Postmarket!A:X,23,FALSE),"")</f>
        <v/>
      </c>
      <c r="AM209" s="21" t="str">
        <f>IFERROR(VLOOKUP(A209,Postmarket!A:X,8,FALSE),"")</f>
        <v/>
      </c>
      <c r="AN209" s="21" t="str">
        <f>IFERROR(VLOOKUP(A209,Postmarket!A:F,5,FALSE),"")</f>
        <v/>
      </c>
      <c r="AO209" s="23" t="str">
        <f>IF(Final_DF!DB209="","",Final_DF!DB209)</f>
        <v/>
      </c>
      <c r="AP209" s="23" t="str">
        <f>IF(Final_DF!CZ209="","",Final_DF!CZ209)</f>
        <v/>
      </c>
      <c r="AQ209" s="23" t="str">
        <f>IF(Final_DF!DA209="","",Final_DF!DA209)</f>
        <v/>
      </c>
      <c r="AR209" s="23" t="str">
        <f>IF(Final_DF!DC209="","",Final_DF!DC209)</f>
        <v/>
      </c>
      <c r="AS209" s="23" t="str">
        <f>IF(Final_DF!DD209="","",Final_DF!DD209)</f>
        <v/>
      </c>
      <c r="AT209" s="23" t="str">
        <f>IF(Final_DF!DE209="","",Final_DF!DE209)</f>
        <v/>
      </c>
      <c r="AU209" s="23" t="str">
        <f>IF(Final_DF!DF209="","",Final_DF!DF209)</f>
        <v/>
      </c>
      <c r="DP209" s="3"/>
      <c r="DQ209" s="3"/>
      <c r="DW209" s="3"/>
      <c r="DX209" s="3"/>
      <c r="ED209" s="3"/>
      <c r="EE209" s="3"/>
      <c r="EF209" s="55"/>
      <c r="EO209" s="3"/>
      <c r="EP209" s="55"/>
      <c r="FB209" s="3"/>
      <c r="FC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HA209" s="3"/>
      <c r="HB209" s="3"/>
      <c r="HC209" s="3"/>
      <c r="HD209" s="3"/>
      <c r="HE209" s="3"/>
      <c r="HF209" s="3"/>
      <c r="HG209" s="3"/>
      <c r="HH209" s="3"/>
      <c r="HI209" s="3"/>
      <c r="HJ209" s="3"/>
      <c r="HK209" s="3"/>
      <c r="HL209" s="3"/>
      <c r="HM209" s="3"/>
      <c r="HN209" s="55"/>
      <c r="HO209" s="3"/>
      <c r="HP209" s="3"/>
      <c r="HQ209" s="3"/>
      <c r="HR209" s="3"/>
      <c r="HS209" s="3"/>
      <c r="HT209" s="3"/>
      <c r="HU209" s="3"/>
      <c r="HV209" s="3"/>
      <c r="HW209" s="3"/>
      <c r="HX209" s="3"/>
      <c r="HY209" s="3"/>
      <c r="HZ209" s="3"/>
      <c r="IA209" s="3"/>
      <c r="IB209" s="3"/>
      <c r="IC209" s="3"/>
      <c r="ID209" s="3"/>
    </row>
    <row r="210" spans="1:238" x14ac:dyDescent="0.25">
      <c r="A210" s="21" t="str">
        <f>IF(Final_DF!A210="","",Final_DF!A210)</f>
        <v/>
      </c>
      <c r="B210" s="21" t="str">
        <f>IF(Final_DF!G210="","",Final_DF!G210)</f>
        <v/>
      </c>
      <c r="C210" s="21" t="str">
        <f>IF(Final_DF!E210="","",Final_DF!E210)</f>
        <v/>
      </c>
      <c r="D210" s="21" t="str">
        <f>IF(Final_DF!F210="","",Final_DF!F210)</f>
        <v/>
      </c>
      <c r="E210" s="21" t="str">
        <f>IF(Final_DF!BT210="","",Final_DF!BT210)</f>
        <v/>
      </c>
      <c r="F210" s="21" t="str">
        <f>IF(Final_DF!BJ210="","",Final_DF!BJ210)</f>
        <v/>
      </c>
      <c r="G210" s="21" t="str">
        <f>IF(Final_DF!CS210="","",Final_DF!CS210)</f>
        <v/>
      </c>
      <c r="H210" s="37" t="str">
        <f>IF(Final_DF!CT210="","",Final_DF!CT210)</f>
        <v/>
      </c>
      <c r="I210" s="37" t="str">
        <f>IF(Final_DF!CU210="","",Final_DF!CU210)</f>
        <v/>
      </c>
      <c r="J210" s="21" t="str">
        <f>IF(Final_DF!CQ210="","",Final_DF!CQ210)</f>
        <v/>
      </c>
      <c r="K210" s="21" t="str">
        <f>IF(Final_DF!CB210="","",Final_DF!CB210)</f>
        <v/>
      </c>
      <c r="L210" s="22" t="str">
        <f>IF(Final_DF!CV210="","",Final_DF!CV210)</f>
        <v/>
      </c>
      <c r="M210" s="22" t="str">
        <f>IF(Final_DF!CW210="","",Final_DF!CW210)</f>
        <v/>
      </c>
      <c r="N210" s="22" t="str">
        <f>IF(Final_DF!CX210="","",Final_DF!CX210)</f>
        <v/>
      </c>
      <c r="O210" s="22" t="str">
        <f>IF(Final_DF!CY210="","",Final_DF!CY210)</f>
        <v/>
      </c>
      <c r="P210" s="22" t="str">
        <f>IF(Final_DF!CM210="","",Final_DF!CM210)</f>
        <v/>
      </c>
      <c r="Q210" s="22" t="str">
        <f>IF(Final_DF!CN210="","",Final_DF!CN210)</f>
        <v/>
      </c>
      <c r="R210" s="22" t="str">
        <f>IF(P210="","",ROUND((Final_DF!CO210/6)+1,0))</f>
        <v/>
      </c>
      <c r="S210" s="22" t="str">
        <f>IF(Final_DF!CP210="","",Final_DF!CP210)</f>
        <v/>
      </c>
      <c r="T210" s="22">
        <f>IFERROR(VLOOKUP(A210,VSLRT!A:E,3,FALSE),"")</f>
        <v>0</v>
      </c>
      <c r="U210" s="22">
        <f>IFERROR(VLOOKUP(A210,VSLRT!A:E,4,FALSE),"")</f>
        <v>0</v>
      </c>
      <c r="V210" s="22">
        <f>IFERROR(VLOOKUP(A210,VSLRT!A:E,5,FALSE),"")</f>
        <v>0</v>
      </c>
      <c r="W210" s="23" t="str">
        <f>IF(Final_DF!BA210="","",Final_DF!BA210)</f>
        <v/>
      </c>
      <c r="X210" s="23" t="str">
        <f>IF(Final_DF!BB210="","",Final_DF!BB210)</f>
        <v/>
      </c>
      <c r="Y210" s="23" t="str">
        <f>IF(Final_DF!BC210="","",Final_DF!BC210)</f>
        <v/>
      </c>
      <c r="Z210" s="23" t="str">
        <f>IF(Final_DF!AW210="","",Final_DF!AW210)</f>
        <v/>
      </c>
      <c r="AA210" s="23" t="str">
        <f>IF(Final_DF!AX210="","",Final_DF!AX210)</f>
        <v/>
      </c>
      <c r="AB210" s="23" t="str">
        <f>IF(Final_DF!AY210="","",Final_DF!AY210)</f>
        <v/>
      </c>
      <c r="AC210" s="23" t="str">
        <f>IF(Final_DF!M210="","",ROUND(Final_DF!M210,2))</f>
        <v/>
      </c>
      <c r="AD210" s="23" t="str">
        <f>IF(Final_DF!L210="","",ROUND(Final_DF!L210,2))</f>
        <v/>
      </c>
      <c r="AE210" s="23" t="str">
        <f>IF(Final_DF!AZ210="","",Final_DF!AZ210)</f>
        <v/>
      </c>
      <c r="AH210" s="23" t="str">
        <f>IF(Final_DF!AO210="","",Final_DF!AO210)</f>
        <v/>
      </c>
      <c r="AI210" s="23" t="str">
        <f>IF(Final_DF!AP210="","",Final_DF!AP210)</f>
        <v/>
      </c>
      <c r="AJ210" s="23" t="str">
        <f>IF(Final_DF!AH210="","",Final_DF!AH210)</f>
        <v/>
      </c>
      <c r="AK210" s="21" t="str">
        <f>IFERROR(VLOOKUP(A210,Postmarket!A:X,24,FALSE),"")</f>
        <v/>
      </c>
      <c r="AL210" s="21" t="str">
        <f>IFERROR(VLOOKUP(A210,Postmarket!A:X,23,FALSE),"")</f>
        <v/>
      </c>
      <c r="AM210" s="21" t="str">
        <f>IFERROR(VLOOKUP(A210,Postmarket!A:X,8,FALSE),"")</f>
        <v/>
      </c>
      <c r="AN210" s="21" t="str">
        <f>IFERROR(VLOOKUP(A210,Postmarket!A:F,5,FALSE),"")</f>
        <v/>
      </c>
      <c r="AO210" s="23" t="str">
        <f>IF(Final_DF!DB210="","",Final_DF!DB210)</f>
        <v/>
      </c>
      <c r="AP210" s="23" t="str">
        <f>IF(Final_DF!CZ210="","",Final_DF!CZ210)</f>
        <v/>
      </c>
      <c r="AQ210" s="23" t="str">
        <f>IF(Final_DF!DA210="","",Final_DF!DA210)</f>
        <v/>
      </c>
      <c r="AR210" s="23" t="str">
        <f>IF(Final_DF!DC210="","",Final_DF!DC210)</f>
        <v/>
      </c>
      <c r="AS210" s="23" t="str">
        <f>IF(Final_DF!DD210="","",Final_DF!DD210)</f>
        <v/>
      </c>
      <c r="AT210" s="23" t="str">
        <f>IF(Final_DF!DE210="","",Final_DF!DE210)</f>
        <v/>
      </c>
      <c r="AU210" s="23" t="str">
        <f>IF(Final_DF!DF210="","",Final_DF!DF210)</f>
        <v/>
      </c>
      <c r="DP210" s="3"/>
      <c r="DQ210" s="3"/>
      <c r="DW210" s="3"/>
      <c r="DX210" s="3"/>
      <c r="ED210" s="3"/>
      <c r="EE210" s="3"/>
      <c r="EF210" s="55"/>
      <c r="EO210" s="3"/>
      <c r="EP210" s="55"/>
      <c r="FB210" s="3"/>
      <c r="FC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HA210" s="3"/>
      <c r="HB210" s="3"/>
      <c r="HC210" s="3"/>
      <c r="HD210" s="3"/>
      <c r="HE210" s="3"/>
      <c r="HF210" s="3"/>
      <c r="HG210" s="3"/>
      <c r="HH210" s="3"/>
      <c r="HI210" s="3"/>
      <c r="HJ210" s="3"/>
      <c r="HK210" s="3"/>
      <c r="HL210" s="3"/>
      <c r="HM210" s="3"/>
      <c r="HN210" s="55"/>
      <c r="HO210" s="3"/>
      <c r="HP210" s="3"/>
      <c r="HQ210" s="3"/>
      <c r="HR210" s="3"/>
      <c r="HS210" s="3"/>
      <c r="HT210" s="3"/>
      <c r="HU210" s="3"/>
      <c r="HV210" s="3"/>
      <c r="HW210" s="3"/>
      <c r="HX210" s="3"/>
      <c r="HY210" s="3"/>
      <c r="HZ210" s="3"/>
      <c r="IA210" s="3"/>
      <c r="IB210" s="3"/>
      <c r="IC210" s="3"/>
      <c r="ID210" s="3"/>
    </row>
    <row r="211" spans="1:238" x14ac:dyDescent="0.25">
      <c r="A211" s="21" t="str">
        <f>IF(Final_DF!A211="","",Final_DF!A211)</f>
        <v/>
      </c>
      <c r="B211" s="21" t="str">
        <f>IF(Final_DF!G211="","",Final_DF!G211)</f>
        <v/>
      </c>
      <c r="C211" s="21" t="str">
        <f>IF(Final_DF!E211="","",Final_DF!E211)</f>
        <v/>
      </c>
      <c r="D211" s="21" t="str">
        <f>IF(Final_DF!F211="","",Final_DF!F211)</f>
        <v/>
      </c>
      <c r="E211" s="21" t="str">
        <f>IF(Final_DF!BT211="","",Final_DF!BT211)</f>
        <v/>
      </c>
      <c r="F211" s="21" t="str">
        <f>IF(Final_DF!BJ211="","",Final_DF!BJ211)</f>
        <v/>
      </c>
      <c r="G211" s="21" t="str">
        <f>IF(Final_DF!CS211="","",Final_DF!CS211)</f>
        <v/>
      </c>
      <c r="H211" s="37" t="str">
        <f>IF(Final_DF!CT211="","",Final_DF!CT211)</f>
        <v/>
      </c>
      <c r="I211" s="37" t="str">
        <f>IF(Final_DF!CU211="","",Final_DF!CU211)</f>
        <v/>
      </c>
      <c r="J211" s="21" t="str">
        <f>IF(Final_DF!CQ211="","",Final_DF!CQ211)</f>
        <v/>
      </c>
      <c r="K211" s="21" t="str">
        <f>IF(Final_DF!CB211="","",Final_DF!CB211)</f>
        <v/>
      </c>
      <c r="L211" s="22" t="str">
        <f>IF(Final_DF!CV211="","",Final_DF!CV211)</f>
        <v/>
      </c>
      <c r="M211" s="22" t="str">
        <f>IF(Final_DF!CW211="","",Final_DF!CW211)</f>
        <v/>
      </c>
      <c r="N211" s="22" t="str">
        <f>IF(Final_DF!CX211="","",Final_DF!CX211)</f>
        <v/>
      </c>
      <c r="O211" s="22" t="str">
        <f>IF(Final_DF!CY211="","",Final_DF!CY211)</f>
        <v/>
      </c>
      <c r="P211" s="22" t="str">
        <f>IF(Final_DF!CM211="","",Final_DF!CM211)</f>
        <v/>
      </c>
      <c r="Q211" s="22" t="str">
        <f>IF(Final_DF!CN211="","",Final_DF!CN211)</f>
        <v/>
      </c>
      <c r="R211" s="22" t="str">
        <f>IF(P211="","",ROUND((Final_DF!CO211/6)+1,0))</f>
        <v/>
      </c>
      <c r="S211" s="22" t="str">
        <f>IF(Final_DF!CP211="","",Final_DF!CP211)</f>
        <v/>
      </c>
      <c r="T211" s="22">
        <f>IFERROR(VLOOKUP(A211,VSLRT!A:E,3,FALSE),"")</f>
        <v>0</v>
      </c>
      <c r="U211" s="22">
        <f>IFERROR(VLOOKUP(A211,VSLRT!A:E,4,FALSE),"")</f>
        <v>0</v>
      </c>
      <c r="V211" s="22">
        <f>IFERROR(VLOOKUP(A211,VSLRT!A:E,5,FALSE),"")</f>
        <v>0</v>
      </c>
      <c r="W211" s="23" t="str">
        <f>IF(Final_DF!BA211="","",Final_DF!BA211)</f>
        <v/>
      </c>
      <c r="X211" s="23" t="str">
        <f>IF(Final_DF!BB211="","",Final_DF!BB211)</f>
        <v/>
      </c>
      <c r="Y211" s="23" t="str">
        <f>IF(Final_DF!BC211="","",Final_DF!BC211)</f>
        <v/>
      </c>
      <c r="Z211" s="23" t="str">
        <f>IF(Final_DF!AW211="","",Final_DF!AW211)</f>
        <v/>
      </c>
      <c r="AA211" s="23" t="str">
        <f>IF(Final_DF!AX211="","",Final_DF!AX211)</f>
        <v/>
      </c>
      <c r="AB211" s="23" t="str">
        <f>IF(Final_DF!AY211="","",Final_DF!AY211)</f>
        <v/>
      </c>
      <c r="AC211" s="23" t="str">
        <f>IF(Final_DF!M211="","",ROUND(Final_DF!M211,2))</f>
        <v/>
      </c>
      <c r="AD211" s="23" t="str">
        <f>IF(Final_DF!L211="","",ROUND(Final_DF!L211,2))</f>
        <v/>
      </c>
      <c r="AE211" s="23" t="str">
        <f>IF(Final_DF!AZ211="","",Final_DF!AZ211)</f>
        <v/>
      </c>
      <c r="AH211" s="23" t="str">
        <f>IF(Final_DF!AO211="","",Final_DF!AO211)</f>
        <v/>
      </c>
      <c r="AI211" s="23" t="str">
        <f>IF(Final_DF!AP211="","",Final_DF!AP211)</f>
        <v/>
      </c>
      <c r="AJ211" s="23" t="str">
        <f>IF(Final_DF!AH211="","",Final_DF!AH211)</f>
        <v/>
      </c>
      <c r="AK211" s="21" t="str">
        <f>IFERROR(VLOOKUP(A211,Postmarket!A:X,24,FALSE),"")</f>
        <v/>
      </c>
      <c r="AL211" s="21" t="str">
        <f>IFERROR(VLOOKUP(A211,Postmarket!A:X,23,FALSE),"")</f>
        <v/>
      </c>
      <c r="AM211" s="21" t="str">
        <f>IFERROR(VLOOKUP(A211,Postmarket!A:X,8,FALSE),"")</f>
        <v/>
      </c>
      <c r="AN211" s="21" t="str">
        <f>IFERROR(VLOOKUP(A211,Postmarket!A:F,5,FALSE),"")</f>
        <v/>
      </c>
      <c r="AO211" s="23" t="str">
        <f>IF(Final_DF!DB211="","",Final_DF!DB211)</f>
        <v/>
      </c>
      <c r="AP211" s="23" t="str">
        <f>IF(Final_DF!CZ211="","",Final_DF!CZ211)</f>
        <v/>
      </c>
      <c r="AQ211" s="23" t="str">
        <f>IF(Final_DF!DA211="","",Final_DF!DA211)</f>
        <v/>
      </c>
      <c r="AR211" s="23" t="str">
        <f>IF(Final_DF!DC211="","",Final_DF!DC211)</f>
        <v/>
      </c>
      <c r="AS211" s="23" t="str">
        <f>IF(Final_DF!DD211="","",Final_DF!DD211)</f>
        <v/>
      </c>
      <c r="AT211" s="23" t="str">
        <f>IF(Final_DF!DE211="","",Final_DF!DE211)</f>
        <v/>
      </c>
      <c r="AU211" s="23" t="str">
        <f>IF(Final_DF!DF211="","",Final_DF!DF211)</f>
        <v/>
      </c>
      <c r="DP211" s="3"/>
      <c r="DQ211" s="3"/>
      <c r="DW211" s="3"/>
      <c r="DX211" s="3"/>
      <c r="ED211" s="3"/>
      <c r="EE211" s="3"/>
      <c r="EF211" s="55"/>
      <c r="EO211" s="3"/>
      <c r="EP211" s="55"/>
      <c r="FB211" s="3"/>
      <c r="FC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HA211" s="3"/>
      <c r="HB211" s="3"/>
      <c r="HC211" s="3"/>
      <c r="HD211" s="3"/>
      <c r="HE211" s="3"/>
      <c r="HF211" s="3"/>
      <c r="HG211" s="3"/>
      <c r="HH211" s="3"/>
      <c r="HI211" s="3"/>
      <c r="HJ211" s="3"/>
      <c r="HK211" s="3"/>
      <c r="HL211" s="3"/>
      <c r="HM211" s="3"/>
      <c r="HN211" s="55"/>
      <c r="HO211" s="3"/>
      <c r="HP211" s="3"/>
      <c r="HQ211" s="3"/>
      <c r="HR211" s="3"/>
      <c r="HS211" s="3"/>
      <c r="HT211" s="3"/>
      <c r="HU211" s="3"/>
      <c r="HV211" s="3"/>
      <c r="HW211" s="3"/>
      <c r="HX211" s="3"/>
      <c r="HY211" s="3"/>
      <c r="HZ211" s="3"/>
      <c r="IA211" s="3"/>
      <c r="IB211" s="3"/>
      <c r="IC211" s="3"/>
      <c r="ID211" s="3"/>
    </row>
    <row r="212" spans="1:238" x14ac:dyDescent="0.25">
      <c r="A212" s="21" t="str">
        <f>IF(Final_DF!A212="","",Final_DF!A212)</f>
        <v/>
      </c>
      <c r="B212" s="21" t="str">
        <f>IF(Final_DF!G212="","",Final_DF!G212)</f>
        <v/>
      </c>
      <c r="C212" s="21" t="str">
        <f>IF(Final_DF!E212="","",Final_DF!E212)</f>
        <v/>
      </c>
      <c r="D212" s="21" t="str">
        <f>IF(Final_DF!F212="","",Final_DF!F212)</f>
        <v/>
      </c>
      <c r="E212" s="21" t="str">
        <f>IF(Final_DF!BT212="","",Final_DF!BT212)</f>
        <v/>
      </c>
      <c r="F212" s="21" t="str">
        <f>IF(Final_DF!BJ212="","",Final_DF!BJ212)</f>
        <v/>
      </c>
      <c r="G212" s="21" t="str">
        <f>IF(Final_DF!CS212="","",Final_DF!CS212)</f>
        <v/>
      </c>
      <c r="H212" s="37" t="str">
        <f>IF(Final_DF!CT212="","",Final_DF!CT212)</f>
        <v/>
      </c>
      <c r="I212" s="37" t="str">
        <f>IF(Final_DF!CU212="","",Final_DF!CU212)</f>
        <v/>
      </c>
      <c r="J212" s="21" t="str">
        <f>IF(Final_DF!CQ212="","",Final_DF!CQ212)</f>
        <v/>
      </c>
      <c r="K212" s="21" t="str">
        <f>IF(Final_DF!CB212="","",Final_DF!CB212)</f>
        <v/>
      </c>
      <c r="L212" s="22" t="str">
        <f>IF(Final_DF!CV212="","",Final_DF!CV212)</f>
        <v/>
      </c>
      <c r="M212" s="22" t="str">
        <f>IF(Final_DF!CW212="","",Final_DF!CW212)</f>
        <v/>
      </c>
      <c r="N212" s="22" t="str">
        <f>IF(Final_DF!CX212="","",Final_DF!CX212)</f>
        <v/>
      </c>
      <c r="O212" s="22" t="str">
        <f>IF(Final_DF!CY212="","",Final_DF!CY212)</f>
        <v/>
      </c>
      <c r="P212" s="22" t="str">
        <f>IF(Final_DF!CM212="","",Final_DF!CM212)</f>
        <v/>
      </c>
      <c r="Q212" s="22" t="str">
        <f>IF(Final_DF!CN212="","",Final_DF!CN212)</f>
        <v/>
      </c>
      <c r="R212" s="22" t="str">
        <f>IF(P212="","",ROUND((Final_DF!CO212/6)+1,0))</f>
        <v/>
      </c>
      <c r="S212" s="22" t="str">
        <f>IF(Final_DF!CP212="","",Final_DF!CP212)</f>
        <v/>
      </c>
      <c r="T212" s="22">
        <f>IFERROR(VLOOKUP(A212,VSLRT!A:E,3,FALSE),"")</f>
        <v>0</v>
      </c>
      <c r="U212" s="22">
        <f>IFERROR(VLOOKUP(A212,VSLRT!A:E,4,FALSE),"")</f>
        <v>0</v>
      </c>
      <c r="V212" s="22">
        <f>IFERROR(VLOOKUP(A212,VSLRT!A:E,5,FALSE),"")</f>
        <v>0</v>
      </c>
      <c r="W212" s="23" t="str">
        <f>IF(Final_DF!BA212="","",Final_DF!BA212)</f>
        <v/>
      </c>
      <c r="X212" s="23" t="str">
        <f>IF(Final_DF!BB212="","",Final_DF!BB212)</f>
        <v/>
      </c>
      <c r="Y212" s="23" t="str">
        <f>IF(Final_DF!BC212="","",Final_DF!BC212)</f>
        <v/>
      </c>
      <c r="Z212" s="23" t="str">
        <f>IF(Final_DF!AW212="","",Final_DF!AW212)</f>
        <v/>
      </c>
      <c r="AA212" s="23" t="str">
        <f>IF(Final_DF!AX212="","",Final_DF!AX212)</f>
        <v/>
      </c>
      <c r="AB212" s="23" t="str">
        <f>IF(Final_DF!AY212="","",Final_DF!AY212)</f>
        <v/>
      </c>
      <c r="AC212" s="23" t="str">
        <f>IF(Final_DF!M212="","",ROUND(Final_DF!M212,2))</f>
        <v/>
      </c>
      <c r="AD212" s="23" t="str">
        <f>IF(Final_DF!L212="","",ROUND(Final_DF!L212,2))</f>
        <v/>
      </c>
      <c r="AE212" s="23" t="str">
        <f>IF(Final_DF!AZ212="","",Final_DF!AZ212)</f>
        <v/>
      </c>
      <c r="AH212" s="23" t="str">
        <f>IF(Final_DF!AO212="","",Final_DF!AO212)</f>
        <v/>
      </c>
      <c r="AI212" s="23" t="str">
        <f>IF(Final_DF!AP212="","",Final_DF!AP212)</f>
        <v/>
      </c>
      <c r="AJ212" s="23" t="str">
        <f>IF(Final_DF!AH212="","",Final_DF!AH212)</f>
        <v/>
      </c>
      <c r="AK212" s="21" t="str">
        <f>IFERROR(VLOOKUP(A212,Postmarket!A:X,24,FALSE),"")</f>
        <v/>
      </c>
      <c r="AL212" s="21" t="str">
        <f>IFERROR(VLOOKUP(A212,Postmarket!A:X,23,FALSE),"")</f>
        <v/>
      </c>
      <c r="AM212" s="21" t="str">
        <f>IFERROR(VLOOKUP(A212,Postmarket!A:X,8,FALSE),"")</f>
        <v/>
      </c>
      <c r="AN212" s="21" t="str">
        <f>IFERROR(VLOOKUP(A212,Postmarket!A:F,5,FALSE),"")</f>
        <v/>
      </c>
      <c r="AO212" s="23" t="str">
        <f>IF(Final_DF!DB212="","",Final_DF!DB212)</f>
        <v/>
      </c>
      <c r="AP212" s="23" t="str">
        <f>IF(Final_DF!CZ212="","",Final_DF!CZ212)</f>
        <v/>
      </c>
      <c r="AQ212" s="23" t="str">
        <f>IF(Final_DF!DA212="","",Final_DF!DA212)</f>
        <v/>
      </c>
      <c r="AR212" s="23" t="str">
        <f>IF(Final_DF!DC212="","",Final_DF!DC212)</f>
        <v/>
      </c>
      <c r="AS212" s="23" t="str">
        <f>IF(Final_DF!DD212="","",Final_DF!DD212)</f>
        <v/>
      </c>
      <c r="AT212" s="23" t="str">
        <f>IF(Final_DF!DE212="","",Final_DF!DE212)</f>
        <v/>
      </c>
      <c r="AU212" s="23" t="str">
        <f>IF(Final_DF!DF212="","",Final_DF!DF212)</f>
        <v/>
      </c>
      <c r="DP212" s="3"/>
      <c r="DQ212" s="3"/>
      <c r="DW212" s="3"/>
      <c r="DX212" s="3"/>
      <c r="ED212" s="3"/>
      <c r="EE212" s="3"/>
      <c r="EF212" s="55"/>
      <c r="EO212" s="3"/>
      <c r="EP212" s="55"/>
      <c r="FB212" s="3"/>
      <c r="FC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HA212" s="3"/>
      <c r="HB212" s="3"/>
      <c r="HC212" s="3"/>
      <c r="HD212" s="3"/>
      <c r="HE212" s="3"/>
      <c r="HF212" s="3"/>
      <c r="HG212" s="3"/>
      <c r="HH212" s="3"/>
      <c r="HI212" s="3"/>
      <c r="HJ212" s="3"/>
      <c r="HK212" s="3"/>
      <c r="HL212" s="3"/>
      <c r="HM212" s="3"/>
      <c r="HN212" s="55"/>
      <c r="HO212" s="3"/>
      <c r="HP212" s="3"/>
      <c r="HQ212" s="3"/>
      <c r="HR212" s="3"/>
      <c r="HS212" s="3"/>
      <c r="HT212" s="3"/>
      <c r="HU212" s="3"/>
      <c r="HV212" s="3"/>
      <c r="HW212" s="3"/>
      <c r="HX212" s="3"/>
      <c r="HY212" s="3"/>
      <c r="HZ212" s="3"/>
      <c r="IA212" s="3"/>
      <c r="IB212" s="3"/>
      <c r="IC212" s="3"/>
      <c r="ID212" s="3"/>
    </row>
    <row r="213" spans="1:238" x14ac:dyDescent="0.25">
      <c r="A213" s="21" t="str">
        <f>IF(Final_DF!A213="","",Final_DF!A213)</f>
        <v/>
      </c>
      <c r="B213" s="21" t="str">
        <f>IF(Final_DF!G213="","",Final_DF!G213)</f>
        <v/>
      </c>
      <c r="C213" s="21" t="str">
        <f>IF(Final_DF!E213="","",Final_DF!E213)</f>
        <v/>
      </c>
      <c r="D213" s="21" t="str">
        <f>IF(Final_DF!F213="","",Final_DF!F213)</f>
        <v/>
      </c>
      <c r="E213" s="21" t="str">
        <f>IF(Final_DF!BT213="","",Final_DF!BT213)</f>
        <v/>
      </c>
      <c r="F213" s="21" t="str">
        <f>IF(Final_DF!BJ213="","",Final_DF!BJ213)</f>
        <v/>
      </c>
      <c r="G213" s="21" t="str">
        <f>IF(Final_DF!CS213="","",Final_DF!CS213)</f>
        <v/>
      </c>
      <c r="H213" s="37" t="str">
        <f>IF(Final_DF!CT213="","",Final_DF!CT213)</f>
        <v/>
      </c>
      <c r="I213" s="37" t="str">
        <f>IF(Final_DF!CU213="","",Final_DF!CU213)</f>
        <v/>
      </c>
      <c r="J213" s="21" t="str">
        <f>IF(Final_DF!CQ213="","",Final_DF!CQ213)</f>
        <v/>
      </c>
      <c r="K213" s="21" t="str">
        <f>IF(Final_DF!CB213="","",Final_DF!CB213)</f>
        <v/>
      </c>
      <c r="L213" s="22" t="str">
        <f>IF(Final_DF!CV213="","",Final_DF!CV213)</f>
        <v/>
      </c>
      <c r="M213" s="22" t="str">
        <f>IF(Final_DF!CW213="","",Final_DF!CW213)</f>
        <v/>
      </c>
      <c r="N213" s="22" t="str">
        <f>IF(Final_DF!CX213="","",Final_DF!CX213)</f>
        <v/>
      </c>
      <c r="O213" s="22" t="str">
        <f>IF(Final_DF!CY213="","",Final_DF!CY213)</f>
        <v/>
      </c>
      <c r="P213" s="22" t="str">
        <f>IF(Final_DF!CM213="","",Final_DF!CM213)</f>
        <v/>
      </c>
      <c r="Q213" s="22" t="str">
        <f>IF(Final_DF!CN213="","",Final_DF!CN213)</f>
        <v/>
      </c>
      <c r="R213" s="22" t="str">
        <f>IF(P213="","",ROUND((Final_DF!CO213/6)+1,0))</f>
        <v/>
      </c>
      <c r="S213" s="22" t="str">
        <f>IF(Final_DF!CP213="","",Final_DF!CP213)</f>
        <v/>
      </c>
      <c r="T213" s="22">
        <f>IFERROR(VLOOKUP(A213,VSLRT!A:E,3,FALSE),"")</f>
        <v>0</v>
      </c>
      <c r="U213" s="22">
        <f>IFERROR(VLOOKUP(A213,VSLRT!A:E,4,FALSE),"")</f>
        <v>0</v>
      </c>
      <c r="V213" s="22">
        <f>IFERROR(VLOOKUP(A213,VSLRT!A:E,5,FALSE),"")</f>
        <v>0</v>
      </c>
      <c r="W213" s="23" t="str">
        <f>IF(Final_DF!BA213="","",Final_DF!BA213)</f>
        <v/>
      </c>
      <c r="X213" s="23" t="str">
        <f>IF(Final_DF!BB213="","",Final_DF!BB213)</f>
        <v/>
      </c>
      <c r="Y213" s="23" t="str">
        <f>IF(Final_DF!BC213="","",Final_DF!BC213)</f>
        <v/>
      </c>
      <c r="Z213" s="23" t="str">
        <f>IF(Final_DF!AW213="","",Final_DF!AW213)</f>
        <v/>
      </c>
      <c r="AA213" s="23" t="str">
        <f>IF(Final_DF!AX213="","",Final_DF!AX213)</f>
        <v/>
      </c>
      <c r="AB213" s="23" t="str">
        <f>IF(Final_DF!AY213="","",Final_DF!AY213)</f>
        <v/>
      </c>
      <c r="AC213" s="23" t="str">
        <f>IF(Final_DF!M213="","",ROUND(Final_DF!M213,2))</f>
        <v/>
      </c>
      <c r="AD213" s="23" t="str">
        <f>IF(Final_DF!L213="","",ROUND(Final_DF!L213,2))</f>
        <v/>
      </c>
      <c r="AE213" s="23" t="str">
        <f>IF(Final_DF!AZ213="","",Final_DF!AZ213)</f>
        <v/>
      </c>
      <c r="AH213" s="23" t="str">
        <f>IF(Final_DF!AO213="","",Final_DF!AO213)</f>
        <v/>
      </c>
      <c r="AI213" s="23" t="str">
        <f>IF(Final_DF!AP213="","",Final_DF!AP213)</f>
        <v/>
      </c>
      <c r="AJ213" s="23" t="str">
        <f>IF(Final_DF!AH213="","",Final_DF!AH213)</f>
        <v/>
      </c>
      <c r="AK213" s="21" t="str">
        <f>IFERROR(VLOOKUP(A213,Postmarket!A:X,24,FALSE),"")</f>
        <v/>
      </c>
      <c r="AL213" s="21" t="str">
        <f>IFERROR(VLOOKUP(A213,Postmarket!A:X,23,FALSE),"")</f>
        <v/>
      </c>
      <c r="AM213" s="21" t="str">
        <f>IFERROR(VLOOKUP(A213,Postmarket!A:X,8,FALSE),"")</f>
        <v/>
      </c>
      <c r="AN213" s="21" t="str">
        <f>IFERROR(VLOOKUP(A213,Postmarket!A:F,5,FALSE),"")</f>
        <v/>
      </c>
      <c r="AO213" s="23" t="str">
        <f>IF(Final_DF!DB213="","",Final_DF!DB213)</f>
        <v/>
      </c>
      <c r="AP213" s="23" t="str">
        <f>IF(Final_DF!CZ213="","",Final_DF!CZ213)</f>
        <v/>
      </c>
      <c r="AQ213" s="23" t="str">
        <f>IF(Final_DF!DA213="","",Final_DF!DA213)</f>
        <v/>
      </c>
      <c r="AR213" s="23" t="str">
        <f>IF(Final_DF!DC213="","",Final_DF!DC213)</f>
        <v/>
      </c>
      <c r="AS213" s="23" t="str">
        <f>IF(Final_DF!DD213="","",Final_DF!DD213)</f>
        <v/>
      </c>
      <c r="AT213" s="23" t="str">
        <f>IF(Final_DF!DE213="","",Final_DF!DE213)</f>
        <v/>
      </c>
      <c r="AU213" s="23" t="str">
        <f>IF(Final_DF!DF213="","",Final_DF!DF213)</f>
        <v/>
      </c>
      <c r="DP213" s="3"/>
      <c r="DQ213" s="3"/>
      <c r="DW213" s="3"/>
      <c r="DX213" s="3"/>
      <c r="ED213" s="3"/>
      <c r="EE213" s="3"/>
      <c r="EF213" s="55"/>
      <c r="EO213" s="3"/>
      <c r="EP213" s="55"/>
      <c r="FB213" s="3"/>
      <c r="FC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HA213" s="3"/>
      <c r="HB213" s="3"/>
      <c r="HC213" s="3"/>
      <c r="HD213" s="3"/>
      <c r="HE213" s="3"/>
      <c r="HF213" s="3"/>
      <c r="HG213" s="3"/>
      <c r="HH213" s="3"/>
      <c r="HI213" s="3"/>
      <c r="HJ213" s="3"/>
      <c r="HK213" s="3"/>
      <c r="HL213" s="3"/>
      <c r="HM213" s="3"/>
      <c r="HN213" s="55"/>
      <c r="HO213" s="3"/>
      <c r="HP213" s="3"/>
      <c r="HQ213" s="3"/>
      <c r="HR213" s="3"/>
      <c r="HS213" s="3"/>
      <c r="HT213" s="3"/>
      <c r="HU213" s="3"/>
      <c r="HV213" s="3"/>
      <c r="HW213" s="3"/>
      <c r="HX213" s="3"/>
      <c r="HY213" s="3"/>
      <c r="HZ213" s="3"/>
      <c r="IA213" s="3"/>
      <c r="IB213" s="3"/>
      <c r="IC213" s="3"/>
      <c r="ID213" s="3"/>
    </row>
    <row r="214" spans="1:238" x14ac:dyDescent="0.25">
      <c r="A214" s="21" t="str">
        <f>IF(Final_DF!A214="","",Final_DF!A214)</f>
        <v/>
      </c>
      <c r="B214" s="21" t="str">
        <f>IF(Final_DF!G214="","",Final_DF!G214)</f>
        <v/>
      </c>
      <c r="C214" s="21" t="str">
        <f>IF(Final_DF!E214="","",Final_DF!E214)</f>
        <v/>
      </c>
      <c r="D214" s="21" t="str">
        <f>IF(Final_DF!F214="","",Final_DF!F214)</f>
        <v/>
      </c>
      <c r="E214" s="21" t="str">
        <f>IF(Final_DF!BT214="","",Final_DF!BT214)</f>
        <v/>
      </c>
      <c r="F214" s="21" t="str">
        <f>IF(Final_DF!BJ214="","",Final_DF!BJ214)</f>
        <v/>
      </c>
      <c r="G214" s="21" t="str">
        <f>IF(Final_DF!CS214="","",Final_DF!CS214)</f>
        <v/>
      </c>
      <c r="H214" s="37" t="str">
        <f>IF(Final_DF!CT214="","",Final_DF!CT214)</f>
        <v/>
      </c>
      <c r="I214" s="37" t="str">
        <f>IF(Final_DF!CU214="","",Final_DF!CU214)</f>
        <v/>
      </c>
      <c r="J214" s="21" t="str">
        <f>IF(Final_DF!CQ214="","",Final_DF!CQ214)</f>
        <v/>
      </c>
      <c r="K214" s="21" t="str">
        <f>IF(Final_DF!CB214="","",Final_DF!CB214)</f>
        <v/>
      </c>
      <c r="L214" s="22" t="str">
        <f>IF(Final_DF!CV214="","",Final_DF!CV214)</f>
        <v/>
      </c>
      <c r="M214" s="22" t="str">
        <f>IF(Final_DF!CW214="","",Final_DF!CW214)</f>
        <v/>
      </c>
      <c r="N214" s="22" t="str">
        <f>IF(Final_DF!CX214="","",Final_DF!CX214)</f>
        <v/>
      </c>
      <c r="O214" s="22" t="str">
        <f>IF(Final_DF!CY214="","",Final_DF!CY214)</f>
        <v/>
      </c>
      <c r="P214" s="22" t="str">
        <f>IF(Final_DF!CM214="","",Final_DF!CM214)</f>
        <v/>
      </c>
      <c r="Q214" s="22" t="str">
        <f>IF(Final_DF!CN214="","",Final_DF!CN214)</f>
        <v/>
      </c>
      <c r="R214" s="22" t="str">
        <f>IF(P214="","",ROUND((Final_DF!CO214/6)+1,0))</f>
        <v/>
      </c>
      <c r="S214" s="22" t="str">
        <f>IF(Final_DF!CP214="","",Final_DF!CP214)</f>
        <v/>
      </c>
      <c r="T214" s="22">
        <f>IFERROR(VLOOKUP(A214,VSLRT!A:E,3,FALSE),"")</f>
        <v>0</v>
      </c>
      <c r="U214" s="22">
        <f>IFERROR(VLOOKUP(A214,VSLRT!A:E,4,FALSE),"")</f>
        <v>0</v>
      </c>
      <c r="V214" s="22">
        <f>IFERROR(VLOOKUP(A214,VSLRT!A:E,5,FALSE),"")</f>
        <v>0</v>
      </c>
      <c r="W214" s="23" t="str">
        <f>IF(Final_DF!BA214="","",Final_DF!BA214)</f>
        <v/>
      </c>
      <c r="X214" s="23" t="str">
        <f>IF(Final_DF!BB214="","",Final_DF!BB214)</f>
        <v/>
      </c>
      <c r="Y214" s="23" t="str">
        <f>IF(Final_DF!BC214="","",Final_DF!BC214)</f>
        <v/>
      </c>
      <c r="Z214" s="23" t="str">
        <f>IF(Final_DF!AW214="","",Final_DF!AW214)</f>
        <v/>
      </c>
      <c r="AA214" s="23" t="str">
        <f>IF(Final_DF!AX214="","",Final_DF!AX214)</f>
        <v/>
      </c>
      <c r="AB214" s="23" t="str">
        <f>IF(Final_DF!AY214="","",Final_DF!AY214)</f>
        <v/>
      </c>
      <c r="AC214" s="23" t="str">
        <f>IF(Final_DF!M214="","",ROUND(Final_DF!M214,2))</f>
        <v/>
      </c>
      <c r="AD214" s="23" t="str">
        <f>IF(Final_DF!L214="","",ROUND(Final_DF!L214,2))</f>
        <v/>
      </c>
      <c r="AE214" s="23" t="str">
        <f>IF(Final_DF!AZ214="","",Final_DF!AZ214)</f>
        <v/>
      </c>
      <c r="AH214" s="23" t="str">
        <f>IF(Final_DF!AO214="","",Final_DF!AO214)</f>
        <v/>
      </c>
      <c r="AI214" s="23" t="str">
        <f>IF(Final_DF!AP214="","",Final_DF!AP214)</f>
        <v/>
      </c>
      <c r="AJ214" s="23" t="str">
        <f>IF(Final_DF!AH214="","",Final_DF!AH214)</f>
        <v/>
      </c>
      <c r="AK214" s="21" t="str">
        <f>IFERROR(VLOOKUP(A214,Postmarket!A:X,24,FALSE),"")</f>
        <v/>
      </c>
      <c r="AL214" s="21" t="str">
        <f>IFERROR(VLOOKUP(A214,Postmarket!A:X,23,FALSE),"")</f>
        <v/>
      </c>
      <c r="AM214" s="21" t="str">
        <f>IFERROR(VLOOKUP(A214,Postmarket!A:X,8,FALSE),"")</f>
        <v/>
      </c>
      <c r="AN214" s="21" t="str">
        <f>IFERROR(VLOOKUP(A214,Postmarket!A:F,5,FALSE),"")</f>
        <v/>
      </c>
      <c r="AO214" s="23" t="str">
        <f>IF(Final_DF!DB214="","",Final_DF!DB214)</f>
        <v/>
      </c>
      <c r="AP214" s="23" t="str">
        <f>IF(Final_DF!CZ214="","",Final_DF!CZ214)</f>
        <v/>
      </c>
      <c r="AQ214" s="23" t="str">
        <f>IF(Final_DF!DA214="","",Final_DF!DA214)</f>
        <v/>
      </c>
      <c r="AR214" s="23" t="str">
        <f>IF(Final_DF!DC214="","",Final_DF!DC214)</f>
        <v/>
      </c>
      <c r="AS214" s="23" t="str">
        <f>IF(Final_DF!DD214="","",Final_DF!DD214)</f>
        <v/>
      </c>
      <c r="AT214" s="23" t="str">
        <f>IF(Final_DF!DE214="","",Final_DF!DE214)</f>
        <v/>
      </c>
      <c r="AU214" s="23" t="str">
        <f>IF(Final_DF!DF214="","",Final_DF!DF214)</f>
        <v/>
      </c>
      <c r="DP214" s="3"/>
      <c r="DQ214" s="3"/>
      <c r="DW214" s="3"/>
      <c r="DX214" s="3"/>
      <c r="ED214" s="3"/>
      <c r="EE214" s="3"/>
      <c r="EF214" s="55"/>
      <c r="EO214" s="3"/>
      <c r="EP214" s="55"/>
      <c r="FB214" s="3"/>
      <c r="FC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HA214" s="3"/>
      <c r="HB214" s="3"/>
      <c r="HC214" s="3"/>
      <c r="HD214" s="3"/>
      <c r="HE214" s="3"/>
      <c r="HF214" s="3"/>
      <c r="HG214" s="3"/>
      <c r="HH214" s="3"/>
      <c r="HI214" s="3"/>
      <c r="HJ214" s="3"/>
      <c r="HK214" s="3"/>
      <c r="HL214" s="3"/>
      <c r="HM214" s="3"/>
      <c r="HN214" s="55"/>
      <c r="HO214" s="3"/>
      <c r="HP214" s="3"/>
      <c r="HQ214" s="3"/>
      <c r="HR214" s="3"/>
      <c r="HS214" s="3"/>
      <c r="HT214" s="3"/>
      <c r="HU214" s="3"/>
      <c r="HV214" s="3"/>
      <c r="HW214" s="3"/>
      <c r="HX214" s="3"/>
      <c r="HY214" s="3"/>
      <c r="HZ214" s="3"/>
      <c r="IA214" s="3"/>
      <c r="IB214" s="3"/>
      <c r="IC214" s="3"/>
      <c r="ID214" s="3"/>
    </row>
    <row r="215" spans="1:238" x14ac:dyDescent="0.25">
      <c r="A215" s="21" t="str">
        <f>IF(Final_DF!A215="","",Final_DF!A215)</f>
        <v/>
      </c>
      <c r="B215" s="21" t="str">
        <f>IF(Final_DF!G215="","",Final_DF!G215)</f>
        <v/>
      </c>
      <c r="C215" s="21" t="str">
        <f>IF(Final_DF!E215="","",Final_DF!E215)</f>
        <v/>
      </c>
      <c r="D215" s="21" t="str">
        <f>IF(Final_DF!F215="","",Final_DF!F215)</f>
        <v/>
      </c>
      <c r="E215" s="21" t="str">
        <f>IF(Final_DF!BT215="","",Final_DF!BT215)</f>
        <v/>
      </c>
      <c r="F215" s="21" t="str">
        <f>IF(Final_DF!BJ215="","",Final_DF!BJ215)</f>
        <v/>
      </c>
      <c r="G215" s="21" t="str">
        <f>IF(Final_DF!CS215="","",Final_DF!CS215)</f>
        <v/>
      </c>
      <c r="H215" s="37" t="str">
        <f>IF(Final_DF!CT215="","",Final_DF!CT215)</f>
        <v/>
      </c>
      <c r="I215" s="37" t="str">
        <f>IF(Final_DF!CU215="","",Final_DF!CU215)</f>
        <v/>
      </c>
      <c r="J215" s="21" t="str">
        <f>IF(Final_DF!CQ215="","",Final_DF!CQ215)</f>
        <v/>
      </c>
      <c r="K215" s="21" t="str">
        <f>IF(Final_DF!CB215="","",Final_DF!CB215)</f>
        <v/>
      </c>
      <c r="L215" s="22" t="str">
        <f>IF(Final_DF!CV215="","",Final_DF!CV215)</f>
        <v/>
      </c>
      <c r="M215" s="22" t="str">
        <f>IF(Final_DF!CW215="","",Final_DF!CW215)</f>
        <v/>
      </c>
      <c r="N215" s="22" t="str">
        <f>IF(Final_DF!CX215="","",Final_DF!CX215)</f>
        <v/>
      </c>
      <c r="O215" s="22" t="str">
        <f>IF(Final_DF!CY215="","",Final_DF!CY215)</f>
        <v/>
      </c>
      <c r="P215" s="22" t="str">
        <f>IF(Final_DF!CM215="","",Final_DF!CM215)</f>
        <v/>
      </c>
      <c r="Q215" s="22" t="str">
        <f>IF(Final_DF!CN215="","",Final_DF!CN215)</f>
        <v/>
      </c>
      <c r="R215" s="22" t="str">
        <f>IF(P215="","",ROUND((Final_DF!CO215/6)+1,0))</f>
        <v/>
      </c>
      <c r="S215" s="22" t="str">
        <f>IF(Final_DF!CP215="","",Final_DF!CP215)</f>
        <v/>
      </c>
      <c r="T215" s="22">
        <f>IFERROR(VLOOKUP(A215,VSLRT!A:E,3,FALSE),"")</f>
        <v>0</v>
      </c>
      <c r="U215" s="22">
        <f>IFERROR(VLOOKUP(A215,VSLRT!A:E,4,FALSE),"")</f>
        <v>0</v>
      </c>
      <c r="V215" s="22">
        <f>IFERROR(VLOOKUP(A215,VSLRT!A:E,5,FALSE),"")</f>
        <v>0</v>
      </c>
      <c r="W215" s="23" t="str">
        <f>IF(Final_DF!BA215="","",Final_DF!BA215)</f>
        <v/>
      </c>
      <c r="X215" s="23" t="str">
        <f>IF(Final_DF!BB215="","",Final_DF!BB215)</f>
        <v/>
      </c>
      <c r="Y215" s="23" t="str">
        <f>IF(Final_DF!BC215="","",Final_DF!BC215)</f>
        <v/>
      </c>
      <c r="Z215" s="23" t="str">
        <f>IF(Final_DF!AW215="","",Final_DF!AW215)</f>
        <v/>
      </c>
      <c r="AA215" s="23" t="str">
        <f>IF(Final_DF!AX215="","",Final_DF!AX215)</f>
        <v/>
      </c>
      <c r="AB215" s="23" t="str">
        <f>IF(Final_DF!AY215="","",Final_DF!AY215)</f>
        <v/>
      </c>
      <c r="AC215" s="23" t="str">
        <f>IF(Final_DF!M215="","",ROUND(Final_DF!M215,2))</f>
        <v/>
      </c>
      <c r="AD215" s="23" t="str">
        <f>IF(Final_DF!L215="","",ROUND(Final_DF!L215,2))</f>
        <v/>
      </c>
      <c r="AE215" s="23" t="str">
        <f>IF(Final_DF!AZ215="","",Final_DF!AZ215)</f>
        <v/>
      </c>
      <c r="AH215" s="23" t="str">
        <f>IF(Final_DF!AO215="","",Final_DF!AO215)</f>
        <v/>
      </c>
      <c r="AI215" s="23" t="str">
        <f>IF(Final_DF!AP215="","",Final_DF!AP215)</f>
        <v/>
      </c>
      <c r="AJ215" s="23" t="str">
        <f>IF(Final_DF!AH215="","",Final_DF!AH215)</f>
        <v/>
      </c>
      <c r="AK215" s="21" t="str">
        <f>IFERROR(VLOOKUP(A215,Postmarket!A:X,24,FALSE),"")</f>
        <v/>
      </c>
      <c r="AL215" s="21" t="str">
        <f>IFERROR(VLOOKUP(A215,Postmarket!A:X,23,FALSE),"")</f>
        <v/>
      </c>
      <c r="AM215" s="21" t="str">
        <f>IFERROR(VLOOKUP(A215,Postmarket!A:X,8,FALSE),"")</f>
        <v/>
      </c>
      <c r="AN215" s="21" t="str">
        <f>IFERROR(VLOOKUP(A215,Postmarket!A:F,5,FALSE),"")</f>
        <v/>
      </c>
      <c r="AO215" s="23" t="str">
        <f>IF(Final_DF!DB215="","",Final_DF!DB215)</f>
        <v/>
      </c>
      <c r="AP215" s="23" t="str">
        <f>IF(Final_DF!CZ215="","",Final_DF!CZ215)</f>
        <v/>
      </c>
      <c r="AQ215" s="23" t="str">
        <f>IF(Final_DF!DA215="","",Final_DF!DA215)</f>
        <v/>
      </c>
      <c r="AR215" s="23" t="str">
        <f>IF(Final_DF!DC215="","",Final_DF!DC215)</f>
        <v/>
      </c>
      <c r="AS215" s="23" t="str">
        <f>IF(Final_DF!DD215="","",Final_DF!DD215)</f>
        <v/>
      </c>
      <c r="AT215" s="23" t="str">
        <f>IF(Final_DF!DE215="","",Final_DF!DE215)</f>
        <v/>
      </c>
      <c r="AU215" s="23" t="str">
        <f>IF(Final_DF!DF215="","",Final_DF!DF215)</f>
        <v/>
      </c>
      <c r="DP215" s="3"/>
      <c r="DQ215" s="3"/>
      <c r="DW215" s="3"/>
      <c r="DX215" s="3"/>
      <c r="ED215" s="3"/>
      <c r="EE215" s="3"/>
      <c r="EF215" s="55"/>
      <c r="EO215" s="3"/>
      <c r="EP215" s="55"/>
      <c r="FB215" s="3"/>
      <c r="FC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HA215" s="3"/>
      <c r="HB215" s="3"/>
      <c r="HC215" s="3"/>
      <c r="HD215" s="3"/>
      <c r="HE215" s="3"/>
      <c r="HF215" s="3"/>
      <c r="HG215" s="3"/>
      <c r="HH215" s="3"/>
      <c r="HI215" s="3"/>
      <c r="HJ215" s="3"/>
      <c r="HK215" s="3"/>
      <c r="HL215" s="3"/>
      <c r="HM215" s="3"/>
      <c r="HN215" s="55"/>
      <c r="HO215" s="3"/>
      <c r="HP215" s="3"/>
      <c r="HQ215" s="3"/>
      <c r="HR215" s="3"/>
      <c r="HS215" s="3"/>
      <c r="HT215" s="3"/>
      <c r="HU215" s="3"/>
      <c r="HV215" s="3"/>
      <c r="HW215" s="3"/>
      <c r="HX215" s="3"/>
      <c r="HY215" s="3"/>
      <c r="HZ215" s="3"/>
      <c r="IA215" s="3"/>
      <c r="IB215" s="3"/>
      <c r="IC215" s="3"/>
      <c r="ID215" s="3"/>
    </row>
    <row r="216" spans="1:238" x14ac:dyDescent="0.25">
      <c r="A216" s="21" t="str">
        <f>IF(Final_DF!A216="","",Final_DF!A216)</f>
        <v/>
      </c>
      <c r="B216" s="21" t="str">
        <f>IF(Final_DF!G216="","",Final_DF!G216)</f>
        <v/>
      </c>
      <c r="C216" s="21" t="str">
        <f>IF(Final_DF!E216="","",Final_DF!E216)</f>
        <v/>
      </c>
      <c r="D216" s="21" t="str">
        <f>IF(Final_DF!F216="","",Final_DF!F216)</f>
        <v/>
      </c>
      <c r="E216" s="21" t="str">
        <f>IF(Final_DF!BT216="","",Final_DF!BT216)</f>
        <v/>
      </c>
      <c r="F216" s="21" t="str">
        <f>IF(Final_DF!BJ216="","",Final_DF!BJ216)</f>
        <v/>
      </c>
      <c r="G216" s="21" t="str">
        <f>IF(Final_DF!CS216="","",Final_DF!CS216)</f>
        <v/>
      </c>
      <c r="H216" s="37" t="str">
        <f>IF(Final_DF!CT216="","",Final_DF!CT216)</f>
        <v/>
      </c>
      <c r="I216" s="37" t="str">
        <f>IF(Final_DF!CU216="","",Final_DF!CU216)</f>
        <v/>
      </c>
      <c r="J216" s="21" t="str">
        <f>IF(Final_DF!CQ216="","",Final_DF!CQ216)</f>
        <v/>
      </c>
      <c r="K216" s="21" t="str">
        <f>IF(Final_DF!CB216="","",Final_DF!CB216)</f>
        <v/>
      </c>
      <c r="L216" s="22" t="str">
        <f>IF(Final_DF!CV216="","",Final_DF!CV216)</f>
        <v/>
      </c>
      <c r="M216" s="22" t="str">
        <f>IF(Final_DF!CW216="","",Final_DF!CW216)</f>
        <v/>
      </c>
      <c r="N216" s="22" t="str">
        <f>IF(Final_DF!CX216="","",Final_DF!CX216)</f>
        <v/>
      </c>
      <c r="O216" s="22" t="str">
        <f>IF(Final_DF!CY216="","",Final_DF!CY216)</f>
        <v/>
      </c>
      <c r="P216" s="22" t="str">
        <f>IF(Final_DF!CM216="","",Final_DF!CM216)</f>
        <v/>
      </c>
      <c r="Q216" s="22" t="str">
        <f>IF(Final_DF!CN216="","",Final_DF!CN216)</f>
        <v/>
      </c>
      <c r="R216" s="22" t="str">
        <f>IF(P216="","",ROUND((Final_DF!CO216/6)+1,0))</f>
        <v/>
      </c>
      <c r="S216" s="22" t="str">
        <f>IF(Final_DF!CP216="","",Final_DF!CP216)</f>
        <v/>
      </c>
      <c r="T216" s="22">
        <f>IFERROR(VLOOKUP(A216,VSLRT!A:E,3,FALSE),"")</f>
        <v>0</v>
      </c>
      <c r="U216" s="22">
        <f>IFERROR(VLOOKUP(A216,VSLRT!A:E,4,FALSE),"")</f>
        <v>0</v>
      </c>
      <c r="V216" s="22">
        <f>IFERROR(VLOOKUP(A216,VSLRT!A:E,5,FALSE),"")</f>
        <v>0</v>
      </c>
      <c r="W216" s="23" t="str">
        <f>IF(Final_DF!BA216="","",Final_DF!BA216)</f>
        <v/>
      </c>
      <c r="X216" s="23" t="str">
        <f>IF(Final_DF!BB216="","",Final_DF!BB216)</f>
        <v/>
      </c>
      <c r="Y216" s="23" t="str">
        <f>IF(Final_DF!BC216="","",Final_DF!BC216)</f>
        <v/>
      </c>
      <c r="Z216" s="23" t="str">
        <f>IF(Final_DF!AW216="","",Final_DF!AW216)</f>
        <v/>
      </c>
      <c r="AA216" s="23" t="str">
        <f>IF(Final_DF!AX216="","",Final_DF!AX216)</f>
        <v/>
      </c>
      <c r="AB216" s="23" t="str">
        <f>IF(Final_DF!AY216="","",Final_DF!AY216)</f>
        <v/>
      </c>
      <c r="AC216" s="23" t="str">
        <f>IF(Final_DF!M216="","",ROUND(Final_DF!M216,2))</f>
        <v/>
      </c>
      <c r="AD216" s="23" t="str">
        <f>IF(Final_DF!L216="","",ROUND(Final_DF!L216,2))</f>
        <v/>
      </c>
      <c r="AE216" s="23" t="str">
        <f>IF(Final_DF!AZ216="","",Final_DF!AZ216)</f>
        <v/>
      </c>
      <c r="AH216" s="23" t="str">
        <f>IF(Final_DF!AO216="","",Final_DF!AO216)</f>
        <v/>
      </c>
      <c r="AI216" s="23" t="str">
        <f>IF(Final_DF!AP216="","",Final_DF!AP216)</f>
        <v/>
      </c>
      <c r="AJ216" s="23" t="str">
        <f>IF(Final_DF!AH216="","",Final_DF!AH216)</f>
        <v/>
      </c>
      <c r="AK216" s="21" t="str">
        <f>IFERROR(VLOOKUP(A216,Postmarket!A:X,24,FALSE),"")</f>
        <v/>
      </c>
      <c r="AL216" s="21" t="str">
        <f>IFERROR(VLOOKUP(A216,Postmarket!A:X,23,FALSE),"")</f>
        <v/>
      </c>
      <c r="AM216" s="21" t="str">
        <f>IFERROR(VLOOKUP(A216,Postmarket!A:X,8,FALSE),"")</f>
        <v/>
      </c>
      <c r="AN216" s="21" t="str">
        <f>IFERROR(VLOOKUP(A216,Postmarket!A:F,5,FALSE),"")</f>
        <v/>
      </c>
      <c r="AO216" s="23" t="str">
        <f>IF(Final_DF!DB216="","",Final_DF!DB216)</f>
        <v/>
      </c>
      <c r="AP216" s="23" t="str">
        <f>IF(Final_DF!CZ216="","",Final_DF!CZ216)</f>
        <v/>
      </c>
      <c r="AQ216" s="23" t="str">
        <f>IF(Final_DF!DA216="","",Final_DF!DA216)</f>
        <v/>
      </c>
      <c r="AR216" s="23" t="str">
        <f>IF(Final_DF!DC216="","",Final_DF!DC216)</f>
        <v/>
      </c>
      <c r="AS216" s="23" t="str">
        <f>IF(Final_DF!DD216="","",Final_DF!DD216)</f>
        <v/>
      </c>
      <c r="AT216" s="23" t="str">
        <f>IF(Final_DF!DE216="","",Final_DF!DE216)</f>
        <v/>
      </c>
      <c r="AU216" s="23" t="str">
        <f>IF(Final_DF!DF216="","",Final_DF!DF216)</f>
        <v/>
      </c>
      <c r="DP216" s="3"/>
      <c r="DQ216" s="3"/>
      <c r="DW216" s="3"/>
      <c r="DX216" s="3"/>
      <c r="ED216" s="3"/>
      <c r="EE216" s="3"/>
      <c r="EF216" s="55"/>
      <c r="EO216" s="3"/>
      <c r="EP216" s="55"/>
      <c r="FB216" s="3"/>
      <c r="FC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HA216" s="3"/>
      <c r="HB216" s="3"/>
      <c r="HC216" s="3"/>
      <c r="HD216" s="3"/>
      <c r="HE216" s="3"/>
      <c r="HF216" s="3"/>
      <c r="HG216" s="3"/>
      <c r="HH216" s="3"/>
      <c r="HI216" s="3"/>
      <c r="HJ216" s="3"/>
      <c r="HK216" s="3"/>
      <c r="HL216" s="3"/>
      <c r="HM216" s="3"/>
      <c r="HN216" s="55"/>
      <c r="HO216" s="3"/>
      <c r="HP216" s="3"/>
      <c r="HQ216" s="3"/>
      <c r="HR216" s="3"/>
      <c r="HS216" s="3"/>
      <c r="HT216" s="3"/>
      <c r="HU216" s="3"/>
      <c r="HV216" s="3"/>
      <c r="HW216" s="3"/>
      <c r="HX216" s="3"/>
      <c r="HY216" s="3"/>
      <c r="HZ216" s="3"/>
      <c r="IA216" s="3"/>
      <c r="IB216" s="3"/>
      <c r="IC216" s="3"/>
      <c r="ID216" s="3"/>
    </row>
    <row r="217" spans="1:238" x14ac:dyDescent="0.25">
      <c r="A217" s="21" t="str">
        <f>IF(Final_DF!A217="","",Final_DF!A217)</f>
        <v/>
      </c>
      <c r="B217" s="21" t="str">
        <f>IF(Final_DF!G217="","",Final_DF!G217)</f>
        <v/>
      </c>
      <c r="C217" s="21" t="str">
        <f>IF(Final_DF!E217="","",Final_DF!E217)</f>
        <v/>
      </c>
      <c r="D217" s="21" t="str">
        <f>IF(Final_DF!F217="","",Final_DF!F217)</f>
        <v/>
      </c>
      <c r="E217" s="21" t="str">
        <f>IF(Final_DF!BT217="","",Final_DF!BT217)</f>
        <v/>
      </c>
      <c r="F217" s="21" t="str">
        <f>IF(Final_DF!BJ217="","",Final_DF!BJ217)</f>
        <v/>
      </c>
      <c r="G217" s="21" t="str">
        <f>IF(Final_DF!CS217="","",Final_DF!CS217)</f>
        <v/>
      </c>
      <c r="H217" s="37" t="str">
        <f>IF(Final_DF!CT217="","",Final_DF!CT217)</f>
        <v/>
      </c>
      <c r="I217" s="37" t="str">
        <f>IF(Final_DF!CU217="","",Final_DF!CU217)</f>
        <v/>
      </c>
      <c r="J217" s="21" t="str">
        <f>IF(Final_DF!CQ217="","",Final_DF!CQ217)</f>
        <v/>
      </c>
      <c r="K217" s="21" t="str">
        <f>IF(Final_DF!CB217="","",Final_DF!CB217)</f>
        <v/>
      </c>
      <c r="L217" s="22" t="str">
        <f>IF(Final_DF!CV217="","",Final_DF!CV217)</f>
        <v/>
      </c>
      <c r="M217" s="22" t="str">
        <f>IF(Final_DF!CW217="","",Final_DF!CW217)</f>
        <v/>
      </c>
      <c r="N217" s="22" t="str">
        <f>IF(Final_DF!CX217="","",Final_DF!CX217)</f>
        <v/>
      </c>
      <c r="O217" s="22" t="str">
        <f>IF(Final_DF!CY217="","",Final_DF!CY217)</f>
        <v/>
      </c>
      <c r="P217" s="22" t="str">
        <f>IF(Final_DF!CM217="","",Final_DF!CM217)</f>
        <v/>
      </c>
      <c r="Q217" s="22" t="str">
        <f>IF(Final_DF!CN217="","",Final_DF!CN217)</f>
        <v/>
      </c>
      <c r="R217" s="22" t="str">
        <f>IF(P217="","",ROUND((Final_DF!CO217/6)+1,0))</f>
        <v/>
      </c>
      <c r="S217" s="22" t="str">
        <f>IF(Final_DF!CP217="","",Final_DF!CP217)</f>
        <v/>
      </c>
      <c r="T217" s="22">
        <f>IFERROR(VLOOKUP(A217,VSLRT!A:E,3,FALSE),"")</f>
        <v>0</v>
      </c>
      <c r="U217" s="22">
        <f>IFERROR(VLOOKUP(A217,VSLRT!A:E,4,FALSE),"")</f>
        <v>0</v>
      </c>
      <c r="V217" s="22">
        <f>IFERROR(VLOOKUP(A217,VSLRT!A:E,5,FALSE),"")</f>
        <v>0</v>
      </c>
      <c r="W217" s="23" t="str">
        <f>IF(Final_DF!BA217="","",Final_DF!BA217)</f>
        <v/>
      </c>
      <c r="X217" s="23" t="str">
        <f>IF(Final_DF!BB217="","",Final_DF!BB217)</f>
        <v/>
      </c>
      <c r="Y217" s="23" t="str">
        <f>IF(Final_DF!BC217="","",Final_DF!BC217)</f>
        <v/>
      </c>
      <c r="Z217" s="23" t="str">
        <f>IF(Final_DF!AW217="","",Final_DF!AW217)</f>
        <v/>
      </c>
      <c r="AA217" s="23" t="str">
        <f>IF(Final_DF!AX217="","",Final_DF!AX217)</f>
        <v/>
      </c>
      <c r="AB217" s="23" t="str">
        <f>IF(Final_DF!AY217="","",Final_DF!AY217)</f>
        <v/>
      </c>
      <c r="AC217" s="23" t="str">
        <f>IF(Final_DF!M217="","",ROUND(Final_DF!M217,2))</f>
        <v/>
      </c>
      <c r="AD217" s="23" t="str">
        <f>IF(Final_DF!L217="","",ROUND(Final_DF!L217,2))</f>
        <v/>
      </c>
      <c r="AE217" s="23" t="str">
        <f>IF(Final_DF!AZ217="","",Final_DF!AZ217)</f>
        <v/>
      </c>
      <c r="AH217" s="23" t="str">
        <f>IF(Final_DF!AO217="","",Final_DF!AO217)</f>
        <v/>
      </c>
      <c r="AI217" s="23" t="str">
        <f>IF(Final_DF!AP217="","",Final_DF!AP217)</f>
        <v/>
      </c>
      <c r="AJ217" s="23" t="str">
        <f>IF(Final_DF!AH217="","",Final_DF!AH217)</f>
        <v/>
      </c>
      <c r="AK217" s="21" t="str">
        <f>IFERROR(VLOOKUP(A217,Postmarket!A:X,24,FALSE),"")</f>
        <v/>
      </c>
      <c r="AL217" s="21" t="str">
        <f>IFERROR(VLOOKUP(A217,Postmarket!A:X,23,FALSE),"")</f>
        <v/>
      </c>
      <c r="AM217" s="21" t="str">
        <f>IFERROR(VLOOKUP(A217,Postmarket!A:X,8,FALSE),"")</f>
        <v/>
      </c>
      <c r="AN217" s="21" t="str">
        <f>IFERROR(VLOOKUP(A217,Postmarket!A:F,5,FALSE),"")</f>
        <v/>
      </c>
      <c r="AO217" s="23" t="str">
        <f>IF(Final_DF!DB217="","",Final_DF!DB217)</f>
        <v/>
      </c>
      <c r="AP217" s="23" t="str">
        <f>IF(Final_DF!CZ217="","",Final_DF!CZ217)</f>
        <v/>
      </c>
      <c r="AQ217" s="23" t="str">
        <f>IF(Final_DF!DA217="","",Final_DF!DA217)</f>
        <v/>
      </c>
      <c r="AR217" s="23" t="str">
        <f>IF(Final_DF!DC217="","",Final_DF!DC217)</f>
        <v/>
      </c>
      <c r="AS217" s="23" t="str">
        <f>IF(Final_DF!DD217="","",Final_DF!DD217)</f>
        <v/>
      </c>
      <c r="AT217" s="23" t="str">
        <f>IF(Final_DF!DE217="","",Final_DF!DE217)</f>
        <v/>
      </c>
      <c r="AU217" s="23" t="str">
        <f>IF(Final_DF!DF217="","",Final_DF!DF217)</f>
        <v/>
      </c>
      <c r="DP217" s="3"/>
      <c r="DQ217" s="3"/>
      <c r="DW217" s="3"/>
      <c r="DX217" s="3"/>
      <c r="ED217" s="3"/>
      <c r="EE217" s="3"/>
      <c r="EF217" s="55"/>
      <c r="EO217" s="3"/>
      <c r="EP217" s="55"/>
      <c r="FB217" s="3"/>
      <c r="FC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HA217" s="3"/>
      <c r="HB217" s="3"/>
      <c r="HC217" s="3"/>
      <c r="HD217" s="3"/>
      <c r="HE217" s="3"/>
      <c r="HF217" s="3"/>
      <c r="HG217" s="3"/>
      <c r="HH217" s="3"/>
      <c r="HI217" s="3"/>
      <c r="HJ217" s="3"/>
      <c r="HK217" s="3"/>
      <c r="HL217" s="3"/>
      <c r="HM217" s="3"/>
      <c r="HN217" s="55"/>
      <c r="HO217" s="3"/>
      <c r="HP217" s="3"/>
      <c r="HQ217" s="3"/>
      <c r="HR217" s="3"/>
      <c r="HS217" s="3"/>
      <c r="HT217" s="3"/>
      <c r="HU217" s="3"/>
      <c r="HV217" s="3"/>
      <c r="HW217" s="3"/>
      <c r="HX217" s="3"/>
      <c r="HY217" s="3"/>
      <c r="HZ217" s="3"/>
      <c r="IA217" s="3"/>
      <c r="IB217" s="3"/>
      <c r="IC217" s="3"/>
      <c r="ID217" s="3"/>
    </row>
    <row r="218" spans="1:238" x14ac:dyDescent="0.25">
      <c r="A218" s="21" t="str">
        <f>IF(Final_DF!A218="","",Final_DF!A218)</f>
        <v/>
      </c>
      <c r="B218" s="21" t="str">
        <f>IF(Final_DF!G218="","",Final_DF!G218)</f>
        <v/>
      </c>
      <c r="C218" s="21" t="str">
        <f>IF(Final_DF!E218="","",Final_DF!E218)</f>
        <v/>
      </c>
      <c r="D218" s="21" t="str">
        <f>IF(Final_DF!F218="","",Final_DF!F218)</f>
        <v/>
      </c>
      <c r="E218" s="21" t="str">
        <f>IF(Final_DF!BT218="","",Final_DF!BT218)</f>
        <v/>
      </c>
      <c r="F218" s="21" t="str">
        <f>IF(Final_DF!BJ218="","",Final_DF!BJ218)</f>
        <v/>
      </c>
      <c r="G218" s="21" t="str">
        <f>IF(Final_DF!CS218="","",Final_DF!CS218)</f>
        <v/>
      </c>
      <c r="H218" s="37" t="str">
        <f>IF(Final_DF!CT218="","",Final_DF!CT218)</f>
        <v/>
      </c>
      <c r="I218" s="37" t="str">
        <f>IF(Final_DF!CU218="","",Final_DF!CU218)</f>
        <v/>
      </c>
      <c r="J218" s="21" t="str">
        <f>IF(Final_DF!CQ218="","",Final_DF!CQ218)</f>
        <v/>
      </c>
      <c r="K218" s="21" t="str">
        <f>IF(Final_DF!CB218="","",Final_DF!CB218)</f>
        <v/>
      </c>
      <c r="L218" s="22" t="str">
        <f>IF(Final_DF!CV218="","",Final_DF!CV218)</f>
        <v/>
      </c>
      <c r="M218" s="22" t="str">
        <f>IF(Final_DF!CW218="","",Final_DF!CW218)</f>
        <v/>
      </c>
      <c r="N218" s="22" t="str">
        <f>IF(Final_DF!CX218="","",Final_DF!CX218)</f>
        <v/>
      </c>
      <c r="O218" s="22" t="str">
        <f>IF(Final_DF!CY218="","",Final_DF!CY218)</f>
        <v/>
      </c>
      <c r="P218" s="22" t="str">
        <f>IF(Final_DF!CM218="","",Final_DF!CM218)</f>
        <v/>
      </c>
      <c r="Q218" s="22" t="str">
        <f>IF(Final_DF!CN218="","",Final_DF!CN218)</f>
        <v/>
      </c>
      <c r="R218" s="22" t="str">
        <f>IF(P218="","",ROUND((Final_DF!CO218/6)+1,0))</f>
        <v/>
      </c>
      <c r="S218" s="22" t="str">
        <f>IF(Final_DF!CP218="","",Final_DF!CP218)</f>
        <v/>
      </c>
      <c r="T218" s="22">
        <f>IFERROR(VLOOKUP(A218,VSLRT!A:E,3,FALSE),"")</f>
        <v>0</v>
      </c>
      <c r="U218" s="22">
        <f>IFERROR(VLOOKUP(A218,VSLRT!A:E,4,FALSE),"")</f>
        <v>0</v>
      </c>
      <c r="V218" s="22">
        <f>IFERROR(VLOOKUP(A218,VSLRT!A:E,5,FALSE),"")</f>
        <v>0</v>
      </c>
      <c r="W218" s="23" t="str">
        <f>IF(Final_DF!BA218="","",Final_DF!BA218)</f>
        <v/>
      </c>
      <c r="X218" s="23" t="str">
        <f>IF(Final_DF!BB218="","",Final_DF!BB218)</f>
        <v/>
      </c>
      <c r="Y218" s="23" t="str">
        <f>IF(Final_DF!BC218="","",Final_DF!BC218)</f>
        <v/>
      </c>
      <c r="Z218" s="23" t="str">
        <f>IF(Final_DF!AW218="","",Final_DF!AW218)</f>
        <v/>
      </c>
      <c r="AA218" s="23" t="str">
        <f>IF(Final_DF!AX218="","",Final_DF!AX218)</f>
        <v/>
      </c>
      <c r="AB218" s="23" t="str">
        <f>IF(Final_DF!AY218="","",Final_DF!AY218)</f>
        <v/>
      </c>
      <c r="AC218" s="23" t="str">
        <f>IF(Final_DF!M218="","",ROUND(Final_DF!M218,2))</f>
        <v/>
      </c>
      <c r="AD218" s="23" t="str">
        <f>IF(Final_DF!L218="","",ROUND(Final_DF!L218,2))</f>
        <v/>
      </c>
      <c r="AE218" s="23" t="str">
        <f>IF(Final_DF!AZ218="","",Final_DF!AZ218)</f>
        <v/>
      </c>
      <c r="AH218" s="23" t="str">
        <f>IF(Final_DF!AO218="","",Final_DF!AO218)</f>
        <v/>
      </c>
      <c r="AI218" s="23" t="str">
        <f>IF(Final_DF!AP218="","",Final_DF!AP218)</f>
        <v/>
      </c>
      <c r="AJ218" s="23" t="str">
        <f>IF(Final_DF!AH218="","",Final_DF!AH218)</f>
        <v/>
      </c>
      <c r="AK218" s="21" t="str">
        <f>IFERROR(VLOOKUP(A218,Postmarket!A:X,24,FALSE),"")</f>
        <v/>
      </c>
      <c r="AL218" s="21" t="str">
        <f>IFERROR(VLOOKUP(A218,Postmarket!A:X,23,FALSE),"")</f>
        <v/>
      </c>
      <c r="AM218" s="21" t="str">
        <f>IFERROR(VLOOKUP(A218,Postmarket!A:X,8,FALSE),"")</f>
        <v/>
      </c>
      <c r="AN218" s="21" t="str">
        <f>IFERROR(VLOOKUP(A218,Postmarket!A:F,5,FALSE),"")</f>
        <v/>
      </c>
      <c r="AO218" s="23" t="str">
        <f>IF(Final_DF!DB218="","",Final_DF!DB218)</f>
        <v/>
      </c>
      <c r="AP218" s="23" t="str">
        <f>IF(Final_DF!CZ218="","",Final_DF!CZ218)</f>
        <v/>
      </c>
      <c r="AQ218" s="23" t="str">
        <f>IF(Final_DF!DA218="","",Final_DF!DA218)</f>
        <v/>
      </c>
      <c r="AR218" s="23" t="str">
        <f>IF(Final_DF!DC218="","",Final_DF!DC218)</f>
        <v/>
      </c>
      <c r="AS218" s="23" t="str">
        <f>IF(Final_DF!DD218="","",Final_DF!DD218)</f>
        <v/>
      </c>
      <c r="AT218" s="23" t="str">
        <f>IF(Final_DF!DE218="","",Final_DF!DE218)</f>
        <v/>
      </c>
      <c r="AU218" s="23" t="str">
        <f>IF(Final_DF!DF218="","",Final_DF!DF218)</f>
        <v/>
      </c>
      <c r="DP218" s="3"/>
      <c r="DQ218" s="3"/>
      <c r="DW218" s="3"/>
      <c r="DX218" s="3"/>
      <c r="ED218" s="3"/>
      <c r="EE218" s="3"/>
      <c r="EF218" s="55"/>
      <c r="EO218" s="3"/>
      <c r="EP218" s="55"/>
      <c r="FB218" s="3"/>
      <c r="FC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HA218" s="3"/>
      <c r="HB218" s="3"/>
      <c r="HC218" s="3"/>
      <c r="HD218" s="3"/>
      <c r="HE218" s="3"/>
      <c r="HF218" s="3"/>
      <c r="HG218" s="3"/>
      <c r="HH218" s="3"/>
      <c r="HI218" s="3"/>
      <c r="HJ218" s="3"/>
      <c r="HK218" s="3"/>
      <c r="HL218" s="3"/>
      <c r="HM218" s="3"/>
      <c r="HN218" s="55"/>
      <c r="HO218" s="3"/>
      <c r="HP218" s="3"/>
      <c r="HQ218" s="3"/>
      <c r="HR218" s="3"/>
      <c r="HS218" s="3"/>
      <c r="HT218" s="3"/>
      <c r="HU218" s="3"/>
      <c r="HV218" s="3"/>
      <c r="HW218" s="3"/>
      <c r="HX218" s="3"/>
      <c r="HY218" s="3"/>
      <c r="HZ218" s="3"/>
      <c r="IA218" s="3"/>
      <c r="IB218" s="3"/>
      <c r="IC218" s="3"/>
      <c r="ID218" s="3"/>
    </row>
    <row r="219" spans="1:238" x14ac:dyDescent="0.25">
      <c r="A219" s="21" t="str">
        <f>IF(Final_DF!A219="","",Final_DF!A219)</f>
        <v/>
      </c>
      <c r="B219" s="21" t="str">
        <f>IF(Final_DF!G219="","",Final_DF!G219)</f>
        <v/>
      </c>
      <c r="C219" s="21" t="str">
        <f>IF(Final_DF!E219="","",Final_DF!E219)</f>
        <v/>
      </c>
      <c r="D219" s="21" t="str">
        <f>IF(Final_DF!F219="","",Final_DF!F219)</f>
        <v/>
      </c>
      <c r="E219" s="21" t="str">
        <f>IF(Final_DF!BT219="","",Final_DF!BT219)</f>
        <v/>
      </c>
      <c r="F219" s="21" t="str">
        <f>IF(Final_DF!BJ219="","",Final_DF!BJ219)</f>
        <v/>
      </c>
      <c r="G219" s="21" t="str">
        <f>IF(Final_DF!CS219="","",Final_DF!CS219)</f>
        <v/>
      </c>
      <c r="H219" s="37" t="str">
        <f>IF(Final_DF!CT219="","",Final_DF!CT219)</f>
        <v/>
      </c>
      <c r="I219" s="37" t="str">
        <f>IF(Final_DF!CU219="","",Final_DF!CU219)</f>
        <v/>
      </c>
      <c r="J219" s="21" t="str">
        <f>IF(Final_DF!CQ219="","",Final_DF!CQ219)</f>
        <v/>
      </c>
      <c r="K219" s="21" t="str">
        <f>IF(Final_DF!CB219="","",Final_DF!CB219)</f>
        <v/>
      </c>
      <c r="L219" s="22" t="str">
        <f>IF(Final_DF!CV219="","",Final_DF!CV219)</f>
        <v/>
      </c>
      <c r="M219" s="22" t="str">
        <f>IF(Final_DF!CW219="","",Final_DF!CW219)</f>
        <v/>
      </c>
      <c r="N219" s="22" t="str">
        <f>IF(Final_DF!CX219="","",Final_DF!CX219)</f>
        <v/>
      </c>
      <c r="O219" s="22" t="str">
        <f>IF(Final_DF!CY219="","",Final_DF!CY219)</f>
        <v/>
      </c>
      <c r="P219" s="22" t="str">
        <f>IF(Final_DF!CM219="","",Final_DF!CM219)</f>
        <v/>
      </c>
      <c r="Q219" s="22" t="str">
        <f>IF(Final_DF!CN219="","",Final_DF!CN219)</f>
        <v/>
      </c>
      <c r="R219" s="22" t="str">
        <f>IF(P219="","",ROUND((Final_DF!CO219/6)+1,0))</f>
        <v/>
      </c>
      <c r="S219" s="22" t="str">
        <f>IF(Final_DF!CP219="","",Final_DF!CP219)</f>
        <v/>
      </c>
      <c r="T219" s="22">
        <f>IFERROR(VLOOKUP(A219,VSLRT!A:E,3,FALSE),"")</f>
        <v>0</v>
      </c>
      <c r="U219" s="22">
        <f>IFERROR(VLOOKUP(A219,VSLRT!A:E,4,FALSE),"")</f>
        <v>0</v>
      </c>
      <c r="V219" s="22">
        <f>IFERROR(VLOOKUP(A219,VSLRT!A:E,5,FALSE),"")</f>
        <v>0</v>
      </c>
      <c r="W219" s="23" t="str">
        <f>IF(Final_DF!BA219="","",Final_DF!BA219)</f>
        <v/>
      </c>
      <c r="X219" s="23" t="str">
        <f>IF(Final_DF!BB219="","",Final_DF!BB219)</f>
        <v/>
      </c>
      <c r="Y219" s="23" t="str">
        <f>IF(Final_DF!BC219="","",Final_DF!BC219)</f>
        <v/>
      </c>
      <c r="Z219" s="23" t="str">
        <f>IF(Final_DF!AW219="","",Final_DF!AW219)</f>
        <v/>
      </c>
      <c r="AA219" s="23" t="str">
        <f>IF(Final_DF!AX219="","",Final_DF!AX219)</f>
        <v/>
      </c>
      <c r="AB219" s="23" t="str">
        <f>IF(Final_DF!AY219="","",Final_DF!AY219)</f>
        <v/>
      </c>
      <c r="AC219" s="23" t="str">
        <f>IF(Final_DF!M219="","",ROUND(Final_DF!M219,2))</f>
        <v/>
      </c>
      <c r="AD219" s="23" t="str">
        <f>IF(Final_DF!L219="","",ROUND(Final_DF!L219,2))</f>
        <v/>
      </c>
      <c r="AE219" s="23" t="str">
        <f>IF(Final_DF!AZ219="","",Final_DF!AZ219)</f>
        <v/>
      </c>
      <c r="AH219" s="23" t="str">
        <f>IF(Final_DF!AO219="","",Final_DF!AO219)</f>
        <v/>
      </c>
      <c r="AI219" s="23" t="str">
        <f>IF(Final_DF!AP219="","",Final_DF!AP219)</f>
        <v/>
      </c>
      <c r="AJ219" s="23" t="str">
        <f>IF(Final_DF!AH219="","",Final_DF!AH219)</f>
        <v/>
      </c>
      <c r="AK219" s="21" t="str">
        <f>IFERROR(VLOOKUP(A219,Postmarket!A:X,24,FALSE),"")</f>
        <v/>
      </c>
      <c r="AL219" s="21" t="str">
        <f>IFERROR(VLOOKUP(A219,Postmarket!A:X,23,FALSE),"")</f>
        <v/>
      </c>
      <c r="AM219" s="21" t="str">
        <f>IFERROR(VLOOKUP(A219,Postmarket!A:X,8,FALSE),"")</f>
        <v/>
      </c>
      <c r="AN219" s="21" t="str">
        <f>IFERROR(VLOOKUP(A219,Postmarket!A:F,5,FALSE),"")</f>
        <v/>
      </c>
      <c r="AO219" s="23" t="str">
        <f>IF(Final_DF!DB219="","",Final_DF!DB219)</f>
        <v/>
      </c>
      <c r="AP219" s="23" t="str">
        <f>IF(Final_DF!CZ219="","",Final_DF!CZ219)</f>
        <v/>
      </c>
      <c r="AQ219" s="23" t="str">
        <f>IF(Final_DF!DA219="","",Final_DF!DA219)</f>
        <v/>
      </c>
      <c r="AR219" s="23" t="str">
        <f>IF(Final_DF!DC219="","",Final_DF!DC219)</f>
        <v/>
      </c>
      <c r="AS219" s="23" t="str">
        <f>IF(Final_DF!DD219="","",Final_DF!DD219)</f>
        <v/>
      </c>
      <c r="AT219" s="23" t="str">
        <f>IF(Final_DF!DE219="","",Final_DF!DE219)</f>
        <v/>
      </c>
      <c r="AU219" s="23" t="str">
        <f>IF(Final_DF!DF219="","",Final_DF!DF219)</f>
        <v/>
      </c>
      <c r="DP219" s="3"/>
      <c r="DQ219" s="3"/>
      <c r="DW219" s="3"/>
      <c r="DX219" s="3"/>
      <c r="ED219" s="3"/>
      <c r="EE219" s="3"/>
      <c r="EF219" s="55"/>
      <c r="EO219" s="3"/>
      <c r="EP219" s="55"/>
      <c r="FB219" s="3"/>
      <c r="FC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HA219" s="3"/>
      <c r="HB219" s="3"/>
      <c r="HC219" s="3"/>
      <c r="HD219" s="3"/>
      <c r="HE219" s="3"/>
      <c r="HF219" s="3"/>
      <c r="HG219" s="3"/>
      <c r="HH219" s="3"/>
      <c r="HI219" s="3"/>
      <c r="HJ219" s="3"/>
      <c r="HK219" s="3"/>
      <c r="HL219" s="3"/>
      <c r="HM219" s="3"/>
      <c r="HN219" s="55"/>
      <c r="HO219" s="3"/>
      <c r="HP219" s="3"/>
      <c r="HQ219" s="3"/>
      <c r="HR219" s="3"/>
      <c r="HS219" s="3"/>
      <c r="HT219" s="3"/>
      <c r="HU219" s="3"/>
      <c r="HV219" s="3"/>
      <c r="HW219" s="3"/>
      <c r="HX219" s="3"/>
      <c r="HY219" s="3"/>
      <c r="HZ219" s="3"/>
      <c r="IA219" s="3"/>
      <c r="IB219" s="3"/>
      <c r="IC219" s="3"/>
      <c r="ID219" s="3"/>
    </row>
    <row r="220" spans="1:238" x14ac:dyDescent="0.25">
      <c r="A220" s="21" t="str">
        <f>IF(Final_DF!A220="","",Final_DF!A220)</f>
        <v/>
      </c>
      <c r="B220" s="21" t="str">
        <f>IF(Final_DF!G220="","",Final_DF!G220)</f>
        <v/>
      </c>
      <c r="C220" s="21" t="str">
        <f>IF(Final_DF!E220="","",Final_DF!E220)</f>
        <v/>
      </c>
      <c r="D220" s="21" t="str">
        <f>IF(Final_DF!F220="","",Final_DF!F220)</f>
        <v/>
      </c>
      <c r="E220" s="21" t="str">
        <f>IF(Final_DF!BT220="","",Final_DF!BT220)</f>
        <v/>
      </c>
      <c r="F220" s="21" t="str">
        <f>IF(Final_DF!BJ220="","",Final_DF!BJ220)</f>
        <v/>
      </c>
      <c r="G220" s="21" t="str">
        <f>IF(Final_DF!CS220="","",Final_DF!CS220)</f>
        <v/>
      </c>
      <c r="H220" s="37" t="str">
        <f>IF(Final_DF!CT220="","",Final_DF!CT220)</f>
        <v/>
      </c>
      <c r="I220" s="37" t="str">
        <f>IF(Final_DF!CU220="","",Final_DF!CU220)</f>
        <v/>
      </c>
      <c r="J220" s="21" t="str">
        <f>IF(Final_DF!CQ220="","",Final_DF!CQ220)</f>
        <v/>
      </c>
      <c r="K220" s="21" t="str">
        <f>IF(Final_DF!CB220="","",Final_DF!CB220)</f>
        <v/>
      </c>
      <c r="L220" s="22" t="str">
        <f>IF(Final_DF!CV220="","",Final_DF!CV220)</f>
        <v/>
      </c>
      <c r="M220" s="22" t="str">
        <f>IF(Final_DF!CW220="","",Final_DF!CW220)</f>
        <v/>
      </c>
      <c r="N220" s="22" t="str">
        <f>IF(Final_DF!CX220="","",Final_DF!CX220)</f>
        <v/>
      </c>
      <c r="O220" s="22" t="str">
        <f>IF(Final_DF!CY220="","",Final_DF!CY220)</f>
        <v/>
      </c>
      <c r="P220" s="22" t="str">
        <f>IF(Final_DF!CM220="","",Final_DF!CM220)</f>
        <v/>
      </c>
      <c r="Q220" s="22" t="str">
        <f>IF(Final_DF!CN220="","",Final_DF!CN220)</f>
        <v/>
      </c>
      <c r="R220" s="22" t="str">
        <f>IF(P220="","",ROUND((Final_DF!CO220/6)+1,0))</f>
        <v/>
      </c>
      <c r="S220" s="22" t="str">
        <f>IF(Final_DF!CP220="","",Final_DF!CP220)</f>
        <v/>
      </c>
      <c r="T220" s="22">
        <f>IFERROR(VLOOKUP(A220,VSLRT!A:E,3,FALSE),"")</f>
        <v>0</v>
      </c>
      <c r="U220" s="22">
        <f>IFERROR(VLOOKUP(A220,VSLRT!A:E,4,FALSE),"")</f>
        <v>0</v>
      </c>
      <c r="V220" s="22">
        <f>IFERROR(VLOOKUP(A220,VSLRT!A:E,5,FALSE),"")</f>
        <v>0</v>
      </c>
      <c r="W220" s="23" t="str">
        <f>IF(Final_DF!BA220="","",Final_DF!BA220)</f>
        <v/>
      </c>
      <c r="X220" s="23" t="str">
        <f>IF(Final_DF!BB220="","",Final_DF!BB220)</f>
        <v/>
      </c>
      <c r="Y220" s="23" t="str">
        <f>IF(Final_DF!BC220="","",Final_DF!BC220)</f>
        <v/>
      </c>
      <c r="Z220" s="23" t="str">
        <f>IF(Final_DF!AW220="","",Final_DF!AW220)</f>
        <v/>
      </c>
      <c r="AA220" s="23" t="str">
        <f>IF(Final_DF!AX220="","",Final_DF!AX220)</f>
        <v/>
      </c>
      <c r="AB220" s="23" t="str">
        <f>IF(Final_DF!AY220="","",Final_DF!AY220)</f>
        <v/>
      </c>
      <c r="AC220" s="23" t="str">
        <f>IF(Final_DF!M220="","",ROUND(Final_DF!M220,2))</f>
        <v/>
      </c>
      <c r="AD220" s="23" t="str">
        <f>IF(Final_DF!L220="","",ROUND(Final_DF!L220,2))</f>
        <v/>
      </c>
      <c r="AE220" s="23" t="str">
        <f>IF(Final_DF!AZ220="","",Final_DF!AZ220)</f>
        <v/>
      </c>
      <c r="AH220" s="23" t="str">
        <f>IF(Final_DF!AO220="","",Final_DF!AO220)</f>
        <v/>
      </c>
      <c r="AI220" s="23" t="str">
        <f>IF(Final_DF!AP220="","",Final_DF!AP220)</f>
        <v/>
      </c>
      <c r="AJ220" s="23" t="str">
        <f>IF(Final_DF!AH220="","",Final_DF!AH220)</f>
        <v/>
      </c>
      <c r="AK220" s="21" t="str">
        <f>IFERROR(VLOOKUP(A220,Postmarket!A:X,24,FALSE),"")</f>
        <v/>
      </c>
      <c r="AL220" s="21" t="str">
        <f>IFERROR(VLOOKUP(A220,Postmarket!A:X,23,FALSE),"")</f>
        <v/>
      </c>
      <c r="AM220" s="21" t="str">
        <f>IFERROR(VLOOKUP(A220,Postmarket!A:X,8,FALSE),"")</f>
        <v/>
      </c>
      <c r="AN220" s="21" t="str">
        <f>IFERROR(VLOOKUP(A220,Postmarket!A:F,5,FALSE),"")</f>
        <v/>
      </c>
      <c r="AO220" s="23" t="str">
        <f>IF(Final_DF!DB220="","",Final_DF!DB220)</f>
        <v/>
      </c>
      <c r="AP220" s="23" t="str">
        <f>IF(Final_DF!CZ220="","",Final_DF!CZ220)</f>
        <v/>
      </c>
      <c r="AQ220" s="23" t="str">
        <f>IF(Final_DF!DA220="","",Final_DF!DA220)</f>
        <v/>
      </c>
      <c r="AR220" s="23" t="str">
        <f>IF(Final_DF!DC220="","",Final_DF!DC220)</f>
        <v/>
      </c>
      <c r="AS220" s="23" t="str">
        <f>IF(Final_DF!DD220="","",Final_DF!DD220)</f>
        <v/>
      </c>
      <c r="AT220" s="23" t="str">
        <f>IF(Final_DF!DE220="","",Final_DF!DE220)</f>
        <v/>
      </c>
      <c r="AU220" s="23" t="str">
        <f>IF(Final_DF!DF220="","",Final_DF!DF220)</f>
        <v/>
      </c>
      <c r="DP220" s="3"/>
      <c r="DQ220" s="3"/>
      <c r="DW220" s="3"/>
      <c r="DX220" s="3"/>
      <c r="ED220" s="3"/>
      <c r="EE220" s="3"/>
      <c r="EF220" s="55"/>
      <c r="EO220" s="3"/>
      <c r="EP220" s="55"/>
      <c r="FB220" s="3"/>
      <c r="FC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HA220" s="3"/>
      <c r="HB220" s="3"/>
      <c r="HC220" s="3"/>
      <c r="HD220" s="3"/>
      <c r="HE220" s="3"/>
      <c r="HF220" s="3"/>
      <c r="HG220" s="3"/>
      <c r="HH220" s="3"/>
      <c r="HI220" s="3"/>
      <c r="HJ220" s="3"/>
      <c r="HK220" s="3"/>
      <c r="HL220" s="3"/>
      <c r="HM220" s="3"/>
      <c r="HN220" s="55"/>
      <c r="HO220" s="3"/>
      <c r="HP220" s="3"/>
      <c r="HQ220" s="3"/>
      <c r="HR220" s="3"/>
      <c r="HS220" s="3"/>
      <c r="HT220" s="3"/>
      <c r="HU220" s="3"/>
      <c r="HV220" s="3"/>
      <c r="HW220" s="3"/>
      <c r="HX220" s="3"/>
      <c r="HY220" s="3"/>
      <c r="HZ220" s="3"/>
      <c r="IA220" s="3"/>
      <c r="IB220" s="3"/>
      <c r="IC220" s="3"/>
      <c r="ID220" s="3"/>
    </row>
    <row r="221" spans="1:238" x14ac:dyDescent="0.25">
      <c r="A221" s="21" t="str">
        <f>IF(Final_DF!A221="","",Final_DF!A221)</f>
        <v/>
      </c>
      <c r="B221" s="21" t="str">
        <f>IF(Final_DF!G221="","",Final_DF!G221)</f>
        <v/>
      </c>
      <c r="C221" s="21" t="str">
        <f>IF(Final_DF!E221="","",Final_DF!E221)</f>
        <v/>
      </c>
      <c r="D221" s="21" t="str">
        <f>IF(Final_DF!F221="","",Final_DF!F221)</f>
        <v/>
      </c>
      <c r="E221" s="21" t="str">
        <f>IF(Final_DF!BT221="","",Final_DF!BT221)</f>
        <v/>
      </c>
      <c r="F221" s="21" t="str">
        <f>IF(Final_DF!BJ221="","",Final_DF!BJ221)</f>
        <v/>
      </c>
      <c r="G221" s="21" t="str">
        <f>IF(Final_DF!CS221="","",Final_DF!CS221)</f>
        <v/>
      </c>
      <c r="H221" s="37" t="str">
        <f>IF(Final_DF!CT221="","",Final_DF!CT221)</f>
        <v/>
      </c>
      <c r="I221" s="37" t="str">
        <f>IF(Final_DF!CU221="","",Final_DF!CU221)</f>
        <v/>
      </c>
      <c r="J221" s="21" t="str">
        <f>IF(Final_DF!CQ221="","",Final_DF!CQ221)</f>
        <v/>
      </c>
      <c r="K221" s="21" t="str">
        <f>IF(Final_DF!CB221="","",Final_DF!CB221)</f>
        <v/>
      </c>
      <c r="L221" s="22" t="str">
        <f>IF(Final_DF!CV221="","",Final_DF!CV221)</f>
        <v/>
      </c>
      <c r="M221" s="22" t="str">
        <f>IF(Final_DF!CW221="","",Final_DF!CW221)</f>
        <v/>
      </c>
      <c r="N221" s="22" t="str">
        <f>IF(Final_DF!CX221="","",Final_DF!CX221)</f>
        <v/>
      </c>
      <c r="O221" s="22" t="str">
        <f>IF(Final_DF!CY221="","",Final_DF!CY221)</f>
        <v/>
      </c>
      <c r="P221" s="22" t="str">
        <f>IF(Final_DF!CM221="","",Final_DF!CM221)</f>
        <v/>
      </c>
      <c r="Q221" s="22" t="str">
        <f>IF(Final_DF!CN221="","",Final_DF!CN221)</f>
        <v/>
      </c>
      <c r="R221" s="22" t="str">
        <f>IF(P221="","",ROUND((Final_DF!CO221/6)+1,0))</f>
        <v/>
      </c>
      <c r="S221" s="22" t="str">
        <f>IF(Final_DF!CP221="","",Final_DF!CP221)</f>
        <v/>
      </c>
      <c r="T221" s="22">
        <f>IFERROR(VLOOKUP(A221,VSLRT!A:E,3,FALSE),"")</f>
        <v>0</v>
      </c>
      <c r="U221" s="22">
        <f>IFERROR(VLOOKUP(A221,VSLRT!A:E,4,FALSE),"")</f>
        <v>0</v>
      </c>
      <c r="V221" s="22">
        <f>IFERROR(VLOOKUP(A221,VSLRT!A:E,5,FALSE),"")</f>
        <v>0</v>
      </c>
      <c r="W221" s="23" t="str">
        <f>IF(Final_DF!BA221="","",Final_DF!BA221)</f>
        <v/>
      </c>
      <c r="X221" s="23" t="str">
        <f>IF(Final_DF!BB221="","",Final_DF!BB221)</f>
        <v/>
      </c>
      <c r="Y221" s="23" t="str">
        <f>IF(Final_DF!BC221="","",Final_DF!BC221)</f>
        <v/>
      </c>
      <c r="Z221" s="23" t="str">
        <f>IF(Final_DF!AW221="","",Final_DF!AW221)</f>
        <v/>
      </c>
      <c r="AA221" s="23" t="str">
        <f>IF(Final_DF!AX221="","",Final_DF!AX221)</f>
        <v/>
      </c>
      <c r="AB221" s="23" t="str">
        <f>IF(Final_DF!AY221="","",Final_DF!AY221)</f>
        <v/>
      </c>
      <c r="AC221" s="23" t="str">
        <f>IF(Final_DF!M221="","",ROUND(Final_DF!M221,2))</f>
        <v/>
      </c>
      <c r="AD221" s="23" t="str">
        <f>IF(Final_DF!L221="","",ROUND(Final_DF!L221,2))</f>
        <v/>
      </c>
      <c r="AE221" s="23" t="str">
        <f>IF(Final_DF!AZ221="","",Final_DF!AZ221)</f>
        <v/>
      </c>
      <c r="AH221" s="23" t="str">
        <f>IF(Final_DF!AO221="","",Final_DF!AO221)</f>
        <v/>
      </c>
      <c r="AI221" s="23" t="str">
        <f>IF(Final_DF!AP221="","",Final_DF!AP221)</f>
        <v/>
      </c>
      <c r="AJ221" s="23" t="str">
        <f>IF(Final_DF!AH221="","",Final_DF!AH221)</f>
        <v/>
      </c>
      <c r="AK221" s="21" t="str">
        <f>IFERROR(VLOOKUP(A221,Postmarket!A:X,24,FALSE),"")</f>
        <v/>
      </c>
      <c r="AL221" s="21" t="str">
        <f>IFERROR(VLOOKUP(A221,Postmarket!A:X,23,FALSE),"")</f>
        <v/>
      </c>
      <c r="AM221" s="21" t="str">
        <f>IFERROR(VLOOKUP(A221,Postmarket!A:X,8,FALSE),"")</f>
        <v/>
      </c>
      <c r="AN221" s="21" t="str">
        <f>IFERROR(VLOOKUP(A221,Postmarket!A:F,5,FALSE),"")</f>
        <v/>
      </c>
      <c r="AO221" s="23" t="str">
        <f>IF(Final_DF!DB221="","",Final_DF!DB221)</f>
        <v/>
      </c>
      <c r="AP221" s="23" t="str">
        <f>IF(Final_DF!CZ221="","",Final_DF!CZ221)</f>
        <v/>
      </c>
      <c r="AQ221" s="23" t="str">
        <f>IF(Final_DF!DA221="","",Final_DF!DA221)</f>
        <v/>
      </c>
      <c r="AR221" s="23" t="str">
        <f>IF(Final_DF!DC221="","",Final_DF!DC221)</f>
        <v/>
      </c>
      <c r="AS221" s="23" t="str">
        <f>IF(Final_DF!DD221="","",Final_DF!DD221)</f>
        <v/>
      </c>
      <c r="AT221" s="23" t="str">
        <f>IF(Final_DF!DE221="","",Final_DF!DE221)</f>
        <v/>
      </c>
      <c r="AU221" s="23" t="str">
        <f>IF(Final_DF!DF221="","",Final_DF!DF221)</f>
        <v/>
      </c>
      <c r="DP221" s="3"/>
      <c r="DQ221" s="3"/>
      <c r="DW221" s="3"/>
      <c r="DX221" s="3"/>
      <c r="ED221" s="3"/>
      <c r="EE221" s="3"/>
      <c r="EF221" s="55"/>
      <c r="EO221" s="3"/>
      <c r="EP221" s="55"/>
      <c r="FB221" s="3"/>
      <c r="FC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HA221" s="3"/>
      <c r="HB221" s="3"/>
      <c r="HC221" s="3"/>
      <c r="HD221" s="3"/>
      <c r="HE221" s="3"/>
      <c r="HF221" s="3"/>
      <c r="HG221" s="3"/>
      <c r="HH221" s="3"/>
      <c r="HI221" s="3"/>
      <c r="HJ221" s="3"/>
      <c r="HK221" s="3"/>
      <c r="HL221" s="3"/>
      <c r="HM221" s="3"/>
      <c r="HN221" s="55"/>
      <c r="HO221" s="3"/>
      <c r="HP221" s="3"/>
      <c r="HQ221" s="3"/>
      <c r="HR221" s="3"/>
      <c r="HS221" s="3"/>
      <c r="HT221" s="3"/>
      <c r="HU221" s="3"/>
      <c r="HV221" s="3"/>
      <c r="HW221" s="3"/>
      <c r="HX221" s="3"/>
      <c r="HY221" s="3"/>
      <c r="HZ221" s="3"/>
      <c r="IA221" s="3"/>
      <c r="IB221" s="3"/>
      <c r="IC221" s="3"/>
      <c r="ID221" s="3"/>
    </row>
    <row r="222" spans="1:238" x14ac:dyDescent="0.25">
      <c r="A222" s="21" t="str">
        <f>IF(Final_DF!A222="","",Final_DF!A222)</f>
        <v/>
      </c>
      <c r="B222" s="21" t="str">
        <f>IF(Final_DF!G222="","",Final_DF!G222)</f>
        <v/>
      </c>
      <c r="C222" s="21" t="str">
        <f>IF(Final_DF!E222="","",Final_DF!E222)</f>
        <v/>
      </c>
      <c r="D222" s="21" t="str">
        <f>IF(Final_DF!F222="","",Final_DF!F222)</f>
        <v/>
      </c>
      <c r="E222" s="21" t="str">
        <f>IF(Final_DF!BT222="","",Final_DF!BT222)</f>
        <v/>
      </c>
      <c r="F222" s="21" t="str">
        <f>IF(Final_DF!BJ222="","",Final_DF!BJ222)</f>
        <v/>
      </c>
      <c r="G222" s="21" t="str">
        <f>IF(Final_DF!CS222="","",Final_DF!CS222)</f>
        <v/>
      </c>
      <c r="H222" s="37" t="str">
        <f>IF(Final_DF!CT222="","",Final_DF!CT222)</f>
        <v/>
      </c>
      <c r="I222" s="37" t="str">
        <f>IF(Final_DF!CU222="","",Final_DF!CU222)</f>
        <v/>
      </c>
      <c r="J222" s="21" t="str">
        <f>IF(Final_DF!CQ222="","",Final_DF!CQ222)</f>
        <v/>
      </c>
      <c r="K222" s="21" t="str">
        <f>IF(Final_DF!CB222="","",Final_DF!CB222)</f>
        <v/>
      </c>
      <c r="L222" s="22" t="str">
        <f>IF(Final_DF!CV222="","",Final_DF!CV222)</f>
        <v/>
      </c>
      <c r="M222" s="22" t="str">
        <f>IF(Final_DF!CW222="","",Final_DF!CW222)</f>
        <v/>
      </c>
      <c r="N222" s="22" t="str">
        <f>IF(Final_DF!CX222="","",Final_DF!CX222)</f>
        <v/>
      </c>
      <c r="O222" s="22" t="str">
        <f>IF(Final_DF!CY222="","",Final_DF!CY222)</f>
        <v/>
      </c>
      <c r="P222" s="22" t="str">
        <f>IF(Final_DF!CM222="","",Final_DF!CM222)</f>
        <v/>
      </c>
      <c r="Q222" s="22" t="str">
        <f>IF(Final_DF!CN222="","",Final_DF!CN222)</f>
        <v/>
      </c>
      <c r="R222" s="22" t="str">
        <f>IF(P222="","",ROUND((Final_DF!CO222/6)+1,0))</f>
        <v/>
      </c>
      <c r="S222" s="22" t="str">
        <f>IF(Final_DF!CP222="","",Final_DF!CP222)</f>
        <v/>
      </c>
      <c r="T222" s="22">
        <f>IFERROR(VLOOKUP(A222,VSLRT!A:E,3,FALSE),"")</f>
        <v>0</v>
      </c>
      <c r="U222" s="22">
        <f>IFERROR(VLOOKUP(A222,VSLRT!A:E,4,FALSE),"")</f>
        <v>0</v>
      </c>
      <c r="V222" s="22">
        <f>IFERROR(VLOOKUP(A222,VSLRT!A:E,5,FALSE),"")</f>
        <v>0</v>
      </c>
      <c r="W222" s="23" t="str">
        <f>IF(Final_DF!BA222="","",Final_DF!BA222)</f>
        <v/>
      </c>
      <c r="X222" s="23" t="str">
        <f>IF(Final_DF!BB222="","",Final_DF!BB222)</f>
        <v/>
      </c>
      <c r="Y222" s="23" t="str">
        <f>IF(Final_DF!BC222="","",Final_DF!BC222)</f>
        <v/>
      </c>
      <c r="Z222" s="23" t="str">
        <f>IF(Final_DF!AW222="","",Final_DF!AW222)</f>
        <v/>
      </c>
      <c r="AA222" s="23" t="str">
        <f>IF(Final_DF!AX222="","",Final_DF!AX222)</f>
        <v/>
      </c>
      <c r="AB222" s="23" t="str">
        <f>IF(Final_DF!AY222="","",Final_DF!AY222)</f>
        <v/>
      </c>
      <c r="AC222" s="23" t="str">
        <f>IF(Final_DF!M222="","",ROUND(Final_DF!M222,2))</f>
        <v/>
      </c>
      <c r="AD222" s="23" t="str">
        <f>IF(Final_DF!L222="","",ROUND(Final_DF!L222,2))</f>
        <v/>
      </c>
      <c r="AE222" s="23" t="str">
        <f>IF(Final_DF!AZ222="","",Final_DF!AZ222)</f>
        <v/>
      </c>
      <c r="AH222" s="23" t="str">
        <f>IF(Final_DF!AO222="","",Final_DF!AO222)</f>
        <v/>
      </c>
      <c r="AI222" s="23" t="str">
        <f>IF(Final_DF!AP222="","",Final_DF!AP222)</f>
        <v/>
      </c>
      <c r="AJ222" s="23" t="str">
        <f>IF(Final_DF!AH222="","",Final_DF!AH222)</f>
        <v/>
      </c>
      <c r="AK222" s="21" t="str">
        <f>IFERROR(VLOOKUP(A222,Postmarket!A:X,24,FALSE),"")</f>
        <v/>
      </c>
      <c r="AL222" s="21" t="str">
        <f>IFERROR(VLOOKUP(A222,Postmarket!A:X,23,FALSE),"")</f>
        <v/>
      </c>
      <c r="AM222" s="21" t="str">
        <f>IFERROR(VLOOKUP(A222,Postmarket!A:X,8,FALSE),"")</f>
        <v/>
      </c>
      <c r="AN222" s="21" t="str">
        <f>IFERROR(VLOOKUP(A222,Postmarket!A:F,5,FALSE),"")</f>
        <v/>
      </c>
      <c r="AO222" s="23" t="str">
        <f>IF(Final_DF!DB222="","",Final_DF!DB222)</f>
        <v/>
      </c>
      <c r="AP222" s="23" t="str">
        <f>IF(Final_DF!CZ222="","",Final_DF!CZ222)</f>
        <v/>
      </c>
      <c r="AQ222" s="23" t="str">
        <f>IF(Final_DF!DA222="","",Final_DF!DA222)</f>
        <v/>
      </c>
      <c r="AR222" s="23" t="str">
        <f>IF(Final_DF!DC222="","",Final_DF!DC222)</f>
        <v/>
      </c>
      <c r="AS222" s="23" t="str">
        <f>IF(Final_DF!DD222="","",Final_DF!DD222)</f>
        <v/>
      </c>
      <c r="AT222" s="23" t="str">
        <f>IF(Final_DF!DE222="","",Final_DF!DE222)</f>
        <v/>
      </c>
      <c r="AU222" s="23" t="str">
        <f>IF(Final_DF!DF222="","",Final_DF!DF222)</f>
        <v/>
      </c>
      <c r="DP222" s="3"/>
      <c r="DQ222" s="3"/>
      <c r="DW222" s="3"/>
      <c r="DX222" s="3"/>
      <c r="ED222" s="3"/>
      <c r="EE222" s="3"/>
      <c r="EF222" s="55"/>
      <c r="EO222" s="3"/>
      <c r="EP222" s="55"/>
      <c r="FB222" s="3"/>
      <c r="FC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HA222" s="3"/>
      <c r="HB222" s="3"/>
      <c r="HC222" s="3"/>
      <c r="HD222" s="3"/>
      <c r="HE222" s="3"/>
      <c r="HF222" s="3"/>
      <c r="HG222" s="3"/>
      <c r="HH222" s="3"/>
      <c r="HI222" s="3"/>
      <c r="HJ222" s="3"/>
      <c r="HK222" s="3"/>
      <c r="HL222" s="3"/>
      <c r="HM222" s="3"/>
      <c r="HN222" s="55"/>
      <c r="HO222" s="3"/>
      <c r="HP222" s="3"/>
      <c r="HQ222" s="3"/>
      <c r="HR222" s="3"/>
      <c r="HS222" s="3"/>
      <c r="HT222" s="3"/>
      <c r="HU222" s="3"/>
      <c r="HV222" s="3"/>
      <c r="HW222" s="3"/>
      <c r="HX222" s="3"/>
      <c r="HY222" s="3"/>
      <c r="HZ222" s="3"/>
      <c r="IA222" s="3"/>
      <c r="IB222" s="3"/>
      <c r="IC222" s="3"/>
      <c r="ID222" s="3"/>
    </row>
    <row r="223" spans="1:238" x14ac:dyDescent="0.25">
      <c r="A223" s="21" t="str">
        <f>IF(Final_DF!A223="","",Final_DF!A223)</f>
        <v/>
      </c>
      <c r="B223" s="21" t="str">
        <f>IF(Final_DF!G223="","",Final_DF!G223)</f>
        <v/>
      </c>
      <c r="C223" s="21" t="str">
        <f>IF(Final_DF!E223="","",Final_DF!E223)</f>
        <v/>
      </c>
      <c r="D223" s="21" t="str">
        <f>IF(Final_DF!F223="","",Final_DF!F223)</f>
        <v/>
      </c>
      <c r="E223" s="21" t="str">
        <f>IF(Final_DF!BT223="","",Final_DF!BT223)</f>
        <v/>
      </c>
      <c r="F223" s="21" t="str">
        <f>IF(Final_DF!BJ223="","",Final_DF!BJ223)</f>
        <v/>
      </c>
      <c r="G223" s="21" t="str">
        <f>IF(Final_DF!CS223="","",Final_DF!CS223)</f>
        <v/>
      </c>
      <c r="H223" s="37" t="str">
        <f>IF(Final_DF!CT223="","",Final_DF!CT223)</f>
        <v/>
      </c>
      <c r="I223" s="37" t="str">
        <f>IF(Final_DF!CU223="","",Final_DF!CU223)</f>
        <v/>
      </c>
      <c r="J223" s="21" t="str">
        <f>IF(Final_DF!CQ223="","",Final_DF!CQ223)</f>
        <v/>
      </c>
      <c r="K223" s="21" t="str">
        <f>IF(Final_DF!CB223="","",Final_DF!CB223)</f>
        <v/>
      </c>
      <c r="L223" s="22" t="str">
        <f>IF(Final_DF!CV223="","",Final_DF!CV223)</f>
        <v/>
      </c>
      <c r="M223" s="22" t="str">
        <f>IF(Final_DF!CW223="","",Final_DF!CW223)</f>
        <v/>
      </c>
      <c r="N223" s="22" t="str">
        <f>IF(Final_DF!CX223="","",Final_DF!CX223)</f>
        <v/>
      </c>
      <c r="O223" s="22" t="str">
        <f>IF(Final_DF!CY223="","",Final_DF!CY223)</f>
        <v/>
      </c>
      <c r="P223" s="22" t="str">
        <f>IF(Final_DF!CM223="","",Final_DF!CM223)</f>
        <v/>
      </c>
      <c r="Q223" s="22" t="str">
        <f>IF(Final_DF!CN223="","",Final_DF!CN223)</f>
        <v/>
      </c>
      <c r="R223" s="22" t="str">
        <f>IF(P223="","",ROUND((Final_DF!CO223/6)+1,0))</f>
        <v/>
      </c>
      <c r="S223" s="22" t="str">
        <f>IF(Final_DF!CP223="","",Final_DF!CP223)</f>
        <v/>
      </c>
      <c r="T223" s="22">
        <f>IFERROR(VLOOKUP(A223,VSLRT!A:E,3,FALSE),"")</f>
        <v>0</v>
      </c>
      <c r="U223" s="22">
        <f>IFERROR(VLOOKUP(A223,VSLRT!A:E,4,FALSE),"")</f>
        <v>0</v>
      </c>
      <c r="V223" s="22">
        <f>IFERROR(VLOOKUP(A223,VSLRT!A:E,5,FALSE),"")</f>
        <v>0</v>
      </c>
      <c r="W223" s="23" t="str">
        <f>IF(Final_DF!BA223="","",Final_DF!BA223)</f>
        <v/>
      </c>
      <c r="X223" s="23" t="str">
        <f>IF(Final_DF!BB223="","",Final_DF!BB223)</f>
        <v/>
      </c>
      <c r="Y223" s="23" t="str">
        <f>IF(Final_DF!BC223="","",Final_DF!BC223)</f>
        <v/>
      </c>
      <c r="Z223" s="23" t="str">
        <f>IF(Final_DF!AW223="","",Final_DF!AW223)</f>
        <v/>
      </c>
      <c r="AA223" s="23" t="str">
        <f>IF(Final_DF!AX223="","",Final_DF!AX223)</f>
        <v/>
      </c>
      <c r="AB223" s="23" t="str">
        <f>IF(Final_DF!AY223="","",Final_DF!AY223)</f>
        <v/>
      </c>
      <c r="AC223" s="23" t="str">
        <f>IF(Final_DF!M223="","",ROUND(Final_DF!M223,2))</f>
        <v/>
      </c>
      <c r="AD223" s="23" t="str">
        <f>IF(Final_DF!L223="","",ROUND(Final_DF!L223,2))</f>
        <v/>
      </c>
      <c r="AE223" s="23" t="str">
        <f>IF(Final_DF!AZ223="","",Final_DF!AZ223)</f>
        <v/>
      </c>
      <c r="AH223" s="23" t="str">
        <f>IF(Final_DF!AO223="","",Final_DF!AO223)</f>
        <v/>
      </c>
      <c r="AI223" s="23" t="str">
        <f>IF(Final_DF!AP223="","",Final_DF!AP223)</f>
        <v/>
      </c>
      <c r="AJ223" s="23" t="str">
        <f>IF(Final_DF!AH223="","",Final_DF!AH223)</f>
        <v/>
      </c>
      <c r="AK223" s="21" t="str">
        <f>IFERROR(VLOOKUP(A223,Postmarket!A:X,24,FALSE),"")</f>
        <v/>
      </c>
      <c r="AL223" s="21" t="str">
        <f>IFERROR(VLOOKUP(A223,Postmarket!A:X,23,FALSE),"")</f>
        <v/>
      </c>
      <c r="AM223" s="21" t="str">
        <f>IFERROR(VLOOKUP(A223,Postmarket!A:X,8,FALSE),"")</f>
        <v/>
      </c>
      <c r="AN223" s="21" t="str">
        <f>IFERROR(VLOOKUP(A223,Postmarket!A:F,5,FALSE),"")</f>
        <v/>
      </c>
      <c r="AO223" s="23" t="str">
        <f>IF(Final_DF!DB223="","",Final_DF!DB223)</f>
        <v/>
      </c>
      <c r="AP223" s="23" t="str">
        <f>IF(Final_DF!CZ223="","",Final_DF!CZ223)</f>
        <v/>
      </c>
      <c r="AQ223" s="23" t="str">
        <f>IF(Final_DF!DA223="","",Final_DF!DA223)</f>
        <v/>
      </c>
      <c r="AR223" s="23" t="str">
        <f>IF(Final_DF!DC223="","",Final_DF!DC223)</f>
        <v/>
      </c>
      <c r="AS223" s="23" t="str">
        <f>IF(Final_DF!DD223="","",Final_DF!DD223)</f>
        <v/>
      </c>
      <c r="AT223" s="23" t="str">
        <f>IF(Final_DF!DE223="","",Final_DF!DE223)</f>
        <v/>
      </c>
      <c r="AU223" s="23" t="str">
        <f>IF(Final_DF!DF223="","",Final_DF!DF223)</f>
        <v/>
      </c>
      <c r="DP223" s="3"/>
      <c r="DQ223" s="3"/>
      <c r="DW223" s="3"/>
      <c r="DX223" s="3"/>
      <c r="ED223" s="3"/>
      <c r="EE223" s="3"/>
      <c r="EF223" s="55"/>
      <c r="EO223" s="3"/>
      <c r="EP223" s="55"/>
      <c r="FB223" s="3"/>
      <c r="FC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HA223" s="3"/>
      <c r="HB223" s="3"/>
      <c r="HC223" s="3"/>
      <c r="HD223" s="3"/>
      <c r="HE223" s="3"/>
      <c r="HF223" s="3"/>
      <c r="HG223" s="3"/>
      <c r="HH223" s="3"/>
      <c r="HI223" s="3"/>
      <c r="HJ223" s="3"/>
      <c r="HK223" s="3"/>
      <c r="HL223" s="3"/>
      <c r="HM223" s="3"/>
      <c r="HN223" s="55"/>
      <c r="HO223" s="3"/>
      <c r="HP223" s="3"/>
      <c r="HQ223" s="3"/>
      <c r="HR223" s="3"/>
      <c r="HS223" s="3"/>
      <c r="HT223" s="3"/>
      <c r="HU223" s="3"/>
      <c r="HV223" s="3"/>
      <c r="HW223" s="3"/>
      <c r="HX223" s="3"/>
      <c r="HY223" s="3"/>
      <c r="HZ223" s="3"/>
      <c r="IA223" s="3"/>
      <c r="IB223" s="3"/>
      <c r="IC223" s="3"/>
      <c r="ID223" s="3"/>
    </row>
    <row r="224" spans="1:238" x14ac:dyDescent="0.25">
      <c r="A224" s="21" t="str">
        <f>IF(Final_DF!A224="","",Final_DF!A224)</f>
        <v/>
      </c>
      <c r="B224" s="21" t="str">
        <f>IF(Final_DF!G224="","",Final_DF!G224)</f>
        <v/>
      </c>
      <c r="C224" s="21" t="str">
        <f>IF(Final_DF!E224="","",Final_DF!E224)</f>
        <v/>
      </c>
      <c r="D224" s="21" t="str">
        <f>IF(Final_DF!F224="","",Final_DF!F224)</f>
        <v/>
      </c>
      <c r="E224" s="21" t="str">
        <f>IF(Final_DF!BT224="","",Final_DF!BT224)</f>
        <v/>
      </c>
      <c r="F224" s="21" t="str">
        <f>IF(Final_DF!BJ224="","",Final_DF!BJ224)</f>
        <v/>
      </c>
      <c r="G224" s="21" t="str">
        <f>IF(Final_DF!CS224="","",Final_DF!CS224)</f>
        <v/>
      </c>
      <c r="H224" s="37" t="str">
        <f>IF(Final_DF!CT224="","",Final_DF!CT224)</f>
        <v/>
      </c>
      <c r="I224" s="37" t="str">
        <f>IF(Final_DF!CU224="","",Final_DF!CU224)</f>
        <v/>
      </c>
      <c r="J224" s="21" t="str">
        <f>IF(Final_DF!CQ224="","",Final_DF!CQ224)</f>
        <v/>
      </c>
      <c r="K224" s="21" t="str">
        <f>IF(Final_DF!CB224="","",Final_DF!CB224)</f>
        <v/>
      </c>
      <c r="L224" s="22" t="str">
        <f>IF(Final_DF!CV224="","",Final_DF!CV224)</f>
        <v/>
      </c>
      <c r="M224" s="22" t="str">
        <f>IF(Final_DF!CW224="","",Final_DF!CW224)</f>
        <v/>
      </c>
      <c r="N224" s="22" t="str">
        <f>IF(Final_DF!CX224="","",Final_DF!CX224)</f>
        <v/>
      </c>
      <c r="O224" s="22" t="str">
        <f>IF(Final_DF!CY224="","",Final_DF!CY224)</f>
        <v/>
      </c>
      <c r="P224" s="22" t="str">
        <f>IF(Final_DF!CM224="","",Final_DF!CM224)</f>
        <v/>
      </c>
      <c r="Q224" s="22" t="str">
        <f>IF(Final_DF!CN224="","",Final_DF!CN224)</f>
        <v/>
      </c>
      <c r="R224" s="22" t="str">
        <f>IF(P224="","",ROUND((Final_DF!CO224/6)+1,0))</f>
        <v/>
      </c>
      <c r="S224" s="22" t="str">
        <f>IF(Final_DF!CP224="","",Final_DF!CP224)</f>
        <v/>
      </c>
      <c r="T224" s="22">
        <f>IFERROR(VLOOKUP(A224,VSLRT!A:E,3,FALSE),"")</f>
        <v>0</v>
      </c>
      <c r="U224" s="22">
        <f>IFERROR(VLOOKUP(A224,VSLRT!A:E,4,FALSE),"")</f>
        <v>0</v>
      </c>
      <c r="V224" s="22">
        <f>IFERROR(VLOOKUP(A224,VSLRT!A:E,5,FALSE),"")</f>
        <v>0</v>
      </c>
      <c r="W224" s="23" t="str">
        <f>IF(Final_DF!BA224="","",Final_DF!BA224)</f>
        <v/>
      </c>
      <c r="X224" s="23" t="str">
        <f>IF(Final_DF!BB224="","",Final_DF!BB224)</f>
        <v/>
      </c>
      <c r="Y224" s="23" t="str">
        <f>IF(Final_DF!BC224="","",Final_DF!BC224)</f>
        <v/>
      </c>
      <c r="Z224" s="23" t="str">
        <f>IF(Final_DF!AW224="","",Final_DF!AW224)</f>
        <v/>
      </c>
      <c r="AA224" s="23" t="str">
        <f>IF(Final_DF!AX224="","",Final_DF!AX224)</f>
        <v/>
      </c>
      <c r="AB224" s="23" t="str">
        <f>IF(Final_DF!AY224="","",Final_DF!AY224)</f>
        <v/>
      </c>
      <c r="AC224" s="23" t="str">
        <f>IF(Final_DF!M224="","",ROUND(Final_DF!M224,2))</f>
        <v/>
      </c>
      <c r="AD224" s="23" t="str">
        <f>IF(Final_DF!L224="","",ROUND(Final_DF!L224,2))</f>
        <v/>
      </c>
      <c r="AE224" s="23" t="str">
        <f>IF(Final_DF!AZ224="","",Final_DF!AZ224)</f>
        <v/>
      </c>
      <c r="AH224" s="23" t="str">
        <f>IF(Final_DF!AO224="","",Final_DF!AO224)</f>
        <v/>
      </c>
      <c r="AI224" s="23" t="str">
        <f>IF(Final_DF!AP224="","",Final_DF!AP224)</f>
        <v/>
      </c>
      <c r="AJ224" s="23" t="str">
        <f>IF(Final_DF!AH224="","",Final_DF!AH224)</f>
        <v/>
      </c>
      <c r="AK224" s="21" t="str">
        <f>IFERROR(VLOOKUP(A224,Postmarket!A:X,24,FALSE),"")</f>
        <v/>
      </c>
      <c r="AL224" s="21" t="str">
        <f>IFERROR(VLOOKUP(A224,Postmarket!A:X,23,FALSE),"")</f>
        <v/>
      </c>
      <c r="AM224" s="21" t="str">
        <f>IFERROR(VLOOKUP(A224,Postmarket!A:X,8,FALSE),"")</f>
        <v/>
      </c>
      <c r="AN224" s="21" t="str">
        <f>IFERROR(VLOOKUP(A224,Postmarket!A:F,5,FALSE),"")</f>
        <v/>
      </c>
      <c r="AO224" s="23" t="str">
        <f>IF(Final_DF!DB224="","",Final_DF!DB224)</f>
        <v/>
      </c>
      <c r="AP224" s="23" t="str">
        <f>IF(Final_DF!CZ224="","",Final_DF!CZ224)</f>
        <v/>
      </c>
      <c r="AQ224" s="23" t="str">
        <f>IF(Final_DF!DA224="","",Final_DF!DA224)</f>
        <v/>
      </c>
      <c r="AR224" s="23" t="str">
        <f>IF(Final_DF!DC224="","",Final_DF!DC224)</f>
        <v/>
      </c>
      <c r="AS224" s="23" t="str">
        <f>IF(Final_DF!DD224="","",Final_DF!DD224)</f>
        <v/>
      </c>
      <c r="AT224" s="23" t="str">
        <f>IF(Final_DF!DE224="","",Final_DF!DE224)</f>
        <v/>
      </c>
      <c r="AU224" s="23" t="str">
        <f>IF(Final_DF!DF224="","",Final_DF!DF224)</f>
        <v/>
      </c>
      <c r="DP224" s="3"/>
      <c r="DQ224" s="3"/>
      <c r="DW224" s="3"/>
      <c r="DX224" s="3"/>
      <c r="ED224" s="3"/>
      <c r="EE224" s="3"/>
      <c r="EF224" s="55"/>
      <c r="EO224" s="3"/>
      <c r="EP224" s="55"/>
      <c r="FB224" s="3"/>
      <c r="FC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HA224" s="3"/>
      <c r="HB224" s="3"/>
      <c r="HC224" s="3"/>
      <c r="HD224" s="3"/>
      <c r="HE224" s="3"/>
      <c r="HF224" s="3"/>
      <c r="HG224" s="3"/>
      <c r="HH224" s="3"/>
      <c r="HI224" s="3"/>
      <c r="HJ224" s="3"/>
      <c r="HK224" s="3"/>
      <c r="HL224" s="3"/>
      <c r="HM224" s="3"/>
      <c r="HN224" s="55"/>
      <c r="HO224" s="3"/>
      <c r="HP224" s="3"/>
      <c r="HQ224" s="3"/>
      <c r="HR224" s="3"/>
      <c r="HS224" s="3"/>
      <c r="HT224" s="3"/>
      <c r="HU224" s="3"/>
      <c r="HV224" s="3"/>
      <c r="HW224" s="3"/>
      <c r="HX224" s="3"/>
      <c r="HY224" s="3"/>
      <c r="HZ224" s="3"/>
      <c r="IA224" s="3"/>
      <c r="IB224" s="3"/>
      <c r="IC224" s="3"/>
      <c r="ID224" s="3"/>
    </row>
    <row r="225" spans="1:238" x14ac:dyDescent="0.25">
      <c r="A225" s="21" t="str">
        <f>IF(Final_DF!A225="","",Final_DF!A225)</f>
        <v/>
      </c>
      <c r="B225" s="21" t="str">
        <f>IF(Final_DF!G225="","",Final_DF!G225)</f>
        <v/>
      </c>
      <c r="C225" s="21" t="str">
        <f>IF(Final_DF!E225="","",Final_DF!E225)</f>
        <v/>
      </c>
      <c r="D225" s="21" t="str">
        <f>IF(Final_DF!F225="","",Final_DF!F225)</f>
        <v/>
      </c>
      <c r="E225" s="21" t="str">
        <f>IF(Final_DF!BT225="","",Final_DF!BT225)</f>
        <v/>
      </c>
      <c r="F225" s="21" t="str">
        <f>IF(Final_DF!BJ225="","",Final_DF!BJ225)</f>
        <v/>
      </c>
      <c r="G225" s="21" t="str">
        <f>IF(Final_DF!CS225="","",Final_DF!CS225)</f>
        <v/>
      </c>
      <c r="H225" s="37" t="str">
        <f>IF(Final_DF!CT225="","",Final_DF!CT225)</f>
        <v/>
      </c>
      <c r="I225" s="37" t="str">
        <f>IF(Final_DF!CU225="","",Final_DF!CU225)</f>
        <v/>
      </c>
      <c r="J225" s="21" t="str">
        <f>IF(Final_DF!CQ225="","",Final_DF!CQ225)</f>
        <v/>
      </c>
      <c r="K225" s="21" t="str">
        <f>IF(Final_DF!CB225="","",Final_DF!CB225)</f>
        <v/>
      </c>
      <c r="L225" s="22" t="str">
        <f>IF(Final_DF!CV225="","",Final_DF!CV225)</f>
        <v/>
      </c>
      <c r="M225" s="22" t="str">
        <f>IF(Final_DF!CW225="","",Final_DF!CW225)</f>
        <v/>
      </c>
      <c r="N225" s="22" t="str">
        <f>IF(Final_DF!CX225="","",Final_DF!CX225)</f>
        <v/>
      </c>
      <c r="O225" s="22" t="str">
        <f>IF(Final_DF!CY225="","",Final_DF!CY225)</f>
        <v/>
      </c>
      <c r="P225" s="22" t="str">
        <f>IF(Final_DF!CM225="","",Final_DF!CM225)</f>
        <v/>
      </c>
      <c r="Q225" s="22" t="str">
        <f>IF(Final_DF!CN225="","",Final_DF!CN225)</f>
        <v/>
      </c>
      <c r="R225" s="22" t="str">
        <f>IF(P225="","",ROUND((Final_DF!CO225/6)+1,0))</f>
        <v/>
      </c>
      <c r="S225" s="22" t="str">
        <f>IF(Final_DF!CP225="","",Final_DF!CP225)</f>
        <v/>
      </c>
      <c r="T225" s="22">
        <f>IFERROR(VLOOKUP(A225,VSLRT!A:E,3,FALSE),"")</f>
        <v>0</v>
      </c>
      <c r="U225" s="22">
        <f>IFERROR(VLOOKUP(A225,VSLRT!A:E,4,FALSE),"")</f>
        <v>0</v>
      </c>
      <c r="V225" s="22">
        <f>IFERROR(VLOOKUP(A225,VSLRT!A:E,5,FALSE),"")</f>
        <v>0</v>
      </c>
      <c r="W225" s="23" t="str">
        <f>IF(Final_DF!BA225="","",Final_DF!BA225)</f>
        <v/>
      </c>
      <c r="X225" s="23" t="str">
        <f>IF(Final_DF!BB225="","",Final_DF!BB225)</f>
        <v/>
      </c>
      <c r="Y225" s="23" t="str">
        <f>IF(Final_DF!BC225="","",Final_DF!BC225)</f>
        <v/>
      </c>
      <c r="Z225" s="23" t="str">
        <f>IF(Final_DF!AW225="","",Final_DF!AW225)</f>
        <v/>
      </c>
      <c r="AA225" s="23" t="str">
        <f>IF(Final_DF!AX225="","",Final_DF!AX225)</f>
        <v/>
      </c>
      <c r="AB225" s="23" t="str">
        <f>IF(Final_DF!AY225="","",Final_DF!AY225)</f>
        <v/>
      </c>
      <c r="AC225" s="23" t="str">
        <f>IF(Final_DF!M225="","",ROUND(Final_DF!M225,2))</f>
        <v/>
      </c>
      <c r="AD225" s="23" t="str">
        <f>IF(Final_DF!L225="","",ROUND(Final_DF!L225,2))</f>
        <v/>
      </c>
      <c r="AE225" s="23" t="str">
        <f>IF(Final_DF!AZ225="","",Final_DF!AZ225)</f>
        <v/>
      </c>
      <c r="AH225" s="23" t="str">
        <f>IF(Final_DF!AO225="","",Final_DF!AO225)</f>
        <v/>
      </c>
      <c r="AI225" s="23" t="str">
        <f>IF(Final_DF!AP225="","",Final_DF!AP225)</f>
        <v/>
      </c>
      <c r="AJ225" s="23" t="str">
        <f>IF(Final_DF!AH225="","",Final_DF!AH225)</f>
        <v/>
      </c>
      <c r="AK225" s="21" t="str">
        <f>IFERROR(VLOOKUP(A225,Postmarket!A:X,24,FALSE),"")</f>
        <v/>
      </c>
      <c r="AL225" s="21" t="str">
        <f>IFERROR(VLOOKUP(A225,Postmarket!A:X,23,FALSE),"")</f>
        <v/>
      </c>
      <c r="AM225" s="21" t="str">
        <f>IFERROR(VLOOKUP(A225,Postmarket!A:X,8,FALSE),"")</f>
        <v/>
      </c>
      <c r="AN225" s="21" t="str">
        <f>IFERROR(VLOOKUP(A225,Postmarket!A:F,5,FALSE),"")</f>
        <v/>
      </c>
      <c r="AO225" s="23" t="str">
        <f>IF(Final_DF!DB225="","",Final_DF!DB225)</f>
        <v/>
      </c>
      <c r="AP225" s="23" t="str">
        <f>IF(Final_DF!CZ225="","",Final_DF!CZ225)</f>
        <v/>
      </c>
      <c r="AQ225" s="23" t="str">
        <f>IF(Final_DF!DA225="","",Final_DF!DA225)</f>
        <v/>
      </c>
      <c r="AR225" s="23" t="str">
        <f>IF(Final_DF!DC225="","",Final_DF!DC225)</f>
        <v/>
      </c>
      <c r="AS225" s="23" t="str">
        <f>IF(Final_DF!DD225="","",Final_DF!DD225)</f>
        <v/>
      </c>
      <c r="AT225" s="23" t="str">
        <f>IF(Final_DF!DE225="","",Final_DF!DE225)</f>
        <v/>
      </c>
      <c r="AU225" s="23" t="str">
        <f>IF(Final_DF!DF225="","",Final_DF!DF225)</f>
        <v/>
      </c>
      <c r="DP225" s="3"/>
      <c r="DQ225" s="3"/>
      <c r="DW225" s="3"/>
      <c r="DX225" s="3"/>
      <c r="ED225" s="3"/>
      <c r="EE225" s="3"/>
      <c r="EF225" s="55"/>
      <c r="EO225" s="3"/>
      <c r="EP225" s="55"/>
      <c r="FB225" s="3"/>
      <c r="FC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HA225" s="3"/>
      <c r="HB225" s="3"/>
      <c r="HC225" s="3"/>
      <c r="HD225" s="3"/>
      <c r="HE225" s="3"/>
      <c r="HF225" s="3"/>
      <c r="HG225" s="3"/>
      <c r="HH225" s="3"/>
      <c r="HI225" s="3"/>
      <c r="HJ225" s="3"/>
      <c r="HK225" s="3"/>
      <c r="HL225" s="3"/>
      <c r="HM225" s="3"/>
      <c r="HN225" s="55"/>
      <c r="HO225" s="3"/>
      <c r="HP225" s="3"/>
      <c r="HQ225" s="3"/>
      <c r="HR225" s="3"/>
      <c r="HS225" s="3"/>
      <c r="HT225" s="3"/>
      <c r="HU225" s="3"/>
      <c r="HV225" s="3"/>
      <c r="HW225" s="3"/>
      <c r="HX225" s="3"/>
      <c r="HY225" s="3"/>
      <c r="HZ225" s="3"/>
      <c r="IA225" s="3"/>
      <c r="IB225" s="3"/>
      <c r="IC225" s="3"/>
      <c r="ID225" s="3"/>
    </row>
    <row r="226" spans="1:238" x14ac:dyDescent="0.25">
      <c r="A226" s="21" t="str">
        <f>IF(Final_DF!A226="","",Final_DF!A226)</f>
        <v/>
      </c>
      <c r="B226" s="21" t="str">
        <f>IF(Final_DF!G226="","",Final_DF!G226)</f>
        <v/>
      </c>
      <c r="C226" s="21" t="str">
        <f>IF(Final_DF!E226="","",Final_DF!E226)</f>
        <v/>
      </c>
      <c r="D226" s="21" t="str">
        <f>IF(Final_DF!F226="","",Final_DF!F226)</f>
        <v/>
      </c>
      <c r="E226" s="21" t="str">
        <f>IF(Final_DF!BT226="","",Final_DF!BT226)</f>
        <v/>
      </c>
      <c r="F226" s="21" t="str">
        <f>IF(Final_DF!BJ226="","",Final_DF!BJ226)</f>
        <v/>
      </c>
      <c r="G226" s="21" t="str">
        <f>IF(Final_DF!CS226="","",Final_DF!CS226)</f>
        <v/>
      </c>
      <c r="H226" s="37" t="str">
        <f>IF(Final_DF!CT226="","",Final_DF!CT226)</f>
        <v/>
      </c>
      <c r="I226" s="37" t="str">
        <f>IF(Final_DF!CU226="","",Final_DF!CU226)</f>
        <v/>
      </c>
      <c r="J226" s="21" t="str">
        <f>IF(Final_DF!CQ226="","",Final_DF!CQ226)</f>
        <v/>
      </c>
      <c r="K226" s="21" t="str">
        <f>IF(Final_DF!CB226="","",Final_DF!CB226)</f>
        <v/>
      </c>
      <c r="L226" s="22" t="str">
        <f>IF(Final_DF!CV226="","",Final_DF!CV226)</f>
        <v/>
      </c>
      <c r="M226" s="22" t="str">
        <f>IF(Final_DF!CW226="","",Final_DF!CW226)</f>
        <v/>
      </c>
      <c r="N226" s="22" t="str">
        <f>IF(Final_DF!CX226="","",Final_DF!CX226)</f>
        <v/>
      </c>
      <c r="O226" s="22" t="str">
        <f>IF(Final_DF!CY226="","",Final_DF!CY226)</f>
        <v/>
      </c>
      <c r="P226" s="22" t="str">
        <f>IF(Final_DF!CM226="","",Final_DF!CM226)</f>
        <v/>
      </c>
      <c r="Q226" s="22" t="str">
        <f>IF(Final_DF!CN226="","",Final_DF!CN226)</f>
        <v/>
      </c>
      <c r="R226" s="22" t="str">
        <f>IF(P226="","",ROUND((Final_DF!CO226/6)+1,0))</f>
        <v/>
      </c>
      <c r="S226" s="22" t="str">
        <f>IF(Final_DF!CP226="","",Final_DF!CP226)</f>
        <v/>
      </c>
      <c r="T226" s="22">
        <f>IFERROR(VLOOKUP(A226,VSLRT!A:E,3,FALSE),"")</f>
        <v>0</v>
      </c>
      <c r="U226" s="22">
        <f>IFERROR(VLOOKUP(A226,VSLRT!A:E,4,FALSE),"")</f>
        <v>0</v>
      </c>
      <c r="V226" s="22">
        <f>IFERROR(VLOOKUP(A226,VSLRT!A:E,5,FALSE),"")</f>
        <v>0</v>
      </c>
      <c r="W226" s="23" t="str">
        <f>IF(Final_DF!BA226="","",Final_DF!BA226)</f>
        <v/>
      </c>
      <c r="X226" s="23" t="str">
        <f>IF(Final_DF!BB226="","",Final_DF!BB226)</f>
        <v/>
      </c>
      <c r="Y226" s="23" t="str">
        <f>IF(Final_DF!BC226="","",Final_DF!BC226)</f>
        <v/>
      </c>
      <c r="Z226" s="23" t="str">
        <f>IF(Final_DF!AW226="","",Final_DF!AW226)</f>
        <v/>
      </c>
      <c r="AA226" s="23" t="str">
        <f>IF(Final_DF!AX226="","",Final_DF!AX226)</f>
        <v/>
      </c>
      <c r="AB226" s="23" t="str">
        <f>IF(Final_DF!AY226="","",Final_DF!AY226)</f>
        <v/>
      </c>
      <c r="AC226" s="23" t="str">
        <f>IF(Final_DF!M226="","",ROUND(Final_DF!M226,2))</f>
        <v/>
      </c>
      <c r="AD226" s="23" t="str">
        <f>IF(Final_DF!L226="","",ROUND(Final_DF!L226,2))</f>
        <v/>
      </c>
      <c r="AE226" s="23" t="str">
        <f>IF(Final_DF!AZ226="","",Final_DF!AZ226)</f>
        <v/>
      </c>
      <c r="AH226" s="23" t="str">
        <f>IF(Final_DF!AO226="","",Final_DF!AO226)</f>
        <v/>
      </c>
      <c r="AI226" s="23" t="str">
        <f>IF(Final_DF!AP226="","",Final_DF!AP226)</f>
        <v/>
      </c>
      <c r="AJ226" s="23" t="str">
        <f>IF(Final_DF!AH226="","",Final_DF!AH226)</f>
        <v/>
      </c>
      <c r="AK226" s="21" t="str">
        <f>IFERROR(VLOOKUP(A226,Postmarket!A:X,24,FALSE),"")</f>
        <v/>
      </c>
      <c r="AL226" s="21" t="str">
        <f>IFERROR(VLOOKUP(A226,Postmarket!A:X,23,FALSE),"")</f>
        <v/>
      </c>
      <c r="AM226" s="21" t="str">
        <f>IFERROR(VLOOKUP(A226,Postmarket!A:X,8,FALSE),"")</f>
        <v/>
      </c>
      <c r="AN226" s="21" t="str">
        <f>IFERROR(VLOOKUP(A226,Postmarket!A:F,5,FALSE),"")</f>
        <v/>
      </c>
      <c r="AO226" s="23" t="str">
        <f>IF(Final_DF!DB226="","",Final_DF!DB226)</f>
        <v/>
      </c>
      <c r="AP226" s="23" t="str">
        <f>IF(Final_DF!CZ226="","",Final_DF!CZ226)</f>
        <v/>
      </c>
      <c r="AQ226" s="23" t="str">
        <f>IF(Final_DF!DA226="","",Final_DF!DA226)</f>
        <v/>
      </c>
      <c r="AR226" s="23" t="str">
        <f>IF(Final_DF!DC226="","",Final_DF!DC226)</f>
        <v/>
      </c>
      <c r="AS226" s="23" t="str">
        <f>IF(Final_DF!DD226="","",Final_DF!DD226)</f>
        <v/>
      </c>
      <c r="AT226" s="23" t="str">
        <f>IF(Final_DF!DE226="","",Final_DF!DE226)</f>
        <v/>
      </c>
      <c r="AU226" s="23" t="str">
        <f>IF(Final_DF!DF226="","",Final_DF!DF226)</f>
        <v/>
      </c>
      <c r="DP226" s="3"/>
      <c r="DQ226" s="3"/>
      <c r="DW226" s="3"/>
      <c r="DX226" s="3"/>
      <c r="ED226" s="3"/>
      <c r="EE226" s="3"/>
      <c r="EF226" s="55"/>
      <c r="EO226" s="3"/>
      <c r="EP226" s="55"/>
      <c r="FB226" s="3"/>
      <c r="FC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HA226" s="3"/>
      <c r="HB226" s="3"/>
      <c r="HC226" s="3"/>
      <c r="HD226" s="3"/>
      <c r="HE226" s="3"/>
      <c r="HF226" s="3"/>
      <c r="HG226" s="3"/>
      <c r="HH226" s="3"/>
      <c r="HI226" s="3"/>
      <c r="HJ226" s="3"/>
      <c r="HK226" s="3"/>
      <c r="HL226" s="3"/>
      <c r="HM226" s="3"/>
      <c r="HN226" s="55"/>
      <c r="HO226" s="3"/>
      <c r="HP226" s="3"/>
      <c r="HQ226" s="3"/>
      <c r="HR226" s="3"/>
      <c r="HS226" s="3"/>
      <c r="HT226" s="3"/>
      <c r="HU226" s="3"/>
      <c r="HV226" s="3"/>
      <c r="HW226" s="3"/>
      <c r="HX226" s="3"/>
      <c r="HY226" s="3"/>
      <c r="HZ226" s="3"/>
      <c r="IA226" s="3"/>
      <c r="IB226" s="3"/>
      <c r="IC226" s="3"/>
      <c r="ID226" s="3"/>
    </row>
    <row r="227" spans="1:238" x14ac:dyDescent="0.25">
      <c r="A227" s="21" t="str">
        <f>IF(Final_DF!A227="","",Final_DF!A227)</f>
        <v/>
      </c>
      <c r="B227" s="21" t="str">
        <f>IF(Final_DF!G227="","",Final_DF!G227)</f>
        <v/>
      </c>
      <c r="C227" s="21" t="str">
        <f>IF(Final_DF!E227="","",Final_DF!E227)</f>
        <v/>
      </c>
      <c r="D227" s="21" t="str">
        <f>IF(Final_DF!F227="","",Final_DF!F227)</f>
        <v/>
      </c>
      <c r="E227" s="21" t="str">
        <f>IF(Final_DF!BT227="","",Final_DF!BT227)</f>
        <v/>
      </c>
      <c r="F227" s="21" t="str">
        <f>IF(Final_DF!BJ227="","",Final_DF!BJ227)</f>
        <v/>
      </c>
      <c r="G227" s="21" t="str">
        <f>IF(Final_DF!CS227="","",Final_DF!CS227)</f>
        <v/>
      </c>
      <c r="H227" s="37" t="str">
        <f>IF(Final_DF!CT227="","",Final_DF!CT227)</f>
        <v/>
      </c>
      <c r="I227" s="37" t="str">
        <f>IF(Final_DF!CU227="","",Final_DF!CU227)</f>
        <v/>
      </c>
      <c r="J227" s="21" t="str">
        <f>IF(Final_DF!CQ227="","",Final_DF!CQ227)</f>
        <v/>
      </c>
      <c r="K227" s="21" t="str">
        <f>IF(Final_DF!CB227="","",Final_DF!CB227)</f>
        <v/>
      </c>
      <c r="L227" s="22" t="str">
        <f>IF(Final_DF!CV227="","",Final_DF!CV227)</f>
        <v/>
      </c>
      <c r="M227" s="22" t="str">
        <f>IF(Final_DF!CW227="","",Final_DF!CW227)</f>
        <v/>
      </c>
      <c r="N227" s="22" t="str">
        <f>IF(Final_DF!CX227="","",Final_DF!CX227)</f>
        <v/>
      </c>
      <c r="O227" s="22" t="str">
        <f>IF(Final_DF!CY227="","",Final_DF!CY227)</f>
        <v/>
      </c>
      <c r="P227" s="22" t="str">
        <f>IF(Final_DF!CM227="","",Final_DF!CM227)</f>
        <v/>
      </c>
      <c r="Q227" s="22" t="str">
        <f>IF(Final_DF!CN227="","",Final_DF!CN227)</f>
        <v/>
      </c>
      <c r="R227" s="22" t="str">
        <f>IF(P227="","",ROUND((Final_DF!CO227/6)+1,0))</f>
        <v/>
      </c>
      <c r="S227" s="22" t="str">
        <f>IF(Final_DF!CP227="","",Final_DF!CP227)</f>
        <v/>
      </c>
      <c r="T227" s="22">
        <f>IFERROR(VLOOKUP(A227,VSLRT!A:E,3,FALSE),"")</f>
        <v>0</v>
      </c>
      <c r="U227" s="22">
        <f>IFERROR(VLOOKUP(A227,VSLRT!A:E,4,FALSE),"")</f>
        <v>0</v>
      </c>
      <c r="V227" s="22">
        <f>IFERROR(VLOOKUP(A227,VSLRT!A:E,5,FALSE),"")</f>
        <v>0</v>
      </c>
      <c r="W227" s="23" t="str">
        <f>IF(Final_DF!BA227="","",Final_DF!BA227)</f>
        <v/>
      </c>
      <c r="X227" s="23" t="str">
        <f>IF(Final_DF!BB227="","",Final_DF!BB227)</f>
        <v/>
      </c>
      <c r="Y227" s="23" t="str">
        <f>IF(Final_DF!BC227="","",Final_DF!BC227)</f>
        <v/>
      </c>
      <c r="Z227" s="23" t="str">
        <f>IF(Final_DF!AW227="","",Final_DF!AW227)</f>
        <v/>
      </c>
      <c r="AA227" s="23" t="str">
        <f>IF(Final_DF!AX227="","",Final_DF!AX227)</f>
        <v/>
      </c>
      <c r="AB227" s="23" t="str">
        <f>IF(Final_DF!AY227="","",Final_DF!AY227)</f>
        <v/>
      </c>
      <c r="AC227" s="23" t="str">
        <f>IF(Final_DF!M227="","",ROUND(Final_DF!M227,2))</f>
        <v/>
      </c>
      <c r="AD227" s="23" t="str">
        <f>IF(Final_DF!L227="","",ROUND(Final_DF!L227,2))</f>
        <v/>
      </c>
      <c r="AE227" s="23" t="str">
        <f>IF(Final_DF!AZ227="","",Final_DF!AZ227)</f>
        <v/>
      </c>
      <c r="AH227" s="23" t="str">
        <f>IF(Final_DF!AO227="","",Final_DF!AO227)</f>
        <v/>
      </c>
      <c r="AI227" s="23" t="str">
        <f>IF(Final_DF!AP227="","",Final_DF!AP227)</f>
        <v/>
      </c>
      <c r="AJ227" s="23" t="str">
        <f>IF(Final_DF!AH227="","",Final_DF!AH227)</f>
        <v/>
      </c>
      <c r="AK227" s="21" t="str">
        <f>IFERROR(VLOOKUP(A227,Postmarket!A:X,24,FALSE),"")</f>
        <v/>
      </c>
      <c r="AL227" s="21" t="str">
        <f>IFERROR(VLOOKUP(A227,Postmarket!A:X,23,FALSE),"")</f>
        <v/>
      </c>
      <c r="AM227" s="21" t="str">
        <f>IFERROR(VLOOKUP(A227,Postmarket!A:X,8,FALSE),"")</f>
        <v/>
      </c>
      <c r="AN227" s="21" t="str">
        <f>IFERROR(VLOOKUP(A227,Postmarket!A:F,5,FALSE),"")</f>
        <v/>
      </c>
      <c r="AO227" s="23" t="str">
        <f>IF(Final_DF!DB227="","",Final_DF!DB227)</f>
        <v/>
      </c>
      <c r="AP227" s="23" t="str">
        <f>IF(Final_DF!CZ227="","",Final_DF!CZ227)</f>
        <v/>
      </c>
      <c r="AQ227" s="23" t="str">
        <f>IF(Final_DF!DA227="","",Final_DF!DA227)</f>
        <v/>
      </c>
      <c r="AR227" s="23" t="str">
        <f>IF(Final_DF!DC227="","",Final_DF!DC227)</f>
        <v/>
      </c>
      <c r="AS227" s="23" t="str">
        <f>IF(Final_DF!DD227="","",Final_DF!DD227)</f>
        <v/>
      </c>
      <c r="AT227" s="23" t="str">
        <f>IF(Final_DF!DE227="","",Final_DF!DE227)</f>
        <v/>
      </c>
      <c r="AU227" s="23" t="str">
        <f>IF(Final_DF!DF227="","",Final_DF!DF227)</f>
        <v/>
      </c>
      <c r="DP227" s="3"/>
      <c r="DQ227" s="3"/>
      <c r="DW227" s="3"/>
      <c r="DX227" s="3"/>
      <c r="ED227" s="3"/>
      <c r="EE227" s="3"/>
      <c r="EF227" s="55"/>
      <c r="EO227" s="3"/>
      <c r="EP227" s="55"/>
      <c r="FB227" s="3"/>
      <c r="FC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HA227" s="3"/>
      <c r="HB227" s="3"/>
      <c r="HC227" s="3"/>
      <c r="HD227" s="3"/>
      <c r="HE227" s="3"/>
      <c r="HF227" s="3"/>
      <c r="HG227" s="3"/>
      <c r="HH227" s="3"/>
      <c r="HI227" s="3"/>
      <c r="HJ227" s="3"/>
      <c r="HK227" s="3"/>
      <c r="HL227" s="3"/>
      <c r="HM227" s="3"/>
      <c r="HN227" s="55"/>
      <c r="HO227" s="3"/>
      <c r="HP227" s="3"/>
      <c r="HQ227" s="3"/>
      <c r="HR227" s="3"/>
      <c r="HS227" s="3"/>
      <c r="HT227" s="3"/>
      <c r="HU227" s="3"/>
      <c r="HV227" s="3"/>
      <c r="HW227" s="3"/>
      <c r="HX227" s="3"/>
      <c r="HY227" s="3"/>
      <c r="HZ227" s="3"/>
      <c r="IA227" s="3"/>
      <c r="IB227" s="3"/>
      <c r="IC227" s="3"/>
      <c r="ID227" s="3"/>
    </row>
    <row r="228" spans="1:238" x14ac:dyDescent="0.25">
      <c r="A228" s="21" t="str">
        <f>IF(Final_DF!A228="","",Final_DF!A228)</f>
        <v/>
      </c>
      <c r="B228" s="21" t="str">
        <f>IF(Final_DF!G228="","",Final_DF!G228)</f>
        <v/>
      </c>
      <c r="C228" s="21" t="str">
        <f>IF(Final_DF!E228="","",Final_DF!E228)</f>
        <v/>
      </c>
      <c r="D228" s="21" t="str">
        <f>IF(Final_DF!F228="","",Final_DF!F228)</f>
        <v/>
      </c>
      <c r="E228" s="21" t="str">
        <f>IF(Final_DF!BT228="","",Final_DF!BT228)</f>
        <v/>
      </c>
      <c r="F228" s="21" t="str">
        <f>IF(Final_DF!BJ228="","",Final_DF!BJ228)</f>
        <v/>
      </c>
      <c r="G228" s="21" t="str">
        <f>IF(Final_DF!CS228="","",Final_DF!CS228)</f>
        <v/>
      </c>
      <c r="H228" s="37" t="str">
        <f>IF(Final_DF!CT228="","",Final_DF!CT228)</f>
        <v/>
      </c>
      <c r="I228" s="37" t="str">
        <f>IF(Final_DF!CU228="","",Final_DF!CU228)</f>
        <v/>
      </c>
      <c r="J228" s="21" t="str">
        <f>IF(Final_DF!CQ228="","",Final_DF!CQ228)</f>
        <v/>
      </c>
      <c r="K228" s="21" t="str">
        <f>IF(Final_DF!CB228="","",Final_DF!CB228)</f>
        <v/>
      </c>
      <c r="L228" s="22" t="str">
        <f>IF(Final_DF!CV228="","",Final_DF!CV228)</f>
        <v/>
      </c>
      <c r="M228" s="22" t="str">
        <f>IF(Final_DF!CW228="","",Final_DF!CW228)</f>
        <v/>
      </c>
      <c r="N228" s="22" t="str">
        <f>IF(Final_DF!CX228="","",Final_DF!CX228)</f>
        <v/>
      </c>
      <c r="O228" s="22" t="str">
        <f>IF(Final_DF!CY228="","",Final_DF!CY228)</f>
        <v/>
      </c>
      <c r="P228" s="22" t="str">
        <f>IF(Final_DF!CM228="","",Final_DF!CM228)</f>
        <v/>
      </c>
      <c r="Q228" s="22" t="str">
        <f>IF(Final_DF!CN228="","",Final_DF!CN228)</f>
        <v/>
      </c>
      <c r="R228" s="22" t="str">
        <f>IF(P228="","",ROUND((Final_DF!CO228/6)+1,0))</f>
        <v/>
      </c>
      <c r="S228" s="22" t="str">
        <f>IF(Final_DF!CP228="","",Final_DF!CP228)</f>
        <v/>
      </c>
      <c r="T228" s="22">
        <f>IFERROR(VLOOKUP(A228,VSLRT!A:E,3,FALSE),"")</f>
        <v>0</v>
      </c>
      <c r="U228" s="22">
        <f>IFERROR(VLOOKUP(A228,VSLRT!A:E,4,FALSE),"")</f>
        <v>0</v>
      </c>
      <c r="V228" s="22">
        <f>IFERROR(VLOOKUP(A228,VSLRT!A:E,5,FALSE),"")</f>
        <v>0</v>
      </c>
      <c r="W228" s="23" t="str">
        <f>IF(Final_DF!BA228="","",Final_DF!BA228)</f>
        <v/>
      </c>
      <c r="X228" s="23" t="str">
        <f>IF(Final_DF!BB228="","",Final_DF!BB228)</f>
        <v/>
      </c>
      <c r="Y228" s="23" t="str">
        <f>IF(Final_DF!BC228="","",Final_DF!BC228)</f>
        <v/>
      </c>
      <c r="Z228" s="23" t="str">
        <f>IF(Final_DF!AW228="","",Final_DF!AW228)</f>
        <v/>
      </c>
      <c r="AA228" s="23" t="str">
        <f>IF(Final_DF!AX228="","",Final_DF!AX228)</f>
        <v/>
      </c>
      <c r="AB228" s="23" t="str">
        <f>IF(Final_DF!AY228="","",Final_DF!AY228)</f>
        <v/>
      </c>
      <c r="AC228" s="23" t="str">
        <f>IF(Final_DF!M228="","",ROUND(Final_DF!M228,2))</f>
        <v/>
      </c>
      <c r="AD228" s="23" t="str">
        <f>IF(Final_DF!L228="","",ROUND(Final_DF!L228,2))</f>
        <v/>
      </c>
      <c r="AE228" s="23" t="str">
        <f>IF(Final_DF!AZ228="","",Final_DF!AZ228)</f>
        <v/>
      </c>
      <c r="AH228" s="23" t="str">
        <f>IF(Final_DF!AO228="","",Final_DF!AO228)</f>
        <v/>
      </c>
      <c r="AI228" s="23" t="str">
        <f>IF(Final_DF!AP228="","",Final_DF!AP228)</f>
        <v/>
      </c>
      <c r="AJ228" s="23" t="str">
        <f>IF(Final_DF!AH228="","",Final_DF!AH228)</f>
        <v/>
      </c>
      <c r="AK228" s="21" t="str">
        <f>IFERROR(VLOOKUP(A228,Postmarket!A:X,24,FALSE),"")</f>
        <v/>
      </c>
      <c r="AL228" s="21" t="str">
        <f>IFERROR(VLOOKUP(A228,Postmarket!A:X,23,FALSE),"")</f>
        <v/>
      </c>
      <c r="AM228" s="21" t="str">
        <f>IFERROR(VLOOKUP(A228,Postmarket!A:X,8,FALSE),"")</f>
        <v/>
      </c>
      <c r="AN228" s="21" t="str">
        <f>IFERROR(VLOOKUP(A228,Postmarket!A:F,5,FALSE),"")</f>
        <v/>
      </c>
      <c r="AO228" s="23" t="str">
        <f>IF(Final_DF!DB228="","",Final_DF!DB228)</f>
        <v/>
      </c>
      <c r="AP228" s="23" t="str">
        <f>IF(Final_DF!CZ228="","",Final_DF!CZ228)</f>
        <v/>
      </c>
      <c r="AQ228" s="23" t="str">
        <f>IF(Final_DF!DA228="","",Final_DF!DA228)</f>
        <v/>
      </c>
      <c r="AR228" s="23" t="str">
        <f>IF(Final_DF!DC228="","",Final_DF!DC228)</f>
        <v/>
      </c>
      <c r="AS228" s="23" t="str">
        <f>IF(Final_DF!DD228="","",Final_DF!DD228)</f>
        <v/>
      </c>
      <c r="AT228" s="23" t="str">
        <f>IF(Final_DF!DE228="","",Final_DF!DE228)</f>
        <v/>
      </c>
      <c r="AU228" s="23" t="str">
        <f>IF(Final_DF!DF228="","",Final_DF!DF228)</f>
        <v/>
      </c>
      <c r="DP228" s="3"/>
      <c r="DQ228" s="3"/>
      <c r="DW228" s="3"/>
      <c r="DX228" s="3"/>
      <c r="ED228" s="3"/>
      <c r="EE228" s="3"/>
      <c r="EF228" s="55"/>
      <c r="EO228" s="3"/>
      <c r="EP228" s="55"/>
      <c r="FB228" s="3"/>
      <c r="FC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HA228" s="3"/>
      <c r="HB228" s="3"/>
      <c r="HC228" s="3"/>
      <c r="HD228" s="3"/>
      <c r="HE228" s="3"/>
      <c r="HF228" s="3"/>
      <c r="HG228" s="3"/>
      <c r="HH228" s="3"/>
      <c r="HI228" s="3"/>
      <c r="HJ228" s="3"/>
      <c r="HK228" s="3"/>
      <c r="HL228" s="3"/>
      <c r="HM228" s="3"/>
      <c r="HN228" s="55"/>
      <c r="HO228" s="3"/>
      <c r="HP228" s="3"/>
      <c r="HQ228" s="3"/>
      <c r="HR228" s="3"/>
      <c r="HS228" s="3"/>
      <c r="HT228" s="3"/>
      <c r="HU228" s="3"/>
      <c r="HV228" s="3"/>
      <c r="HW228" s="3"/>
      <c r="HX228" s="3"/>
      <c r="HY228" s="3"/>
      <c r="HZ228" s="3"/>
      <c r="IA228" s="3"/>
      <c r="IB228" s="3"/>
      <c r="IC228" s="3"/>
      <c r="ID228" s="3"/>
    </row>
    <row r="229" spans="1:238" x14ac:dyDescent="0.25">
      <c r="A229" s="21" t="str">
        <f>IF(Final_DF!A229="","",Final_DF!A229)</f>
        <v/>
      </c>
      <c r="B229" s="21" t="str">
        <f>IF(Final_DF!G229="","",Final_DF!G229)</f>
        <v/>
      </c>
      <c r="C229" s="21" t="str">
        <f>IF(Final_DF!E229="","",Final_DF!E229)</f>
        <v/>
      </c>
      <c r="D229" s="21" t="str">
        <f>IF(Final_DF!F229="","",Final_DF!F229)</f>
        <v/>
      </c>
      <c r="E229" s="21" t="str">
        <f>IF(Final_DF!BT229="","",Final_DF!BT229)</f>
        <v/>
      </c>
      <c r="F229" s="21" t="str">
        <f>IF(Final_DF!BJ229="","",Final_DF!BJ229)</f>
        <v/>
      </c>
      <c r="G229" s="21" t="str">
        <f>IF(Final_DF!CS229="","",Final_DF!CS229)</f>
        <v/>
      </c>
      <c r="H229" s="37" t="str">
        <f>IF(Final_DF!CT229="","",Final_DF!CT229)</f>
        <v/>
      </c>
      <c r="I229" s="37" t="str">
        <f>IF(Final_DF!CU229="","",Final_DF!CU229)</f>
        <v/>
      </c>
      <c r="J229" s="21" t="str">
        <f>IF(Final_DF!CQ229="","",Final_DF!CQ229)</f>
        <v/>
      </c>
      <c r="K229" s="21" t="str">
        <f>IF(Final_DF!CB229="","",Final_DF!CB229)</f>
        <v/>
      </c>
      <c r="L229" s="22" t="str">
        <f>IF(Final_DF!CV229="","",Final_DF!CV229)</f>
        <v/>
      </c>
      <c r="M229" s="22" t="str">
        <f>IF(Final_DF!CW229="","",Final_DF!CW229)</f>
        <v/>
      </c>
      <c r="N229" s="22" t="str">
        <f>IF(Final_DF!CX229="","",Final_DF!CX229)</f>
        <v/>
      </c>
      <c r="O229" s="22" t="str">
        <f>IF(Final_DF!CY229="","",Final_DF!CY229)</f>
        <v/>
      </c>
      <c r="P229" s="22" t="str">
        <f>IF(Final_DF!CM229="","",Final_DF!CM229)</f>
        <v/>
      </c>
      <c r="Q229" s="22" t="str">
        <f>IF(Final_DF!CN229="","",Final_DF!CN229)</f>
        <v/>
      </c>
      <c r="R229" s="22" t="str">
        <f>IF(P229="","",ROUND((Final_DF!CO229/6)+1,0))</f>
        <v/>
      </c>
      <c r="S229" s="22" t="str">
        <f>IF(Final_DF!CP229="","",Final_DF!CP229)</f>
        <v/>
      </c>
      <c r="T229" s="22">
        <f>IFERROR(VLOOKUP(A229,VSLRT!A:E,3,FALSE),"")</f>
        <v>0</v>
      </c>
      <c r="U229" s="22">
        <f>IFERROR(VLOOKUP(A229,VSLRT!A:E,4,FALSE),"")</f>
        <v>0</v>
      </c>
      <c r="V229" s="22">
        <f>IFERROR(VLOOKUP(A229,VSLRT!A:E,5,FALSE),"")</f>
        <v>0</v>
      </c>
      <c r="W229" s="23" t="str">
        <f>IF(Final_DF!BA229="","",Final_DF!BA229)</f>
        <v/>
      </c>
      <c r="X229" s="23" t="str">
        <f>IF(Final_DF!BB229="","",Final_DF!BB229)</f>
        <v/>
      </c>
      <c r="Y229" s="23" t="str">
        <f>IF(Final_DF!BC229="","",Final_DF!BC229)</f>
        <v/>
      </c>
      <c r="Z229" s="23" t="str">
        <f>IF(Final_DF!AW229="","",Final_DF!AW229)</f>
        <v/>
      </c>
      <c r="AA229" s="23" t="str">
        <f>IF(Final_DF!AX229="","",Final_DF!AX229)</f>
        <v/>
      </c>
      <c r="AB229" s="23" t="str">
        <f>IF(Final_DF!AY229="","",Final_DF!AY229)</f>
        <v/>
      </c>
      <c r="AC229" s="23" t="str">
        <f>IF(Final_DF!M229="","",ROUND(Final_DF!M229,2))</f>
        <v/>
      </c>
      <c r="AD229" s="23" t="str">
        <f>IF(Final_DF!L229="","",ROUND(Final_DF!L229,2))</f>
        <v/>
      </c>
      <c r="AE229" s="23" t="str">
        <f>IF(Final_DF!AZ229="","",Final_DF!AZ229)</f>
        <v/>
      </c>
      <c r="AH229" s="23" t="str">
        <f>IF(Final_DF!AO229="","",Final_DF!AO229)</f>
        <v/>
      </c>
      <c r="AI229" s="23" t="str">
        <f>IF(Final_DF!AP229="","",Final_DF!AP229)</f>
        <v/>
      </c>
      <c r="AJ229" s="23" t="str">
        <f>IF(Final_DF!AH229="","",Final_DF!AH229)</f>
        <v/>
      </c>
      <c r="AK229" s="21" t="str">
        <f>IFERROR(VLOOKUP(A229,Postmarket!A:X,24,FALSE),"")</f>
        <v/>
      </c>
      <c r="AL229" s="21" t="str">
        <f>IFERROR(VLOOKUP(A229,Postmarket!A:X,23,FALSE),"")</f>
        <v/>
      </c>
      <c r="AM229" s="21" t="str">
        <f>IFERROR(VLOOKUP(A229,Postmarket!A:X,8,FALSE),"")</f>
        <v/>
      </c>
      <c r="AN229" s="21" t="str">
        <f>IFERROR(VLOOKUP(A229,Postmarket!A:F,5,FALSE),"")</f>
        <v/>
      </c>
      <c r="AO229" s="23" t="str">
        <f>IF(Final_DF!DB229="","",Final_DF!DB229)</f>
        <v/>
      </c>
      <c r="AP229" s="23" t="str">
        <f>IF(Final_DF!CZ229="","",Final_DF!CZ229)</f>
        <v/>
      </c>
      <c r="AQ229" s="23" t="str">
        <f>IF(Final_DF!DA229="","",Final_DF!DA229)</f>
        <v/>
      </c>
      <c r="AR229" s="23" t="str">
        <f>IF(Final_DF!DC229="","",Final_DF!DC229)</f>
        <v/>
      </c>
      <c r="AS229" s="23" t="str">
        <f>IF(Final_DF!DD229="","",Final_DF!DD229)</f>
        <v/>
      </c>
      <c r="AT229" s="23" t="str">
        <f>IF(Final_DF!DE229="","",Final_DF!DE229)</f>
        <v/>
      </c>
      <c r="AU229" s="23" t="str">
        <f>IF(Final_DF!DF229="","",Final_DF!DF229)</f>
        <v/>
      </c>
      <c r="DP229" s="3"/>
      <c r="DQ229" s="3"/>
      <c r="DW229" s="3"/>
      <c r="DX229" s="3"/>
      <c r="ED229" s="3"/>
      <c r="EE229" s="3"/>
      <c r="EF229" s="55"/>
      <c r="EO229" s="3"/>
      <c r="EP229" s="55"/>
      <c r="FB229" s="3"/>
      <c r="FC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HA229" s="3"/>
      <c r="HB229" s="3"/>
      <c r="HC229" s="3"/>
      <c r="HD229" s="3"/>
      <c r="HE229" s="3"/>
      <c r="HF229" s="3"/>
      <c r="HG229" s="3"/>
      <c r="HH229" s="3"/>
      <c r="HI229" s="3"/>
      <c r="HJ229" s="3"/>
      <c r="HK229" s="3"/>
      <c r="HL229" s="3"/>
      <c r="HM229" s="3"/>
      <c r="HN229" s="55"/>
      <c r="HO229" s="3"/>
      <c r="HP229" s="3"/>
      <c r="HQ229" s="3"/>
      <c r="HR229" s="3"/>
      <c r="HS229" s="3"/>
      <c r="HT229" s="3"/>
      <c r="HU229" s="3"/>
      <c r="HV229" s="3"/>
      <c r="HW229" s="3"/>
      <c r="HX229" s="3"/>
      <c r="HY229" s="3"/>
      <c r="HZ229" s="3"/>
      <c r="IA229" s="3"/>
      <c r="IB229" s="3"/>
      <c r="IC229" s="3"/>
      <c r="ID229" s="3"/>
    </row>
    <row r="230" spans="1:238" x14ac:dyDescent="0.25">
      <c r="A230" s="21" t="str">
        <f>IF(Final_DF!A230="","",Final_DF!A230)</f>
        <v/>
      </c>
      <c r="B230" s="21" t="str">
        <f>IF(Final_DF!G230="","",Final_DF!G230)</f>
        <v/>
      </c>
      <c r="C230" s="21" t="str">
        <f>IF(Final_DF!E230="","",Final_DF!E230)</f>
        <v/>
      </c>
      <c r="D230" s="21" t="str">
        <f>IF(Final_DF!F230="","",Final_DF!F230)</f>
        <v/>
      </c>
      <c r="E230" s="21" t="str">
        <f>IF(Final_DF!BT230="","",Final_DF!BT230)</f>
        <v/>
      </c>
      <c r="F230" s="21" t="str">
        <f>IF(Final_DF!BJ230="","",Final_DF!BJ230)</f>
        <v/>
      </c>
      <c r="G230" s="21" t="str">
        <f>IF(Final_DF!CS230="","",Final_DF!CS230)</f>
        <v/>
      </c>
      <c r="H230" s="37" t="str">
        <f>IF(Final_DF!CT230="","",Final_DF!CT230)</f>
        <v/>
      </c>
      <c r="I230" s="37" t="str">
        <f>IF(Final_DF!CU230="","",Final_DF!CU230)</f>
        <v/>
      </c>
      <c r="J230" s="21" t="str">
        <f>IF(Final_DF!CQ230="","",Final_DF!CQ230)</f>
        <v/>
      </c>
      <c r="K230" s="21" t="str">
        <f>IF(Final_DF!CB230="","",Final_DF!CB230)</f>
        <v/>
      </c>
      <c r="L230" s="22" t="str">
        <f>IF(Final_DF!CV230="","",Final_DF!CV230)</f>
        <v/>
      </c>
      <c r="M230" s="22" t="str">
        <f>IF(Final_DF!CW230="","",Final_DF!CW230)</f>
        <v/>
      </c>
      <c r="N230" s="22" t="str">
        <f>IF(Final_DF!CX230="","",Final_DF!CX230)</f>
        <v/>
      </c>
      <c r="O230" s="22" t="str">
        <f>IF(Final_DF!CY230="","",Final_DF!CY230)</f>
        <v/>
      </c>
      <c r="P230" s="22" t="str">
        <f>IF(Final_DF!CM230="","",Final_DF!CM230)</f>
        <v/>
      </c>
      <c r="Q230" s="22" t="str">
        <f>IF(Final_DF!CN230="","",Final_DF!CN230)</f>
        <v/>
      </c>
      <c r="R230" s="22" t="str">
        <f>IF(P230="","",ROUND((Final_DF!CO230/6)+1,0))</f>
        <v/>
      </c>
      <c r="S230" s="22" t="str">
        <f>IF(Final_DF!CP230="","",Final_DF!CP230)</f>
        <v/>
      </c>
      <c r="T230" s="22">
        <f>IFERROR(VLOOKUP(A230,VSLRT!A:E,3,FALSE),"")</f>
        <v>0</v>
      </c>
      <c r="U230" s="22">
        <f>IFERROR(VLOOKUP(A230,VSLRT!A:E,4,FALSE),"")</f>
        <v>0</v>
      </c>
      <c r="V230" s="22">
        <f>IFERROR(VLOOKUP(A230,VSLRT!A:E,5,FALSE),"")</f>
        <v>0</v>
      </c>
      <c r="W230" s="23" t="str">
        <f>IF(Final_DF!BA230="","",Final_DF!BA230)</f>
        <v/>
      </c>
      <c r="X230" s="23" t="str">
        <f>IF(Final_DF!BB230="","",Final_DF!BB230)</f>
        <v/>
      </c>
      <c r="Y230" s="23" t="str">
        <f>IF(Final_DF!BC230="","",Final_DF!BC230)</f>
        <v/>
      </c>
      <c r="Z230" s="23" t="str">
        <f>IF(Final_DF!AW230="","",Final_DF!AW230)</f>
        <v/>
      </c>
      <c r="AA230" s="23" t="str">
        <f>IF(Final_DF!AX230="","",Final_DF!AX230)</f>
        <v/>
      </c>
      <c r="AB230" s="23" t="str">
        <f>IF(Final_DF!AY230="","",Final_DF!AY230)</f>
        <v/>
      </c>
      <c r="AC230" s="23" t="str">
        <f>IF(Final_DF!M230="","",ROUND(Final_DF!M230,2))</f>
        <v/>
      </c>
      <c r="AD230" s="23" t="str">
        <f>IF(Final_DF!L230="","",ROUND(Final_DF!L230,2))</f>
        <v/>
      </c>
      <c r="AE230" s="23" t="str">
        <f>IF(Final_DF!AZ230="","",Final_DF!AZ230)</f>
        <v/>
      </c>
      <c r="AH230" s="23" t="str">
        <f>IF(Final_DF!AO230="","",Final_DF!AO230)</f>
        <v/>
      </c>
      <c r="AI230" s="23" t="str">
        <f>IF(Final_DF!AP230="","",Final_DF!AP230)</f>
        <v/>
      </c>
      <c r="AJ230" s="23" t="str">
        <f>IF(Final_DF!AH230="","",Final_DF!AH230)</f>
        <v/>
      </c>
      <c r="AK230" s="21" t="str">
        <f>IFERROR(VLOOKUP(A230,Postmarket!A:X,24,FALSE),"")</f>
        <v/>
      </c>
      <c r="AL230" s="21" t="str">
        <f>IFERROR(VLOOKUP(A230,Postmarket!A:X,23,FALSE),"")</f>
        <v/>
      </c>
      <c r="AM230" s="21" t="str">
        <f>IFERROR(VLOOKUP(A230,Postmarket!A:X,8,FALSE),"")</f>
        <v/>
      </c>
      <c r="AN230" s="21" t="str">
        <f>IFERROR(VLOOKUP(A230,Postmarket!A:F,5,FALSE),"")</f>
        <v/>
      </c>
      <c r="AO230" s="23" t="str">
        <f>IF(Final_DF!DB230="","",Final_DF!DB230)</f>
        <v/>
      </c>
      <c r="AP230" s="23" t="str">
        <f>IF(Final_DF!CZ230="","",Final_DF!CZ230)</f>
        <v/>
      </c>
      <c r="AQ230" s="23" t="str">
        <f>IF(Final_DF!DA230="","",Final_DF!DA230)</f>
        <v/>
      </c>
      <c r="AR230" s="23" t="str">
        <f>IF(Final_DF!DC230="","",Final_DF!DC230)</f>
        <v/>
      </c>
      <c r="AS230" s="23" t="str">
        <f>IF(Final_DF!DD230="","",Final_DF!DD230)</f>
        <v/>
      </c>
      <c r="AT230" s="23" t="str">
        <f>IF(Final_DF!DE230="","",Final_DF!DE230)</f>
        <v/>
      </c>
      <c r="AU230" s="23" t="str">
        <f>IF(Final_DF!DF230="","",Final_DF!DF230)</f>
        <v/>
      </c>
      <c r="DP230" s="3"/>
      <c r="DQ230" s="3"/>
      <c r="DW230" s="3"/>
      <c r="DX230" s="3"/>
      <c r="ED230" s="3"/>
      <c r="EE230" s="3"/>
      <c r="EF230" s="55"/>
      <c r="EO230" s="3"/>
      <c r="EP230" s="55"/>
      <c r="FB230" s="3"/>
      <c r="FC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HA230" s="3"/>
      <c r="HB230" s="3"/>
      <c r="HC230" s="3"/>
      <c r="HD230" s="3"/>
      <c r="HE230" s="3"/>
      <c r="HF230" s="3"/>
      <c r="HG230" s="3"/>
      <c r="HH230" s="3"/>
      <c r="HI230" s="3"/>
      <c r="HJ230" s="3"/>
      <c r="HK230" s="3"/>
      <c r="HL230" s="3"/>
      <c r="HM230" s="3"/>
      <c r="HN230" s="55"/>
      <c r="HO230" s="3"/>
      <c r="HP230" s="3"/>
      <c r="HQ230" s="3"/>
      <c r="HR230" s="3"/>
      <c r="HS230" s="3"/>
      <c r="HT230" s="3"/>
      <c r="HU230" s="3"/>
      <c r="HV230" s="3"/>
      <c r="HW230" s="3"/>
      <c r="HX230" s="3"/>
      <c r="HY230" s="3"/>
      <c r="HZ230" s="3"/>
      <c r="IA230" s="3"/>
      <c r="IB230" s="3"/>
      <c r="IC230" s="3"/>
      <c r="ID230" s="3"/>
    </row>
    <row r="231" spans="1:238" s="42" customFormat="1" x14ac:dyDescent="0.25">
      <c r="A231" s="38"/>
      <c r="B231" s="38"/>
      <c r="C231" s="38"/>
      <c r="D231" s="38"/>
      <c r="E231" s="38"/>
      <c r="F231" s="38"/>
      <c r="G231" s="38"/>
      <c r="H231" s="39"/>
      <c r="I231" s="39"/>
      <c r="J231" s="40"/>
      <c r="K231" s="38"/>
      <c r="L231" s="40"/>
      <c r="M231" s="40"/>
      <c r="N231" s="40"/>
      <c r="O231" s="40"/>
      <c r="P231" s="40"/>
      <c r="Q231" s="40"/>
      <c r="R231" s="40"/>
      <c r="S231" s="40"/>
      <c r="T231" s="40"/>
      <c r="U231" s="40"/>
      <c r="V231" s="40"/>
      <c r="W231" s="41"/>
      <c r="X231" s="41"/>
      <c r="Y231" s="41"/>
      <c r="Z231" s="38"/>
      <c r="AA231" s="38"/>
      <c r="AB231" s="38"/>
      <c r="AC231" s="101"/>
      <c r="AD231" s="101"/>
      <c r="AE231" s="38"/>
      <c r="AF231" s="38"/>
      <c r="AG231" s="38"/>
      <c r="AH231" s="38"/>
      <c r="AI231" s="38"/>
      <c r="AJ231" s="38"/>
      <c r="AK231" s="38"/>
      <c r="AL231" s="38"/>
      <c r="AM231" s="38"/>
      <c r="AN231" s="38"/>
      <c r="AO231" s="38"/>
      <c r="AP231" s="101"/>
      <c r="AQ231" s="101"/>
      <c r="AR231" s="101"/>
      <c r="AS231" s="101"/>
      <c r="AT231" s="101"/>
      <c r="AU231" s="101"/>
      <c r="AV231" s="38"/>
      <c r="AY231" s="65"/>
      <c r="AZ231" s="65"/>
      <c r="BA231" s="102"/>
      <c r="BB231" s="66"/>
      <c r="BC231" s="65"/>
      <c r="BD231" s="67"/>
      <c r="BE231" s="69"/>
      <c r="BF231" s="65"/>
      <c r="BG231" s="65"/>
      <c r="BH231" s="67"/>
      <c r="BI231" s="69"/>
      <c r="BJ231" s="65"/>
      <c r="BK231" s="65"/>
      <c r="BL231" s="68"/>
      <c r="BQ231" s="65"/>
      <c r="BR231" s="65"/>
      <c r="BS231" s="69"/>
      <c r="BT231" s="65"/>
      <c r="BU231" s="70"/>
      <c r="BV231" s="70"/>
      <c r="BW231" s="65"/>
      <c r="BX231" s="65"/>
      <c r="BY231" s="65"/>
      <c r="BZ231" s="65"/>
      <c r="CA231" s="65"/>
      <c r="CB231" s="65"/>
      <c r="CG231" s="65"/>
      <c r="CH231" s="65"/>
      <c r="CI231" s="102"/>
      <c r="CJ231" s="66"/>
      <c r="CK231" s="65"/>
      <c r="CL231" s="68"/>
      <c r="CM231" s="69"/>
      <c r="CN231" s="65"/>
      <c r="CO231" s="65"/>
      <c r="CP231" s="68"/>
      <c r="CQ231" s="69"/>
      <c r="CR231" s="65"/>
      <c r="CS231" s="65"/>
      <c r="CT231" s="68"/>
      <c r="CY231" s="65"/>
      <c r="CZ231" s="65"/>
      <c r="DA231" s="69"/>
      <c r="DB231" s="65"/>
      <c r="DC231" s="70"/>
      <c r="DD231" s="70"/>
      <c r="DE231" s="65"/>
      <c r="DF231" s="65"/>
      <c r="DG231" s="65"/>
      <c r="DH231" s="65"/>
      <c r="DI231" s="65"/>
      <c r="DJ231" s="65"/>
      <c r="DK231" s="65"/>
      <c r="DL231" s="65"/>
      <c r="DP231" s="71"/>
      <c r="DQ231" s="71"/>
      <c r="DW231" s="71"/>
      <c r="DX231" s="71"/>
      <c r="ED231" s="71"/>
      <c r="EE231" s="71"/>
      <c r="EF231" s="72"/>
      <c r="EO231" s="71"/>
      <c r="EP231" s="72"/>
      <c r="FB231" s="71"/>
      <c r="FC231" s="71"/>
      <c r="FT231" s="71"/>
      <c r="FU231" s="71"/>
      <c r="FV231" s="71"/>
      <c r="FW231" s="71"/>
      <c r="FX231" s="71"/>
      <c r="FY231" s="71"/>
      <c r="FZ231" s="71"/>
      <c r="GA231" s="71"/>
      <c r="GB231" s="71"/>
      <c r="GC231" s="71"/>
      <c r="GD231" s="71"/>
      <c r="GE231" s="71"/>
      <c r="GF231" s="71"/>
      <c r="GG231" s="71"/>
      <c r="GH231" s="71"/>
      <c r="GI231" s="71"/>
      <c r="GJ231" s="71"/>
      <c r="GK231" s="71"/>
      <c r="GL231" s="71"/>
      <c r="GM231" s="71"/>
      <c r="GN231" s="71"/>
      <c r="GO231" s="71"/>
      <c r="GP231" s="71"/>
      <c r="GQ231" s="71"/>
      <c r="GR231" s="71"/>
      <c r="GS231" s="71"/>
      <c r="GT231" s="71"/>
      <c r="GU231" s="71"/>
      <c r="GV231" s="71"/>
      <c r="HA231" s="71"/>
      <c r="HB231" s="71"/>
      <c r="HC231" s="71"/>
      <c r="HD231" s="71"/>
      <c r="HE231" s="71"/>
      <c r="HF231" s="71"/>
      <c r="HG231" s="71"/>
      <c r="HH231" s="71"/>
      <c r="HI231" s="71"/>
      <c r="HJ231" s="71"/>
      <c r="HK231" s="71"/>
      <c r="HL231" s="71"/>
      <c r="HM231" s="71"/>
      <c r="HN231" s="72"/>
      <c r="HO231" s="71"/>
      <c r="HP231" s="71"/>
      <c r="HQ231" s="71"/>
      <c r="HR231" s="71"/>
      <c r="HS231" s="71"/>
      <c r="HT231" s="71"/>
      <c r="HU231" s="71"/>
      <c r="HV231" s="71"/>
      <c r="HW231" s="71"/>
      <c r="HX231" s="71"/>
      <c r="HY231" s="71"/>
      <c r="HZ231" s="71"/>
      <c r="IA231" s="71"/>
      <c r="IB231" s="71"/>
      <c r="IC231" s="71"/>
      <c r="ID231" s="71"/>
    </row>
    <row r="232" spans="1:238" x14ac:dyDescent="0.25">
      <c r="DP232" s="3"/>
      <c r="DQ232" s="3"/>
      <c r="DW232" s="3"/>
      <c r="DX232" s="3"/>
      <c r="ED232" s="3"/>
      <c r="EE232" s="3"/>
      <c r="EF232" s="55"/>
      <c r="EO232" s="3"/>
      <c r="EP232" s="55"/>
      <c r="FB232" s="3"/>
      <c r="FC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HA232" s="3"/>
      <c r="HB232" s="3"/>
      <c r="HC232" s="3"/>
      <c r="HD232" s="3"/>
      <c r="HE232" s="3"/>
      <c r="HF232" s="3"/>
      <c r="HG232" s="3"/>
      <c r="HH232" s="3"/>
      <c r="HI232" s="3"/>
      <c r="HJ232" s="3"/>
      <c r="HK232" s="3"/>
      <c r="HL232" s="3"/>
      <c r="HM232" s="3"/>
      <c r="HN232" s="55"/>
      <c r="HO232" s="3"/>
      <c r="HP232" s="3"/>
      <c r="HQ232" s="3"/>
      <c r="HR232" s="3"/>
      <c r="HS232" s="3"/>
      <c r="HT232" s="3"/>
      <c r="HU232" s="3"/>
      <c r="HV232" s="3"/>
      <c r="HW232" s="3"/>
      <c r="HX232" s="3"/>
      <c r="HY232" s="3"/>
      <c r="HZ232" s="3"/>
      <c r="IA232" s="3"/>
      <c r="IB232" s="3"/>
      <c r="IC232" s="3"/>
      <c r="ID232" s="3"/>
    </row>
    <row r="233" spans="1:238" x14ac:dyDescent="0.25">
      <c r="DP233" s="3"/>
      <c r="DQ233" s="3"/>
      <c r="DW233" s="3"/>
      <c r="DX233" s="3"/>
      <c r="ED233" s="3"/>
      <c r="EE233" s="3"/>
      <c r="EF233" s="55"/>
      <c r="EO233" s="3"/>
      <c r="EP233" s="55"/>
      <c r="FB233" s="3"/>
      <c r="FC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HA233" s="3"/>
      <c r="HB233" s="3"/>
      <c r="HC233" s="3"/>
      <c r="HD233" s="3"/>
      <c r="HE233" s="3"/>
      <c r="HF233" s="3"/>
      <c r="HG233" s="3"/>
      <c r="HH233" s="3"/>
      <c r="HI233" s="3"/>
      <c r="HJ233" s="3"/>
      <c r="HK233" s="3"/>
      <c r="HL233" s="3"/>
      <c r="HM233" s="3"/>
      <c r="HN233" s="55"/>
      <c r="HO233" s="3"/>
      <c r="HP233" s="3"/>
      <c r="HQ233" s="3"/>
      <c r="HR233" s="3"/>
      <c r="HS233" s="3"/>
      <c r="HT233" s="3"/>
      <c r="HU233" s="3"/>
      <c r="HV233" s="3"/>
      <c r="HW233" s="3"/>
      <c r="HX233" s="3"/>
      <c r="HY233" s="3"/>
      <c r="HZ233" s="3"/>
      <c r="IA233" s="3"/>
      <c r="IB233" s="3"/>
      <c r="IC233" s="3"/>
      <c r="ID233" s="3"/>
    </row>
    <row r="234" spans="1:238" x14ac:dyDescent="0.25">
      <c r="DP234" s="3"/>
      <c r="DQ234" s="3"/>
      <c r="DW234" s="3"/>
      <c r="DX234" s="3"/>
      <c r="ED234" s="3"/>
      <c r="EE234" s="3"/>
      <c r="EF234" s="55"/>
      <c r="EO234" s="3"/>
      <c r="EP234" s="55"/>
      <c r="FB234" s="3"/>
      <c r="FC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HA234" s="3"/>
      <c r="HB234" s="3"/>
      <c r="HC234" s="3"/>
      <c r="HD234" s="3"/>
      <c r="HE234" s="3"/>
      <c r="HF234" s="3"/>
      <c r="HG234" s="3"/>
      <c r="HH234" s="3"/>
      <c r="HI234" s="3"/>
      <c r="HJ234" s="3"/>
      <c r="HK234" s="3"/>
      <c r="HL234" s="3"/>
      <c r="HM234" s="3"/>
      <c r="HN234" s="55"/>
      <c r="HO234" s="3"/>
      <c r="HP234" s="3"/>
      <c r="HQ234" s="3"/>
      <c r="HR234" s="3"/>
      <c r="HS234" s="3"/>
      <c r="HT234" s="3"/>
      <c r="HU234" s="3"/>
      <c r="HV234" s="3"/>
      <c r="HW234" s="3"/>
      <c r="HX234" s="3"/>
      <c r="HY234" s="3"/>
      <c r="HZ234" s="3"/>
      <c r="IA234" s="3"/>
      <c r="IB234" s="3"/>
      <c r="IC234" s="3"/>
      <c r="ID234" s="3"/>
    </row>
    <row r="235" spans="1:238" x14ac:dyDescent="0.25">
      <c r="DP235" s="3"/>
      <c r="DQ235" s="3"/>
      <c r="DW235" s="3"/>
      <c r="DX235" s="3"/>
      <c r="ED235" s="3"/>
      <c r="EE235" s="3"/>
      <c r="EF235" s="55"/>
      <c r="EO235" s="3"/>
      <c r="EP235" s="55"/>
      <c r="FB235" s="3"/>
      <c r="FC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HA235" s="3"/>
      <c r="HB235" s="3"/>
      <c r="HC235" s="3"/>
      <c r="HD235" s="3"/>
      <c r="HE235" s="3"/>
      <c r="HF235" s="3"/>
      <c r="HG235" s="3"/>
      <c r="HH235" s="3"/>
      <c r="HI235" s="3"/>
      <c r="HJ235" s="3"/>
      <c r="HK235" s="3"/>
      <c r="HL235" s="3"/>
      <c r="HM235" s="3"/>
      <c r="HN235" s="55"/>
      <c r="HO235" s="3"/>
      <c r="HP235" s="3"/>
      <c r="HQ235" s="3"/>
      <c r="HR235" s="3"/>
      <c r="HS235" s="3"/>
      <c r="HT235" s="3"/>
      <c r="HU235" s="3"/>
      <c r="HV235" s="3"/>
      <c r="HW235" s="3"/>
      <c r="HX235" s="3"/>
      <c r="HY235" s="3"/>
      <c r="HZ235" s="3"/>
      <c r="IA235" s="3"/>
      <c r="IB235" s="3"/>
      <c r="IC235" s="3"/>
      <c r="ID235" s="3"/>
    </row>
    <row r="236" spans="1:238" x14ac:dyDescent="0.25">
      <c r="DP236" s="3"/>
      <c r="DQ236" s="3"/>
      <c r="DW236" s="3"/>
      <c r="DX236" s="3"/>
      <c r="ED236" s="3"/>
      <c r="EE236" s="3"/>
      <c r="EF236" s="55"/>
      <c r="EO236" s="3"/>
      <c r="EP236" s="55"/>
      <c r="FB236" s="3"/>
      <c r="FC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HA236" s="3"/>
      <c r="HB236" s="3"/>
      <c r="HC236" s="3"/>
      <c r="HD236" s="3"/>
      <c r="HE236" s="3"/>
      <c r="HF236" s="3"/>
      <c r="HG236" s="3"/>
      <c r="HH236" s="3"/>
      <c r="HI236" s="3"/>
      <c r="HJ236" s="3"/>
      <c r="HK236" s="3"/>
      <c r="HL236" s="3"/>
      <c r="HM236" s="3"/>
      <c r="HN236" s="55"/>
      <c r="HO236" s="3"/>
      <c r="HP236" s="3"/>
      <c r="HQ236" s="3"/>
      <c r="HR236" s="3"/>
      <c r="HS236" s="3"/>
      <c r="HT236" s="3"/>
      <c r="HU236" s="3"/>
      <c r="HV236" s="3"/>
      <c r="HW236" s="3"/>
      <c r="HX236" s="3"/>
      <c r="HY236" s="3"/>
      <c r="HZ236" s="3"/>
      <c r="IA236" s="3"/>
      <c r="IB236" s="3"/>
      <c r="IC236" s="3"/>
      <c r="ID236" s="3"/>
    </row>
    <row r="237" spans="1:238" x14ac:dyDescent="0.25">
      <c r="DP237" s="3"/>
      <c r="DQ237" s="3"/>
      <c r="DW237" s="3"/>
      <c r="DX237" s="3"/>
      <c r="ED237" s="3"/>
      <c r="EE237" s="3"/>
      <c r="EF237" s="55"/>
      <c r="EO237" s="3"/>
      <c r="EP237" s="55"/>
      <c r="FB237" s="3"/>
      <c r="FC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HA237" s="3"/>
      <c r="HB237" s="3"/>
      <c r="HC237" s="3"/>
      <c r="HD237" s="3"/>
      <c r="HE237" s="3"/>
      <c r="HF237" s="3"/>
      <c r="HG237" s="3"/>
      <c r="HH237" s="3"/>
      <c r="HI237" s="3"/>
      <c r="HJ237" s="3"/>
      <c r="HK237" s="3"/>
      <c r="HL237" s="3"/>
      <c r="HM237" s="3"/>
      <c r="HN237" s="55"/>
      <c r="HO237" s="3"/>
      <c r="HP237" s="3"/>
      <c r="HQ237" s="3"/>
      <c r="HR237" s="3"/>
      <c r="HS237" s="3"/>
      <c r="HT237" s="3"/>
      <c r="HU237" s="3"/>
      <c r="HV237" s="3"/>
      <c r="HW237" s="3"/>
      <c r="HX237" s="3"/>
      <c r="HY237" s="3"/>
      <c r="HZ237" s="3"/>
      <c r="IA237" s="3"/>
      <c r="IB237" s="3"/>
      <c r="IC237" s="3"/>
      <c r="ID237" s="3"/>
    </row>
    <row r="238" spans="1:238" x14ac:dyDescent="0.25">
      <c r="DP238" s="3"/>
      <c r="DQ238" s="3"/>
      <c r="DW238" s="3"/>
      <c r="DX238" s="3"/>
      <c r="ED238" s="3"/>
      <c r="EE238" s="3"/>
      <c r="EF238" s="55"/>
      <c r="EO238" s="3"/>
      <c r="EP238" s="55"/>
      <c r="FB238" s="3"/>
      <c r="FC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HA238" s="3"/>
      <c r="HB238" s="3"/>
      <c r="HC238" s="3"/>
      <c r="HD238" s="3"/>
      <c r="HE238" s="3"/>
      <c r="HF238" s="3"/>
      <c r="HG238" s="3"/>
      <c r="HH238" s="3"/>
      <c r="HI238" s="3"/>
      <c r="HJ238" s="3"/>
      <c r="HK238" s="3"/>
      <c r="HL238" s="3"/>
      <c r="HM238" s="3"/>
      <c r="HN238" s="55"/>
      <c r="HO238" s="3"/>
      <c r="HP238" s="3"/>
      <c r="HQ238" s="3"/>
      <c r="HR238" s="3"/>
      <c r="HS238" s="3"/>
      <c r="HT238" s="3"/>
      <c r="HU238" s="3"/>
      <c r="HV238" s="3"/>
      <c r="HW238" s="3"/>
      <c r="HX238" s="3"/>
      <c r="HY238" s="3"/>
      <c r="HZ238" s="3"/>
      <c r="IA238" s="3"/>
      <c r="IB238" s="3"/>
      <c r="IC238" s="3"/>
      <c r="ID238" s="3"/>
    </row>
    <row r="239" spans="1:238" x14ac:dyDescent="0.25">
      <c r="DP239" s="3"/>
      <c r="DQ239" s="3"/>
      <c r="DW239" s="3"/>
      <c r="DX239" s="3"/>
      <c r="ED239" s="3"/>
      <c r="EE239" s="3"/>
      <c r="EF239" s="55"/>
      <c r="EO239" s="3"/>
      <c r="EP239" s="55"/>
      <c r="FB239" s="3"/>
      <c r="FC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HA239" s="3"/>
      <c r="HB239" s="3"/>
      <c r="HC239" s="3"/>
      <c r="HD239" s="3"/>
      <c r="HE239" s="3"/>
      <c r="HF239" s="3"/>
      <c r="HG239" s="3"/>
      <c r="HH239" s="3"/>
      <c r="HI239" s="3"/>
      <c r="HJ239" s="3"/>
      <c r="HK239" s="3"/>
      <c r="HL239" s="3"/>
      <c r="HM239" s="3"/>
      <c r="HN239" s="55"/>
      <c r="HO239" s="3"/>
      <c r="HP239" s="3"/>
      <c r="HQ239" s="3"/>
      <c r="HR239" s="3"/>
      <c r="HS239" s="3"/>
      <c r="HT239" s="3"/>
      <c r="HU239" s="3"/>
      <c r="HV239" s="3"/>
      <c r="HW239" s="3"/>
      <c r="HX239" s="3"/>
      <c r="HY239" s="3"/>
      <c r="HZ239" s="3"/>
      <c r="IA239" s="3"/>
      <c r="IB239" s="3"/>
      <c r="IC239" s="3"/>
      <c r="ID239" s="3"/>
    </row>
    <row r="240" spans="1:238" x14ac:dyDescent="0.25">
      <c r="DP240" s="3"/>
      <c r="DQ240" s="3"/>
      <c r="DW240" s="3"/>
      <c r="DX240" s="3"/>
      <c r="ED240" s="3"/>
      <c r="EE240" s="3"/>
      <c r="EF240" s="55"/>
      <c r="EO240" s="3"/>
      <c r="EP240" s="55"/>
      <c r="FB240" s="3"/>
      <c r="FC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HA240" s="3"/>
      <c r="HB240" s="3"/>
      <c r="HC240" s="3"/>
      <c r="HD240" s="3"/>
      <c r="HE240" s="3"/>
      <c r="HF240" s="3"/>
      <c r="HG240" s="3"/>
      <c r="HH240" s="3"/>
      <c r="HI240" s="3"/>
      <c r="HJ240" s="3"/>
      <c r="HK240" s="3"/>
      <c r="HL240" s="3"/>
      <c r="HM240" s="3"/>
      <c r="HN240" s="55"/>
      <c r="HO240" s="3"/>
      <c r="HP240" s="3"/>
      <c r="HQ240" s="3"/>
      <c r="HR240" s="3"/>
      <c r="HS240" s="3"/>
      <c r="HT240" s="3"/>
      <c r="HU240" s="3"/>
      <c r="HV240" s="3"/>
      <c r="HW240" s="3"/>
      <c r="HX240" s="3"/>
      <c r="HY240" s="3"/>
      <c r="HZ240" s="3"/>
      <c r="IA240" s="3"/>
      <c r="IB240" s="3"/>
      <c r="IC240" s="3"/>
      <c r="ID240" s="3"/>
    </row>
    <row r="241" spans="120:238" x14ac:dyDescent="0.25">
      <c r="DP241" s="3"/>
      <c r="DQ241" s="3"/>
      <c r="DW241" s="3"/>
      <c r="DX241" s="3"/>
      <c r="ED241" s="3"/>
      <c r="EE241" s="3"/>
      <c r="EF241" s="55"/>
      <c r="EO241" s="3"/>
      <c r="EP241" s="55"/>
      <c r="FB241" s="3"/>
      <c r="FC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HA241" s="3"/>
      <c r="HB241" s="3"/>
      <c r="HC241" s="3"/>
      <c r="HD241" s="3"/>
      <c r="HE241" s="3"/>
      <c r="HF241" s="3"/>
      <c r="HG241" s="3"/>
      <c r="HH241" s="3"/>
      <c r="HI241" s="3"/>
      <c r="HJ241" s="3"/>
      <c r="HK241" s="3"/>
      <c r="HL241" s="3"/>
      <c r="HM241" s="3"/>
      <c r="HN241" s="55"/>
      <c r="HO241" s="3"/>
      <c r="HP241" s="3"/>
      <c r="HQ241" s="3"/>
      <c r="HR241" s="3"/>
      <c r="HS241" s="3"/>
      <c r="HT241" s="3"/>
      <c r="HU241" s="3"/>
      <c r="HV241" s="3"/>
      <c r="HW241" s="3"/>
      <c r="HX241" s="3"/>
      <c r="HY241" s="3"/>
      <c r="HZ241" s="3"/>
      <c r="IA241" s="3"/>
      <c r="IB241" s="3"/>
      <c r="IC241" s="3"/>
      <c r="ID241" s="3"/>
    </row>
    <row r="242" spans="120:238" x14ac:dyDescent="0.25">
      <c r="DP242" s="3"/>
      <c r="DQ242" s="3"/>
      <c r="DW242" s="3"/>
      <c r="DX242" s="3"/>
      <c r="ED242" s="3"/>
      <c r="EE242" s="3"/>
      <c r="EF242" s="55"/>
      <c r="EO242" s="3"/>
      <c r="EP242" s="55"/>
      <c r="FB242" s="3"/>
      <c r="FC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HA242" s="3"/>
      <c r="HB242" s="3"/>
      <c r="HC242" s="3"/>
      <c r="HD242" s="3"/>
      <c r="HE242" s="3"/>
      <c r="HF242" s="3"/>
      <c r="HG242" s="3"/>
      <c r="HH242" s="3"/>
      <c r="HI242" s="3"/>
      <c r="HJ242" s="3"/>
      <c r="HK242" s="3"/>
      <c r="HL242" s="3"/>
      <c r="HM242" s="3"/>
      <c r="HN242" s="55"/>
      <c r="HO242" s="3"/>
      <c r="HP242" s="3"/>
      <c r="HQ242" s="3"/>
      <c r="HR242" s="3"/>
      <c r="HS242" s="3"/>
      <c r="HT242" s="3"/>
      <c r="HU242" s="3"/>
      <c r="HV242" s="3"/>
      <c r="HW242" s="3"/>
      <c r="HX242" s="3"/>
      <c r="HY242" s="3"/>
      <c r="HZ242" s="3"/>
      <c r="IA242" s="3"/>
      <c r="IB242" s="3"/>
      <c r="IC242" s="3"/>
      <c r="ID242" s="3"/>
    </row>
    <row r="243" spans="120:238" x14ac:dyDescent="0.25">
      <c r="DP243" s="3"/>
      <c r="DQ243" s="3"/>
      <c r="DW243" s="3"/>
      <c r="DX243" s="3"/>
      <c r="ED243" s="3"/>
      <c r="EE243" s="3"/>
      <c r="EF243" s="55"/>
      <c r="EO243" s="3"/>
      <c r="EP243" s="55"/>
      <c r="FB243" s="3"/>
      <c r="FC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HA243" s="3"/>
      <c r="HB243" s="3"/>
      <c r="HC243" s="3"/>
      <c r="HD243" s="3"/>
      <c r="HE243" s="3"/>
      <c r="HF243" s="3"/>
      <c r="HG243" s="3"/>
      <c r="HH243" s="3"/>
      <c r="HI243" s="3"/>
      <c r="HJ243" s="3"/>
      <c r="HK243" s="3"/>
      <c r="HL243" s="3"/>
      <c r="HM243" s="3"/>
      <c r="HN243" s="55"/>
      <c r="HO243" s="3"/>
      <c r="HP243" s="3"/>
      <c r="HQ243" s="3"/>
      <c r="HR243" s="3"/>
      <c r="HS243" s="3"/>
      <c r="HT243" s="3"/>
      <c r="HU243" s="3"/>
      <c r="HV243" s="3"/>
      <c r="HW243" s="3"/>
      <c r="HX243" s="3"/>
      <c r="HY243" s="3"/>
      <c r="HZ243" s="3"/>
      <c r="IA243" s="3"/>
      <c r="IB243" s="3"/>
      <c r="IC243" s="3"/>
      <c r="ID243" s="3"/>
    </row>
    <row r="244" spans="120:238" x14ac:dyDescent="0.25">
      <c r="DP244" s="3"/>
      <c r="DQ244" s="3"/>
      <c r="DW244" s="3"/>
      <c r="DX244" s="3"/>
      <c r="ED244" s="3"/>
      <c r="EE244" s="3"/>
      <c r="EF244" s="55"/>
      <c r="EO244" s="3"/>
      <c r="EP244" s="55"/>
      <c r="FB244" s="3"/>
      <c r="FC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HA244" s="3"/>
      <c r="HB244" s="3"/>
      <c r="HC244" s="3"/>
      <c r="HD244" s="3"/>
      <c r="HE244" s="3"/>
      <c r="HF244" s="3"/>
      <c r="HG244" s="3"/>
      <c r="HH244" s="3"/>
      <c r="HI244" s="3"/>
      <c r="HJ244" s="3"/>
      <c r="HK244" s="3"/>
      <c r="HL244" s="3"/>
      <c r="HM244" s="3"/>
      <c r="HN244" s="55"/>
      <c r="HO244" s="3"/>
      <c r="HP244" s="3"/>
      <c r="HQ244" s="3"/>
      <c r="HR244" s="3"/>
      <c r="HS244" s="3"/>
      <c r="HT244" s="3"/>
      <c r="HU244" s="3"/>
      <c r="HV244" s="3"/>
      <c r="HW244" s="3"/>
      <c r="HX244" s="3"/>
      <c r="HY244" s="3"/>
      <c r="HZ244" s="3"/>
      <c r="IA244" s="3"/>
      <c r="IB244" s="3"/>
      <c r="IC244" s="3"/>
      <c r="ID244" s="3"/>
    </row>
    <row r="245" spans="120:238" x14ac:dyDescent="0.25">
      <c r="DP245" s="3"/>
      <c r="DQ245" s="3"/>
      <c r="DW245" s="3"/>
      <c r="DX245" s="3"/>
      <c r="ED245" s="3"/>
      <c r="EE245" s="3"/>
      <c r="EF245" s="55"/>
      <c r="EO245" s="3"/>
      <c r="EP245" s="55"/>
      <c r="FB245" s="3"/>
      <c r="FC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HA245" s="3"/>
      <c r="HB245" s="3"/>
      <c r="HC245" s="3"/>
      <c r="HD245" s="3"/>
      <c r="HE245" s="3"/>
      <c r="HF245" s="3"/>
      <c r="HG245" s="3"/>
      <c r="HH245" s="3"/>
      <c r="HI245" s="3"/>
      <c r="HJ245" s="3"/>
      <c r="HK245" s="3"/>
      <c r="HL245" s="3"/>
      <c r="HM245" s="3"/>
      <c r="HN245" s="55"/>
      <c r="HO245" s="3"/>
      <c r="HP245" s="3"/>
      <c r="HQ245" s="3"/>
      <c r="HR245" s="3"/>
      <c r="HS245" s="3"/>
      <c r="HT245" s="3"/>
      <c r="HU245" s="3"/>
      <c r="HV245" s="3"/>
      <c r="HW245" s="3"/>
      <c r="HX245" s="3"/>
      <c r="HY245" s="3"/>
      <c r="HZ245" s="3"/>
      <c r="IA245" s="3"/>
      <c r="IB245" s="3"/>
      <c r="IC245" s="3"/>
      <c r="ID245" s="3"/>
    </row>
    <row r="246" spans="120:238" x14ac:dyDescent="0.25">
      <c r="DP246" s="3"/>
      <c r="DQ246" s="3"/>
      <c r="DW246" s="3"/>
      <c r="DX246" s="3"/>
      <c r="ED246" s="3"/>
      <c r="EE246" s="3"/>
      <c r="EF246" s="55"/>
      <c r="EO246" s="3"/>
      <c r="EP246" s="55"/>
      <c r="FB246" s="3"/>
      <c r="FC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HA246" s="3"/>
      <c r="HB246" s="3"/>
      <c r="HC246" s="3"/>
      <c r="HD246" s="3"/>
      <c r="HE246" s="3"/>
      <c r="HF246" s="3"/>
      <c r="HG246" s="3"/>
      <c r="HH246" s="3"/>
      <c r="HI246" s="3"/>
      <c r="HJ246" s="3"/>
      <c r="HK246" s="3"/>
      <c r="HL246" s="3"/>
      <c r="HM246" s="3"/>
      <c r="HN246" s="55"/>
      <c r="HO246" s="3"/>
      <c r="HP246" s="3"/>
      <c r="HQ246" s="3"/>
      <c r="HR246" s="3"/>
      <c r="HS246" s="3"/>
      <c r="HT246" s="3"/>
      <c r="HU246" s="3"/>
      <c r="HV246" s="3"/>
      <c r="HW246" s="3"/>
      <c r="HX246" s="3"/>
      <c r="HY246" s="3"/>
      <c r="HZ246" s="3"/>
      <c r="IA246" s="3"/>
      <c r="IB246" s="3"/>
      <c r="IC246" s="3"/>
      <c r="ID246" s="3"/>
    </row>
    <row r="247" spans="120:238" x14ac:dyDescent="0.25">
      <c r="DP247" s="3"/>
      <c r="DQ247" s="3"/>
      <c r="DW247" s="3"/>
      <c r="DX247" s="3"/>
      <c r="ED247" s="3"/>
      <c r="EE247" s="3"/>
      <c r="EF247" s="55"/>
      <c r="EO247" s="3"/>
      <c r="EP247" s="55"/>
      <c r="FB247" s="3"/>
      <c r="FC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HA247" s="3"/>
      <c r="HB247" s="3"/>
      <c r="HC247" s="3"/>
      <c r="HD247" s="3"/>
      <c r="HE247" s="3"/>
      <c r="HF247" s="3"/>
      <c r="HG247" s="3"/>
      <c r="HH247" s="3"/>
      <c r="HI247" s="3"/>
      <c r="HJ247" s="3"/>
      <c r="HK247" s="3"/>
      <c r="HL247" s="3"/>
      <c r="HM247" s="3"/>
      <c r="HN247" s="55"/>
      <c r="HO247" s="3"/>
      <c r="HP247" s="3"/>
      <c r="HQ247" s="3"/>
      <c r="HR247" s="3"/>
      <c r="HS247" s="3"/>
      <c r="HT247" s="3"/>
      <c r="HU247" s="3"/>
      <c r="HV247" s="3"/>
      <c r="HW247" s="3"/>
      <c r="HX247" s="3"/>
      <c r="HY247" s="3"/>
      <c r="HZ247" s="3"/>
      <c r="IA247" s="3"/>
      <c r="IB247" s="3"/>
      <c r="IC247" s="3"/>
      <c r="ID247" s="3"/>
    </row>
    <row r="248" spans="120:238" x14ac:dyDescent="0.25">
      <c r="DP248" s="3"/>
      <c r="DQ248" s="3"/>
      <c r="DW248" s="3"/>
      <c r="DX248" s="3"/>
      <c r="ED248" s="3"/>
      <c r="EE248" s="3"/>
      <c r="EF248" s="55"/>
      <c r="EO248" s="3"/>
      <c r="EP248" s="55"/>
      <c r="FB248" s="3"/>
      <c r="FC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HA248" s="3"/>
      <c r="HB248" s="3"/>
      <c r="HC248" s="3"/>
      <c r="HD248" s="3"/>
      <c r="HE248" s="3"/>
      <c r="HF248" s="3"/>
      <c r="HG248" s="3"/>
      <c r="HH248" s="3"/>
      <c r="HI248" s="3"/>
      <c r="HJ248" s="3"/>
      <c r="HK248" s="3"/>
      <c r="HL248" s="3"/>
      <c r="HM248" s="3"/>
      <c r="HN248" s="55"/>
      <c r="HO248" s="3"/>
      <c r="HP248" s="3"/>
      <c r="HQ248" s="3"/>
      <c r="HR248" s="3"/>
      <c r="HS248" s="3"/>
      <c r="HT248" s="3"/>
      <c r="HU248" s="3"/>
      <c r="HV248" s="3"/>
      <c r="HW248" s="3"/>
      <c r="HX248" s="3"/>
      <c r="HY248" s="3"/>
      <c r="HZ248" s="3"/>
      <c r="IA248" s="3"/>
      <c r="IB248" s="3"/>
      <c r="IC248" s="3"/>
      <c r="ID248" s="3"/>
    </row>
    <row r="249" spans="120:238" x14ac:dyDescent="0.25">
      <c r="DP249" s="3"/>
      <c r="DQ249" s="3"/>
      <c r="DW249" s="3"/>
      <c r="DX249" s="3"/>
      <c r="ED249" s="3"/>
      <c r="EE249" s="3"/>
      <c r="EF249" s="55"/>
      <c r="EO249" s="3"/>
      <c r="EP249" s="55"/>
      <c r="FB249" s="3"/>
      <c r="FC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HA249" s="3"/>
      <c r="HB249" s="3"/>
      <c r="HC249" s="3"/>
      <c r="HD249" s="3"/>
      <c r="HE249" s="3"/>
      <c r="HF249" s="3"/>
      <c r="HG249" s="3"/>
      <c r="HH249" s="3"/>
      <c r="HI249" s="3"/>
      <c r="HJ249" s="3"/>
      <c r="HK249" s="3"/>
      <c r="HL249" s="3"/>
      <c r="HM249" s="3"/>
      <c r="HN249" s="55"/>
      <c r="HO249" s="3"/>
      <c r="HP249" s="3"/>
      <c r="HQ249" s="3"/>
      <c r="HR249" s="3"/>
      <c r="HS249" s="3"/>
      <c r="HT249" s="3"/>
      <c r="HU249" s="3"/>
      <c r="HV249" s="3"/>
      <c r="HW249" s="3"/>
      <c r="HX249" s="3"/>
      <c r="HY249" s="3"/>
      <c r="HZ249" s="3"/>
      <c r="IA249" s="3"/>
      <c r="IB249" s="3"/>
      <c r="IC249" s="3"/>
      <c r="ID249" s="3"/>
    </row>
    <row r="250" spans="120:238" x14ac:dyDescent="0.25">
      <c r="DP250" s="3"/>
      <c r="DQ250" s="3"/>
      <c r="DW250" s="3"/>
      <c r="DX250" s="3"/>
      <c r="ED250" s="3"/>
      <c r="EE250" s="3"/>
      <c r="EF250" s="55"/>
      <c r="EO250" s="3"/>
      <c r="EP250" s="55"/>
      <c r="FB250" s="3"/>
      <c r="FC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HA250" s="3"/>
      <c r="HB250" s="3"/>
      <c r="HC250" s="3"/>
      <c r="HD250" s="3"/>
      <c r="HE250" s="3"/>
      <c r="HF250" s="3"/>
      <c r="HG250" s="3"/>
      <c r="HH250" s="3"/>
      <c r="HI250" s="3"/>
      <c r="HJ250" s="3"/>
      <c r="HK250" s="3"/>
      <c r="HL250" s="3"/>
      <c r="HM250" s="3"/>
      <c r="HN250" s="55"/>
      <c r="HO250" s="3"/>
      <c r="HP250" s="3"/>
      <c r="HQ250" s="3"/>
      <c r="HR250" s="3"/>
      <c r="HS250" s="3"/>
      <c r="HT250" s="3"/>
      <c r="HU250" s="3"/>
      <c r="HV250" s="3"/>
      <c r="HW250" s="3"/>
      <c r="HX250" s="3"/>
      <c r="HY250" s="3"/>
      <c r="HZ250" s="3"/>
      <c r="IA250" s="3"/>
      <c r="IB250" s="3"/>
      <c r="IC250" s="3"/>
      <c r="ID250" s="3"/>
    </row>
    <row r="251" spans="120:238" x14ac:dyDescent="0.25">
      <c r="DP251" s="3"/>
      <c r="DQ251" s="3"/>
      <c r="DW251" s="3"/>
      <c r="DX251" s="3"/>
      <c r="ED251" s="3"/>
      <c r="EE251" s="3"/>
      <c r="EF251" s="55"/>
      <c r="EO251" s="3"/>
      <c r="EP251" s="55"/>
      <c r="FB251" s="3"/>
      <c r="FC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HA251" s="3"/>
      <c r="HB251" s="3"/>
      <c r="HC251" s="3"/>
      <c r="HD251" s="3"/>
      <c r="HE251" s="3"/>
      <c r="HF251" s="3"/>
      <c r="HG251" s="3"/>
      <c r="HH251" s="3"/>
      <c r="HI251" s="3"/>
      <c r="HJ251" s="3"/>
      <c r="HK251" s="3"/>
      <c r="HL251" s="3"/>
      <c r="HM251" s="3"/>
      <c r="HN251" s="55"/>
      <c r="HO251" s="3"/>
      <c r="HP251" s="3"/>
      <c r="HQ251" s="3"/>
      <c r="HR251" s="3"/>
      <c r="HS251" s="3"/>
      <c r="HT251" s="3"/>
      <c r="HU251" s="3"/>
      <c r="HV251" s="3"/>
      <c r="HW251" s="3"/>
      <c r="HX251" s="3"/>
      <c r="HY251" s="3"/>
      <c r="HZ251" s="3"/>
      <c r="IA251" s="3"/>
      <c r="IB251" s="3"/>
      <c r="IC251" s="3"/>
      <c r="ID251" s="3"/>
    </row>
    <row r="252" spans="120:238" x14ac:dyDescent="0.25">
      <c r="DP252" s="3"/>
      <c r="DQ252" s="3"/>
      <c r="DW252" s="3"/>
      <c r="DX252" s="3"/>
      <c r="ED252" s="3"/>
      <c r="EE252" s="3"/>
      <c r="EF252" s="55"/>
      <c r="EO252" s="3"/>
      <c r="EP252" s="55"/>
      <c r="FB252" s="3"/>
      <c r="FC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HA252" s="3"/>
      <c r="HB252" s="3"/>
      <c r="HC252" s="3"/>
      <c r="HD252" s="3"/>
      <c r="HE252" s="3"/>
      <c r="HF252" s="3"/>
      <c r="HG252" s="3"/>
      <c r="HH252" s="3"/>
      <c r="HI252" s="3"/>
      <c r="HJ252" s="3"/>
      <c r="HK252" s="3"/>
      <c r="HL252" s="3"/>
      <c r="HM252" s="3"/>
      <c r="HN252" s="55"/>
      <c r="HO252" s="3"/>
      <c r="HP252" s="3"/>
      <c r="HQ252" s="3"/>
      <c r="HR252" s="3"/>
      <c r="HS252" s="3"/>
      <c r="HT252" s="3"/>
      <c r="HU252" s="3"/>
      <c r="HV252" s="3"/>
      <c r="HW252" s="3"/>
      <c r="HX252" s="3"/>
      <c r="HY252" s="3"/>
      <c r="HZ252" s="3"/>
      <c r="IA252" s="3"/>
      <c r="IB252" s="3"/>
      <c r="IC252" s="3"/>
      <c r="ID252" s="3"/>
    </row>
    <row r="253" spans="120:238" x14ac:dyDescent="0.25">
      <c r="DP253" s="3"/>
      <c r="DQ253" s="3"/>
      <c r="DW253" s="3"/>
      <c r="DX253" s="3"/>
      <c r="ED253" s="3"/>
      <c r="EE253" s="3"/>
      <c r="EF253" s="55"/>
      <c r="EO253" s="3"/>
      <c r="EP253" s="55"/>
      <c r="FB253" s="3"/>
      <c r="FC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HA253" s="3"/>
      <c r="HB253" s="3"/>
      <c r="HC253" s="3"/>
      <c r="HD253" s="3"/>
      <c r="HE253" s="3"/>
      <c r="HF253" s="3"/>
      <c r="HG253" s="3"/>
      <c r="HH253" s="3"/>
      <c r="HI253" s="3"/>
      <c r="HJ253" s="3"/>
      <c r="HK253" s="3"/>
      <c r="HL253" s="3"/>
      <c r="HM253" s="3"/>
      <c r="HN253" s="55"/>
      <c r="HO253" s="3"/>
      <c r="HP253" s="3"/>
      <c r="HQ253" s="3"/>
      <c r="HR253" s="3"/>
      <c r="HS253" s="3"/>
      <c r="HT253" s="3"/>
      <c r="HU253" s="3"/>
      <c r="HV253" s="3"/>
      <c r="HW253" s="3"/>
      <c r="HX253" s="3"/>
      <c r="HY253" s="3"/>
      <c r="HZ253" s="3"/>
      <c r="IA253" s="3"/>
      <c r="IB253" s="3"/>
      <c r="IC253" s="3"/>
      <c r="ID253" s="3"/>
    </row>
    <row r="254" spans="120:238" x14ac:dyDescent="0.25">
      <c r="DP254" s="3"/>
      <c r="DQ254" s="3"/>
      <c r="DW254" s="3"/>
      <c r="DX254" s="3"/>
      <c r="ED254" s="3"/>
      <c r="EE254" s="3"/>
      <c r="EF254" s="55"/>
      <c r="EO254" s="3"/>
      <c r="EP254" s="55"/>
      <c r="FB254" s="3"/>
      <c r="FC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HA254" s="3"/>
      <c r="HB254" s="3"/>
      <c r="HC254" s="3"/>
      <c r="HD254" s="3"/>
      <c r="HE254" s="3"/>
      <c r="HF254" s="3"/>
      <c r="HG254" s="3"/>
      <c r="HH254" s="3"/>
      <c r="HI254" s="3"/>
      <c r="HJ254" s="3"/>
      <c r="HK254" s="3"/>
      <c r="HL254" s="3"/>
      <c r="HM254" s="3"/>
      <c r="HN254" s="55"/>
      <c r="HO254" s="3"/>
      <c r="HP254" s="3"/>
      <c r="HQ254" s="3"/>
      <c r="HR254" s="3"/>
      <c r="HS254" s="3"/>
      <c r="HT254" s="3"/>
      <c r="HU254" s="3"/>
      <c r="HV254" s="3"/>
      <c r="HW254" s="3"/>
      <c r="HX254" s="3"/>
      <c r="HY254" s="3"/>
      <c r="HZ254" s="3"/>
      <c r="IA254" s="3"/>
      <c r="IB254" s="3"/>
      <c r="IC254" s="3"/>
      <c r="ID254" s="3"/>
    </row>
    <row r="255" spans="120:238" x14ac:dyDescent="0.25">
      <c r="DP255" s="3"/>
      <c r="DQ255" s="3"/>
      <c r="DW255" s="3"/>
      <c r="DX255" s="3"/>
      <c r="ED255" s="3"/>
      <c r="EE255" s="3"/>
      <c r="EF255" s="55"/>
      <c r="EO255" s="3"/>
      <c r="EP255" s="55"/>
      <c r="FB255" s="3"/>
      <c r="FC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HA255" s="3"/>
      <c r="HB255" s="3"/>
      <c r="HC255" s="3"/>
      <c r="HD255" s="3"/>
      <c r="HE255" s="3"/>
      <c r="HF255" s="3"/>
      <c r="HG255" s="3"/>
      <c r="HH255" s="3"/>
      <c r="HI255" s="3"/>
      <c r="HJ255" s="3"/>
      <c r="HK255" s="3"/>
      <c r="HL255" s="3"/>
      <c r="HM255" s="3"/>
      <c r="HN255" s="55"/>
      <c r="HO255" s="3"/>
      <c r="HP255" s="3"/>
      <c r="HQ255" s="3"/>
      <c r="HR255" s="3"/>
      <c r="HS255" s="3"/>
      <c r="HT255" s="3"/>
      <c r="HU255" s="3"/>
      <c r="HV255" s="3"/>
      <c r="HW255" s="3"/>
      <c r="HX255" s="3"/>
      <c r="HY255" s="3"/>
      <c r="HZ255" s="3"/>
      <c r="IA255" s="3"/>
      <c r="IB255" s="3"/>
      <c r="IC255" s="3"/>
      <c r="ID255" s="3"/>
    </row>
    <row r="256" spans="120:238" x14ac:dyDescent="0.25">
      <c r="DP256" s="3"/>
      <c r="DQ256" s="3"/>
      <c r="DW256" s="3"/>
      <c r="DX256" s="3"/>
      <c r="ED256" s="3"/>
      <c r="EE256" s="3"/>
      <c r="EF256" s="55"/>
      <c r="EO256" s="3"/>
      <c r="EP256" s="55"/>
      <c r="FB256" s="3"/>
      <c r="FC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HA256" s="3"/>
      <c r="HB256" s="3"/>
      <c r="HC256" s="3"/>
      <c r="HD256" s="3"/>
      <c r="HE256" s="3"/>
      <c r="HF256" s="3"/>
      <c r="HG256" s="3"/>
      <c r="HH256" s="3"/>
      <c r="HI256" s="3"/>
      <c r="HJ256" s="3"/>
      <c r="HK256" s="3"/>
      <c r="HL256" s="3"/>
      <c r="HM256" s="3"/>
      <c r="HN256" s="55"/>
      <c r="HO256" s="3"/>
      <c r="HP256" s="3"/>
      <c r="HQ256" s="3"/>
      <c r="HR256" s="3"/>
      <c r="HS256" s="3"/>
      <c r="HT256" s="3"/>
      <c r="HU256" s="3"/>
      <c r="HV256" s="3"/>
      <c r="HW256" s="3"/>
      <c r="HX256" s="3"/>
      <c r="HY256" s="3"/>
      <c r="HZ256" s="3"/>
      <c r="IA256" s="3"/>
      <c r="IB256" s="3"/>
      <c r="IC256" s="3"/>
      <c r="ID256" s="3"/>
    </row>
    <row r="257" spans="120:238" x14ac:dyDescent="0.25">
      <c r="DP257" s="3"/>
      <c r="DQ257" s="3"/>
      <c r="DW257" s="3"/>
      <c r="DX257" s="3"/>
      <c r="ED257" s="3"/>
      <c r="EE257" s="3"/>
      <c r="EF257" s="55"/>
      <c r="EO257" s="3"/>
      <c r="EP257" s="55"/>
      <c r="FB257" s="3"/>
      <c r="FC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HA257" s="3"/>
      <c r="HB257" s="3"/>
      <c r="HC257" s="3"/>
      <c r="HD257" s="3"/>
      <c r="HE257" s="3"/>
      <c r="HF257" s="3"/>
      <c r="HG257" s="3"/>
      <c r="HH257" s="3"/>
      <c r="HI257" s="3"/>
      <c r="HJ257" s="3"/>
      <c r="HK257" s="3"/>
      <c r="HL257" s="3"/>
      <c r="HM257" s="3"/>
      <c r="HN257" s="55"/>
      <c r="HO257" s="3"/>
      <c r="HP257" s="3"/>
      <c r="HQ257" s="3"/>
      <c r="HR257" s="3"/>
      <c r="HS257" s="3"/>
      <c r="HT257" s="3"/>
      <c r="HU257" s="3"/>
      <c r="HV257" s="3"/>
      <c r="HW257" s="3"/>
      <c r="HX257" s="3"/>
      <c r="HY257" s="3"/>
      <c r="HZ257" s="3"/>
      <c r="IA257" s="3"/>
      <c r="IB257" s="3"/>
      <c r="IC257" s="3"/>
      <c r="ID257" s="3"/>
    </row>
    <row r="258" spans="120:238" x14ac:dyDescent="0.25">
      <c r="DP258" s="3"/>
      <c r="DQ258" s="3"/>
      <c r="DW258" s="3"/>
      <c r="DX258" s="3"/>
      <c r="ED258" s="3"/>
      <c r="EE258" s="3"/>
      <c r="EF258" s="55"/>
      <c r="EO258" s="3"/>
      <c r="EP258" s="55"/>
      <c r="FB258" s="3"/>
      <c r="FC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HA258" s="3"/>
      <c r="HB258" s="3"/>
      <c r="HC258" s="3"/>
      <c r="HD258" s="3"/>
      <c r="HE258" s="3"/>
      <c r="HF258" s="3"/>
      <c r="HG258" s="3"/>
      <c r="HH258" s="3"/>
      <c r="HI258" s="3"/>
      <c r="HJ258" s="3"/>
      <c r="HK258" s="3"/>
      <c r="HL258" s="3"/>
      <c r="HM258" s="3"/>
      <c r="HN258" s="55"/>
      <c r="HO258" s="3"/>
      <c r="HP258" s="3"/>
      <c r="HQ258" s="3"/>
      <c r="HR258" s="3"/>
      <c r="HS258" s="3"/>
      <c r="HT258" s="3"/>
      <c r="HU258" s="3"/>
      <c r="HV258" s="3"/>
      <c r="HW258" s="3"/>
      <c r="HX258" s="3"/>
      <c r="HY258" s="3"/>
      <c r="HZ258" s="3"/>
      <c r="IA258" s="3"/>
      <c r="IB258" s="3"/>
      <c r="IC258" s="3"/>
      <c r="ID258" s="3"/>
    </row>
    <row r="259" spans="120:238" x14ac:dyDescent="0.25">
      <c r="DP259" s="3"/>
      <c r="DQ259" s="3"/>
      <c r="DW259" s="3"/>
      <c r="DX259" s="3"/>
      <c r="ED259" s="3"/>
      <c r="EE259" s="3"/>
      <c r="EF259" s="55"/>
      <c r="EO259" s="3"/>
      <c r="EP259" s="55"/>
      <c r="FB259" s="3"/>
      <c r="FC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HA259" s="3"/>
      <c r="HB259" s="3"/>
      <c r="HC259" s="3"/>
      <c r="HD259" s="3"/>
      <c r="HE259" s="3"/>
      <c r="HF259" s="3"/>
      <c r="HG259" s="3"/>
      <c r="HH259" s="3"/>
      <c r="HI259" s="3"/>
      <c r="HJ259" s="3"/>
      <c r="HK259" s="3"/>
      <c r="HL259" s="3"/>
      <c r="HM259" s="3"/>
      <c r="HN259" s="55"/>
      <c r="HO259" s="3"/>
      <c r="HP259" s="3"/>
      <c r="HQ259" s="3"/>
      <c r="HR259" s="3"/>
      <c r="HS259" s="3"/>
      <c r="HT259" s="3"/>
      <c r="HU259" s="3"/>
      <c r="HV259" s="3"/>
      <c r="HW259" s="3"/>
      <c r="HX259" s="3"/>
      <c r="HY259" s="3"/>
      <c r="HZ259" s="3"/>
      <c r="IA259" s="3"/>
      <c r="IB259" s="3"/>
      <c r="IC259" s="3"/>
      <c r="ID259" s="3"/>
    </row>
    <row r="260" spans="120:238" x14ac:dyDescent="0.25">
      <c r="DP260" s="3"/>
      <c r="DQ260" s="3"/>
      <c r="DW260" s="3"/>
      <c r="DX260" s="3"/>
      <c r="ED260" s="3"/>
      <c r="EE260" s="3"/>
      <c r="EF260" s="55"/>
      <c r="EO260" s="3"/>
      <c r="EP260" s="55"/>
      <c r="FB260" s="3"/>
      <c r="FC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HA260" s="3"/>
      <c r="HB260" s="3"/>
      <c r="HC260" s="3"/>
      <c r="HD260" s="3"/>
      <c r="HE260" s="3"/>
      <c r="HF260" s="3"/>
      <c r="HG260" s="3"/>
      <c r="HH260" s="3"/>
      <c r="HI260" s="3"/>
      <c r="HJ260" s="3"/>
      <c r="HK260" s="3"/>
      <c r="HL260" s="3"/>
      <c r="HM260" s="3"/>
      <c r="HN260" s="55"/>
      <c r="HO260" s="3"/>
      <c r="HP260" s="3"/>
      <c r="HQ260" s="3"/>
      <c r="HR260" s="3"/>
      <c r="HS260" s="3"/>
      <c r="HT260" s="3"/>
      <c r="HU260" s="3"/>
      <c r="HV260" s="3"/>
      <c r="HW260" s="3"/>
      <c r="HX260" s="3"/>
      <c r="HY260" s="3"/>
      <c r="HZ260" s="3"/>
      <c r="IA260" s="3"/>
      <c r="IB260" s="3"/>
      <c r="IC260" s="3"/>
      <c r="ID260" s="3"/>
    </row>
    <row r="261" spans="120:238" x14ac:dyDescent="0.25">
      <c r="DP261" s="3"/>
      <c r="DQ261" s="3"/>
      <c r="DW261" s="3"/>
      <c r="DX261" s="3"/>
      <c r="ED261" s="3"/>
      <c r="EE261" s="3"/>
      <c r="EF261" s="55"/>
      <c r="EO261" s="3"/>
      <c r="EP261" s="55"/>
      <c r="FB261" s="3"/>
      <c r="FC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HA261" s="3"/>
      <c r="HB261" s="3"/>
      <c r="HC261" s="3"/>
      <c r="HD261" s="3"/>
      <c r="HE261" s="3"/>
      <c r="HF261" s="3"/>
      <c r="HG261" s="3"/>
      <c r="HH261" s="3"/>
      <c r="HI261" s="3"/>
      <c r="HJ261" s="3"/>
      <c r="HK261" s="3"/>
      <c r="HL261" s="3"/>
      <c r="HM261" s="3"/>
      <c r="HN261" s="55"/>
      <c r="HO261" s="3"/>
      <c r="HP261" s="3"/>
      <c r="HQ261" s="3"/>
      <c r="HR261" s="3"/>
      <c r="HS261" s="3"/>
      <c r="HT261" s="3"/>
      <c r="HU261" s="3"/>
      <c r="HV261" s="3"/>
      <c r="HW261" s="3"/>
      <c r="HX261" s="3"/>
      <c r="HY261" s="3"/>
      <c r="HZ261" s="3"/>
      <c r="IA261" s="3"/>
      <c r="IB261" s="3"/>
      <c r="IC261" s="3"/>
      <c r="ID261" s="3"/>
    </row>
    <row r="262" spans="120:238" x14ac:dyDescent="0.25">
      <c r="DP262" s="3"/>
      <c r="DQ262" s="3"/>
      <c r="DW262" s="3"/>
      <c r="DX262" s="3"/>
      <c r="ED262" s="3"/>
      <c r="EE262" s="3"/>
      <c r="EF262" s="55"/>
      <c r="EO262" s="3"/>
      <c r="EP262" s="55"/>
      <c r="FB262" s="3"/>
      <c r="FC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HA262" s="3"/>
      <c r="HB262" s="3"/>
      <c r="HC262" s="3"/>
      <c r="HD262" s="3"/>
      <c r="HE262" s="3"/>
      <c r="HF262" s="3"/>
      <c r="HG262" s="3"/>
      <c r="HH262" s="3"/>
      <c r="HI262" s="3"/>
      <c r="HJ262" s="3"/>
      <c r="HK262" s="3"/>
      <c r="HL262" s="3"/>
      <c r="HM262" s="3"/>
      <c r="HN262" s="55"/>
      <c r="HO262" s="3"/>
      <c r="HP262" s="3"/>
      <c r="HQ262" s="3"/>
      <c r="HR262" s="3"/>
      <c r="HS262" s="3"/>
      <c r="HT262" s="3"/>
      <c r="HU262" s="3"/>
      <c r="HV262" s="3"/>
      <c r="HW262" s="3"/>
      <c r="HX262" s="3"/>
      <c r="HY262" s="3"/>
      <c r="HZ262" s="3"/>
      <c r="IA262" s="3"/>
      <c r="IB262" s="3"/>
      <c r="IC262" s="3"/>
      <c r="ID262" s="3"/>
    </row>
    <row r="263" spans="120:238" x14ac:dyDescent="0.25">
      <c r="DP263" s="3"/>
      <c r="DQ263" s="3"/>
      <c r="DW263" s="3"/>
      <c r="DX263" s="3"/>
      <c r="ED263" s="3"/>
      <c r="EE263" s="3"/>
      <c r="EF263" s="55"/>
      <c r="EO263" s="3"/>
      <c r="EP263" s="55"/>
      <c r="FB263" s="3"/>
      <c r="FC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HA263" s="3"/>
      <c r="HB263" s="3"/>
      <c r="HC263" s="3"/>
      <c r="HD263" s="3"/>
      <c r="HE263" s="3"/>
      <c r="HF263" s="3"/>
      <c r="HG263" s="3"/>
      <c r="HH263" s="3"/>
      <c r="HI263" s="3"/>
      <c r="HJ263" s="3"/>
      <c r="HK263" s="3"/>
      <c r="HL263" s="3"/>
      <c r="HM263" s="3"/>
      <c r="HN263" s="55"/>
      <c r="HO263" s="3"/>
      <c r="HP263" s="3"/>
      <c r="HQ263" s="3"/>
      <c r="HR263" s="3"/>
      <c r="HS263" s="3"/>
      <c r="HT263" s="3"/>
      <c r="HU263" s="3"/>
      <c r="HV263" s="3"/>
      <c r="HW263" s="3"/>
      <c r="HX263" s="3"/>
      <c r="HY263" s="3"/>
      <c r="HZ263" s="3"/>
      <c r="IA263" s="3"/>
      <c r="IB263" s="3"/>
      <c r="IC263" s="3"/>
      <c r="ID263" s="3"/>
    </row>
    <row r="264" spans="120:238" x14ac:dyDescent="0.25">
      <c r="DP264" s="3"/>
      <c r="DQ264" s="3"/>
      <c r="DW264" s="3"/>
      <c r="DX264" s="3"/>
      <c r="ED264" s="3"/>
      <c r="EE264" s="3"/>
      <c r="EF264" s="55"/>
      <c r="EO264" s="3"/>
      <c r="EP264" s="55"/>
      <c r="FB264" s="3"/>
      <c r="FC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HA264" s="3"/>
      <c r="HB264" s="3"/>
      <c r="HC264" s="3"/>
      <c r="HD264" s="3"/>
      <c r="HE264" s="3"/>
      <c r="HF264" s="3"/>
      <c r="HG264" s="3"/>
      <c r="HH264" s="3"/>
      <c r="HI264" s="3"/>
      <c r="HJ264" s="3"/>
      <c r="HK264" s="3"/>
      <c r="HL264" s="3"/>
      <c r="HM264" s="3"/>
      <c r="HN264" s="55"/>
      <c r="HO264" s="3"/>
      <c r="HP264" s="3"/>
      <c r="HQ264" s="3"/>
      <c r="HR264" s="3"/>
      <c r="HS264" s="3"/>
      <c r="HT264" s="3"/>
      <c r="HU264" s="3"/>
      <c r="HV264" s="3"/>
      <c r="HW264" s="3"/>
      <c r="HX264" s="3"/>
      <c r="HY264" s="3"/>
      <c r="HZ264" s="3"/>
      <c r="IA264" s="3"/>
      <c r="IB264" s="3"/>
      <c r="IC264" s="3"/>
      <c r="ID264" s="3"/>
    </row>
    <row r="265" spans="120:238" x14ac:dyDescent="0.25">
      <c r="DP265" s="3"/>
      <c r="DQ265" s="3"/>
      <c r="DW265" s="3"/>
      <c r="DX265" s="3"/>
      <c r="ED265" s="3"/>
      <c r="EE265" s="3"/>
      <c r="EF265" s="55"/>
      <c r="EO265" s="3"/>
      <c r="EP265" s="55"/>
      <c r="FB265" s="3"/>
      <c r="FC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HA265" s="3"/>
      <c r="HB265" s="3"/>
      <c r="HC265" s="3"/>
      <c r="HD265" s="3"/>
      <c r="HE265" s="3"/>
      <c r="HF265" s="3"/>
      <c r="HG265" s="3"/>
      <c r="HH265" s="3"/>
      <c r="HI265" s="3"/>
      <c r="HJ265" s="3"/>
      <c r="HK265" s="3"/>
      <c r="HL265" s="3"/>
      <c r="HM265" s="3"/>
      <c r="HN265" s="55"/>
      <c r="HO265" s="3"/>
      <c r="HP265" s="3"/>
      <c r="HQ265" s="3"/>
      <c r="HR265" s="3"/>
      <c r="HS265" s="3"/>
      <c r="HT265" s="3"/>
      <c r="HU265" s="3"/>
      <c r="HV265" s="3"/>
      <c r="HW265" s="3"/>
      <c r="HX265" s="3"/>
      <c r="HY265" s="3"/>
      <c r="HZ265" s="3"/>
      <c r="IA265" s="3"/>
      <c r="IB265" s="3"/>
      <c r="IC265" s="3"/>
      <c r="ID265" s="3"/>
    </row>
    <row r="266" spans="120:238" x14ac:dyDescent="0.25">
      <c r="DP266" s="3"/>
      <c r="DQ266" s="3"/>
      <c r="DW266" s="3"/>
      <c r="DX266" s="3"/>
      <c r="ED266" s="3"/>
      <c r="EE266" s="3"/>
      <c r="EF266" s="55"/>
      <c r="EO266" s="3"/>
      <c r="EP266" s="55"/>
      <c r="FB266" s="3"/>
      <c r="FC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HA266" s="3"/>
      <c r="HB266" s="3"/>
      <c r="HC266" s="3"/>
      <c r="HD266" s="3"/>
      <c r="HE266" s="3"/>
      <c r="HF266" s="3"/>
      <c r="HG266" s="3"/>
      <c r="HH266" s="3"/>
      <c r="HI266" s="3"/>
      <c r="HJ266" s="3"/>
      <c r="HK266" s="3"/>
      <c r="HL266" s="3"/>
      <c r="HM266" s="3"/>
      <c r="HN266" s="55"/>
      <c r="HO266" s="3"/>
      <c r="HP266" s="3"/>
      <c r="HQ266" s="3"/>
      <c r="HR266" s="3"/>
      <c r="HS266" s="3"/>
      <c r="HT266" s="3"/>
      <c r="HU266" s="3"/>
      <c r="HV266" s="3"/>
      <c r="HW266" s="3"/>
      <c r="HX266" s="3"/>
      <c r="HY266" s="3"/>
      <c r="HZ266" s="3"/>
      <c r="IA266" s="3"/>
      <c r="IB266" s="3"/>
      <c r="IC266" s="3"/>
      <c r="ID266" s="3"/>
    </row>
    <row r="267" spans="120:238" x14ac:dyDescent="0.25">
      <c r="DP267" s="3"/>
      <c r="DQ267" s="3"/>
      <c r="DW267" s="3"/>
      <c r="DX267" s="3"/>
      <c r="ED267" s="3"/>
      <c r="EE267" s="3"/>
      <c r="EF267" s="55"/>
      <c r="EO267" s="3"/>
      <c r="EP267" s="55"/>
      <c r="FB267" s="3"/>
      <c r="FC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HA267" s="3"/>
      <c r="HB267" s="3"/>
      <c r="HC267" s="3"/>
      <c r="HD267" s="3"/>
      <c r="HE267" s="3"/>
      <c r="HF267" s="3"/>
      <c r="HG267" s="3"/>
      <c r="HH267" s="3"/>
      <c r="HI267" s="3"/>
      <c r="HJ267" s="3"/>
      <c r="HK267" s="3"/>
      <c r="HL267" s="3"/>
      <c r="HM267" s="3"/>
      <c r="HN267" s="55"/>
      <c r="HO267" s="3"/>
      <c r="HP267" s="3"/>
      <c r="HQ267" s="3"/>
      <c r="HR267" s="3"/>
      <c r="HS267" s="3"/>
      <c r="HT267" s="3"/>
      <c r="HU267" s="3"/>
      <c r="HV267" s="3"/>
      <c r="HW267" s="3"/>
      <c r="HX267" s="3"/>
      <c r="HY267" s="3"/>
      <c r="HZ267" s="3"/>
      <c r="IA267" s="3"/>
      <c r="IB267" s="3"/>
      <c r="IC267" s="3"/>
      <c r="ID267" s="3"/>
    </row>
    <row r="268" spans="120:238" x14ac:dyDescent="0.25">
      <c r="DP268" s="3"/>
      <c r="DQ268" s="3"/>
      <c r="DW268" s="3"/>
      <c r="DX268" s="3"/>
      <c r="ED268" s="3"/>
      <c r="EE268" s="3"/>
      <c r="EF268" s="55"/>
      <c r="EO268" s="3"/>
      <c r="EP268" s="55"/>
      <c r="FB268" s="3"/>
      <c r="FC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HA268" s="3"/>
      <c r="HB268" s="3"/>
      <c r="HC268" s="3"/>
      <c r="HD268" s="3"/>
      <c r="HE268" s="3"/>
      <c r="HF268" s="3"/>
      <c r="HG268" s="3"/>
      <c r="HH268" s="3"/>
      <c r="HI268" s="3"/>
      <c r="HJ268" s="3"/>
      <c r="HK268" s="3"/>
      <c r="HL268" s="3"/>
      <c r="HM268" s="3"/>
      <c r="HN268" s="55"/>
      <c r="HO268" s="3"/>
      <c r="HP268" s="3"/>
      <c r="HQ268" s="3"/>
      <c r="HR268" s="3"/>
      <c r="HS268" s="3"/>
      <c r="HT268" s="3"/>
      <c r="HU268" s="3"/>
      <c r="HV268" s="3"/>
      <c r="HW268" s="3"/>
      <c r="HX268" s="3"/>
      <c r="HY268" s="3"/>
      <c r="HZ268" s="3"/>
      <c r="IA268" s="3"/>
      <c r="IB268" s="3"/>
      <c r="IC268" s="3"/>
      <c r="ID268" s="3"/>
    </row>
    <row r="269" spans="120:238" x14ac:dyDescent="0.25">
      <c r="DP269" s="3"/>
      <c r="DQ269" s="3"/>
      <c r="DW269" s="3"/>
      <c r="DX269" s="3"/>
      <c r="ED269" s="3"/>
      <c r="EE269" s="3"/>
      <c r="EF269" s="55"/>
      <c r="EO269" s="3"/>
      <c r="EP269" s="55"/>
      <c r="FB269" s="3"/>
      <c r="FC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HA269" s="3"/>
      <c r="HB269" s="3"/>
      <c r="HC269" s="3"/>
      <c r="HD269" s="3"/>
      <c r="HE269" s="3"/>
      <c r="HF269" s="3"/>
      <c r="HG269" s="3"/>
      <c r="HH269" s="3"/>
      <c r="HI269" s="3"/>
      <c r="HJ269" s="3"/>
      <c r="HK269" s="3"/>
      <c r="HL269" s="3"/>
      <c r="HM269" s="3"/>
      <c r="HN269" s="55"/>
      <c r="HO269" s="3"/>
      <c r="HP269" s="3"/>
      <c r="HQ269" s="3"/>
      <c r="HR269" s="3"/>
      <c r="HS269" s="3"/>
      <c r="HT269" s="3"/>
      <c r="HU269" s="3"/>
      <c r="HV269" s="3"/>
      <c r="HW269" s="3"/>
      <c r="HX269" s="3"/>
      <c r="HY269" s="3"/>
      <c r="HZ269" s="3"/>
      <c r="IA269" s="3"/>
      <c r="IB269" s="3"/>
      <c r="IC269" s="3"/>
      <c r="ID269" s="3"/>
    </row>
    <row r="270" spans="120:238" x14ac:dyDescent="0.25">
      <c r="DP270" s="3"/>
      <c r="DQ270" s="3"/>
      <c r="DW270" s="3"/>
      <c r="DX270" s="3"/>
      <c r="ED270" s="3"/>
      <c r="EE270" s="3"/>
      <c r="EF270" s="55"/>
      <c r="EO270" s="3"/>
      <c r="EP270" s="55"/>
      <c r="FB270" s="3"/>
      <c r="FC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HA270" s="3"/>
      <c r="HB270" s="3"/>
      <c r="HC270" s="3"/>
      <c r="HD270" s="3"/>
      <c r="HE270" s="3"/>
      <c r="HF270" s="3"/>
      <c r="HG270" s="3"/>
      <c r="HH270" s="3"/>
      <c r="HI270" s="3"/>
      <c r="HJ270" s="3"/>
      <c r="HK270" s="3"/>
      <c r="HL270" s="3"/>
      <c r="HM270" s="3"/>
      <c r="HN270" s="55"/>
      <c r="HO270" s="3"/>
      <c r="HP270" s="3"/>
      <c r="HQ270" s="3"/>
      <c r="HR270" s="3"/>
      <c r="HS270" s="3"/>
      <c r="HT270" s="3"/>
      <c r="HU270" s="3"/>
      <c r="HV270" s="3"/>
      <c r="HW270" s="3"/>
      <c r="HX270" s="3"/>
      <c r="HY270" s="3"/>
      <c r="HZ270" s="3"/>
      <c r="IA270" s="3"/>
      <c r="IB270" s="3"/>
      <c r="IC270" s="3"/>
      <c r="ID270" s="3"/>
    </row>
    <row r="271" spans="120:238" x14ac:dyDescent="0.25">
      <c r="DP271" s="3"/>
      <c r="DQ271" s="3"/>
      <c r="DW271" s="3"/>
      <c r="DX271" s="3"/>
      <c r="ED271" s="3"/>
      <c r="EE271" s="3"/>
      <c r="EF271" s="55"/>
      <c r="EO271" s="3"/>
      <c r="EP271" s="55"/>
      <c r="FB271" s="3"/>
      <c r="FC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HA271" s="3"/>
      <c r="HB271" s="3"/>
      <c r="HC271" s="3"/>
      <c r="HD271" s="3"/>
      <c r="HE271" s="3"/>
      <c r="HF271" s="3"/>
      <c r="HG271" s="3"/>
      <c r="HH271" s="3"/>
      <c r="HI271" s="3"/>
      <c r="HJ271" s="3"/>
      <c r="HK271" s="3"/>
      <c r="HL271" s="3"/>
      <c r="HM271" s="3"/>
      <c r="HN271" s="55"/>
      <c r="HO271" s="3"/>
      <c r="HP271" s="3"/>
      <c r="HQ271" s="3"/>
      <c r="HR271" s="3"/>
      <c r="HS271" s="3"/>
      <c r="HT271" s="3"/>
      <c r="HU271" s="3"/>
      <c r="HV271" s="3"/>
      <c r="HW271" s="3"/>
      <c r="HX271" s="3"/>
      <c r="HY271" s="3"/>
      <c r="HZ271" s="3"/>
      <c r="IA271" s="3"/>
      <c r="IB271" s="3"/>
      <c r="IC271" s="3"/>
      <c r="ID271" s="3"/>
    </row>
    <row r="272" spans="120:238" x14ac:dyDescent="0.25">
      <c r="DP272" s="3"/>
      <c r="DQ272" s="3"/>
      <c r="DW272" s="3"/>
      <c r="DX272" s="3"/>
      <c r="ED272" s="3"/>
      <c r="EE272" s="3"/>
      <c r="EF272" s="55"/>
      <c r="EO272" s="3"/>
      <c r="EP272" s="55"/>
      <c r="FB272" s="3"/>
      <c r="FC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HA272" s="3"/>
      <c r="HB272" s="3"/>
      <c r="HC272" s="3"/>
      <c r="HD272" s="3"/>
      <c r="HE272" s="3"/>
      <c r="HF272" s="3"/>
      <c r="HG272" s="3"/>
      <c r="HH272" s="3"/>
      <c r="HI272" s="3"/>
      <c r="HJ272" s="3"/>
      <c r="HK272" s="3"/>
      <c r="HL272" s="3"/>
      <c r="HM272" s="3"/>
      <c r="HN272" s="55"/>
      <c r="HO272" s="3"/>
      <c r="HP272" s="3"/>
      <c r="HQ272" s="3"/>
      <c r="HR272" s="3"/>
      <c r="HS272" s="3"/>
      <c r="HT272" s="3"/>
      <c r="HU272" s="3"/>
      <c r="HV272" s="3"/>
      <c r="HW272" s="3"/>
      <c r="HX272" s="3"/>
      <c r="HY272" s="3"/>
      <c r="HZ272" s="3"/>
      <c r="IA272" s="3"/>
      <c r="IB272" s="3"/>
      <c r="IC272" s="3"/>
      <c r="ID272" s="3"/>
    </row>
    <row r="273" spans="120:238" x14ac:dyDescent="0.25">
      <c r="DP273" s="3"/>
      <c r="DQ273" s="3"/>
      <c r="DW273" s="3"/>
      <c r="DX273" s="3"/>
      <c r="ED273" s="3"/>
      <c r="EE273" s="3"/>
      <c r="EF273" s="55"/>
      <c r="EO273" s="3"/>
      <c r="EP273" s="55"/>
      <c r="FB273" s="3"/>
      <c r="FC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HA273" s="3"/>
      <c r="HB273" s="3"/>
      <c r="HC273" s="3"/>
      <c r="HD273" s="3"/>
      <c r="HE273" s="3"/>
      <c r="HF273" s="3"/>
      <c r="HG273" s="3"/>
      <c r="HH273" s="3"/>
      <c r="HI273" s="3"/>
      <c r="HJ273" s="3"/>
      <c r="HK273" s="3"/>
      <c r="HL273" s="3"/>
      <c r="HM273" s="3"/>
      <c r="HN273" s="55"/>
      <c r="HO273" s="3"/>
      <c r="HP273" s="3"/>
      <c r="HQ273" s="3"/>
      <c r="HR273" s="3"/>
      <c r="HS273" s="3"/>
      <c r="HT273" s="3"/>
      <c r="HU273" s="3"/>
      <c r="HV273" s="3"/>
      <c r="HW273" s="3"/>
      <c r="HX273" s="3"/>
      <c r="HY273" s="3"/>
      <c r="HZ273" s="3"/>
      <c r="IA273" s="3"/>
      <c r="IB273" s="3"/>
      <c r="IC273" s="3"/>
      <c r="ID273" s="3"/>
    </row>
    <row r="274" spans="120:238" x14ac:dyDescent="0.25">
      <c r="DP274" s="3"/>
      <c r="DQ274" s="3"/>
      <c r="DW274" s="3"/>
      <c r="DX274" s="3"/>
      <c r="ED274" s="3"/>
      <c r="EE274" s="3"/>
      <c r="EF274" s="55"/>
      <c r="EO274" s="3"/>
      <c r="EP274" s="55"/>
      <c r="FB274" s="3"/>
      <c r="FC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HA274" s="3"/>
      <c r="HB274" s="3"/>
      <c r="HC274" s="3"/>
      <c r="HD274" s="3"/>
      <c r="HE274" s="3"/>
      <c r="HF274" s="3"/>
      <c r="HG274" s="3"/>
      <c r="HH274" s="3"/>
      <c r="HI274" s="3"/>
      <c r="HJ274" s="3"/>
      <c r="HK274" s="3"/>
      <c r="HL274" s="3"/>
      <c r="HM274" s="3"/>
      <c r="HN274" s="55"/>
      <c r="HO274" s="3"/>
      <c r="HP274" s="3"/>
      <c r="HQ274" s="3"/>
      <c r="HR274" s="3"/>
      <c r="HS274" s="3"/>
      <c r="HT274" s="3"/>
      <c r="HU274" s="3"/>
      <c r="HV274" s="3"/>
      <c r="HW274" s="3"/>
      <c r="HX274" s="3"/>
      <c r="HY274" s="3"/>
      <c r="HZ274" s="3"/>
      <c r="IA274" s="3"/>
      <c r="IB274" s="3"/>
      <c r="IC274" s="3"/>
      <c r="ID274" s="3"/>
    </row>
    <row r="275" spans="120:238" x14ac:dyDescent="0.25">
      <c r="DP275" s="3"/>
      <c r="DQ275" s="3"/>
      <c r="DW275" s="3"/>
      <c r="DX275" s="3"/>
      <c r="ED275" s="3"/>
      <c r="EE275" s="3"/>
      <c r="EF275" s="55"/>
      <c r="EO275" s="3"/>
      <c r="EP275" s="55"/>
      <c r="FB275" s="3"/>
      <c r="FC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HA275" s="3"/>
      <c r="HB275" s="3"/>
      <c r="HC275" s="3"/>
      <c r="HD275" s="3"/>
      <c r="HE275" s="3"/>
      <c r="HF275" s="3"/>
      <c r="HG275" s="3"/>
      <c r="HH275" s="3"/>
      <c r="HI275" s="3"/>
      <c r="HJ275" s="3"/>
      <c r="HK275" s="3"/>
      <c r="HL275" s="3"/>
      <c r="HM275" s="3"/>
      <c r="HN275" s="55"/>
      <c r="HO275" s="3"/>
      <c r="HP275" s="3"/>
      <c r="HQ275" s="3"/>
      <c r="HR275" s="3"/>
      <c r="HS275" s="3"/>
      <c r="HT275" s="3"/>
      <c r="HU275" s="3"/>
      <c r="HV275" s="3"/>
      <c r="HW275" s="3"/>
      <c r="HX275" s="3"/>
      <c r="HY275" s="3"/>
      <c r="HZ275" s="3"/>
      <c r="IA275" s="3"/>
      <c r="IB275" s="3"/>
      <c r="IC275" s="3"/>
      <c r="ID275" s="3"/>
    </row>
    <row r="276" spans="120:238" x14ac:dyDescent="0.25">
      <c r="DP276" s="3"/>
      <c r="DQ276" s="3"/>
      <c r="DW276" s="3"/>
      <c r="DX276" s="3"/>
      <c r="ED276" s="3"/>
      <c r="EE276" s="3"/>
      <c r="EF276" s="55"/>
      <c r="EO276" s="3"/>
      <c r="EP276" s="55"/>
      <c r="FB276" s="3"/>
      <c r="FC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HA276" s="3"/>
      <c r="HB276" s="3"/>
      <c r="HC276" s="3"/>
      <c r="HD276" s="3"/>
      <c r="HE276" s="3"/>
      <c r="HF276" s="3"/>
      <c r="HG276" s="3"/>
      <c r="HH276" s="3"/>
      <c r="HI276" s="3"/>
      <c r="HJ276" s="3"/>
      <c r="HK276" s="3"/>
      <c r="HL276" s="3"/>
      <c r="HM276" s="3"/>
      <c r="HN276" s="55"/>
      <c r="HO276" s="3"/>
      <c r="HP276" s="3"/>
      <c r="HQ276" s="3"/>
      <c r="HR276" s="3"/>
      <c r="HS276" s="3"/>
      <c r="HT276" s="3"/>
      <c r="HU276" s="3"/>
      <c r="HV276" s="3"/>
      <c r="HW276" s="3"/>
      <c r="HX276" s="3"/>
      <c r="HY276" s="3"/>
      <c r="HZ276" s="3"/>
      <c r="IA276" s="3"/>
      <c r="IB276" s="3"/>
      <c r="IC276" s="3"/>
      <c r="ID276" s="3"/>
    </row>
    <row r="277" spans="120:238" x14ac:dyDescent="0.25">
      <c r="DP277" s="3"/>
      <c r="DQ277" s="3"/>
      <c r="DW277" s="3"/>
      <c r="DX277" s="3"/>
      <c r="ED277" s="3"/>
      <c r="EE277" s="3"/>
      <c r="EF277" s="55"/>
      <c r="EO277" s="3"/>
      <c r="EP277" s="55"/>
      <c r="FB277" s="3"/>
      <c r="FC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HA277" s="3"/>
      <c r="HB277" s="3"/>
      <c r="HC277" s="3"/>
      <c r="HD277" s="3"/>
      <c r="HE277" s="3"/>
      <c r="HF277" s="3"/>
      <c r="HG277" s="3"/>
      <c r="HH277" s="3"/>
      <c r="HI277" s="3"/>
      <c r="HJ277" s="3"/>
      <c r="HK277" s="3"/>
      <c r="HL277" s="3"/>
      <c r="HM277" s="3"/>
      <c r="HN277" s="55"/>
      <c r="HO277" s="3"/>
      <c r="HP277" s="3"/>
      <c r="HQ277" s="3"/>
      <c r="HR277" s="3"/>
      <c r="HS277" s="3"/>
      <c r="HT277" s="3"/>
      <c r="HU277" s="3"/>
      <c r="HV277" s="3"/>
      <c r="HW277" s="3"/>
      <c r="HX277" s="3"/>
      <c r="HY277" s="3"/>
      <c r="HZ277" s="3"/>
      <c r="IA277" s="3"/>
      <c r="IB277" s="3"/>
      <c r="IC277" s="3"/>
      <c r="ID277" s="3"/>
    </row>
    <row r="278" spans="120:238" x14ac:dyDescent="0.25">
      <c r="DP278" s="3"/>
      <c r="DQ278" s="3"/>
      <c r="DW278" s="3"/>
      <c r="DX278" s="3"/>
      <c r="ED278" s="3"/>
      <c r="EE278" s="3"/>
      <c r="EF278" s="55"/>
      <c r="EO278" s="3"/>
      <c r="EP278" s="55"/>
      <c r="FB278" s="3"/>
      <c r="FC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HA278" s="3"/>
      <c r="HB278" s="3"/>
      <c r="HC278" s="3"/>
      <c r="HD278" s="3"/>
      <c r="HE278" s="3"/>
      <c r="HF278" s="3"/>
      <c r="HG278" s="3"/>
      <c r="HH278" s="3"/>
      <c r="HI278" s="3"/>
      <c r="HJ278" s="3"/>
      <c r="HK278" s="3"/>
      <c r="HL278" s="3"/>
      <c r="HM278" s="3"/>
      <c r="HN278" s="55"/>
      <c r="HO278" s="3"/>
      <c r="HP278" s="3"/>
      <c r="HQ278" s="3"/>
      <c r="HR278" s="3"/>
      <c r="HS278" s="3"/>
      <c r="HT278" s="3"/>
      <c r="HU278" s="3"/>
      <c r="HV278" s="3"/>
      <c r="HW278" s="3"/>
      <c r="HX278" s="3"/>
      <c r="HY278" s="3"/>
      <c r="HZ278" s="3"/>
      <c r="IA278" s="3"/>
      <c r="IB278" s="3"/>
      <c r="IC278" s="3"/>
      <c r="ID278" s="3"/>
    </row>
    <row r="279" spans="120:238" x14ac:dyDescent="0.25">
      <c r="DP279" s="3"/>
      <c r="DQ279" s="3"/>
      <c r="DW279" s="3"/>
      <c r="DX279" s="3"/>
      <c r="ED279" s="3"/>
      <c r="EE279" s="3"/>
      <c r="EF279" s="55"/>
      <c r="EO279" s="3"/>
      <c r="EP279" s="55"/>
      <c r="FB279" s="3"/>
      <c r="FC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HA279" s="3"/>
      <c r="HB279" s="3"/>
      <c r="HC279" s="3"/>
      <c r="HD279" s="3"/>
      <c r="HE279" s="3"/>
      <c r="HF279" s="3"/>
      <c r="HG279" s="3"/>
      <c r="HH279" s="3"/>
      <c r="HI279" s="3"/>
      <c r="HJ279" s="3"/>
      <c r="HK279" s="3"/>
      <c r="HL279" s="3"/>
      <c r="HM279" s="3"/>
      <c r="HN279" s="55"/>
      <c r="HO279" s="3"/>
      <c r="HP279" s="3"/>
      <c r="HQ279" s="3"/>
      <c r="HR279" s="3"/>
      <c r="HS279" s="3"/>
      <c r="HT279" s="3"/>
      <c r="HU279" s="3"/>
      <c r="HV279" s="3"/>
      <c r="HW279" s="3"/>
      <c r="HX279" s="3"/>
      <c r="HY279" s="3"/>
      <c r="HZ279" s="3"/>
      <c r="IA279" s="3"/>
      <c r="IB279" s="3"/>
      <c r="IC279" s="3"/>
      <c r="ID279" s="3"/>
    </row>
    <row r="280" spans="120:238" x14ac:dyDescent="0.25">
      <c r="DP280" s="3"/>
      <c r="DQ280" s="3"/>
      <c r="DW280" s="3"/>
      <c r="DX280" s="3"/>
      <c r="ED280" s="3"/>
      <c r="EE280" s="3"/>
      <c r="EF280" s="55"/>
      <c r="EO280" s="3"/>
      <c r="EP280" s="55"/>
      <c r="FB280" s="3"/>
      <c r="FC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HA280" s="3"/>
      <c r="HB280" s="3"/>
      <c r="HC280" s="3"/>
      <c r="HD280" s="3"/>
      <c r="HE280" s="3"/>
      <c r="HF280" s="3"/>
      <c r="HG280" s="3"/>
      <c r="HH280" s="3"/>
      <c r="HI280" s="3"/>
      <c r="HJ280" s="3"/>
      <c r="HK280" s="3"/>
      <c r="HL280" s="3"/>
      <c r="HM280" s="3"/>
      <c r="HN280" s="55"/>
      <c r="HO280" s="3"/>
      <c r="HP280" s="3"/>
      <c r="HQ280" s="3"/>
      <c r="HR280" s="3"/>
      <c r="HS280" s="3"/>
      <c r="HT280" s="3"/>
      <c r="HU280" s="3"/>
      <c r="HV280" s="3"/>
      <c r="HW280" s="3"/>
      <c r="HX280" s="3"/>
      <c r="HY280" s="3"/>
      <c r="HZ280" s="3"/>
      <c r="IA280" s="3"/>
      <c r="IB280" s="3"/>
      <c r="IC280" s="3"/>
      <c r="ID280" s="3"/>
    </row>
    <row r="281" spans="120:238" x14ac:dyDescent="0.25">
      <c r="DP281" s="3"/>
      <c r="DQ281" s="3"/>
      <c r="DW281" s="3"/>
      <c r="DX281" s="3"/>
      <c r="ED281" s="3"/>
      <c r="EE281" s="3"/>
      <c r="EF281" s="55"/>
      <c r="EO281" s="3"/>
      <c r="EP281" s="55"/>
      <c r="FB281" s="3"/>
      <c r="FC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HA281" s="3"/>
      <c r="HB281" s="3"/>
      <c r="HC281" s="3"/>
      <c r="HD281" s="3"/>
      <c r="HE281" s="3"/>
      <c r="HF281" s="3"/>
      <c r="HG281" s="3"/>
      <c r="HH281" s="3"/>
      <c r="HI281" s="3"/>
      <c r="HJ281" s="3"/>
      <c r="HK281" s="3"/>
      <c r="HL281" s="3"/>
      <c r="HM281" s="3"/>
      <c r="HN281" s="55"/>
      <c r="HO281" s="3"/>
      <c r="HP281" s="3"/>
      <c r="HQ281" s="3"/>
      <c r="HR281" s="3"/>
      <c r="HS281" s="3"/>
      <c r="HT281" s="3"/>
      <c r="HU281" s="3"/>
      <c r="HV281" s="3"/>
      <c r="HW281" s="3"/>
      <c r="HX281" s="3"/>
      <c r="HY281" s="3"/>
      <c r="HZ281" s="3"/>
      <c r="IA281" s="3"/>
      <c r="IB281" s="3"/>
      <c r="IC281" s="3"/>
      <c r="ID281" s="3"/>
    </row>
    <row r="282" spans="120:238" x14ac:dyDescent="0.25">
      <c r="DP282" s="3"/>
      <c r="DQ282" s="3"/>
      <c r="DW282" s="3"/>
      <c r="DX282" s="3"/>
      <c r="ED282" s="3"/>
      <c r="EE282" s="3"/>
      <c r="EF282" s="55"/>
      <c r="EO282" s="3"/>
      <c r="EP282" s="55"/>
      <c r="FB282" s="3"/>
      <c r="FC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HA282" s="3"/>
      <c r="HB282" s="3"/>
      <c r="HC282" s="3"/>
      <c r="HD282" s="3"/>
      <c r="HE282" s="3"/>
      <c r="HF282" s="3"/>
      <c r="HG282" s="3"/>
      <c r="HH282" s="3"/>
      <c r="HI282" s="3"/>
      <c r="HJ282" s="3"/>
      <c r="HK282" s="3"/>
      <c r="HL282" s="3"/>
      <c r="HM282" s="3"/>
      <c r="HN282" s="55"/>
      <c r="HO282" s="3"/>
      <c r="HP282" s="3"/>
      <c r="HQ282" s="3"/>
      <c r="HR282" s="3"/>
      <c r="HS282" s="3"/>
      <c r="HT282" s="3"/>
      <c r="HU282" s="3"/>
      <c r="HV282" s="3"/>
      <c r="HW282" s="3"/>
      <c r="HX282" s="3"/>
      <c r="HY282" s="3"/>
      <c r="HZ282" s="3"/>
      <c r="IA282" s="3"/>
      <c r="IB282" s="3"/>
      <c r="IC282" s="3"/>
      <c r="ID282" s="3"/>
    </row>
    <row r="283" spans="120:238" x14ac:dyDescent="0.25">
      <c r="DP283" s="3"/>
      <c r="DQ283" s="3"/>
      <c r="DW283" s="3"/>
      <c r="DX283" s="3"/>
      <c r="ED283" s="3"/>
      <c r="EE283" s="3"/>
      <c r="EF283" s="55"/>
      <c r="EO283" s="3"/>
      <c r="EP283" s="55"/>
      <c r="FB283" s="3"/>
      <c r="FC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HA283" s="3"/>
      <c r="HB283" s="3"/>
      <c r="HC283" s="3"/>
      <c r="HD283" s="3"/>
      <c r="HE283" s="3"/>
      <c r="HF283" s="3"/>
      <c r="HG283" s="3"/>
      <c r="HH283" s="3"/>
      <c r="HI283" s="3"/>
      <c r="HJ283" s="3"/>
      <c r="HK283" s="3"/>
      <c r="HL283" s="3"/>
      <c r="HM283" s="3"/>
      <c r="HN283" s="55"/>
      <c r="HO283" s="3"/>
      <c r="HP283" s="3"/>
      <c r="HQ283" s="3"/>
      <c r="HR283" s="3"/>
      <c r="HS283" s="3"/>
      <c r="HT283" s="3"/>
      <c r="HU283" s="3"/>
      <c r="HV283" s="3"/>
      <c r="HW283" s="3"/>
      <c r="HX283" s="3"/>
      <c r="HY283" s="3"/>
      <c r="HZ283" s="3"/>
      <c r="IA283" s="3"/>
      <c r="IB283" s="3"/>
      <c r="IC283" s="3"/>
      <c r="ID283" s="3"/>
    </row>
    <row r="284" spans="120:238" x14ac:dyDescent="0.25">
      <c r="DP284" s="3"/>
      <c r="DQ284" s="3"/>
      <c r="DW284" s="3"/>
      <c r="DX284" s="3"/>
      <c r="ED284" s="3"/>
      <c r="EE284" s="3"/>
      <c r="EF284" s="55"/>
      <c r="EO284" s="3"/>
      <c r="EP284" s="55"/>
      <c r="FB284" s="3"/>
      <c r="FC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HA284" s="3"/>
      <c r="HB284" s="3"/>
      <c r="HC284" s="3"/>
      <c r="HD284" s="3"/>
      <c r="HE284" s="3"/>
      <c r="HF284" s="3"/>
      <c r="HG284" s="3"/>
      <c r="HH284" s="3"/>
      <c r="HI284" s="3"/>
      <c r="HJ284" s="3"/>
      <c r="HK284" s="3"/>
      <c r="HL284" s="3"/>
      <c r="HM284" s="3"/>
      <c r="HN284" s="55"/>
      <c r="HO284" s="3"/>
      <c r="HP284" s="3"/>
      <c r="HQ284" s="3"/>
      <c r="HR284" s="3"/>
      <c r="HS284" s="3"/>
      <c r="HT284" s="3"/>
      <c r="HU284" s="3"/>
      <c r="HV284" s="3"/>
      <c r="HW284" s="3"/>
      <c r="HX284" s="3"/>
      <c r="HY284" s="3"/>
      <c r="HZ284" s="3"/>
      <c r="IA284" s="3"/>
      <c r="IB284" s="3"/>
      <c r="IC284" s="3"/>
      <c r="ID284" s="3"/>
    </row>
    <row r="285" spans="120:238" x14ac:dyDescent="0.25">
      <c r="DP285" s="3"/>
      <c r="DQ285" s="3"/>
      <c r="DW285" s="3"/>
      <c r="DX285" s="3"/>
      <c r="ED285" s="3"/>
      <c r="EE285" s="3"/>
      <c r="EF285" s="55"/>
      <c r="EO285" s="3"/>
      <c r="EP285" s="55"/>
      <c r="FB285" s="3"/>
      <c r="FC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HA285" s="3"/>
      <c r="HB285" s="3"/>
      <c r="HC285" s="3"/>
      <c r="HD285" s="3"/>
      <c r="HE285" s="3"/>
      <c r="HF285" s="3"/>
      <c r="HG285" s="3"/>
      <c r="HH285" s="3"/>
      <c r="HI285" s="3"/>
      <c r="HJ285" s="3"/>
      <c r="HK285" s="3"/>
      <c r="HL285" s="3"/>
      <c r="HM285" s="3"/>
      <c r="HN285" s="55"/>
      <c r="HO285" s="3"/>
      <c r="HP285" s="3"/>
      <c r="HQ285" s="3"/>
      <c r="HR285" s="3"/>
      <c r="HS285" s="3"/>
      <c r="HT285" s="3"/>
      <c r="HU285" s="3"/>
      <c r="HV285" s="3"/>
      <c r="HW285" s="3"/>
      <c r="HX285" s="3"/>
      <c r="HY285" s="3"/>
      <c r="HZ285" s="3"/>
      <c r="IA285" s="3"/>
      <c r="IB285" s="3"/>
      <c r="IC285" s="3"/>
      <c r="ID285" s="3"/>
    </row>
    <row r="286" spans="120:238" x14ac:dyDescent="0.25">
      <c r="DP286" s="3"/>
      <c r="DQ286" s="3"/>
      <c r="DW286" s="3"/>
      <c r="DX286" s="3"/>
      <c r="ED286" s="3"/>
      <c r="EE286" s="3"/>
      <c r="EF286" s="55"/>
      <c r="EO286" s="3"/>
      <c r="EP286" s="55"/>
      <c r="FB286" s="3"/>
      <c r="FC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HA286" s="3"/>
      <c r="HB286" s="3"/>
      <c r="HC286" s="3"/>
      <c r="HD286" s="3"/>
      <c r="HE286" s="3"/>
      <c r="HF286" s="3"/>
      <c r="HG286" s="3"/>
      <c r="HH286" s="3"/>
      <c r="HI286" s="3"/>
      <c r="HJ286" s="3"/>
      <c r="HK286" s="3"/>
      <c r="HL286" s="3"/>
      <c r="HM286" s="3"/>
      <c r="HN286" s="55"/>
      <c r="HO286" s="3"/>
      <c r="HP286" s="3"/>
      <c r="HQ286" s="3"/>
      <c r="HR286" s="3"/>
      <c r="HS286" s="3"/>
      <c r="HT286" s="3"/>
      <c r="HU286" s="3"/>
      <c r="HV286" s="3"/>
      <c r="HW286" s="3"/>
      <c r="HX286" s="3"/>
      <c r="HY286" s="3"/>
      <c r="HZ286" s="3"/>
      <c r="IA286" s="3"/>
      <c r="IB286" s="3"/>
      <c r="IC286" s="3"/>
      <c r="ID286" s="3"/>
    </row>
    <row r="287" spans="120:238" x14ac:dyDescent="0.25">
      <c r="DP287" s="3"/>
      <c r="DQ287" s="3"/>
      <c r="DW287" s="3"/>
      <c r="DX287" s="3"/>
      <c r="ED287" s="3"/>
      <c r="EE287" s="3"/>
      <c r="EF287" s="55"/>
      <c r="EO287" s="3"/>
      <c r="EP287" s="55"/>
      <c r="FB287" s="3"/>
      <c r="FC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HA287" s="3"/>
      <c r="HB287" s="3"/>
      <c r="HC287" s="3"/>
      <c r="HD287" s="3"/>
      <c r="HE287" s="3"/>
      <c r="HF287" s="3"/>
      <c r="HG287" s="3"/>
      <c r="HH287" s="3"/>
      <c r="HI287" s="3"/>
      <c r="HJ287" s="3"/>
      <c r="HK287" s="3"/>
      <c r="HL287" s="3"/>
      <c r="HM287" s="3"/>
      <c r="HN287" s="55"/>
      <c r="HO287" s="3"/>
      <c r="HP287" s="3"/>
      <c r="HQ287" s="3"/>
      <c r="HR287" s="3"/>
      <c r="HS287" s="3"/>
      <c r="HT287" s="3"/>
      <c r="HU287" s="3"/>
      <c r="HV287" s="3"/>
      <c r="HW287" s="3"/>
      <c r="HX287" s="3"/>
      <c r="HY287" s="3"/>
      <c r="HZ287" s="3"/>
      <c r="IA287" s="3"/>
      <c r="IB287" s="3"/>
      <c r="IC287" s="3"/>
      <c r="ID287" s="3"/>
    </row>
    <row r="288" spans="120:238" x14ac:dyDescent="0.25">
      <c r="DP288" s="3"/>
      <c r="DQ288" s="3"/>
      <c r="DW288" s="3"/>
      <c r="DX288" s="3"/>
      <c r="ED288" s="3"/>
      <c r="EE288" s="3"/>
      <c r="EF288" s="55"/>
      <c r="EO288" s="3"/>
      <c r="EP288" s="55"/>
      <c r="FB288" s="3"/>
      <c r="FC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HA288" s="3"/>
      <c r="HB288" s="3"/>
      <c r="HC288" s="3"/>
      <c r="HD288" s="3"/>
      <c r="HE288" s="3"/>
      <c r="HF288" s="3"/>
      <c r="HG288" s="3"/>
      <c r="HH288" s="3"/>
      <c r="HI288" s="3"/>
      <c r="HJ288" s="3"/>
      <c r="HK288" s="3"/>
      <c r="HL288" s="3"/>
      <c r="HM288" s="3"/>
      <c r="HN288" s="55"/>
      <c r="HO288" s="3"/>
      <c r="HP288" s="3"/>
      <c r="HQ288" s="3"/>
      <c r="HR288" s="3"/>
      <c r="HS288" s="3"/>
      <c r="HT288" s="3"/>
      <c r="HU288" s="3"/>
      <c r="HV288" s="3"/>
      <c r="HW288" s="3"/>
      <c r="HX288" s="3"/>
      <c r="HY288" s="3"/>
      <c r="HZ288" s="3"/>
      <c r="IA288" s="3"/>
      <c r="IB288" s="3"/>
      <c r="IC288" s="3"/>
      <c r="ID288" s="3"/>
    </row>
    <row r="289" spans="120:238" x14ac:dyDescent="0.25">
      <c r="DP289" s="3"/>
      <c r="DQ289" s="3"/>
      <c r="DW289" s="3"/>
      <c r="DX289" s="3"/>
      <c r="ED289" s="3"/>
      <c r="EE289" s="3"/>
      <c r="EF289" s="55"/>
      <c r="EO289" s="3"/>
      <c r="EP289" s="55"/>
      <c r="FB289" s="3"/>
      <c r="FC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HA289" s="3"/>
      <c r="HB289" s="3"/>
      <c r="HC289" s="3"/>
      <c r="HD289" s="3"/>
      <c r="HE289" s="3"/>
      <c r="HF289" s="3"/>
      <c r="HG289" s="3"/>
      <c r="HH289" s="3"/>
      <c r="HI289" s="3"/>
      <c r="HJ289" s="3"/>
      <c r="HK289" s="3"/>
      <c r="HL289" s="3"/>
      <c r="HM289" s="3"/>
      <c r="HN289" s="55"/>
      <c r="HO289" s="3"/>
      <c r="HP289" s="3"/>
      <c r="HQ289" s="3"/>
      <c r="HR289" s="3"/>
      <c r="HS289" s="3"/>
      <c r="HT289" s="3"/>
      <c r="HU289" s="3"/>
      <c r="HV289" s="3"/>
      <c r="HW289" s="3"/>
      <c r="HX289" s="3"/>
      <c r="HY289" s="3"/>
      <c r="HZ289" s="3"/>
      <c r="IA289" s="3"/>
      <c r="IB289" s="3"/>
      <c r="IC289" s="3"/>
      <c r="ID289" s="3"/>
    </row>
    <row r="290" spans="120:238" x14ac:dyDescent="0.25">
      <c r="DP290" s="3"/>
      <c r="DQ290" s="3"/>
      <c r="DW290" s="3"/>
      <c r="DX290" s="3"/>
      <c r="ED290" s="3"/>
      <c r="EE290" s="3"/>
      <c r="EF290" s="55"/>
      <c r="EO290" s="3"/>
      <c r="EP290" s="55"/>
      <c r="FB290" s="3"/>
      <c r="FC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HA290" s="3"/>
      <c r="HB290" s="3"/>
      <c r="HC290" s="3"/>
      <c r="HD290" s="3"/>
      <c r="HE290" s="3"/>
      <c r="HF290" s="3"/>
      <c r="HG290" s="3"/>
      <c r="HH290" s="3"/>
      <c r="HI290" s="3"/>
      <c r="HJ290" s="3"/>
      <c r="HK290" s="3"/>
      <c r="HL290" s="3"/>
      <c r="HM290" s="3"/>
      <c r="HN290" s="55"/>
      <c r="HO290" s="3"/>
      <c r="HP290" s="3"/>
      <c r="HQ290" s="3"/>
      <c r="HR290" s="3"/>
      <c r="HS290" s="3"/>
      <c r="HT290" s="3"/>
      <c r="HU290" s="3"/>
      <c r="HV290" s="3"/>
      <c r="HW290" s="3"/>
      <c r="HX290" s="3"/>
      <c r="HY290" s="3"/>
      <c r="HZ290" s="3"/>
      <c r="IA290" s="3"/>
      <c r="IB290" s="3"/>
      <c r="IC290" s="3"/>
      <c r="ID290" s="3"/>
    </row>
    <row r="291" spans="120:238" x14ac:dyDescent="0.25">
      <c r="DP291" s="3"/>
      <c r="DQ291" s="3"/>
      <c r="DW291" s="3"/>
      <c r="DX291" s="3"/>
      <c r="ED291" s="3"/>
      <c r="EE291" s="3"/>
      <c r="EF291" s="55"/>
      <c r="EO291" s="3"/>
      <c r="EP291" s="55"/>
      <c r="FB291" s="3"/>
      <c r="FC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HA291" s="3"/>
      <c r="HB291" s="3"/>
      <c r="HC291" s="3"/>
      <c r="HD291" s="3"/>
      <c r="HE291" s="3"/>
      <c r="HF291" s="3"/>
      <c r="HG291" s="3"/>
      <c r="HH291" s="3"/>
      <c r="HI291" s="3"/>
      <c r="HJ291" s="3"/>
      <c r="HK291" s="3"/>
      <c r="HL291" s="3"/>
      <c r="HM291" s="3"/>
      <c r="HN291" s="55"/>
      <c r="HO291" s="3"/>
      <c r="HP291" s="3"/>
      <c r="HQ291" s="3"/>
      <c r="HR291" s="3"/>
      <c r="HS291" s="3"/>
      <c r="HT291" s="3"/>
      <c r="HU291" s="3"/>
      <c r="HV291" s="3"/>
      <c r="HW291" s="3"/>
      <c r="HX291" s="3"/>
      <c r="HY291" s="3"/>
      <c r="HZ291" s="3"/>
      <c r="IA291" s="3"/>
      <c r="IB291" s="3"/>
      <c r="IC291" s="3"/>
      <c r="ID291" s="3"/>
    </row>
    <row r="292" spans="120:238" x14ac:dyDescent="0.25">
      <c r="DP292" s="3"/>
      <c r="DQ292" s="3"/>
      <c r="DW292" s="3"/>
      <c r="DX292" s="3"/>
      <c r="ED292" s="3"/>
      <c r="EE292" s="3"/>
      <c r="EF292" s="55"/>
      <c r="EO292" s="3"/>
      <c r="EP292" s="55"/>
      <c r="FB292" s="3"/>
      <c r="FC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HA292" s="3"/>
      <c r="HB292" s="3"/>
      <c r="HC292" s="3"/>
      <c r="HD292" s="3"/>
      <c r="HE292" s="3"/>
      <c r="HF292" s="3"/>
      <c r="HG292" s="3"/>
      <c r="HH292" s="3"/>
      <c r="HI292" s="3"/>
      <c r="HJ292" s="3"/>
      <c r="HK292" s="3"/>
      <c r="HL292" s="3"/>
      <c r="HM292" s="3"/>
      <c r="HN292" s="55"/>
      <c r="HO292" s="3"/>
      <c r="HP292" s="3"/>
      <c r="HQ292" s="3"/>
      <c r="HR292" s="3"/>
      <c r="HS292" s="3"/>
      <c r="HT292" s="3"/>
      <c r="HU292" s="3"/>
      <c r="HV292" s="3"/>
      <c r="HW292" s="3"/>
      <c r="HX292" s="3"/>
      <c r="HY292" s="3"/>
      <c r="HZ292" s="3"/>
      <c r="IA292" s="3"/>
      <c r="IB292" s="3"/>
      <c r="IC292" s="3"/>
      <c r="ID292" s="3"/>
    </row>
    <row r="293" spans="120:238" x14ac:dyDescent="0.25">
      <c r="DP293" s="3"/>
      <c r="DQ293" s="3"/>
      <c r="DW293" s="3"/>
      <c r="DX293" s="3"/>
      <c r="ED293" s="3"/>
      <c r="EE293" s="3"/>
      <c r="EF293" s="55"/>
      <c r="EO293" s="3"/>
      <c r="EP293" s="55"/>
      <c r="FB293" s="3"/>
      <c r="FC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HA293" s="3"/>
      <c r="HB293" s="3"/>
      <c r="HC293" s="3"/>
      <c r="HD293" s="3"/>
      <c r="HE293" s="3"/>
      <c r="HF293" s="3"/>
      <c r="HG293" s="3"/>
      <c r="HH293" s="3"/>
      <c r="HI293" s="3"/>
      <c r="HJ293" s="3"/>
      <c r="HK293" s="3"/>
      <c r="HL293" s="3"/>
      <c r="HM293" s="3"/>
      <c r="HN293" s="55"/>
      <c r="HO293" s="3"/>
      <c r="HP293" s="3"/>
      <c r="HQ293" s="3"/>
      <c r="HR293" s="3"/>
      <c r="HS293" s="3"/>
      <c r="HT293" s="3"/>
      <c r="HU293" s="3"/>
      <c r="HV293" s="3"/>
      <c r="HW293" s="3"/>
      <c r="HX293" s="3"/>
      <c r="HY293" s="3"/>
      <c r="HZ293" s="3"/>
      <c r="IA293" s="3"/>
      <c r="IB293" s="3"/>
      <c r="IC293" s="3"/>
      <c r="ID293" s="3"/>
    </row>
    <row r="294" spans="120:238" x14ac:dyDescent="0.25">
      <c r="DP294" s="3"/>
      <c r="DQ294" s="3"/>
      <c r="DW294" s="3"/>
      <c r="DX294" s="3"/>
      <c r="ED294" s="3"/>
      <c r="EE294" s="3"/>
      <c r="EF294" s="55"/>
      <c r="EO294" s="3"/>
      <c r="EP294" s="55"/>
      <c r="FB294" s="3"/>
      <c r="FC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HA294" s="3"/>
      <c r="HB294" s="3"/>
      <c r="HC294" s="3"/>
      <c r="HD294" s="3"/>
      <c r="HE294" s="3"/>
      <c r="HF294" s="3"/>
      <c r="HG294" s="3"/>
      <c r="HH294" s="3"/>
      <c r="HI294" s="3"/>
      <c r="HJ294" s="3"/>
      <c r="HK294" s="3"/>
      <c r="HL294" s="3"/>
      <c r="HM294" s="3"/>
      <c r="HN294" s="55"/>
      <c r="HO294" s="3"/>
      <c r="HP294" s="3"/>
      <c r="HQ294" s="3"/>
      <c r="HR294" s="3"/>
      <c r="HS294" s="3"/>
      <c r="HT294" s="3"/>
      <c r="HU294" s="3"/>
      <c r="HV294" s="3"/>
      <c r="HW294" s="3"/>
      <c r="HX294" s="3"/>
      <c r="HY294" s="3"/>
      <c r="HZ294" s="3"/>
      <c r="IA294" s="3"/>
      <c r="IB294" s="3"/>
      <c r="IC294" s="3"/>
      <c r="ID294" s="3"/>
    </row>
    <row r="295" spans="120:238" x14ac:dyDescent="0.25">
      <c r="DP295" s="3"/>
      <c r="DQ295" s="3"/>
      <c r="DW295" s="3"/>
      <c r="DX295" s="3"/>
      <c r="ED295" s="3"/>
      <c r="EE295" s="3"/>
      <c r="EF295" s="55"/>
      <c r="EO295" s="3"/>
      <c r="EP295" s="55"/>
      <c r="FB295" s="3"/>
      <c r="FC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HA295" s="3"/>
      <c r="HB295" s="3"/>
      <c r="HC295" s="3"/>
      <c r="HD295" s="3"/>
      <c r="HE295" s="3"/>
      <c r="HF295" s="3"/>
      <c r="HG295" s="3"/>
      <c r="HH295" s="3"/>
      <c r="HI295" s="3"/>
      <c r="HJ295" s="3"/>
      <c r="HK295" s="3"/>
      <c r="HL295" s="3"/>
      <c r="HM295" s="3"/>
      <c r="HN295" s="55"/>
      <c r="HO295" s="3"/>
      <c r="HP295" s="3"/>
      <c r="HQ295" s="3"/>
      <c r="HR295" s="3"/>
      <c r="HS295" s="3"/>
      <c r="HT295" s="3"/>
      <c r="HU295" s="3"/>
      <c r="HV295" s="3"/>
      <c r="HW295" s="3"/>
      <c r="HX295" s="3"/>
      <c r="HY295" s="3"/>
      <c r="HZ295" s="3"/>
      <c r="IA295" s="3"/>
      <c r="IB295" s="3"/>
      <c r="IC295" s="3"/>
      <c r="ID295" s="3"/>
    </row>
    <row r="296" spans="120:238" x14ac:dyDescent="0.25">
      <c r="DP296" s="3"/>
      <c r="DQ296" s="3"/>
      <c r="DW296" s="3"/>
      <c r="DX296" s="3"/>
      <c r="ED296" s="3"/>
      <c r="EE296" s="3"/>
      <c r="EF296" s="55"/>
      <c r="EO296" s="3"/>
      <c r="EP296" s="55"/>
      <c r="FB296" s="3"/>
      <c r="FC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HA296" s="3"/>
      <c r="HB296" s="3"/>
      <c r="HC296" s="3"/>
      <c r="HD296" s="3"/>
      <c r="HE296" s="3"/>
      <c r="HF296" s="3"/>
      <c r="HG296" s="3"/>
      <c r="HH296" s="3"/>
      <c r="HI296" s="3"/>
      <c r="HJ296" s="3"/>
      <c r="HK296" s="3"/>
      <c r="HL296" s="3"/>
      <c r="HM296" s="3"/>
      <c r="HN296" s="55"/>
      <c r="HO296" s="3"/>
      <c r="HP296" s="3"/>
      <c r="HQ296" s="3"/>
      <c r="HR296" s="3"/>
      <c r="HS296" s="3"/>
      <c r="HT296" s="3"/>
      <c r="HU296" s="3"/>
      <c r="HV296" s="3"/>
      <c r="HW296" s="3"/>
      <c r="HX296" s="3"/>
      <c r="HY296" s="3"/>
      <c r="HZ296" s="3"/>
      <c r="IA296" s="3"/>
      <c r="IB296" s="3"/>
      <c r="IC296" s="3"/>
      <c r="ID296" s="3"/>
    </row>
    <row r="297" spans="120:238" x14ac:dyDescent="0.25">
      <c r="DP297" s="3"/>
      <c r="DQ297" s="3"/>
      <c r="DW297" s="3"/>
      <c r="DX297" s="3"/>
      <c r="ED297" s="3"/>
      <c r="EE297" s="3"/>
      <c r="EF297" s="55"/>
      <c r="EO297" s="3"/>
      <c r="EP297" s="55"/>
      <c r="FB297" s="3"/>
      <c r="FC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HA297" s="3"/>
      <c r="HB297" s="3"/>
      <c r="HC297" s="3"/>
      <c r="HD297" s="3"/>
      <c r="HE297" s="3"/>
      <c r="HF297" s="3"/>
      <c r="HG297" s="3"/>
      <c r="HH297" s="3"/>
      <c r="HI297" s="3"/>
      <c r="HJ297" s="3"/>
      <c r="HK297" s="3"/>
      <c r="HL297" s="3"/>
      <c r="HM297" s="3"/>
      <c r="HN297" s="55"/>
      <c r="HO297" s="3"/>
      <c r="HP297" s="3"/>
      <c r="HQ297" s="3"/>
      <c r="HR297" s="3"/>
      <c r="HS297" s="3"/>
      <c r="HT297" s="3"/>
      <c r="HU297" s="3"/>
      <c r="HV297" s="3"/>
      <c r="HW297" s="3"/>
      <c r="HX297" s="3"/>
      <c r="HY297" s="3"/>
      <c r="HZ297" s="3"/>
      <c r="IA297" s="3"/>
      <c r="IB297" s="3"/>
      <c r="IC297" s="3"/>
      <c r="ID297" s="3"/>
    </row>
    <row r="298" spans="120:238" x14ac:dyDescent="0.25">
      <c r="DP298" s="3"/>
      <c r="DQ298" s="3"/>
      <c r="DW298" s="3"/>
      <c r="DX298" s="3"/>
      <c r="ED298" s="3"/>
      <c r="EE298" s="3"/>
      <c r="EF298" s="55"/>
      <c r="EO298" s="3"/>
      <c r="EP298" s="55"/>
      <c r="FB298" s="3"/>
      <c r="FC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HA298" s="3"/>
      <c r="HB298" s="3"/>
      <c r="HC298" s="3"/>
      <c r="HD298" s="3"/>
      <c r="HE298" s="3"/>
      <c r="HF298" s="3"/>
      <c r="HG298" s="3"/>
      <c r="HH298" s="3"/>
      <c r="HI298" s="3"/>
      <c r="HJ298" s="3"/>
      <c r="HK298" s="3"/>
      <c r="HL298" s="3"/>
      <c r="HM298" s="3"/>
      <c r="HN298" s="55"/>
      <c r="HO298" s="3"/>
      <c r="HP298" s="3"/>
      <c r="HQ298" s="3"/>
      <c r="HR298" s="3"/>
      <c r="HS298" s="3"/>
      <c r="HT298" s="3"/>
      <c r="HU298" s="3"/>
      <c r="HV298" s="3"/>
      <c r="HW298" s="3"/>
      <c r="HX298" s="3"/>
      <c r="HY298" s="3"/>
      <c r="HZ298" s="3"/>
      <c r="IA298" s="3"/>
      <c r="IB298" s="3"/>
      <c r="IC298" s="3"/>
      <c r="ID298" s="3"/>
    </row>
    <row r="299" spans="120:238" x14ac:dyDescent="0.25">
      <c r="DP299" s="3"/>
      <c r="DQ299" s="3"/>
      <c r="DW299" s="3"/>
      <c r="DX299" s="3"/>
      <c r="ED299" s="3"/>
      <c r="EE299" s="3"/>
      <c r="EF299" s="55"/>
      <c r="EO299" s="3"/>
      <c r="EP299" s="55"/>
      <c r="FB299" s="3"/>
      <c r="FC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HA299" s="3"/>
      <c r="HB299" s="3"/>
      <c r="HC299" s="3"/>
      <c r="HD299" s="3"/>
      <c r="HE299" s="3"/>
      <c r="HF299" s="3"/>
      <c r="HG299" s="3"/>
      <c r="HH299" s="3"/>
      <c r="HI299" s="3"/>
      <c r="HJ299" s="3"/>
      <c r="HK299" s="3"/>
      <c r="HL299" s="3"/>
      <c r="HM299" s="3"/>
      <c r="HN299" s="55"/>
      <c r="HO299" s="3"/>
      <c r="HP299" s="3"/>
      <c r="HQ299" s="3"/>
      <c r="HR299" s="3"/>
      <c r="HS299" s="3"/>
      <c r="HT299" s="3"/>
      <c r="HU299" s="3"/>
      <c r="HV299" s="3"/>
      <c r="HW299" s="3"/>
      <c r="HX299" s="3"/>
      <c r="HY299" s="3"/>
      <c r="HZ299" s="3"/>
      <c r="IA299" s="3"/>
      <c r="IB299" s="3"/>
      <c r="IC299" s="3"/>
      <c r="ID299" s="3"/>
    </row>
    <row r="300" spans="120:238" x14ac:dyDescent="0.25">
      <c r="DP300" s="3"/>
      <c r="DQ300" s="3"/>
      <c r="DW300" s="3"/>
      <c r="DX300" s="3"/>
      <c r="ED300" s="3"/>
      <c r="EE300" s="3"/>
      <c r="EF300" s="55"/>
      <c r="EO300" s="3"/>
      <c r="EP300" s="55"/>
      <c r="FB300" s="3"/>
      <c r="FC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HA300" s="3"/>
      <c r="HB300" s="3"/>
      <c r="HC300" s="3"/>
      <c r="HD300" s="3"/>
      <c r="HE300" s="3"/>
      <c r="HF300" s="3"/>
      <c r="HG300" s="3"/>
      <c r="HH300" s="3"/>
      <c r="HI300" s="3"/>
      <c r="HJ300" s="3"/>
      <c r="HK300" s="3"/>
      <c r="HL300" s="3"/>
      <c r="HM300" s="3"/>
      <c r="HN300" s="55"/>
      <c r="HO300" s="3"/>
      <c r="HP300" s="3"/>
      <c r="HQ300" s="3"/>
      <c r="HR300" s="3"/>
      <c r="HS300" s="3"/>
      <c r="HT300" s="3"/>
      <c r="HU300" s="3"/>
      <c r="HV300" s="3"/>
      <c r="HW300" s="3"/>
      <c r="HX300" s="3"/>
      <c r="HY300" s="3"/>
      <c r="HZ300" s="3"/>
      <c r="IA300" s="3"/>
      <c r="IB300" s="3"/>
      <c r="IC300" s="3"/>
      <c r="ID300" s="3"/>
    </row>
    <row r="301" spans="120:238" x14ac:dyDescent="0.25">
      <c r="DP301" s="3"/>
      <c r="DQ301" s="3"/>
      <c r="DW301" s="3"/>
      <c r="DX301" s="3"/>
      <c r="ED301" s="3"/>
      <c r="EE301" s="3"/>
      <c r="EF301" s="55"/>
      <c r="EO301" s="3"/>
      <c r="EP301" s="55"/>
      <c r="FB301" s="3"/>
      <c r="FC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HA301" s="3"/>
      <c r="HB301" s="3"/>
      <c r="HC301" s="3"/>
      <c r="HD301" s="3"/>
      <c r="HE301" s="3"/>
      <c r="HF301" s="3"/>
      <c r="HG301" s="3"/>
      <c r="HH301" s="3"/>
      <c r="HI301" s="3"/>
      <c r="HJ301" s="3"/>
      <c r="HK301" s="3"/>
      <c r="HL301" s="3"/>
      <c r="HM301" s="3"/>
      <c r="HN301" s="55"/>
      <c r="HO301" s="3"/>
      <c r="HP301" s="3"/>
      <c r="HQ301" s="3"/>
      <c r="HR301" s="3"/>
      <c r="HS301" s="3"/>
      <c r="HT301" s="3"/>
      <c r="HU301" s="3"/>
      <c r="HV301" s="3"/>
      <c r="HW301" s="3"/>
      <c r="HX301" s="3"/>
      <c r="HY301" s="3"/>
      <c r="HZ301" s="3"/>
      <c r="IA301" s="3"/>
      <c r="IB301" s="3"/>
      <c r="IC301" s="3"/>
      <c r="ID301" s="3"/>
    </row>
    <row r="302" spans="120:238" x14ac:dyDescent="0.25">
      <c r="DP302" s="3"/>
      <c r="DQ302" s="3"/>
      <c r="DW302" s="3"/>
      <c r="DX302" s="3"/>
      <c r="ED302" s="3"/>
      <c r="EE302" s="3"/>
      <c r="EF302" s="55"/>
      <c r="EO302" s="3"/>
      <c r="EP302" s="55"/>
      <c r="FB302" s="3"/>
      <c r="FC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HA302" s="3"/>
      <c r="HB302" s="3"/>
      <c r="HC302" s="3"/>
      <c r="HD302" s="3"/>
      <c r="HE302" s="3"/>
      <c r="HF302" s="3"/>
      <c r="HG302" s="3"/>
      <c r="HH302" s="3"/>
      <c r="HI302" s="3"/>
      <c r="HJ302" s="3"/>
      <c r="HK302" s="3"/>
      <c r="HL302" s="3"/>
      <c r="HM302" s="3"/>
      <c r="HN302" s="55"/>
      <c r="HO302" s="3"/>
      <c r="HP302" s="3"/>
      <c r="HQ302" s="3"/>
      <c r="HR302" s="3"/>
      <c r="HS302" s="3"/>
      <c r="HT302" s="3"/>
      <c r="HU302" s="3"/>
      <c r="HV302" s="3"/>
      <c r="HW302" s="3"/>
      <c r="HX302" s="3"/>
      <c r="HY302" s="3"/>
      <c r="HZ302" s="3"/>
      <c r="IA302" s="3"/>
      <c r="IB302" s="3"/>
      <c r="IC302" s="3"/>
      <c r="ID302" s="3"/>
    </row>
    <row r="303" spans="120:238" x14ac:dyDescent="0.25">
      <c r="DP303" s="3"/>
      <c r="DQ303" s="3"/>
      <c r="DW303" s="3"/>
      <c r="DX303" s="3"/>
      <c r="ED303" s="3"/>
      <c r="EE303" s="3"/>
      <c r="EF303" s="55"/>
      <c r="EO303" s="3"/>
      <c r="EP303" s="55"/>
      <c r="FB303" s="3"/>
      <c r="FC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HA303" s="3"/>
      <c r="HB303" s="3"/>
      <c r="HC303" s="3"/>
      <c r="HD303" s="3"/>
      <c r="HE303" s="3"/>
      <c r="HF303" s="3"/>
      <c r="HG303" s="3"/>
      <c r="HH303" s="3"/>
      <c r="HI303" s="3"/>
      <c r="HJ303" s="3"/>
      <c r="HK303" s="3"/>
      <c r="HL303" s="3"/>
      <c r="HM303" s="3"/>
      <c r="HN303" s="55"/>
      <c r="HO303" s="3"/>
      <c r="HP303" s="3"/>
      <c r="HQ303" s="3"/>
      <c r="HR303" s="3"/>
      <c r="HS303" s="3"/>
      <c r="HT303" s="3"/>
      <c r="HU303" s="3"/>
      <c r="HV303" s="3"/>
      <c r="HW303" s="3"/>
      <c r="HX303" s="3"/>
      <c r="HY303" s="3"/>
      <c r="HZ303" s="3"/>
      <c r="IA303" s="3"/>
      <c r="IB303" s="3"/>
      <c r="IC303" s="3"/>
      <c r="ID303" s="3"/>
    </row>
    <row r="304" spans="120:238" x14ac:dyDescent="0.25">
      <c r="DP304" s="3"/>
      <c r="DQ304" s="3"/>
      <c r="DW304" s="3"/>
      <c r="DX304" s="3"/>
      <c r="ED304" s="3"/>
      <c r="EE304" s="3"/>
      <c r="EF304" s="55"/>
      <c r="EO304" s="3"/>
      <c r="EP304" s="55"/>
      <c r="FB304" s="3"/>
      <c r="FC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HA304" s="3"/>
      <c r="HB304" s="3"/>
      <c r="HC304" s="3"/>
      <c r="HD304" s="3"/>
      <c r="HE304" s="3"/>
      <c r="HF304" s="3"/>
      <c r="HG304" s="3"/>
      <c r="HH304" s="3"/>
      <c r="HI304" s="3"/>
      <c r="HJ304" s="3"/>
      <c r="HK304" s="3"/>
      <c r="HL304" s="3"/>
      <c r="HM304" s="3"/>
      <c r="HN304" s="55"/>
      <c r="HO304" s="3"/>
      <c r="HP304" s="3"/>
      <c r="HQ304" s="3"/>
      <c r="HR304" s="3"/>
      <c r="HS304" s="3"/>
      <c r="HT304" s="3"/>
      <c r="HU304" s="3"/>
      <c r="HV304" s="3"/>
      <c r="HW304" s="3"/>
      <c r="HX304" s="3"/>
      <c r="HY304" s="3"/>
      <c r="HZ304" s="3"/>
      <c r="IA304" s="3"/>
      <c r="IB304" s="3"/>
      <c r="IC304" s="3"/>
      <c r="ID304" s="3"/>
    </row>
    <row r="305" spans="120:238" x14ac:dyDescent="0.25">
      <c r="DP305" s="3"/>
      <c r="DQ305" s="3"/>
      <c r="DW305" s="3"/>
      <c r="DX305" s="3"/>
      <c r="ED305" s="3"/>
      <c r="EE305" s="3"/>
      <c r="EF305" s="55"/>
      <c r="EO305" s="3"/>
      <c r="EP305" s="55"/>
      <c r="FB305" s="3"/>
      <c r="FC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HA305" s="3"/>
      <c r="HB305" s="3"/>
      <c r="HC305" s="3"/>
      <c r="HD305" s="3"/>
      <c r="HE305" s="3"/>
      <c r="HF305" s="3"/>
      <c r="HG305" s="3"/>
      <c r="HH305" s="3"/>
      <c r="HI305" s="3"/>
      <c r="HJ305" s="3"/>
      <c r="HK305" s="3"/>
      <c r="HL305" s="3"/>
      <c r="HM305" s="3"/>
      <c r="HN305" s="55"/>
      <c r="HO305" s="3"/>
      <c r="HP305" s="3"/>
      <c r="HQ305" s="3"/>
      <c r="HR305" s="3"/>
      <c r="HS305" s="3"/>
      <c r="HT305" s="3"/>
      <c r="HU305" s="3"/>
      <c r="HV305" s="3"/>
      <c r="HW305" s="3"/>
      <c r="HX305" s="3"/>
      <c r="HY305" s="3"/>
      <c r="HZ305" s="3"/>
      <c r="IA305" s="3"/>
      <c r="IB305" s="3"/>
      <c r="IC305" s="3"/>
      <c r="ID305" s="3"/>
    </row>
    <row r="306" spans="120:238" x14ac:dyDescent="0.25">
      <c r="DP306" s="3"/>
      <c r="DQ306" s="3"/>
      <c r="DW306" s="3"/>
      <c r="DX306" s="3"/>
      <c r="ED306" s="3"/>
      <c r="EE306" s="3"/>
      <c r="EF306" s="55"/>
      <c r="EO306" s="3"/>
      <c r="EP306" s="55"/>
      <c r="FB306" s="3"/>
      <c r="FC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HA306" s="3"/>
      <c r="HB306" s="3"/>
      <c r="HC306" s="3"/>
      <c r="HD306" s="3"/>
      <c r="HE306" s="3"/>
      <c r="HF306" s="3"/>
      <c r="HG306" s="3"/>
      <c r="HH306" s="3"/>
      <c r="HI306" s="3"/>
      <c r="HJ306" s="3"/>
      <c r="HK306" s="3"/>
      <c r="HL306" s="3"/>
      <c r="HM306" s="3"/>
      <c r="HN306" s="55"/>
      <c r="HO306" s="3"/>
      <c r="HP306" s="3"/>
      <c r="HQ306" s="3"/>
      <c r="HR306" s="3"/>
      <c r="HS306" s="3"/>
      <c r="HT306" s="3"/>
      <c r="HU306" s="3"/>
      <c r="HV306" s="3"/>
      <c r="HW306" s="3"/>
      <c r="HX306" s="3"/>
      <c r="HY306" s="3"/>
      <c r="HZ306" s="3"/>
      <c r="IA306" s="3"/>
      <c r="IB306" s="3"/>
      <c r="IC306" s="3"/>
      <c r="ID306" s="3"/>
    </row>
    <row r="307" spans="120:238" x14ac:dyDescent="0.25">
      <c r="DP307" s="3"/>
      <c r="DQ307" s="3"/>
      <c r="DW307" s="3"/>
      <c r="DX307" s="3"/>
      <c r="ED307" s="3"/>
      <c r="EE307" s="3"/>
      <c r="EF307" s="55"/>
      <c r="EO307" s="3"/>
      <c r="EP307" s="55"/>
      <c r="FB307" s="3"/>
      <c r="FC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HA307" s="3"/>
      <c r="HB307" s="3"/>
      <c r="HC307" s="3"/>
      <c r="HD307" s="3"/>
      <c r="HE307" s="3"/>
      <c r="HF307" s="3"/>
      <c r="HG307" s="3"/>
      <c r="HH307" s="3"/>
      <c r="HI307" s="3"/>
      <c r="HJ307" s="3"/>
      <c r="HK307" s="3"/>
      <c r="HL307" s="3"/>
      <c r="HM307" s="3"/>
      <c r="HN307" s="55"/>
      <c r="HO307" s="3"/>
      <c r="HP307" s="3"/>
      <c r="HQ307" s="3"/>
      <c r="HR307" s="3"/>
      <c r="HS307" s="3"/>
      <c r="HT307" s="3"/>
      <c r="HU307" s="3"/>
      <c r="HV307" s="3"/>
      <c r="HW307" s="3"/>
      <c r="HX307" s="3"/>
      <c r="HY307" s="3"/>
      <c r="HZ307" s="3"/>
      <c r="IA307" s="3"/>
      <c r="IB307" s="3"/>
      <c r="IC307" s="3"/>
      <c r="ID307" s="3"/>
    </row>
    <row r="308" spans="120:238" x14ac:dyDescent="0.25">
      <c r="DP308" s="3"/>
      <c r="DQ308" s="3"/>
      <c r="DW308" s="3"/>
      <c r="DX308" s="3"/>
      <c r="ED308" s="3"/>
      <c r="EE308" s="3"/>
      <c r="EF308" s="55"/>
      <c r="EO308" s="3"/>
      <c r="EP308" s="55"/>
      <c r="FB308" s="3"/>
      <c r="FC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HA308" s="3"/>
      <c r="HB308" s="3"/>
      <c r="HC308" s="3"/>
      <c r="HD308" s="3"/>
      <c r="HE308" s="3"/>
      <c r="HF308" s="3"/>
      <c r="HG308" s="3"/>
      <c r="HH308" s="3"/>
      <c r="HI308" s="3"/>
      <c r="HJ308" s="3"/>
      <c r="HK308" s="3"/>
      <c r="HL308" s="3"/>
      <c r="HM308" s="3"/>
      <c r="HN308" s="55"/>
      <c r="HO308" s="3"/>
      <c r="HP308" s="3"/>
      <c r="HQ308" s="3"/>
      <c r="HR308" s="3"/>
      <c r="HS308" s="3"/>
      <c r="HT308" s="3"/>
      <c r="HU308" s="3"/>
      <c r="HV308" s="3"/>
      <c r="HW308" s="3"/>
      <c r="HX308" s="3"/>
      <c r="HY308" s="3"/>
      <c r="HZ308" s="3"/>
      <c r="IA308" s="3"/>
      <c r="IB308" s="3"/>
      <c r="IC308" s="3"/>
      <c r="ID308" s="3"/>
    </row>
    <row r="309" spans="120:238" x14ac:dyDescent="0.25">
      <c r="DP309" s="3"/>
      <c r="DQ309" s="3"/>
      <c r="DW309" s="3"/>
      <c r="DX309" s="3"/>
      <c r="ED309" s="3"/>
      <c r="EE309" s="3"/>
      <c r="EF309" s="55"/>
      <c r="EO309" s="3"/>
      <c r="EP309" s="55"/>
      <c r="FB309" s="3"/>
      <c r="FC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HA309" s="3"/>
      <c r="HB309" s="3"/>
      <c r="HC309" s="3"/>
      <c r="HD309" s="3"/>
      <c r="HE309" s="3"/>
      <c r="HF309" s="3"/>
      <c r="HG309" s="3"/>
      <c r="HH309" s="3"/>
      <c r="HI309" s="3"/>
      <c r="HJ309" s="3"/>
      <c r="HK309" s="3"/>
      <c r="HL309" s="3"/>
      <c r="HM309" s="3"/>
      <c r="HN309" s="55"/>
      <c r="HO309" s="3"/>
      <c r="HP309" s="3"/>
      <c r="HQ309" s="3"/>
      <c r="HR309" s="3"/>
      <c r="HS309" s="3"/>
      <c r="HT309" s="3"/>
      <c r="HU309" s="3"/>
      <c r="HV309" s="3"/>
      <c r="HW309" s="3"/>
      <c r="HX309" s="3"/>
      <c r="HY309" s="3"/>
      <c r="HZ309" s="3"/>
      <c r="IA309" s="3"/>
      <c r="IB309" s="3"/>
      <c r="IC309" s="3"/>
      <c r="ID309" s="3"/>
    </row>
    <row r="310" spans="120:238" x14ac:dyDescent="0.25">
      <c r="DP310" s="3"/>
      <c r="DQ310" s="3"/>
      <c r="DW310" s="3"/>
      <c r="DX310" s="3"/>
      <c r="ED310" s="3"/>
      <c r="EE310" s="3"/>
      <c r="EF310" s="55"/>
      <c r="EO310" s="3"/>
      <c r="EP310" s="55"/>
      <c r="FB310" s="3"/>
      <c r="FC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HA310" s="3"/>
      <c r="HB310" s="3"/>
      <c r="HC310" s="3"/>
      <c r="HD310" s="3"/>
      <c r="HE310" s="3"/>
      <c r="HF310" s="3"/>
      <c r="HG310" s="3"/>
      <c r="HH310" s="3"/>
      <c r="HI310" s="3"/>
      <c r="HJ310" s="3"/>
      <c r="HK310" s="3"/>
      <c r="HL310" s="3"/>
      <c r="HM310" s="3"/>
      <c r="HN310" s="55"/>
      <c r="HO310" s="3"/>
      <c r="HP310" s="3"/>
      <c r="HQ310" s="3"/>
      <c r="HR310" s="3"/>
      <c r="HS310" s="3"/>
      <c r="HT310" s="3"/>
      <c r="HU310" s="3"/>
      <c r="HV310" s="3"/>
      <c r="HW310" s="3"/>
      <c r="HX310" s="3"/>
      <c r="HY310" s="3"/>
      <c r="HZ310" s="3"/>
      <c r="IA310" s="3"/>
      <c r="IB310" s="3"/>
      <c r="IC310" s="3"/>
      <c r="ID310" s="3"/>
    </row>
    <row r="311" spans="120:238" x14ac:dyDescent="0.25">
      <c r="DP311" s="3"/>
      <c r="DQ311" s="3"/>
      <c r="DW311" s="3"/>
      <c r="DX311" s="3"/>
      <c r="ED311" s="3"/>
      <c r="EE311" s="3"/>
      <c r="EF311" s="55"/>
      <c r="EO311" s="3"/>
      <c r="EP311" s="55"/>
      <c r="FB311" s="3"/>
      <c r="FC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HA311" s="3"/>
      <c r="HB311" s="3"/>
      <c r="HC311" s="3"/>
      <c r="HD311" s="3"/>
      <c r="HE311" s="3"/>
      <c r="HF311" s="3"/>
      <c r="HG311" s="3"/>
      <c r="HH311" s="3"/>
      <c r="HI311" s="3"/>
      <c r="HJ311" s="3"/>
      <c r="HK311" s="3"/>
      <c r="HL311" s="3"/>
      <c r="HM311" s="3"/>
      <c r="HN311" s="55"/>
      <c r="HO311" s="3"/>
      <c r="HP311" s="3"/>
      <c r="HQ311" s="3"/>
      <c r="HR311" s="3"/>
      <c r="HS311" s="3"/>
      <c r="HT311" s="3"/>
      <c r="HU311" s="3"/>
      <c r="HV311" s="3"/>
      <c r="HW311" s="3"/>
      <c r="HX311" s="3"/>
      <c r="HY311" s="3"/>
      <c r="HZ311" s="3"/>
      <c r="IA311" s="3"/>
      <c r="IB311" s="3"/>
      <c r="IC311" s="3"/>
      <c r="ID311" s="3"/>
    </row>
    <row r="312" spans="120:238" x14ac:dyDescent="0.25">
      <c r="DP312" s="3"/>
      <c r="DQ312" s="3"/>
      <c r="DW312" s="3"/>
      <c r="DX312" s="3"/>
      <c r="ED312" s="3"/>
      <c r="EE312" s="3"/>
      <c r="EF312" s="55"/>
      <c r="EO312" s="3"/>
      <c r="EP312" s="55"/>
      <c r="FB312" s="3"/>
      <c r="FC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HA312" s="3"/>
      <c r="HB312" s="3"/>
      <c r="HC312" s="3"/>
      <c r="HD312" s="3"/>
      <c r="HE312" s="3"/>
      <c r="HF312" s="3"/>
      <c r="HG312" s="3"/>
      <c r="HH312" s="3"/>
      <c r="HI312" s="3"/>
      <c r="HJ312" s="3"/>
      <c r="HK312" s="3"/>
      <c r="HL312" s="3"/>
      <c r="HM312" s="3"/>
      <c r="HN312" s="55"/>
      <c r="HO312" s="3"/>
      <c r="HP312" s="3"/>
      <c r="HQ312" s="3"/>
      <c r="HR312" s="3"/>
      <c r="HS312" s="3"/>
      <c r="HT312" s="3"/>
      <c r="HU312" s="3"/>
      <c r="HV312" s="3"/>
      <c r="HW312" s="3"/>
      <c r="HX312" s="3"/>
      <c r="HY312" s="3"/>
      <c r="HZ312" s="3"/>
      <c r="IA312" s="3"/>
      <c r="IB312" s="3"/>
      <c r="IC312" s="3"/>
      <c r="ID312" s="3"/>
    </row>
    <row r="313" spans="120:238" x14ac:dyDescent="0.25">
      <c r="DP313" s="3"/>
      <c r="DQ313" s="3"/>
      <c r="DW313" s="3"/>
      <c r="DX313" s="3"/>
      <c r="ED313" s="3"/>
      <c r="EE313" s="3"/>
      <c r="EF313" s="55"/>
      <c r="EO313" s="3"/>
      <c r="EP313" s="55"/>
      <c r="FB313" s="3"/>
      <c r="FC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HA313" s="3"/>
      <c r="HB313" s="3"/>
      <c r="HC313" s="3"/>
      <c r="HD313" s="3"/>
      <c r="HE313" s="3"/>
      <c r="HF313" s="3"/>
      <c r="HG313" s="3"/>
      <c r="HH313" s="3"/>
      <c r="HI313" s="3"/>
      <c r="HJ313" s="3"/>
      <c r="HK313" s="3"/>
      <c r="HL313" s="3"/>
      <c r="HM313" s="3"/>
      <c r="HN313" s="55"/>
      <c r="HO313" s="3"/>
      <c r="HP313" s="3"/>
      <c r="HQ313" s="3"/>
      <c r="HR313" s="3"/>
      <c r="HS313" s="3"/>
      <c r="HT313" s="3"/>
      <c r="HU313" s="3"/>
      <c r="HV313" s="3"/>
      <c r="HW313" s="3"/>
      <c r="HX313" s="3"/>
      <c r="HY313" s="3"/>
      <c r="HZ313" s="3"/>
      <c r="IA313" s="3"/>
      <c r="IB313" s="3"/>
      <c r="IC313" s="3"/>
      <c r="ID313" s="3"/>
    </row>
    <row r="314" spans="120:238" x14ac:dyDescent="0.25">
      <c r="DP314" s="3"/>
      <c r="DQ314" s="3"/>
      <c r="DW314" s="3"/>
      <c r="DX314" s="3"/>
      <c r="ED314" s="3"/>
      <c r="EE314" s="3"/>
      <c r="EF314" s="55"/>
      <c r="EO314" s="3"/>
      <c r="EP314" s="55"/>
      <c r="FB314" s="3"/>
      <c r="FC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HA314" s="3"/>
      <c r="HB314" s="3"/>
      <c r="HC314" s="3"/>
      <c r="HD314" s="3"/>
      <c r="HE314" s="3"/>
      <c r="HF314" s="3"/>
      <c r="HG314" s="3"/>
      <c r="HH314" s="3"/>
      <c r="HI314" s="3"/>
      <c r="HJ314" s="3"/>
      <c r="HK314" s="3"/>
      <c r="HL314" s="3"/>
      <c r="HM314" s="3"/>
      <c r="HN314" s="55"/>
      <c r="HO314" s="3"/>
      <c r="HP314" s="3"/>
      <c r="HQ314" s="3"/>
      <c r="HR314" s="3"/>
      <c r="HS314" s="3"/>
      <c r="HT314" s="3"/>
      <c r="HU314" s="3"/>
      <c r="HV314" s="3"/>
      <c r="HW314" s="3"/>
      <c r="HX314" s="3"/>
      <c r="HY314" s="3"/>
      <c r="HZ314" s="3"/>
      <c r="IA314" s="3"/>
      <c r="IB314" s="3"/>
      <c r="IC314" s="3"/>
      <c r="ID314" s="3"/>
    </row>
    <row r="315" spans="120:238" x14ac:dyDescent="0.25">
      <c r="DP315" s="3"/>
      <c r="DQ315" s="3"/>
      <c r="DW315" s="3"/>
      <c r="DX315" s="3"/>
      <c r="ED315" s="3"/>
      <c r="EE315" s="3"/>
      <c r="EF315" s="55"/>
      <c r="EO315" s="3"/>
      <c r="EP315" s="55"/>
      <c r="FB315" s="3"/>
      <c r="FC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HA315" s="3"/>
      <c r="HB315" s="3"/>
      <c r="HC315" s="3"/>
      <c r="HD315" s="3"/>
      <c r="HE315" s="3"/>
      <c r="HF315" s="3"/>
      <c r="HG315" s="3"/>
      <c r="HH315" s="3"/>
      <c r="HI315" s="3"/>
      <c r="HJ315" s="3"/>
      <c r="HK315" s="3"/>
      <c r="HL315" s="3"/>
      <c r="HM315" s="3"/>
      <c r="HN315" s="55"/>
      <c r="HO315" s="3"/>
      <c r="HP315" s="3"/>
      <c r="HQ315" s="3"/>
      <c r="HR315" s="3"/>
      <c r="HS315" s="3"/>
      <c r="HT315" s="3"/>
      <c r="HU315" s="3"/>
      <c r="HV315" s="3"/>
      <c r="HW315" s="3"/>
      <c r="HX315" s="3"/>
      <c r="HY315" s="3"/>
      <c r="HZ315" s="3"/>
      <c r="IA315" s="3"/>
      <c r="IB315" s="3"/>
      <c r="IC315" s="3"/>
      <c r="ID315" s="3"/>
    </row>
    <row r="316" spans="120:238" x14ac:dyDescent="0.25">
      <c r="DP316" s="3"/>
      <c r="DQ316" s="3"/>
      <c r="DW316" s="3"/>
      <c r="DX316" s="3"/>
      <c r="ED316" s="3"/>
      <c r="EE316" s="3"/>
      <c r="EF316" s="55"/>
      <c r="EO316" s="3"/>
      <c r="EP316" s="55"/>
      <c r="FB316" s="3"/>
      <c r="FC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HA316" s="3"/>
      <c r="HB316" s="3"/>
      <c r="HC316" s="3"/>
      <c r="HD316" s="3"/>
      <c r="HE316" s="3"/>
      <c r="HF316" s="3"/>
      <c r="HG316" s="3"/>
      <c r="HH316" s="3"/>
      <c r="HI316" s="3"/>
      <c r="HJ316" s="3"/>
      <c r="HK316" s="3"/>
      <c r="HL316" s="3"/>
      <c r="HM316" s="3"/>
      <c r="HN316" s="55"/>
      <c r="HO316" s="3"/>
      <c r="HP316" s="3"/>
      <c r="HQ316" s="3"/>
      <c r="HR316" s="3"/>
      <c r="HS316" s="3"/>
      <c r="HT316" s="3"/>
      <c r="HU316" s="3"/>
      <c r="HV316" s="3"/>
      <c r="HW316" s="3"/>
      <c r="HX316" s="3"/>
      <c r="HY316" s="3"/>
      <c r="HZ316" s="3"/>
      <c r="IA316" s="3"/>
      <c r="IB316" s="3"/>
      <c r="IC316" s="3"/>
      <c r="ID316" s="3"/>
    </row>
    <row r="317" spans="120:238" x14ac:dyDescent="0.25">
      <c r="DP317" s="3"/>
      <c r="DQ317" s="3"/>
      <c r="DW317" s="3"/>
      <c r="DX317" s="3"/>
      <c r="ED317" s="3"/>
      <c r="EE317" s="3"/>
      <c r="EF317" s="55"/>
      <c r="EO317" s="3"/>
      <c r="EP317" s="55"/>
      <c r="FB317" s="3"/>
      <c r="FC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HA317" s="3"/>
      <c r="HB317" s="3"/>
      <c r="HC317" s="3"/>
      <c r="HD317" s="3"/>
      <c r="HE317" s="3"/>
      <c r="HF317" s="3"/>
      <c r="HG317" s="3"/>
      <c r="HH317" s="3"/>
      <c r="HI317" s="3"/>
      <c r="HJ317" s="3"/>
      <c r="HK317" s="3"/>
      <c r="HL317" s="3"/>
      <c r="HM317" s="3"/>
      <c r="HN317" s="55"/>
      <c r="HO317" s="3"/>
      <c r="HP317" s="3"/>
      <c r="HQ317" s="3"/>
      <c r="HR317" s="3"/>
      <c r="HS317" s="3"/>
      <c r="HT317" s="3"/>
      <c r="HU317" s="3"/>
      <c r="HV317" s="3"/>
      <c r="HW317" s="3"/>
      <c r="HX317" s="3"/>
      <c r="HY317" s="3"/>
      <c r="HZ317" s="3"/>
      <c r="IA317" s="3"/>
      <c r="IB317" s="3"/>
      <c r="IC317" s="3"/>
      <c r="ID317" s="3"/>
    </row>
    <row r="318" spans="120:238" x14ac:dyDescent="0.25">
      <c r="DP318" s="3"/>
      <c r="DQ318" s="3"/>
      <c r="DW318" s="3"/>
      <c r="DX318" s="3"/>
      <c r="ED318" s="3"/>
      <c r="EE318" s="3"/>
      <c r="EF318" s="55"/>
      <c r="EO318" s="3"/>
      <c r="EP318" s="55"/>
      <c r="FB318" s="3"/>
      <c r="FC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HA318" s="3"/>
      <c r="HB318" s="3"/>
      <c r="HC318" s="3"/>
      <c r="HD318" s="3"/>
      <c r="HE318" s="3"/>
      <c r="HF318" s="3"/>
      <c r="HG318" s="3"/>
      <c r="HH318" s="3"/>
      <c r="HI318" s="3"/>
      <c r="HJ318" s="3"/>
      <c r="HK318" s="3"/>
      <c r="HL318" s="3"/>
      <c r="HM318" s="3"/>
      <c r="HN318" s="55"/>
      <c r="HO318" s="3"/>
      <c r="HP318" s="3"/>
      <c r="HQ318" s="3"/>
      <c r="HR318" s="3"/>
      <c r="HS318" s="3"/>
      <c r="HT318" s="3"/>
      <c r="HU318" s="3"/>
      <c r="HV318" s="3"/>
      <c r="HW318" s="3"/>
      <c r="HX318" s="3"/>
      <c r="HY318" s="3"/>
      <c r="HZ318" s="3"/>
      <c r="IA318" s="3"/>
      <c r="IB318" s="3"/>
      <c r="IC318" s="3"/>
      <c r="ID318" s="3"/>
    </row>
    <row r="319" spans="120:238" x14ac:dyDescent="0.25">
      <c r="DP319" s="3"/>
      <c r="DQ319" s="3"/>
      <c r="DW319" s="3"/>
      <c r="DX319" s="3"/>
      <c r="ED319" s="3"/>
      <c r="EE319" s="3"/>
      <c r="EF319" s="55"/>
      <c r="EO319" s="3"/>
      <c r="EP319" s="55"/>
      <c r="FB319" s="3"/>
      <c r="FC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HA319" s="3"/>
      <c r="HB319" s="3"/>
      <c r="HC319" s="3"/>
      <c r="HD319" s="3"/>
      <c r="HE319" s="3"/>
      <c r="HF319" s="3"/>
      <c r="HG319" s="3"/>
      <c r="HH319" s="3"/>
      <c r="HI319" s="3"/>
      <c r="HJ319" s="3"/>
      <c r="HK319" s="3"/>
      <c r="HL319" s="3"/>
      <c r="HM319" s="3"/>
      <c r="HN319" s="55"/>
      <c r="HO319" s="3"/>
      <c r="HP319" s="3"/>
      <c r="HQ319" s="3"/>
      <c r="HR319" s="3"/>
      <c r="HS319" s="3"/>
      <c r="HT319" s="3"/>
      <c r="HU319" s="3"/>
      <c r="HV319" s="3"/>
      <c r="HW319" s="3"/>
      <c r="HX319" s="3"/>
      <c r="HY319" s="3"/>
      <c r="HZ319" s="3"/>
      <c r="IA319" s="3"/>
      <c r="IB319" s="3"/>
      <c r="IC319" s="3"/>
      <c r="ID319" s="3"/>
    </row>
    <row r="320" spans="120:238" x14ac:dyDescent="0.25">
      <c r="DP320" s="3"/>
      <c r="DQ320" s="3"/>
      <c r="DW320" s="3"/>
      <c r="DX320" s="3"/>
      <c r="ED320" s="3"/>
      <c r="EE320" s="3"/>
      <c r="EF320" s="55"/>
      <c r="EO320" s="3"/>
      <c r="EP320" s="55"/>
      <c r="FB320" s="3"/>
      <c r="FC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HA320" s="3"/>
      <c r="HB320" s="3"/>
      <c r="HC320" s="3"/>
      <c r="HD320" s="3"/>
      <c r="HE320" s="3"/>
      <c r="HF320" s="3"/>
      <c r="HG320" s="3"/>
      <c r="HH320" s="3"/>
      <c r="HI320" s="3"/>
      <c r="HJ320" s="3"/>
      <c r="HK320" s="3"/>
      <c r="HL320" s="3"/>
      <c r="HM320" s="3"/>
      <c r="HN320" s="55"/>
      <c r="HO320" s="3"/>
      <c r="HP320" s="3"/>
      <c r="HQ320" s="3"/>
      <c r="HR320" s="3"/>
      <c r="HS320" s="3"/>
      <c r="HT320" s="3"/>
      <c r="HU320" s="3"/>
      <c r="HV320" s="3"/>
      <c r="HW320" s="3"/>
      <c r="HX320" s="3"/>
      <c r="HY320" s="3"/>
      <c r="HZ320" s="3"/>
      <c r="IA320" s="3"/>
      <c r="IB320" s="3"/>
      <c r="IC320" s="3"/>
      <c r="ID320" s="3"/>
    </row>
    <row r="321" spans="120:238" x14ac:dyDescent="0.25">
      <c r="DP321" s="3"/>
      <c r="DQ321" s="3"/>
      <c r="DW321" s="3"/>
      <c r="DX321" s="3"/>
      <c r="ED321" s="3"/>
      <c r="EE321" s="3"/>
      <c r="EF321" s="55"/>
      <c r="EO321" s="3"/>
      <c r="EP321" s="55"/>
      <c r="FB321" s="3"/>
      <c r="FC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HA321" s="3"/>
      <c r="HB321" s="3"/>
      <c r="HC321" s="3"/>
      <c r="HD321" s="3"/>
      <c r="HE321" s="3"/>
      <c r="HF321" s="3"/>
      <c r="HG321" s="3"/>
      <c r="HH321" s="3"/>
      <c r="HI321" s="3"/>
      <c r="HJ321" s="3"/>
      <c r="HK321" s="3"/>
      <c r="HL321" s="3"/>
      <c r="HM321" s="3"/>
      <c r="HN321" s="55"/>
      <c r="HO321" s="3"/>
      <c r="HP321" s="3"/>
      <c r="HQ321" s="3"/>
      <c r="HR321" s="3"/>
      <c r="HS321" s="3"/>
      <c r="HT321" s="3"/>
      <c r="HU321" s="3"/>
      <c r="HV321" s="3"/>
      <c r="HW321" s="3"/>
      <c r="HX321" s="3"/>
      <c r="HY321" s="3"/>
      <c r="HZ321" s="3"/>
      <c r="IA321" s="3"/>
      <c r="IB321" s="3"/>
      <c r="IC321" s="3"/>
      <c r="ID321" s="3"/>
    </row>
    <row r="322" spans="120:238" x14ac:dyDescent="0.25">
      <c r="DP322" s="3"/>
      <c r="DQ322" s="3"/>
      <c r="DW322" s="3"/>
      <c r="DX322" s="3"/>
      <c r="ED322" s="3"/>
      <c r="EE322" s="3"/>
      <c r="EF322" s="55"/>
      <c r="EO322" s="3"/>
      <c r="EP322" s="55"/>
      <c r="FB322" s="3"/>
      <c r="FC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HA322" s="3"/>
      <c r="HB322" s="3"/>
      <c r="HC322" s="3"/>
      <c r="HD322" s="3"/>
      <c r="HE322" s="3"/>
      <c r="HF322" s="3"/>
      <c r="HG322" s="3"/>
      <c r="HH322" s="3"/>
      <c r="HI322" s="3"/>
      <c r="HJ322" s="3"/>
      <c r="HK322" s="3"/>
      <c r="HL322" s="3"/>
      <c r="HM322" s="3"/>
      <c r="HN322" s="55"/>
      <c r="HO322" s="3"/>
      <c r="HP322" s="3"/>
      <c r="HQ322" s="3"/>
      <c r="HR322" s="3"/>
      <c r="HS322" s="3"/>
      <c r="HT322" s="3"/>
      <c r="HU322" s="3"/>
      <c r="HV322" s="3"/>
      <c r="HW322" s="3"/>
      <c r="HX322" s="3"/>
      <c r="HY322" s="3"/>
      <c r="HZ322" s="3"/>
      <c r="IA322" s="3"/>
      <c r="IB322" s="3"/>
      <c r="IC322" s="3"/>
      <c r="ID322" s="3"/>
    </row>
    <row r="323" spans="120:238" x14ac:dyDescent="0.25">
      <c r="DP323" s="3"/>
      <c r="DQ323" s="3"/>
      <c r="DW323" s="3"/>
      <c r="DX323" s="3"/>
      <c r="ED323" s="3"/>
      <c r="EE323" s="3"/>
      <c r="EF323" s="55"/>
      <c r="EO323" s="3"/>
      <c r="EP323" s="55"/>
      <c r="FB323" s="3"/>
      <c r="FC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HA323" s="3"/>
      <c r="HB323" s="3"/>
      <c r="HC323" s="3"/>
      <c r="HD323" s="3"/>
      <c r="HE323" s="3"/>
      <c r="HF323" s="3"/>
      <c r="HG323" s="3"/>
      <c r="HH323" s="3"/>
      <c r="HI323" s="3"/>
      <c r="HJ323" s="3"/>
      <c r="HK323" s="3"/>
      <c r="HL323" s="3"/>
      <c r="HM323" s="3"/>
      <c r="HN323" s="55"/>
      <c r="HO323" s="3"/>
      <c r="HP323" s="3"/>
      <c r="HQ323" s="3"/>
      <c r="HR323" s="3"/>
      <c r="HS323" s="3"/>
      <c r="HT323" s="3"/>
      <c r="HU323" s="3"/>
      <c r="HV323" s="3"/>
      <c r="HW323" s="3"/>
      <c r="HX323" s="3"/>
      <c r="HY323" s="3"/>
      <c r="HZ323" s="3"/>
      <c r="IA323" s="3"/>
      <c r="IB323" s="3"/>
      <c r="IC323" s="3"/>
      <c r="ID323" s="3"/>
    </row>
    <row r="324" spans="120:238" x14ac:dyDescent="0.25">
      <c r="DP324" s="3"/>
      <c r="DQ324" s="3"/>
      <c r="DW324" s="3"/>
      <c r="DX324" s="3"/>
      <c r="ED324" s="3"/>
      <c r="EE324" s="3"/>
      <c r="EF324" s="55"/>
      <c r="EO324" s="3"/>
      <c r="EP324" s="55"/>
      <c r="FB324" s="3"/>
      <c r="FC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HA324" s="3"/>
      <c r="HB324" s="3"/>
      <c r="HC324" s="3"/>
      <c r="HD324" s="3"/>
      <c r="HE324" s="3"/>
      <c r="HF324" s="3"/>
      <c r="HG324" s="3"/>
      <c r="HH324" s="3"/>
      <c r="HI324" s="3"/>
      <c r="HJ324" s="3"/>
      <c r="HK324" s="3"/>
      <c r="HL324" s="3"/>
      <c r="HM324" s="3"/>
      <c r="HN324" s="55"/>
      <c r="HO324" s="3"/>
      <c r="HP324" s="3"/>
      <c r="HQ324" s="3"/>
      <c r="HR324" s="3"/>
      <c r="HS324" s="3"/>
      <c r="HT324" s="3"/>
      <c r="HU324" s="3"/>
      <c r="HV324" s="3"/>
      <c r="HW324" s="3"/>
      <c r="HX324" s="3"/>
      <c r="HY324" s="3"/>
      <c r="HZ324" s="3"/>
      <c r="IA324" s="3"/>
      <c r="IB324" s="3"/>
      <c r="IC324" s="3"/>
      <c r="ID324" s="3"/>
    </row>
    <row r="325" spans="120:238" x14ac:dyDescent="0.25">
      <c r="DP325" s="3"/>
      <c r="DQ325" s="3"/>
      <c r="DW325" s="3"/>
      <c r="DX325" s="3"/>
      <c r="ED325" s="3"/>
      <c r="EE325" s="3"/>
      <c r="EF325" s="55"/>
      <c r="EO325" s="3"/>
      <c r="EP325" s="55"/>
      <c r="FB325" s="3"/>
      <c r="FC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HA325" s="3"/>
      <c r="HB325" s="3"/>
      <c r="HC325" s="3"/>
      <c r="HD325" s="3"/>
      <c r="HE325" s="3"/>
      <c r="HF325" s="3"/>
      <c r="HG325" s="3"/>
      <c r="HH325" s="3"/>
      <c r="HI325" s="3"/>
      <c r="HJ325" s="3"/>
      <c r="HK325" s="3"/>
      <c r="HL325" s="3"/>
      <c r="HM325" s="3"/>
      <c r="HN325" s="55"/>
      <c r="HO325" s="3"/>
      <c r="HP325" s="3"/>
      <c r="HQ325" s="3"/>
      <c r="HR325" s="3"/>
      <c r="HS325" s="3"/>
      <c r="HT325" s="3"/>
      <c r="HU325" s="3"/>
      <c r="HV325" s="3"/>
      <c r="HW325" s="3"/>
      <c r="HX325" s="3"/>
      <c r="HY325" s="3"/>
      <c r="HZ325" s="3"/>
      <c r="IA325" s="3"/>
      <c r="IB325" s="3"/>
      <c r="IC325" s="3"/>
      <c r="ID325" s="3"/>
    </row>
    <row r="326" spans="120:238" x14ac:dyDescent="0.25">
      <c r="DP326" s="3"/>
      <c r="DQ326" s="3"/>
      <c r="DW326" s="3"/>
      <c r="DX326" s="3"/>
      <c r="ED326" s="3"/>
      <c r="EE326" s="3"/>
      <c r="EF326" s="55"/>
      <c r="EO326" s="3"/>
      <c r="EP326" s="55"/>
      <c r="FB326" s="3"/>
      <c r="FC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HA326" s="3"/>
      <c r="HB326" s="3"/>
      <c r="HC326" s="3"/>
      <c r="HD326" s="3"/>
      <c r="HE326" s="3"/>
      <c r="HF326" s="3"/>
      <c r="HG326" s="3"/>
      <c r="HH326" s="3"/>
      <c r="HI326" s="3"/>
      <c r="HJ326" s="3"/>
      <c r="HK326" s="3"/>
      <c r="HL326" s="3"/>
      <c r="HM326" s="3"/>
      <c r="HN326" s="55"/>
      <c r="HO326" s="3"/>
      <c r="HP326" s="3"/>
      <c r="HQ326" s="3"/>
      <c r="HR326" s="3"/>
      <c r="HS326" s="3"/>
      <c r="HT326" s="3"/>
      <c r="HU326" s="3"/>
      <c r="HV326" s="3"/>
      <c r="HW326" s="3"/>
      <c r="HX326" s="3"/>
      <c r="HY326" s="3"/>
      <c r="HZ326" s="3"/>
      <c r="IA326" s="3"/>
      <c r="IB326" s="3"/>
      <c r="IC326" s="3"/>
      <c r="ID326" s="3"/>
    </row>
    <row r="327" spans="120:238" x14ac:dyDescent="0.25">
      <c r="DP327" s="3"/>
      <c r="DQ327" s="3"/>
      <c r="DW327" s="3"/>
      <c r="DX327" s="3"/>
      <c r="ED327" s="3"/>
      <c r="EE327" s="3"/>
      <c r="EF327" s="55"/>
      <c r="EO327" s="3"/>
      <c r="EP327" s="55"/>
      <c r="FB327" s="3"/>
      <c r="FC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HA327" s="3"/>
      <c r="HB327" s="3"/>
      <c r="HC327" s="3"/>
      <c r="HD327" s="3"/>
      <c r="HE327" s="3"/>
      <c r="HF327" s="3"/>
      <c r="HG327" s="3"/>
      <c r="HH327" s="3"/>
      <c r="HI327" s="3"/>
      <c r="HJ327" s="3"/>
      <c r="HK327" s="3"/>
      <c r="HL327" s="3"/>
      <c r="HM327" s="3"/>
      <c r="HN327" s="55"/>
      <c r="HO327" s="3"/>
      <c r="HP327" s="3"/>
      <c r="HQ327" s="3"/>
      <c r="HR327" s="3"/>
      <c r="HS327" s="3"/>
      <c r="HT327" s="3"/>
      <c r="HU327" s="3"/>
      <c r="HV327" s="3"/>
      <c r="HW327" s="3"/>
      <c r="HX327" s="3"/>
      <c r="HY327" s="3"/>
      <c r="HZ327" s="3"/>
      <c r="IA327" s="3"/>
      <c r="IB327" s="3"/>
      <c r="IC327" s="3"/>
      <c r="ID327" s="3"/>
    </row>
    <row r="328" spans="120:238" x14ac:dyDescent="0.25">
      <c r="DP328" s="3"/>
      <c r="DQ328" s="3"/>
      <c r="DW328" s="3"/>
      <c r="DX328" s="3"/>
      <c r="ED328" s="3"/>
      <c r="EE328" s="3"/>
      <c r="EF328" s="55"/>
      <c r="EO328" s="3"/>
      <c r="EP328" s="55"/>
      <c r="FB328" s="3"/>
      <c r="FC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HA328" s="3"/>
      <c r="HB328" s="3"/>
      <c r="HC328" s="3"/>
      <c r="HD328" s="3"/>
      <c r="HE328" s="3"/>
      <c r="HF328" s="3"/>
      <c r="HG328" s="3"/>
      <c r="HH328" s="3"/>
      <c r="HI328" s="3"/>
      <c r="HJ328" s="3"/>
      <c r="HK328" s="3"/>
      <c r="HL328" s="3"/>
      <c r="HM328" s="3"/>
      <c r="HN328" s="55"/>
      <c r="HO328" s="3"/>
      <c r="HP328" s="3"/>
      <c r="HQ328" s="3"/>
      <c r="HR328" s="3"/>
      <c r="HS328" s="3"/>
      <c r="HT328" s="3"/>
      <c r="HU328" s="3"/>
      <c r="HV328" s="3"/>
      <c r="HW328" s="3"/>
      <c r="HX328" s="3"/>
      <c r="HY328" s="3"/>
      <c r="HZ328" s="3"/>
      <c r="IA328" s="3"/>
      <c r="IB328" s="3"/>
      <c r="IC328" s="3"/>
      <c r="ID328" s="3"/>
    </row>
    <row r="329" spans="120:238" x14ac:dyDescent="0.25">
      <c r="DP329" s="3"/>
      <c r="DQ329" s="3"/>
      <c r="DW329" s="3"/>
      <c r="DX329" s="3"/>
      <c r="ED329" s="3"/>
      <c r="EE329" s="3"/>
      <c r="EF329" s="55"/>
      <c r="EO329" s="3"/>
      <c r="EP329" s="55"/>
      <c r="FB329" s="3"/>
      <c r="FC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HA329" s="3"/>
      <c r="HB329" s="3"/>
      <c r="HC329" s="3"/>
      <c r="HD329" s="3"/>
      <c r="HE329" s="3"/>
      <c r="HF329" s="3"/>
      <c r="HG329" s="3"/>
      <c r="HH329" s="3"/>
      <c r="HI329" s="3"/>
      <c r="HJ329" s="3"/>
      <c r="HK329" s="3"/>
      <c r="HL329" s="3"/>
      <c r="HM329" s="3"/>
      <c r="HN329" s="55"/>
      <c r="HO329" s="3"/>
      <c r="HP329" s="3"/>
      <c r="HQ329" s="3"/>
      <c r="HR329" s="3"/>
      <c r="HS329" s="3"/>
      <c r="HT329" s="3"/>
      <c r="HU329" s="3"/>
      <c r="HV329" s="3"/>
      <c r="HW329" s="3"/>
      <c r="HX329" s="3"/>
      <c r="HY329" s="3"/>
      <c r="HZ329" s="3"/>
      <c r="IA329" s="3"/>
      <c r="IB329" s="3"/>
      <c r="IC329" s="3"/>
      <c r="ID329" s="3"/>
    </row>
    <row r="330" spans="120:238" x14ac:dyDescent="0.25">
      <c r="DP330" s="3"/>
      <c r="DQ330" s="3"/>
      <c r="DW330" s="3"/>
      <c r="DX330" s="3"/>
      <c r="ED330" s="3"/>
      <c r="EE330" s="3"/>
      <c r="EF330" s="55"/>
      <c r="EO330" s="3"/>
      <c r="EP330" s="55"/>
      <c r="FB330" s="3"/>
      <c r="FC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HA330" s="3"/>
      <c r="HB330" s="3"/>
      <c r="HC330" s="3"/>
      <c r="HD330" s="3"/>
      <c r="HE330" s="3"/>
      <c r="HF330" s="3"/>
      <c r="HG330" s="3"/>
      <c r="HH330" s="3"/>
      <c r="HI330" s="3"/>
      <c r="HJ330" s="3"/>
      <c r="HK330" s="3"/>
      <c r="HL330" s="3"/>
      <c r="HM330" s="3"/>
      <c r="HN330" s="55"/>
      <c r="HO330" s="3"/>
      <c r="HP330" s="3"/>
      <c r="HQ330" s="3"/>
      <c r="HR330" s="3"/>
      <c r="HS330" s="3"/>
      <c r="HT330" s="3"/>
      <c r="HU330" s="3"/>
      <c r="HV330" s="3"/>
      <c r="HW330" s="3"/>
      <c r="HX330" s="3"/>
      <c r="HY330" s="3"/>
      <c r="HZ330" s="3"/>
      <c r="IA330" s="3"/>
      <c r="IB330" s="3"/>
      <c r="IC330" s="3"/>
      <c r="ID330" s="3"/>
    </row>
    <row r="331" spans="120:238" x14ac:dyDescent="0.25">
      <c r="DP331" s="3"/>
      <c r="DQ331" s="3"/>
      <c r="DW331" s="3"/>
      <c r="DX331" s="3"/>
      <c r="ED331" s="3"/>
      <c r="EE331" s="3"/>
      <c r="EF331" s="55"/>
      <c r="EO331" s="3"/>
      <c r="EP331" s="55"/>
      <c r="FB331" s="3"/>
      <c r="FC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HA331" s="3"/>
      <c r="HB331" s="3"/>
      <c r="HC331" s="3"/>
      <c r="HD331" s="3"/>
      <c r="HE331" s="3"/>
      <c r="HF331" s="3"/>
      <c r="HG331" s="3"/>
      <c r="HH331" s="3"/>
      <c r="HI331" s="3"/>
      <c r="HJ331" s="3"/>
      <c r="HK331" s="3"/>
      <c r="HL331" s="3"/>
      <c r="HM331" s="3"/>
      <c r="HN331" s="55"/>
      <c r="HO331" s="3"/>
      <c r="HP331" s="3"/>
      <c r="HQ331" s="3"/>
      <c r="HR331" s="3"/>
      <c r="HS331" s="3"/>
      <c r="HT331" s="3"/>
      <c r="HU331" s="3"/>
      <c r="HV331" s="3"/>
      <c r="HW331" s="3"/>
      <c r="HX331" s="3"/>
      <c r="HY331" s="3"/>
      <c r="HZ331" s="3"/>
      <c r="IA331" s="3"/>
      <c r="IB331" s="3"/>
      <c r="IC331" s="3"/>
      <c r="ID331" s="3"/>
    </row>
    <row r="332" spans="120:238" x14ac:dyDescent="0.25">
      <c r="DP332" s="3"/>
      <c r="DQ332" s="3"/>
      <c r="DW332" s="3"/>
      <c r="DX332" s="3"/>
      <c r="ED332" s="3"/>
      <c r="EE332" s="3"/>
      <c r="EF332" s="55"/>
      <c r="EO332" s="3"/>
      <c r="EP332" s="55"/>
      <c r="FB332" s="3"/>
      <c r="FC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HA332" s="3"/>
      <c r="HB332" s="3"/>
      <c r="HC332" s="3"/>
      <c r="HD332" s="3"/>
      <c r="HE332" s="3"/>
      <c r="HF332" s="3"/>
      <c r="HG332" s="3"/>
      <c r="HH332" s="3"/>
      <c r="HI332" s="3"/>
      <c r="HJ332" s="3"/>
      <c r="HK332" s="3"/>
      <c r="HL332" s="3"/>
      <c r="HM332" s="3"/>
      <c r="HN332" s="55"/>
      <c r="HO332" s="3"/>
      <c r="HP332" s="3"/>
      <c r="HQ332" s="3"/>
      <c r="HR332" s="3"/>
      <c r="HS332" s="3"/>
      <c r="HT332" s="3"/>
      <c r="HU332" s="3"/>
      <c r="HV332" s="3"/>
      <c r="HW332" s="3"/>
      <c r="HX332" s="3"/>
      <c r="HY332" s="3"/>
      <c r="HZ332" s="3"/>
      <c r="IA332" s="3"/>
      <c r="IB332" s="3"/>
      <c r="IC332" s="3"/>
      <c r="ID332" s="3"/>
    </row>
    <row r="333" spans="120:238" x14ac:dyDescent="0.25">
      <c r="DP333" s="3"/>
      <c r="DQ333" s="3"/>
      <c r="DW333" s="3"/>
      <c r="DX333" s="3"/>
      <c r="ED333" s="3"/>
      <c r="EE333" s="3"/>
      <c r="EF333" s="55"/>
      <c r="EO333" s="3"/>
      <c r="EP333" s="55"/>
      <c r="FB333" s="3"/>
      <c r="FC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HA333" s="3"/>
      <c r="HB333" s="3"/>
      <c r="HC333" s="3"/>
      <c r="HD333" s="3"/>
      <c r="HE333" s="3"/>
      <c r="HF333" s="3"/>
      <c r="HG333" s="3"/>
      <c r="HH333" s="3"/>
      <c r="HI333" s="3"/>
      <c r="HJ333" s="3"/>
      <c r="HK333" s="3"/>
      <c r="HL333" s="3"/>
      <c r="HM333" s="3"/>
      <c r="HN333" s="55"/>
      <c r="HO333" s="3"/>
      <c r="HP333" s="3"/>
      <c r="HQ333" s="3"/>
      <c r="HR333" s="3"/>
      <c r="HS333" s="3"/>
      <c r="HT333" s="3"/>
      <c r="HU333" s="3"/>
      <c r="HV333" s="3"/>
      <c r="HW333" s="3"/>
      <c r="HX333" s="3"/>
      <c r="HY333" s="3"/>
      <c r="HZ333" s="3"/>
      <c r="IA333" s="3"/>
      <c r="IB333" s="3"/>
      <c r="IC333" s="3"/>
      <c r="ID333" s="3"/>
    </row>
    <row r="334" spans="120:238" x14ac:dyDescent="0.25">
      <c r="DP334" s="3"/>
      <c r="DQ334" s="3"/>
      <c r="DW334" s="3"/>
      <c r="DX334" s="3"/>
      <c r="ED334" s="3"/>
      <c r="EE334" s="3"/>
      <c r="EF334" s="55"/>
      <c r="EO334" s="3"/>
      <c r="EP334" s="55"/>
      <c r="FB334" s="3"/>
      <c r="FC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HA334" s="3"/>
      <c r="HB334" s="3"/>
      <c r="HC334" s="3"/>
      <c r="HD334" s="3"/>
      <c r="HE334" s="3"/>
      <c r="HF334" s="3"/>
      <c r="HG334" s="3"/>
      <c r="HH334" s="3"/>
      <c r="HI334" s="3"/>
      <c r="HJ334" s="3"/>
      <c r="HK334" s="3"/>
      <c r="HL334" s="3"/>
      <c r="HM334" s="3"/>
      <c r="HN334" s="55"/>
      <c r="HO334" s="3"/>
      <c r="HP334" s="3"/>
      <c r="HQ334" s="3"/>
      <c r="HR334" s="3"/>
      <c r="HS334" s="3"/>
      <c r="HT334" s="3"/>
      <c r="HU334" s="3"/>
      <c r="HV334" s="3"/>
      <c r="HW334" s="3"/>
      <c r="HX334" s="3"/>
      <c r="HY334" s="3"/>
      <c r="HZ334" s="3"/>
      <c r="IA334" s="3"/>
      <c r="IB334" s="3"/>
      <c r="IC334" s="3"/>
      <c r="ID334" s="3"/>
    </row>
    <row r="335" spans="120:238" x14ac:dyDescent="0.25">
      <c r="DP335" s="3"/>
      <c r="DQ335" s="3"/>
      <c r="DW335" s="3"/>
      <c r="DX335" s="3"/>
      <c r="ED335" s="3"/>
      <c r="EE335" s="3"/>
      <c r="EF335" s="55"/>
      <c r="EO335" s="3"/>
      <c r="EP335" s="55"/>
      <c r="FB335" s="3"/>
      <c r="FC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HA335" s="3"/>
      <c r="HB335" s="3"/>
      <c r="HC335" s="3"/>
      <c r="HD335" s="3"/>
      <c r="HE335" s="3"/>
      <c r="HF335" s="3"/>
      <c r="HG335" s="3"/>
      <c r="HH335" s="3"/>
      <c r="HI335" s="3"/>
      <c r="HJ335" s="3"/>
      <c r="HK335" s="3"/>
      <c r="HL335" s="3"/>
      <c r="HM335" s="3"/>
      <c r="HN335" s="55"/>
      <c r="HO335" s="3"/>
      <c r="HP335" s="3"/>
      <c r="HQ335" s="3"/>
      <c r="HR335" s="3"/>
      <c r="HS335" s="3"/>
      <c r="HT335" s="3"/>
      <c r="HU335" s="3"/>
      <c r="HV335" s="3"/>
      <c r="HW335" s="3"/>
      <c r="HX335" s="3"/>
      <c r="HY335" s="3"/>
      <c r="HZ335" s="3"/>
      <c r="IA335" s="3"/>
      <c r="IB335" s="3"/>
      <c r="IC335" s="3"/>
      <c r="ID335" s="3"/>
    </row>
    <row r="336" spans="120:238" x14ac:dyDescent="0.25">
      <c r="DP336" s="3"/>
      <c r="DQ336" s="3"/>
      <c r="DW336" s="3"/>
      <c r="DX336" s="3"/>
      <c r="ED336" s="3"/>
      <c r="EE336" s="3"/>
      <c r="EF336" s="55"/>
      <c r="EO336" s="3"/>
      <c r="EP336" s="55"/>
      <c r="FB336" s="3"/>
      <c r="FC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HA336" s="3"/>
      <c r="HB336" s="3"/>
      <c r="HC336" s="3"/>
      <c r="HD336" s="3"/>
      <c r="HE336" s="3"/>
      <c r="HF336" s="3"/>
      <c r="HG336" s="3"/>
      <c r="HH336" s="3"/>
      <c r="HI336" s="3"/>
      <c r="HJ336" s="3"/>
      <c r="HK336" s="3"/>
      <c r="HL336" s="3"/>
      <c r="HM336" s="3"/>
      <c r="HN336" s="55"/>
      <c r="HO336" s="3"/>
      <c r="HP336" s="3"/>
      <c r="HQ336" s="3"/>
      <c r="HR336" s="3"/>
      <c r="HS336" s="3"/>
      <c r="HT336" s="3"/>
      <c r="HU336" s="3"/>
      <c r="HV336" s="3"/>
      <c r="HW336" s="3"/>
      <c r="HX336" s="3"/>
      <c r="HY336" s="3"/>
      <c r="HZ336" s="3"/>
      <c r="IA336" s="3"/>
      <c r="IB336" s="3"/>
      <c r="IC336" s="3"/>
      <c r="ID336" s="3"/>
    </row>
    <row r="337" spans="120:238" x14ac:dyDescent="0.25">
      <c r="DP337" s="3"/>
      <c r="DQ337" s="3"/>
      <c r="DW337" s="3"/>
      <c r="DX337" s="3"/>
      <c r="ED337" s="3"/>
      <c r="EE337" s="3"/>
      <c r="EF337" s="55"/>
      <c r="EO337" s="3"/>
      <c r="EP337" s="55"/>
      <c r="FB337" s="3"/>
      <c r="FC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HA337" s="3"/>
      <c r="HB337" s="3"/>
      <c r="HC337" s="3"/>
      <c r="HD337" s="3"/>
      <c r="HE337" s="3"/>
      <c r="HF337" s="3"/>
      <c r="HG337" s="3"/>
      <c r="HH337" s="3"/>
      <c r="HI337" s="3"/>
      <c r="HJ337" s="3"/>
      <c r="HK337" s="3"/>
      <c r="HL337" s="3"/>
      <c r="HM337" s="3"/>
      <c r="HN337" s="55"/>
      <c r="HO337" s="3"/>
      <c r="HP337" s="3"/>
      <c r="HQ337" s="3"/>
      <c r="HR337" s="3"/>
      <c r="HS337" s="3"/>
      <c r="HT337" s="3"/>
      <c r="HU337" s="3"/>
      <c r="HV337" s="3"/>
      <c r="HW337" s="3"/>
      <c r="HX337" s="3"/>
      <c r="HY337" s="3"/>
      <c r="HZ337" s="3"/>
      <c r="IA337" s="3"/>
      <c r="IB337" s="3"/>
      <c r="IC337" s="3"/>
      <c r="ID337" s="3"/>
    </row>
    <row r="338" spans="120:238" x14ac:dyDescent="0.25">
      <c r="DP338" s="3"/>
      <c r="DQ338" s="3"/>
      <c r="DW338" s="3"/>
      <c r="DX338" s="3"/>
      <c r="ED338" s="3"/>
      <c r="EE338" s="3"/>
      <c r="EF338" s="55"/>
      <c r="EO338" s="3"/>
      <c r="EP338" s="55"/>
      <c r="FB338" s="3"/>
      <c r="FC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HA338" s="3"/>
      <c r="HB338" s="3"/>
      <c r="HC338" s="3"/>
      <c r="HD338" s="3"/>
      <c r="HE338" s="3"/>
      <c r="HF338" s="3"/>
      <c r="HG338" s="3"/>
      <c r="HH338" s="3"/>
      <c r="HI338" s="3"/>
      <c r="HJ338" s="3"/>
      <c r="HK338" s="3"/>
      <c r="HL338" s="3"/>
      <c r="HM338" s="3"/>
      <c r="HN338" s="55"/>
      <c r="HO338" s="3"/>
      <c r="HP338" s="3"/>
      <c r="HQ338" s="3"/>
      <c r="HR338" s="3"/>
      <c r="HS338" s="3"/>
      <c r="HT338" s="3"/>
      <c r="HU338" s="3"/>
      <c r="HV338" s="3"/>
      <c r="HW338" s="3"/>
      <c r="HX338" s="3"/>
      <c r="HY338" s="3"/>
      <c r="HZ338" s="3"/>
      <c r="IA338" s="3"/>
      <c r="IB338" s="3"/>
      <c r="IC338" s="3"/>
      <c r="ID338" s="3"/>
    </row>
    <row r="339" spans="120:238" x14ac:dyDescent="0.25">
      <c r="DP339" s="3"/>
      <c r="DQ339" s="3"/>
      <c r="DW339" s="3"/>
      <c r="DX339" s="3"/>
      <c r="ED339" s="3"/>
      <c r="EE339" s="3"/>
      <c r="EF339" s="55"/>
      <c r="EO339" s="3"/>
      <c r="EP339" s="55"/>
      <c r="FB339" s="3"/>
      <c r="FC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HA339" s="3"/>
      <c r="HB339" s="3"/>
      <c r="HC339" s="3"/>
      <c r="HD339" s="3"/>
      <c r="HE339" s="3"/>
      <c r="HF339" s="3"/>
      <c r="HG339" s="3"/>
      <c r="HH339" s="3"/>
      <c r="HI339" s="3"/>
      <c r="HJ339" s="3"/>
      <c r="HK339" s="3"/>
      <c r="HL339" s="3"/>
      <c r="HM339" s="3"/>
      <c r="HN339" s="55"/>
      <c r="HO339" s="3"/>
      <c r="HP339" s="3"/>
      <c r="HQ339" s="3"/>
      <c r="HR339" s="3"/>
      <c r="HS339" s="3"/>
      <c r="HT339" s="3"/>
      <c r="HU339" s="3"/>
      <c r="HV339" s="3"/>
      <c r="HW339" s="3"/>
      <c r="HX339" s="3"/>
      <c r="HY339" s="3"/>
      <c r="HZ339" s="3"/>
      <c r="IA339" s="3"/>
      <c r="IB339" s="3"/>
      <c r="IC339" s="3"/>
      <c r="ID339" s="3"/>
    </row>
    <row r="340" spans="120:238" x14ac:dyDescent="0.25">
      <c r="DP340" s="3"/>
      <c r="DQ340" s="3"/>
      <c r="DW340" s="3"/>
      <c r="DX340" s="3"/>
      <c r="ED340" s="3"/>
      <c r="EE340" s="3"/>
      <c r="EF340" s="55"/>
      <c r="EO340" s="3"/>
      <c r="EP340" s="55"/>
      <c r="FB340" s="3"/>
      <c r="FC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HA340" s="3"/>
      <c r="HB340" s="3"/>
      <c r="HC340" s="3"/>
      <c r="HD340" s="3"/>
      <c r="HE340" s="3"/>
      <c r="HF340" s="3"/>
      <c r="HG340" s="3"/>
      <c r="HH340" s="3"/>
      <c r="HI340" s="3"/>
      <c r="HJ340" s="3"/>
      <c r="HK340" s="3"/>
      <c r="HL340" s="3"/>
      <c r="HM340" s="3"/>
      <c r="HN340" s="55"/>
      <c r="HO340" s="3"/>
      <c r="HP340" s="3"/>
      <c r="HQ340" s="3"/>
      <c r="HR340" s="3"/>
      <c r="HS340" s="3"/>
      <c r="HT340" s="3"/>
      <c r="HU340" s="3"/>
      <c r="HV340" s="3"/>
      <c r="HW340" s="3"/>
      <c r="HX340" s="3"/>
      <c r="HY340" s="3"/>
      <c r="HZ340" s="3"/>
      <c r="IA340" s="3"/>
      <c r="IB340" s="3"/>
      <c r="IC340" s="3"/>
      <c r="ID340" s="3"/>
    </row>
    <row r="341" spans="120:238" x14ac:dyDescent="0.25">
      <c r="DP341" s="3"/>
      <c r="DQ341" s="3"/>
      <c r="DW341" s="3"/>
      <c r="DX341" s="3"/>
      <c r="ED341" s="3"/>
      <c r="EE341" s="3"/>
      <c r="EF341" s="55"/>
      <c r="EO341" s="3"/>
      <c r="EP341" s="55"/>
      <c r="FB341" s="3"/>
      <c r="FC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HA341" s="3"/>
      <c r="HB341" s="3"/>
      <c r="HC341" s="3"/>
      <c r="HD341" s="3"/>
      <c r="HE341" s="3"/>
      <c r="HF341" s="3"/>
      <c r="HG341" s="3"/>
      <c r="HH341" s="3"/>
      <c r="HI341" s="3"/>
      <c r="HJ341" s="3"/>
      <c r="HK341" s="3"/>
      <c r="HL341" s="3"/>
      <c r="HM341" s="3"/>
      <c r="HN341" s="55"/>
      <c r="HO341" s="3"/>
      <c r="HP341" s="3"/>
      <c r="HQ341" s="3"/>
      <c r="HR341" s="3"/>
      <c r="HS341" s="3"/>
      <c r="HT341" s="3"/>
      <c r="HU341" s="3"/>
      <c r="HV341" s="3"/>
      <c r="HW341" s="3"/>
      <c r="HX341" s="3"/>
      <c r="HY341" s="3"/>
      <c r="HZ341" s="3"/>
      <c r="IA341" s="3"/>
      <c r="IB341" s="3"/>
      <c r="IC341" s="3"/>
      <c r="ID341" s="3"/>
    </row>
    <row r="342" spans="120:238" x14ac:dyDescent="0.25">
      <c r="DP342" s="3"/>
      <c r="DQ342" s="3"/>
      <c r="DW342" s="3"/>
      <c r="DX342" s="3"/>
      <c r="ED342" s="3"/>
      <c r="EE342" s="3"/>
      <c r="EF342" s="55"/>
      <c r="EO342" s="3"/>
      <c r="EP342" s="55"/>
      <c r="FB342" s="3"/>
      <c r="FC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HA342" s="3"/>
      <c r="HB342" s="3"/>
      <c r="HC342" s="3"/>
      <c r="HD342" s="3"/>
      <c r="HE342" s="3"/>
      <c r="HF342" s="3"/>
      <c r="HG342" s="3"/>
      <c r="HH342" s="3"/>
      <c r="HI342" s="3"/>
      <c r="HJ342" s="3"/>
      <c r="HK342" s="3"/>
      <c r="HL342" s="3"/>
      <c r="HM342" s="3"/>
      <c r="HN342" s="55"/>
      <c r="HO342" s="3"/>
      <c r="HP342" s="3"/>
      <c r="HQ342" s="3"/>
      <c r="HR342" s="3"/>
      <c r="HS342" s="3"/>
      <c r="HT342" s="3"/>
      <c r="HU342" s="3"/>
      <c r="HV342" s="3"/>
      <c r="HW342" s="3"/>
      <c r="HX342" s="3"/>
      <c r="HY342" s="3"/>
      <c r="HZ342" s="3"/>
      <c r="IA342" s="3"/>
      <c r="IB342" s="3"/>
      <c r="IC342" s="3"/>
      <c r="ID342" s="3"/>
    </row>
    <row r="343" spans="120:238" x14ac:dyDescent="0.25">
      <c r="DP343" s="3"/>
      <c r="DQ343" s="3"/>
      <c r="DW343" s="3"/>
      <c r="DX343" s="3"/>
      <c r="ED343" s="3"/>
      <c r="EE343" s="3"/>
      <c r="EF343" s="55"/>
      <c r="EO343" s="3"/>
      <c r="EP343" s="55"/>
      <c r="FB343" s="3"/>
      <c r="FC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HA343" s="3"/>
      <c r="HB343" s="3"/>
      <c r="HC343" s="3"/>
      <c r="HD343" s="3"/>
      <c r="HE343" s="3"/>
      <c r="HF343" s="3"/>
      <c r="HG343" s="3"/>
      <c r="HH343" s="3"/>
      <c r="HI343" s="3"/>
      <c r="HJ343" s="3"/>
      <c r="HK343" s="3"/>
      <c r="HL343" s="3"/>
      <c r="HM343" s="3"/>
      <c r="HN343" s="55"/>
      <c r="HO343" s="3"/>
      <c r="HP343" s="3"/>
      <c r="HQ343" s="3"/>
      <c r="HR343" s="3"/>
      <c r="HS343" s="3"/>
      <c r="HT343" s="3"/>
      <c r="HU343" s="3"/>
      <c r="HV343" s="3"/>
      <c r="HW343" s="3"/>
      <c r="HX343" s="3"/>
      <c r="HY343" s="3"/>
      <c r="HZ343" s="3"/>
      <c r="IA343" s="3"/>
      <c r="IB343" s="3"/>
      <c r="IC343" s="3"/>
      <c r="ID343" s="3"/>
    </row>
    <row r="344" spans="120:238" x14ac:dyDescent="0.25">
      <c r="DP344" s="3"/>
      <c r="DQ344" s="3"/>
      <c r="DW344" s="3"/>
      <c r="DX344" s="3"/>
      <c r="ED344" s="3"/>
      <c r="EE344" s="3"/>
      <c r="EF344" s="55"/>
      <c r="EO344" s="3"/>
      <c r="EP344" s="55"/>
      <c r="FB344" s="3"/>
      <c r="FC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HA344" s="3"/>
      <c r="HB344" s="3"/>
      <c r="HC344" s="3"/>
      <c r="HD344" s="3"/>
      <c r="HE344" s="3"/>
      <c r="HF344" s="3"/>
      <c r="HG344" s="3"/>
      <c r="HH344" s="3"/>
      <c r="HI344" s="3"/>
      <c r="HJ344" s="3"/>
      <c r="HK344" s="3"/>
      <c r="HL344" s="3"/>
      <c r="HM344" s="3"/>
      <c r="HN344" s="55"/>
      <c r="HO344" s="3"/>
      <c r="HP344" s="3"/>
      <c r="HQ344" s="3"/>
      <c r="HR344" s="3"/>
      <c r="HS344" s="3"/>
      <c r="HT344" s="3"/>
      <c r="HU344" s="3"/>
      <c r="HV344" s="3"/>
      <c r="HW344" s="3"/>
      <c r="HX344" s="3"/>
      <c r="HY344" s="3"/>
      <c r="HZ344" s="3"/>
      <c r="IA344" s="3"/>
      <c r="IB344" s="3"/>
      <c r="IC344" s="3"/>
      <c r="ID344" s="3"/>
    </row>
    <row r="345" spans="120:238" x14ac:dyDescent="0.25">
      <c r="DP345" s="3"/>
      <c r="DQ345" s="3"/>
      <c r="DW345" s="3"/>
      <c r="DX345" s="3"/>
      <c r="ED345" s="3"/>
      <c r="EE345" s="3"/>
      <c r="EF345" s="55"/>
      <c r="EO345" s="3"/>
      <c r="EP345" s="55"/>
      <c r="FB345" s="3"/>
      <c r="FC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HA345" s="3"/>
      <c r="HB345" s="3"/>
      <c r="HC345" s="3"/>
      <c r="HD345" s="3"/>
      <c r="HE345" s="3"/>
      <c r="HF345" s="3"/>
      <c r="HG345" s="3"/>
      <c r="HH345" s="3"/>
      <c r="HI345" s="3"/>
      <c r="HJ345" s="3"/>
      <c r="HK345" s="3"/>
      <c r="HL345" s="3"/>
      <c r="HM345" s="3"/>
      <c r="HN345" s="55"/>
      <c r="HO345" s="3"/>
      <c r="HP345" s="3"/>
      <c r="HQ345" s="3"/>
      <c r="HR345" s="3"/>
      <c r="HS345" s="3"/>
      <c r="HT345" s="3"/>
      <c r="HU345" s="3"/>
      <c r="HV345" s="3"/>
      <c r="HW345" s="3"/>
      <c r="HX345" s="3"/>
      <c r="HY345" s="3"/>
      <c r="HZ345" s="3"/>
      <c r="IA345" s="3"/>
      <c r="IB345" s="3"/>
      <c r="IC345" s="3"/>
      <c r="ID345" s="3"/>
    </row>
    <row r="346" spans="120:238" x14ac:dyDescent="0.25">
      <c r="DP346" s="3"/>
      <c r="DQ346" s="3"/>
      <c r="DW346" s="3"/>
      <c r="DX346" s="3"/>
      <c r="ED346" s="3"/>
      <c r="EE346" s="3"/>
      <c r="EF346" s="55"/>
      <c r="EO346" s="3"/>
      <c r="EP346" s="55"/>
      <c r="FB346" s="3"/>
      <c r="FC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HA346" s="3"/>
      <c r="HB346" s="3"/>
      <c r="HC346" s="3"/>
      <c r="HD346" s="3"/>
      <c r="HE346" s="3"/>
      <c r="HF346" s="3"/>
      <c r="HG346" s="3"/>
      <c r="HH346" s="3"/>
      <c r="HI346" s="3"/>
      <c r="HJ346" s="3"/>
      <c r="HK346" s="3"/>
      <c r="HL346" s="3"/>
      <c r="HM346" s="3"/>
      <c r="HN346" s="55"/>
      <c r="HO346" s="3"/>
      <c r="HP346" s="3"/>
      <c r="HQ346" s="3"/>
      <c r="HR346" s="3"/>
      <c r="HS346" s="3"/>
      <c r="HT346" s="3"/>
      <c r="HU346" s="3"/>
      <c r="HV346" s="3"/>
      <c r="HW346" s="3"/>
      <c r="HX346" s="3"/>
      <c r="HY346" s="3"/>
      <c r="HZ346" s="3"/>
      <c r="IA346" s="3"/>
      <c r="IB346" s="3"/>
      <c r="IC346" s="3"/>
      <c r="ID346" s="3"/>
    </row>
    <row r="347" spans="120:238" x14ac:dyDescent="0.25">
      <c r="DP347" s="3"/>
      <c r="DQ347" s="3"/>
      <c r="DW347" s="3"/>
      <c r="DX347" s="3"/>
      <c r="ED347" s="3"/>
      <c r="EE347" s="3"/>
      <c r="EF347" s="55"/>
      <c r="EO347" s="3"/>
      <c r="EP347" s="55"/>
      <c r="FB347" s="3"/>
      <c r="FC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HA347" s="3"/>
      <c r="HB347" s="3"/>
      <c r="HC347" s="3"/>
      <c r="HD347" s="3"/>
      <c r="HE347" s="3"/>
      <c r="HF347" s="3"/>
      <c r="HG347" s="3"/>
      <c r="HH347" s="3"/>
      <c r="HI347" s="3"/>
      <c r="HJ347" s="3"/>
      <c r="HK347" s="3"/>
      <c r="HL347" s="3"/>
      <c r="HM347" s="3"/>
      <c r="HN347" s="55"/>
      <c r="HO347" s="3"/>
      <c r="HP347" s="3"/>
      <c r="HQ347" s="3"/>
      <c r="HR347" s="3"/>
      <c r="HS347" s="3"/>
      <c r="HT347" s="3"/>
      <c r="HU347" s="3"/>
      <c r="HV347" s="3"/>
      <c r="HW347" s="3"/>
      <c r="HX347" s="3"/>
      <c r="HY347" s="3"/>
      <c r="HZ347" s="3"/>
      <c r="IA347" s="3"/>
      <c r="IB347" s="3"/>
      <c r="IC347" s="3"/>
      <c r="ID347" s="3"/>
    </row>
    <row r="348" spans="120:238" x14ac:dyDescent="0.25">
      <c r="DP348" s="3"/>
      <c r="DQ348" s="3"/>
      <c r="DW348" s="3"/>
      <c r="DX348" s="3"/>
      <c r="ED348" s="3"/>
      <c r="EE348" s="3"/>
      <c r="EF348" s="55"/>
      <c r="EO348" s="3"/>
      <c r="EP348" s="55"/>
      <c r="FB348" s="3"/>
      <c r="FC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HA348" s="3"/>
      <c r="HB348" s="3"/>
      <c r="HC348" s="3"/>
      <c r="HD348" s="3"/>
      <c r="HE348" s="3"/>
      <c r="HF348" s="3"/>
      <c r="HG348" s="3"/>
      <c r="HH348" s="3"/>
      <c r="HI348" s="3"/>
      <c r="HJ348" s="3"/>
      <c r="HK348" s="3"/>
      <c r="HL348" s="3"/>
      <c r="HM348" s="3"/>
      <c r="HN348" s="55"/>
      <c r="HO348" s="3"/>
      <c r="HP348" s="3"/>
      <c r="HQ348" s="3"/>
      <c r="HR348" s="3"/>
      <c r="HS348" s="3"/>
      <c r="HT348" s="3"/>
      <c r="HU348" s="3"/>
      <c r="HV348" s="3"/>
      <c r="HW348" s="3"/>
      <c r="HX348" s="3"/>
      <c r="HY348" s="3"/>
      <c r="HZ348" s="3"/>
      <c r="IA348" s="3"/>
      <c r="IB348" s="3"/>
      <c r="IC348" s="3"/>
      <c r="ID348" s="3"/>
    </row>
    <row r="349" spans="120:238" x14ac:dyDescent="0.25">
      <c r="DP349" s="3"/>
      <c r="DQ349" s="3"/>
      <c r="DW349" s="3"/>
      <c r="DX349" s="3"/>
      <c r="ED349" s="3"/>
      <c r="EE349" s="3"/>
      <c r="EF349" s="55"/>
      <c r="EO349" s="3"/>
      <c r="EP349" s="55"/>
      <c r="FB349" s="3"/>
      <c r="FC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HA349" s="3"/>
      <c r="HB349" s="3"/>
      <c r="HC349" s="3"/>
      <c r="HD349" s="3"/>
      <c r="HE349" s="3"/>
      <c r="HF349" s="3"/>
      <c r="HG349" s="3"/>
      <c r="HH349" s="3"/>
      <c r="HI349" s="3"/>
      <c r="HJ349" s="3"/>
      <c r="HK349" s="3"/>
      <c r="HL349" s="3"/>
      <c r="HM349" s="3"/>
      <c r="HN349" s="55"/>
      <c r="HO349" s="3"/>
      <c r="HP349" s="3"/>
      <c r="HQ349" s="3"/>
      <c r="HR349" s="3"/>
      <c r="HS349" s="3"/>
      <c r="HT349" s="3"/>
      <c r="HU349" s="3"/>
      <c r="HV349" s="3"/>
      <c r="HW349" s="3"/>
      <c r="HX349" s="3"/>
      <c r="HY349" s="3"/>
      <c r="HZ349" s="3"/>
      <c r="IA349" s="3"/>
      <c r="IB349" s="3"/>
      <c r="IC349" s="3"/>
      <c r="ID349" s="3"/>
    </row>
    <row r="350" spans="120:238" x14ac:dyDescent="0.25">
      <c r="DP350" s="3"/>
      <c r="DQ350" s="3"/>
      <c r="DW350" s="3"/>
      <c r="DX350" s="3"/>
      <c r="ED350" s="3"/>
      <c r="EE350" s="3"/>
      <c r="EF350" s="55"/>
      <c r="EO350" s="3"/>
      <c r="EP350" s="55"/>
      <c r="FB350" s="3"/>
      <c r="FC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HA350" s="3"/>
      <c r="HB350" s="3"/>
      <c r="HC350" s="3"/>
      <c r="HD350" s="3"/>
      <c r="HE350" s="3"/>
      <c r="HF350" s="3"/>
      <c r="HG350" s="3"/>
      <c r="HH350" s="3"/>
      <c r="HI350" s="3"/>
      <c r="HJ350" s="3"/>
      <c r="HK350" s="3"/>
      <c r="HL350" s="3"/>
      <c r="HM350" s="3"/>
      <c r="HN350" s="55"/>
      <c r="HO350" s="3"/>
      <c r="HP350" s="3"/>
      <c r="HQ350" s="3"/>
      <c r="HR350" s="3"/>
      <c r="HS350" s="3"/>
      <c r="HT350" s="3"/>
      <c r="HU350" s="3"/>
      <c r="HV350" s="3"/>
      <c r="HW350" s="3"/>
      <c r="HX350" s="3"/>
      <c r="HY350" s="3"/>
      <c r="HZ350" s="3"/>
      <c r="IA350" s="3"/>
      <c r="IB350" s="3"/>
      <c r="IC350" s="3"/>
      <c r="ID350" s="3"/>
    </row>
    <row r="351" spans="120:238" x14ac:dyDescent="0.25">
      <c r="DP351" s="3"/>
      <c r="DQ351" s="3"/>
      <c r="DW351" s="3"/>
      <c r="DX351" s="3"/>
      <c r="ED351" s="3"/>
      <c r="EE351" s="3"/>
      <c r="EF351" s="55"/>
      <c r="EO351" s="3"/>
      <c r="EP351" s="55"/>
      <c r="FB351" s="3"/>
      <c r="FC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HA351" s="3"/>
      <c r="HB351" s="3"/>
      <c r="HC351" s="3"/>
      <c r="HD351" s="3"/>
      <c r="HE351" s="3"/>
      <c r="HF351" s="3"/>
      <c r="HG351" s="3"/>
      <c r="HH351" s="3"/>
      <c r="HI351" s="3"/>
      <c r="HJ351" s="3"/>
      <c r="HK351" s="3"/>
      <c r="HL351" s="3"/>
      <c r="HM351" s="3"/>
      <c r="HN351" s="55"/>
      <c r="HO351" s="3"/>
      <c r="HP351" s="3"/>
      <c r="HQ351" s="3"/>
      <c r="HR351" s="3"/>
      <c r="HS351" s="3"/>
      <c r="HT351" s="3"/>
      <c r="HU351" s="3"/>
      <c r="HV351" s="3"/>
      <c r="HW351" s="3"/>
      <c r="HX351" s="3"/>
      <c r="HY351" s="3"/>
      <c r="HZ351" s="3"/>
      <c r="IA351" s="3"/>
      <c r="IB351" s="3"/>
      <c r="IC351" s="3"/>
      <c r="ID351" s="3"/>
    </row>
    <row r="352" spans="120:238" x14ac:dyDescent="0.25">
      <c r="DP352" s="3"/>
      <c r="DQ352" s="3"/>
      <c r="DW352" s="3"/>
      <c r="DX352" s="3"/>
      <c r="ED352" s="3"/>
      <c r="EE352" s="3"/>
      <c r="EF352" s="55"/>
      <c r="EO352" s="3"/>
      <c r="EP352" s="55"/>
      <c r="FB352" s="3"/>
      <c r="FC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HA352" s="3"/>
      <c r="HB352" s="3"/>
      <c r="HC352" s="3"/>
      <c r="HD352" s="3"/>
      <c r="HE352" s="3"/>
      <c r="HF352" s="3"/>
      <c r="HG352" s="3"/>
      <c r="HH352" s="3"/>
      <c r="HI352" s="3"/>
      <c r="HJ352" s="3"/>
      <c r="HK352" s="3"/>
      <c r="HL352" s="3"/>
      <c r="HM352" s="3"/>
      <c r="HN352" s="55"/>
      <c r="HO352" s="3"/>
      <c r="HP352" s="3"/>
      <c r="HQ352" s="3"/>
      <c r="HR352" s="3"/>
      <c r="HS352" s="3"/>
      <c r="HT352" s="3"/>
      <c r="HU352" s="3"/>
      <c r="HV352" s="3"/>
      <c r="HW352" s="3"/>
      <c r="HX352" s="3"/>
      <c r="HY352" s="3"/>
      <c r="HZ352" s="3"/>
      <c r="IA352" s="3"/>
      <c r="IB352" s="3"/>
      <c r="IC352" s="3"/>
      <c r="ID352" s="3"/>
    </row>
    <row r="353" spans="120:238" x14ac:dyDescent="0.25">
      <c r="DP353" s="3"/>
      <c r="DQ353" s="3"/>
      <c r="DW353" s="3"/>
      <c r="DX353" s="3"/>
      <c r="ED353" s="3"/>
      <c r="EE353" s="3"/>
      <c r="EF353" s="55"/>
      <c r="EO353" s="3"/>
      <c r="EP353" s="55"/>
      <c r="FB353" s="3"/>
      <c r="FC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HA353" s="3"/>
      <c r="HB353" s="3"/>
      <c r="HC353" s="3"/>
      <c r="HD353" s="3"/>
      <c r="HE353" s="3"/>
      <c r="HF353" s="3"/>
      <c r="HG353" s="3"/>
      <c r="HH353" s="3"/>
      <c r="HI353" s="3"/>
      <c r="HJ353" s="3"/>
      <c r="HK353" s="3"/>
      <c r="HL353" s="3"/>
      <c r="HM353" s="3"/>
      <c r="HN353" s="55"/>
      <c r="HO353" s="3"/>
      <c r="HP353" s="3"/>
      <c r="HQ353" s="3"/>
      <c r="HR353" s="3"/>
      <c r="HS353" s="3"/>
      <c r="HT353" s="3"/>
      <c r="HU353" s="3"/>
      <c r="HV353" s="3"/>
      <c r="HW353" s="3"/>
      <c r="HX353" s="3"/>
      <c r="HY353" s="3"/>
      <c r="HZ353" s="3"/>
      <c r="IA353" s="3"/>
      <c r="IB353" s="3"/>
      <c r="IC353" s="3"/>
      <c r="ID353" s="3"/>
    </row>
    <row r="354" spans="120:238" x14ac:dyDescent="0.25">
      <c r="DP354" s="3"/>
      <c r="DQ354" s="3"/>
      <c r="DW354" s="3"/>
      <c r="DX354" s="3"/>
      <c r="ED354" s="3"/>
      <c r="EE354" s="3"/>
      <c r="EF354" s="55"/>
      <c r="EO354" s="3"/>
      <c r="EP354" s="55"/>
      <c r="FB354" s="3"/>
      <c r="FC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HA354" s="3"/>
      <c r="HB354" s="3"/>
      <c r="HC354" s="3"/>
      <c r="HD354" s="3"/>
      <c r="HE354" s="3"/>
      <c r="HF354" s="3"/>
      <c r="HG354" s="3"/>
      <c r="HH354" s="3"/>
      <c r="HI354" s="3"/>
      <c r="HJ354" s="3"/>
      <c r="HK354" s="3"/>
      <c r="HL354" s="3"/>
      <c r="HM354" s="3"/>
      <c r="HN354" s="55"/>
      <c r="HO354" s="3"/>
      <c r="HP354" s="3"/>
      <c r="HQ354" s="3"/>
      <c r="HR354" s="3"/>
      <c r="HS354" s="3"/>
      <c r="HT354" s="3"/>
      <c r="HU354" s="3"/>
      <c r="HV354" s="3"/>
      <c r="HW354" s="3"/>
      <c r="HX354" s="3"/>
      <c r="HY354" s="3"/>
      <c r="HZ354" s="3"/>
      <c r="IA354" s="3"/>
      <c r="IB354" s="3"/>
      <c r="IC354" s="3"/>
      <c r="ID354" s="3"/>
    </row>
    <row r="355" spans="120:238" x14ac:dyDescent="0.25">
      <c r="DP355" s="3"/>
      <c r="DQ355" s="3"/>
      <c r="DW355" s="3"/>
      <c r="DX355" s="3"/>
      <c r="ED355" s="3"/>
      <c r="EE355" s="3"/>
      <c r="EF355" s="55"/>
      <c r="EO355" s="3"/>
      <c r="EP355" s="55"/>
      <c r="FB355" s="3"/>
      <c r="FC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HA355" s="3"/>
      <c r="HB355" s="3"/>
      <c r="HC355" s="3"/>
      <c r="HD355" s="3"/>
      <c r="HE355" s="3"/>
      <c r="HF355" s="3"/>
      <c r="HG355" s="3"/>
      <c r="HH355" s="3"/>
      <c r="HI355" s="3"/>
      <c r="HJ355" s="3"/>
      <c r="HK355" s="3"/>
      <c r="HL355" s="3"/>
      <c r="HM355" s="3"/>
      <c r="HN355" s="55"/>
      <c r="HO355" s="3"/>
      <c r="HP355" s="3"/>
      <c r="HQ355" s="3"/>
      <c r="HR355" s="3"/>
      <c r="HS355" s="3"/>
      <c r="HT355" s="3"/>
      <c r="HU355" s="3"/>
      <c r="HV355" s="3"/>
      <c r="HW355" s="3"/>
      <c r="HX355" s="3"/>
      <c r="HY355" s="3"/>
      <c r="HZ355" s="3"/>
      <c r="IA355" s="3"/>
      <c r="IB355" s="3"/>
      <c r="IC355" s="3"/>
      <c r="ID355" s="3"/>
    </row>
    <row r="356" spans="120:238" x14ac:dyDescent="0.25">
      <c r="DP356" s="3"/>
      <c r="DQ356" s="3"/>
      <c r="DW356" s="3"/>
      <c r="DX356" s="3"/>
      <c r="ED356" s="3"/>
      <c r="EE356" s="3"/>
      <c r="EF356" s="55"/>
      <c r="EO356" s="3"/>
      <c r="EP356" s="55"/>
      <c r="FB356" s="3"/>
      <c r="FC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HA356" s="3"/>
      <c r="HB356" s="3"/>
      <c r="HC356" s="3"/>
      <c r="HD356" s="3"/>
      <c r="HE356" s="3"/>
      <c r="HF356" s="3"/>
      <c r="HG356" s="3"/>
      <c r="HH356" s="3"/>
      <c r="HI356" s="3"/>
      <c r="HJ356" s="3"/>
      <c r="HK356" s="3"/>
      <c r="HL356" s="3"/>
      <c r="HM356" s="3"/>
      <c r="HN356" s="55"/>
      <c r="HO356" s="3"/>
      <c r="HP356" s="3"/>
      <c r="HQ356" s="3"/>
      <c r="HR356" s="3"/>
      <c r="HS356" s="3"/>
      <c r="HT356" s="3"/>
      <c r="HU356" s="3"/>
      <c r="HV356" s="3"/>
      <c r="HW356" s="3"/>
      <c r="HX356" s="3"/>
      <c r="HY356" s="3"/>
      <c r="HZ356" s="3"/>
      <c r="IA356" s="3"/>
      <c r="IB356" s="3"/>
      <c r="IC356" s="3"/>
      <c r="ID356" s="3"/>
    </row>
    <row r="357" spans="120:238" x14ac:dyDescent="0.25">
      <c r="DP357" s="3"/>
      <c r="DQ357" s="3"/>
      <c r="DW357" s="3"/>
      <c r="DX357" s="3"/>
      <c r="ED357" s="3"/>
      <c r="EE357" s="3"/>
      <c r="EF357" s="55"/>
      <c r="EO357" s="3"/>
      <c r="EP357" s="55"/>
      <c r="FB357" s="3"/>
      <c r="FC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HA357" s="3"/>
      <c r="HB357" s="3"/>
      <c r="HC357" s="3"/>
      <c r="HD357" s="3"/>
      <c r="HE357" s="3"/>
      <c r="HF357" s="3"/>
      <c r="HG357" s="3"/>
      <c r="HH357" s="3"/>
      <c r="HI357" s="3"/>
      <c r="HJ357" s="3"/>
      <c r="HK357" s="3"/>
      <c r="HL357" s="3"/>
      <c r="HM357" s="3"/>
      <c r="HN357" s="55"/>
      <c r="HO357" s="3"/>
      <c r="HP357" s="3"/>
      <c r="HQ357" s="3"/>
      <c r="HR357" s="3"/>
      <c r="HS357" s="3"/>
      <c r="HT357" s="3"/>
      <c r="HU357" s="3"/>
      <c r="HV357" s="3"/>
      <c r="HW357" s="3"/>
      <c r="HX357" s="3"/>
      <c r="HY357" s="3"/>
      <c r="HZ357" s="3"/>
      <c r="IA357" s="3"/>
      <c r="IB357" s="3"/>
      <c r="IC357" s="3"/>
      <c r="ID357" s="3"/>
    </row>
    <row r="358" spans="120:238" x14ac:dyDescent="0.25">
      <c r="DP358" s="3"/>
      <c r="DQ358" s="3"/>
      <c r="DW358" s="3"/>
      <c r="DX358" s="3"/>
      <c r="ED358" s="3"/>
      <c r="EE358" s="3"/>
      <c r="EF358" s="55"/>
      <c r="EO358" s="3"/>
      <c r="EP358" s="55"/>
      <c r="FB358" s="3"/>
      <c r="FC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HA358" s="3"/>
      <c r="HB358" s="3"/>
      <c r="HC358" s="3"/>
      <c r="HD358" s="3"/>
      <c r="HE358" s="3"/>
      <c r="HF358" s="3"/>
      <c r="HG358" s="3"/>
      <c r="HH358" s="3"/>
      <c r="HI358" s="3"/>
      <c r="HJ358" s="3"/>
      <c r="HK358" s="3"/>
      <c r="HL358" s="3"/>
      <c r="HM358" s="3"/>
      <c r="HN358" s="55"/>
      <c r="HO358" s="3"/>
      <c r="HP358" s="3"/>
      <c r="HQ358" s="3"/>
      <c r="HR358" s="3"/>
      <c r="HS358" s="3"/>
      <c r="HT358" s="3"/>
      <c r="HU358" s="3"/>
      <c r="HV358" s="3"/>
      <c r="HW358" s="3"/>
      <c r="HX358" s="3"/>
      <c r="HY358" s="3"/>
      <c r="HZ358" s="3"/>
      <c r="IA358" s="3"/>
      <c r="IB358" s="3"/>
      <c r="IC358" s="3"/>
      <c r="ID358" s="3"/>
    </row>
    <row r="359" spans="120:238" x14ac:dyDescent="0.25">
      <c r="DP359" s="3"/>
      <c r="DQ359" s="3"/>
      <c r="DW359" s="3"/>
      <c r="DX359" s="3"/>
      <c r="ED359" s="3"/>
      <c r="EE359" s="3"/>
      <c r="EF359" s="55"/>
      <c r="EO359" s="3"/>
      <c r="EP359" s="55"/>
      <c r="FB359" s="3"/>
      <c r="FC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HA359" s="3"/>
      <c r="HB359" s="3"/>
      <c r="HC359" s="3"/>
      <c r="HD359" s="3"/>
      <c r="HE359" s="3"/>
      <c r="HF359" s="3"/>
      <c r="HG359" s="3"/>
      <c r="HH359" s="3"/>
      <c r="HI359" s="3"/>
      <c r="HJ359" s="3"/>
      <c r="HK359" s="3"/>
      <c r="HL359" s="3"/>
      <c r="HM359" s="3"/>
      <c r="HN359" s="55"/>
      <c r="HO359" s="3"/>
      <c r="HP359" s="3"/>
      <c r="HQ359" s="3"/>
      <c r="HR359" s="3"/>
      <c r="HS359" s="3"/>
      <c r="HT359" s="3"/>
      <c r="HU359" s="3"/>
      <c r="HV359" s="3"/>
      <c r="HW359" s="3"/>
      <c r="HX359" s="3"/>
      <c r="HY359" s="3"/>
      <c r="HZ359" s="3"/>
      <c r="IA359" s="3"/>
      <c r="IB359" s="3"/>
      <c r="IC359" s="3"/>
      <c r="ID359" s="3"/>
    </row>
    <row r="360" spans="120:238" x14ac:dyDescent="0.25">
      <c r="DP360" s="3"/>
      <c r="DQ360" s="3"/>
      <c r="DW360" s="3"/>
      <c r="DX360" s="3"/>
      <c r="ED360" s="3"/>
      <c r="EE360" s="3"/>
      <c r="EF360" s="55"/>
      <c r="EO360" s="3"/>
      <c r="EP360" s="55"/>
      <c r="FB360" s="3"/>
      <c r="FC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HA360" s="3"/>
      <c r="HB360" s="3"/>
      <c r="HC360" s="3"/>
      <c r="HD360" s="3"/>
      <c r="HE360" s="3"/>
      <c r="HF360" s="3"/>
      <c r="HG360" s="3"/>
      <c r="HH360" s="3"/>
      <c r="HI360" s="3"/>
      <c r="HJ360" s="3"/>
      <c r="HK360" s="3"/>
      <c r="HL360" s="3"/>
      <c r="HM360" s="3"/>
      <c r="HN360" s="55"/>
      <c r="HO360" s="3"/>
      <c r="HP360" s="3"/>
      <c r="HQ360" s="3"/>
      <c r="HR360" s="3"/>
      <c r="HS360" s="3"/>
      <c r="HT360" s="3"/>
      <c r="HU360" s="3"/>
      <c r="HV360" s="3"/>
      <c r="HW360" s="3"/>
      <c r="HX360" s="3"/>
      <c r="HY360" s="3"/>
      <c r="HZ360" s="3"/>
      <c r="IA360" s="3"/>
      <c r="IB360" s="3"/>
      <c r="IC360" s="3"/>
      <c r="ID360" s="3"/>
    </row>
    <row r="361" spans="120:238" x14ac:dyDescent="0.25">
      <c r="DP361" s="3"/>
      <c r="DQ361" s="3"/>
      <c r="DW361" s="3"/>
      <c r="DX361" s="3"/>
      <c r="ED361" s="3"/>
      <c r="EE361" s="3"/>
      <c r="EF361" s="55"/>
      <c r="EO361" s="3"/>
      <c r="EP361" s="55"/>
      <c r="FB361" s="3"/>
      <c r="FC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HA361" s="3"/>
      <c r="HB361" s="3"/>
      <c r="HC361" s="3"/>
      <c r="HD361" s="3"/>
      <c r="HE361" s="3"/>
      <c r="HF361" s="3"/>
      <c r="HG361" s="3"/>
      <c r="HH361" s="3"/>
      <c r="HI361" s="3"/>
      <c r="HJ361" s="3"/>
      <c r="HK361" s="3"/>
      <c r="HL361" s="3"/>
      <c r="HM361" s="3"/>
      <c r="HN361" s="55"/>
      <c r="HO361" s="3"/>
      <c r="HP361" s="3"/>
      <c r="HQ361" s="3"/>
      <c r="HR361" s="3"/>
      <c r="HS361" s="3"/>
      <c r="HT361" s="3"/>
      <c r="HU361" s="3"/>
      <c r="HV361" s="3"/>
      <c r="HW361" s="3"/>
      <c r="HX361" s="3"/>
      <c r="HY361" s="3"/>
      <c r="HZ361" s="3"/>
      <c r="IA361" s="3"/>
      <c r="IB361" s="3"/>
      <c r="IC361" s="3"/>
      <c r="ID361" s="3"/>
    </row>
    <row r="362" spans="120:238" x14ac:dyDescent="0.25">
      <c r="DP362" s="3"/>
      <c r="DQ362" s="3"/>
      <c r="DW362" s="3"/>
      <c r="DX362" s="3"/>
      <c r="ED362" s="3"/>
      <c r="EE362" s="3"/>
      <c r="EF362" s="55"/>
      <c r="EO362" s="3"/>
      <c r="EP362" s="55"/>
      <c r="FB362" s="3"/>
      <c r="FC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HA362" s="3"/>
      <c r="HB362" s="3"/>
      <c r="HC362" s="3"/>
      <c r="HD362" s="3"/>
      <c r="HE362" s="3"/>
      <c r="HF362" s="3"/>
      <c r="HG362" s="3"/>
      <c r="HH362" s="3"/>
      <c r="HI362" s="3"/>
      <c r="HJ362" s="3"/>
      <c r="HK362" s="3"/>
      <c r="HL362" s="3"/>
      <c r="HM362" s="3"/>
      <c r="HN362" s="55"/>
      <c r="HO362" s="3"/>
      <c r="HP362" s="3"/>
      <c r="HQ362" s="3"/>
      <c r="HR362" s="3"/>
      <c r="HS362" s="3"/>
      <c r="HT362" s="3"/>
      <c r="HU362" s="3"/>
      <c r="HV362" s="3"/>
      <c r="HW362" s="3"/>
      <c r="HX362" s="3"/>
      <c r="HY362" s="3"/>
      <c r="HZ362" s="3"/>
      <c r="IA362" s="3"/>
      <c r="IB362" s="3"/>
      <c r="IC362" s="3"/>
      <c r="ID362" s="3"/>
    </row>
    <row r="363" spans="120:238" x14ac:dyDescent="0.25">
      <c r="DP363" s="3"/>
      <c r="DQ363" s="3"/>
      <c r="DW363" s="3"/>
      <c r="DX363" s="3"/>
      <c r="ED363" s="3"/>
      <c r="EE363" s="3"/>
      <c r="EF363" s="55"/>
      <c r="EO363" s="3"/>
      <c r="EP363" s="55"/>
      <c r="FB363" s="3"/>
      <c r="FC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HA363" s="3"/>
      <c r="HB363" s="3"/>
      <c r="HC363" s="3"/>
      <c r="HD363" s="3"/>
      <c r="HE363" s="3"/>
      <c r="HF363" s="3"/>
      <c r="HG363" s="3"/>
      <c r="HH363" s="3"/>
      <c r="HI363" s="3"/>
      <c r="HJ363" s="3"/>
      <c r="HK363" s="3"/>
      <c r="HL363" s="3"/>
      <c r="HM363" s="3"/>
      <c r="HN363" s="55"/>
      <c r="HO363" s="3"/>
      <c r="HP363" s="3"/>
      <c r="HQ363" s="3"/>
      <c r="HR363" s="3"/>
      <c r="HS363" s="3"/>
      <c r="HT363" s="3"/>
      <c r="HU363" s="3"/>
      <c r="HV363" s="3"/>
      <c r="HW363" s="3"/>
      <c r="HX363" s="3"/>
      <c r="HY363" s="3"/>
      <c r="HZ363" s="3"/>
      <c r="IA363" s="3"/>
      <c r="IB363" s="3"/>
      <c r="IC363" s="3"/>
      <c r="ID363" s="3"/>
    </row>
    <row r="364" spans="120:238" x14ac:dyDescent="0.25">
      <c r="DP364" s="3"/>
      <c r="DQ364" s="3"/>
      <c r="DW364" s="3"/>
      <c r="DX364" s="3"/>
      <c r="ED364" s="3"/>
      <c r="EE364" s="3"/>
      <c r="EF364" s="55"/>
      <c r="EO364" s="3"/>
      <c r="EP364" s="55"/>
      <c r="FB364" s="3"/>
      <c r="FC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HA364" s="3"/>
      <c r="HB364" s="3"/>
      <c r="HC364" s="3"/>
      <c r="HD364" s="3"/>
      <c r="HE364" s="3"/>
      <c r="HF364" s="3"/>
      <c r="HG364" s="3"/>
      <c r="HH364" s="3"/>
      <c r="HI364" s="3"/>
      <c r="HJ364" s="3"/>
      <c r="HK364" s="3"/>
      <c r="HL364" s="3"/>
      <c r="HM364" s="3"/>
      <c r="HN364" s="55"/>
      <c r="HO364" s="3"/>
      <c r="HP364" s="3"/>
      <c r="HQ364" s="3"/>
      <c r="HR364" s="3"/>
      <c r="HS364" s="3"/>
      <c r="HT364" s="3"/>
      <c r="HU364" s="3"/>
      <c r="HV364" s="3"/>
      <c r="HW364" s="3"/>
      <c r="HX364" s="3"/>
      <c r="HY364" s="3"/>
      <c r="HZ364" s="3"/>
      <c r="IA364" s="3"/>
      <c r="IB364" s="3"/>
      <c r="IC364" s="3"/>
      <c r="ID364" s="3"/>
    </row>
    <row r="365" spans="120:238" x14ac:dyDescent="0.25">
      <c r="DP365" s="3"/>
      <c r="DQ365" s="3"/>
      <c r="DW365" s="3"/>
      <c r="DX365" s="3"/>
      <c r="ED365" s="3"/>
      <c r="EE365" s="3"/>
      <c r="EF365" s="55"/>
      <c r="EO365" s="3"/>
      <c r="EP365" s="55"/>
      <c r="FB365" s="3"/>
      <c r="FC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HA365" s="3"/>
      <c r="HB365" s="3"/>
      <c r="HC365" s="3"/>
      <c r="HD365" s="3"/>
      <c r="HE365" s="3"/>
      <c r="HF365" s="3"/>
      <c r="HG365" s="3"/>
      <c r="HH365" s="3"/>
      <c r="HI365" s="3"/>
      <c r="HJ365" s="3"/>
      <c r="HK365" s="3"/>
      <c r="HL365" s="3"/>
      <c r="HM365" s="3"/>
      <c r="HN365" s="55"/>
      <c r="HO365" s="3"/>
      <c r="HP365" s="3"/>
      <c r="HQ365" s="3"/>
      <c r="HR365" s="3"/>
      <c r="HS365" s="3"/>
      <c r="HT365" s="3"/>
      <c r="HU365" s="3"/>
      <c r="HV365" s="3"/>
      <c r="HW365" s="3"/>
      <c r="HX365" s="3"/>
      <c r="HY365" s="3"/>
      <c r="HZ365" s="3"/>
      <c r="IA365" s="3"/>
      <c r="IB365" s="3"/>
      <c r="IC365" s="3"/>
      <c r="ID365" s="3"/>
    </row>
    <row r="366" spans="120:238" x14ac:dyDescent="0.25">
      <c r="DP366" s="3"/>
      <c r="DQ366" s="3"/>
      <c r="DW366" s="3"/>
      <c r="DX366" s="3"/>
      <c r="ED366" s="3"/>
      <c r="EE366" s="3"/>
      <c r="EF366" s="55"/>
      <c r="EO366" s="3"/>
      <c r="EP366" s="55"/>
      <c r="FB366" s="3"/>
      <c r="FC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HA366" s="3"/>
      <c r="HB366" s="3"/>
      <c r="HC366" s="3"/>
      <c r="HD366" s="3"/>
      <c r="HE366" s="3"/>
      <c r="HF366" s="3"/>
      <c r="HG366" s="3"/>
      <c r="HH366" s="3"/>
      <c r="HI366" s="3"/>
      <c r="HJ366" s="3"/>
      <c r="HK366" s="3"/>
      <c r="HL366" s="3"/>
      <c r="HM366" s="3"/>
      <c r="HN366" s="55"/>
      <c r="HO366" s="3"/>
      <c r="HP366" s="3"/>
      <c r="HQ366" s="3"/>
      <c r="HR366" s="3"/>
      <c r="HS366" s="3"/>
      <c r="HT366" s="3"/>
      <c r="HU366" s="3"/>
      <c r="HV366" s="3"/>
      <c r="HW366" s="3"/>
      <c r="HX366" s="3"/>
      <c r="HY366" s="3"/>
      <c r="HZ366" s="3"/>
      <c r="IA366" s="3"/>
      <c r="IB366" s="3"/>
      <c r="IC366" s="3"/>
      <c r="ID366" s="3"/>
    </row>
    <row r="367" spans="120:238" x14ac:dyDescent="0.25">
      <c r="DP367" s="3"/>
      <c r="DQ367" s="3"/>
      <c r="DW367" s="3"/>
      <c r="DX367" s="3"/>
      <c r="ED367" s="3"/>
      <c r="EE367" s="3"/>
      <c r="EF367" s="55"/>
      <c r="EO367" s="3"/>
      <c r="EP367" s="55"/>
      <c r="FB367" s="3"/>
      <c r="FC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HA367" s="3"/>
      <c r="HB367" s="3"/>
      <c r="HC367" s="3"/>
      <c r="HD367" s="3"/>
      <c r="HE367" s="3"/>
      <c r="HF367" s="3"/>
      <c r="HG367" s="3"/>
      <c r="HH367" s="3"/>
      <c r="HI367" s="3"/>
      <c r="HJ367" s="3"/>
      <c r="HK367" s="3"/>
      <c r="HL367" s="3"/>
      <c r="HM367" s="3"/>
      <c r="HN367" s="55"/>
      <c r="HO367" s="3"/>
      <c r="HP367" s="3"/>
      <c r="HQ367" s="3"/>
      <c r="HR367" s="3"/>
      <c r="HS367" s="3"/>
      <c r="HT367" s="3"/>
      <c r="HU367" s="3"/>
      <c r="HV367" s="3"/>
      <c r="HW367" s="3"/>
      <c r="HX367" s="3"/>
      <c r="HY367" s="3"/>
      <c r="HZ367" s="3"/>
      <c r="IA367" s="3"/>
      <c r="IB367" s="3"/>
      <c r="IC367" s="3"/>
      <c r="ID367" s="3"/>
    </row>
    <row r="368" spans="120:238" x14ac:dyDescent="0.25">
      <c r="DP368" s="3"/>
      <c r="DQ368" s="3"/>
      <c r="DW368" s="3"/>
      <c r="DX368" s="3"/>
      <c r="ED368" s="3"/>
      <c r="EE368" s="3"/>
      <c r="EF368" s="55"/>
      <c r="EO368" s="3"/>
      <c r="EP368" s="55"/>
      <c r="FB368" s="3"/>
      <c r="FC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HA368" s="3"/>
      <c r="HB368" s="3"/>
      <c r="HC368" s="3"/>
      <c r="HD368" s="3"/>
      <c r="HE368" s="3"/>
      <c r="HF368" s="3"/>
      <c r="HG368" s="3"/>
      <c r="HH368" s="3"/>
      <c r="HI368" s="3"/>
      <c r="HJ368" s="3"/>
      <c r="HK368" s="3"/>
      <c r="HL368" s="3"/>
      <c r="HM368" s="3"/>
      <c r="HN368" s="55"/>
      <c r="HO368" s="3"/>
      <c r="HP368" s="3"/>
      <c r="HQ368" s="3"/>
      <c r="HR368" s="3"/>
      <c r="HS368" s="3"/>
      <c r="HT368" s="3"/>
      <c r="HU368" s="3"/>
      <c r="HV368" s="3"/>
      <c r="HW368" s="3"/>
      <c r="HX368" s="3"/>
      <c r="HY368" s="3"/>
      <c r="HZ368" s="3"/>
      <c r="IA368" s="3"/>
      <c r="IB368" s="3"/>
      <c r="IC368" s="3"/>
      <c r="ID368" s="3"/>
    </row>
    <row r="369" spans="120:238" x14ac:dyDescent="0.25">
      <c r="DP369" s="3"/>
      <c r="DQ369" s="3"/>
      <c r="DW369" s="3"/>
      <c r="DX369" s="3"/>
      <c r="ED369" s="3"/>
      <c r="EE369" s="3"/>
      <c r="EF369" s="55"/>
      <c r="EO369" s="3"/>
      <c r="EP369" s="55"/>
      <c r="FB369" s="3"/>
      <c r="FC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HA369" s="3"/>
      <c r="HB369" s="3"/>
      <c r="HC369" s="3"/>
      <c r="HD369" s="3"/>
      <c r="HE369" s="3"/>
      <c r="HF369" s="3"/>
      <c r="HG369" s="3"/>
      <c r="HH369" s="3"/>
      <c r="HI369" s="3"/>
      <c r="HJ369" s="3"/>
      <c r="HK369" s="3"/>
      <c r="HL369" s="3"/>
      <c r="HM369" s="3"/>
      <c r="HN369" s="55"/>
      <c r="HO369" s="3"/>
      <c r="HP369" s="3"/>
      <c r="HQ369" s="3"/>
      <c r="HR369" s="3"/>
      <c r="HS369" s="3"/>
      <c r="HT369" s="3"/>
      <c r="HU369" s="3"/>
      <c r="HV369" s="3"/>
      <c r="HW369" s="3"/>
      <c r="HX369" s="3"/>
      <c r="HY369" s="3"/>
      <c r="HZ369" s="3"/>
      <c r="IA369" s="3"/>
      <c r="IB369" s="3"/>
      <c r="IC369" s="3"/>
      <c r="ID369" s="3"/>
    </row>
    <row r="370" spans="120:238" x14ac:dyDescent="0.25">
      <c r="DP370" s="3"/>
      <c r="DQ370" s="3"/>
      <c r="DW370" s="3"/>
      <c r="DX370" s="3"/>
      <c r="ED370" s="3"/>
      <c r="EE370" s="3"/>
      <c r="EF370" s="55"/>
      <c r="EO370" s="3"/>
      <c r="EP370" s="55"/>
      <c r="FB370" s="3"/>
      <c r="FC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HA370" s="3"/>
      <c r="HB370" s="3"/>
      <c r="HC370" s="3"/>
      <c r="HD370" s="3"/>
      <c r="HE370" s="3"/>
      <c r="HF370" s="3"/>
      <c r="HG370" s="3"/>
      <c r="HH370" s="3"/>
      <c r="HI370" s="3"/>
      <c r="HJ370" s="3"/>
      <c r="HK370" s="3"/>
      <c r="HL370" s="3"/>
      <c r="HM370" s="3"/>
      <c r="HN370" s="55"/>
      <c r="HO370" s="3"/>
      <c r="HP370" s="3"/>
      <c r="HQ370" s="3"/>
      <c r="HR370" s="3"/>
      <c r="HS370" s="3"/>
      <c r="HT370" s="3"/>
      <c r="HU370" s="3"/>
      <c r="HV370" s="3"/>
      <c r="HW370" s="3"/>
      <c r="HX370" s="3"/>
      <c r="HY370" s="3"/>
      <c r="HZ370" s="3"/>
      <c r="IA370" s="3"/>
      <c r="IB370" s="3"/>
      <c r="IC370" s="3"/>
      <c r="ID370" s="3"/>
    </row>
    <row r="371" spans="120:238" x14ac:dyDescent="0.25">
      <c r="DP371" s="3"/>
      <c r="DQ371" s="3"/>
      <c r="DW371" s="3"/>
      <c r="DX371" s="3"/>
      <c r="ED371" s="3"/>
      <c r="EE371" s="3"/>
      <c r="EF371" s="55"/>
      <c r="EO371" s="3"/>
      <c r="EP371" s="55"/>
      <c r="FB371" s="3"/>
      <c r="FC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HA371" s="3"/>
      <c r="HB371" s="3"/>
      <c r="HC371" s="3"/>
      <c r="HD371" s="3"/>
      <c r="HE371" s="3"/>
      <c r="HF371" s="3"/>
      <c r="HG371" s="3"/>
      <c r="HH371" s="3"/>
      <c r="HI371" s="3"/>
      <c r="HJ371" s="3"/>
      <c r="HK371" s="3"/>
      <c r="HL371" s="3"/>
      <c r="HM371" s="3"/>
      <c r="HN371" s="55"/>
      <c r="HO371" s="3"/>
      <c r="HP371" s="3"/>
      <c r="HQ371" s="3"/>
      <c r="HR371" s="3"/>
      <c r="HS371" s="3"/>
      <c r="HT371" s="3"/>
      <c r="HU371" s="3"/>
      <c r="HV371" s="3"/>
      <c r="HW371" s="3"/>
      <c r="HX371" s="3"/>
      <c r="HY371" s="3"/>
      <c r="HZ371" s="3"/>
      <c r="IA371" s="3"/>
      <c r="IB371" s="3"/>
      <c r="IC371" s="3"/>
      <c r="ID371" s="3"/>
    </row>
    <row r="372" spans="120:238" x14ac:dyDescent="0.25">
      <c r="DP372" s="3"/>
      <c r="DQ372" s="3"/>
      <c r="DW372" s="3"/>
      <c r="DX372" s="3"/>
      <c r="ED372" s="3"/>
      <c r="EE372" s="3"/>
      <c r="EF372" s="55"/>
      <c r="EO372" s="3"/>
      <c r="EP372" s="55"/>
      <c r="FB372" s="3"/>
      <c r="FC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HA372" s="3"/>
      <c r="HB372" s="3"/>
      <c r="HC372" s="3"/>
      <c r="HD372" s="3"/>
      <c r="HE372" s="3"/>
      <c r="HF372" s="3"/>
      <c r="HG372" s="3"/>
      <c r="HH372" s="3"/>
      <c r="HI372" s="3"/>
      <c r="HJ372" s="3"/>
      <c r="HK372" s="3"/>
      <c r="HL372" s="3"/>
      <c r="HM372" s="3"/>
      <c r="HN372" s="55"/>
      <c r="HO372" s="3"/>
      <c r="HP372" s="3"/>
      <c r="HQ372" s="3"/>
      <c r="HR372" s="3"/>
      <c r="HS372" s="3"/>
      <c r="HT372" s="3"/>
      <c r="HU372" s="3"/>
      <c r="HV372" s="3"/>
      <c r="HW372" s="3"/>
      <c r="HX372" s="3"/>
      <c r="HY372" s="3"/>
      <c r="HZ372" s="3"/>
      <c r="IA372" s="3"/>
      <c r="IB372" s="3"/>
      <c r="IC372" s="3"/>
      <c r="ID372" s="3"/>
    </row>
    <row r="373" spans="120:238" x14ac:dyDescent="0.25">
      <c r="DP373" s="3"/>
      <c r="DQ373" s="3"/>
      <c r="DW373" s="3"/>
      <c r="DX373" s="3"/>
      <c r="ED373" s="3"/>
      <c r="EE373" s="3"/>
      <c r="EF373" s="55"/>
      <c r="EO373" s="3"/>
      <c r="EP373" s="55"/>
      <c r="FB373" s="3"/>
      <c r="FC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HA373" s="3"/>
      <c r="HB373" s="3"/>
      <c r="HC373" s="3"/>
      <c r="HD373" s="3"/>
      <c r="HE373" s="3"/>
      <c r="HF373" s="3"/>
      <c r="HG373" s="3"/>
      <c r="HH373" s="3"/>
      <c r="HI373" s="3"/>
      <c r="HJ373" s="3"/>
      <c r="HK373" s="3"/>
      <c r="HL373" s="3"/>
      <c r="HM373" s="3"/>
      <c r="HN373" s="55"/>
      <c r="HO373" s="3"/>
      <c r="HP373" s="3"/>
      <c r="HQ373" s="3"/>
      <c r="HR373" s="3"/>
      <c r="HS373" s="3"/>
      <c r="HT373" s="3"/>
      <c r="HU373" s="3"/>
      <c r="HV373" s="3"/>
      <c r="HW373" s="3"/>
      <c r="HX373" s="3"/>
      <c r="HY373" s="3"/>
      <c r="HZ373" s="3"/>
      <c r="IA373" s="3"/>
      <c r="IB373" s="3"/>
      <c r="IC373" s="3"/>
      <c r="ID373" s="3"/>
    </row>
    <row r="374" spans="120:238" x14ac:dyDescent="0.25">
      <c r="DP374" s="3"/>
      <c r="DQ374" s="3"/>
      <c r="DW374" s="3"/>
      <c r="DX374" s="3"/>
      <c r="ED374" s="3"/>
      <c r="EE374" s="3"/>
      <c r="EF374" s="55"/>
      <c r="EO374" s="3"/>
      <c r="EP374" s="55"/>
      <c r="FB374" s="3"/>
      <c r="FC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HA374" s="3"/>
      <c r="HB374" s="3"/>
      <c r="HC374" s="3"/>
      <c r="HD374" s="3"/>
      <c r="HE374" s="3"/>
      <c r="HF374" s="3"/>
      <c r="HG374" s="3"/>
      <c r="HH374" s="3"/>
      <c r="HI374" s="3"/>
      <c r="HJ374" s="3"/>
      <c r="HK374" s="3"/>
      <c r="HL374" s="3"/>
      <c r="HM374" s="3"/>
      <c r="HN374" s="55"/>
      <c r="HO374" s="3"/>
      <c r="HP374" s="3"/>
      <c r="HQ374" s="3"/>
      <c r="HR374" s="3"/>
      <c r="HS374" s="3"/>
      <c r="HT374" s="3"/>
      <c r="HU374" s="3"/>
      <c r="HV374" s="3"/>
      <c r="HW374" s="3"/>
      <c r="HX374" s="3"/>
      <c r="HY374" s="3"/>
      <c r="HZ374" s="3"/>
      <c r="IA374" s="3"/>
      <c r="IB374" s="3"/>
      <c r="IC374" s="3"/>
      <c r="ID374" s="3"/>
    </row>
    <row r="375" spans="120:238" x14ac:dyDescent="0.25">
      <c r="DP375" s="3"/>
      <c r="DQ375" s="3"/>
      <c r="DW375" s="3"/>
      <c r="DX375" s="3"/>
      <c r="ED375" s="3"/>
      <c r="EE375" s="3"/>
      <c r="EF375" s="55"/>
      <c r="EO375" s="3"/>
      <c r="EP375" s="55"/>
      <c r="FB375" s="3"/>
      <c r="FC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HA375" s="3"/>
      <c r="HB375" s="3"/>
      <c r="HC375" s="3"/>
      <c r="HD375" s="3"/>
      <c r="HE375" s="3"/>
      <c r="HF375" s="3"/>
      <c r="HG375" s="3"/>
      <c r="HH375" s="3"/>
      <c r="HI375" s="3"/>
      <c r="HJ375" s="3"/>
      <c r="HK375" s="3"/>
      <c r="HL375" s="3"/>
      <c r="HM375" s="3"/>
      <c r="HN375" s="55"/>
      <c r="HO375" s="3"/>
      <c r="HP375" s="3"/>
      <c r="HQ375" s="3"/>
      <c r="HR375" s="3"/>
      <c r="HS375" s="3"/>
      <c r="HT375" s="3"/>
      <c r="HU375" s="3"/>
      <c r="HV375" s="3"/>
      <c r="HW375" s="3"/>
      <c r="HX375" s="3"/>
      <c r="HY375" s="3"/>
      <c r="HZ375" s="3"/>
      <c r="IA375" s="3"/>
      <c r="IB375" s="3"/>
      <c r="IC375" s="3"/>
      <c r="ID375" s="3"/>
    </row>
    <row r="376" spans="120:238" x14ac:dyDescent="0.25">
      <c r="DP376" s="3"/>
      <c r="DQ376" s="3"/>
      <c r="DW376" s="3"/>
      <c r="DX376" s="3"/>
      <c r="ED376" s="3"/>
      <c r="EE376" s="3"/>
      <c r="EF376" s="55"/>
      <c r="EO376" s="3"/>
      <c r="EP376" s="55"/>
      <c r="FB376" s="3"/>
      <c r="FC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HA376" s="3"/>
      <c r="HB376" s="3"/>
      <c r="HC376" s="3"/>
      <c r="HD376" s="3"/>
      <c r="HE376" s="3"/>
      <c r="HF376" s="3"/>
      <c r="HG376" s="3"/>
      <c r="HH376" s="3"/>
      <c r="HI376" s="3"/>
      <c r="HJ376" s="3"/>
      <c r="HK376" s="3"/>
      <c r="HL376" s="3"/>
      <c r="HM376" s="3"/>
      <c r="HN376" s="55"/>
      <c r="HO376" s="3"/>
      <c r="HP376" s="3"/>
      <c r="HQ376" s="3"/>
      <c r="HR376" s="3"/>
      <c r="HS376" s="3"/>
      <c r="HT376" s="3"/>
      <c r="HU376" s="3"/>
      <c r="HV376" s="3"/>
      <c r="HW376" s="3"/>
      <c r="HX376" s="3"/>
      <c r="HY376" s="3"/>
      <c r="HZ376" s="3"/>
      <c r="IA376" s="3"/>
      <c r="IB376" s="3"/>
      <c r="IC376" s="3"/>
      <c r="ID376" s="3"/>
    </row>
    <row r="377" spans="120:238" x14ac:dyDescent="0.25">
      <c r="DP377" s="3"/>
      <c r="DQ377" s="3"/>
      <c r="DW377" s="3"/>
      <c r="DX377" s="3"/>
      <c r="ED377" s="3"/>
      <c r="EE377" s="3"/>
      <c r="EF377" s="55"/>
      <c r="EO377" s="3"/>
      <c r="EP377" s="55"/>
      <c r="FB377" s="3"/>
      <c r="FC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HA377" s="3"/>
      <c r="HB377" s="3"/>
      <c r="HC377" s="3"/>
      <c r="HD377" s="3"/>
      <c r="HE377" s="3"/>
      <c r="HF377" s="3"/>
      <c r="HG377" s="3"/>
      <c r="HH377" s="3"/>
      <c r="HI377" s="3"/>
      <c r="HJ377" s="3"/>
      <c r="HK377" s="3"/>
      <c r="HL377" s="3"/>
      <c r="HM377" s="3"/>
      <c r="HN377" s="55"/>
      <c r="HO377" s="3"/>
      <c r="HP377" s="3"/>
      <c r="HQ377" s="3"/>
      <c r="HR377" s="3"/>
      <c r="HS377" s="3"/>
      <c r="HT377" s="3"/>
      <c r="HU377" s="3"/>
      <c r="HV377" s="3"/>
      <c r="HW377" s="3"/>
      <c r="HX377" s="3"/>
      <c r="HY377" s="3"/>
      <c r="HZ377" s="3"/>
      <c r="IA377" s="3"/>
      <c r="IB377" s="3"/>
      <c r="IC377" s="3"/>
      <c r="ID377" s="3"/>
    </row>
    <row r="378" spans="120:238" x14ac:dyDescent="0.25">
      <c r="DP378" s="3"/>
      <c r="DQ378" s="3"/>
      <c r="DW378" s="3"/>
      <c r="DX378" s="3"/>
      <c r="ED378" s="3"/>
      <c r="EE378" s="3"/>
      <c r="EF378" s="55"/>
      <c r="EO378" s="3"/>
      <c r="EP378" s="55"/>
      <c r="FB378" s="3"/>
      <c r="FC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HA378" s="3"/>
      <c r="HB378" s="3"/>
      <c r="HC378" s="3"/>
      <c r="HD378" s="3"/>
      <c r="HE378" s="3"/>
      <c r="HF378" s="3"/>
      <c r="HG378" s="3"/>
      <c r="HH378" s="3"/>
      <c r="HI378" s="3"/>
      <c r="HJ378" s="3"/>
      <c r="HK378" s="3"/>
      <c r="HL378" s="3"/>
      <c r="HM378" s="3"/>
      <c r="HN378" s="55"/>
      <c r="HO378" s="3"/>
      <c r="HP378" s="3"/>
      <c r="HQ378" s="3"/>
      <c r="HR378" s="3"/>
      <c r="HS378" s="3"/>
      <c r="HT378" s="3"/>
      <c r="HU378" s="3"/>
      <c r="HV378" s="3"/>
      <c r="HW378" s="3"/>
      <c r="HX378" s="3"/>
      <c r="HY378" s="3"/>
      <c r="HZ378" s="3"/>
      <c r="IA378" s="3"/>
      <c r="IB378" s="3"/>
      <c r="IC378" s="3"/>
      <c r="ID378" s="3"/>
    </row>
    <row r="379" spans="120:238" x14ac:dyDescent="0.25">
      <c r="DP379" s="3"/>
      <c r="DQ379" s="3"/>
      <c r="DW379" s="3"/>
      <c r="DX379" s="3"/>
      <c r="ED379" s="3"/>
      <c r="EE379" s="3"/>
      <c r="EF379" s="55"/>
      <c r="EO379" s="3"/>
      <c r="EP379" s="55"/>
      <c r="FB379" s="3"/>
      <c r="FC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HA379" s="3"/>
      <c r="HB379" s="3"/>
      <c r="HC379" s="3"/>
      <c r="HD379" s="3"/>
      <c r="HE379" s="3"/>
      <c r="HF379" s="3"/>
      <c r="HG379" s="3"/>
      <c r="HH379" s="3"/>
      <c r="HI379" s="3"/>
      <c r="HJ379" s="3"/>
      <c r="HK379" s="3"/>
      <c r="HL379" s="3"/>
      <c r="HM379" s="3"/>
      <c r="HN379" s="55"/>
      <c r="HO379" s="3"/>
      <c r="HP379" s="3"/>
      <c r="HQ379" s="3"/>
      <c r="HR379" s="3"/>
      <c r="HS379" s="3"/>
      <c r="HT379" s="3"/>
      <c r="HU379" s="3"/>
      <c r="HV379" s="3"/>
      <c r="HW379" s="3"/>
      <c r="HX379" s="3"/>
      <c r="HY379" s="3"/>
      <c r="HZ379" s="3"/>
      <c r="IA379" s="3"/>
      <c r="IB379" s="3"/>
      <c r="IC379" s="3"/>
      <c r="ID379" s="3"/>
    </row>
    <row r="380" spans="120:238" x14ac:dyDescent="0.25">
      <c r="DP380" s="3"/>
      <c r="DQ380" s="3"/>
      <c r="DW380" s="3"/>
      <c r="DX380" s="3"/>
      <c r="ED380" s="3"/>
      <c r="EE380" s="3"/>
      <c r="EF380" s="55"/>
      <c r="EO380" s="3"/>
      <c r="EP380" s="55"/>
      <c r="FB380" s="3"/>
      <c r="FC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HA380" s="3"/>
      <c r="HB380" s="3"/>
      <c r="HC380" s="3"/>
      <c r="HD380" s="3"/>
      <c r="HE380" s="3"/>
      <c r="HF380" s="3"/>
      <c r="HG380" s="3"/>
      <c r="HH380" s="3"/>
      <c r="HI380" s="3"/>
      <c r="HJ380" s="3"/>
      <c r="HK380" s="3"/>
      <c r="HL380" s="3"/>
      <c r="HM380" s="3"/>
      <c r="HN380" s="55"/>
      <c r="HO380" s="3"/>
      <c r="HP380" s="3"/>
      <c r="HQ380" s="3"/>
      <c r="HR380" s="3"/>
      <c r="HS380" s="3"/>
      <c r="HT380" s="3"/>
      <c r="HU380" s="3"/>
      <c r="HV380" s="3"/>
      <c r="HW380" s="3"/>
      <c r="HX380" s="3"/>
      <c r="HY380" s="3"/>
      <c r="HZ380" s="3"/>
      <c r="IA380" s="3"/>
      <c r="IB380" s="3"/>
      <c r="IC380" s="3"/>
      <c r="ID380" s="3"/>
    </row>
    <row r="381" spans="120:238" x14ac:dyDescent="0.25">
      <c r="DP381" s="3"/>
      <c r="DQ381" s="3"/>
      <c r="DW381" s="3"/>
      <c r="DX381" s="3"/>
      <c r="ED381" s="3"/>
      <c r="EE381" s="3"/>
      <c r="EF381" s="55"/>
      <c r="EO381" s="3"/>
      <c r="EP381" s="55"/>
      <c r="FB381" s="3"/>
      <c r="FC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HA381" s="3"/>
      <c r="HB381" s="3"/>
      <c r="HC381" s="3"/>
      <c r="HD381" s="3"/>
      <c r="HE381" s="3"/>
      <c r="HF381" s="3"/>
      <c r="HG381" s="3"/>
      <c r="HH381" s="3"/>
      <c r="HI381" s="3"/>
      <c r="HJ381" s="3"/>
      <c r="HK381" s="3"/>
      <c r="HL381" s="3"/>
      <c r="HM381" s="3"/>
      <c r="HN381" s="55"/>
      <c r="HO381" s="3"/>
      <c r="HP381" s="3"/>
      <c r="HQ381" s="3"/>
      <c r="HR381" s="3"/>
      <c r="HS381" s="3"/>
      <c r="HT381" s="3"/>
      <c r="HU381" s="3"/>
      <c r="HV381" s="3"/>
      <c r="HW381" s="3"/>
      <c r="HX381" s="3"/>
      <c r="HY381" s="3"/>
      <c r="HZ381" s="3"/>
      <c r="IA381" s="3"/>
      <c r="IB381" s="3"/>
      <c r="IC381" s="3"/>
      <c r="ID381" s="3"/>
    </row>
    <row r="382" spans="120:238" x14ac:dyDescent="0.25">
      <c r="DP382" s="3"/>
      <c r="DQ382" s="3"/>
      <c r="DW382" s="3"/>
      <c r="DX382" s="3"/>
      <c r="ED382" s="3"/>
      <c r="EE382" s="3"/>
      <c r="EF382" s="55"/>
      <c r="EO382" s="3"/>
      <c r="EP382" s="55"/>
      <c r="FB382" s="3"/>
      <c r="FC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HA382" s="3"/>
      <c r="HB382" s="3"/>
      <c r="HC382" s="3"/>
      <c r="HD382" s="3"/>
      <c r="HE382" s="3"/>
      <c r="HF382" s="3"/>
      <c r="HG382" s="3"/>
      <c r="HH382" s="3"/>
      <c r="HI382" s="3"/>
      <c r="HJ382" s="3"/>
      <c r="HK382" s="3"/>
      <c r="HL382" s="3"/>
      <c r="HM382" s="3"/>
      <c r="HN382" s="55"/>
      <c r="HO382" s="3"/>
      <c r="HP382" s="3"/>
      <c r="HQ382" s="3"/>
      <c r="HR382" s="3"/>
      <c r="HS382" s="3"/>
      <c r="HT382" s="3"/>
      <c r="HU382" s="3"/>
      <c r="HV382" s="3"/>
      <c r="HW382" s="3"/>
      <c r="HX382" s="3"/>
      <c r="HY382" s="3"/>
      <c r="HZ382" s="3"/>
      <c r="IA382" s="3"/>
      <c r="IB382" s="3"/>
      <c r="IC382" s="3"/>
      <c r="ID382" s="3"/>
    </row>
    <row r="383" spans="120:238" x14ac:dyDescent="0.25">
      <c r="DP383" s="3"/>
      <c r="DQ383" s="3"/>
      <c r="DW383" s="3"/>
      <c r="DX383" s="3"/>
      <c r="ED383" s="3"/>
      <c r="EE383" s="3"/>
      <c r="EF383" s="55"/>
      <c r="EO383" s="3"/>
      <c r="EP383" s="55"/>
      <c r="FB383" s="3"/>
      <c r="FC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HA383" s="3"/>
      <c r="HB383" s="3"/>
      <c r="HC383" s="3"/>
      <c r="HD383" s="3"/>
      <c r="HE383" s="3"/>
      <c r="HF383" s="3"/>
      <c r="HG383" s="3"/>
      <c r="HH383" s="3"/>
      <c r="HI383" s="3"/>
      <c r="HJ383" s="3"/>
      <c r="HK383" s="3"/>
      <c r="HL383" s="3"/>
      <c r="HM383" s="3"/>
      <c r="HN383" s="55"/>
      <c r="HO383" s="3"/>
      <c r="HP383" s="3"/>
      <c r="HQ383" s="3"/>
      <c r="HR383" s="3"/>
      <c r="HS383" s="3"/>
      <c r="HT383" s="3"/>
      <c r="HU383" s="3"/>
      <c r="HV383" s="3"/>
      <c r="HW383" s="3"/>
      <c r="HX383" s="3"/>
      <c r="HY383" s="3"/>
      <c r="HZ383" s="3"/>
      <c r="IA383" s="3"/>
      <c r="IB383" s="3"/>
      <c r="IC383" s="3"/>
      <c r="ID383" s="3"/>
    </row>
    <row r="384" spans="120:238" x14ac:dyDescent="0.25">
      <c r="DP384" s="3"/>
      <c r="DQ384" s="3"/>
      <c r="DW384" s="3"/>
      <c r="DX384" s="3"/>
      <c r="ED384" s="3"/>
      <c r="EE384" s="3"/>
      <c r="EF384" s="55"/>
      <c r="EO384" s="3"/>
      <c r="EP384" s="55"/>
      <c r="FB384" s="3"/>
      <c r="FC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HA384" s="3"/>
      <c r="HB384" s="3"/>
      <c r="HC384" s="3"/>
      <c r="HD384" s="3"/>
      <c r="HE384" s="3"/>
      <c r="HF384" s="3"/>
      <c r="HG384" s="3"/>
      <c r="HH384" s="3"/>
      <c r="HI384" s="3"/>
      <c r="HJ384" s="3"/>
      <c r="HK384" s="3"/>
      <c r="HL384" s="3"/>
      <c r="HM384" s="3"/>
      <c r="HN384" s="55"/>
      <c r="HO384" s="3"/>
      <c r="HP384" s="3"/>
      <c r="HQ384" s="3"/>
      <c r="HR384" s="3"/>
      <c r="HS384" s="3"/>
      <c r="HT384" s="3"/>
      <c r="HU384" s="3"/>
      <c r="HV384" s="3"/>
      <c r="HW384" s="3"/>
      <c r="HX384" s="3"/>
      <c r="HY384" s="3"/>
      <c r="HZ384" s="3"/>
      <c r="IA384" s="3"/>
      <c r="IB384" s="3"/>
      <c r="IC384" s="3"/>
      <c r="ID384" s="3"/>
    </row>
    <row r="385" spans="120:238" x14ac:dyDescent="0.25">
      <c r="DP385" s="3"/>
      <c r="DQ385" s="3"/>
      <c r="DW385" s="3"/>
      <c r="DX385" s="3"/>
      <c r="ED385" s="3"/>
      <c r="EE385" s="3"/>
      <c r="EF385" s="55"/>
      <c r="EO385" s="3"/>
      <c r="EP385" s="55"/>
      <c r="FB385" s="3"/>
      <c r="FC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HA385" s="3"/>
      <c r="HB385" s="3"/>
      <c r="HC385" s="3"/>
      <c r="HD385" s="3"/>
      <c r="HE385" s="3"/>
      <c r="HF385" s="3"/>
      <c r="HG385" s="3"/>
      <c r="HH385" s="3"/>
      <c r="HI385" s="3"/>
      <c r="HJ385" s="3"/>
      <c r="HK385" s="3"/>
      <c r="HL385" s="3"/>
      <c r="HM385" s="3"/>
      <c r="HN385" s="55"/>
      <c r="HO385" s="3"/>
      <c r="HP385" s="3"/>
      <c r="HQ385" s="3"/>
      <c r="HR385" s="3"/>
      <c r="HS385" s="3"/>
      <c r="HT385" s="3"/>
      <c r="HU385" s="3"/>
      <c r="HV385" s="3"/>
      <c r="HW385" s="3"/>
      <c r="HX385" s="3"/>
      <c r="HY385" s="3"/>
      <c r="HZ385" s="3"/>
      <c r="IA385" s="3"/>
      <c r="IB385" s="3"/>
      <c r="IC385" s="3"/>
      <c r="ID385" s="3"/>
    </row>
    <row r="386" spans="120:238" x14ac:dyDescent="0.25">
      <c r="DP386" s="3"/>
      <c r="DQ386" s="3"/>
      <c r="DW386" s="3"/>
      <c r="DX386" s="3"/>
      <c r="ED386" s="3"/>
      <c r="EE386" s="3"/>
      <c r="EF386" s="55"/>
      <c r="EO386" s="3"/>
      <c r="EP386" s="55"/>
      <c r="FB386" s="3"/>
      <c r="FC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HA386" s="3"/>
      <c r="HB386" s="3"/>
      <c r="HC386" s="3"/>
      <c r="HD386" s="3"/>
      <c r="HE386" s="3"/>
      <c r="HF386" s="3"/>
      <c r="HG386" s="3"/>
      <c r="HH386" s="3"/>
      <c r="HI386" s="3"/>
      <c r="HJ386" s="3"/>
      <c r="HK386" s="3"/>
      <c r="HL386" s="3"/>
      <c r="HM386" s="3"/>
      <c r="HN386" s="55"/>
      <c r="HO386" s="3"/>
      <c r="HP386" s="3"/>
      <c r="HQ386" s="3"/>
      <c r="HR386" s="3"/>
      <c r="HS386" s="3"/>
      <c r="HT386" s="3"/>
      <c r="HU386" s="3"/>
      <c r="HV386" s="3"/>
      <c r="HW386" s="3"/>
      <c r="HX386" s="3"/>
      <c r="HY386" s="3"/>
      <c r="HZ386" s="3"/>
      <c r="IA386" s="3"/>
      <c r="IB386" s="3"/>
      <c r="IC386" s="3"/>
      <c r="ID386" s="3"/>
    </row>
  </sheetData>
  <autoFilter ref="A1:AV386" xr:uid="{7C5933DE-65BE-4C02-AF5B-8789EDDE0F60}"/>
  <mergeCells count="2">
    <mergeCell ref="AX1:AX27"/>
    <mergeCell ref="CF1:CF27"/>
  </mergeCells>
  <conditionalFormatting sqref="D3:I1048576 F2:I230 L2:AF1048576">
    <cfRule type="cellIs" dxfId="3606" priority="105" operator="equal">
      <formula>0</formula>
    </cfRule>
  </conditionalFormatting>
  <conditionalFormatting sqref="BG1:BG3 BG5:BG1048576">
    <cfRule type="dataBar" priority="103">
      <dataBar>
        <cfvo type="min"/>
        <cfvo type="max"/>
        <color rgb="FF63C384"/>
      </dataBar>
      <extLst>
        <ext xmlns:x14="http://schemas.microsoft.com/office/spreadsheetml/2009/9/main" uri="{B025F937-C7B1-47D3-B67F-A62EFF666E3E}">
          <x14:id>{E63ED15E-4BB5-4D7C-B1DB-6559BFEEAE02}</x14:id>
        </ext>
      </extLst>
    </cfRule>
  </conditionalFormatting>
  <conditionalFormatting sqref="EC1:EC6 EC72:EC1048576">
    <cfRule type="colorScale" priority="101">
      <colorScale>
        <cfvo type="min"/>
        <cfvo type="max"/>
        <color rgb="FF63BE7B"/>
        <color rgb="FFFFEF9C"/>
      </colorScale>
    </cfRule>
    <cfRule type="colorScale" priority="102">
      <colorScale>
        <cfvo type="min"/>
        <cfvo type="percentile" val="50"/>
        <cfvo type="max"/>
        <color rgb="FFF8696B"/>
        <color rgb="FFFCFCFF"/>
        <color rgb="FF5A8AC6"/>
      </colorScale>
    </cfRule>
  </conditionalFormatting>
  <conditionalFormatting sqref="CB1:CB5 CE1:CE1048576 CB9:CB1048576">
    <cfRule type="dataBar" priority="100">
      <dataBar>
        <cfvo type="min"/>
        <cfvo type="max"/>
        <color rgb="FF63C384"/>
      </dataBar>
      <extLst>
        <ext xmlns:x14="http://schemas.microsoft.com/office/spreadsheetml/2009/9/main" uri="{B025F937-C7B1-47D3-B67F-A62EFF666E3E}">
          <x14:id>{9B4E3AB4-A47E-40E1-9293-19EDBABCBB2F}</x14:id>
        </ext>
      </extLst>
    </cfRule>
  </conditionalFormatting>
  <conditionalFormatting sqref="BK1:BK3 BK5:BK1048576">
    <cfRule type="dataBar" priority="95">
      <dataBar>
        <cfvo type="min"/>
        <cfvo type="max"/>
        <color rgb="FF63C384"/>
      </dataBar>
      <extLst>
        <ext xmlns:x14="http://schemas.microsoft.com/office/spreadsheetml/2009/9/main" uri="{B025F937-C7B1-47D3-B67F-A62EFF666E3E}">
          <x14:id>{4653C3A4-A375-4EA0-A88E-1C965737C4CA}</x14:id>
        </ext>
      </extLst>
    </cfRule>
    <cfRule type="cellIs" dxfId="3605" priority="99" operator="equal">
      <formula>0</formula>
    </cfRule>
  </conditionalFormatting>
  <conditionalFormatting sqref="BJ1:BJ3 BJ72:BJ1048576 BJ5:BJ6">
    <cfRule type="colorScale" priority="97">
      <colorScale>
        <cfvo type="min"/>
        <cfvo type="max"/>
        <color rgb="FF63BE7B"/>
        <color rgb="FFFFEF9C"/>
      </colorScale>
    </cfRule>
    <cfRule type="colorScale" priority="98">
      <colorScale>
        <cfvo type="min"/>
        <cfvo type="percentile" val="50"/>
        <cfvo type="max"/>
        <color rgb="FFF8696B"/>
        <color rgb="FFFCFCFF"/>
        <color rgb="FF5A8AC6"/>
      </colorScale>
    </cfRule>
  </conditionalFormatting>
  <conditionalFormatting sqref="BJ1:BJ3 BJ5:BJ1048576">
    <cfRule type="cellIs" dxfId="3604" priority="96" operator="equal">
      <formula>0</formula>
    </cfRule>
  </conditionalFormatting>
  <conditionalFormatting sqref="CB1:CB5 CB9:CB1048576">
    <cfRule type="cellIs" dxfId="3603" priority="94" operator="equal">
      <formula>0</formula>
    </cfRule>
  </conditionalFormatting>
  <conditionalFormatting sqref="BN72:BN1048576 BN5:BN6">
    <cfRule type="colorScale" priority="92">
      <colorScale>
        <cfvo type="min"/>
        <cfvo type="max"/>
        <color rgb="FF63BE7B"/>
        <color rgb="FFFFEF9C"/>
      </colorScale>
    </cfRule>
    <cfRule type="colorScale" priority="93">
      <colorScale>
        <cfvo type="min"/>
        <cfvo type="percentile" val="50"/>
        <cfvo type="max"/>
        <color rgb="FFF8696B"/>
        <color rgb="FFFCFCFF"/>
        <color rgb="FF5A8AC6"/>
      </colorScale>
    </cfRule>
  </conditionalFormatting>
  <conditionalFormatting sqref="BN5:BN1048576">
    <cfRule type="dataBar" priority="90">
      <dataBar>
        <cfvo type="min"/>
        <cfvo type="max"/>
        <color rgb="FF63C384"/>
      </dataBar>
      <extLst>
        <ext xmlns:x14="http://schemas.microsoft.com/office/spreadsheetml/2009/9/main" uri="{B025F937-C7B1-47D3-B67F-A62EFF666E3E}">
          <x14:id>{6A0DDEF0-7E7B-4DDA-88E7-F27831AB1F31}</x14:id>
        </ext>
      </extLst>
    </cfRule>
    <cfRule type="cellIs" dxfId="3602" priority="91" operator="equal">
      <formula>0</formula>
    </cfRule>
  </conditionalFormatting>
  <conditionalFormatting sqref="BE1:BE1048576">
    <cfRule type="containsText" dxfId="3601" priority="88" operator="containsText" text="sor*">
      <formula>NOT(ISERROR(SEARCH("sor*",BE1)))</formula>
    </cfRule>
  </conditionalFormatting>
  <conditionalFormatting sqref="BI1:BI3 BI5:BI1048576">
    <cfRule type="containsText" dxfId="3600" priority="87" operator="containsText" text="sor*">
      <formula>NOT(ISERROR(SEARCH("sor*",BI1)))</formula>
    </cfRule>
  </conditionalFormatting>
  <conditionalFormatting sqref="CC1:CD1 CC5:CD5 CD2:CD4 CC24:CD1048576 CD20:CD23">
    <cfRule type="dataBar" priority="86">
      <dataBar>
        <cfvo type="min"/>
        <cfvo type="max"/>
        <color rgb="FF63C384"/>
      </dataBar>
      <extLst>
        <ext xmlns:x14="http://schemas.microsoft.com/office/spreadsheetml/2009/9/main" uri="{B025F937-C7B1-47D3-B67F-A62EFF666E3E}">
          <x14:id>{774EF8E8-E790-4975-A7F0-243D0D270271}</x14:id>
        </ext>
      </extLst>
    </cfRule>
  </conditionalFormatting>
  <conditionalFormatting sqref="CC6:CD6 CD7:CD55">
    <cfRule type="dataBar" priority="85">
      <dataBar>
        <cfvo type="min"/>
        <cfvo type="max"/>
        <color rgb="FF63C384"/>
      </dataBar>
      <extLst>
        <ext xmlns:x14="http://schemas.microsoft.com/office/spreadsheetml/2009/9/main" uri="{B025F937-C7B1-47D3-B67F-A62EFF666E3E}">
          <x14:id>{7AC6979C-717A-42F4-8E1A-AADC79E86211}</x14:id>
        </ext>
      </extLst>
    </cfRule>
  </conditionalFormatting>
  <conditionalFormatting sqref="CC13">
    <cfRule type="dataBar" priority="84">
      <dataBar>
        <cfvo type="min"/>
        <cfvo type="max"/>
        <color rgb="FF63C384"/>
      </dataBar>
      <extLst>
        <ext xmlns:x14="http://schemas.microsoft.com/office/spreadsheetml/2009/9/main" uri="{B025F937-C7B1-47D3-B67F-A62EFF666E3E}">
          <x14:id>{024E3312-2DFF-4B69-9412-D967385B1DB4}</x14:id>
        </ext>
      </extLst>
    </cfRule>
  </conditionalFormatting>
  <conditionalFormatting sqref="CD14:CD19">
    <cfRule type="dataBar" priority="83">
      <dataBar>
        <cfvo type="min"/>
        <cfvo type="max"/>
        <color rgb="FF63C384"/>
      </dataBar>
      <extLst>
        <ext xmlns:x14="http://schemas.microsoft.com/office/spreadsheetml/2009/9/main" uri="{B025F937-C7B1-47D3-B67F-A62EFF666E3E}">
          <x14:id>{E4AAF7AA-724A-428B-B0A7-6D61C268DB84}</x14:id>
        </ext>
      </extLst>
    </cfRule>
  </conditionalFormatting>
  <conditionalFormatting sqref="CD13">
    <cfRule type="dataBar" priority="82">
      <dataBar>
        <cfvo type="min"/>
        <cfvo type="max"/>
        <color rgb="FF63C384"/>
      </dataBar>
      <extLst>
        <ext xmlns:x14="http://schemas.microsoft.com/office/spreadsheetml/2009/9/main" uri="{B025F937-C7B1-47D3-B67F-A62EFF666E3E}">
          <x14:id>{7CBD97B0-7C66-4F4A-BD1B-6A6F54982E59}</x14:id>
        </ext>
      </extLst>
    </cfRule>
  </conditionalFormatting>
  <conditionalFormatting sqref="CB6:CB48">
    <cfRule type="dataBar" priority="81">
      <dataBar>
        <cfvo type="min"/>
        <cfvo type="max"/>
        <color rgb="FF63C384"/>
      </dataBar>
      <extLst>
        <ext xmlns:x14="http://schemas.microsoft.com/office/spreadsheetml/2009/9/main" uri="{B025F937-C7B1-47D3-B67F-A62EFF666E3E}">
          <x14:id>{3E944DEF-3A12-4EDD-B365-BDFF83F5B2A1}</x14:id>
        </ext>
      </extLst>
    </cfRule>
  </conditionalFormatting>
  <conditionalFormatting sqref="DM1:DO1 DM5:DO5 DN2:DO4 DM24:DO1048576 DN20:DO23">
    <cfRule type="dataBar" priority="80">
      <dataBar>
        <cfvo type="min"/>
        <cfvo type="max"/>
        <color rgb="FF63C384"/>
      </dataBar>
      <extLst>
        <ext xmlns:x14="http://schemas.microsoft.com/office/spreadsheetml/2009/9/main" uri="{B025F937-C7B1-47D3-B67F-A62EFF666E3E}">
          <x14:id>{C63F10EA-64EE-4431-B5D8-942BE2A047AD}</x14:id>
        </ext>
      </extLst>
    </cfRule>
  </conditionalFormatting>
  <conditionalFormatting sqref="DM6:DO6 DN7:DO55">
    <cfRule type="dataBar" priority="79">
      <dataBar>
        <cfvo type="min"/>
        <cfvo type="max"/>
        <color rgb="FF63C384"/>
      </dataBar>
      <extLst>
        <ext xmlns:x14="http://schemas.microsoft.com/office/spreadsheetml/2009/9/main" uri="{B025F937-C7B1-47D3-B67F-A62EFF666E3E}">
          <x14:id>{F7CA70E6-0511-453E-8558-5DD934AF88BE}</x14:id>
        </ext>
      </extLst>
    </cfRule>
  </conditionalFormatting>
  <conditionalFormatting sqref="DM13">
    <cfRule type="dataBar" priority="78">
      <dataBar>
        <cfvo type="min"/>
        <cfvo type="max"/>
        <color rgb="FF63C384"/>
      </dataBar>
      <extLst>
        <ext xmlns:x14="http://schemas.microsoft.com/office/spreadsheetml/2009/9/main" uri="{B025F937-C7B1-47D3-B67F-A62EFF666E3E}">
          <x14:id>{A85EA7C1-B991-4A53-8D6F-30EC83C812FD}</x14:id>
        </ext>
      </extLst>
    </cfRule>
  </conditionalFormatting>
  <conditionalFormatting sqref="DN14:DO19">
    <cfRule type="dataBar" priority="77">
      <dataBar>
        <cfvo type="min"/>
        <cfvo type="max"/>
        <color rgb="FF63C384"/>
      </dataBar>
      <extLst>
        <ext xmlns:x14="http://schemas.microsoft.com/office/spreadsheetml/2009/9/main" uri="{B025F937-C7B1-47D3-B67F-A62EFF666E3E}">
          <x14:id>{5790EFA1-9B9D-49B9-8F5B-39D9D68791FA}</x14:id>
        </ext>
      </extLst>
    </cfRule>
  </conditionalFormatting>
  <conditionalFormatting sqref="DN13:DO13">
    <cfRule type="dataBar" priority="76">
      <dataBar>
        <cfvo type="min"/>
        <cfvo type="max"/>
        <color rgb="FF63C384"/>
      </dataBar>
      <extLst>
        <ext xmlns:x14="http://schemas.microsoft.com/office/spreadsheetml/2009/9/main" uri="{B025F937-C7B1-47D3-B67F-A62EFF666E3E}">
          <x14:id>{29CA657F-21F2-4E10-BA53-7E236F719287}</x14:id>
        </ext>
      </extLst>
    </cfRule>
  </conditionalFormatting>
  <conditionalFormatting sqref="BH1:BH1048576">
    <cfRule type="dataBar" priority="75">
      <dataBar>
        <cfvo type="min"/>
        <cfvo type="max"/>
        <color rgb="FF63C384"/>
      </dataBar>
      <extLst>
        <ext xmlns:x14="http://schemas.microsoft.com/office/spreadsheetml/2009/9/main" uri="{B025F937-C7B1-47D3-B67F-A62EFF666E3E}">
          <x14:id>{5C2FB6C2-54A3-4C7C-8E2E-7BBDF3E1DD4D}</x14:id>
        </ext>
      </extLst>
    </cfRule>
  </conditionalFormatting>
  <conditionalFormatting sqref="BL1:BL1048576">
    <cfRule type="dataBar" priority="74">
      <dataBar>
        <cfvo type="min"/>
        <cfvo type="max"/>
        <color rgb="FF63C384"/>
      </dataBar>
      <extLst>
        <ext xmlns:x14="http://schemas.microsoft.com/office/spreadsheetml/2009/9/main" uri="{B025F937-C7B1-47D3-B67F-A62EFF666E3E}">
          <x14:id>{B9128680-4A87-4495-8BA0-067391EEC445}</x14:id>
        </ext>
      </extLst>
    </cfRule>
  </conditionalFormatting>
  <conditionalFormatting sqref="BN1:BN3">
    <cfRule type="colorScale" priority="72">
      <colorScale>
        <cfvo type="min"/>
        <cfvo type="max"/>
        <color rgb="FF63BE7B"/>
        <color rgb="FFFFEF9C"/>
      </colorScale>
    </cfRule>
    <cfRule type="colorScale" priority="73">
      <colorScale>
        <cfvo type="min"/>
        <cfvo type="percentile" val="50"/>
        <cfvo type="max"/>
        <color rgb="FFF8696B"/>
        <color rgb="FFFCFCFF"/>
        <color rgb="FF5A8AC6"/>
      </colorScale>
    </cfRule>
  </conditionalFormatting>
  <conditionalFormatting sqref="BN1:BN3">
    <cfRule type="dataBar" priority="70">
      <dataBar>
        <cfvo type="min"/>
        <cfvo type="max"/>
        <color rgb="FF63C384"/>
      </dataBar>
      <extLst>
        <ext xmlns:x14="http://schemas.microsoft.com/office/spreadsheetml/2009/9/main" uri="{B025F937-C7B1-47D3-B67F-A62EFF666E3E}">
          <x14:id>{53229B16-825F-40CF-8A00-0CB595DEA65E}</x14:id>
        </ext>
      </extLst>
    </cfRule>
    <cfRule type="cellIs" dxfId="3599" priority="71" operator="equal">
      <formula>0</formula>
    </cfRule>
  </conditionalFormatting>
  <conditionalFormatting sqref="CM1:CM1048576">
    <cfRule type="containsText" dxfId="3598" priority="47" operator="containsText" text="sor*">
      <formula>NOT(ISERROR(SEARCH("sor*",CM1)))</formula>
    </cfRule>
  </conditionalFormatting>
  <conditionalFormatting sqref="BS1:BS4 BS32:BS1048576 BS6">
    <cfRule type="containsBlanks" dxfId="3597" priority="64">
      <formula>LEN(TRIM(BS1))=0</formula>
    </cfRule>
    <cfRule type="cellIs" dxfId="3596" priority="65" operator="between">
      <formula>0</formula>
      <formula>2</formula>
    </cfRule>
  </conditionalFormatting>
  <conditionalFormatting sqref="BA7">
    <cfRule type="expression" dxfId="3595" priority="63">
      <formula>BS7="TRUE"</formula>
    </cfRule>
  </conditionalFormatting>
  <conditionalFormatting sqref="GR1:GR1048576">
    <cfRule type="containsText" dxfId="3594" priority="62" operator="containsText" text="t30">
      <formula>NOT(ISERROR(SEARCH("t30",GR1)))</formula>
    </cfRule>
  </conditionalFormatting>
  <conditionalFormatting sqref="GD1:GD1048576">
    <cfRule type="containsText" dxfId="3593" priority="61" operator="containsText" text="t30">
      <formula>NOT(ISERROR(SEARCH("t30",GD1)))</formula>
    </cfRule>
  </conditionalFormatting>
  <conditionalFormatting sqref="EL8:EL67">
    <cfRule type="dataBar" priority="60">
      <dataBar>
        <cfvo type="min"/>
        <cfvo type="max"/>
        <color rgb="FF63C384"/>
      </dataBar>
      <extLst>
        <ext xmlns:x14="http://schemas.microsoft.com/office/spreadsheetml/2009/9/main" uri="{B025F937-C7B1-47D3-B67F-A62EFF666E3E}">
          <x14:id>{EB61C612-4072-4ECE-8304-B77FA43534B6}</x14:id>
        </ext>
      </extLst>
    </cfRule>
  </conditionalFormatting>
  <conditionalFormatting sqref="CL1:CL3 CL5:CL1048576">
    <cfRule type="dataBar" priority="59">
      <dataBar>
        <cfvo type="min"/>
        <cfvo type="max"/>
        <color rgb="FF63C384"/>
      </dataBar>
      <extLst>
        <ext xmlns:x14="http://schemas.microsoft.com/office/spreadsheetml/2009/9/main" uri="{B025F937-C7B1-47D3-B67F-A62EFF666E3E}">
          <x14:id>{BC10604C-FBA5-4887-8144-993E01978383}</x14:id>
        </ext>
      </extLst>
    </cfRule>
  </conditionalFormatting>
  <conditionalFormatting sqref="CO1:CO3 CO5:CO1048576">
    <cfRule type="dataBar" priority="58">
      <dataBar>
        <cfvo type="min"/>
        <cfvo type="max"/>
        <color rgb="FF63C384"/>
      </dataBar>
      <extLst>
        <ext xmlns:x14="http://schemas.microsoft.com/office/spreadsheetml/2009/9/main" uri="{B025F937-C7B1-47D3-B67F-A62EFF666E3E}">
          <x14:id>{AA748903-E4B7-4236-A7AB-4A81BA11C6ED}</x14:id>
        </ext>
      </extLst>
    </cfRule>
  </conditionalFormatting>
  <conditionalFormatting sqref="CS1:CS3 CS5:CS1048576">
    <cfRule type="dataBar" priority="53">
      <dataBar>
        <cfvo type="min"/>
        <cfvo type="max"/>
        <color rgb="FF63C384"/>
      </dataBar>
      <extLst>
        <ext xmlns:x14="http://schemas.microsoft.com/office/spreadsheetml/2009/9/main" uri="{B025F937-C7B1-47D3-B67F-A62EFF666E3E}">
          <x14:id>{D968E420-4691-4E84-AA85-94BE1A5F500A}</x14:id>
        </ext>
      </extLst>
    </cfRule>
    <cfRule type="cellIs" dxfId="3592" priority="57" operator="equal">
      <formula>0</formula>
    </cfRule>
  </conditionalFormatting>
  <conditionalFormatting sqref="CR1:CR3 CR72:CR1048576 CR5:CR6">
    <cfRule type="colorScale" priority="55">
      <colorScale>
        <cfvo type="min"/>
        <cfvo type="max"/>
        <color rgb="FF63BE7B"/>
        <color rgb="FFFFEF9C"/>
      </colorScale>
    </cfRule>
    <cfRule type="colorScale" priority="56">
      <colorScale>
        <cfvo type="min"/>
        <cfvo type="percentile" val="50"/>
        <cfvo type="max"/>
        <color rgb="FFF8696B"/>
        <color rgb="FFFCFCFF"/>
        <color rgb="FF5A8AC6"/>
      </colorScale>
    </cfRule>
  </conditionalFormatting>
  <conditionalFormatting sqref="CR1:CR3 CR5:CR1048576">
    <cfRule type="cellIs" dxfId="3591" priority="54" operator="equal">
      <formula>0</formula>
    </cfRule>
  </conditionalFormatting>
  <conditionalFormatting sqref="CQ1:CQ3 CQ5:CQ1048576">
    <cfRule type="containsText" dxfId="3590" priority="46" operator="containsText" text="sor*">
      <formula>NOT(ISERROR(SEARCH("sor*",CQ1)))</formula>
    </cfRule>
  </conditionalFormatting>
  <conditionalFormatting sqref="CP1:CP1048576">
    <cfRule type="dataBar" priority="45">
      <dataBar>
        <cfvo type="min"/>
        <cfvo type="max"/>
        <color rgb="FF63C384"/>
      </dataBar>
      <extLst>
        <ext xmlns:x14="http://schemas.microsoft.com/office/spreadsheetml/2009/9/main" uri="{B025F937-C7B1-47D3-B67F-A62EFF666E3E}">
          <x14:id>{76C71940-D2BA-4B02-A417-2ECA797202A5}</x14:id>
        </ext>
      </extLst>
    </cfRule>
  </conditionalFormatting>
  <conditionalFormatting sqref="CT1:CT1048576">
    <cfRule type="dataBar" priority="44">
      <dataBar>
        <cfvo type="min"/>
        <cfvo type="max"/>
        <color rgb="FF63C384"/>
      </dataBar>
      <extLst>
        <ext xmlns:x14="http://schemas.microsoft.com/office/spreadsheetml/2009/9/main" uri="{B025F937-C7B1-47D3-B67F-A62EFF666E3E}">
          <x14:id>{7238A1E9-2CEE-471E-A26B-7F31882B939D}</x14:id>
        </ext>
      </extLst>
    </cfRule>
  </conditionalFormatting>
  <conditionalFormatting sqref="CV1:CV3 CV72:CV1048576 CV5:CV6">
    <cfRule type="colorScale" priority="42">
      <colorScale>
        <cfvo type="min"/>
        <cfvo type="max"/>
        <color rgb="FF63BE7B"/>
        <color rgb="FFFFEF9C"/>
      </colorScale>
    </cfRule>
    <cfRule type="colorScale" priority="43">
      <colorScale>
        <cfvo type="min"/>
        <cfvo type="percentile" val="50"/>
        <cfvo type="max"/>
        <color rgb="FFF8696B"/>
        <color rgb="FFFCFCFF"/>
        <color rgb="FF5A8AC6"/>
      </colorScale>
    </cfRule>
  </conditionalFormatting>
  <conditionalFormatting sqref="CV1:CV3 CV5:CV1048576">
    <cfRule type="dataBar" priority="40">
      <dataBar>
        <cfvo type="min"/>
        <cfvo type="max"/>
        <color rgb="FF63C384"/>
      </dataBar>
      <extLst>
        <ext xmlns:x14="http://schemas.microsoft.com/office/spreadsheetml/2009/9/main" uri="{B025F937-C7B1-47D3-B67F-A62EFF666E3E}">
          <x14:id>{89AE3B2B-8825-4526-B07C-FDA3871FE29C}</x14:id>
        </ext>
      </extLst>
    </cfRule>
    <cfRule type="cellIs" dxfId="3589" priority="41" operator="equal">
      <formula>0</formula>
    </cfRule>
  </conditionalFormatting>
  <conditionalFormatting sqref="DA1:DA4 DA20:DA1048576 DA6">
    <cfRule type="containsBlanks" dxfId="3588" priority="34">
      <formula>LEN(TRIM(DA1))=0</formula>
    </cfRule>
    <cfRule type="cellIs" dxfId="3587" priority="35" operator="between">
      <formula>0</formula>
      <formula>2</formula>
    </cfRule>
  </conditionalFormatting>
  <conditionalFormatting sqref="CI14:CI26">
    <cfRule type="expression" dxfId="3586" priority="33">
      <formula>DA14&lt;3</formula>
    </cfRule>
  </conditionalFormatting>
  <conditionalFormatting sqref="DL1:DL5 DL9:DL1048576">
    <cfRule type="dataBar" priority="32">
      <dataBar>
        <cfvo type="min"/>
        <cfvo type="max"/>
        <color rgb="FF63C384"/>
      </dataBar>
      <extLst>
        <ext xmlns:x14="http://schemas.microsoft.com/office/spreadsheetml/2009/9/main" uri="{B025F937-C7B1-47D3-B67F-A62EFF666E3E}">
          <x14:id>{AF78463D-CC41-44E6-B48E-488D088DC9FA}</x14:id>
        </ext>
      </extLst>
    </cfRule>
  </conditionalFormatting>
  <conditionalFormatting sqref="DL1:DL5 DL9:DL1048576">
    <cfRule type="cellIs" dxfId="3585" priority="31" operator="equal">
      <formula>0</formula>
    </cfRule>
  </conditionalFormatting>
  <conditionalFormatting sqref="DL6:DL39">
    <cfRule type="dataBar" priority="30">
      <dataBar>
        <cfvo type="min"/>
        <cfvo type="max"/>
        <color rgb="FF63C384"/>
      </dataBar>
      <extLst>
        <ext xmlns:x14="http://schemas.microsoft.com/office/spreadsheetml/2009/9/main" uri="{B025F937-C7B1-47D3-B67F-A62EFF666E3E}">
          <x14:id>{70850A7A-C876-4AC6-969B-5EDFA49361E2}</x14:id>
        </ext>
      </extLst>
    </cfRule>
  </conditionalFormatting>
  <conditionalFormatting sqref="FO8:FO67">
    <cfRule type="dataBar" priority="28">
      <dataBar>
        <cfvo type="min"/>
        <cfvo type="max"/>
        <color rgb="FF63C384"/>
      </dataBar>
      <extLst>
        <ext xmlns:x14="http://schemas.microsoft.com/office/spreadsheetml/2009/9/main" uri="{B025F937-C7B1-47D3-B67F-A62EFF666E3E}">
          <x14:id>{90A89EE5-95B1-4FB8-8D5B-8B83133EE1F8}</x14:id>
        </ext>
      </extLst>
    </cfRule>
  </conditionalFormatting>
  <conditionalFormatting sqref="C3:C1048576">
    <cfRule type="cellIs" dxfId="3584" priority="27" operator="equal">
      <formula>0</formula>
    </cfRule>
  </conditionalFormatting>
  <conditionalFormatting sqref="J2:J230">
    <cfRule type="cellIs" dxfId="3583" priority="26" operator="equal">
      <formula>0</formula>
    </cfRule>
  </conditionalFormatting>
  <conditionalFormatting sqref="K2:K230">
    <cfRule type="cellIs" dxfId="3582" priority="25" operator="equal">
      <formula>0</formula>
    </cfRule>
  </conditionalFormatting>
  <conditionalFormatting sqref="AH2:AH230">
    <cfRule type="cellIs" dxfId="3581" priority="24" operator="equal">
      <formula>0</formula>
    </cfRule>
  </conditionalFormatting>
  <conditionalFormatting sqref="AJ2:AJ230">
    <cfRule type="cellIs" dxfId="3580" priority="23" operator="equal">
      <formula>0</formula>
    </cfRule>
  </conditionalFormatting>
  <conditionalFormatting sqref="BS16:BS31">
    <cfRule type="expression" dxfId="3579" priority="22">
      <formula>CI16="TRUE"</formula>
    </cfRule>
  </conditionalFormatting>
  <conditionalFormatting sqref="BD1:BD1048576">
    <cfRule type="dataBar" priority="1">
      <dataBar>
        <cfvo type="min"/>
        <cfvo type="max"/>
        <color rgb="FF63C384"/>
      </dataBar>
      <extLst>
        <ext xmlns:x14="http://schemas.microsoft.com/office/spreadsheetml/2009/9/main" uri="{B025F937-C7B1-47D3-B67F-A62EFF666E3E}">
          <x14:id>{E6B41009-82DD-4B74-8E13-FE37DD10BBD8}</x14:id>
        </ext>
      </extLst>
    </cfRule>
  </conditionalFormatting>
  <conditionalFormatting sqref="BA8:BA32">
    <cfRule type="expression" dxfId="3578" priority="19">
      <formula>BS8="TRUE"</formula>
    </cfRule>
  </conditionalFormatting>
  <conditionalFormatting sqref="CI7:CI13">
    <cfRule type="expression" dxfId="3577" priority="18">
      <formula>DA7="TRUE"</formula>
    </cfRule>
  </conditionalFormatting>
  <conditionalFormatting sqref="EU8:EU67">
    <cfRule type="dataBar" priority="17">
      <dataBar>
        <cfvo type="min"/>
        <cfvo type="max"/>
        <color rgb="FF63C384"/>
      </dataBar>
      <extLst>
        <ext xmlns:x14="http://schemas.microsoft.com/office/spreadsheetml/2009/9/main" uri="{B025F937-C7B1-47D3-B67F-A62EFF666E3E}">
          <x14:id>{593CDFA2-801E-4E48-A868-201161F67CEE}</x14:id>
        </ext>
      </extLst>
    </cfRule>
  </conditionalFormatting>
  <conditionalFormatting sqref="DU8:DU67">
    <cfRule type="dataBar" priority="16">
      <dataBar>
        <cfvo type="min"/>
        <cfvo type="max"/>
        <color rgb="FF63C384"/>
      </dataBar>
      <extLst>
        <ext xmlns:x14="http://schemas.microsoft.com/office/spreadsheetml/2009/9/main" uri="{B025F937-C7B1-47D3-B67F-A62EFF666E3E}">
          <x14:id>{22460FC9-89C5-4FC0-AB37-21642E5363B8}</x14:id>
        </ext>
      </extLst>
    </cfRule>
  </conditionalFormatting>
  <conditionalFormatting sqref="EB8:EB67">
    <cfRule type="dataBar" priority="15">
      <dataBar>
        <cfvo type="min"/>
        <cfvo type="max"/>
        <color rgb="FF63C384"/>
      </dataBar>
      <extLst>
        <ext xmlns:x14="http://schemas.microsoft.com/office/spreadsheetml/2009/9/main" uri="{B025F937-C7B1-47D3-B67F-A62EFF666E3E}">
          <x14:id>{8FD01F7C-1656-48C5-941A-308A94C4B425}</x14:id>
        </ext>
      </extLst>
    </cfRule>
  </conditionalFormatting>
  <conditionalFormatting sqref="BV1:BV6 BV37:BV1048576">
    <cfRule type="cellIs" dxfId="3576" priority="13" operator="greaterThan">
      <formula>0.78</formula>
    </cfRule>
  </conditionalFormatting>
  <conditionalFormatting sqref="DD1:DD6 DD56:DD1048576">
    <cfRule type="cellIs" dxfId="3575" priority="11" operator="greaterThan">
      <formula>0.78</formula>
    </cfRule>
  </conditionalFormatting>
  <conditionalFormatting sqref="BB1:BB3 BB5:BB1048576">
    <cfRule type="cellIs" dxfId="3574" priority="9" operator="greaterThan">
      <formula>72</formula>
    </cfRule>
  </conditionalFormatting>
  <conditionalFormatting sqref="CJ1:CJ3 CJ5:CJ1048576">
    <cfRule type="cellIs" dxfId="3573" priority="6" operator="greaterThan">
      <formula>72</formula>
    </cfRule>
  </conditionalFormatting>
  <conditionalFormatting sqref="AI2:AI230">
    <cfRule type="cellIs" dxfId="3572" priority="5" operator="equal">
      <formula>0</formula>
    </cfRule>
  </conditionalFormatting>
  <conditionalFormatting sqref="AO2:AO230">
    <cfRule type="cellIs" dxfId="3571" priority="4" operator="equal">
      <formula>0</formula>
    </cfRule>
  </conditionalFormatting>
  <conditionalFormatting sqref="AP2:AP230">
    <cfRule type="cellIs" dxfId="3570" priority="3" operator="equal">
      <formula>0</formula>
    </cfRule>
  </conditionalFormatting>
  <conditionalFormatting sqref="AQ2:AU230">
    <cfRule type="cellIs" dxfId="3569" priority="2" operator="equal">
      <formula>0</formula>
    </cfRule>
  </conditionalFormatting>
  <pageMargins left="1" right="1" top="1" bottom="1" header="0.5" footer="0.5"/>
  <pageSetup paperSize="9" scale="10" orientation="landscape" r:id="rId11"/>
  <drawing r:id="rId12"/>
  <extLst>
    <ext xmlns:x14="http://schemas.microsoft.com/office/spreadsheetml/2009/9/main" uri="{78C0D931-6437-407d-A8EE-F0AAD7539E65}">
      <x14:conditionalFormattings>
        <x14:conditionalFormatting xmlns:xm="http://schemas.microsoft.com/office/excel/2006/main">
          <x14:cfRule type="dataBar" id="{E63ED15E-4BB5-4D7C-B1DB-6559BFEEAE02}">
            <x14:dataBar minLength="0" maxLength="100" gradient="0">
              <x14:cfvo type="autoMin"/>
              <x14:cfvo type="autoMax"/>
              <x14:negativeFillColor rgb="FFFF0000"/>
              <x14:axisColor rgb="FF000000"/>
            </x14:dataBar>
          </x14:cfRule>
          <xm:sqref>BG1:BG3 BG5:BG1048576</xm:sqref>
        </x14:conditionalFormatting>
        <x14:conditionalFormatting xmlns:xm="http://schemas.microsoft.com/office/excel/2006/main">
          <x14:cfRule type="dataBar" id="{9B4E3AB4-A47E-40E1-9293-19EDBABCBB2F}">
            <x14:dataBar minLength="0" maxLength="100" gradient="0">
              <x14:cfvo type="autoMin"/>
              <x14:cfvo type="autoMax"/>
              <x14:negativeFillColor rgb="FFFF0000"/>
              <x14:axisColor rgb="FF000000"/>
            </x14:dataBar>
          </x14:cfRule>
          <xm:sqref>CB1:CB5 CE1:CE1048576 CB9:CB1048576</xm:sqref>
        </x14:conditionalFormatting>
        <x14:conditionalFormatting xmlns:xm="http://schemas.microsoft.com/office/excel/2006/main">
          <x14:cfRule type="dataBar" id="{4653C3A4-A375-4EA0-A88E-1C965737C4CA}">
            <x14:dataBar minLength="0" maxLength="100" gradient="0">
              <x14:cfvo type="autoMin"/>
              <x14:cfvo type="autoMax"/>
              <x14:negativeFillColor rgb="FFFF0000"/>
              <x14:axisColor rgb="FF000000"/>
            </x14:dataBar>
          </x14:cfRule>
          <xm:sqref>BK1:BK3 BK5:BK1048576</xm:sqref>
        </x14:conditionalFormatting>
        <x14:conditionalFormatting xmlns:xm="http://schemas.microsoft.com/office/excel/2006/main">
          <x14:cfRule type="dataBar" id="{6A0DDEF0-7E7B-4DDA-88E7-F27831AB1F31}">
            <x14:dataBar minLength="0" maxLength="100" gradient="0">
              <x14:cfvo type="autoMin"/>
              <x14:cfvo type="autoMax"/>
              <x14:negativeFillColor rgb="FFFF0000"/>
              <x14:axisColor rgb="FF000000"/>
            </x14:dataBar>
          </x14:cfRule>
          <xm:sqref>BN5:BN1048576</xm:sqref>
        </x14:conditionalFormatting>
        <x14:conditionalFormatting xmlns:xm="http://schemas.microsoft.com/office/excel/2006/main">
          <x14:cfRule type="dataBar" id="{774EF8E8-E790-4975-A7F0-243D0D270271}">
            <x14:dataBar minLength="0" maxLength="100" gradient="0">
              <x14:cfvo type="autoMin"/>
              <x14:cfvo type="autoMax"/>
              <x14:negativeFillColor rgb="FFFF0000"/>
              <x14:axisColor rgb="FF000000"/>
            </x14:dataBar>
          </x14:cfRule>
          <xm:sqref>CC1:CD1 CC5:CD5 CD2:CD4 CC24:CD1048576 CD20:CD23</xm:sqref>
        </x14:conditionalFormatting>
        <x14:conditionalFormatting xmlns:xm="http://schemas.microsoft.com/office/excel/2006/main">
          <x14:cfRule type="dataBar" id="{7AC6979C-717A-42F4-8E1A-AADC79E86211}">
            <x14:dataBar minLength="0" maxLength="100" gradient="0">
              <x14:cfvo type="autoMin"/>
              <x14:cfvo type="autoMax"/>
              <x14:negativeFillColor rgb="FFFF0000"/>
              <x14:axisColor rgb="FF000000"/>
            </x14:dataBar>
          </x14:cfRule>
          <xm:sqref>CC6:CD6 CD7:CD55</xm:sqref>
        </x14:conditionalFormatting>
        <x14:conditionalFormatting xmlns:xm="http://schemas.microsoft.com/office/excel/2006/main">
          <x14:cfRule type="dataBar" id="{024E3312-2DFF-4B69-9412-D967385B1DB4}">
            <x14:dataBar minLength="0" maxLength="100" gradient="0">
              <x14:cfvo type="autoMin"/>
              <x14:cfvo type="autoMax"/>
              <x14:negativeFillColor rgb="FFFF0000"/>
              <x14:axisColor rgb="FF000000"/>
            </x14:dataBar>
          </x14:cfRule>
          <xm:sqref>CC13</xm:sqref>
        </x14:conditionalFormatting>
        <x14:conditionalFormatting xmlns:xm="http://schemas.microsoft.com/office/excel/2006/main">
          <x14:cfRule type="dataBar" id="{E4AAF7AA-724A-428B-B0A7-6D61C268DB84}">
            <x14:dataBar minLength="0" maxLength="100" gradient="0">
              <x14:cfvo type="autoMin"/>
              <x14:cfvo type="autoMax"/>
              <x14:negativeFillColor rgb="FFFF0000"/>
              <x14:axisColor rgb="FF000000"/>
            </x14:dataBar>
          </x14:cfRule>
          <xm:sqref>CD14:CD19</xm:sqref>
        </x14:conditionalFormatting>
        <x14:conditionalFormatting xmlns:xm="http://schemas.microsoft.com/office/excel/2006/main">
          <x14:cfRule type="dataBar" id="{7CBD97B0-7C66-4F4A-BD1B-6A6F54982E59}">
            <x14:dataBar minLength="0" maxLength="100" gradient="0">
              <x14:cfvo type="autoMin"/>
              <x14:cfvo type="autoMax"/>
              <x14:negativeFillColor rgb="FFFF0000"/>
              <x14:axisColor rgb="FF000000"/>
            </x14:dataBar>
          </x14:cfRule>
          <xm:sqref>CD13</xm:sqref>
        </x14:conditionalFormatting>
        <x14:conditionalFormatting xmlns:xm="http://schemas.microsoft.com/office/excel/2006/main">
          <x14:cfRule type="dataBar" id="{3E944DEF-3A12-4EDD-B365-BDFF83F5B2A1}">
            <x14:dataBar minLength="0" maxLength="100" gradient="0">
              <x14:cfvo type="autoMin"/>
              <x14:cfvo type="autoMax"/>
              <x14:negativeFillColor rgb="FFFF0000"/>
              <x14:axisColor rgb="FF000000"/>
            </x14:dataBar>
          </x14:cfRule>
          <xm:sqref>CB6:CB48</xm:sqref>
        </x14:conditionalFormatting>
        <x14:conditionalFormatting xmlns:xm="http://schemas.microsoft.com/office/excel/2006/main">
          <x14:cfRule type="dataBar" id="{C63F10EA-64EE-4431-B5D8-942BE2A047AD}">
            <x14:dataBar minLength="0" maxLength="100" gradient="0">
              <x14:cfvo type="autoMin"/>
              <x14:cfvo type="autoMax"/>
              <x14:negativeFillColor rgb="FFFF0000"/>
              <x14:axisColor rgb="FF000000"/>
            </x14:dataBar>
          </x14:cfRule>
          <xm:sqref>DM1:DO1 DM5:DO5 DN2:DO4 DM24:DO1048576 DN20:DO23</xm:sqref>
        </x14:conditionalFormatting>
        <x14:conditionalFormatting xmlns:xm="http://schemas.microsoft.com/office/excel/2006/main">
          <x14:cfRule type="dataBar" id="{F7CA70E6-0511-453E-8558-5DD934AF88BE}">
            <x14:dataBar minLength="0" maxLength="100" gradient="0">
              <x14:cfvo type="autoMin"/>
              <x14:cfvo type="autoMax"/>
              <x14:negativeFillColor rgb="FFFF0000"/>
              <x14:axisColor rgb="FF000000"/>
            </x14:dataBar>
          </x14:cfRule>
          <xm:sqref>DM6:DO6 DN7:DO55</xm:sqref>
        </x14:conditionalFormatting>
        <x14:conditionalFormatting xmlns:xm="http://schemas.microsoft.com/office/excel/2006/main">
          <x14:cfRule type="dataBar" id="{A85EA7C1-B991-4A53-8D6F-30EC83C812FD}">
            <x14:dataBar minLength="0" maxLength="100" gradient="0">
              <x14:cfvo type="autoMin"/>
              <x14:cfvo type="autoMax"/>
              <x14:negativeFillColor rgb="FFFF0000"/>
              <x14:axisColor rgb="FF000000"/>
            </x14:dataBar>
          </x14:cfRule>
          <xm:sqref>DM13</xm:sqref>
        </x14:conditionalFormatting>
        <x14:conditionalFormatting xmlns:xm="http://schemas.microsoft.com/office/excel/2006/main">
          <x14:cfRule type="dataBar" id="{5790EFA1-9B9D-49B9-8F5B-39D9D68791FA}">
            <x14:dataBar minLength="0" maxLength="100" gradient="0">
              <x14:cfvo type="autoMin"/>
              <x14:cfvo type="autoMax"/>
              <x14:negativeFillColor rgb="FFFF0000"/>
              <x14:axisColor rgb="FF000000"/>
            </x14:dataBar>
          </x14:cfRule>
          <xm:sqref>DN14:DO19</xm:sqref>
        </x14:conditionalFormatting>
        <x14:conditionalFormatting xmlns:xm="http://schemas.microsoft.com/office/excel/2006/main">
          <x14:cfRule type="dataBar" id="{29CA657F-21F2-4E10-BA53-7E236F719287}">
            <x14:dataBar minLength="0" maxLength="100" gradient="0">
              <x14:cfvo type="autoMin"/>
              <x14:cfvo type="autoMax"/>
              <x14:negativeFillColor rgb="FFFF0000"/>
              <x14:axisColor rgb="FF000000"/>
            </x14:dataBar>
          </x14:cfRule>
          <xm:sqref>DN13:DO13</xm:sqref>
        </x14:conditionalFormatting>
        <x14:conditionalFormatting xmlns:xm="http://schemas.microsoft.com/office/excel/2006/main">
          <x14:cfRule type="dataBar" id="{5C2FB6C2-54A3-4C7C-8E2E-7BBDF3E1DD4D}">
            <x14:dataBar minLength="0" maxLength="100" gradient="0">
              <x14:cfvo type="autoMin"/>
              <x14:cfvo type="autoMax"/>
              <x14:negativeFillColor rgb="FFFF0000"/>
              <x14:axisColor rgb="FF000000"/>
            </x14:dataBar>
          </x14:cfRule>
          <xm:sqref>BH1:BH1048576</xm:sqref>
        </x14:conditionalFormatting>
        <x14:conditionalFormatting xmlns:xm="http://schemas.microsoft.com/office/excel/2006/main">
          <x14:cfRule type="dataBar" id="{B9128680-4A87-4495-8BA0-067391EEC445}">
            <x14:dataBar minLength="0" maxLength="100" gradient="0">
              <x14:cfvo type="autoMin"/>
              <x14:cfvo type="autoMax"/>
              <x14:negativeFillColor rgb="FFFF0000"/>
              <x14:axisColor rgb="FF000000"/>
            </x14:dataBar>
          </x14:cfRule>
          <xm:sqref>BL1:BL1048576</xm:sqref>
        </x14:conditionalFormatting>
        <x14:conditionalFormatting xmlns:xm="http://schemas.microsoft.com/office/excel/2006/main">
          <x14:cfRule type="dataBar" id="{53229B16-825F-40CF-8A00-0CB595DEA65E}">
            <x14:dataBar minLength="0" maxLength="100" gradient="0">
              <x14:cfvo type="autoMin"/>
              <x14:cfvo type="autoMax"/>
              <x14:negativeFillColor rgb="FFFF0000"/>
              <x14:axisColor rgb="FF000000"/>
            </x14:dataBar>
          </x14:cfRule>
          <xm:sqref>BN1:BN3</xm:sqref>
        </x14:conditionalFormatting>
        <x14:conditionalFormatting xmlns:xm="http://schemas.microsoft.com/office/excel/2006/main">
          <x14:cfRule type="dataBar" id="{EB61C612-4072-4ECE-8304-B77FA43534B6}">
            <x14:dataBar minLength="0" maxLength="100" gradient="0">
              <x14:cfvo type="autoMin"/>
              <x14:cfvo type="autoMax"/>
              <x14:negativeFillColor rgb="FFFF0000"/>
              <x14:axisColor rgb="FF000000"/>
            </x14:dataBar>
          </x14:cfRule>
          <xm:sqref>EL8:EL67</xm:sqref>
        </x14:conditionalFormatting>
        <x14:conditionalFormatting xmlns:xm="http://schemas.microsoft.com/office/excel/2006/main">
          <x14:cfRule type="dataBar" id="{BC10604C-FBA5-4887-8144-993E01978383}">
            <x14:dataBar minLength="0" maxLength="100" gradient="0">
              <x14:cfvo type="autoMin"/>
              <x14:cfvo type="autoMax"/>
              <x14:negativeFillColor rgb="FFFF0000"/>
              <x14:axisColor rgb="FF000000"/>
            </x14:dataBar>
          </x14:cfRule>
          <xm:sqref>CL1:CL3 CL5:CL1048576</xm:sqref>
        </x14:conditionalFormatting>
        <x14:conditionalFormatting xmlns:xm="http://schemas.microsoft.com/office/excel/2006/main">
          <x14:cfRule type="dataBar" id="{AA748903-E4B7-4236-A7AB-4A81BA11C6ED}">
            <x14:dataBar minLength="0" maxLength="100" gradient="0">
              <x14:cfvo type="autoMin"/>
              <x14:cfvo type="autoMax"/>
              <x14:negativeFillColor rgb="FFFF0000"/>
              <x14:axisColor rgb="FF000000"/>
            </x14:dataBar>
          </x14:cfRule>
          <xm:sqref>CO1:CO3 CO5:CO1048576</xm:sqref>
        </x14:conditionalFormatting>
        <x14:conditionalFormatting xmlns:xm="http://schemas.microsoft.com/office/excel/2006/main">
          <x14:cfRule type="dataBar" id="{D968E420-4691-4E84-AA85-94BE1A5F500A}">
            <x14:dataBar minLength="0" maxLength="100" gradient="0">
              <x14:cfvo type="autoMin"/>
              <x14:cfvo type="autoMax"/>
              <x14:negativeFillColor rgb="FFFF0000"/>
              <x14:axisColor rgb="FF000000"/>
            </x14:dataBar>
          </x14:cfRule>
          <xm:sqref>CS1:CS3 CS5:CS1048576</xm:sqref>
        </x14:conditionalFormatting>
        <x14:conditionalFormatting xmlns:xm="http://schemas.microsoft.com/office/excel/2006/main">
          <x14:cfRule type="dataBar" id="{76C71940-D2BA-4B02-A417-2ECA797202A5}">
            <x14:dataBar minLength="0" maxLength="100" gradient="0">
              <x14:cfvo type="autoMin"/>
              <x14:cfvo type="autoMax"/>
              <x14:negativeFillColor rgb="FFFF0000"/>
              <x14:axisColor rgb="FF000000"/>
            </x14:dataBar>
          </x14:cfRule>
          <xm:sqref>CP1:CP1048576</xm:sqref>
        </x14:conditionalFormatting>
        <x14:conditionalFormatting xmlns:xm="http://schemas.microsoft.com/office/excel/2006/main">
          <x14:cfRule type="dataBar" id="{7238A1E9-2CEE-471E-A26B-7F31882B939D}">
            <x14:dataBar minLength="0" maxLength="100" gradient="0">
              <x14:cfvo type="autoMin"/>
              <x14:cfvo type="autoMax"/>
              <x14:negativeFillColor rgb="FFFF0000"/>
              <x14:axisColor rgb="FF000000"/>
            </x14:dataBar>
          </x14:cfRule>
          <xm:sqref>CT1:CT1048576</xm:sqref>
        </x14:conditionalFormatting>
        <x14:conditionalFormatting xmlns:xm="http://schemas.microsoft.com/office/excel/2006/main">
          <x14:cfRule type="dataBar" id="{89AE3B2B-8825-4526-B07C-FDA3871FE29C}">
            <x14:dataBar minLength="0" maxLength="100" gradient="0">
              <x14:cfvo type="autoMin"/>
              <x14:cfvo type="autoMax"/>
              <x14:negativeFillColor rgb="FFFF0000"/>
              <x14:axisColor rgb="FF000000"/>
            </x14:dataBar>
          </x14:cfRule>
          <xm:sqref>CV1:CV3 CV5:CV1048576</xm:sqref>
        </x14:conditionalFormatting>
        <x14:conditionalFormatting xmlns:xm="http://schemas.microsoft.com/office/excel/2006/main">
          <x14:cfRule type="dataBar" id="{AF78463D-CC41-44E6-B48E-488D088DC9FA}">
            <x14:dataBar minLength="0" maxLength="100" gradient="0">
              <x14:cfvo type="autoMin"/>
              <x14:cfvo type="autoMax"/>
              <x14:negativeFillColor rgb="FFFF0000"/>
              <x14:axisColor rgb="FF000000"/>
            </x14:dataBar>
          </x14:cfRule>
          <xm:sqref>DL1:DL5 DL9:DL1048576</xm:sqref>
        </x14:conditionalFormatting>
        <x14:conditionalFormatting xmlns:xm="http://schemas.microsoft.com/office/excel/2006/main">
          <x14:cfRule type="dataBar" id="{70850A7A-C876-4AC6-969B-5EDFA49361E2}">
            <x14:dataBar minLength="0" maxLength="100" gradient="0">
              <x14:cfvo type="autoMin"/>
              <x14:cfvo type="autoMax"/>
              <x14:negativeFillColor rgb="FFFF0000"/>
              <x14:axisColor rgb="FF000000"/>
            </x14:dataBar>
          </x14:cfRule>
          <xm:sqref>DL6:DL39</xm:sqref>
        </x14:conditionalFormatting>
        <x14:conditionalFormatting xmlns:xm="http://schemas.microsoft.com/office/excel/2006/main">
          <x14:cfRule type="dataBar" id="{90A89EE5-95B1-4FB8-8D5B-8B83133EE1F8}">
            <x14:dataBar minLength="0" maxLength="100" gradient="0">
              <x14:cfvo type="autoMin"/>
              <x14:cfvo type="autoMax"/>
              <x14:negativeFillColor rgb="FFFF0000"/>
              <x14:axisColor rgb="FF000000"/>
            </x14:dataBar>
          </x14:cfRule>
          <xm:sqref>FO8:FO67</xm:sqref>
        </x14:conditionalFormatting>
        <x14:conditionalFormatting xmlns:xm="http://schemas.microsoft.com/office/excel/2006/main">
          <x14:cfRule type="dataBar" id="{E6B41009-82DD-4B74-8E13-FE37DD10BBD8}">
            <x14:dataBar minLength="0" maxLength="100" gradient="0">
              <x14:cfvo type="autoMin"/>
              <x14:cfvo type="autoMax"/>
              <x14:negativeFillColor rgb="FFFF0000"/>
              <x14:axisColor rgb="FF000000"/>
            </x14:dataBar>
          </x14:cfRule>
          <xm:sqref>BD1:BD1048576</xm:sqref>
        </x14:conditionalFormatting>
        <x14:conditionalFormatting xmlns:xm="http://schemas.microsoft.com/office/excel/2006/main">
          <x14:cfRule type="dataBar" id="{593CDFA2-801E-4E48-A868-201161F67CEE}">
            <x14:dataBar minLength="0" maxLength="100" gradient="0">
              <x14:cfvo type="autoMin"/>
              <x14:cfvo type="autoMax"/>
              <x14:negativeFillColor rgb="FFFF0000"/>
              <x14:axisColor rgb="FF000000"/>
            </x14:dataBar>
          </x14:cfRule>
          <xm:sqref>EU8:EU67</xm:sqref>
        </x14:conditionalFormatting>
        <x14:conditionalFormatting xmlns:xm="http://schemas.microsoft.com/office/excel/2006/main">
          <x14:cfRule type="dataBar" id="{22460FC9-89C5-4FC0-AB37-21642E5363B8}">
            <x14:dataBar minLength="0" maxLength="100" gradient="0">
              <x14:cfvo type="autoMin"/>
              <x14:cfvo type="autoMax"/>
              <x14:negativeFillColor rgb="FFFF0000"/>
              <x14:axisColor rgb="FF000000"/>
            </x14:dataBar>
          </x14:cfRule>
          <xm:sqref>DU8:DU67</xm:sqref>
        </x14:conditionalFormatting>
        <x14:conditionalFormatting xmlns:xm="http://schemas.microsoft.com/office/excel/2006/main">
          <x14:cfRule type="dataBar" id="{8FD01F7C-1656-48C5-941A-308A94C4B425}">
            <x14:dataBar minLength="0" maxLength="100" gradient="0">
              <x14:cfvo type="autoMin"/>
              <x14:cfvo type="autoMax"/>
              <x14:negativeFillColor rgb="FFFF0000"/>
              <x14:axisColor rgb="FF000000"/>
            </x14:dataBar>
          </x14:cfRule>
          <xm:sqref>EB8:EB67</xm:sqref>
        </x14:conditionalFormatting>
      </x14:conditionalFormattings>
    </ex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6583-C9AD-4F26-9548-02E1074FBF38}">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9AA52-BD28-4025-83FF-9D962C413196}">
  <dimension ref="A1:DG221"/>
  <sheetViews>
    <sheetView topLeftCell="CR1" workbookViewId="0">
      <selection activeCell="DF2" sqref="DF2"/>
    </sheetView>
  </sheetViews>
  <sheetFormatPr defaultRowHeight="15" x14ac:dyDescent="0.25"/>
  <cols>
    <col min="1" max="1" width="14.5703125" bestFit="1" customWidth="1"/>
    <col min="2" max="2" width="6.85546875" bestFit="1" customWidth="1"/>
    <col min="3" max="3" width="13.140625" bestFit="1" customWidth="1"/>
    <col min="4" max="4" width="10.5703125" bestFit="1" customWidth="1"/>
    <col min="5" max="5" width="23.140625" bestFit="1" customWidth="1"/>
    <col min="6" max="6" width="34.5703125" bestFit="1" customWidth="1"/>
    <col min="7" max="7" width="29.140625" bestFit="1" customWidth="1"/>
    <col min="8" max="8" width="14.5703125" bestFit="1" customWidth="1"/>
    <col min="9" max="9" width="20.42578125" bestFit="1" customWidth="1"/>
    <col min="10" max="10" width="48.7109375" bestFit="1" customWidth="1"/>
    <col min="11" max="11" width="10.28515625" bestFit="1" customWidth="1"/>
    <col min="12" max="12" width="12.85546875" bestFit="1" customWidth="1"/>
    <col min="13" max="13" width="14.85546875" bestFit="1" customWidth="1"/>
    <col min="14" max="14" width="18" bestFit="1" customWidth="1"/>
    <col min="15" max="16" width="11" bestFit="1" customWidth="1"/>
    <col min="17" max="17" width="13.140625" bestFit="1" customWidth="1"/>
    <col min="18" max="18" width="9" bestFit="1" customWidth="1"/>
    <col min="19" max="19" width="16.42578125" bestFit="1" customWidth="1"/>
    <col min="20" max="20" width="19.5703125" bestFit="1" customWidth="1"/>
    <col min="21" max="21" width="15.28515625" bestFit="1" customWidth="1"/>
    <col min="22" max="33" width="7" bestFit="1" customWidth="1"/>
    <col min="34" max="34" width="11.5703125" bestFit="1" customWidth="1"/>
    <col min="35" max="35" width="10.7109375" bestFit="1" customWidth="1"/>
    <col min="36" max="36" width="6.5703125" bestFit="1" customWidth="1"/>
    <col min="37" max="37" width="7.7109375" bestFit="1" customWidth="1"/>
    <col min="38" max="38" width="10.7109375" bestFit="1" customWidth="1"/>
    <col min="39" max="39" width="15.28515625" bestFit="1" customWidth="1"/>
    <col min="40" max="40" width="15.140625" bestFit="1" customWidth="1"/>
    <col min="41" max="41" width="16.7109375" bestFit="1" customWidth="1"/>
    <col min="42" max="42" width="13.5703125" bestFit="1" customWidth="1"/>
    <col min="43" max="43" width="9.140625" bestFit="1" customWidth="1"/>
    <col min="44" max="44" width="15" bestFit="1" customWidth="1"/>
    <col min="45" max="45" width="4.140625" bestFit="1" customWidth="1"/>
    <col min="46" max="46" width="4.28515625" bestFit="1" customWidth="1"/>
    <col min="47" max="47" width="4.42578125" bestFit="1" customWidth="1"/>
    <col min="48" max="48" width="4.5703125" bestFit="1" customWidth="1"/>
    <col min="49" max="49" width="4.28515625" bestFit="1" customWidth="1"/>
    <col min="50" max="50" width="8.5703125" bestFit="1" customWidth="1"/>
    <col min="51" max="51" width="10.28515625" bestFit="1" customWidth="1"/>
    <col min="52" max="52" width="21.5703125" customWidth="1"/>
    <col min="53" max="53" width="14.5703125" customWidth="1"/>
    <col min="54" max="54" width="15.28515625" customWidth="1"/>
    <col min="55" max="55" width="7.5703125" bestFit="1" customWidth="1"/>
    <col min="56" max="56" width="10.5703125" bestFit="1" customWidth="1"/>
    <col min="57" max="57" width="9.140625" bestFit="1" customWidth="1"/>
    <col min="58" max="59" width="6" bestFit="1" customWidth="1"/>
    <col min="60" max="60" width="10.85546875" bestFit="1" customWidth="1"/>
    <col min="61" max="63" width="6" bestFit="1" customWidth="1"/>
    <col min="64" max="64" width="8.42578125" bestFit="1" customWidth="1"/>
    <col min="65" max="65" width="6" bestFit="1" customWidth="1"/>
    <col min="66" max="66" width="10.42578125" bestFit="1" customWidth="1"/>
    <col min="67" max="67" width="10" bestFit="1" customWidth="1"/>
    <col min="68" max="68" width="16.5703125" bestFit="1" customWidth="1"/>
    <col min="69" max="69" width="18.85546875" bestFit="1" customWidth="1"/>
    <col min="70" max="70" width="19.42578125" bestFit="1" customWidth="1"/>
    <col min="71" max="71" width="8.5703125" bestFit="1" customWidth="1"/>
    <col min="72" max="72" width="15.28515625" bestFit="1" customWidth="1"/>
    <col min="73" max="73" width="14" bestFit="1" customWidth="1"/>
    <col min="74" max="74" width="15.7109375" bestFit="1" customWidth="1"/>
    <col min="75" max="75" width="18.5703125" bestFit="1" customWidth="1"/>
    <col min="76" max="76" width="20.85546875" bestFit="1" customWidth="1"/>
    <col min="77" max="77" width="23.140625" bestFit="1" customWidth="1"/>
    <col min="78" max="78" width="14.140625" bestFit="1" customWidth="1"/>
    <col min="79" max="79" width="25.28515625" bestFit="1" customWidth="1"/>
    <col min="80" max="80" width="15.7109375" bestFit="1" customWidth="1"/>
    <col min="81" max="81" width="18.5703125" bestFit="1" customWidth="1"/>
    <col min="82" max="82" width="20.85546875" bestFit="1" customWidth="1"/>
    <col min="83" max="84" width="23.140625" bestFit="1" customWidth="1"/>
    <col min="85" max="85" width="20.42578125" bestFit="1" customWidth="1"/>
    <col min="86" max="86" width="20.28515625" bestFit="1" customWidth="1"/>
    <col min="87" max="87" width="15.28515625" bestFit="1" customWidth="1"/>
    <col min="88" max="88" width="20.85546875" bestFit="1" customWidth="1"/>
    <col min="89" max="89" width="15.85546875" bestFit="1" customWidth="1"/>
    <col min="90" max="90" width="14.7109375" bestFit="1" customWidth="1"/>
    <col min="91" max="91" width="16.5703125" bestFit="1" customWidth="1"/>
    <col min="92" max="92" width="12.42578125" bestFit="1" customWidth="1"/>
    <col min="93" max="94" width="20.28515625" bestFit="1" customWidth="1"/>
    <col min="95" max="111" width="16.42578125" bestFit="1" customWidth="1"/>
  </cols>
  <sheetData>
    <row r="1" spans="1:111" x14ac:dyDescent="0.25">
      <c r="A1" s="2" t="str">
        <f>IF([1]Sheet1!B1="","",[1]Sheet1!B1)</f>
        <v>code</v>
      </c>
      <c r="B1" t="str">
        <f>IF([1]Sheet1!C1="","",[1]Sheet1!C1)</f>
        <v>lotsize</v>
      </c>
      <c r="C1" t="str">
        <f>IF([1]Sheet1!D1="","",[1]Sheet1!D1)</f>
        <v>contract_step</v>
      </c>
      <c r="D1" t="str">
        <f>IF([1]Sheet1!E1="","",[1]Sheet1!E1)</f>
        <v>qty_freeze</v>
      </c>
      <c r="E1" s="2" t="str">
        <f>IF([1]Sheet1!F1="","",[1]Sheet1!F1)</f>
        <v>Sector</v>
      </c>
      <c r="F1" s="2" t="str">
        <f>IF([1]Sheet1!G1="","",[1]Sheet1!G1)</f>
        <v>Industry</v>
      </c>
      <c r="G1" s="2" t="str">
        <f>IF([1]Sheet1!H1="","",[1]Sheet1!H1)</f>
        <v>Underlying</v>
      </c>
      <c r="H1" t="str">
        <f>IF([1]Sheet1!I1="","",[1]Sheet1!I1)</f>
        <v>symbol_TV</v>
      </c>
      <c r="I1" t="str">
        <f>IF([1]Sheet1!J1="","",[1]Sheet1!J1)</f>
        <v>symbol_TV_1</v>
      </c>
      <c r="J1" t="str">
        <f>IF([1]Sheet1!K1="","",[1]Sheet1!K1)</f>
        <v>name</v>
      </c>
      <c r="K1" t="str">
        <f>IF([1]Sheet1!L1="","",[1]Sheet1!L1)</f>
        <v>color</v>
      </c>
      <c r="L1" t="str">
        <f>IF([1]Sheet1!M1="","",[1]Sheet1!M1)</f>
        <v>current_price</v>
      </c>
      <c r="M1" s="2" t="str">
        <f>IF([1]Sheet1!N1="","",[1]Sheet1!N1)</f>
        <v>current_change</v>
      </c>
      <c r="N1" t="str">
        <f>IF([1]Sheet1!O1="","",[1]Sheet1!O1)</f>
        <v>current_difference</v>
      </c>
      <c r="O1" t="str">
        <f>IF([1]Sheet1!P1="","",[1]Sheet1!P1)</f>
        <v>oi</v>
      </c>
      <c r="P1" t="str">
        <f>IF([1]Sheet1!Q1="","",[1]Sheet1!Q1)</f>
        <v>oi_change</v>
      </c>
      <c r="Q1" t="str">
        <f>IF([1]Sheet1!R1="","",[1]Sheet1!R1)</f>
        <v>oi_difference</v>
      </c>
      <c r="R1" t="str">
        <f>IF([1]Sheet1!S1="","",[1]Sheet1!S1)</f>
        <v>contracts</v>
      </c>
      <c r="S1" t="str">
        <f>IF([1]Sheet1!T1="","",[1]Sheet1!T1)</f>
        <v>contracts_change</v>
      </c>
      <c r="T1" t="str">
        <f>IF([1]Sheet1!U1="","",[1]Sheet1!U1)</f>
        <v>contracts_difference</v>
      </c>
      <c r="U1" t="str">
        <f>IF([1]Sheet1!V1="","",[1]Sheet1!V1)</f>
        <v>builtup_str</v>
      </c>
      <c r="V1" t="str">
        <f>IF([1]Sheet1!W1="","",[1]Sheet1!W1)</f>
        <v>atm</v>
      </c>
      <c r="W1" t="str">
        <f>IF([1]Sheet1!X1="","",[1]Sheet1!X1)</f>
        <v>citm1</v>
      </c>
      <c r="X1" t="str">
        <f>IF([1]Sheet1!Y1="","",[1]Sheet1!Y1)</f>
        <v>citm2</v>
      </c>
      <c r="Y1" t="str">
        <f>IF([1]Sheet1!Z1="","",[1]Sheet1!Z1)</f>
        <v>citm3</v>
      </c>
      <c r="Z1" t="str">
        <f>IF([1]Sheet1!AA1="","",[1]Sheet1!AA1)</f>
        <v>citm4</v>
      </c>
      <c r="AA1" t="str">
        <f>IF([1]Sheet1!AB1="","",[1]Sheet1!AB1)</f>
        <v>pitm1</v>
      </c>
      <c r="AB1" t="str">
        <f>IF([1]Sheet1!AC1="","",[1]Sheet1!AC1)</f>
        <v>pitm2</v>
      </c>
      <c r="AC1" t="str">
        <f>IF([1]Sheet1!AD1="","",[1]Sheet1!AD1)</f>
        <v>pitm3</v>
      </c>
      <c r="AD1" t="str">
        <f>IF([1]Sheet1!AE1="","",[1]Sheet1!AE1)</f>
        <v>pitm4</v>
      </c>
      <c r="AE1" t="str">
        <f>IF([1]Sheet1!AF1="","",[1]Sheet1!AF1)</f>
        <v>PREV.CLOSE</v>
      </c>
      <c r="AF1" t="str">
        <f>IF([1]Sheet1!AG1="","",[1]Sheet1!AG1)</f>
        <v>IEP</v>
      </c>
      <c r="AG1" t="str">
        <f>IF([1]Sheet1!AH1="","",[1]Sheet1!AH1)</f>
        <v>CHNG</v>
      </c>
      <c r="AH1" s="2" t="str">
        <f>IF([1]Sheet1!AI1="","",[1]Sheet1!AI1)</f>
        <v>%CHNG</v>
      </c>
      <c r="AI1" t="str">
        <f>IF([1]Sheet1!AJ1="","",[1]Sheet1!AJ1)</f>
        <v>FINAL</v>
      </c>
      <c r="AJ1" t="str">
        <f>IF([1]Sheet1!AK1="","",[1]Sheet1!AK1)</f>
        <v>FINALQUANTITY</v>
      </c>
      <c r="AK1" t="str">
        <f>IF([1]Sheet1!AL1="","",[1]Sheet1!AL1)</f>
        <v>VALUE(₹Crores)</v>
      </c>
      <c r="AL1" t="str">
        <f>IF([1]Sheet1!AM1="","",[1]Sheet1!AM1)</f>
        <v>FFMCAP(₹Crores)</v>
      </c>
      <c r="AM1" t="str">
        <f>IF([1]Sheet1!AN1="","",[1]Sheet1!AN1)</f>
        <v>NM52WH</v>
      </c>
      <c r="AN1" t="str">
        <f>IF([1]Sheet1!AO1="","",[1]Sheet1!AO1)</f>
        <v>NM52WL</v>
      </c>
      <c r="AO1" s="2" t="str">
        <f>IF([1]Sheet1!AP1="","",[1]Sheet1!AP1)</f>
        <v>PRE_VOL_RANK</v>
      </c>
      <c r="AP1" t="str">
        <f>IF([1]Sheet1!AQ1="","",[1]Sheet1!AQ1)</f>
        <v>TOP_PRE_VOL</v>
      </c>
      <c r="AQ1" t="str">
        <f>IF([1]Sheet1!AR1="","",[1]Sheet1!AR1)</f>
        <v>LPR</v>
      </c>
      <c r="AR1" t="str">
        <f>IF([1]Sheet1!AS1="","",[1]Sheet1!AS1)</f>
        <v>SPR</v>
      </c>
      <c r="AS1" t="str">
        <f>IF([1]Sheet1!AT1="","",[1]Sheet1!AT1)</f>
        <v>LOR</v>
      </c>
      <c r="AT1" t="str">
        <f>IF([1]Sheet1!AU1="","",[1]Sheet1!AU1)</f>
        <v>SOR</v>
      </c>
      <c r="AU1" t="str">
        <f>IF([1]Sheet1!AV1="","",[1]Sheet1!AV1)</f>
        <v>LVR</v>
      </c>
      <c r="AV1" s="2" t="str">
        <f>IF([1]Sheet1!AW1="","",[1]Sheet1!AW1)</f>
        <v>SVR</v>
      </c>
      <c r="AW1" s="2" t="str">
        <f>IF([1]Sheet1!AX1="","",[1]Sheet1!AX1)</f>
        <v>price_rank</v>
      </c>
      <c r="AX1" s="2" t="str">
        <f>IF([1]Sheet1!AY1="","",[1]Sheet1!AY1)</f>
        <v>oi_rank</v>
      </c>
      <c r="AY1" s="2" t="str">
        <f>IF([1]Sheet1!AZ1="","",[1]Sheet1!AZ1)</f>
        <v>vol_rank</v>
      </c>
      <c r="AZ1" s="2" t="str">
        <f>IF([1]Sheet1!BA1="","",[1]Sheet1!BA1)</f>
        <v>steam</v>
      </c>
      <c r="BA1" s="2" t="str">
        <f>IF([1]Sheet1!BB1="","",[1]Sheet1!BB1)</f>
        <v>TOP_OI</v>
      </c>
      <c r="BB1" s="2" t="str">
        <f>IF([1]Sheet1!BC1="","",[1]Sheet1!BC1)</f>
        <v>TOP_PRICE</v>
      </c>
      <c r="BC1" s="2" t="str">
        <f>IF([1]Sheet1!BD1="","",[1]Sheet1!BD1)</f>
        <v>TOP_VOL</v>
      </c>
      <c r="BD1" t="str">
        <f>IF([1]Sheet1!BE1="","",[1]Sheet1!BE1)</f>
        <v>calliv</v>
      </c>
      <c r="BE1" t="str">
        <f>IF([1]Sheet1!BF1="","",[1]Sheet1!BF1)</f>
        <v>iv</v>
      </c>
      <c r="BF1" t="str">
        <f>IF([1]Sheet1!BG1="","",[1]Sheet1!BG1)</f>
        <v>ivchange_x</v>
      </c>
      <c r="BG1" t="str">
        <f>IF([1]Sheet1!BH1="","",[1]Sheet1!BH1)</f>
        <v>ivp</v>
      </c>
      <c r="BH1" t="str">
        <f>IF([1]Sheet1!BI1="","",[1]Sheet1!BI1)</f>
        <v>ivpq</v>
      </c>
      <c r="BI1" s="2" t="str">
        <f>IF([1]Sheet1!BJ1="","",[1]Sheet1!BJ1)</f>
        <v>ivr</v>
      </c>
      <c r="BJ1" t="str">
        <f>IF([1]Sheet1!BK1="","",[1]Sheet1!BK1)</f>
        <v>liquidity</v>
      </c>
      <c r="BK1" t="str">
        <f>IF([1]Sheet1!BL1="","",[1]Sheet1!BL1)</f>
        <v>pcr</v>
      </c>
      <c r="BL1" t="str">
        <f>IF([1]Sheet1!BM1="","",[1]Sheet1!BM1)</f>
        <v>pcrchng</v>
      </c>
      <c r="BM1" t="str">
        <f>IF([1]Sheet1!BN1="","",[1]Sheet1!BN1)</f>
        <v>putiv</v>
      </c>
      <c r="BN1" t="str">
        <f>IF([1]Sheet1!BO1="","",[1]Sheet1!BO1)</f>
        <v>resultdate</v>
      </c>
      <c r="BO1" t="str">
        <f>IF([1]Sheet1!BP1="","",[1]Sheet1!BP1)</f>
        <v>sector</v>
      </c>
      <c r="BP1" s="2" t="str">
        <f>IF([1]Sheet1!BQ1="","",[1]Sheet1!BQ1)</f>
        <v>spotprice</v>
      </c>
      <c r="BQ1" t="str">
        <f>IF([1]Sheet1!BR1="","",[1]Sheet1!BR1)</f>
        <v>straddlepremium</v>
      </c>
      <c r="BR1" s="31" t="str">
        <f>IF([1]Sheet1!BS1="","",[1]Sheet1!BS1)</f>
        <v>tickerchange</v>
      </c>
      <c r="BS1" t="str">
        <f>IF([1]Sheet1!BT1="","",[1]Sheet1!BT1)</f>
        <v>tickerpercentchange</v>
      </c>
      <c r="BT1" t="str">
        <f>IF([1]Sheet1!BU1="","",[1]Sheet1!BU1)</f>
        <v>high_ivp</v>
      </c>
      <c r="BU1" t="str">
        <f>IF([1]Sheet1!BV1="","",[1]Sheet1!BV1)</f>
        <v>result_available</v>
      </c>
      <c r="BV1" t="str">
        <f>IF([1]Sheet1!BW1="","",[1]Sheet1!BW1)</f>
        <v>20D_OUTLOOK</v>
      </c>
      <c r="BW1" t="str">
        <f>IF([1]Sheet1!BX1="","",[1]Sheet1!BX1)</f>
        <v>fivedayoichange</v>
      </c>
      <c r="BX1" s="2" t="str">
        <f>IF([1]Sheet1!BY1="","",[1]Sheet1!BY1)</f>
        <v>fivedaypricechange</v>
      </c>
      <c r="BY1" t="str">
        <f>IF([1]Sheet1!BZ1="","",[1]Sheet1!BZ1)</f>
        <v>fivedayvolumechange</v>
      </c>
      <c r="BZ1" t="str">
        <f>IF([1]Sheet1!CA1="","",[1]Sheet1!CA1)</f>
        <v>futuresPrice</v>
      </c>
      <c r="CA1" t="str">
        <f>IF([1]Sheet1!CB1="","",[1]Sheet1!CB1)</f>
        <v>ivchange_y</v>
      </c>
      <c r="CB1" t="str">
        <f>IF([1]Sheet1!CC1="","",[1]Sheet1!CC1)</f>
        <v>mediumtermoutlook</v>
      </c>
      <c r="CC1" t="str">
        <f>IF([1]Sheet1!CD1="","",[1]Sheet1!CD1)</f>
        <v>onedayoichange</v>
      </c>
      <c r="CD1" t="str">
        <f>IF([1]Sheet1!CE1="","",[1]Sheet1!CE1)</f>
        <v>onedaypricechange</v>
      </c>
      <c r="CE1" t="str">
        <f>IF([1]Sheet1!CF1="","",[1]Sheet1!CF1)</f>
        <v>onedayvolumechange</v>
      </c>
      <c r="CF1" t="str">
        <f>IF([1]Sheet1!CG1="","",[1]Sheet1!CG1)</f>
        <v>shorttermoutlook</v>
      </c>
      <c r="CG1" t="str">
        <f>IF([1]Sheet1!CH1="","",[1]Sheet1!CH1)</f>
        <v>volper</v>
      </c>
      <c r="CH1" t="str">
        <f>IF([1]Sheet1!CI1="","",[1]Sheet1!CI1)</f>
        <v>code_TV</v>
      </c>
      <c r="CI1" s="2" t="str">
        <f>IF([1]Sheet1!CJ1="","",[1]Sheet1!CJ1)</f>
        <v>candlesSinceLastLong</v>
      </c>
      <c r="CJ1" s="31" t="str">
        <f>IF([1]Sheet1!CK1="","",[1]Sheet1!CK1)</f>
        <v>closeAtLastLong</v>
      </c>
      <c r="CK1" s="2" t="str">
        <f>IF([1]Sheet1!CL1="","",[1]Sheet1!CL1)</f>
        <v>candlesSinceLastShort</v>
      </c>
      <c r="CL1" s="2" t="str">
        <f>IF([1]Sheet1!CM1="","",[1]Sheet1!CM1)</f>
        <v>closeAtLastShort</v>
      </c>
      <c r="CM1" s="2" t="str">
        <f>IF([1]Sheet1!CN1="","",[1]Sheet1!CN1)</f>
        <v>donchSignal</v>
      </c>
      <c r="CN1" s="2" t="str">
        <f>IF([1]Sheet1!CO1="","",[1]Sheet1!CO1)</f>
        <v>donchPrevResult</v>
      </c>
      <c r="CO1" s="2" t="str">
        <f>IF([1]Sheet1!CP1="","",[1]Sheet1!CP1)</f>
        <v>donchBarsBack</v>
      </c>
      <c r="CP1" s="2" t="str">
        <f>IF([1]Sheet1!CQ1="","",[1]Sheet1!CQ1)</f>
        <v>donchPrice</v>
      </c>
      <c r="CQ1" s="2" t="str">
        <f>IF([1]Sheet1!CR1="","",[1]Sheet1!CR1)</f>
        <v>MED_OUTLOOK</v>
      </c>
      <c r="CR1" s="2" t="str">
        <f>IF([1]Sheet1!CS1="","",[1]Sheet1!CS1)</f>
        <v>SHORT_OUTLOOK</v>
      </c>
      <c r="CS1" s="2" t="str">
        <f>IF([1]Sheet1!CT1="","",[1]Sheet1!CT1)</f>
        <v>BUILDUP_SIG</v>
      </c>
      <c r="CT1" s="2" t="str">
        <f>IF([1]Sheet1!CU1="","",[1]Sheet1!CU1)</f>
        <v>20D_MED_ALIGN</v>
      </c>
      <c r="CU1" s="2" t="str">
        <f>IF([1]Sheet1!CV1="","",[1]Sheet1!CV1)</f>
        <v>20D_SHORT_ALIGN</v>
      </c>
      <c r="CV1" s="2" t="str">
        <f>IF([1]Sheet1!CW1="","",[1]Sheet1!CW1)</f>
        <v>LORENTZ_SIGNAL</v>
      </c>
      <c r="CW1" s="2" t="str">
        <f>IF([1]Sheet1!CX1="","",[1]Sheet1!CX1)</f>
        <v>LORZENTZ_CANDLE</v>
      </c>
      <c r="CX1" s="2" t="str">
        <f>IF([1]Sheet1!CY1="","",[1]Sheet1!CY1)</f>
        <v>LORZENTZ_CLOSE</v>
      </c>
      <c r="CY1" s="2" t="str">
        <f>IF([1]Sheet1!CZ1="","",[1]Sheet1!CZ1)</f>
        <v>LORZENTZ_NEW</v>
      </c>
      <c r="CZ1" s="2" t="str">
        <f>IF([1]Sheet1!DA1="","",[1]Sheet1!DA1)</f>
        <v>current_percent</v>
      </c>
      <c r="DA1" s="2" t="str">
        <f>IF([1]Sheet1!DB1="","",[1]Sheet1!DB1)</f>
        <v>previous_percent</v>
      </c>
      <c r="DB1" s="2" t="str">
        <f>IF([1]Sheet1!DC1="","",[1]Sheet1!DC1)</f>
        <v>BAN_STATUS</v>
      </c>
      <c r="DC1" s="2" t="s">
        <v>408</v>
      </c>
      <c r="DD1" s="2" t="s">
        <v>409</v>
      </c>
      <c r="DE1" s="2" t="s">
        <v>410</v>
      </c>
      <c r="DF1" s="2" t="s">
        <v>411</v>
      </c>
      <c r="DG1" s="2" t="str">
        <f>IF([1]Sheet1!DH1="","",[1]Sheet1!DH1)</f>
        <v/>
      </c>
    </row>
    <row r="2" spans="1:111" x14ac:dyDescent="0.25">
      <c r="A2" t="str">
        <f>IF([1]Sheet1!B2="","",[1]Sheet1!B2)</f>
        <v>HINDUNILVR</v>
      </c>
      <c r="B2">
        <f>IF([1]Sheet1!C2="","",[1]Sheet1!C2)</f>
        <v>300</v>
      </c>
      <c r="C2">
        <f>IF([1]Sheet1!D2="","",[1]Sheet1!D2)</f>
        <v>20</v>
      </c>
      <c r="D2">
        <f>IF([1]Sheet1!E2="","",[1]Sheet1!E2)</f>
        <v>9000</v>
      </c>
      <c r="E2" t="str">
        <f>IF([1]Sheet1!F2="","",[1]Sheet1!F2)</f>
        <v>Consumer Non-Durables</v>
      </c>
      <c r="F2" t="str">
        <f>IF([1]Sheet1!G2="","",[1]Sheet1!G2)</f>
        <v>Household/Personal Care</v>
      </c>
      <c r="G2" t="str">
        <f>IF([1]Sheet1!H2="","",[1]Sheet1!H2)</f>
        <v xml:space="preserve">HINDUSTAN UNILEVER LTD.             </v>
      </c>
      <c r="H2" t="str">
        <f>IF([1]Sheet1!I2="","",[1]Sheet1!I2)</f>
        <v>HINDUNILVR</v>
      </c>
      <c r="I2" t="str">
        <f>IF([1]Sheet1!J2="","",[1]Sheet1!J2)</f>
        <v>NSE:HINDUNILVR!1</v>
      </c>
      <c r="J2" t="str">
        <f>IF([1]Sheet1!K2="","",[1]Sheet1!K2)</f>
        <v>Hindustan Unilever Ltd.</v>
      </c>
      <c r="K2" t="str">
        <f>IF([1]Sheet1!L2="","",[1]Sheet1!L2)</f>
        <v>#fc5a5aff</v>
      </c>
      <c r="L2">
        <f>IF([1]Sheet1!M2="","",[1]Sheet1!M2)</f>
        <v>2473.0500000000002</v>
      </c>
      <c r="M2">
        <f>IF([1]Sheet1!N2="","",[1]Sheet1!N2)</f>
        <v>-3.5716375</v>
      </c>
      <c r="N2">
        <f>IF([1]Sheet1!O2="","",[1]Sheet1!O2)</f>
        <v>-91.6</v>
      </c>
      <c r="O2">
        <f>IF([1]Sheet1!P2="","",[1]Sheet1!P2)</f>
        <v>10089900</v>
      </c>
      <c r="P2">
        <f>IF([1]Sheet1!Q2="","",[1]Sheet1!Q2)</f>
        <v>-1.1840404</v>
      </c>
      <c r="Q2">
        <f>IF([1]Sheet1!R2="","",[1]Sheet1!R2)</f>
        <v>-120900</v>
      </c>
      <c r="R2">
        <f>IF([1]Sheet1!S2="","",[1]Sheet1!S2)</f>
        <v>10430</v>
      </c>
      <c r="S2">
        <f>IF([1]Sheet1!T2="","",[1]Sheet1!T2)</f>
        <v>-3.5716375</v>
      </c>
      <c r="T2">
        <f>IF([1]Sheet1!U2="","",[1]Sheet1!U2)</f>
        <v>3323</v>
      </c>
      <c r="U2" t="str">
        <f>IF([1]Sheet1!V2="","",[1]Sheet1!V2)</f>
        <v>Long Unwinding</v>
      </c>
      <c r="V2">
        <f>IF([1]Sheet1!W2="","",[1]Sheet1!W2)</f>
        <v>2460</v>
      </c>
      <c r="W2">
        <f>IF([1]Sheet1!X2="","",[1]Sheet1!X2)</f>
        <v>2440</v>
      </c>
      <c r="X2">
        <f>IF([1]Sheet1!Y2="","",[1]Sheet1!Y2)</f>
        <v>2420</v>
      </c>
      <c r="Y2">
        <f>IF([1]Sheet1!Z2="","",[1]Sheet1!Z2)</f>
        <v>2400</v>
      </c>
      <c r="Z2">
        <f>IF([1]Sheet1!AA2="","",[1]Sheet1!AA2)</f>
        <v>2380</v>
      </c>
      <c r="AA2">
        <f>IF([1]Sheet1!AB2="","",[1]Sheet1!AB2)</f>
        <v>2480</v>
      </c>
      <c r="AB2">
        <f>IF([1]Sheet1!AC2="","",[1]Sheet1!AC2)</f>
        <v>2500</v>
      </c>
      <c r="AC2">
        <f>IF([1]Sheet1!AD2="","",[1]Sheet1!AD2)</f>
        <v>2520</v>
      </c>
      <c r="AD2">
        <f>IF([1]Sheet1!AE2="","",[1]Sheet1!AE2)</f>
        <v>2540</v>
      </c>
      <c r="AE2" t="str">
        <f>IF([1]Sheet1!AF2="","",[1]Sheet1!AF2)</f>
        <v>2,565.40</v>
      </c>
      <c r="AF2" t="str">
        <f>IF([1]Sheet1!AG2="","",[1]Sheet1!AG2)</f>
        <v>2,519.95</v>
      </c>
      <c r="AG2" t="str">
        <f>IF([1]Sheet1!AH2="","",[1]Sheet1!AH2)</f>
        <v>-45.45</v>
      </c>
      <c r="AH2" t="str">
        <f>IF([1]Sheet1!AI2="","",[1]Sheet1!AI2)</f>
        <v>-1.77</v>
      </c>
      <c r="AI2" t="str">
        <f>IF([1]Sheet1!AJ2="","",[1]Sheet1!AJ2)</f>
        <v>2,519.95</v>
      </c>
      <c r="AJ2">
        <f>IF([1]Sheet1!AK2="","",[1]Sheet1!AK2)</f>
        <v>20603</v>
      </c>
      <c r="AK2" t="str">
        <f>IF([1]Sheet1!AL2="","",[1]Sheet1!AL2)</f>
        <v>5.19</v>
      </c>
      <c r="AL2" t="str">
        <f>IF([1]Sheet1!AM2="","",[1]Sheet1!AM2)</f>
        <v>-</v>
      </c>
      <c r="AM2" t="str">
        <f>IF([1]Sheet1!AN2="","",[1]Sheet1!AN2)</f>
        <v>-</v>
      </c>
      <c r="AN2" t="str">
        <f>IF([1]Sheet1!AO2="","",[1]Sheet1!AO2)</f>
        <v>-</v>
      </c>
      <c r="AO2" t="str">
        <f>IF([1]Sheet1!AP2="","",[1]Sheet1!AP2)</f>
        <v>VR31</v>
      </c>
      <c r="AP2" t="b">
        <f>IF([1]Sheet1!AQ2="","",[1]Sheet1!AQ2)</f>
        <v>0</v>
      </c>
      <c r="AQ2">
        <f>IF([1]Sheet1!AR2="","",[1]Sheet1!AR2)</f>
        <v>0</v>
      </c>
      <c r="AR2">
        <f>IF([1]Sheet1!AS2="","",[1]Sheet1!AS2)</f>
        <v>0</v>
      </c>
      <c r="AS2">
        <f>IF([1]Sheet1!AT2="","",[1]Sheet1!AT2)</f>
        <v>0</v>
      </c>
      <c r="AT2">
        <f>IF([1]Sheet1!AU2="","",[1]Sheet1!AU2)</f>
        <v>0</v>
      </c>
      <c r="AU2">
        <f>IF([1]Sheet1!AV2="","",[1]Sheet1!AV2)</f>
        <v>0</v>
      </c>
      <c r="AV2">
        <f>IF([1]Sheet1!AW2="","",[1]Sheet1!AW2)</f>
        <v>0</v>
      </c>
      <c r="AW2">
        <f>IF([1]Sheet1!AX2="","",[1]Sheet1!AX2)</f>
        <v>0</v>
      </c>
      <c r="AX2">
        <f>IF([1]Sheet1!AY2="","",[1]Sheet1!AY2)</f>
        <v>0</v>
      </c>
      <c r="AY2">
        <f>IF([1]Sheet1!AZ2="","",[1]Sheet1!AZ2)</f>
        <v>0</v>
      </c>
      <c r="AZ2" t="b">
        <f>IF([1]Sheet1!BA2="","",[1]Sheet1!BA2)</f>
        <v>0</v>
      </c>
      <c r="BA2" t="b">
        <f>IF([1]Sheet1!BB2="","",[1]Sheet1!BB2)</f>
        <v>0</v>
      </c>
      <c r="BB2" t="b">
        <f>IF([1]Sheet1!BC2="","",[1]Sheet1!BC2)</f>
        <v>0</v>
      </c>
      <c r="BC2" t="b">
        <f>IF([1]Sheet1!BD2="","",[1]Sheet1!BD2)</f>
        <v>0</v>
      </c>
      <c r="BD2">
        <f>IF([1]Sheet1!BE2="","",[1]Sheet1!BE2)</f>
        <v>26.83</v>
      </c>
      <c r="BE2">
        <f>IF([1]Sheet1!BF2="","",[1]Sheet1!BF2)</f>
        <v>23.08</v>
      </c>
      <c r="BF2">
        <f>IF([1]Sheet1!BG2="","",[1]Sheet1!BG2)</f>
        <v>-29.89</v>
      </c>
      <c r="BG2">
        <f>IF([1]Sheet1!BH2="","",[1]Sheet1!BH2)</f>
        <v>94.76</v>
      </c>
      <c r="BH2">
        <f>IF([1]Sheet1!BI2="","",[1]Sheet1!BI2)</f>
        <v>92.06</v>
      </c>
      <c r="BI2">
        <f>IF([1]Sheet1!BJ2="","",[1]Sheet1!BJ2)</f>
        <v>57.18</v>
      </c>
      <c r="BJ2" t="b">
        <f>IF([1]Sheet1!BK2="","",[1]Sheet1!BK2)</f>
        <v>1</v>
      </c>
      <c r="BK2">
        <f>IF([1]Sheet1!BL2="","",[1]Sheet1!BL2)</f>
        <v>0.5</v>
      </c>
      <c r="BL2">
        <f>IF([1]Sheet1!BM2="","",[1]Sheet1!BM2)</f>
        <v>-10.24</v>
      </c>
      <c r="BM2">
        <f>IF([1]Sheet1!BN2="","",[1]Sheet1!BN2)</f>
        <v>19.34</v>
      </c>
      <c r="BN2">
        <f>IF([1]Sheet1!BO2="","",[1]Sheet1!BO2)</f>
        <v>0</v>
      </c>
      <c r="BO2" t="str">
        <f>IF([1]Sheet1!BP2="","",[1]Sheet1!BP2)</f>
        <v>FMCG</v>
      </c>
      <c r="BP2">
        <f>IF([1]Sheet1!BQ2="","",[1]Sheet1!BQ2)</f>
        <v>2472</v>
      </c>
      <c r="BQ2">
        <f>IF([1]Sheet1!BR2="","",[1]Sheet1!BR2)</f>
        <v>1.69</v>
      </c>
      <c r="BR2">
        <f>IF([1]Sheet1!BS2="","",[1]Sheet1!BS2)</f>
        <v>-92.65</v>
      </c>
      <c r="BS2">
        <f>IF([1]Sheet1!BT2="","",[1]Sheet1!BT2)</f>
        <v>-3.61</v>
      </c>
      <c r="BT2" t="b">
        <f>IF([1]Sheet1!BU2="","",[1]Sheet1!BU2)</f>
        <v>1</v>
      </c>
      <c r="BU2" t="b">
        <f>IF([1]Sheet1!BV2="","",[1]Sheet1!BV2)</f>
        <v>0</v>
      </c>
      <c r="BV2" t="str">
        <f>IF([1]Sheet1!BW2="","",[1]Sheet1!BW2)</f>
        <v>BEARISH</v>
      </c>
      <c r="BW2">
        <f>IF([1]Sheet1!BX2="","",[1]Sheet1!BX2)</f>
        <v>6.71</v>
      </c>
      <c r="BX2">
        <f>IF([1]Sheet1!BY2="","",[1]Sheet1!BY2)</f>
        <v>-4.01</v>
      </c>
      <c r="BY2">
        <f>IF([1]Sheet1!BZ2="","",[1]Sheet1!BZ2)</f>
        <v>229.09</v>
      </c>
      <c r="BZ2">
        <f>IF([1]Sheet1!CA2="","",[1]Sheet1!CA2)</f>
        <v>2472</v>
      </c>
      <c r="CA2">
        <f>IF([1]Sheet1!CB2="","",[1]Sheet1!CB2)</f>
        <v>-29.89</v>
      </c>
      <c r="CB2" t="str">
        <f>IF([1]Sheet1!CC2="","",[1]Sheet1!CC2)</f>
        <v>Significant Short Buildup</v>
      </c>
      <c r="CC2">
        <f>IF([1]Sheet1!CD2="","",[1]Sheet1!CD2)</f>
        <v>9.35</v>
      </c>
      <c r="CD2">
        <f>IF([1]Sheet1!CE2="","",[1]Sheet1!CE2)</f>
        <v>-3.61</v>
      </c>
      <c r="CE2">
        <f>IF([1]Sheet1!CF2="","",[1]Sheet1!CF2)</f>
        <v>68.89</v>
      </c>
      <c r="CF2" t="str">
        <f>IF([1]Sheet1!CG2="","",[1]Sheet1!CG2)</f>
        <v>Significant Short Buildup</v>
      </c>
      <c r="CG2">
        <f>IF([1]Sheet1!CH2="","",[1]Sheet1!CH2)</f>
        <v>96.83</v>
      </c>
      <c r="CH2" t="str">
        <f>IF([1]Sheet1!CI2="","",[1]Sheet1!CI2)</f>
        <v>NSE:HINDUNILVR1!</v>
      </c>
      <c r="CI2">
        <f>IF([1]Sheet1!CJ2="","",[1]Sheet1!CJ2)</f>
        <v>149</v>
      </c>
      <c r="CJ2">
        <f>IF([1]Sheet1!CK2="","",[1]Sheet1!CK2)</f>
        <v>2577.35</v>
      </c>
      <c r="CK2">
        <f>IF([1]Sheet1!CL2="","",[1]Sheet1!CL2)</f>
        <v>27</v>
      </c>
      <c r="CL2">
        <f>IF([1]Sheet1!CM2="","",[1]Sheet1!CM2)</f>
        <v>2549.1999999999998</v>
      </c>
      <c r="CM2" t="str">
        <f>IF([1]Sheet1!CN2="","",[1]Sheet1!CN2)</f>
        <v>Sell</v>
      </c>
      <c r="CN2" t="str">
        <f>IF([1]Sheet1!CO2="","",[1]Sheet1!CO2)</f>
        <v>LAST_LOSER</v>
      </c>
      <c r="CO2">
        <f>IF([1]Sheet1!CP2="","",[1]Sheet1!CP2)</f>
        <v>6</v>
      </c>
      <c r="CP2">
        <f>IF([1]Sheet1!CQ2="","",[1]Sheet1!CQ2)</f>
        <v>2560</v>
      </c>
      <c r="CQ2" t="str">
        <f>IF([1]Sheet1!CR2="","",[1]Sheet1!CR2)</f>
        <v>BEARISH</v>
      </c>
      <c r="CR2" t="str">
        <f>IF([1]Sheet1!CS2="","",[1]Sheet1!CS2)</f>
        <v>BEARISH</v>
      </c>
      <c r="CS2" t="b">
        <f>IF([1]Sheet1!CT2="","",[1]Sheet1!CT2)</f>
        <v>1</v>
      </c>
      <c r="CT2" t="str">
        <f>IF([1]Sheet1!CU2="","",[1]Sheet1!CU2)</f>
        <v>BEARISH_ALIGNMENT</v>
      </c>
      <c r="CU2" t="str">
        <f>IF([1]Sheet1!CV2="","",[1]Sheet1!CV2)</f>
        <v>BEARISH_ALIGNMENT</v>
      </c>
      <c r="CV2" t="str">
        <f>IF([1]Sheet1!CW2="","",[1]Sheet1!CW2)</f>
        <v>BEARISH</v>
      </c>
      <c r="CW2">
        <f>IF([1]Sheet1!CX2="","",[1]Sheet1!CX2)</f>
        <v>5</v>
      </c>
      <c r="CX2">
        <f>IF([1]Sheet1!CY2="","",[1]Sheet1!CY2)</f>
        <v>425</v>
      </c>
      <c r="CY2" t="b">
        <f>IF([1]Sheet1!CZ2="","",[1]Sheet1!CZ2)</f>
        <v>0</v>
      </c>
      <c r="CZ2">
        <f>IF([1]Sheet1!DA2="","",[1]Sheet1!DA2)</f>
        <v>12.73</v>
      </c>
      <c r="DA2">
        <f>IF([1]Sheet1!DB2="","",[1]Sheet1!DB2)</f>
        <v>11.6</v>
      </c>
      <c r="DB2" t="str">
        <f>IF([1]Sheet1!DC2="","",[1]Sheet1!DC2)</f>
        <v/>
      </c>
      <c r="DC2" t="b">
        <f>IF(A2="","",AND(BJ2,CT2="BULLISH_ALIGNMENT",CU2="BULLISH_ALIGNMENT",CV2="BULLISH",CS2))</f>
        <v>0</v>
      </c>
      <c r="DD2" t="b">
        <f>IF(A2="","",AND(BJ2,CT2="BEARISH_ALIGNMENT",CU2="BEARISH_ALIGNMENT",CV2="BEARISH",CS2))</f>
        <v>1</v>
      </c>
      <c r="DE2" t="b">
        <f>IF(A2="","",AND(BJ2,CT2="BULLISH_ALIGNMENT",CU2="BULLISH_ALIGNMENT",CV2="BULLISH",CS2,CM2="Buy",CN2="LAST_LOSER"))</f>
        <v>0</v>
      </c>
      <c r="DF2" t="b">
        <f>IF(A2="","",AND(BJ2,CT2="BEARISH_ALIGNMENT",CU2="BEARISH_ALIGNMENT",CV2="BEARISH",CS2,CM2="Sell",CN2="LAST_LOSER"))</f>
        <v>1</v>
      </c>
      <c r="DG2" t="str">
        <f>IF([1]Sheet1!DH2="","",[1]Sheet1!DH2)</f>
        <v/>
      </c>
    </row>
    <row r="3" spans="1:111" x14ac:dyDescent="0.25">
      <c r="A3" t="str">
        <f>IF([1]Sheet1!B3="","",[1]Sheet1!B3)</f>
        <v>CANFINHOME</v>
      </c>
      <c r="B3">
        <f>IF([1]Sheet1!C3="","",[1]Sheet1!C3)</f>
        <v>975</v>
      </c>
      <c r="C3">
        <f>IF([1]Sheet1!D3="","",[1]Sheet1!D3)</f>
        <v>10</v>
      </c>
      <c r="D3">
        <f>IF([1]Sheet1!E3="","",[1]Sheet1!E3)</f>
        <v>29250</v>
      </c>
      <c r="E3" t="str">
        <f>IF([1]Sheet1!F3="","",[1]Sheet1!F3)</f>
        <v>Finance</v>
      </c>
      <c r="F3" t="str">
        <f>IF([1]Sheet1!G3="","",[1]Sheet1!G3)</f>
        <v>Finance/Rental/Leasing</v>
      </c>
      <c r="G3" t="str">
        <f>IF([1]Sheet1!H3="","",[1]Sheet1!H3)</f>
        <v xml:space="preserve">CAN FIN HOMES LTD                   </v>
      </c>
      <c r="H3" t="str">
        <f>IF([1]Sheet1!I3="","",[1]Sheet1!I3)</f>
        <v>CANFINHOME</v>
      </c>
      <c r="I3" t="str">
        <f>IF([1]Sheet1!J3="","",[1]Sheet1!J3)</f>
        <v>NSE:CANFINHOME!1</v>
      </c>
      <c r="J3" t="str">
        <f>IF([1]Sheet1!K3="","",[1]Sheet1!K3)</f>
        <v>Can Fin Homes Ltd.</v>
      </c>
      <c r="K3" t="str">
        <f>IF([1]Sheet1!L3="","",[1]Sheet1!L3)</f>
        <v>#fc5a5afd</v>
      </c>
      <c r="L3">
        <f>IF([1]Sheet1!M3="","",[1]Sheet1!M3)</f>
        <v>767.7</v>
      </c>
      <c r="M3">
        <f>IF([1]Sheet1!N3="","",[1]Sheet1!N3)</f>
        <v>-3.5370987</v>
      </c>
      <c r="N3">
        <f>IF([1]Sheet1!O3="","",[1]Sheet1!O3)</f>
        <v>-28.15</v>
      </c>
      <c r="O3">
        <f>IF([1]Sheet1!P3="","",[1]Sheet1!P3)</f>
        <v>4920825</v>
      </c>
      <c r="P3">
        <f>IF([1]Sheet1!Q3="","",[1]Sheet1!Q3)</f>
        <v>-8.2863892000000003</v>
      </c>
      <c r="Q3">
        <f>IF([1]Sheet1!R3="","",[1]Sheet1!R3)</f>
        <v>-444600</v>
      </c>
      <c r="R3">
        <f>IF([1]Sheet1!S3="","",[1]Sheet1!S3)</f>
        <v>7176</v>
      </c>
      <c r="S3">
        <f>IF([1]Sheet1!T3="","",[1]Sheet1!T3)</f>
        <v>-3.5370987</v>
      </c>
      <c r="T3">
        <f>IF([1]Sheet1!U3="","",[1]Sheet1!U3)</f>
        <v>1990</v>
      </c>
      <c r="U3" t="str">
        <f>IF([1]Sheet1!V3="","",[1]Sheet1!V3)</f>
        <v>Long Unwinding</v>
      </c>
      <c r="V3">
        <f>IF([1]Sheet1!W3="","",[1]Sheet1!W3)</f>
        <v>760</v>
      </c>
      <c r="W3">
        <f>IF([1]Sheet1!X3="","",[1]Sheet1!X3)</f>
        <v>750</v>
      </c>
      <c r="X3">
        <f>IF([1]Sheet1!Y3="","",[1]Sheet1!Y3)</f>
        <v>740</v>
      </c>
      <c r="Y3">
        <f>IF([1]Sheet1!Z3="","",[1]Sheet1!Z3)</f>
        <v>730</v>
      </c>
      <c r="Z3">
        <f>IF([1]Sheet1!AA3="","",[1]Sheet1!AA3)</f>
        <v>720</v>
      </c>
      <c r="AA3">
        <f>IF([1]Sheet1!AB3="","",[1]Sheet1!AB3)</f>
        <v>770</v>
      </c>
      <c r="AB3">
        <f>IF([1]Sheet1!AC3="","",[1]Sheet1!AC3)</f>
        <v>780</v>
      </c>
      <c r="AC3">
        <f>IF([1]Sheet1!AD3="","",[1]Sheet1!AD3)</f>
        <v>790</v>
      </c>
      <c r="AD3">
        <f>IF([1]Sheet1!AE3="","",[1]Sheet1!AE3)</f>
        <v>800</v>
      </c>
      <c r="AE3" t="str">
        <f>IF([1]Sheet1!AF3="","",[1]Sheet1!AF3)</f>
        <v>794.15</v>
      </c>
      <c r="AF3" t="str">
        <f>IF([1]Sheet1!AG3="","",[1]Sheet1!AG3)</f>
        <v>797.05</v>
      </c>
      <c r="AG3" t="str">
        <f>IF([1]Sheet1!AH3="","",[1]Sheet1!AH3)</f>
        <v>2.90</v>
      </c>
      <c r="AH3" t="str">
        <f>IF([1]Sheet1!AI3="","",[1]Sheet1!AI3)</f>
        <v>0.37</v>
      </c>
      <c r="AI3" t="str">
        <f>IF([1]Sheet1!AJ3="","",[1]Sheet1!AJ3)</f>
        <v>797.05</v>
      </c>
      <c r="AJ3">
        <f>IF([1]Sheet1!AK3="","",[1]Sheet1!AK3)</f>
        <v>4240</v>
      </c>
      <c r="AK3" t="str">
        <f>IF([1]Sheet1!AL3="","",[1]Sheet1!AL3)</f>
        <v>0.34</v>
      </c>
      <c r="AL3" t="str">
        <f>IF([1]Sheet1!AM3="","",[1]Sheet1!AM3)</f>
        <v>-</v>
      </c>
      <c r="AM3" t="str">
        <f>IF([1]Sheet1!AN3="","",[1]Sheet1!AN3)</f>
        <v>-</v>
      </c>
      <c r="AN3" t="str">
        <f>IF([1]Sheet1!AO3="","",[1]Sheet1!AO3)</f>
        <v>-</v>
      </c>
      <c r="AO3" t="str">
        <f>IF([1]Sheet1!AP3="","",[1]Sheet1!AP3)</f>
        <v>VR56</v>
      </c>
      <c r="AP3" t="b">
        <f>IF([1]Sheet1!AQ3="","",[1]Sheet1!AQ3)</f>
        <v>0</v>
      </c>
      <c r="AQ3">
        <f>IF([1]Sheet1!AR3="","",[1]Sheet1!AR3)</f>
        <v>0</v>
      </c>
      <c r="AR3">
        <f>IF([1]Sheet1!AS3="","",[1]Sheet1!AS3)</f>
        <v>0</v>
      </c>
      <c r="AS3">
        <f>IF([1]Sheet1!AT3="","",[1]Sheet1!AT3)</f>
        <v>0</v>
      </c>
      <c r="AT3">
        <f>IF([1]Sheet1!AU3="","",[1]Sheet1!AU3)</f>
        <v>0</v>
      </c>
      <c r="AU3">
        <f>IF([1]Sheet1!AV3="","",[1]Sheet1!AV3)</f>
        <v>0</v>
      </c>
      <c r="AV3">
        <f>IF([1]Sheet1!AW3="","",[1]Sheet1!AW3)</f>
        <v>0</v>
      </c>
      <c r="AW3">
        <f>IF([1]Sheet1!AX3="","",[1]Sheet1!AX3)</f>
        <v>0</v>
      </c>
      <c r="AX3">
        <f>IF([1]Sheet1!AY3="","",[1]Sheet1!AY3)</f>
        <v>0</v>
      </c>
      <c r="AY3">
        <f>IF([1]Sheet1!AZ3="","",[1]Sheet1!AZ3)</f>
        <v>0</v>
      </c>
      <c r="AZ3" t="b">
        <f>IF([1]Sheet1!BA3="","",[1]Sheet1!BA3)</f>
        <v>0</v>
      </c>
      <c r="BA3" t="b">
        <f>IF([1]Sheet1!BB3="","",[1]Sheet1!BB3)</f>
        <v>0</v>
      </c>
      <c r="BB3" t="b">
        <f>IF([1]Sheet1!BC3="","",[1]Sheet1!BC3)</f>
        <v>0</v>
      </c>
      <c r="BC3" t="b">
        <f>IF([1]Sheet1!BD3="","",[1]Sheet1!BD3)</f>
        <v>0</v>
      </c>
      <c r="BD3">
        <f>IF([1]Sheet1!BE3="","",[1]Sheet1!BE3)</f>
        <v>48.37</v>
      </c>
      <c r="BE3">
        <f>IF([1]Sheet1!BF3="","",[1]Sheet1!BF3)</f>
        <v>45.49</v>
      </c>
      <c r="BF3">
        <f>IF([1]Sheet1!BG3="","",[1]Sheet1!BG3)</f>
        <v>-21.83</v>
      </c>
      <c r="BG3">
        <f>IF([1]Sheet1!BH3="","",[1]Sheet1!BH3)</f>
        <v>98.39</v>
      </c>
      <c r="BH3">
        <f>IF([1]Sheet1!BI3="","",[1]Sheet1!BI3)</f>
        <v>93.65</v>
      </c>
      <c r="BI3">
        <f>IF([1]Sheet1!BJ3="","",[1]Sheet1!BJ3)</f>
        <v>63.89</v>
      </c>
      <c r="BJ3" t="b">
        <f>IF([1]Sheet1!BK3="","",[1]Sheet1!BK3)</f>
        <v>1</v>
      </c>
      <c r="BK3">
        <f>IF([1]Sheet1!BL3="","",[1]Sheet1!BL3)</f>
        <v>0.51</v>
      </c>
      <c r="BL3">
        <f>IF([1]Sheet1!BM3="","",[1]Sheet1!BM3)</f>
        <v>-7.27</v>
      </c>
      <c r="BM3">
        <f>IF([1]Sheet1!BN3="","",[1]Sheet1!BN3)</f>
        <v>42.62</v>
      </c>
      <c r="BN3" t="str">
        <f>IF([1]Sheet1!BO3="","",[1]Sheet1!BO3)</f>
        <v>2024-01-20</v>
      </c>
      <c r="BO3" t="str">
        <f>IF([1]Sheet1!BP3="","",[1]Sheet1!BP3)</f>
        <v>FINANCIAL SERVICES</v>
      </c>
      <c r="BP3">
        <f>IF([1]Sheet1!BQ3="","",[1]Sheet1!BQ3)</f>
        <v>768.45</v>
      </c>
      <c r="BQ3">
        <f>IF([1]Sheet1!BR3="","",[1]Sheet1!BR3)</f>
        <v>3.48</v>
      </c>
      <c r="BR3">
        <f>IF([1]Sheet1!BS3="","",[1]Sheet1!BS3)</f>
        <v>-27.4</v>
      </c>
      <c r="BS3">
        <f>IF([1]Sheet1!BT3="","",[1]Sheet1!BT3)</f>
        <v>-3.44</v>
      </c>
      <c r="BT3" t="b">
        <f>IF([1]Sheet1!BU3="","",[1]Sheet1!BU3)</f>
        <v>1</v>
      </c>
      <c r="BU3" t="b">
        <f>IF([1]Sheet1!BV3="","",[1]Sheet1!BV3)</f>
        <v>1</v>
      </c>
      <c r="BV3" t="str">
        <f>IF([1]Sheet1!BW3="","",[1]Sheet1!BW3)</f>
        <v>BULLISH</v>
      </c>
      <c r="BW3">
        <f>IF([1]Sheet1!BX3="","",[1]Sheet1!BX3)</f>
        <v>19.309999999999999</v>
      </c>
      <c r="BX3">
        <f>IF([1]Sheet1!BY3="","",[1]Sheet1!BY3)</f>
        <v>0.23</v>
      </c>
      <c r="BY3">
        <f>IF([1]Sheet1!BZ3="","",[1]Sheet1!BZ3)</f>
        <v>291.66000000000003</v>
      </c>
      <c r="BZ3">
        <f>IF([1]Sheet1!CA3="","",[1]Sheet1!CA3)</f>
        <v>768.45</v>
      </c>
      <c r="CA3">
        <f>IF([1]Sheet1!CB3="","",[1]Sheet1!CB3)</f>
        <v>-21.83</v>
      </c>
      <c r="CB3" t="str">
        <f>IF([1]Sheet1!CC3="","",[1]Sheet1!CC3)</f>
        <v>Long Buildup</v>
      </c>
      <c r="CC3">
        <f>IF([1]Sheet1!CD3="","",[1]Sheet1!CD3)</f>
        <v>7.99</v>
      </c>
      <c r="CD3">
        <f>IF([1]Sheet1!CE3="","",[1]Sheet1!CE3)</f>
        <v>-3.44</v>
      </c>
      <c r="CE3">
        <f>IF([1]Sheet1!CF3="","",[1]Sheet1!CF3)</f>
        <v>45.25</v>
      </c>
      <c r="CF3" t="str">
        <f>IF([1]Sheet1!CG3="","",[1]Sheet1!CG3)</f>
        <v>Significant Short Buildup</v>
      </c>
      <c r="CG3">
        <f>IF([1]Sheet1!CH3="","",[1]Sheet1!CH3)</f>
        <v>99.6</v>
      </c>
      <c r="CH3" t="str">
        <f>IF([1]Sheet1!CI3="","",[1]Sheet1!CI3)</f>
        <v>NSE:CANFINHOME1!</v>
      </c>
      <c r="CI3">
        <f>IF([1]Sheet1!CJ3="","",[1]Sheet1!CJ3)</f>
        <v>19</v>
      </c>
      <c r="CJ3">
        <f>IF([1]Sheet1!CK3="","",[1]Sheet1!CK3)</f>
        <v>779</v>
      </c>
      <c r="CK3">
        <f>IF([1]Sheet1!CL3="","",[1]Sheet1!CL3)</f>
        <v>1</v>
      </c>
      <c r="CL3">
        <f>IF([1]Sheet1!CM3="","",[1]Sheet1!CM3)</f>
        <v>764.8</v>
      </c>
      <c r="CM3" t="str">
        <f>IF([1]Sheet1!CN3="","",[1]Sheet1!CN3)</f>
        <v>Sell</v>
      </c>
      <c r="CN3" t="str">
        <f>IF([1]Sheet1!CO3="","",[1]Sheet1!CO3)</f>
        <v>LAST_LOSER</v>
      </c>
      <c r="CO3">
        <f>IF([1]Sheet1!CP3="","",[1]Sheet1!CP3)</f>
        <v>1</v>
      </c>
      <c r="CP3" t="str">
        <f>IF([1]Sheet1!CQ3="","",[1]Sheet1!CQ3)</f>
        <v/>
      </c>
      <c r="CQ3" t="str">
        <f>IF([1]Sheet1!CR3="","",[1]Sheet1!CR3)</f>
        <v>BULLISH</v>
      </c>
      <c r="CR3" t="str">
        <f>IF([1]Sheet1!CS3="","",[1]Sheet1!CS3)</f>
        <v>BEARISH</v>
      </c>
      <c r="CS3" t="b">
        <f>IF([1]Sheet1!CT3="","",[1]Sheet1!CT3)</f>
        <v>0</v>
      </c>
      <c r="CT3" t="str">
        <f>IF([1]Sheet1!CU3="","",[1]Sheet1!CU3)</f>
        <v>BULLISH_ALIGNMENT</v>
      </c>
      <c r="CU3" t="str">
        <f>IF([1]Sheet1!CV3="","",[1]Sheet1!CV3)</f>
        <v>na</v>
      </c>
      <c r="CV3" t="str">
        <f>IF([1]Sheet1!CW3="","",[1]Sheet1!CW3)</f>
        <v>BEARISH</v>
      </c>
      <c r="CW3">
        <f>IF([1]Sheet1!CX3="","",[1]Sheet1!CX3)</f>
        <v>1</v>
      </c>
      <c r="CX3">
        <f>IF([1]Sheet1!CY3="","",[1]Sheet1!CY3)</f>
        <v>128</v>
      </c>
      <c r="CY3" t="b">
        <f>IF([1]Sheet1!CZ3="","",[1]Sheet1!CZ3)</f>
        <v>1</v>
      </c>
      <c r="CZ3">
        <f>IF([1]Sheet1!DA3="","",[1]Sheet1!DA3)</f>
        <v>71.430000000000007</v>
      </c>
      <c r="DA3">
        <f>IF([1]Sheet1!DB3="","",[1]Sheet1!DB3)</f>
        <v>63.85</v>
      </c>
      <c r="DB3" t="str">
        <f>IF([1]Sheet1!DC3="","",[1]Sheet1!DC3)</f>
        <v/>
      </c>
      <c r="DC3" t="b">
        <f t="shared" ref="DC3:DC66" si="0">IF(A3="","",AND(BJ3,CT3="BULLISH_ALIGNMENT",CU3="BULLISH_ALIGNMENT",CV3="BULLISH",CS3))</f>
        <v>0</v>
      </c>
      <c r="DD3" t="b">
        <f t="shared" ref="DD3:DD66" si="1">IF(A3="","",AND(BJ3,CT3="BEARISH_ALIGNMENT",CU3="BEARISH_ALIGNMENT",CV3="BEARISH",CS3))</f>
        <v>0</v>
      </c>
      <c r="DE3" t="b">
        <f t="shared" ref="DE3:DE66" si="2">IF(A3="","",AND(BJ3,CT3="BULLISH_ALIGNMENT",CU3="BULLISH_ALIGNMENT",CV3="BULLISH",CS3,CM3="Buy",CN3="LAST_LOSER"))</f>
        <v>0</v>
      </c>
      <c r="DF3" t="b">
        <f t="shared" ref="DF3:DF66" si="3">IF(A3="","",AND(BJ3,CT3="BEARISH_ALIGNMENT",CU3="BEARISH_ALIGNMENT",CV3="BEARISH",CS3,CM3="Sell",CN3="LAST_LOSER"))</f>
        <v>0</v>
      </c>
      <c r="DG3" t="str">
        <f>IF([1]Sheet1!DH3="","",[1]Sheet1!DH3)</f>
        <v/>
      </c>
    </row>
    <row r="4" spans="1:111" x14ac:dyDescent="0.25">
      <c r="A4" t="str">
        <f>IF([1]Sheet1!B4="","",[1]Sheet1!B4)</f>
        <v>LAURUSLABS</v>
      </c>
      <c r="B4">
        <f>IF([1]Sheet1!C4="","",[1]Sheet1!C4)</f>
        <v>1700</v>
      </c>
      <c r="C4">
        <f>IF([1]Sheet1!D4="","",[1]Sheet1!D4)</f>
        <v>5</v>
      </c>
      <c r="D4">
        <f>IF([1]Sheet1!E4="","",[1]Sheet1!E4)</f>
        <v>51000</v>
      </c>
      <c r="E4" t="str">
        <f>IF([1]Sheet1!F4="","",[1]Sheet1!F4)</f>
        <v>Health Technology</v>
      </c>
      <c r="F4" t="str">
        <f>IF([1]Sheet1!G4="","",[1]Sheet1!G4)</f>
        <v>Pharmaceuticals: Major</v>
      </c>
      <c r="G4" t="str">
        <f>IF([1]Sheet1!H4="","",[1]Sheet1!H4)</f>
        <v xml:space="preserve">LAURUS LABS LIMITED                 </v>
      </c>
      <c r="H4" t="str">
        <f>IF([1]Sheet1!I4="","",[1]Sheet1!I4)</f>
        <v>LAURUSLABS</v>
      </c>
      <c r="I4" t="str">
        <f>IF([1]Sheet1!J4="","",[1]Sheet1!J4)</f>
        <v>NSE:LAURUSLABS!1</v>
      </c>
      <c r="J4" t="str">
        <f>IF([1]Sheet1!K4="","",[1]Sheet1!K4)</f>
        <v>Laurus Labs Ltd.</v>
      </c>
      <c r="K4" t="str">
        <f>IF([1]Sheet1!L4="","",[1]Sheet1!L4)</f>
        <v>#fc5a5ad4</v>
      </c>
      <c r="L4">
        <f>IF([1]Sheet1!M4="","",[1]Sheet1!M4)</f>
        <v>401.75</v>
      </c>
      <c r="M4">
        <f>IF([1]Sheet1!N4="","",[1]Sheet1!N4)</f>
        <v>-2.8298464000000001</v>
      </c>
      <c r="N4">
        <f>IF([1]Sheet1!O4="","",[1]Sheet1!O4)</f>
        <v>-11.7</v>
      </c>
      <c r="O4">
        <f>IF([1]Sheet1!P4="","",[1]Sheet1!P4)</f>
        <v>11237000</v>
      </c>
      <c r="P4">
        <f>IF([1]Sheet1!Q4="","",[1]Sheet1!Q4)</f>
        <v>-2.4642172000000002</v>
      </c>
      <c r="Q4">
        <f>IF([1]Sheet1!R4="","",[1]Sheet1!R4)</f>
        <v>-283900</v>
      </c>
      <c r="R4">
        <f>IF([1]Sheet1!S4="","",[1]Sheet1!S4)</f>
        <v>2295</v>
      </c>
      <c r="S4">
        <f>IF([1]Sheet1!T4="","",[1]Sheet1!T4)</f>
        <v>-2.8298464000000001</v>
      </c>
      <c r="T4">
        <f>IF([1]Sheet1!U4="","",[1]Sheet1!U4)</f>
        <v>8</v>
      </c>
      <c r="U4" t="str">
        <f>IF([1]Sheet1!V4="","",[1]Sheet1!V4)</f>
        <v>Long Unwinding</v>
      </c>
      <c r="V4">
        <f>IF([1]Sheet1!W4="","",[1]Sheet1!W4)</f>
        <v>400</v>
      </c>
      <c r="W4">
        <f>IF([1]Sheet1!X4="","",[1]Sheet1!X4)</f>
        <v>395</v>
      </c>
      <c r="X4">
        <f>IF([1]Sheet1!Y4="","",[1]Sheet1!Y4)</f>
        <v>390</v>
      </c>
      <c r="Y4">
        <f>IF([1]Sheet1!Z4="","",[1]Sheet1!Z4)</f>
        <v>385</v>
      </c>
      <c r="Z4">
        <f>IF([1]Sheet1!AA4="","",[1]Sheet1!AA4)</f>
        <v>380</v>
      </c>
      <c r="AA4">
        <f>IF([1]Sheet1!AB4="","",[1]Sheet1!AB4)</f>
        <v>405</v>
      </c>
      <c r="AB4">
        <f>IF([1]Sheet1!AC4="","",[1]Sheet1!AC4)</f>
        <v>410</v>
      </c>
      <c r="AC4">
        <f>IF([1]Sheet1!AD4="","",[1]Sheet1!AD4)</f>
        <v>415</v>
      </c>
      <c r="AD4">
        <f>IF([1]Sheet1!AE4="","",[1]Sheet1!AE4)</f>
        <v>420</v>
      </c>
      <c r="AE4" t="str">
        <f>IF([1]Sheet1!AF4="","",[1]Sheet1!AF4)</f>
        <v>412.20</v>
      </c>
      <c r="AF4" t="str">
        <f>IF([1]Sheet1!AG4="","",[1]Sheet1!AG4)</f>
        <v>412.00</v>
      </c>
      <c r="AG4" t="str">
        <f>IF([1]Sheet1!AH4="","",[1]Sheet1!AH4)</f>
        <v>-0.20</v>
      </c>
      <c r="AH4" t="str">
        <f>IF([1]Sheet1!AI4="","",[1]Sheet1!AI4)</f>
        <v>-0.05</v>
      </c>
      <c r="AI4" t="str">
        <f>IF([1]Sheet1!AJ4="","",[1]Sheet1!AJ4)</f>
        <v>412.00</v>
      </c>
      <c r="AJ4">
        <f>IF([1]Sheet1!AK4="","",[1]Sheet1!AK4)</f>
        <v>481</v>
      </c>
      <c r="AK4" t="str">
        <f>IF([1]Sheet1!AL4="","",[1]Sheet1!AL4)</f>
        <v>0.02</v>
      </c>
      <c r="AL4" t="str">
        <f>IF([1]Sheet1!AM4="","",[1]Sheet1!AM4)</f>
        <v>-</v>
      </c>
      <c r="AM4" t="str">
        <f>IF([1]Sheet1!AN4="","",[1]Sheet1!AN4)</f>
        <v>-</v>
      </c>
      <c r="AN4" t="str">
        <f>IF([1]Sheet1!AO4="","",[1]Sheet1!AO4)</f>
        <v>-</v>
      </c>
      <c r="AO4" t="str">
        <f>IF([1]Sheet1!AP4="","",[1]Sheet1!AP4)</f>
        <v>VR118</v>
      </c>
      <c r="AP4" t="b">
        <f>IF([1]Sheet1!AQ4="","",[1]Sheet1!AQ4)</f>
        <v>0</v>
      </c>
      <c r="AQ4">
        <f>IF([1]Sheet1!AR4="","",[1]Sheet1!AR4)</f>
        <v>0</v>
      </c>
      <c r="AR4">
        <f>IF([1]Sheet1!AS4="","",[1]Sheet1!AS4)</f>
        <v>0</v>
      </c>
      <c r="AS4">
        <f>IF([1]Sheet1!AT4="","",[1]Sheet1!AT4)</f>
        <v>0</v>
      </c>
      <c r="AT4">
        <f>IF([1]Sheet1!AU4="","",[1]Sheet1!AU4)</f>
        <v>0</v>
      </c>
      <c r="AU4">
        <f>IF([1]Sheet1!AV4="","",[1]Sheet1!AV4)</f>
        <v>0</v>
      </c>
      <c r="AV4">
        <f>IF([1]Sheet1!AW4="","",[1]Sheet1!AW4)</f>
        <v>0</v>
      </c>
      <c r="AW4">
        <f>IF([1]Sheet1!AX4="","",[1]Sheet1!AX4)</f>
        <v>0</v>
      </c>
      <c r="AX4">
        <f>IF([1]Sheet1!AY4="","",[1]Sheet1!AY4)</f>
        <v>0</v>
      </c>
      <c r="AY4">
        <f>IF([1]Sheet1!AZ4="","",[1]Sheet1!AZ4)</f>
        <v>0</v>
      </c>
      <c r="AZ4" t="b">
        <f>IF([1]Sheet1!BA4="","",[1]Sheet1!BA4)</f>
        <v>0</v>
      </c>
      <c r="BA4" t="b">
        <f>IF([1]Sheet1!BB4="","",[1]Sheet1!BB4)</f>
        <v>0</v>
      </c>
      <c r="BB4" t="b">
        <f>IF([1]Sheet1!BC4="","",[1]Sheet1!BC4)</f>
        <v>0</v>
      </c>
      <c r="BC4" t="b">
        <f>IF([1]Sheet1!BD4="","",[1]Sheet1!BD4)</f>
        <v>0</v>
      </c>
      <c r="BD4">
        <f>IF([1]Sheet1!BE4="","",[1]Sheet1!BE4)</f>
        <v>50.78</v>
      </c>
      <c r="BE4">
        <f>IF([1]Sheet1!BF4="","",[1]Sheet1!BF4)</f>
        <v>47.26</v>
      </c>
      <c r="BF4">
        <f>IF([1]Sheet1!BG4="","",[1]Sheet1!BG4)</f>
        <v>15.18</v>
      </c>
      <c r="BG4">
        <f>IF([1]Sheet1!BH4="","",[1]Sheet1!BH4)</f>
        <v>99.19</v>
      </c>
      <c r="BH4">
        <f>IF([1]Sheet1!BI4="","",[1]Sheet1!BI4)</f>
        <v>100</v>
      </c>
      <c r="BI4">
        <f>IF([1]Sheet1!BJ4="","",[1]Sheet1!BJ4)</f>
        <v>97.49</v>
      </c>
      <c r="BJ4" t="b">
        <f>IF([1]Sheet1!BK4="","",[1]Sheet1!BK4)</f>
        <v>0</v>
      </c>
      <c r="BK4">
        <f>IF([1]Sheet1!BL4="","",[1]Sheet1!BL4)</f>
        <v>0.41</v>
      </c>
      <c r="BL4">
        <f>IF([1]Sheet1!BM4="","",[1]Sheet1!BM4)</f>
        <v>7.5</v>
      </c>
      <c r="BM4">
        <f>IF([1]Sheet1!BN4="","",[1]Sheet1!BN4)</f>
        <v>43.73</v>
      </c>
      <c r="BN4" t="str">
        <f>IF([1]Sheet1!BO4="","",[1]Sheet1!BO4)</f>
        <v>2024-01-24</v>
      </c>
      <c r="BO4" t="str">
        <f>IF([1]Sheet1!BP4="","",[1]Sheet1!BP4)</f>
        <v>HEALTHCARE</v>
      </c>
      <c r="BP4">
        <f>IF([1]Sheet1!BQ4="","",[1]Sheet1!BQ4)</f>
        <v>402.5</v>
      </c>
      <c r="BQ4">
        <f>IF([1]Sheet1!BR4="","",[1]Sheet1!BR4)</f>
        <v>3.71</v>
      </c>
      <c r="BR4">
        <f>IF([1]Sheet1!BS4="","",[1]Sheet1!BS4)</f>
        <v>-10.95</v>
      </c>
      <c r="BS4">
        <f>IF([1]Sheet1!BT4="","",[1]Sheet1!BT4)</f>
        <v>-2.65</v>
      </c>
      <c r="BT4" t="b">
        <f>IF([1]Sheet1!BU4="","",[1]Sheet1!BU4)</f>
        <v>1</v>
      </c>
      <c r="BU4" t="b">
        <f>IF([1]Sheet1!BV4="","",[1]Sheet1!BV4)</f>
        <v>1</v>
      </c>
      <c r="BV4">
        <f>IF([1]Sheet1!BW4="","",[1]Sheet1!BW4)</f>
        <v>0</v>
      </c>
      <c r="BW4">
        <f>IF([1]Sheet1!BX4="","",[1]Sheet1!BX4)</f>
        <v>9.0399999999999991</v>
      </c>
      <c r="BX4">
        <f>IF([1]Sheet1!BY4="","",[1]Sheet1!BY4)</f>
        <v>-4.6900000000000004</v>
      </c>
      <c r="BY4">
        <f>IF([1]Sheet1!BZ4="","",[1]Sheet1!BZ4)</f>
        <v>110.43</v>
      </c>
      <c r="BZ4">
        <f>IF([1]Sheet1!CA4="","",[1]Sheet1!CA4)</f>
        <v>402.5</v>
      </c>
      <c r="CA4">
        <f>IF([1]Sheet1!CB4="","",[1]Sheet1!CB4)</f>
        <v>15.16</v>
      </c>
      <c r="CB4" t="str">
        <f>IF([1]Sheet1!CC4="","",[1]Sheet1!CC4)</f>
        <v>Significant Short Buildup</v>
      </c>
      <c r="CC4">
        <f>IF([1]Sheet1!CD4="","",[1]Sheet1!CD4)</f>
        <v>5.96</v>
      </c>
      <c r="CD4">
        <f>IF([1]Sheet1!CE4="","",[1]Sheet1!CE4)</f>
        <v>-2.65</v>
      </c>
      <c r="CE4">
        <f>IF([1]Sheet1!CF4="","",[1]Sheet1!CF4)</f>
        <v>13.14</v>
      </c>
      <c r="CF4" t="str">
        <f>IF([1]Sheet1!CG4="","",[1]Sheet1!CG4)</f>
        <v>Significant Short Buildup</v>
      </c>
      <c r="CG4">
        <f>IF([1]Sheet1!CH4="","",[1]Sheet1!CH4)</f>
        <v>91.67</v>
      </c>
      <c r="CH4" t="str">
        <f>IF([1]Sheet1!CI4="","",[1]Sheet1!CI4)</f>
        <v>NSE:LAURUSLABS1!</v>
      </c>
      <c r="CI4">
        <f>IF([1]Sheet1!CJ4="","",[1]Sheet1!CJ4)</f>
        <v>0</v>
      </c>
      <c r="CJ4">
        <f>IF([1]Sheet1!CK4="","",[1]Sheet1!CK4)</f>
        <v>0</v>
      </c>
      <c r="CK4">
        <f>IF([1]Sheet1!CL4="","",[1]Sheet1!CL4)</f>
        <v>0</v>
      </c>
      <c r="CL4">
        <f>IF([1]Sheet1!CM4="","",[1]Sheet1!CM4)</f>
        <v>0</v>
      </c>
      <c r="CM4">
        <f>IF([1]Sheet1!CN4="","",[1]Sheet1!CN4)</f>
        <v>0</v>
      </c>
      <c r="CN4">
        <f>IF([1]Sheet1!CO4="","",[1]Sheet1!CO4)</f>
        <v>0</v>
      </c>
      <c r="CO4">
        <f>IF([1]Sheet1!CP4="","",[1]Sheet1!CP4)</f>
        <v>0</v>
      </c>
      <c r="CP4">
        <f>IF([1]Sheet1!CQ4="","",[1]Sheet1!CQ4)</f>
        <v>0</v>
      </c>
      <c r="CQ4" t="str">
        <f>IF([1]Sheet1!CR4="","",[1]Sheet1!CR4)</f>
        <v>BEARISH</v>
      </c>
      <c r="CR4" t="str">
        <f>IF([1]Sheet1!CS4="","",[1]Sheet1!CS4)</f>
        <v>BEARISH</v>
      </c>
      <c r="CS4" t="b">
        <f>IF([1]Sheet1!CT4="","",[1]Sheet1!CT4)</f>
        <v>1</v>
      </c>
      <c r="CT4" t="str">
        <f>IF([1]Sheet1!CU4="","",[1]Sheet1!CU4)</f>
        <v>na</v>
      </c>
      <c r="CU4" t="str">
        <f>IF([1]Sheet1!CV4="","",[1]Sheet1!CV4)</f>
        <v>na</v>
      </c>
      <c r="CV4" t="str">
        <f>IF([1]Sheet1!CW4="","",[1]Sheet1!CW4)</f>
        <v>na</v>
      </c>
      <c r="CW4">
        <f>IF([1]Sheet1!CX4="","",[1]Sheet1!CX4)</f>
        <v>0</v>
      </c>
      <c r="CX4">
        <f>IF([1]Sheet1!CY4="","",[1]Sheet1!CY4)</f>
        <v>0</v>
      </c>
      <c r="CY4" t="b">
        <f>IF([1]Sheet1!CZ4="","",[1]Sheet1!CZ4)</f>
        <v>0</v>
      </c>
      <c r="CZ4">
        <f>IF([1]Sheet1!DA4="","",[1]Sheet1!DA4)</f>
        <v>38.450000000000003</v>
      </c>
      <c r="DA4">
        <f>IF([1]Sheet1!DB4="","",[1]Sheet1!DB4)</f>
        <v>37.54</v>
      </c>
      <c r="DB4" t="str">
        <f>IF([1]Sheet1!DC4="","",[1]Sheet1!DC4)</f>
        <v/>
      </c>
      <c r="DC4" t="b">
        <f t="shared" si="0"/>
        <v>0</v>
      </c>
      <c r="DD4" t="b">
        <f t="shared" si="1"/>
        <v>0</v>
      </c>
      <c r="DE4" t="b">
        <f t="shared" si="2"/>
        <v>0</v>
      </c>
      <c r="DF4" t="b">
        <f t="shared" si="3"/>
        <v>0</v>
      </c>
      <c r="DG4" t="str">
        <f>IF([1]Sheet1!DH4="","",[1]Sheet1!DH4)</f>
        <v/>
      </c>
    </row>
    <row r="5" spans="1:111" x14ac:dyDescent="0.25">
      <c r="A5" t="str">
        <f>IF([1]Sheet1!B5="","",[1]Sheet1!B5)</f>
        <v>INDIAMART</v>
      </c>
      <c r="B5">
        <f>IF([1]Sheet1!C5="","",[1]Sheet1!C5)</f>
        <v>300</v>
      </c>
      <c r="C5">
        <f>IF([1]Sheet1!D5="","",[1]Sheet1!D5)</f>
        <v>20</v>
      </c>
      <c r="D5">
        <f>IF([1]Sheet1!E5="","",[1]Sheet1!E5)</f>
        <v>9000</v>
      </c>
      <c r="E5" t="str">
        <f>IF([1]Sheet1!F5="","",[1]Sheet1!F5)</f>
        <v>Retail Trade</v>
      </c>
      <c r="F5" t="str">
        <f>IF([1]Sheet1!G5="","",[1]Sheet1!G5)</f>
        <v>Internet Retail</v>
      </c>
      <c r="G5" t="str">
        <f>IF([1]Sheet1!H5="","",[1]Sheet1!H5)</f>
        <v xml:space="preserve">INDIAMART INTERMESH LTD             </v>
      </c>
      <c r="H5" t="str">
        <f>IF([1]Sheet1!I5="","",[1]Sheet1!I5)</f>
        <v>INDIAMART</v>
      </c>
      <c r="I5" t="str">
        <f>IF([1]Sheet1!J5="","",[1]Sheet1!J5)</f>
        <v>NSE:INDIAMART!1</v>
      </c>
      <c r="J5" t="str">
        <f>IF([1]Sheet1!K5="","",[1]Sheet1!K5)</f>
        <v>IndiaMART InterMESH Ltd.</v>
      </c>
      <c r="K5" t="str">
        <f>IF([1]Sheet1!L5="","",[1]Sheet1!L5)</f>
        <v>#fc5a5ac9</v>
      </c>
      <c r="L5">
        <f>IF([1]Sheet1!M5="","",[1]Sheet1!M5)</f>
        <v>2573.15</v>
      </c>
      <c r="M5">
        <f>IF([1]Sheet1!N5="","",[1]Sheet1!N5)</f>
        <v>-2.6373044000000001</v>
      </c>
      <c r="N5">
        <f>IF([1]Sheet1!O5="","",[1]Sheet1!O5)</f>
        <v>-69.7</v>
      </c>
      <c r="O5">
        <f>IF([1]Sheet1!P5="","",[1]Sheet1!P5)</f>
        <v>987600</v>
      </c>
      <c r="P5">
        <f>IF([1]Sheet1!Q5="","",[1]Sheet1!Q5)</f>
        <v>-7.1891739000000001</v>
      </c>
      <c r="Q5">
        <f>IF([1]Sheet1!R5="","",[1]Sheet1!R5)</f>
        <v>-76500</v>
      </c>
      <c r="R5">
        <f>IF([1]Sheet1!S5="","",[1]Sheet1!S5)</f>
        <v>1522</v>
      </c>
      <c r="S5">
        <f>IF([1]Sheet1!T5="","",[1]Sheet1!T5)</f>
        <v>-2.6373044000000001</v>
      </c>
      <c r="T5">
        <f>IF([1]Sheet1!U5="","",[1]Sheet1!U5)</f>
        <v>-4239</v>
      </c>
      <c r="U5" t="str">
        <f>IF([1]Sheet1!V5="","",[1]Sheet1!V5)</f>
        <v>Long Unwinding</v>
      </c>
      <c r="V5">
        <f>IF([1]Sheet1!W5="","",[1]Sheet1!W5)</f>
        <v>2560</v>
      </c>
      <c r="W5">
        <f>IF([1]Sheet1!X5="","",[1]Sheet1!X5)</f>
        <v>2540</v>
      </c>
      <c r="X5">
        <f>IF([1]Sheet1!Y5="","",[1]Sheet1!Y5)</f>
        <v>2520</v>
      </c>
      <c r="Y5">
        <f>IF([1]Sheet1!Z5="","",[1]Sheet1!Z5)</f>
        <v>2500</v>
      </c>
      <c r="Z5">
        <f>IF([1]Sheet1!AA5="","",[1]Sheet1!AA5)</f>
        <v>2480</v>
      </c>
      <c r="AA5">
        <f>IF([1]Sheet1!AB5="","",[1]Sheet1!AB5)</f>
        <v>2580</v>
      </c>
      <c r="AB5">
        <f>IF([1]Sheet1!AC5="","",[1]Sheet1!AC5)</f>
        <v>2600</v>
      </c>
      <c r="AC5">
        <f>IF([1]Sheet1!AD5="","",[1]Sheet1!AD5)</f>
        <v>2620</v>
      </c>
      <c r="AD5">
        <f>IF([1]Sheet1!AE5="","",[1]Sheet1!AE5)</f>
        <v>2640</v>
      </c>
      <c r="AE5" t="str">
        <f>IF([1]Sheet1!AF5="","",[1]Sheet1!AF5)</f>
        <v>2,633.50</v>
      </c>
      <c r="AF5" t="str">
        <f>IF([1]Sheet1!AG5="","",[1]Sheet1!AG5)</f>
        <v>2,654.00</v>
      </c>
      <c r="AG5" t="str">
        <f>IF([1]Sheet1!AH5="","",[1]Sheet1!AH5)</f>
        <v>20.50</v>
      </c>
      <c r="AH5" t="str">
        <f>IF([1]Sheet1!AI5="","",[1]Sheet1!AI5)</f>
        <v>0.78</v>
      </c>
      <c r="AI5" t="str">
        <f>IF([1]Sheet1!AJ5="","",[1]Sheet1!AJ5)</f>
        <v>2,654.00</v>
      </c>
      <c r="AJ5">
        <f>IF([1]Sheet1!AK5="","",[1]Sheet1!AK5)</f>
        <v>342</v>
      </c>
      <c r="AK5" t="str">
        <f>IF([1]Sheet1!AL5="","",[1]Sheet1!AL5)</f>
        <v>0.09</v>
      </c>
      <c r="AL5" t="str">
        <f>IF([1]Sheet1!AM5="","",[1]Sheet1!AM5)</f>
        <v>-</v>
      </c>
      <c r="AM5" t="str">
        <f>IF([1]Sheet1!AN5="","",[1]Sheet1!AN5)</f>
        <v>-</v>
      </c>
      <c r="AN5" t="str">
        <f>IF([1]Sheet1!AO5="","",[1]Sheet1!AO5)</f>
        <v>-</v>
      </c>
      <c r="AO5" t="str">
        <f>IF([1]Sheet1!AP5="","",[1]Sheet1!AP5)</f>
        <v>VR132</v>
      </c>
      <c r="AP5" t="b">
        <f>IF([1]Sheet1!AQ5="","",[1]Sheet1!AQ5)</f>
        <v>0</v>
      </c>
      <c r="AQ5">
        <f>IF([1]Sheet1!AR5="","",[1]Sheet1!AR5)</f>
        <v>0</v>
      </c>
      <c r="AR5">
        <f>IF([1]Sheet1!AS5="","",[1]Sheet1!AS5)</f>
        <v>0</v>
      </c>
      <c r="AS5">
        <f>IF([1]Sheet1!AT5="","",[1]Sheet1!AT5)</f>
        <v>0</v>
      </c>
      <c r="AT5">
        <f>IF([1]Sheet1!AU5="","",[1]Sheet1!AU5)</f>
        <v>0</v>
      </c>
      <c r="AU5">
        <f>IF([1]Sheet1!AV5="","",[1]Sheet1!AV5)</f>
        <v>0</v>
      </c>
      <c r="AV5">
        <f>IF([1]Sheet1!AW5="","",[1]Sheet1!AW5)</f>
        <v>0</v>
      </c>
      <c r="AW5">
        <f>IF([1]Sheet1!AX5="","",[1]Sheet1!AX5)</f>
        <v>0</v>
      </c>
      <c r="AX5">
        <f>IF([1]Sheet1!AY5="","",[1]Sheet1!AY5)</f>
        <v>0</v>
      </c>
      <c r="AY5">
        <f>IF([1]Sheet1!AZ5="","",[1]Sheet1!AZ5)</f>
        <v>0</v>
      </c>
      <c r="AZ5" t="b">
        <f>IF([1]Sheet1!BA5="","",[1]Sheet1!BA5)</f>
        <v>0</v>
      </c>
      <c r="BA5" t="b">
        <f>IF([1]Sheet1!BB5="","",[1]Sheet1!BB5)</f>
        <v>0</v>
      </c>
      <c r="BB5" t="b">
        <f>IF([1]Sheet1!BC5="","",[1]Sheet1!BC5)</f>
        <v>0</v>
      </c>
      <c r="BC5" t="b">
        <f>IF([1]Sheet1!BD5="","",[1]Sheet1!BD5)</f>
        <v>0</v>
      </c>
      <c r="BD5">
        <f>IF([1]Sheet1!BE5="","",[1]Sheet1!BE5)</f>
        <v>49.65</v>
      </c>
      <c r="BE5">
        <f>IF([1]Sheet1!BF5="","",[1]Sheet1!BF5)</f>
        <v>43.42</v>
      </c>
      <c r="BF5">
        <f>IF([1]Sheet1!BG5="","",[1]Sheet1!BG5)</f>
        <v>-11.44</v>
      </c>
      <c r="BG5">
        <f>IF([1]Sheet1!BH5="","",[1]Sheet1!BH5)</f>
        <v>93.55</v>
      </c>
      <c r="BH5">
        <f>IF([1]Sheet1!BI5="","",[1]Sheet1!BI5)</f>
        <v>79.37</v>
      </c>
      <c r="BI5">
        <f>IF([1]Sheet1!BJ5="","",[1]Sheet1!BJ5)</f>
        <v>44.33</v>
      </c>
      <c r="BJ5" t="b">
        <f>IF([1]Sheet1!BK5="","",[1]Sheet1!BK5)</f>
        <v>1</v>
      </c>
      <c r="BK5">
        <f>IF([1]Sheet1!BL5="","",[1]Sheet1!BL5)</f>
        <v>0.42</v>
      </c>
      <c r="BL5">
        <f>IF([1]Sheet1!BM5="","",[1]Sheet1!BM5)</f>
        <v>-9.5500000000000007</v>
      </c>
      <c r="BM5">
        <f>IF([1]Sheet1!BN5="","",[1]Sheet1!BN5)</f>
        <v>37.19</v>
      </c>
      <c r="BN5">
        <f>IF([1]Sheet1!BO5="","",[1]Sheet1!BO5)</f>
        <v>0</v>
      </c>
      <c r="BO5" t="str">
        <f>IF([1]Sheet1!BP5="","",[1]Sheet1!BP5)</f>
        <v>CONSUMER SERVICES</v>
      </c>
      <c r="BP5">
        <f>IF([1]Sheet1!BQ5="","",[1]Sheet1!BQ5)</f>
        <v>2570.15</v>
      </c>
      <c r="BQ5">
        <f>IF([1]Sheet1!BR5="","",[1]Sheet1!BR5)</f>
        <v>3.86</v>
      </c>
      <c r="BR5">
        <f>IF([1]Sheet1!BS5="","",[1]Sheet1!BS5)</f>
        <v>-72.7</v>
      </c>
      <c r="BS5">
        <f>IF([1]Sheet1!BT5="","",[1]Sheet1!BT5)</f>
        <v>-2.75</v>
      </c>
      <c r="BT5" t="b">
        <f>IF([1]Sheet1!BU5="","",[1]Sheet1!BU5)</f>
        <v>0</v>
      </c>
      <c r="BU5" t="b">
        <f>IF([1]Sheet1!BV5="","",[1]Sheet1!BV5)</f>
        <v>0</v>
      </c>
      <c r="BV5" t="str">
        <f>IF([1]Sheet1!BW5="","",[1]Sheet1!BW5)</f>
        <v>BEARISH</v>
      </c>
      <c r="BW5">
        <f>IF([1]Sheet1!BX5="","",[1]Sheet1!BX5)</f>
        <v>2.1800000000000002</v>
      </c>
      <c r="BX5">
        <f>IF([1]Sheet1!BY5="","",[1]Sheet1!BY5)</f>
        <v>-2.2599999999999998</v>
      </c>
      <c r="BY5">
        <f>IF([1]Sheet1!BZ5="","",[1]Sheet1!BZ5)</f>
        <v>45.24</v>
      </c>
      <c r="BZ5">
        <f>IF([1]Sheet1!CA5="","",[1]Sheet1!CA5)</f>
        <v>2570.15</v>
      </c>
      <c r="CA5">
        <f>IF([1]Sheet1!CB5="","",[1]Sheet1!CB5)</f>
        <v>-11.44</v>
      </c>
      <c r="CB5" t="str">
        <f>IF([1]Sheet1!CC5="","",[1]Sheet1!CC5)</f>
        <v>Short Buildup</v>
      </c>
      <c r="CC5">
        <f>IF([1]Sheet1!CD5="","",[1]Sheet1!CD5)</f>
        <v>0.93</v>
      </c>
      <c r="CD5">
        <f>IF([1]Sheet1!CE5="","",[1]Sheet1!CE5)</f>
        <v>-2.75</v>
      </c>
      <c r="CE5">
        <f>IF([1]Sheet1!CF5="","",[1]Sheet1!CF5)</f>
        <v>-73.77</v>
      </c>
      <c r="CF5" t="str">
        <f>IF([1]Sheet1!CG5="","",[1]Sheet1!CG5)</f>
        <v>Short Buildup</v>
      </c>
      <c r="CG5">
        <f>IF([1]Sheet1!CH5="","",[1]Sheet1!CH5)</f>
        <v>99.6</v>
      </c>
      <c r="CH5" t="str">
        <f>IF([1]Sheet1!CI5="","",[1]Sheet1!CI5)</f>
        <v>NSE:INDIAMART1!</v>
      </c>
      <c r="CI5">
        <f>IF([1]Sheet1!CJ5="","",[1]Sheet1!CJ5)</f>
        <v>83</v>
      </c>
      <c r="CJ5">
        <f>IF([1]Sheet1!CK5="","",[1]Sheet1!CK5)</f>
        <v>2765</v>
      </c>
      <c r="CK5">
        <f>IF([1]Sheet1!CL5="","",[1]Sheet1!CL5)</f>
        <v>23</v>
      </c>
      <c r="CL5">
        <f>IF([1]Sheet1!CM5="","",[1]Sheet1!CM5)</f>
        <v>2620</v>
      </c>
      <c r="CM5" t="str">
        <f>IF([1]Sheet1!CN5="","",[1]Sheet1!CN5)</f>
        <v>Buy</v>
      </c>
      <c r="CN5" t="str">
        <f>IF([1]Sheet1!CO5="","",[1]Sheet1!CO5)</f>
        <v>LAST_LOSER</v>
      </c>
      <c r="CO5">
        <f>IF([1]Sheet1!CP5="","",[1]Sheet1!CP5)</f>
        <v>11</v>
      </c>
      <c r="CP5">
        <f>IF([1]Sheet1!CQ5="","",[1]Sheet1!CQ5)</f>
        <v>2500</v>
      </c>
      <c r="CQ5" t="str">
        <f>IF([1]Sheet1!CR5="","",[1]Sheet1!CR5)</f>
        <v>BEARISH</v>
      </c>
      <c r="CR5" t="str">
        <f>IF([1]Sheet1!CS5="","",[1]Sheet1!CS5)</f>
        <v>BEARISH</v>
      </c>
      <c r="CS5" t="b">
        <f>IF([1]Sheet1!CT5="","",[1]Sheet1!CT5)</f>
        <v>0</v>
      </c>
      <c r="CT5" t="str">
        <f>IF([1]Sheet1!CU5="","",[1]Sheet1!CU5)</f>
        <v>BEARISH_ALIGNMENT</v>
      </c>
      <c r="CU5" t="str">
        <f>IF([1]Sheet1!CV5="","",[1]Sheet1!CV5)</f>
        <v>BEARISH_ALIGNMENT</v>
      </c>
      <c r="CV5" t="str">
        <f>IF([1]Sheet1!CW5="","",[1]Sheet1!CW5)</f>
        <v>BEARISH</v>
      </c>
      <c r="CW5">
        <f>IF([1]Sheet1!CX5="","",[1]Sheet1!CX5)</f>
        <v>4</v>
      </c>
      <c r="CX5">
        <f>IF([1]Sheet1!CY5="","",[1]Sheet1!CY5)</f>
        <v>437</v>
      </c>
      <c r="CY5" t="b">
        <f>IF([1]Sheet1!CZ5="","",[1]Sheet1!CZ5)</f>
        <v>0</v>
      </c>
      <c r="CZ5">
        <f>IF([1]Sheet1!DA5="","",[1]Sheet1!DA5)</f>
        <v>48.57</v>
      </c>
      <c r="DA5">
        <f>IF([1]Sheet1!DB5="","",[1]Sheet1!DB5)</f>
        <v>51.12</v>
      </c>
      <c r="DB5" t="str">
        <f>IF([1]Sheet1!DC5="","",[1]Sheet1!DC5)</f>
        <v/>
      </c>
      <c r="DC5" t="b">
        <f t="shared" si="0"/>
        <v>0</v>
      </c>
      <c r="DD5" t="b">
        <f t="shared" si="1"/>
        <v>0</v>
      </c>
      <c r="DE5" t="b">
        <f t="shared" si="2"/>
        <v>0</v>
      </c>
      <c r="DF5" t="b">
        <f t="shared" si="3"/>
        <v>0</v>
      </c>
      <c r="DG5" t="str">
        <f>IF([1]Sheet1!DH5="","",[1]Sheet1!DH5)</f>
        <v/>
      </c>
    </row>
    <row r="6" spans="1:111" x14ac:dyDescent="0.25">
      <c r="A6" t="str">
        <f>IF([1]Sheet1!B6="","",[1]Sheet1!B6)</f>
        <v>ABBOTINDIA</v>
      </c>
      <c r="B6">
        <f>IF([1]Sheet1!C6="","",[1]Sheet1!C6)</f>
        <v>40</v>
      </c>
      <c r="C6">
        <f>IF([1]Sheet1!D6="","",[1]Sheet1!D6)</f>
        <v>250</v>
      </c>
      <c r="D6">
        <f>IF([1]Sheet1!E6="","",[1]Sheet1!E6)</f>
        <v>1200</v>
      </c>
      <c r="E6" t="str">
        <f>IF([1]Sheet1!F6="","",[1]Sheet1!F6)</f>
        <v>Health Technology</v>
      </c>
      <c r="F6" t="str">
        <f>IF([1]Sheet1!G6="","",[1]Sheet1!G6)</f>
        <v>Pharmaceuticals: Major</v>
      </c>
      <c r="G6" t="str">
        <f>IF([1]Sheet1!H6="","",[1]Sheet1!H6)</f>
        <v xml:space="preserve">ABBOTT INDIA LIMITED                </v>
      </c>
      <c r="H6" t="str">
        <f>IF([1]Sheet1!I6="","",[1]Sheet1!I6)</f>
        <v>ABBOTINDIA</v>
      </c>
      <c r="I6" t="str">
        <f>IF([1]Sheet1!J6="","",[1]Sheet1!J6)</f>
        <v>NSE:ABBOTINDIA!1</v>
      </c>
      <c r="J6" t="str">
        <f>IF([1]Sheet1!K6="","",[1]Sheet1!K6)</f>
        <v>Abbott India Ltd.</v>
      </c>
      <c r="K6" t="str">
        <f>IF([1]Sheet1!L6="","",[1]Sheet1!L6)</f>
        <v>#fc5a5ac7</v>
      </c>
      <c r="L6">
        <f>IF([1]Sheet1!M6="","",[1]Sheet1!M6)</f>
        <v>25205.599999999999</v>
      </c>
      <c r="M6">
        <f>IF([1]Sheet1!N6="","",[1]Sheet1!N6)</f>
        <v>-2.6152806000000002</v>
      </c>
      <c r="N6">
        <f>IF([1]Sheet1!O6="","",[1]Sheet1!O6)</f>
        <v>-676.9</v>
      </c>
      <c r="O6">
        <f>IF([1]Sheet1!P6="","",[1]Sheet1!P6)</f>
        <v>157360</v>
      </c>
      <c r="P6">
        <f>IF([1]Sheet1!Q6="","",[1]Sheet1!Q6)</f>
        <v>-3.4601226999999999</v>
      </c>
      <c r="Q6">
        <f>IF([1]Sheet1!R6="","",[1]Sheet1!R6)</f>
        <v>-5640</v>
      </c>
      <c r="R6">
        <f>IF([1]Sheet1!S6="","",[1]Sheet1!S6)</f>
        <v>1400</v>
      </c>
      <c r="S6">
        <f>IF([1]Sheet1!T6="","",[1]Sheet1!T6)</f>
        <v>-2.6152806000000002</v>
      </c>
      <c r="T6">
        <f>IF([1]Sheet1!U6="","",[1]Sheet1!U6)</f>
        <v>492</v>
      </c>
      <c r="U6" t="str">
        <f>IF([1]Sheet1!V6="","",[1]Sheet1!V6)</f>
        <v>Long Unwinding</v>
      </c>
      <c r="V6">
        <f>IF([1]Sheet1!W6="","",[1]Sheet1!W6)</f>
        <v>25000</v>
      </c>
      <c r="W6">
        <f>IF([1]Sheet1!X6="","",[1]Sheet1!X6)</f>
        <v>24750</v>
      </c>
      <c r="X6">
        <f>IF([1]Sheet1!Y6="","",[1]Sheet1!Y6)</f>
        <v>24500</v>
      </c>
      <c r="Y6">
        <f>IF([1]Sheet1!Z6="","",[1]Sheet1!Z6)</f>
        <v>24250</v>
      </c>
      <c r="Z6">
        <f>IF([1]Sheet1!AA6="","",[1]Sheet1!AA6)</f>
        <v>24000</v>
      </c>
      <c r="AA6">
        <f>IF([1]Sheet1!AB6="","",[1]Sheet1!AB6)</f>
        <v>25250</v>
      </c>
      <c r="AB6">
        <f>IF([1]Sheet1!AC6="","",[1]Sheet1!AC6)</f>
        <v>25500</v>
      </c>
      <c r="AC6">
        <f>IF([1]Sheet1!AD6="","",[1]Sheet1!AD6)</f>
        <v>25750</v>
      </c>
      <c r="AD6">
        <f>IF([1]Sheet1!AE6="","",[1]Sheet1!AE6)</f>
        <v>26000</v>
      </c>
      <c r="AE6">
        <f>IF([1]Sheet1!AF6="","",[1]Sheet1!AF6)</f>
        <v>0</v>
      </c>
      <c r="AF6">
        <f>IF([1]Sheet1!AG6="","",[1]Sheet1!AG6)</f>
        <v>0</v>
      </c>
      <c r="AG6">
        <f>IF([1]Sheet1!AH6="","",[1]Sheet1!AH6)</f>
        <v>0</v>
      </c>
      <c r="AH6">
        <f>IF([1]Sheet1!AI6="","",[1]Sheet1!AI6)</f>
        <v>0</v>
      </c>
      <c r="AI6">
        <f>IF([1]Sheet1!AJ6="","",[1]Sheet1!AJ6)</f>
        <v>0</v>
      </c>
      <c r="AJ6">
        <f>IF([1]Sheet1!AK6="","",[1]Sheet1!AK6)</f>
        <v>0</v>
      </c>
      <c r="AK6">
        <f>IF([1]Sheet1!AL6="","",[1]Sheet1!AL6)</f>
        <v>0</v>
      </c>
      <c r="AL6">
        <f>IF([1]Sheet1!AM6="","",[1]Sheet1!AM6)</f>
        <v>0</v>
      </c>
      <c r="AM6">
        <f>IF([1]Sheet1!AN6="","",[1]Sheet1!AN6)</f>
        <v>0</v>
      </c>
      <c r="AN6">
        <f>IF([1]Sheet1!AO6="","",[1]Sheet1!AO6)</f>
        <v>0</v>
      </c>
      <c r="AO6">
        <f>IF([1]Sheet1!AP6="","",[1]Sheet1!AP6)</f>
        <v>0</v>
      </c>
      <c r="AP6">
        <f>IF([1]Sheet1!AQ6="","",[1]Sheet1!AQ6)</f>
        <v>0</v>
      </c>
      <c r="AQ6">
        <f>IF([1]Sheet1!AR6="","",[1]Sheet1!AR6)</f>
        <v>0</v>
      </c>
      <c r="AR6">
        <f>IF([1]Sheet1!AS6="","",[1]Sheet1!AS6)</f>
        <v>0</v>
      </c>
      <c r="AS6">
        <f>IF([1]Sheet1!AT6="","",[1]Sheet1!AT6)</f>
        <v>0</v>
      </c>
      <c r="AT6">
        <f>IF([1]Sheet1!AU6="","",[1]Sheet1!AU6)</f>
        <v>0</v>
      </c>
      <c r="AU6">
        <f>IF([1]Sheet1!AV6="","",[1]Sheet1!AV6)</f>
        <v>0</v>
      </c>
      <c r="AV6">
        <f>IF([1]Sheet1!AW6="","",[1]Sheet1!AW6)</f>
        <v>0</v>
      </c>
      <c r="AW6">
        <f>IF([1]Sheet1!AX6="","",[1]Sheet1!AX6)</f>
        <v>0</v>
      </c>
      <c r="AX6">
        <f>IF([1]Sheet1!AY6="","",[1]Sheet1!AY6)</f>
        <v>0</v>
      </c>
      <c r="AY6">
        <f>IF([1]Sheet1!AZ6="","",[1]Sheet1!AZ6)</f>
        <v>0</v>
      </c>
      <c r="AZ6" t="b">
        <f>IF([1]Sheet1!BA6="","",[1]Sheet1!BA6)</f>
        <v>0</v>
      </c>
      <c r="BA6" t="b">
        <f>IF([1]Sheet1!BB6="","",[1]Sheet1!BB6)</f>
        <v>0</v>
      </c>
      <c r="BB6" t="b">
        <f>IF([1]Sheet1!BC6="","",[1]Sheet1!BC6)</f>
        <v>0</v>
      </c>
      <c r="BC6" t="b">
        <f>IF([1]Sheet1!BD6="","",[1]Sheet1!BD6)</f>
        <v>0</v>
      </c>
      <c r="BD6">
        <f>IF([1]Sheet1!BE6="","",[1]Sheet1!BE6)</f>
        <v>26.28</v>
      </c>
      <c r="BE6">
        <f>IF([1]Sheet1!BF6="","",[1]Sheet1!BF6)</f>
        <v>28.69</v>
      </c>
      <c r="BF6">
        <f>IF([1]Sheet1!BG6="","",[1]Sheet1!BG6)</f>
        <v>2.87</v>
      </c>
      <c r="BG6">
        <f>IF([1]Sheet1!BH6="","",[1]Sheet1!BH6)</f>
        <v>85.19</v>
      </c>
      <c r="BH6">
        <f>IF([1]Sheet1!BI6="","",[1]Sheet1!BI6)</f>
        <v>96.83</v>
      </c>
      <c r="BI6">
        <f>IF([1]Sheet1!BJ6="","",[1]Sheet1!BJ6)</f>
        <v>64.39</v>
      </c>
      <c r="BJ6" t="b">
        <f>IF([1]Sheet1!BK6="","",[1]Sheet1!BK6)</f>
        <v>0</v>
      </c>
      <c r="BK6">
        <f>IF([1]Sheet1!BL6="","",[1]Sheet1!BL6)</f>
        <v>0.77</v>
      </c>
      <c r="BL6">
        <f>IF([1]Sheet1!BM6="","",[1]Sheet1!BM6)</f>
        <v>122.71</v>
      </c>
      <c r="BM6">
        <f>IF([1]Sheet1!BN6="","",[1]Sheet1!BN6)</f>
        <v>31.1</v>
      </c>
      <c r="BN6" t="str">
        <f>IF([1]Sheet1!BO6="","",[1]Sheet1!BO6)</f>
        <v>2024-02-01</v>
      </c>
      <c r="BO6" t="str">
        <f>IF([1]Sheet1!BP6="","",[1]Sheet1!BP6)</f>
        <v>HEALTHCARE</v>
      </c>
      <c r="BP6">
        <f>IF([1]Sheet1!BQ6="","",[1]Sheet1!BQ6)</f>
        <v>25287.5</v>
      </c>
      <c r="BQ6">
        <f>IF([1]Sheet1!BR6="","",[1]Sheet1!BR6)</f>
        <v>2.58</v>
      </c>
      <c r="BR6">
        <f>IF([1]Sheet1!BS6="","",[1]Sheet1!BS6)</f>
        <v>-595</v>
      </c>
      <c r="BS6">
        <f>IF([1]Sheet1!BT6="","",[1]Sheet1!BT6)</f>
        <v>-2.2999999999999998</v>
      </c>
      <c r="BT6" t="b">
        <f>IF([1]Sheet1!BU6="","",[1]Sheet1!BU6)</f>
        <v>1</v>
      </c>
      <c r="BU6" t="b">
        <f>IF([1]Sheet1!BV6="","",[1]Sheet1!BV6)</f>
        <v>1</v>
      </c>
      <c r="BV6">
        <f>IF([1]Sheet1!BW6="","",[1]Sheet1!BW6)</f>
        <v>0</v>
      </c>
      <c r="BW6">
        <f>IF([1]Sheet1!BX6="","",[1]Sheet1!BX6)</f>
        <v>-1.95</v>
      </c>
      <c r="BX6">
        <f>IF([1]Sheet1!BY6="","",[1]Sheet1!BY6)</f>
        <v>-3.57</v>
      </c>
      <c r="BY6">
        <f>IF([1]Sheet1!BZ6="","",[1]Sheet1!BZ6)</f>
        <v>128.30000000000001</v>
      </c>
      <c r="BZ6">
        <f>IF([1]Sheet1!CA6="","",[1]Sheet1!CA6)</f>
        <v>25287.5</v>
      </c>
      <c r="CA6">
        <f>IF([1]Sheet1!CB6="","",[1]Sheet1!CB6)</f>
        <v>2.87</v>
      </c>
      <c r="CB6" t="str">
        <f>IF([1]Sheet1!CC6="","",[1]Sheet1!CC6)</f>
        <v>Long Unwinding</v>
      </c>
      <c r="CC6">
        <f>IF([1]Sheet1!CD6="","",[1]Sheet1!CD6)</f>
        <v>4.4800000000000004</v>
      </c>
      <c r="CD6">
        <f>IF([1]Sheet1!CE6="","",[1]Sheet1!CE6)</f>
        <v>-2.2999999999999998</v>
      </c>
      <c r="CE6">
        <f>IF([1]Sheet1!CF6="","",[1]Sheet1!CF6)</f>
        <v>24.03</v>
      </c>
      <c r="CF6" t="str">
        <f>IF([1]Sheet1!CG6="","",[1]Sheet1!CG6)</f>
        <v>Significant Short Buildup</v>
      </c>
      <c r="CG6">
        <f>IF([1]Sheet1!CH6="","",[1]Sheet1!CH6)</f>
        <v>99.21</v>
      </c>
      <c r="CH6" t="str">
        <f>IF([1]Sheet1!CI6="","",[1]Sheet1!CI6)</f>
        <v>NSE:ABBOTINDIA1!</v>
      </c>
      <c r="CI6">
        <f>IF([1]Sheet1!CJ6="","",[1]Sheet1!CJ6)</f>
        <v>0</v>
      </c>
      <c r="CJ6">
        <f>IF([1]Sheet1!CK6="","",[1]Sheet1!CK6)</f>
        <v>0</v>
      </c>
      <c r="CK6">
        <f>IF([1]Sheet1!CL6="","",[1]Sheet1!CL6)</f>
        <v>0</v>
      </c>
      <c r="CL6">
        <f>IF([1]Sheet1!CM6="","",[1]Sheet1!CM6)</f>
        <v>0</v>
      </c>
      <c r="CM6">
        <f>IF([1]Sheet1!CN6="","",[1]Sheet1!CN6)</f>
        <v>0</v>
      </c>
      <c r="CN6">
        <f>IF([1]Sheet1!CO6="","",[1]Sheet1!CO6)</f>
        <v>0</v>
      </c>
      <c r="CO6">
        <f>IF([1]Sheet1!CP6="","",[1]Sheet1!CP6)</f>
        <v>0</v>
      </c>
      <c r="CP6">
        <f>IF([1]Sheet1!CQ6="","",[1]Sheet1!CQ6)</f>
        <v>0</v>
      </c>
      <c r="CQ6" t="str">
        <f>IF([1]Sheet1!CR6="","",[1]Sheet1!CR6)</f>
        <v>BEARISH</v>
      </c>
      <c r="CR6" t="str">
        <f>IF([1]Sheet1!CS6="","",[1]Sheet1!CS6)</f>
        <v>BEARISH</v>
      </c>
      <c r="CS6" t="b">
        <f>IF([1]Sheet1!CT6="","",[1]Sheet1!CT6)</f>
        <v>0</v>
      </c>
      <c r="CT6" t="str">
        <f>IF([1]Sheet1!CU6="","",[1]Sheet1!CU6)</f>
        <v>na</v>
      </c>
      <c r="CU6" t="str">
        <f>IF([1]Sheet1!CV6="","",[1]Sheet1!CV6)</f>
        <v>na</v>
      </c>
      <c r="CV6" t="str">
        <f>IF([1]Sheet1!CW6="","",[1]Sheet1!CW6)</f>
        <v>na</v>
      </c>
      <c r="CW6">
        <f>IF([1]Sheet1!CX6="","",[1]Sheet1!CX6)</f>
        <v>0</v>
      </c>
      <c r="CX6">
        <f>IF([1]Sheet1!CY6="","",[1]Sheet1!CY6)</f>
        <v>0</v>
      </c>
      <c r="CY6" t="b">
        <f>IF([1]Sheet1!CZ6="","",[1]Sheet1!CZ6)</f>
        <v>0</v>
      </c>
      <c r="CZ6">
        <f>IF([1]Sheet1!DA6="","",[1]Sheet1!DA6)</f>
        <v>25.99</v>
      </c>
      <c r="DA6">
        <f>IF([1]Sheet1!DB6="","",[1]Sheet1!DB6)</f>
        <v>26.34</v>
      </c>
      <c r="DB6" t="str">
        <f>IF([1]Sheet1!DC6="","",[1]Sheet1!DC6)</f>
        <v/>
      </c>
      <c r="DC6" t="b">
        <f t="shared" si="0"/>
        <v>0</v>
      </c>
      <c r="DD6" t="b">
        <f t="shared" si="1"/>
        <v>0</v>
      </c>
      <c r="DE6" t="b">
        <f t="shared" si="2"/>
        <v>0</v>
      </c>
      <c r="DF6" t="b">
        <f t="shared" si="3"/>
        <v>0</v>
      </c>
      <c r="DG6" t="str">
        <f>IF([1]Sheet1!DH6="","",[1]Sheet1!DH6)</f>
        <v/>
      </c>
    </row>
    <row r="7" spans="1:111" x14ac:dyDescent="0.25">
      <c r="A7" t="str">
        <f>IF([1]Sheet1!B7="","",[1]Sheet1!B7)</f>
        <v>OFSS</v>
      </c>
      <c r="B7">
        <f>IF([1]Sheet1!C7="","",[1]Sheet1!C7)</f>
        <v>200</v>
      </c>
      <c r="C7">
        <f>IF([1]Sheet1!D7="","",[1]Sheet1!D7)</f>
        <v>50</v>
      </c>
      <c r="D7">
        <f>IF([1]Sheet1!E7="","",[1]Sheet1!E7)</f>
        <v>6000</v>
      </c>
      <c r="E7" t="str">
        <f>IF([1]Sheet1!F7="","",[1]Sheet1!F7)</f>
        <v>Technology Services</v>
      </c>
      <c r="F7" t="str">
        <f>IF([1]Sheet1!G7="","",[1]Sheet1!G7)</f>
        <v>Packaged Software</v>
      </c>
      <c r="G7" t="str">
        <f>IF([1]Sheet1!H7="","",[1]Sheet1!H7)</f>
        <v xml:space="preserve">ORACLE FIN SERV SOFT LTD.           </v>
      </c>
      <c r="H7" t="str">
        <f>IF([1]Sheet1!I7="","",[1]Sheet1!I7)</f>
        <v>OFSS</v>
      </c>
      <c r="I7" t="str">
        <f>IF([1]Sheet1!J7="","",[1]Sheet1!J7)</f>
        <v>NSE:OFSS!1</v>
      </c>
      <c r="J7" t="str">
        <f>IF([1]Sheet1!K7="","",[1]Sheet1!K7)</f>
        <v>Oracle Financial Services Software Ltd.</v>
      </c>
      <c r="K7" t="str">
        <f>IF([1]Sheet1!L7="","",[1]Sheet1!L7)</f>
        <v>#fc5a5ac7</v>
      </c>
      <c r="L7">
        <f>IF([1]Sheet1!M7="","",[1]Sheet1!M7)</f>
        <v>6711.8</v>
      </c>
      <c r="M7">
        <f>IF([1]Sheet1!N7="","",[1]Sheet1!N7)</f>
        <v>-2.6012000999999998</v>
      </c>
      <c r="N7">
        <f>IF([1]Sheet1!O7="","",[1]Sheet1!O7)</f>
        <v>-179.25</v>
      </c>
      <c r="O7">
        <f>IF([1]Sheet1!P7="","",[1]Sheet1!P7)</f>
        <v>878000</v>
      </c>
      <c r="P7">
        <f>IF([1]Sheet1!Q7="","",[1]Sheet1!Q7)</f>
        <v>-8.3698601999999998</v>
      </c>
      <c r="Q7">
        <f>IF([1]Sheet1!R7="","",[1]Sheet1!R7)</f>
        <v>-80200</v>
      </c>
      <c r="R7">
        <f>IF([1]Sheet1!S7="","",[1]Sheet1!S7)</f>
        <v>404</v>
      </c>
      <c r="S7">
        <f>IF([1]Sheet1!T7="","",[1]Sheet1!T7)</f>
        <v>-2.6012000999999998</v>
      </c>
      <c r="T7">
        <f>IF([1]Sheet1!U7="","",[1]Sheet1!U7)</f>
        <v>-21865</v>
      </c>
      <c r="U7" t="str">
        <f>IF([1]Sheet1!V7="","",[1]Sheet1!V7)</f>
        <v>Long Unwinding</v>
      </c>
      <c r="V7">
        <f>IF([1]Sheet1!W7="","",[1]Sheet1!W7)</f>
        <v>6700</v>
      </c>
      <c r="W7">
        <f>IF([1]Sheet1!X7="","",[1]Sheet1!X7)</f>
        <v>6650</v>
      </c>
      <c r="X7">
        <f>IF([1]Sheet1!Y7="","",[1]Sheet1!Y7)</f>
        <v>6600</v>
      </c>
      <c r="Y7">
        <f>IF([1]Sheet1!Z7="","",[1]Sheet1!Z7)</f>
        <v>6550</v>
      </c>
      <c r="Z7">
        <f>IF([1]Sheet1!AA7="","",[1]Sheet1!AA7)</f>
        <v>6500</v>
      </c>
      <c r="AA7">
        <f>IF([1]Sheet1!AB7="","",[1]Sheet1!AB7)</f>
        <v>6750</v>
      </c>
      <c r="AB7">
        <f>IF([1]Sheet1!AC7="","",[1]Sheet1!AC7)</f>
        <v>6800</v>
      </c>
      <c r="AC7">
        <f>IF([1]Sheet1!AD7="","",[1]Sheet1!AD7)</f>
        <v>6850</v>
      </c>
      <c r="AD7">
        <f>IF([1]Sheet1!AE7="","",[1]Sheet1!AE7)</f>
        <v>6900</v>
      </c>
      <c r="AE7" t="str">
        <f>IF([1]Sheet1!AF7="","",[1]Sheet1!AF7)</f>
        <v>6,877.10</v>
      </c>
      <c r="AF7" t="str">
        <f>IF([1]Sheet1!AG7="","",[1]Sheet1!AG7)</f>
        <v>6,949.95</v>
      </c>
      <c r="AG7" t="str">
        <f>IF([1]Sheet1!AH7="","",[1]Sheet1!AH7)</f>
        <v>72.85</v>
      </c>
      <c r="AH7" t="str">
        <f>IF([1]Sheet1!AI7="","",[1]Sheet1!AI7)</f>
        <v>1.06</v>
      </c>
      <c r="AI7" t="str">
        <f>IF([1]Sheet1!AJ7="","",[1]Sheet1!AJ7)</f>
        <v>6,949.95</v>
      </c>
      <c r="AJ7">
        <f>IF([1]Sheet1!AK7="","",[1]Sheet1!AK7)</f>
        <v>2654</v>
      </c>
      <c r="AK7" t="str">
        <f>IF([1]Sheet1!AL7="","",[1]Sheet1!AL7)</f>
        <v>1.84</v>
      </c>
      <c r="AL7" t="str">
        <f>IF([1]Sheet1!AM7="","",[1]Sheet1!AM7)</f>
        <v>-</v>
      </c>
      <c r="AM7" t="str">
        <f>IF([1]Sheet1!AN7="","",[1]Sheet1!AN7)</f>
        <v>-</v>
      </c>
      <c r="AN7" t="str">
        <f>IF([1]Sheet1!AO7="","",[1]Sheet1!AO7)</f>
        <v>-</v>
      </c>
      <c r="AO7" t="str">
        <f>IF([1]Sheet1!AP7="","",[1]Sheet1!AP7)</f>
        <v>VR72</v>
      </c>
      <c r="AP7" t="b">
        <f>IF([1]Sheet1!AQ7="","",[1]Sheet1!AQ7)</f>
        <v>0</v>
      </c>
      <c r="AQ7">
        <f>IF([1]Sheet1!AR7="","",[1]Sheet1!AR7)</f>
        <v>0</v>
      </c>
      <c r="AR7">
        <f>IF([1]Sheet1!AS7="","",[1]Sheet1!AS7)</f>
        <v>0</v>
      </c>
      <c r="AS7">
        <f>IF([1]Sheet1!AT7="","",[1]Sheet1!AT7)</f>
        <v>0</v>
      </c>
      <c r="AT7">
        <f>IF([1]Sheet1!AU7="","",[1]Sheet1!AU7)</f>
        <v>0</v>
      </c>
      <c r="AU7">
        <f>IF([1]Sheet1!AV7="","",[1]Sheet1!AV7)</f>
        <v>0</v>
      </c>
      <c r="AV7">
        <f>IF([1]Sheet1!AW7="","",[1]Sheet1!AW7)</f>
        <v>0</v>
      </c>
      <c r="AW7">
        <f>IF([1]Sheet1!AX7="","",[1]Sheet1!AX7)</f>
        <v>0</v>
      </c>
      <c r="AX7">
        <f>IF([1]Sheet1!AY7="","",[1]Sheet1!AY7)</f>
        <v>0</v>
      </c>
      <c r="AY7">
        <f>IF([1]Sheet1!AZ7="","",[1]Sheet1!AZ7)</f>
        <v>0</v>
      </c>
      <c r="AZ7" t="b">
        <f>IF([1]Sheet1!BA7="","",[1]Sheet1!BA7)</f>
        <v>0</v>
      </c>
      <c r="BA7" t="b">
        <f>IF([1]Sheet1!BB7="","",[1]Sheet1!BB7)</f>
        <v>0</v>
      </c>
      <c r="BB7" t="b">
        <f>IF([1]Sheet1!BC7="","",[1]Sheet1!BC7)</f>
        <v>0</v>
      </c>
      <c r="BC7" t="b">
        <f>IF([1]Sheet1!BD7="","",[1]Sheet1!BD7)</f>
        <v>0</v>
      </c>
      <c r="BD7">
        <f>IF([1]Sheet1!BE7="","",[1]Sheet1!BE7)</f>
        <v>63.48</v>
      </c>
      <c r="BE7">
        <f>IF([1]Sheet1!BF7="","",[1]Sheet1!BF7)</f>
        <v>68.540000000000006</v>
      </c>
      <c r="BF7">
        <f>IF([1]Sheet1!BG7="","",[1]Sheet1!BG7)</f>
        <v>-10.050000000000001</v>
      </c>
      <c r="BG7">
        <f>IF([1]Sheet1!BH7="","",[1]Sheet1!BH7)</f>
        <v>98.79</v>
      </c>
      <c r="BH7">
        <f>IF([1]Sheet1!BI7="","",[1]Sheet1!BI7)</f>
        <v>95.24</v>
      </c>
      <c r="BI7">
        <f>IF([1]Sheet1!BJ7="","",[1]Sheet1!BJ7)</f>
        <v>86.75</v>
      </c>
      <c r="BJ7" t="b">
        <f>IF([1]Sheet1!BK7="","",[1]Sheet1!BK7)</f>
        <v>1</v>
      </c>
      <c r="BK7">
        <f>IF([1]Sheet1!BL7="","",[1]Sheet1!BL7)</f>
        <v>1.2</v>
      </c>
      <c r="BL7">
        <f>IF([1]Sheet1!BM7="","",[1]Sheet1!BM7)</f>
        <v>1.21</v>
      </c>
      <c r="BM7">
        <f>IF([1]Sheet1!BN7="","",[1]Sheet1!BN7)</f>
        <v>73.599999999999994</v>
      </c>
      <c r="BN7">
        <f>IF([1]Sheet1!BO7="","",[1]Sheet1!BO7)</f>
        <v>0</v>
      </c>
      <c r="BO7" t="str">
        <f>IF([1]Sheet1!BP7="","",[1]Sheet1!BP7)</f>
        <v>IT</v>
      </c>
      <c r="BP7">
        <f>IF([1]Sheet1!BQ7="","",[1]Sheet1!BQ7)</f>
        <v>6720</v>
      </c>
      <c r="BQ7">
        <f>IF([1]Sheet1!BR7="","",[1]Sheet1!BR7)</f>
        <v>4.3899999999999997</v>
      </c>
      <c r="BR7">
        <f>IF([1]Sheet1!BS7="","",[1]Sheet1!BS7)</f>
        <v>-171.05</v>
      </c>
      <c r="BS7">
        <f>IF([1]Sheet1!BT7="","",[1]Sheet1!BT7)</f>
        <v>-2.48</v>
      </c>
      <c r="BT7" t="b">
        <f>IF([1]Sheet1!BU7="","",[1]Sheet1!BU7)</f>
        <v>1</v>
      </c>
      <c r="BU7" t="b">
        <f>IF([1]Sheet1!BV7="","",[1]Sheet1!BV7)</f>
        <v>0</v>
      </c>
      <c r="BV7" t="str">
        <f>IF([1]Sheet1!BW7="","",[1]Sheet1!BW7)</f>
        <v>BULLISH</v>
      </c>
      <c r="BW7">
        <f>IF([1]Sheet1!BX7="","",[1]Sheet1!BX7)</f>
        <v>64.94</v>
      </c>
      <c r="BX7">
        <f>IF([1]Sheet1!BY7="","",[1]Sheet1!BY7)</f>
        <v>32.53</v>
      </c>
      <c r="BY7">
        <f>IF([1]Sheet1!BZ7="","",[1]Sheet1!BZ7)</f>
        <v>3.33</v>
      </c>
      <c r="BZ7">
        <f>IF([1]Sheet1!CA7="","",[1]Sheet1!CA7)</f>
        <v>6720</v>
      </c>
      <c r="CA7">
        <f>IF([1]Sheet1!CB7="","",[1]Sheet1!CB7)</f>
        <v>-10.050000000000001</v>
      </c>
      <c r="CB7" t="str">
        <f>IF([1]Sheet1!CC7="","",[1]Sheet1!CC7)</f>
        <v>Significant Long Buildup</v>
      </c>
      <c r="CC7">
        <f>IF([1]Sheet1!CD7="","",[1]Sheet1!CD7)</f>
        <v>-7.23</v>
      </c>
      <c r="CD7">
        <f>IF([1]Sheet1!CE7="","",[1]Sheet1!CE7)</f>
        <v>-2.48</v>
      </c>
      <c r="CE7">
        <f>IF([1]Sheet1!CF7="","",[1]Sheet1!CF7)</f>
        <v>-98.14</v>
      </c>
      <c r="CF7" t="str">
        <f>IF([1]Sheet1!CG7="","",[1]Sheet1!CG7)</f>
        <v>Long Unwinding</v>
      </c>
      <c r="CG7">
        <f>IF([1]Sheet1!CH7="","",[1]Sheet1!CH7)</f>
        <v>99.6</v>
      </c>
      <c r="CH7" t="str">
        <f>IF([1]Sheet1!CI7="","",[1]Sheet1!CI7)</f>
        <v>NSE:OFSS1!</v>
      </c>
      <c r="CI7">
        <f>IF([1]Sheet1!CJ7="","",[1]Sheet1!CJ7)</f>
        <v>54</v>
      </c>
      <c r="CJ7">
        <f>IF([1]Sheet1!CK7="","",[1]Sheet1!CK7)</f>
        <v>4389.05</v>
      </c>
      <c r="CK7">
        <f>IF([1]Sheet1!CL7="","",[1]Sheet1!CL7)</f>
        <v>235</v>
      </c>
      <c r="CL7">
        <f>IF([1]Sheet1!CM7="","",[1]Sheet1!CM7)</f>
        <v>4003.95</v>
      </c>
      <c r="CM7" t="str">
        <f>IF([1]Sheet1!CN7="","",[1]Sheet1!CN7)</f>
        <v>Buy</v>
      </c>
      <c r="CN7" t="str">
        <f>IF([1]Sheet1!CO7="","",[1]Sheet1!CO7)</f>
        <v>LAST_LOSER</v>
      </c>
      <c r="CO7">
        <f>IF([1]Sheet1!CP7="","",[1]Sheet1!CP7)</f>
        <v>48</v>
      </c>
      <c r="CP7">
        <f>IF([1]Sheet1!CQ7="","",[1]Sheet1!CQ7)</f>
        <v>4300</v>
      </c>
      <c r="CQ7" t="str">
        <f>IF([1]Sheet1!CR7="","",[1]Sheet1!CR7)</f>
        <v>BULLISH</v>
      </c>
      <c r="CR7" t="str">
        <f>IF([1]Sheet1!CS7="","",[1]Sheet1!CS7)</f>
        <v>BEARISH</v>
      </c>
      <c r="CS7" t="b">
        <f>IF([1]Sheet1!CT7="","",[1]Sheet1!CT7)</f>
        <v>1</v>
      </c>
      <c r="CT7" t="str">
        <f>IF([1]Sheet1!CU7="","",[1]Sheet1!CU7)</f>
        <v>BULLISH_ALIGNMENT</v>
      </c>
      <c r="CU7" t="str">
        <f>IF([1]Sheet1!CV7="","",[1]Sheet1!CV7)</f>
        <v>na</v>
      </c>
      <c r="CV7" t="str">
        <f>IF([1]Sheet1!CW7="","",[1]Sheet1!CW7)</f>
        <v>BULLISH</v>
      </c>
      <c r="CW7">
        <f>IF([1]Sheet1!CX7="","",[1]Sheet1!CX7)</f>
        <v>10</v>
      </c>
      <c r="CX7">
        <f>IF([1]Sheet1!CY7="","",[1]Sheet1!CY7)</f>
        <v>732</v>
      </c>
      <c r="CY7" t="b">
        <f>IF([1]Sheet1!CZ7="","",[1]Sheet1!CZ7)</f>
        <v>0</v>
      </c>
      <c r="CZ7">
        <f>IF([1]Sheet1!DA7="","",[1]Sheet1!DA7)</f>
        <v>98.55</v>
      </c>
      <c r="DA7">
        <f>IF([1]Sheet1!DB7="","",[1]Sheet1!DB7)</f>
        <v>110.55</v>
      </c>
      <c r="DB7" t="str">
        <f>IF([1]Sheet1!DC7="","",[1]Sheet1!DC7)</f>
        <v>BANNED</v>
      </c>
      <c r="DC7" t="b">
        <f t="shared" si="0"/>
        <v>0</v>
      </c>
      <c r="DD7" t="b">
        <f t="shared" si="1"/>
        <v>0</v>
      </c>
      <c r="DE7" t="b">
        <f t="shared" si="2"/>
        <v>0</v>
      </c>
      <c r="DF7" t="b">
        <f t="shared" si="3"/>
        <v>0</v>
      </c>
      <c r="DG7" t="str">
        <f>IF([1]Sheet1!DH7="","",[1]Sheet1!DH7)</f>
        <v/>
      </c>
    </row>
    <row r="8" spans="1:111" x14ac:dyDescent="0.25">
      <c r="A8" t="str">
        <f>IF([1]Sheet1!B8="","",[1]Sheet1!B8)</f>
        <v>IPCALAB</v>
      </c>
      <c r="B8">
        <f>IF([1]Sheet1!C8="","",[1]Sheet1!C8)</f>
        <v>650</v>
      </c>
      <c r="C8">
        <f>IF([1]Sheet1!D8="","",[1]Sheet1!D8)</f>
        <v>10</v>
      </c>
      <c r="D8">
        <f>IF([1]Sheet1!E8="","",[1]Sheet1!E8)</f>
        <v>19500</v>
      </c>
      <c r="E8" t="str">
        <f>IF([1]Sheet1!F8="","",[1]Sheet1!F8)</f>
        <v>Health Technology</v>
      </c>
      <c r="F8" t="str">
        <f>IF([1]Sheet1!G8="","",[1]Sheet1!G8)</f>
        <v>Pharmaceuticals: Major</v>
      </c>
      <c r="G8" t="str">
        <f>IF([1]Sheet1!H8="","",[1]Sheet1!H8)</f>
        <v xml:space="preserve">IPCA LABORATORIES LTD               </v>
      </c>
      <c r="H8" t="str">
        <f>IF([1]Sheet1!I8="","",[1]Sheet1!I8)</f>
        <v>IPCALAB</v>
      </c>
      <c r="I8" t="str">
        <f>IF([1]Sheet1!J8="","",[1]Sheet1!J8)</f>
        <v>NSE:IPCALAB!1</v>
      </c>
      <c r="J8" t="str">
        <f>IF([1]Sheet1!K8="","",[1]Sheet1!K8)</f>
        <v>Ipca Laboratories Ltd.</v>
      </c>
      <c r="K8" t="str">
        <f>IF([1]Sheet1!L8="","",[1]Sheet1!L8)</f>
        <v>#fc5a5abe</v>
      </c>
      <c r="L8">
        <f>IF([1]Sheet1!M8="","",[1]Sheet1!M8)</f>
        <v>1076.2</v>
      </c>
      <c r="M8">
        <f>IF([1]Sheet1!N8="","",[1]Sheet1!N8)</f>
        <v>-2.4518468000000002</v>
      </c>
      <c r="N8">
        <f>IF([1]Sheet1!O8="","",[1]Sheet1!O8)</f>
        <v>-27.05</v>
      </c>
      <c r="O8">
        <f>IF([1]Sheet1!P8="","",[1]Sheet1!P8)</f>
        <v>2085200</v>
      </c>
      <c r="P8">
        <f>IF([1]Sheet1!Q8="","",[1]Sheet1!Q8)</f>
        <v>-1.2315271000000001</v>
      </c>
      <c r="Q8">
        <f>IF([1]Sheet1!R8="","",[1]Sheet1!R8)</f>
        <v>-26000</v>
      </c>
      <c r="R8">
        <f>IF([1]Sheet1!S8="","",[1]Sheet1!S8)</f>
        <v>620</v>
      </c>
      <c r="S8">
        <f>IF([1]Sheet1!T8="","",[1]Sheet1!T8)</f>
        <v>-2.4518468000000002</v>
      </c>
      <c r="T8">
        <f>IF([1]Sheet1!U8="","",[1]Sheet1!U8)</f>
        <v>-250</v>
      </c>
      <c r="U8" t="str">
        <f>IF([1]Sheet1!V8="","",[1]Sheet1!V8)</f>
        <v>Long Unwinding</v>
      </c>
      <c r="V8">
        <f>IF([1]Sheet1!W8="","",[1]Sheet1!W8)</f>
        <v>1070</v>
      </c>
      <c r="W8">
        <f>IF([1]Sheet1!X8="","",[1]Sheet1!X8)</f>
        <v>1060</v>
      </c>
      <c r="X8">
        <f>IF([1]Sheet1!Y8="","",[1]Sheet1!Y8)</f>
        <v>1050</v>
      </c>
      <c r="Y8">
        <f>IF([1]Sheet1!Z8="","",[1]Sheet1!Z8)</f>
        <v>1040</v>
      </c>
      <c r="Z8">
        <f>IF([1]Sheet1!AA8="","",[1]Sheet1!AA8)</f>
        <v>1030</v>
      </c>
      <c r="AA8">
        <f>IF([1]Sheet1!AB8="","",[1]Sheet1!AB8)</f>
        <v>1080</v>
      </c>
      <c r="AB8">
        <f>IF([1]Sheet1!AC8="","",[1]Sheet1!AC8)</f>
        <v>1090</v>
      </c>
      <c r="AC8">
        <f>IF([1]Sheet1!AD8="","",[1]Sheet1!AD8)</f>
        <v>1100</v>
      </c>
      <c r="AD8">
        <f>IF([1]Sheet1!AE8="","",[1]Sheet1!AE8)</f>
        <v>1110</v>
      </c>
      <c r="AE8" t="str">
        <f>IF([1]Sheet1!AF8="","",[1]Sheet1!AF8)</f>
        <v>1,099.95</v>
      </c>
      <c r="AF8" t="str">
        <f>IF([1]Sheet1!AG8="","",[1]Sheet1!AG8)</f>
        <v>1,100.00</v>
      </c>
      <c r="AG8" t="str">
        <f>IF([1]Sheet1!AH8="","",[1]Sheet1!AH8)</f>
        <v>0.05</v>
      </c>
      <c r="AH8" t="str">
        <f>IF([1]Sheet1!AI8="","",[1]Sheet1!AI8)</f>
        <v>0.00</v>
      </c>
      <c r="AI8" t="str">
        <f>IF([1]Sheet1!AJ8="","",[1]Sheet1!AJ8)</f>
        <v>1,100.00</v>
      </c>
      <c r="AJ8">
        <f>IF([1]Sheet1!AK8="","",[1]Sheet1!AK8)</f>
        <v>26</v>
      </c>
      <c r="AK8" t="str">
        <f>IF([1]Sheet1!AL8="","",[1]Sheet1!AL8)</f>
        <v>-</v>
      </c>
      <c r="AL8" t="str">
        <f>IF([1]Sheet1!AM8="","",[1]Sheet1!AM8)</f>
        <v>-</v>
      </c>
      <c r="AM8" t="str">
        <f>IF([1]Sheet1!AN8="","",[1]Sheet1!AN8)</f>
        <v>-</v>
      </c>
      <c r="AN8" t="str">
        <f>IF([1]Sheet1!AO8="","",[1]Sheet1!AO8)</f>
        <v>-</v>
      </c>
      <c r="AO8" t="str">
        <f>IF([1]Sheet1!AP8="","",[1]Sheet1!AP8)</f>
        <v>VR178</v>
      </c>
      <c r="AP8" t="b">
        <f>IF([1]Sheet1!AQ8="","",[1]Sheet1!AQ8)</f>
        <v>0</v>
      </c>
      <c r="AQ8">
        <f>IF([1]Sheet1!AR8="","",[1]Sheet1!AR8)</f>
        <v>0</v>
      </c>
      <c r="AR8">
        <f>IF([1]Sheet1!AS8="","",[1]Sheet1!AS8)</f>
        <v>0</v>
      </c>
      <c r="AS8">
        <f>IF([1]Sheet1!AT8="","",[1]Sheet1!AT8)</f>
        <v>0</v>
      </c>
      <c r="AT8">
        <f>IF([1]Sheet1!AU8="","",[1]Sheet1!AU8)</f>
        <v>0</v>
      </c>
      <c r="AU8">
        <f>IF([1]Sheet1!AV8="","",[1]Sheet1!AV8)</f>
        <v>0</v>
      </c>
      <c r="AV8">
        <f>IF([1]Sheet1!AW8="","",[1]Sheet1!AW8)</f>
        <v>0</v>
      </c>
      <c r="AW8">
        <f>IF([1]Sheet1!AX8="","",[1]Sheet1!AX8)</f>
        <v>0</v>
      </c>
      <c r="AX8">
        <f>IF([1]Sheet1!AY8="","",[1]Sheet1!AY8)</f>
        <v>0</v>
      </c>
      <c r="AY8">
        <f>IF([1]Sheet1!AZ8="","",[1]Sheet1!AZ8)</f>
        <v>0</v>
      </c>
      <c r="AZ8" t="b">
        <f>IF([1]Sheet1!BA8="","",[1]Sheet1!BA8)</f>
        <v>0</v>
      </c>
      <c r="BA8" t="b">
        <f>IF([1]Sheet1!BB8="","",[1]Sheet1!BB8)</f>
        <v>0</v>
      </c>
      <c r="BB8" t="b">
        <f>IF([1]Sheet1!BC8="","",[1]Sheet1!BC8)</f>
        <v>0</v>
      </c>
      <c r="BC8" t="b">
        <f>IF([1]Sheet1!BD8="","",[1]Sheet1!BD8)</f>
        <v>0</v>
      </c>
      <c r="BD8">
        <f>IF([1]Sheet1!BE8="","",[1]Sheet1!BE8)</f>
        <v>45.43</v>
      </c>
      <c r="BE8">
        <f>IF([1]Sheet1!BF8="","",[1]Sheet1!BF8)</f>
        <v>39.5</v>
      </c>
      <c r="BF8">
        <f>IF([1]Sheet1!BG8="","",[1]Sheet1!BG8)</f>
        <v>1.91</v>
      </c>
      <c r="BG8">
        <f>IF([1]Sheet1!BH8="","",[1]Sheet1!BH8)</f>
        <v>97.57</v>
      </c>
      <c r="BH8">
        <f>IF([1]Sheet1!BI8="","",[1]Sheet1!BI8)</f>
        <v>92.06</v>
      </c>
      <c r="BI8">
        <f>IF([1]Sheet1!BJ8="","",[1]Sheet1!BJ8)</f>
        <v>71.510000000000005</v>
      </c>
      <c r="BJ8" t="b">
        <f>IF([1]Sheet1!BK8="","",[1]Sheet1!BK8)</f>
        <v>1</v>
      </c>
      <c r="BK8">
        <f>IF([1]Sheet1!BL8="","",[1]Sheet1!BL8)</f>
        <v>0.28000000000000003</v>
      </c>
      <c r="BL8">
        <f>IF([1]Sheet1!BM8="","",[1]Sheet1!BM8)</f>
        <v>-0.43</v>
      </c>
      <c r="BM8">
        <f>IF([1]Sheet1!BN8="","",[1]Sheet1!BN8)</f>
        <v>33.57</v>
      </c>
      <c r="BN8">
        <f>IF([1]Sheet1!BO8="","",[1]Sheet1!BO8)</f>
        <v>0</v>
      </c>
      <c r="BO8" t="str">
        <f>IF([1]Sheet1!BP8="","",[1]Sheet1!BP8)</f>
        <v>HEALTHCARE</v>
      </c>
      <c r="BP8">
        <f>IF([1]Sheet1!BQ8="","",[1]Sheet1!BQ8)</f>
        <v>1069.8</v>
      </c>
      <c r="BQ8">
        <f>IF([1]Sheet1!BR8="","",[1]Sheet1!BR8)</f>
        <v>3.56</v>
      </c>
      <c r="BR8">
        <f>IF([1]Sheet1!BS8="","",[1]Sheet1!BS8)</f>
        <v>-33.450000000000003</v>
      </c>
      <c r="BS8">
        <f>IF([1]Sheet1!BT8="","",[1]Sheet1!BT8)</f>
        <v>-3.03</v>
      </c>
      <c r="BT8" t="b">
        <f>IF([1]Sheet1!BU8="","",[1]Sheet1!BU8)</f>
        <v>1</v>
      </c>
      <c r="BU8" t="b">
        <f>IF([1]Sheet1!BV8="","",[1]Sheet1!BV8)</f>
        <v>0</v>
      </c>
      <c r="BV8" t="str">
        <f>IF([1]Sheet1!BW8="","",[1]Sheet1!BW8)</f>
        <v>BEARISH</v>
      </c>
      <c r="BW8">
        <f>IF([1]Sheet1!BX8="","",[1]Sheet1!BX8)</f>
        <v>3.5</v>
      </c>
      <c r="BX8">
        <f>IF([1]Sheet1!BY8="","",[1]Sheet1!BY8)</f>
        <v>-6.14</v>
      </c>
      <c r="BY8">
        <f>IF([1]Sheet1!BZ8="","",[1]Sheet1!BZ8)</f>
        <v>73.72</v>
      </c>
      <c r="BZ8">
        <f>IF([1]Sheet1!CA8="","",[1]Sheet1!CA8)</f>
        <v>1069.8</v>
      </c>
      <c r="CA8">
        <f>IF([1]Sheet1!CB8="","",[1]Sheet1!CB8)</f>
        <v>1.91</v>
      </c>
      <c r="CB8" t="str">
        <f>IF([1]Sheet1!CC8="","",[1]Sheet1!CC8)</f>
        <v>Short Buildup</v>
      </c>
      <c r="CC8">
        <f>IF([1]Sheet1!CD8="","",[1]Sheet1!CD8)</f>
        <v>1.46</v>
      </c>
      <c r="CD8">
        <f>IF([1]Sheet1!CE8="","",[1]Sheet1!CE8)</f>
        <v>-3.03</v>
      </c>
      <c r="CE8">
        <f>IF([1]Sheet1!CF8="","",[1]Sheet1!CF8)</f>
        <v>-31.84</v>
      </c>
      <c r="CF8" t="str">
        <f>IF([1]Sheet1!CG8="","",[1]Sheet1!CG8)</f>
        <v>Short Buildup</v>
      </c>
      <c r="CG8">
        <f>IF([1]Sheet1!CH8="","",[1]Sheet1!CH8)</f>
        <v>70.63</v>
      </c>
      <c r="CH8" t="str">
        <f>IF([1]Sheet1!CI8="","",[1]Sheet1!CI8)</f>
        <v>NSE:IPCALAB1!</v>
      </c>
      <c r="CI8">
        <f>IF([1]Sheet1!CJ8="","",[1]Sheet1!CJ8)</f>
        <v>60</v>
      </c>
      <c r="CJ8">
        <f>IF([1]Sheet1!CK8="","",[1]Sheet1!CK8)</f>
        <v>1119.7</v>
      </c>
      <c r="CK8">
        <f>IF([1]Sheet1!CL8="","",[1]Sheet1!CL8)</f>
        <v>0</v>
      </c>
      <c r="CL8">
        <f>IF([1]Sheet1!CM8="","",[1]Sheet1!CM8)</f>
        <v>0</v>
      </c>
      <c r="CM8" t="str">
        <f>IF([1]Sheet1!CN8="","",[1]Sheet1!CN8)</f>
        <v>Sell</v>
      </c>
      <c r="CN8" t="str">
        <f>IF([1]Sheet1!CO8="","",[1]Sheet1!CO8)</f>
        <v>LAST_WINNER</v>
      </c>
      <c r="CO8">
        <f>IF([1]Sheet1!CP8="","",[1]Sheet1!CP8)</f>
        <v>34</v>
      </c>
      <c r="CP8">
        <f>IF([1]Sheet1!CQ8="","",[1]Sheet1!CQ8)</f>
        <v>1150</v>
      </c>
      <c r="CQ8" t="str">
        <f>IF([1]Sheet1!CR8="","",[1]Sheet1!CR8)</f>
        <v>BEARISH</v>
      </c>
      <c r="CR8" t="str">
        <f>IF([1]Sheet1!CS8="","",[1]Sheet1!CS8)</f>
        <v>BEARISH</v>
      </c>
      <c r="CS8" t="b">
        <f>IF([1]Sheet1!CT8="","",[1]Sheet1!CT8)</f>
        <v>0</v>
      </c>
      <c r="CT8" t="str">
        <f>IF([1]Sheet1!CU8="","",[1]Sheet1!CU8)</f>
        <v>BEARISH_ALIGNMENT</v>
      </c>
      <c r="CU8" t="str">
        <f>IF([1]Sheet1!CV8="","",[1]Sheet1!CV8)</f>
        <v>BEARISH_ALIGNMENT</v>
      </c>
      <c r="CV8" t="str">
        <f>IF([1]Sheet1!CW8="","",[1]Sheet1!CW8)</f>
        <v>BEARISH</v>
      </c>
      <c r="CW8">
        <f>IF([1]Sheet1!CX8="","",[1]Sheet1!CX8)</f>
        <v>1</v>
      </c>
      <c r="CX8">
        <f>IF([1]Sheet1!CY8="","",[1]Sheet1!CY8)</f>
        <v>1</v>
      </c>
      <c r="CY8" t="b">
        <f>IF([1]Sheet1!CZ8="","",[1]Sheet1!CZ8)</f>
        <v>1</v>
      </c>
      <c r="CZ8">
        <f>IF([1]Sheet1!DA8="","",[1]Sheet1!DA8)</f>
        <v>13.17</v>
      </c>
      <c r="DA8">
        <f>IF([1]Sheet1!DB8="","",[1]Sheet1!DB8)</f>
        <v>13.26</v>
      </c>
      <c r="DB8" t="str">
        <f>IF([1]Sheet1!DC8="","",[1]Sheet1!DC8)</f>
        <v/>
      </c>
      <c r="DC8" t="b">
        <f t="shared" si="0"/>
        <v>0</v>
      </c>
      <c r="DD8" t="b">
        <f t="shared" si="1"/>
        <v>0</v>
      </c>
      <c r="DE8" t="b">
        <f t="shared" si="2"/>
        <v>0</v>
      </c>
      <c r="DF8" t="b">
        <f t="shared" si="3"/>
        <v>0</v>
      </c>
      <c r="DG8" t="str">
        <f>IF([1]Sheet1!DH8="","",[1]Sheet1!DH8)</f>
        <v/>
      </c>
    </row>
    <row r="9" spans="1:111" x14ac:dyDescent="0.25">
      <c r="A9" t="str">
        <f>IF([1]Sheet1!B9="","",[1]Sheet1!B9)</f>
        <v>VOLTAS</v>
      </c>
      <c r="B9">
        <f>IF([1]Sheet1!C9="","",[1]Sheet1!C9)</f>
        <v>600</v>
      </c>
      <c r="C9">
        <f>IF([1]Sheet1!D9="","",[1]Sheet1!D9)</f>
        <v>10</v>
      </c>
      <c r="D9">
        <f>IF([1]Sheet1!E9="","",[1]Sheet1!E9)</f>
        <v>24000</v>
      </c>
      <c r="E9" t="str">
        <f>IF([1]Sheet1!F9="","",[1]Sheet1!F9)</f>
        <v>Producer Manufacturing</v>
      </c>
      <c r="F9" t="str">
        <f>IF([1]Sheet1!G9="","",[1]Sheet1!G9)</f>
        <v>Industrial Machinery</v>
      </c>
      <c r="G9" t="str">
        <f>IF([1]Sheet1!H9="","",[1]Sheet1!H9)</f>
        <v xml:space="preserve">VOLTAS LTD                          </v>
      </c>
      <c r="H9" t="str">
        <f>IF([1]Sheet1!I9="","",[1]Sheet1!I9)</f>
        <v>VOLTAS</v>
      </c>
      <c r="I9" t="str">
        <f>IF([1]Sheet1!J9="","",[1]Sheet1!J9)</f>
        <v>NSE:VOLTAS!1</v>
      </c>
      <c r="J9" t="str">
        <f>IF([1]Sheet1!K9="","",[1]Sheet1!K9)</f>
        <v>Voltas Ltd.</v>
      </c>
      <c r="K9" t="str">
        <f>IF([1]Sheet1!L9="","",[1]Sheet1!L9)</f>
        <v>#fc5a5abe</v>
      </c>
      <c r="L9">
        <f>IF([1]Sheet1!M9="","",[1]Sheet1!M9)</f>
        <v>1025.45</v>
      </c>
      <c r="M9">
        <f>IF([1]Sheet1!N9="","",[1]Sheet1!N9)</f>
        <v>-2.4495814</v>
      </c>
      <c r="N9">
        <f>IF([1]Sheet1!O9="","",[1]Sheet1!O9)</f>
        <v>-25.75</v>
      </c>
      <c r="O9">
        <f>IF([1]Sheet1!P9="","",[1]Sheet1!P9)</f>
        <v>8800800</v>
      </c>
      <c r="P9">
        <f>IF([1]Sheet1!Q9="","",[1]Sheet1!Q9)</f>
        <v>-2.4734042999999999</v>
      </c>
      <c r="Q9">
        <f>IF([1]Sheet1!R9="","",[1]Sheet1!R9)</f>
        <v>-223200</v>
      </c>
      <c r="R9">
        <f>IF([1]Sheet1!S9="","",[1]Sheet1!S9)</f>
        <v>2425</v>
      </c>
      <c r="S9">
        <f>IF([1]Sheet1!T9="","",[1]Sheet1!T9)</f>
        <v>-2.4495814</v>
      </c>
      <c r="T9">
        <f>IF([1]Sheet1!U9="","",[1]Sheet1!U9)</f>
        <v>-500</v>
      </c>
      <c r="U9" t="str">
        <f>IF([1]Sheet1!V9="","",[1]Sheet1!V9)</f>
        <v>Long Unwinding</v>
      </c>
      <c r="V9">
        <f>IF([1]Sheet1!W9="","",[1]Sheet1!W9)</f>
        <v>1020</v>
      </c>
      <c r="W9">
        <f>IF([1]Sheet1!X9="","",[1]Sheet1!X9)</f>
        <v>1010</v>
      </c>
      <c r="X9">
        <f>IF([1]Sheet1!Y9="","",[1]Sheet1!Y9)</f>
        <v>1000</v>
      </c>
      <c r="Y9">
        <f>IF([1]Sheet1!Z9="","",[1]Sheet1!Z9)</f>
        <v>990</v>
      </c>
      <c r="Z9">
        <f>IF([1]Sheet1!AA9="","",[1]Sheet1!AA9)</f>
        <v>980</v>
      </c>
      <c r="AA9">
        <f>IF([1]Sheet1!AB9="","",[1]Sheet1!AB9)</f>
        <v>1030</v>
      </c>
      <c r="AB9">
        <f>IF([1]Sheet1!AC9="","",[1]Sheet1!AC9)</f>
        <v>1040</v>
      </c>
      <c r="AC9">
        <f>IF([1]Sheet1!AD9="","",[1]Sheet1!AD9)</f>
        <v>1050</v>
      </c>
      <c r="AD9">
        <f>IF([1]Sheet1!AE9="","",[1]Sheet1!AE9)</f>
        <v>1060</v>
      </c>
      <c r="AE9" t="str">
        <f>IF([1]Sheet1!AF9="","",[1]Sheet1!AF9)</f>
        <v>1,051.10</v>
      </c>
      <c r="AF9" t="str">
        <f>IF([1]Sheet1!AG9="","",[1]Sheet1!AG9)</f>
        <v>1,058.95</v>
      </c>
      <c r="AG9" t="str">
        <f>IF([1]Sheet1!AH9="","",[1]Sheet1!AH9)</f>
        <v>7.85</v>
      </c>
      <c r="AH9" t="str">
        <f>IF([1]Sheet1!AI9="","",[1]Sheet1!AI9)</f>
        <v>0.75</v>
      </c>
      <c r="AI9" t="str">
        <f>IF([1]Sheet1!AJ9="","",[1]Sheet1!AJ9)</f>
        <v>1,058.95</v>
      </c>
      <c r="AJ9">
        <f>IF([1]Sheet1!AK9="","",[1]Sheet1!AK9)</f>
        <v>259</v>
      </c>
      <c r="AK9" t="str">
        <f>IF([1]Sheet1!AL9="","",[1]Sheet1!AL9)</f>
        <v>0.03</v>
      </c>
      <c r="AL9" t="str">
        <f>IF([1]Sheet1!AM9="","",[1]Sheet1!AM9)</f>
        <v>-</v>
      </c>
      <c r="AM9" t="str">
        <f>IF([1]Sheet1!AN9="","",[1]Sheet1!AN9)</f>
        <v>-</v>
      </c>
      <c r="AN9" t="str">
        <f>IF([1]Sheet1!AO9="","",[1]Sheet1!AO9)</f>
        <v>-</v>
      </c>
      <c r="AO9" t="str">
        <f>IF([1]Sheet1!AP9="","",[1]Sheet1!AP9)</f>
        <v>VR140</v>
      </c>
      <c r="AP9" t="b">
        <f>IF([1]Sheet1!AQ9="","",[1]Sheet1!AQ9)</f>
        <v>0</v>
      </c>
      <c r="AQ9">
        <f>IF([1]Sheet1!AR9="","",[1]Sheet1!AR9)</f>
        <v>0</v>
      </c>
      <c r="AR9">
        <f>IF([1]Sheet1!AS9="","",[1]Sheet1!AS9)</f>
        <v>0</v>
      </c>
      <c r="AS9">
        <f>IF([1]Sheet1!AT9="","",[1]Sheet1!AT9)</f>
        <v>0</v>
      </c>
      <c r="AT9">
        <f>IF([1]Sheet1!AU9="","",[1]Sheet1!AU9)</f>
        <v>0</v>
      </c>
      <c r="AU9">
        <f>IF([1]Sheet1!AV9="","",[1]Sheet1!AV9)</f>
        <v>0</v>
      </c>
      <c r="AV9">
        <f>IF([1]Sheet1!AW9="","",[1]Sheet1!AW9)</f>
        <v>0</v>
      </c>
      <c r="AW9">
        <f>IF([1]Sheet1!AX9="","",[1]Sheet1!AX9)</f>
        <v>0</v>
      </c>
      <c r="AX9">
        <f>IF([1]Sheet1!AY9="","",[1]Sheet1!AY9)</f>
        <v>0</v>
      </c>
      <c r="AY9">
        <f>IF([1]Sheet1!AZ9="","",[1]Sheet1!AZ9)</f>
        <v>0</v>
      </c>
      <c r="AZ9" t="b">
        <f>IF([1]Sheet1!BA9="","",[1]Sheet1!BA9)</f>
        <v>0</v>
      </c>
      <c r="BA9" t="b">
        <f>IF([1]Sheet1!BB9="","",[1]Sheet1!BB9)</f>
        <v>0</v>
      </c>
      <c r="BB9" t="b">
        <f>IF([1]Sheet1!BC9="","",[1]Sheet1!BC9)</f>
        <v>0</v>
      </c>
      <c r="BC9" t="b">
        <f>IF([1]Sheet1!BD9="","",[1]Sheet1!BD9)</f>
        <v>0</v>
      </c>
      <c r="BD9">
        <f>IF([1]Sheet1!BE9="","",[1]Sheet1!BE9)</f>
        <v>33.83</v>
      </c>
      <c r="BE9">
        <f>IF([1]Sheet1!BF9="","",[1]Sheet1!BF9)</f>
        <v>34.74</v>
      </c>
      <c r="BF9">
        <f>IF([1]Sheet1!BG9="","",[1]Sheet1!BG9)</f>
        <v>21.64</v>
      </c>
      <c r="BG9">
        <f>IF([1]Sheet1!BH9="","",[1]Sheet1!BH9)</f>
        <v>96.37</v>
      </c>
      <c r="BH9">
        <f>IF([1]Sheet1!BI9="","",[1]Sheet1!BI9)</f>
        <v>90.48</v>
      </c>
      <c r="BI9">
        <f>IF([1]Sheet1!BJ9="","",[1]Sheet1!BJ9)</f>
        <v>77.540000000000006</v>
      </c>
      <c r="BJ9" t="b">
        <f>IF([1]Sheet1!BK9="","",[1]Sheet1!BK9)</f>
        <v>1</v>
      </c>
      <c r="BK9">
        <f>IF([1]Sheet1!BL9="","",[1]Sheet1!BL9)</f>
        <v>0.91</v>
      </c>
      <c r="BL9">
        <f>IF([1]Sheet1!BM9="","",[1]Sheet1!BM9)</f>
        <v>7.37</v>
      </c>
      <c r="BM9">
        <f>IF([1]Sheet1!BN9="","",[1]Sheet1!BN9)</f>
        <v>35.64</v>
      </c>
      <c r="BN9" t="str">
        <f>IF([1]Sheet1!BO9="","",[1]Sheet1!BO9)</f>
        <v>2024-01-30</v>
      </c>
      <c r="BO9" t="str">
        <f>IF([1]Sheet1!BP9="","",[1]Sheet1!BP9)</f>
        <v>FMCG</v>
      </c>
      <c r="BP9">
        <f>IF([1]Sheet1!BQ9="","",[1]Sheet1!BQ9)</f>
        <v>1026.75</v>
      </c>
      <c r="BQ9">
        <f>IF([1]Sheet1!BR9="","",[1]Sheet1!BR9)</f>
        <v>2.63</v>
      </c>
      <c r="BR9">
        <f>IF([1]Sheet1!BS9="","",[1]Sheet1!BS9)</f>
        <v>-24.45</v>
      </c>
      <c r="BS9">
        <f>IF([1]Sheet1!BT9="","",[1]Sheet1!BT9)</f>
        <v>-2.33</v>
      </c>
      <c r="BT9" t="b">
        <f>IF([1]Sheet1!BU9="","",[1]Sheet1!BU9)</f>
        <v>1</v>
      </c>
      <c r="BU9" t="b">
        <f>IF([1]Sheet1!BV9="","",[1]Sheet1!BV9)</f>
        <v>1</v>
      </c>
      <c r="BV9" t="str">
        <f>IF([1]Sheet1!BW9="","",[1]Sheet1!BW9)</f>
        <v>BULLISH</v>
      </c>
      <c r="BW9">
        <f>IF([1]Sheet1!BX9="","",[1]Sheet1!BX9)</f>
        <v>2.33</v>
      </c>
      <c r="BX9">
        <f>IF([1]Sheet1!BY9="","",[1]Sheet1!BY9)</f>
        <v>-3.56</v>
      </c>
      <c r="BY9">
        <f>IF([1]Sheet1!BZ9="","",[1]Sheet1!BZ9)</f>
        <v>87.78</v>
      </c>
      <c r="BZ9">
        <f>IF([1]Sheet1!CA9="","",[1]Sheet1!CA9)</f>
        <v>1026.75</v>
      </c>
      <c r="CA9">
        <f>IF([1]Sheet1!CB9="","",[1]Sheet1!CB9)</f>
        <v>21.6</v>
      </c>
      <c r="CB9" t="str">
        <f>IF([1]Sheet1!CC9="","",[1]Sheet1!CC9)</f>
        <v>Short Buildup</v>
      </c>
      <c r="CC9">
        <f>IF([1]Sheet1!CD9="","",[1]Sheet1!CD9)</f>
        <v>4.99</v>
      </c>
      <c r="CD9">
        <f>IF([1]Sheet1!CE9="","",[1]Sheet1!CE9)</f>
        <v>-2.33</v>
      </c>
      <c r="CE9">
        <f>IF([1]Sheet1!CF9="","",[1]Sheet1!CF9)</f>
        <v>-19.829999999999998</v>
      </c>
      <c r="CF9" t="str">
        <f>IF([1]Sheet1!CG9="","",[1]Sheet1!CG9)</f>
        <v>Short Buildup</v>
      </c>
      <c r="CG9">
        <f>IF([1]Sheet1!CH9="","",[1]Sheet1!CH9)</f>
        <v>75.790000000000006</v>
      </c>
      <c r="CH9" t="str">
        <f>IF([1]Sheet1!CI9="","",[1]Sheet1!CI9)</f>
        <v>NSE:VOLTAS1!</v>
      </c>
      <c r="CI9">
        <f>IF([1]Sheet1!CJ9="","",[1]Sheet1!CJ9)</f>
        <v>6</v>
      </c>
      <c r="CJ9">
        <f>IF([1]Sheet1!CK9="","",[1]Sheet1!CK9)</f>
        <v>1052</v>
      </c>
      <c r="CK9">
        <f>IF([1]Sheet1!CL9="","",[1]Sheet1!CL9)</f>
        <v>279</v>
      </c>
      <c r="CL9">
        <f>IF([1]Sheet1!CM9="","",[1]Sheet1!CM9)</f>
        <v>835</v>
      </c>
      <c r="CM9" t="str">
        <f>IF([1]Sheet1!CN9="","",[1]Sheet1!CN9)</f>
        <v>Sell</v>
      </c>
      <c r="CN9" t="str">
        <f>IF([1]Sheet1!CO9="","",[1]Sheet1!CO9)</f>
        <v>LAST_WINNER</v>
      </c>
      <c r="CO9">
        <f>IF([1]Sheet1!CP9="","",[1]Sheet1!CP9)</f>
        <v>29</v>
      </c>
      <c r="CP9">
        <f>IF([1]Sheet1!CQ9="","",[1]Sheet1!CQ9)</f>
        <v>1060</v>
      </c>
      <c r="CQ9" t="str">
        <f>IF([1]Sheet1!CR9="","",[1]Sheet1!CR9)</f>
        <v>BEARISH</v>
      </c>
      <c r="CR9" t="str">
        <f>IF([1]Sheet1!CS9="","",[1]Sheet1!CS9)</f>
        <v>BEARISH</v>
      </c>
      <c r="CS9" t="b">
        <f>IF([1]Sheet1!CT9="","",[1]Sheet1!CT9)</f>
        <v>0</v>
      </c>
      <c r="CT9" t="str">
        <f>IF([1]Sheet1!CU9="","",[1]Sheet1!CU9)</f>
        <v>na</v>
      </c>
      <c r="CU9" t="str">
        <f>IF([1]Sheet1!CV9="","",[1]Sheet1!CV9)</f>
        <v>na</v>
      </c>
      <c r="CV9" t="str">
        <f>IF([1]Sheet1!CW9="","",[1]Sheet1!CW9)</f>
        <v>BULLISH</v>
      </c>
      <c r="CW9">
        <f>IF([1]Sheet1!CX9="","",[1]Sheet1!CX9)</f>
        <v>2</v>
      </c>
      <c r="CX9">
        <f>IF([1]Sheet1!CY9="","",[1]Sheet1!CY9)</f>
        <v>176</v>
      </c>
      <c r="CY9" t="b">
        <f>IF([1]Sheet1!CZ9="","",[1]Sheet1!CZ9)</f>
        <v>1</v>
      </c>
      <c r="CZ9">
        <f>IF([1]Sheet1!DA9="","",[1]Sheet1!DA9)</f>
        <v>34.020000000000003</v>
      </c>
      <c r="DA9">
        <f>IF([1]Sheet1!DB9="","",[1]Sheet1!DB9)</f>
        <v>33.58</v>
      </c>
      <c r="DB9" t="str">
        <f>IF([1]Sheet1!DC9="","",[1]Sheet1!DC9)</f>
        <v/>
      </c>
      <c r="DC9" t="b">
        <f t="shared" si="0"/>
        <v>0</v>
      </c>
      <c r="DD9" t="b">
        <f t="shared" si="1"/>
        <v>0</v>
      </c>
      <c r="DE9" t="b">
        <f t="shared" si="2"/>
        <v>0</v>
      </c>
      <c r="DF9" t="b">
        <f t="shared" si="3"/>
        <v>0</v>
      </c>
      <c r="DG9" t="str">
        <f>IF([1]Sheet1!DH9="","",[1]Sheet1!DH9)</f>
        <v/>
      </c>
    </row>
    <row r="10" spans="1:111" x14ac:dyDescent="0.25">
      <c r="A10" t="str">
        <f>IF([1]Sheet1!B10="","",[1]Sheet1!B10)</f>
        <v>TATACHEM</v>
      </c>
      <c r="B10">
        <f>IF([1]Sheet1!C10="","",[1]Sheet1!C10)</f>
        <v>550</v>
      </c>
      <c r="C10">
        <f>IF([1]Sheet1!D10="","",[1]Sheet1!D10)</f>
        <v>10</v>
      </c>
      <c r="D10">
        <f>IF([1]Sheet1!E10="","",[1]Sheet1!E10)</f>
        <v>22000</v>
      </c>
      <c r="E10" t="str">
        <f>IF([1]Sheet1!F10="","",[1]Sheet1!F10)</f>
        <v>Process Industries</v>
      </c>
      <c r="F10" t="str">
        <f>IF([1]Sheet1!G10="","",[1]Sheet1!G10)</f>
        <v>Chemicals: Agricultural</v>
      </c>
      <c r="G10" t="str">
        <f>IF([1]Sheet1!H10="","",[1]Sheet1!H10)</f>
        <v xml:space="preserve">TATA CHEMICALS LTD                  </v>
      </c>
      <c r="H10" t="str">
        <f>IF([1]Sheet1!I10="","",[1]Sheet1!I10)</f>
        <v>TATACHEM</v>
      </c>
      <c r="I10" t="str">
        <f>IF([1]Sheet1!J10="","",[1]Sheet1!J10)</f>
        <v>NSE:TATACHEM!1</v>
      </c>
      <c r="J10" t="str">
        <f>IF([1]Sheet1!K10="","",[1]Sheet1!K10)</f>
        <v>Tata Chemicals Ltd.</v>
      </c>
      <c r="K10" t="str">
        <f>IF([1]Sheet1!L10="","",[1]Sheet1!L10)</f>
        <v>#fc5a5abd</v>
      </c>
      <c r="L10">
        <f>IF([1]Sheet1!M10="","",[1]Sheet1!M10)</f>
        <v>1050.0999999999999</v>
      </c>
      <c r="M10">
        <f>IF([1]Sheet1!N10="","",[1]Sheet1!N10)</f>
        <v>-2.4387978000000001</v>
      </c>
      <c r="N10">
        <f>IF([1]Sheet1!O10="","",[1]Sheet1!O10)</f>
        <v>-26.25</v>
      </c>
      <c r="O10">
        <f>IF([1]Sheet1!P10="","",[1]Sheet1!P10)</f>
        <v>9725650</v>
      </c>
      <c r="P10">
        <f>IF([1]Sheet1!Q10="","",[1]Sheet1!Q10)</f>
        <v>-2.8673441</v>
      </c>
      <c r="Q10">
        <f>IF([1]Sheet1!R10="","",[1]Sheet1!R10)</f>
        <v>-287100</v>
      </c>
      <c r="R10">
        <f>IF([1]Sheet1!S10="","",[1]Sheet1!S10)</f>
        <v>5568</v>
      </c>
      <c r="S10">
        <f>IF([1]Sheet1!T10="","",[1]Sheet1!T10)</f>
        <v>-2.4387978000000001</v>
      </c>
      <c r="T10">
        <f>IF([1]Sheet1!U10="","",[1]Sheet1!U10)</f>
        <v>-72</v>
      </c>
      <c r="U10" t="str">
        <f>IF([1]Sheet1!V10="","",[1]Sheet1!V10)</f>
        <v>Long Unwinding</v>
      </c>
      <c r="V10">
        <f>IF([1]Sheet1!W10="","",[1]Sheet1!W10)</f>
        <v>1050</v>
      </c>
      <c r="W10">
        <f>IF([1]Sheet1!X10="","",[1]Sheet1!X10)</f>
        <v>1040</v>
      </c>
      <c r="X10">
        <f>IF([1]Sheet1!Y10="","",[1]Sheet1!Y10)</f>
        <v>1030</v>
      </c>
      <c r="Y10">
        <f>IF([1]Sheet1!Z10="","",[1]Sheet1!Z10)</f>
        <v>1020</v>
      </c>
      <c r="Z10">
        <f>IF([1]Sheet1!AA10="","",[1]Sheet1!AA10)</f>
        <v>1010</v>
      </c>
      <c r="AA10">
        <f>IF([1]Sheet1!AB10="","",[1]Sheet1!AB10)</f>
        <v>1060</v>
      </c>
      <c r="AB10">
        <f>IF([1]Sheet1!AC10="","",[1]Sheet1!AC10)</f>
        <v>1070</v>
      </c>
      <c r="AC10">
        <f>IF([1]Sheet1!AD10="","",[1]Sheet1!AD10)</f>
        <v>1080</v>
      </c>
      <c r="AD10">
        <f>IF([1]Sheet1!AE10="","",[1]Sheet1!AE10)</f>
        <v>1090</v>
      </c>
      <c r="AE10" t="str">
        <f>IF([1]Sheet1!AF10="","",[1]Sheet1!AF10)</f>
        <v>1,075.25</v>
      </c>
      <c r="AF10" t="str">
        <f>IF([1]Sheet1!AG10="","",[1]Sheet1!AG10)</f>
        <v>1,077.30</v>
      </c>
      <c r="AG10" t="str">
        <f>IF([1]Sheet1!AH10="","",[1]Sheet1!AH10)</f>
        <v>2.05</v>
      </c>
      <c r="AH10" t="str">
        <f>IF([1]Sheet1!AI10="","",[1]Sheet1!AI10)</f>
        <v>0.19</v>
      </c>
      <c r="AI10" t="str">
        <f>IF([1]Sheet1!AJ10="","",[1]Sheet1!AJ10)</f>
        <v>1,077.30</v>
      </c>
      <c r="AJ10">
        <f>IF([1]Sheet1!AK10="","",[1]Sheet1!AK10)</f>
        <v>854</v>
      </c>
      <c r="AK10" t="str">
        <f>IF([1]Sheet1!AL10="","",[1]Sheet1!AL10)</f>
        <v>0.09</v>
      </c>
      <c r="AL10" t="str">
        <f>IF([1]Sheet1!AM10="","",[1]Sheet1!AM10)</f>
        <v>-</v>
      </c>
      <c r="AM10" t="str">
        <f>IF([1]Sheet1!AN10="","",[1]Sheet1!AN10)</f>
        <v>-</v>
      </c>
      <c r="AN10" t="str">
        <f>IF([1]Sheet1!AO10="","",[1]Sheet1!AO10)</f>
        <v>-</v>
      </c>
      <c r="AO10" t="str">
        <f>IF([1]Sheet1!AP10="","",[1]Sheet1!AP10)</f>
        <v>VR103</v>
      </c>
      <c r="AP10" t="b">
        <f>IF([1]Sheet1!AQ10="","",[1]Sheet1!AQ10)</f>
        <v>0</v>
      </c>
      <c r="AQ10">
        <f>IF([1]Sheet1!AR10="","",[1]Sheet1!AR10)</f>
        <v>0</v>
      </c>
      <c r="AR10">
        <f>IF([1]Sheet1!AS10="","",[1]Sheet1!AS10)</f>
        <v>0</v>
      </c>
      <c r="AS10">
        <f>IF([1]Sheet1!AT10="","",[1]Sheet1!AT10)</f>
        <v>0</v>
      </c>
      <c r="AT10">
        <f>IF([1]Sheet1!AU10="","",[1]Sheet1!AU10)</f>
        <v>0</v>
      </c>
      <c r="AU10">
        <f>IF([1]Sheet1!AV10="","",[1]Sheet1!AV10)</f>
        <v>0</v>
      </c>
      <c r="AV10">
        <f>IF([1]Sheet1!AW10="","",[1]Sheet1!AW10)</f>
        <v>0</v>
      </c>
      <c r="AW10">
        <f>IF([1]Sheet1!AX10="","",[1]Sheet1!AX10)</f>
        <v>0</v>
      </c>
      <c r="AX10">
        <f>IF([1]Sheet1!AY10="","",[1]Sheet1!AY10)</f>
        <v>0</v>
      </c>
      <c r="AY10">
        <f>IF([1]Sheet1!AZ10="","",[1]Sheet1!AZ10)</f>
        <v>0</v>
      </c>
      <c r="AZ10" t="b">
        <f>IF([1]Sheet1!BA10="","",[1]Sheet1!BA10)</f>
        <v>0</v>
      </c>
      <c r="BA10" t="b">
        <f>IF([1]Sheet1!BB10="","",[1]Sheet1!BB10)</f>
        <v>0</v>
      </c>
      <c r="BB10" t="b">
        <f>IF([1]Sheet1!BC10="","",[1]Sheet1!BC10)</f>
        <v>0</v>
      </c>
      <c r="BC10" t="b">
        <f>IF([1]Sheet1!BD10="","",[1]Sheet1!BD10)</f>
        <v>0</v>
      </c>
      <c r="BD10">
        <f>IF([1]Sheet1!BE10="","",[1]Sheet1!BE10)</f>
        <v>43.51</v>
      </c>
      <c r="BE10">
        <f>IF([1]Sheet1!BF10="","",[1]Sheet1!BF10)</f>
        <v>39.24</v>
      </c>
      <c r="BF10">
        <f>IF([1]Sheet1!BG10="","",[1]Sheet1!BG10)</f>
        <v>-0.93</v>
      </c>
      <c r="BG10">
        <f>IF([1]Sheet1!BH10="","",[1]Sheet1!BH10)</f>
        <v>96.37</v>
      </c>
      <c r="BH10">
        <f>IF([1]Sheet1!BI10="","",[1]Sheet1!BI10)</f>
        <v>85.71</v>
      </c>
      <c r="BI10">
        <f>IF([1]Sheet1!BJ10="","",[1]Sheet1!BJ10)</f>
        <v>85.45</v>
      </c>
      <c r="BJ10" t="b">
        <f>IF([1]Sheet1!BK10="","",[1]Sheet1!BK10)</f>
        <v>1</v>
      </c>
      <c r="BK10">
        <f>IF([1]Sheet1!BL10="","",[1]Sheet1!BL10)</f>
        <v>0.43</v>
      </c>
      <c r="BL10">
        <f>IF([1]Sheet1!BM10="","",[1]Sheet1!BM10)</f>
        <v>1.01</v>
      </c>
      <c r="BM10">
        <f>IF([1]Sheet1!BN10="","",[1]Sheet1!BN10)</f>
        <v>34.979999999999997</v>
      </c>
      <c r="BN10">
        <f>IF([1]Sheet1!BO10="","",[1]Sheet1!BO10)</f>
        <v>0</v>
      </c>
      <c r="BO10" t="str">
        <f>IF([1]Sheet1!BP10="","",[1]Sheet1!BP10)</f>
        <v>CHEMICALS</v>
      </c>
      <c r="BP10">
        <f>IF([1]Sheet1!BQ10="","",[1]Sheet1!BQ10)</f>
        <v>1050.95</v>
      </c>
      <c r="BQ10">
        <f>IF([1]Sheet1!BR10="","",[1]Sheet1!BR10)</f>
        <v>2.76</v>
      </c>
      <c r="BR10">
        <f>IF([1]Sheet1!BS10="","",[1]Sheet1!BS10)</f>
        <v>-25.4</v>
      </c>
      <c r="BS10">
        <f>IF([1]Sheet1!BT10="","",[1]Sheet1!BT10)</f>
        <v>-2.36</v>
      </c>
      <c r="BT10" t="b">
        <f>IF([1]Sheet1!BU10="","",[1]Sheet1!BU10)</f>
        <v>1</v>
      </c>
      <c r="BU10" t="b">
        <f>IF([1]Sheet1!BV10="","",[1]Sheet1!BV10)</f>
        <v>0</v>
      </c>
      <c r="BV10" t="str">
        <f>IF([1]Sheet1!BW10="","",[1]Sheet1!BW10)</f>
        <v>BEARISH</v>
      </c>
      <c r="BW10">
        <f>IF([1]Sheet1!BX10="","",[1]Sheet1!BX10)</f>
        <v>9.18</v>
      </c>
      <c r="BX10">
        <f>IF([1]Sheet1!BY10="","",[1]Sheet1!BY10)</f>
        <v>-5.77</v>
      </c>
      <c r="BY10">
        <f>IF([1]Sheet1!BZ10="","",[1]Sheet1!BZ10)</f>
        <v>145.33000000000001</v>
      </c>
      <c r="BZ10">
        <f>IF([1]Sheet1!CA10="","",[1]Sheet1!CA10)</f>
        <v>1050.95</v>
      </c>
      <c r="CA10">
        <f>IF([1]Sheet1!CB10="","",[1]Sheet1!CB10)</f>
        <v>-0.93</v>
      </c>
      <c r="CB10" t="str">
        <f>IF([1]Sheet1!CC10="","",[1]Sheet1!CC10)</f>
        <v>Significant Short Buildup</v>
      </c>
      <c r="CC10">
        <f>IF([1]Sheet1!CD10="","",[1]Sheet1!CD10)</f>
        <v>6.08</v>
      </c>
      <c r="CD10">
        <f>IF([1]Sheet1!CE10="","",[1]Sheet1!CE10)</f>
        <v>-2.36</v>
      </c>
      <c r="CE10">
        <f>IF([1]Sheet1!CF10="","",[1]Sheet1!CF10)</f>
        <v>7.16</v>
      </c>
      <c r="CF10" t="str">
        <f>IF([1]Sheet1!CG10="","",[1]Sheet1!CG10)</f>
        <v>Significant Short Buildup</v>
      </c>
      <c r="CG10">
        <f>IF([1]Sheet1!CH10="","",[1]Sheet1!CH10)</f>
        <v>94.44</v>
      </c>
      <c r="CH10" t="str">
        <f>IF([1]Sheet1!CI10="","",[1]Sheet1!CI10)</f>
        <v>NSE:TATACHEM1!</v>
      </c>
      <c r="CI10">
        <f>IF([1]Sheet1!CJ10="","",[1]Sheet1!CJ10)</f>
        <v>53</v>
      </c>
      <c r="CJ10">
        <f>IF([1]Sheet1!CK10="","",[1]Sheet1!CK10)</f>
        <v>1113.5</v>
      </c>
      <c r="CK10">
        <f>IF([1]Sheet1!CL10="","",[1]Sheet1!CL10)</f>
        <v>303</v>
      </c>
      <c r="CL10">
        <f>IF([1]Sheet1!CM10="","",[1]Sheet1!CM10)</f>
        <v>950.95</v>
      </c>
      <c r="CM10" t="str">
        <f>IF([1]Sheet1!CN10="","",[1]Sheet1!CN10)</f>
        <v>Sell</v>
      </c>
      <c r="CN10" t="str">
        <f>IF([1]Sheet1!CO10="","",[1]Sheet1!CO10)</f>
        <v>LAST_LOSER</v>
      </c>
      <c r="CO10">
        <f>IF([1]Sheet1!CP10="","",[1]Sheet1!CP10)</f>
        <v>31</v>
      </c>
      <c r="CP10">
        <f>IF([1]Sheet1!CQ10="","",[1]Sheet1!CQ10)</f>
        <v>1110</v>
      </c>
      <c r="CQ10" t="str">
        <f>IF([1]Sheet1!CR10="","",[1]Sheet1!CR10)</f>
        <v>BEARISH</v>
      </c>
      <c r="CR10" t="str">
        <f>IF([1]Sheet1!CS10="","",[1]Sheet1!CS10)</f>
        <v>BEARISH</v>
      </c>
      <c r="CS10" t="b">
        <f>IF([1]Sheet1!CT10="","",[1]Sheet1!CT10)</f>
        <v>1</v>
      </c>
      <c r="CT10" t="str">
        <f>IF([1]Sheet1!CU10="","",[1]Sheet1!CU10)</f>
        <v>BEARISH_ALIGNMENT</v>
      </c>
      <c r="CU10" t="str">
        <f>IF([1]Sheet1!CV10="","",[1]Sheet1!CV10)</f>
        <v>BEARISH_ALIGNMENT</v>
      </c>
      <c r="CV10" t="str">
        <f>IF([1]Sheet1!CW10="","",[1]Sheet1!CW10)</f>
        <v>BULLISH</v>
      </c>
      <c r="CW10">
        <f>IF([1]Sheet1!CX10="","",[1]Sheet1!CX10)</f>
        <v>9</v>
      </c>
      <c r="CX10">
        <f>IF([1]Sheet1!CY10="","",[1]Sheet1!CY10)</f>
        <v>186</v>
      </c>
      <c r="CY10" t="b">
        <f>IF([1]Sheet1!CZ10="","",[1]Sheet1!CZ10)</f>
        <v>0</v>
      </c>
      <c r="CZ10">
        <f>IF([1]Sheet1!DA10="","",[1]Sheet1!DA10)</f>
        <v>79.650000000000006</v>
      </c>
      <c r="DA10">
        <f>IF([1]Sheet1!DB10="","",[1]Sheet1!DB10)</f>
        <v>78.62</v>
      </c>
      <c r="DB10" t="str">
        <f>IF([1]Sheet1!DC10="","",[1]Sheet1!DC10)</f>
        <v/>
      </c>
      <c r="DC10" t="b">
        <f t="shared" si="0"/>
        <v>0</v>
      </c>
      <c r="DD10" t="b">
        <f t="shared" si="1"/>
        <v>0</v>
      </c>
      <c r="DE10" t="b">
        <f t="shared" si="2"/>
        <v>0</v>
      </c>
      <c r="DF10" t="b">
        <f t="shared" si="3"/>
        <v>0</v>
      </c>
      <c r="DG10" t="str">
        <f>IF([1]Sheet1!DH10="","",[1]Sheet1!DH10)</f>
        <v/>
      </c>
    </row>
    <row r="11" spans="1:111" x14ac:dyDescent="0.25">
      <c r="A11" t="str">
        <f>IF([1]Sheet1!B11="","",[1]Sheet1!B11)</f>
        <v>M&amp;M</v>
      </c>
      <c r="B11">
        <f>IF([1]Sheet1!C11="","",[1]Sheet1!C11)</f>
        <v>350</v>
      </c>
      <c r="C11">
        <f>IF([1]Sheet1!D11="","",[1]Sheet1!D11)</f>
        <v>20</v>
      </c>
      <c r="D11">
        <f>IF([1]Sheet1!E11="","",[1]Sheet1!E11)</f>
        <v>14000</v>
      </c>
      <c r="E11" t="str">
        <f>IF([1]Sheet1!F11="","",[1]Sheet1!F11)</f>
        <v>Consumer Durables</v>
      </c>
      <c r="F11" t="str">
        <f>IF([1]Sheet1!G11="","",[1]Sheet1!G11)</f>
        <v>Motor Vehicles</v>
      </c>
      <c r="G11" t="str">
        <f>IF([1]Sheet1!H11="","",[1]Sheet1!H11)</f>
        <v xml:space="preserve">MAHINDRA &amp; MAHINDRA LTD             </v>
      </c>
      <c r="H11" t="str">
        <f>IF([1]Sheet1!I11="","",[1]Sheet1!I11)</f>
        <v>M_M</v>
      </c>
      <c r="I11" t="str">
        <f>IF([1]Sheet1!J11="","",[1]Sheet1!J11)</f>
        <v>NSE:M_M!1</v>
      </c>
      <c r="J11" t="str">
        <f>IF([1]Sheet1!K11="","",[1]Sheet1!K11)</f>
        <v>Mahindra &amp; Mahindra Ltd.</v>
      </c>
      <c r="K11" t="str">
        <f>IF([1]Sheet1!L11="","",[1]Sheet1!L11)</f>
        <v>#fc5a5abc</v>
      </c>
      <c r="L11">
        <f>IF([1]Sheet1!M11="","",[1]Sheet1!M11)</f>
        <v>1619.6</v>
      </c>
      <c r="M11">
        <f>IF([1]Sheet1!N11="","",[1]Sheet1!N11)</f>
        <v>-2.4190390000000002</v>
      </c>
      <c r="N11">
        <f>IF([1]Sheet1!O11="","",[1]Sheet1!O11)</f>
        <v>-40.15</v>
      </c>
      <c r="O11">
        <f>IF([1]Sheet1!P11="","",[1]Sheet1!P11)</f>
        <v>12379850</v>
      </c>
      <c r="P11">
        <f>IF([1]Sheet1!Q11="","",[1]Sheet1!Q11)</f>
        <v>-0.52869880000000002</v>
      </c>
      <c r="Q11">
        <f>IF([1]Sheet1!R11="","",[1]Sheet1!R11)</f>
        <v>-65800</v>
      </c>
      <c r="R11">
        <f>IF([1]Sheet1!S11="","",[1]Sheet1!S11)</f>
        <v>3935</v>
      </c>
      <c r="S11">
        <f>IF([1]Sheet1!T11="","",[1]Sheet1!T11)</f>
        <v>-2.4190390000000002</v>
      </c>
      <c r="T11">
        <f>IF([1]Sheet1!U11="","",[1]Sheet1!U11)</f>
        <v>-5018</v>
      </c>
      <c r="U11" t="str">
        <f>IF([1]Sheet1!V11="","",[1]Sheet1!V11)</f>
        <v>Long Unwinding</v>
      </c>
      <c r="V11">
        <f>IF([1]Sheet1!W11="","",[1]Sheet1!W11)</f>
        <v>1600</v>
      </c>
      <c r="W11">
        <f>IF([1]Sheet1!X11="","",[1]Sheet1!X11)</f>
        <v>1580</v>
      </c>
      <c r="X11">
        <f>IF([1]Sheet1!Y11="","",[1]Sheet1!Y11)</f>
        <v>1560</v>
      </c>
      <c r="Y11">
        <f>IF([1]Sheet1!Z11="","",[1]Sheet1!Z11)</f>
        <v>1540</v>
      </c>
      <c r="Z11">
        <f>IF([1]Sheet1!AA11="","",[1]Sheet1!AA11)</f>
        <v>1520</v>
      </c>
      <c r="AA11">
        <f>IF([1]Sheet1!AB11="","",[1]Sheet1!AB11)</f>
        <v>1620</v>
      </c>
      <c r="AB11">
        <f>IF([1]Sheet1!AC11="","",[1]Sheet1!AC11)</f>
        <v>1640</v>
      </c>
      <c r="AC11">
        <f>IF([1]Sheet1!AD11="","",[1]Sheet1!AD11)</f>
        <v>1660</v>
      </c>
      <c r="AD11">
        <f>IF([1]Sheet1!AE11="","",[1]Sheet1!AE11)</f>
        <v>1680</v>
      </c>
      <c r="AE11" t="str">
        <f>IF([1]Sheet1!AF11="","",[1]Sheet1!AF11)</f>
        <v>1,655.55</v>
      </c>
      <c r="AF11" t="str">
        <f>IF([1]Sheet1!AG11="","",[1]Sheet1!AG11)</f>
        <v>1,660.50</v>
      </c>
      <c r="AG11" t="str">
        <f>IF([1]Sheet1!AH11="","",[1]Sheet1!AH11)</f>
        <v>4.95</v>
      </c>
      <c r="AH11" t="str">
        <f>IF([1]Sheet1!AI11="","",[1]Sheet1!AI11)</f>
        <v>0.30</v>
      </c>
      <c r="AI11" t="str">
        <f>IF([1]Sheet1!AJ11="","",[1]Sheet1!AJ11)</f>
        <v>1,660.50</v>
      </c>
      <c r="AJ11">
        <f>IF([1]Sheet1!AK11="","",[1]Sheet1!AK11)</f>
        <v>1172</v>
      </c>
      <c r="AK11" t="str">
        <f>IF([1]Sheet1!AL11="","",[1]Sheet1!AL11)</f>
        <v>0.19</v>
      </c>
      <c r="AL11" t="str">
        <f>IF([1]Sheet1!AM11="","",[1]Sheet1!AM11)</f>
        <v>-</v>
      </c>
      <c r="AM11" t="str">
        <f>IF([1]Sheet1!AN11="","",[1]Sheet1!AN11)</f>
        <v>-</v>
      </c>
      <c r="AN11" t="str">
        <f>IF([1]Sheet1!AO11="","",[1]Sheet1!AO11)</f>
        <v>-</v>
      </c>
      <c r="AO11" t="str">
        <f>IF([1]Sheet1!AP11="","",[1]Sheet1!AP11)</f>
        <v>VR96</v>
      </c>
      <c r="AP11" t="b">
        <f>IF([1]Sheet1!AQ11="","",[1]Sheet1!AQ11)</f>
        <v>0</v>
      </c>
      <c r="AQ11">
        <f>IF([1]Sheet1!AR11="","",[1]Sheet1!AR11)</f>
        <v>0</v>
      </c>
      <c r="AR11">
        <f>IF([1]Sheet1!AS11="","",[1]Sheet1!AS11)</f>
        <v>0</v>
      </c>
      <c r="AS11">
        <f>IF([1]Sheet1!AT11="","",[1]Sheet1!AT11)</f>
        <v>0</v>
      </c>
      <c r="AT11">
        <f>IF([1]Sheet1!AU11="","",[1]Sheet1!AU11)</f>
        <v>0</v>
      </c>
      <c r="AU11">
        <f>IF([1]Sheet1!AV11="","",[1]Sheet1!AV11)</f>
        <v>0</v>
      </c>
      <c r="AV11">
        <f>IF([1]Sheet1!AW11="","",[1]Sheet1!AW11)</f>
        <v>0</v>
      </c>
      <c r="AW11">
        <f>IF([1]Sheet1!AX11="","",[1]Sheet1!AX11)</f>
        <v>0</v>
      </c>
      <c r="AX11">
        <f>IF([1]Sheet1!AY11="","",[1]Sheet1!AY11)</f>
        <v>0</v>
      </c>
      <c r="AY11">
        <f>IF([1]Sheet1!AZ11="","",[1]Sheet1!AZ11)</f>
        <v>0</v>
      </c>
      <c r="AZ11" t="b">
        <f>IF([1]Sheet1!BA11="","",[1]Sheet1!BA11)</f>
        <v>0</v>
      </c>
      <c r="BA11" t="b">
        <f>IF([1]Sheet1!BB11="","",[1]Sheet1!BB11)</f>
        <v>0</v>
      </c>
      <c r="BB11" t="b">
        <f>IF([1]Sheet1!BC11="","",[1]Sheet1!BC11)</f>
        <v>0</v>
      </c>
      <c r="BC11" t="b">
        <f>IF([1]Sheet1!BD11="","",[1]Sheet1!BD11)</f>
        <v>0</v>
      </c>
      <c r="BD11">
        <f>IF([1]Sheet1!BE11="","",[1]Sheet1!BE11)</f>
        <v>29.62</v>
      </c>
      <c r="BE11">
        <f>IF([1]Sheet1!BF11="","",[1]Sheet1!BF11)</f>
        <v>26.23</v>
      </c>
      <c r="BF11">
        <f>IF([1]Sheet1!BG11="","",[1]Sheet1!BG11)</f>
        <v>-0.38</v>
      </c>
      <c r="BG11">
        <f>IF([1]Sheet1!BH11="","",[1]Sheet1!BH11)</f>
        <v>79.03</v>
      </c>
      <c r="BH11">
        <f>IF([1]Sheet1!BI11="","",[1]Sheet1!BI11)</f>
        <v>58.73</v>
      </c>
      <c r="BI11">
        <f>IF([1]Sheet1!BJ11="","",[1]Sheet1!BJ11)</f>
        <v>71.239999999999995</v>
      </c>
      <c r="BJ11" t="b">
        <f>IF([1]Sheet1!BK11="","",[1]Sheet1!BK11)</f>
        <v>1</v>
      </c>
      <c r="BK11">
        <f>IF([1]Sheet1!BL11="","",[1]Sheet1!BL11)</f>
        <v>0.39</v>
      </c>
      <c r="BL11">
        <f>IF([1]Sheet1!BM11="","",[1]Sheet1!BM11)</f>
        <v>7.98</v>
      </c>
      <c r="BM11">
        <f>IF([1]Sheet1!BN11="","",[1]Sheet1!BN11)</f>
        <v>22.85</v>
      </c>
      <c r="BN11">
        <f>IF([1]Sheet1!BO11="","",[1]Sheet1!BO11)</f>
        <v>0</v>
      </c>
      <c r="BO11" t="str">
        <f>IF([1]Sheet1!BP11="","",[1]Sheet1!BP11)</f>
        <v>AUTOMOBILE</v>
      </c>
      <c r="BP11">
        <f>IF([1]Sheet1!BQ11="","",[1]Sheet1!BQ11)</f>
        <v>1624.65</v>
      </c>
      <c r="BQ11">
        <f>IF([1]Sheet1!BR11="","",[1]Sheet1!BR11)</f>
        <v>1.84</v>
      </c>
      <c r="BR11">
        <f>IF([1]Sheet1!BS11="","",[1]Sheet1!BS11)</f>
        <v>-35.1</v>
      </c>
      <c r="BS11">
        <f>IF([1]Sheet1!BT11="","",[1]Sheet1!BT11)</f>
        <v>-2.11</v>
      </c>
      <c r="BT11" t="b">
        <f>IF([1]Sheet1!BU11="","",[1]Sheet1!BU11)</f>
        <v>0</v>
      </c>
      <c r="BU11" t="b">
        <f>IF([1]Sheet1!BV11="","",[1]Sheet1!BV11)</f>
        <v>0</v>
      </c>
      <c r="BV11" t="str">
        <f>IF([1]Sheet1!BW11="","",[1]Sheet1!BW11)</f>
        <v>BEARISH</v>
      </c>
      <c r="BW11">
        <f>IF([1]Sheet1!BX11="","",[1]Sheet1!BX11)</f>
        <v>-2.04</v>
      </c>
      <c r="BX11">
        <f>IF([1]Sheet1!BY11="","",[1]Sheet1!BY11)</f>
        <v>-0.96</v>
      </c>
      <c r="BY11">
        <f>IF([1]Sheet1!BZ11="","",[1]Sheet1!BZ11)</f>
        <v>68.67</v>
      </c>
      <c r="BZ11">
        <f>IF([1]Sheet1!CA11="","",[1]Sheet1!CA11)</f>
        <v>1624.65</v>
      </c>
      <c r="CA11">
        <f>IF([1]Sheet1!CB11="","",[1]Sheet1!CB11)</f>
        <v>-0.38</v>
      </c>
      <c r="CB11" t="str">
        <f>IF([1]Sheet1!CC11="","",[1]Sheet1!CC11)</f>
        <v>Long Unwinding</v>
      </c>
      <c r="CC11">
        <f>IF([1]Sheet1!CD11="","",[1]Sheet1!CD11)</f>
        <v>2.4900000000000002</v>
      </c>
      <c r="CD11">
        <f>IF([1]Sheet1!CE11="","",[1]Sheet1!CE11)</f>
        <v>-2.11</v>
      </c>
      <c r="CE11">
        <f>IF([1]Sheet1!CF11="","",[1]Sheet1!CF11)</f>
        <v>-52.63</v>
      </c>
      <c r="CF11" t="str">
        <f>IF([1]Sheet1!CG11="","",[1]Sheet1!CG11)</f>
        <v>Short Buildup</v>
      </c>
      <c r="CG11">
        <f>IF([1]Sheet1!CH11="","",[1]Sheet1!CH11)</f>
        <v>75</v>
      </c>
      <c r="CH11" t="str">
        <f>IF([1]Sheet1!CI11="","",[1]Sheet1!CI11)</f>
        <v>NSE:M_M1!</v>
      </c>
      <c r="CI11">
        <f>IF([1]Sheet1!CJ11="","",[1]Sheet1!CJ11)</f>
        <v>132</v>
      </c>
      <c r="CJ11">
        <f>IF([1]Sheet1!CK11="","",[1]Sheet1!CK11)</f>
        <v>1678.8</v>
      </c>
      <c r="CK11">
        <f>IF([1]Sheet1!CL11="","",[1]Sheet1!CL11)</f>
        <v>1</v>
      </c>
      <c r="CL11">
        <f>IF([1]Sheet1!CM11="","",[1]Sheet1!CM11)</f>
        <v>1621.95</v>
      </c>
      <c r="CM11" t="str">
        <f>IF([1]Sheet1!CN11="","",[1]Sheet1!CN11)</f>
        <v>Buy</v>
      </c>
      <c r="CN11" t="str">
        <f>IF([1]Sheet1!CO11="","",[1]Sheet1!CO11)</f>
        <v>LAST_LOSER</v>
      </c>
      <c r="CO11">
        <f>IF([1]Sheet1!CP11="","",[1]Sheet1!CP11)</f>
        <v>13</v>
      </c>
      <c r="CP11">
        <f>IF([1]Sheet1!CQ11="","",[1]Sheet1!CQ11)</f>
        <v>1580</v>
      </c>
      <c r="CQ11" t="str">
        <f>IF([1]Sheet1!CR11="","",[1]Sheet1!CR11)</f>
        <v>BEARISH</v>
      </c>
      <c r="CR11" t="str">
        <f>IF([1]Sheet1!CS11="","",[1]Sheet1!CS11)</f>
        <v>BEARISH</v>
      </c>
      <c r="CS11" t="b">
        <f>IF([1]Sheet1!CT11="","",[1]Sheet1!CT11)</f>
        <v>0</v>
      </c>
      <c r="CT11" t="str">
        <f>IF([1]Sheet1!CU11="","",[1]Sheet1!CU11)</f>
        <v>BEARISH_ALIGNMENT</v>
      </c>
      <c r="CU11" t="str">
        <f>IF([1]Sheet1!CV11="","",[1]Sheet1!CV11)</f>
        <v>BEARISH_ALIGNMENT</v>
      </c>
      <c r="CV11" t="str">
        <f>IF([1]Sheet1!CW11="","",[1]Sheet1!CW11)</f>
        <v>BEARISH</v>
      </c>
      <c r="CW11">
        <f>IF([1]Sheet1!CX11="","",[1]Sheet1!CX11)</f>
        <v>1</v>
      </c>
      <c r="CX11">
        <f>IF([1]Sheet1!CY11="","",[1]Sheet1!CY11)</f>
        <v>271</v>
      </c>
      <c r="CY11" t="b">
        <f>IF([1]Sheet1!CZ11="","",[1]Sheet1!CZ11)</f>
        <v>1</v>
      </c>
      <c r="CZ11">
        <f>IF([1]Sheet1!DA11="","",[1]Sheet1!DA11)</f>
        <v>12.64</v>
      </c>
      <c r="DA11">
        <f>IF([1]Sheet1!DB11="","",[1]Sheet1!DB11)</f>
        <v>12.94</v>
      </c>
      <c r="DB11" t="str">
        <f>IF([1]Sheet1!DC11="","",[1]Sheet1!DC11)</f>
        <v/>
      </c>
      <c r="DC11" t="b">
        <f t="shared" si="0"/>
        <v>0</v>
      </c>
      <c r="DD11" t="b">
        <f t="shared" si="1"/>
        <v>0</v>
      </c>
      <c r="DE11" t="b">
        <f t="shared" si="2"/>
        <v>0</v>
      </c>
      <c r="DF11" t="b">
        <f t="shared" si="3"/>
        <v>0</v>
      </c>
      <c r="DG11" t="str">
        <f>IF([1]Sheet1!DH11="","",[1]Sheet1!DH11)</f>
        <v/>
      </c>
    </row>
    <row r="12" spans="1:111" x14ac:dyDescent="0.25">
      <c r="A12" t="str">
        <f>IF([1]Sheet1!B12="","",[1]Sheet1!B12)</f>
        <v>ZYDUSLIFE</v>
      </c>
      <c r="B12">
        <f>IF([1]Sheet1!C12="","",[1]Sheet1!C12)</f>
        <v>900</v>
      </c>
      <c r="C12">
        <f>IF([1]Sheet1!D12="","",[1]Sheet1!D12)</f>
        <v>5</v>
      </c>
      <c r="D12">
        <f>IF([1]Sheet1!E12="","",[1]Sheet1!E12)</f>
        <v>36000</v>
      </c>
      <c r="E12" t="str">
        <f>IF([1]Sheet1!F12="","",[1]Sheet1!F12)</f>
        <v>Health Technology</v>
      </c>
      <c r="F12" t="str">
        <f>IF([1]Sheet1!G12="","",[1]Sheet1!G12)</f>
        <v>Pharmaceuticals: Major</v>
      </c>
      <c r="G12" t="str">
        <f>IF([1]Sheet1!H12="","",[1]Sheet1!H12)</f>
        <v xml:space="preserve">ZYDUS LIFESCIENCES LTD              </v>
      </c>
      <c r="H12" t="str">
        <f>IF([1]Sheet1!I12="","",[1]Sheet1!I12)</f>
        <v>ZYDUSLIFE</v>
      </c>
      <c r="I12" t="str">
        <f>IF([1]Sheet1!J12="","",[1]Sheet1!J12)</f>
        <v>NSE:ZYDUSLIFE!1</v>
      </c>
      <c r="J12" t="str">
        <f>IF([1]Sheet1!K12="","",[1]Sheet1!K12)</f>
        <v>Zydus Lifesciences Ltd.</v>
      </c>
      <c r="K12" t="str">
        <f>IF([1]Sheet1!L12="","",[1]Sheet1!L12)</f>
        <v>#fc5a5abb</v>
      </c>
      <c r="L12">
        <f>IF([1]Sheet1!M12="","",[1]Sheet1!M12)</f>
        <v>704</v>
      </c>
      <c r="M12">
        <f>IF([1]Sheet1!N12="","",[1]Sheet1!N12)</f>
        <v>-2.3984472000000001</v>
      </c>
      <c r="N12">
        <f>IF([1]Sheet1!O12="","",[1]Sheet1!O12)</f>
        <v>-17.3</v>
      </c>
      <c r="O12">
        <f>IF([1]Sheet1!P12="","",[1]Sheet1!P12)</f>
        <v>4452300</v>
      </c>
      <c r="P12">
        <f>IF([1]Sheet1!Q12="","",[1]Sheet1!Q12)</f>
        <v>-6.3422945999999998</v>
      </c>
      <c r="Q12">
        <f>IF([1]Sheet1!R12="","",[1]Sheet1!R12)</f>
        <v>-301500</v>
      </c>
      <c r="R12">
        <f>IF([1]Sheet1!S12="","",[1]Sheet1!S12)</f>
        <v>1614</v>
      </c>
      <c r="S12">
        <f>IF([1]Sheet1!T12="","",[1]Sheet1!T12)</f>
        <v>-2.3984472000000001</v>
      </c>
      <c r="T12">
        <f>IF([1]Sheet1!U12="","",[1]Sheet1!U12)</f>
        <v>-1167</v>
      </c>
      <c r="U12" t="str">
        <f>IF([1]Sheet1!V12="","",[1]Sheet1!V12)</f>
        <v>Long Unwinding</v>
      </c>
      <c r="V12">
        <f>IF([1]Sheet1!W12="","",[1]Sheet1!W12)</f>
        <v>700</v>
      </c>
      <c r="W12">
        <f>IF([1]Sheet1!X12="","",[1]Sheet1!X12)</f>
        <v>695</v>
      </c>
      <c r="X12">
        <f>IF([1]Sheet1!Y12="","",[1]Sheet1!Y12)</f>
        <v>690</v>
      </c>
      <c r="Y12">
        <f>IF([1]Sheet1!Z12="","",[1]Sheet1!Z12)</f>
        <v>685</v>
      </c>
      <c r="Z12">
        <f>IF([1]Sheet1!AA12="","",[1]Sheet1!AA12)</f>
        <v>680</v>
      </c>
      <c r="AA12">
        <f>IF([1]Sheet1!AB12="","",[1]Sheet1!AB12)</f>
        <v>705</v>
      </c>
      <c r="AB12">
        <f>IF([1]Sheet1!AC12="","",[1]Sheet1!AC12)</f>
        <v>710</v>
      </c>
      <c r="AC12">
        <f>IF([1]Sheet1!AD12="","",[1]Sheet1!AD12)</f>
        <v>715</v>
      </c>
      <c r="AD12">
        <f>IF([1]Sheet1!AE12="","",[1]Sheet1!AE12)</f>
        <v>720</v>
      </c>
      <c r="AE12" t="str">
        <f>IF([1]Sheet1!AF12="","",[1]Sheet1!AF12)</f>
        <v>720.55</v>
      </c>
      <c r="AF12" t="str">
        <f>IF([1]Sheet1!AG12="","",[1]Sheet1!AG12)</f>
        <v>725.25</v>
      </c>
      <c r="AG12" t="str">
        <f>IF([1]Sheet1!AH12="","",[1]Sheet1!AH12)</f>
        <v>4.70</v>
      </c>
      <c r="AH12" t="str">
        <f>IF([1]Sheet1!AI12="","",[1]Sheet1!AI12)</f>
        <v>0.65</v>
      </c>
      <c r="AI12" t="str">
        <f>IF([1]Sheet1!AJ12="","",[1]Sheet1!AJ12)</f>
        <v>725.25</v>
      </c>
      <c r="AJ12">
        <f>IF([1]Sheet1!AK12="","",[1]Sheet1!AK12)</f>
        <v>795</v>
      </c>
      <c r="AK12" t="str">
        <f>IF([1]Sheet1!AL12="","",[1]Sheet1!AL12)</f>
        <v>0.06</v>
      </c>
      <c r="AL12" t="str">
        <f>IF([1]Sheet1!AM12="","",[1]Sheet1!AM12)</f>
        <v>-</v>
      </c>
      <c r="AM12" t="str">
        <f>IF([1]Sheet1!AN12="","",[1]Sheet1!AN12)</f>
        <v>-</v>
      </c>
      <c r="AN12" t="str">
        <f>IF([1]Sheet1!AO12="","",[1]Sheet1!AO12)</f>
        <v>-</v>
      </c>
      <c r="AO12" t="str">
        <f>IF([1]Sheet1!AP12="","",[1]Sheet1!AP12)</f>
        <v>VR105</v>
      </c>
      <c r="AP12" t="b">
        <f>IF([1]Sheet1!AQ12="","",[1]Sheet1!AQ12)</f>
        <v>0</v>
      </c>
      <c r="AQ12">
        <f>IF([1]Sheet1!AR12="","",[1]Sheet1!AR12)</f>
        <v>0</v>
      </c>
      <c r="AR12">
        <f>IF([1]Sheet1!AS12="","",[1]Sheet1!AS12)</f>
        <v>0</v>
      </c>
      <c r="AS12">
        <f>IF([1]Sheet1!AT12="","",[1]Sheet1!AT12)</f>
        <v>0</v>
      </c>
      <c r="AT12">
        <f>IF([1]Sheet1!AU12="","",[1]Sheet1!AU12)</f>
        <v>0</v>
      </c>
      <c r="AU12">
        <f>IF([1]Sheet1!AV12="","",[1]Sheet1!AV12)</f>
        <v>0</v>
      </c>
      <c r="AV12">
        <f>IF([1]Sheet1!AW12="","",[1]Sheet1!AW12)</f>
        <v>0</v>
      </c>
      <c r="AW12">
        <f>IF([1]Sheet1!AX12="","",[1]Sheet1!AX12)</f>
        <v>0</v>
      </c>
      <c r="AX12">
        <f>IF([1]Sheet1!AY12="","",[1]Sheet1!AY12)</f>
        <v>0</v>
      </c>
      <c r="AY12">
        <f>IF([1]Sheet1!AZ12="","",[1]Sheet1!AZ12)</f>
        <v>0</v>
      </c>
      <c r="AZ12" t="b">
        <f>IF([1]Sheet1!BA12="","",[1]Sheet1!BA12)</f>
        <v>0</v>
      </c>
      <c r="BA12" t="b">
        <f>IF([1]Sheet1!BB12="","",[1]Sheet1!BB12)</f>
        <v>0</v>
      </c>
      <c r="BB12" t="b">
        <f>IF([1]Sheet1!BC12="","",[1]Sheet1!BC12)</f>
        <v>0</v>
      </c>
      <c r="BC12" t="b">
        <f>IF([1]Sheet1!BD12="","",[1]Sheet1!BD12)</f>
        <v>0</v>
      </c>
      <c r="BD12">
        <f>IF([1]Sheet1!BE12="","",[1]Sheet1!BE12)</f>
        <v>30.75</v>
      </c>
      <c r="BE12">
        <f>IF([1]Sheet1!BF12="","",[1]Sheet1!BF12)</f>
        <v>30.94</v>
      </c>
      <c r="BF12">
        <f>IF([1]Sheet1!BG12="","",[1]Sheet1!BG12)</f>
        <v>-2.34</v>
      </c>
      <c r="BG12">
        <f>IF([1]Sheet1!BH12="","",[1]Sheet1!BH12)</f>
        <v>85.08</v>
      </c>
      <c r="BH12">
        <f>IF([1]Sheet1!BI12="","",[1]Sheet1!BI12)</f>
        <v>55.56</v>
      </c>
      <c r="BI12">
        <f>IF([1]Sheet1!BJ12="","",[1]Sheet1!BJ12)</f>
        <v>45.2</v>
      </c>
      <c r="BJ12" t="b">
        <f>IF([1]Sheet1!BK12="","",[1]Sheet1!BK12)</f>
        <v>0</v>
      </c>
      <c r="BK12">
        <f>IF([1]Sheet1!BL12="","",[1]Sheet1!BL12)</f>
        <v>0.52</v>
      </c>
      <c r="BL12">
        <f>IF([1]Sheet1!BM12="","",[1]Sheet1!BM12)</f>
        <v>-4.43</v>
      </c>
      <c r="BM12">
        <f>IF([1]Sheet1!BN12="","",[1]Sheet1!BN12)</f>
        <v>31.14</v>
      </c>
      <c r="BN12">
        <f>IF([1]Sheet1!BO12="","",[1]Sheet1!BO12)</f>
        <v>0</v>
      </c>
      <c r="BO12" t="str">
        <f>IF([1]Sheet1!BP12="","",[1]Sheet1!BP12)</f>
        <v>HEALTHCARE</v>
      </c>
      <c r="BP12">
        <f>IF([1]Sheet1!BQ12="","",[1]Sheet1!BQ12)</f>
        <v>704.1</v>
      </c>
      <c r="BQ12">
        <f>IF([1]Sheet1!BR12="","",[1]Sheet1!BR12)</f>
        <v>2.3199999999999998</v>
      </c>
      <c r="BR12">
        <f>IF([1]Sheet1!BS12="","",[1]Sheet1!BS12)</f>
        <v>-17.2</v>
      </c>
      <c r="BS12">
        <f>IF([1]Sheet1!BT12="","",[1]Sheet1!BT12)</f>
        <v>-2.38</v>
      </c>
      <c r="BT12" t="b">
        <f>IF([1]Sheet1!BU12="","",[1]Sheet1!BU12)</f>
        <v>0</v>
      </c>
      <c r="BU12" t="b">
        <f>IF([1]Sheet1!BV12="","",[1]Sheet1!BV12)</f>
        <v>0</v>
      </c>
      <c r="BV12">
        <f>IF([1]Sheet1!BW12="","",[1]Sheet1!BW12)</f>
        <v>0</v>
      </c>
      <c r="BW12">
        <f>IF([1]Sheet1!BX12="","",[1]Sheet1!BX12)</f>
        <v>-3.46</v>
      </c>
      <c r="BX12">
        <f>IF([1]Sheet1!BY12="","",[1]Sheet1!BY12)</f>
        <v>-1.82</v>
      </c>
      <c r="BY12">
        <f>IF([1]Sheet1!BZ12="","",[1]Sheet1!BZ12)</f>
        <v>68.44</v>
      </c>
      <c r="BZ12">
        <f>IF([1]Sheet1!CA12="","",[1]Sheet1!CA12)</f>
        <v>704.1</v>
      </c>
      <c r="CA12">
        <f>IF([1]Sheet1!CB12="","",[1]Sheet1!CB12)</f>
        <v>-2.34</v>
      </c>
      <c r="CB12" t="str">
        <f>IF([1]Sheet1!CC12="","",[1]Sheet1!CC12)</f>
        <v>Long Unwinding</v>
      </c>
      <c r="CC12">
        <f>IF([1]Sheet1!CD12="","",[1]Sheet1!CD12)</f>
        <v>5.76</v>
      </c>
      <c r="CD12">
        <f>IF([1]Sheet1!CE12="","",[1]Sheet1!CE12)</f>
        <v>-2.38</v>
      </c>
      <c r="CE12">
        <f>IF([1]Sheet1!CF12="","",[1]Sheet1!CF12)</f>
        <v>-31.92</v>
      </c>
      <c r="CF12" t="str">
        <f>IF([1]Sheet1!CG12="","",[1]Sheet1!CG12)</f>
        <v>Short Buildup</v>
      </c>
      <c r="CG12">
        <f>IF([1]Sheet1!CH12="","",[1]Sheet1!CH12)</f>
        <v>84.13</v>
      </c>
      <c r="CH12" t="str">
        <f>IF([1]Sheet1!CI12="","",[1]Sheet1!CI12)</f>
        <v>NSE:ZYDUSLIFE1!</v>
      </c>
      <c r="CI12">
        <f>IF([1]Sheet1!CJ12="","",[1]Sheet1!CJ12)</f>
        <v>0</v>
      </c>
      <c r="CJ12">
        <f>IF([1]Sheet1!CK12="","",[1]Sheet1!CK12)</f>
        <v>0</v>
      </c>
      <c r="CK12">
        <f>IF([1]Sheet1!CL12="","",[1]Sheet1!CL12)</f>
        <v>0</v>
      </c>
      <c r="CL12">
        <f>IF([1]Sheet1!CM12="","",[1]Sheet1!CM12)</f>
        <v>0</v>
      </c>
      <c r="CM12">
        <f>IF([1]Sheet1!CN12="","",[1]Sheet1!CN12)</f>
        <v>0</v>
      </c>
      <c r="CN12">
        <f>IF([1]Sheet1!CO12="","",[1]Sheet1!CO12)</f>
        <v>0</v>
      </c>
      <c r="CO12">
        <f>IF([1]Sheet1!CP12="","",[1]Sheet1!CP12)</f>
        <v>0</v>
      </c>
      <c r="CP12">
        <f>IF([1]Sheet1!CQ12="","",[1]Sheet1!CQ12)</f>
        <v>0</v>
      </c>
      <c r="CQ12" t="str">
        <f>IF([1]Sheet1!CR12="","",[1]Sheet1!CR12)</f>
        <v>BEARISH</v>
      </c>
      <c r="CR12" t="str">
        <f>IF([1]Sheet1!CS12="","",[1]Sheet1!CS12)</f>
        <v>BEARISH</v>
      </c>
      <c r="CS12" t="b">
        <f>IF([1]Sheet1!CT12="","",[1]Sheet1!CT12)</f>
        <v>0</v>
      </c>
      <c r="CT12" t="str">
        <f>IF([1]Sheet1!CU12="","",[1]Sheet1!CU12)</f>
        <v>na</v>
      </c>
      <c r="CU12" t="str">
        <f>IF([1]Sheet1!CV12="","",[1]Sheet1!CV12)</f>
        <v>na</v>
      </c>
      <c r="CV12" t="str">
        <f>IF([1]Sheet1!CW12="","",[1]Sheet1!CW12)</f>
        <v>na</v>
      </c>
      <c r="CW12">
        <f>IF([1]Sheet1!CX12="","",[1]Sheet1!CX12)</f>
        <v>0</v>
      </c>
      <c r="CX12">
        <f>IF([1]Sheet1!CY12="","",[1]Sheet1!CY12)</f>
        <v>0</v>
      </c>
      <c r="CY12" t="b">
        <f>IF([1]Sheet1!CZ12="","",[1]Sheet1!CZ12)</f>
        <v>0</v>
      </c>
      <c r="CZ12">
        <f>IF([1]Sheet1!DA12="","",[1]Sheet1!DA12)</f>
        <v>24.77</v>
      </c>
      <c r="DA12">
        <f>IF([1]Sheet1!DB12="","",[1]Sheet1!DB12)</f>
        <v>25.5</v>
      </c>
      <c r="DB12" t="str">
        <f>IF([1]Sheet1!DC12="","",[1]Sheet1!DC12)</f>
        <v/>
      </c>
      <c r="DC12" t="b">
        <f t="shared" si="0"/>
        <v>0</v>
      </c>
      <c r="DD12" t="b">
        <f t="shared" si="1"/>
        <v>0</v>
      </c>
      <c r="DE12" t="b">
        <f t="shared" si="2"/>
        <v>0</v>
      </c>
      <c r="DF12" t="b">
        <f t="shared" si="3"/>
        <v>0</v>
      </c>
      <c r="DG12" t="str">
        <f>IF([1]Sheet1!DH12="","",[1]Sheet1!DH12)</f>
        <v/>
      </c>
    </row>
    <row r="13" spans="1:111" x14ac:dyDescent="0.25">
      <c r="A13" t="str">
        <f>IF([1]Sheet1!B13="","",[1]Sheet1!B13)</f>
        <v>ATUL</v>
      </c>
      <c r="B13">
        <f>IF([1]Sheet1!C13="","",[1]Sheet1!C13)</f>
        <v>75</v>
      </c>
      <c r="C13">
        <f>IF([1]Sheet1!D13="","",[1]Sheet1!D13)</f>
        <v>50</v>
      </c>
      <c r="D13">
        <f>IF([1]Sheet1!E13="","",[1]Sheet1!E13)</f>
        <v>3750</v>
      </c>
      <c r="E13" t="str">
        <f>IF([1]Sheet1!F13="","",[1]Sheet1!F13)</f>
        <v>Process Industries</v>
      </c>
      <c r="F13" t="str">
        <f>IF([1]Sheet1!G13="","",[1]Sheet1!G13)</f>
        <v>Chemicals: Agricultural</v>
      </c>
      <c r="G13" t="str">
        <f>IF([1]Sheet1!H13="","",[1]Sheet1!H13)</f>
        <v xml:space="preserve">ATUL LTD                            </v>
      </c>
      <c r="H13" t="str">
        <f>IF([1]Sheet1!I13="","",[1]Sheet1!I13)</f>
        <v>ATUL</v>
      </c>
      <c r="I13" t="str">
        <f>IF([1]Sheet1!J13="","",[1]Sheet1!J13)</f>
        <v>NSE:ATUL!1</v>
      </c>
      <c r="J13" t="str">
        <f>IF([1]Sheet1!K13="","",[1]Sheet1!K13)</f>
        <v>Atul Ltd.</v>
      </c>
      <c r="K13" t="str">
        <f>IF([1]Sheet1!L13="","",[1]Sheet1!L13)</f>
        <v>#fc5a5ab8</v>
      </c>
      <c r="L13">
        <f>IF([1]Sheet1!M13="","",[1]Sheet1!M13)</f>
        <v>6482.15</v>
      </c>
      <c r="M13">
        <f>IF([1]Sheet1!N13="","",[1]Sheet1!N13)</f>
        <v>-2.3566715999999999</v>
      </c>
      <c r="N13">
        <f>IF([1]Sheet1!O13="","",[1]Sheet1!O13)</f>
        <v>-156.44999999999999</v>
      </c>
      <c r="O13">
        <f>IF([1]Sheet1!P13="","",[1]Sheet1!P13)</f>
        <v>201450</v>
      </c>
      <c r="P13">
        <f>IF([1]Sheet1!Q13="","",[1]Sheet1!Q13)</f>
        <v>-0.84902180000000005</v>
      </c>
      <c r="Q13">
        <f>IF([1]Sheet1!R13="","",[1]Sheet1!R13)</f>
        <v>-1725</v>
      </c>
      <c r="R13">
        <f>IF([1]Sheet1!S13="","",[1]Sheet1!S13)</f>
        <v>1332</v>
      </c>
      <c r="S13">
        <f>IF([1]Sheet1!T13="","",[1]Sheet1!T13)</f>
        <v>-2.3566715999999999</v>
      </c>
      <c r="T13">
        <f>IF([1]Sheet1!U13="","",[1]Sheet1!U13)</f>
        <v>-4717</v>
      </c>
      <c r="U13" t="str">
        <f>IF([1]Sheet1!V13="","",[1]Sheet1!V13)</f>
        <v>Long Unwinding</v>
      </c>
      <c r="V13">
        <f>IF([1]Sheet1!W13="","",[1]Sheet1!W13)</f>
        <v>6450</v>
      </c>
      <c r="W13">
        <f>IF([1]Sheet1!X13="","",[1]Sheet1!X13)</f>
        <v>6400</v>
      </c>
      <c r="X13">
        <f>IF([1]Sheet1!Y13="","",[1]Sheet1!Y13)</f>
        <v>6350</v>
      </c>
      <c r="Y13">
        <f>IF([1]Sheet1!Z13="","",[1]Sheet1!Z13)</f>
        <v>6300</v>
      </c>
      <c r="Z13">
        <f>IF([1]Sheet1!AA13="","",[1]Sheet1!AA13)</f>
        <v>6250</v>
      </c>
      <c r="AA13">
        <f>IF([1]Sheet1!AB13="","",[1]Sheet1!AB13)</f>
        <v>6500</v>
      </c>
      <c r="AB13">
        <f>IF([1]Sheet1!AC13="","",[1]Sheet1!AC13)</f>
        <v>6550</v>
      </c>
      <c r="AC13">
        <f>IF([1]Sheet1!AD13="","",[1]Sheet1!AD13)</f>
        <v>6600</v>
      </c>
      <c r="AD13">
        <f>IF([1]Sheet1!AE13="","",[1]Sheet1!AE13)</f>
        <v>6650</v>
      </c>
      <c r="AE13" t="str">
        <f>IF([1]Sheet1!AF13="","",[1]Sheet1!AF13)</f>
        <v>6,602.25</v>
      </c>
      <c r="AF13" t="str">
        <f>IF([1]Sheet1!AG13="","",[1]Sheet1!AG13)</f>
        <v>6,590.00</v>
      </c>
      <c r="AG13" t="str">
        <f>IF([1]Sheet1!AH13="","",[1]Sheet1!AH13)</f>
        <v>-12.25</v>
      </c>
      <c r="AH13" t="str">
        <f>IF([1]Sheet1!AI13="","",[1]Sheet1!AI13)</f>
        <v>-0.19</v>
      </c>
      <c r="AI13" t="str">
        <f>IF([1]Sheet1!AJ13="","",[1]Sheet1!AJ13)</f>
        <v>6,590.00</v>
      </c>
      <c r="AJ13">
        <f>IF([1]Sheet1!AK13="","",[1]Sheet1!AK13)</f>
        <v>34</v>
      </c>
      <c r="AK13" t="str">
        <f>IF([1]Sheet1!AL13="","",[1]Sheet1!AL13)</f>
        <v>0.02</v>
      </c>
      <c r="AL13" t="str">
        <f>IF([1]Sheet1!AM13="","",[1]Sheet1!AM13)</f>
        <v>-</v>
      </c>
      <c r="AM13" t="str">
        <f>IF([1]Sheet1!AN13="","",[1]Sheet1!AN13)</f>
        <v>-</v>
      </c>
      <c r="AN13" t="str">
        <f>IF([1]Sheet1!AO13="","",[1]Sheet1!AO13)</f>
        <v>-</v>
      </c>
      <c r="AO13" t="str">
        <f>IF([1]Sheet1!AP13="","",[1]Sheet1!AP13)</f>
        <v>VR176</v>
      </c>
      <c r="AP13" t="b">
        <f>IF([1]Sheet1!AQ13="","",[1]Sheet1!AQ13)</f>
        <v>0</v>
      </c>
      <c r="AQ13">
        <f>IF([1]Sheet1!AR13="","",[1]Sheet1!AR13)</f>
        <v>0</v>
      </c>
      <c r="AR13">
        <f>IF([1]Sheet1!AS13="","",[1]Sheet1!AS13)</f>
        <v>0</v>
      </c>
      <c r="AS13">
        <f>IF([1]Sheet1!AT13="","",[1]Sheet1!AT13)</f>
        <v>0</v>
      </c>
      <c r="AT13">
        <f>IF([1]Sheet1!AU13="","",[1]Sheet1!AU13)</f>
        <v>0</v>
      </c>
      <c r="AU13">
        <f>IF([1]Sheet1!AV13="","",[1]Sheet1!AV13)</f>
        <v>0</v>
      </c>
      <c r="AV13">
        <f>IF([1]Sheet1!AW13="","",[1]Sheet1!AW13)</f>
        <v>0</v>
      </c>
      <c r="AW13">
        <f>IF([1]Sheet1!AX13="","",[1]Sheet1!AX13)</f>
        <v>0</v>
      </c>
      <c r="AX13">
        <f>IF([1]Sheet1!AY13="","",[1]Sheet1!AY13)</f>
        <v>0</v>
      </c>
      <c r="AY13">
        <f>IF([1]Sheet1!AZ13="","",[1]Sheet1!AZ13)</f>
        <v>0</v>
      </c>
      <c r="AZ13" t="b">
        <f>IF([1]Sheet1!BA13="","",[1]Sheet1!BA13)</f>
        <v>0</v>
      </c>
      <c r="BA13" t="b">
        <f>IF([1]Sheet1!BB13="","",[1]Sheet1!BB13)</f>
        <v>0</v>
      </c>
      <c r="BB13" t="b">
        <f>IF([1]Sheet1!BC13="","",[1]Sheet1!BC13)</f>
        <v>0</v>
      </c>
      <c r="BC13" t="b">
        <f>IF([1]Sheet1!BD13="","",[1]Sheet1!BD13)</f>
        <v>0</v>
      </c>
      <c r="BD13">
        <f>IF([1]Sheet1!BE13="","",[1]Sheet1!BE13)</f>
        <v>31.52</v>
      </c>
      <c r="BE13">
        <f>IF([1]Sheet1!BF13="","",[1]Sheet1!BF13)</f>
        <v>27.5</v>
      </c>
      <c r="BF13">
        <f>IF([1]Sheet1!BG13="","",[1]Sheet1!BG13)</f>
        <v>-36.840000000000003</v>
      </c>
      <c r="BG13">
        <f>IF([1]Sheet1!BH13="","",[1]Sheet1!BH13)</f>
        <v>29.03</v>
      </c>
      <c r="BH13">
        <f>IF([1]Sheet1!BI13="","",[1]Sheet1!BI13)</f>
        <v>38.1</v>
      </c>
      <c r="BI13">
        <f>IF([1]Sheet1!BJ13="","",[1]Sheet1!BJ13)</f>
        <v>29.2</v>
      </c>
      <c r="BJ13" t="b">
        <f>IF([1]Sheet1!BK13="","",[1]Sheet1!BK13)</f>
        <v>0</v>
      </c>
      <c r="BK13">
        <f>IF([1]Sheet1!BL13="","",[1]Sheet1!BL13)</f>
        <v>0.47</v>
      </c>
      <c r="BL13">
        <f>IF([1]Sheet1!BM13="","",[1]Sheet1!BM13)</f>
        <v>-10.88</v>
      </c>
      <c r="BM13">
        <f>IF([1]Sheet1!BN13="","",[1]Sheet1!BN13)</f>
        <v>23.49</v>
      </c>
      <c r="BN13">
        <f>IF([1]Sheet1!BO13="","",[1]Sheet1!BO13)</f>
        <v>0</v>
      </c>
      <c r="BO13" t="str">
        <f>IF([1]Sheet1!BP13="","",[1]Sheet1!BP13)</f>
        <v>CHEMICALS</v>
      </c>
      <c r="BP13">
        <f>IF([1]Sheet1!BQ13="","",[1]Sheet1!BQ13)</f>
        <v>6450</v>
      </c>
      <c r="BQ13">
        <f>IF([1]Sheet1!BR13="","",[1]Sheet1!BR13)</f>
        <v>0</v>
      </c>
      <c r="BR13">
        <f>IF([1]Sheet1!BS13="","",[1]Sheet1!BS13)</f>
        <v>-188.6</v>
      </c>
      <c r="BS13">
        <f>IF([1]Sheet1!BT13="","",[1]Sheet1!BT13)</f>
        <v>-2.84</v>
      </c>
      <c r="BT13" t="b">
        <f>IF([1]Sheet1!BU13="","",[1]Sheet1!BU13)</f>
        <v>0</v>
      </c>
      <c r="BU13" t="b">
        <f>IF([1]Sheet1!BV13="","",[1]Sheet1!BV13)</f>
        <v>0</v>
      </c>
      <c r="BV13">
        <f>IF([1]Sheet1!BW13="","",[1]Sheet1!BW13)</f>
        <v>0</v>
      </c>
      <c r="BW13">
        <f>IF([1]Sheet1!BX13="","",[1]Sheet1!BX13)</f>
        <v>29.04</v>
      </c>
      <c r="BX13">
        <f>IF([1]Sheet1!BY13="","",[1]Sheet1!BY13)</f>
        <v>-6.44</v>
      </c>
      <c r="BY13">
        <f>IF([1]Sheet1!BZ13="","",[1]Sheet1!BZ13)</f>
        <v>80.66</v>
      </c>
      <c r="BZ13">
        <f>IF([1]Sheet1!CA13="","",[1]Sheet1!CA13)</f>
        <v>6450</v>
      </c>
      <c r="CA13">
        <f>IF([1]Sheet1!CB13="","",[1]Sheet1!CB13)</f>
        <v>-36.840000000000003</v>
      </c>
      <c r="CB13" t="str">
        <f>IF([1]Sheet1!CC13="","",[1]Sheet1!CC13)</f>
        <v>Significant Short Buildup</v>
      </c>
      <c r="CC13">
        <f>IF([1]Sheet1!CD13="","",[1]Sheet1!CD13)</f>
        <v>8.61</v>
      </c>
      <c r="CD13">
        <f>IF([1]Sheet1!CE13="","",[1]Sheet1!CE13)</f>
        <v>-2.84</v>
      </c>
      <c r="CE13">
        <f>IF([1]Sheet1!CF13="","",[1]Sheet1!CF13)</f>
        <v>-75.05</v>
      </c>
      <c r="CF13" t="str">
        <f>IF([1]Sheet1!CG13="","",[1]Sheet1!CG13)</f>
        <v>Short Buildup</v>
      </c>
      <c r="CG13">
        <f>IF([1]Sheet1!CH13="","",[1]Sheet1!CH13)</f>
        <v>99.6</v>
      </c>
      <c r="CH13" t="str">
        <f>IF([1]Sheet1!CI13="","",[1]Sheet1!CI13)</f>
        <v>NSE:ATUL1!</v>
      </c>
      <c r="CI13">
        <f>IF([1]Sheet1!CJ13="","",[1]Sheet1!CJ13)</f>
        <v>0</v>
      </c>
      <c r="CJ13">
        <f>IF([1]Sheet1!CK13="","",[1]Sheet1!CK13)</f>
        <v>0</v>
      </c>
      <c r="CK13">
        <f>IF([1]Sheet1!CL13="","",[1]Sheet1!CL13)</f>
        <v>0</v>
      </c>
      <c r="CL13">
        <f>IF([1]Sheet1!CM13="","",[1]Sheet1!CM13)</f>
        <v>0</v>
      </c>
      <c r="CM13">
        <f>IF([1]Sheet1!CN13="","",[1]Sheet1!CN13)</f>
        <v>0</v>
      </c>
      <c r="CN13">
        <f>IF([1]Sheet1!CO13="","",[1]Sheet1!CO13)</f>
        <v>0</v>
      </c>
      <c r="CO13">
        <f>IF([1]Sheet1!CP13="","",[1]Sheet1!CP13)</f>
        <v>0</v>
      </c>
      <c r="CP13">
        <f>IF([1]Sheet1!CQ13="","",[1]Sheet1!CQ13)</f>
        <v>0</v>
      </c>
      <c r="CQ13" t="str">
        <f>IF([1]Sheet1!CR13="","",[1]Sheet1!CR13)</f>
        <v>BEARISH</v>
      </c>
      <c r="CR13" t="str">
        <f>IF([1]Sheet1!CS13="","",[1]Sheet1!CS13)</f>
        <v>BEARISH</v>
      </c>
      <c r="CS13" t="b">
        <f>IF([1]Sheet1!CT13="","",[1]Sheet1!CT13)</f>
        <v>1</v>
      </c>
      <c r="CT13" t="str">
        <f>IF([1]Sheet1!CU13="","",[1]Sheet1!CU13)</f>
        <v>na</v>
      </c>
      <c r="CU13" t="str">
        <f>IF([1]Sheet1!CV13="","",[1]Sheet1!CV13)</f>
        <v>na</v>
      </c>
      <c r="CV13" t="str">
        <f>IF([1]Sheet1!CW13="","",[1]Sheet1!CW13)</f>
        <v>na</v>
      </c>
      <c r="CW13">
        <f>IF([1]Sheet1!CX13="","",[1]Sheet1!CX13)</f>
        <v>0</v>
      </c>
      <c r="CX13">
        <f>IF([1]Sheet1!CY13="","",[1]Sheet1!CY13)</f>
        <v>0</v>
      </c>
      <c r="CY13" t="b">
        <f>IF([1]Sheet1!CZ13="","",[1]Sheet1!CZ13)</f>
        <v>0</v>
      </c>
      <c r="CZ13">
        <f>IF([1]Sheet1!DA13="","",[1]Sheet1!DA13)</f>
        <v>16.79</v>
      </c>
      <c r="DA13">
        <f>IF([1]Sheet1!DB13="","",[1]Sheet1!DB13)</f>
        <v>16.690000000000001</v>
      </c>
      <c r="DB13" t="str">
        <f>IF([1]Sheet1!DC13="","",[1]Sheet1!DC13)</f>
        <v/>
      </c>
      <c r="DC13" t="b">
        <f t="shared" si="0"/>
        <v>0</v>
      </c>
      <c r="DD13" t="b">
        <f t="shared" si="1"/>
        <v>0</v>
      </c>
      <c r="DE13" t="b">
        <f t="shared" si="2"/>
        <v>0</v>
      </c>
      <c r="DF13" t="b">
        <f t="shared" si="3"/>
        <v>0</v>
      </c>
      <c r="DG13" t="str">
        <f>IF([1]Sheet1!DH13="","",[1]Sheet1!DH13)</f>
        <v/>
      </c>
    </row>
    <row r="14" spans="1:111" x14ac:dyDescent="0.25">
      <c r="A14" t="str">
        <f>IF([1]Sheet1!B14="","",[1]Sheet1!B14)</f>
        <v>HDFCAMC</v>
      </c>
      <c r="B14">
        <f>IF([1]Sheet1!C14="","",[1]Sheet1!C14)</f>
        <v>300</v>
      </c>
      <c r="C14">
        <f>IF([1]Sheet1!D14="","",[1]Sheet1!D14)</f>
        <v>50</v>
      </c>
      <c r="D14">
        <f>IF([1]Sheet1!E14="","",[1]Sheet1!E14)</f>
        <v>9000</v>
      </c>
      <c r="E14" t="str">
        <f>IF([1]Sheet1!F14="","",[1]Sheet1!F14)</f>
        <v>Finance</v>
      </c>
      <c r="F14" t="str">
        <f>IF([1]Sheet1!G14="","",[1]Sheet1!G14)</f>
        <v>Investment Managers</v>
      </c>
      <c r="G14" t="str">
        <f>IF([1]Sheet1!H14="","",[1]Sheet1!H14)</f>
        <v xml:space="preserve">HDFC AMC LIMITED                    </v>
      </c>
      <c r="H14" t="str">
        <f>IF([1]Sheet1!I14="","",[1]Sheet1!I14)</f>
        <v>HDFCAMC</v>
      </c>
      <c r="I14" t="str">
        <f>IF([1]Sheet1!J14="","",[1]Sheet1!J14)</f>
        <v>NSE:HDFCAMC!1</v>
      </c>
      <c r="J14" t="str">
        <f>IF([1]Sheet1!K14="","",[1]Sheet1!K14)</f>
        <v>HDFC Asset Management Company Ltd.</v>
      </c>
      <c r="K14" t="str">
        <f>IF([1]Sheet1!L14="","",[1]Sheet1!L14)</f>
        <v>#fc5a5ab8</v>
      </c>
      <c r="L14">
        <f>IF([1]Sheet1!M14="","",[1]Sheet1!M14)</f>
        <v>3402.9</v>
      </c>
      <c r="M14">
        <f>IF([1]Sheet1!N14="","",[1]Sheet1!N14)</f>
        <v>-2.3446020000000001</v>
      </c>
      <c r="N14">
        <f>IF([1]Sheet1!O14="","",[1]Sheet1!O14)</f>
        <v>-81.7</v>
      </c>
      <c r="O14">
        <f>IF([1]Sheet1!P14="","",[1]Sheet1!P14)</f>
        <v>2605800</v>
      </c>
      <c r="P14">
        <f>IF([1]Sheet1!Q14="","",[1]Sheet1!Q14)</f>
        <v>-1.3962992000000001</v>
      </c>
      <c r="Q14">
        <f>IF([1]Sheet1!R14="","",[1]Sheet1!R14)</f>
        <v>-36900</v>
      </c>
      <c r="R14">
        <f>IF([1]Sheet1!S14="","",[1]Sheet1!S14)</f>
        <v>1129</v>
      </c>
      <c r="S14">
        <f>IF([1]Sheet1!T14="","",[1]Sheet1!T14)</f>
        <v>-2.3446020000000001</v>
      </c>
      <c r="T14">
        <f>IF([1]Sheet1!U14="","",[1]Sheet1!U14)</f>
        <v>-2156</v>
      </c>
      <c r="U14" t="str">
        <f>IF([1]Sheet1!V14="","",[1]Sheet1!V14)</f>
        <v>Long Unwinding</v>
      </c>
      <c r="V14">
        <f>IF([1]Sheet1!W14="","",[1]Sheet1!W14)</f>
        <v>3400</v>
      </c>
      <c r="W14">
        <f>IF([1]Sheet1!X14="","",[1]Sheet1!X14)</f>
        <v>3350</v>
      </c>
      <c r="X14">
        <f>IF([1]Sheet1!Y14="","",[1]Sheet1!Y14)</f>
        <v>3300</v>
      </c>
      <c r="Y14">
        <f>IF([1]Sheet1!Z14="","",[1]Sheet1!Z14)</f>
        <v>3250</v>
      </c>
      <c r="Z14">
        <f>IF([1]Sheet1!AA14="","",[1]Sheet1!AA14)</f>
        <v>3200</v>
      </c>
      <c r="AA14">
        <f>IF([1]Sheet1!AB14="","",[1]Sheet1!AB14)</f>
        <v>3450</v>
      </c>
      <c r="AB14">
        <f>IF([1]Sheet1!AC14="","",[1]Sheet1!AC14)</f>
        <v>3500</v>
      </c>
      <c r="AC14">
        <f>IF([1]Sheet1!AD14="","",[1]Sheet1!AD14)</f>
        <v>3550</v>
      </c>
      <c r="AD14">
        <f>IF([1]Sheet1!AE14="","",[1]Sheet1!AE14)</f>
        <v>3600</v>
      </c>
      <c r="AE14" t="str">
        <f>IF([1]Sheet1!AF14="","",[1]Sheet1!AF14)</f>
        <v>3,478.70</v>
      </c>
      <c r="AF14" t="str">
        <f>IF([1]Sheet1!AG14="","",[1]Sheet1!AG14)</f>
        <v>3,499.00</v>
      </c>
      <c r="AG14" t="str">
        <f>IF([1]Sheet1!AH14="","",[1]Sheet1!AH14)</f>
        <v>20.30</v>
      </c>
      <c r="AH14" t="str">
        <f>IF([1]Sheet1!AI14="","",[1]Sheet1!AI14)</f>
        <v>0.58</v>
      </c>
      <c r="AI14" t="str">
        <f>IF([1]Sheet1!AJ14="","",[1]Sheet1!AJ14)</f>
        <v>3,499.00</v>
      </c>
      <c r="AJ14">
        <f>IF([1]Sheet1!AK14="","",[1]Sheet1!AK14)</f>
        <v>464</v>
      </c>
      <c r="AK14" t="str">
        <f>IF([1]Sheet1!AL14="","",[1]Sheet1!AL14)</f>
        <v>0.16</v>
      </c>
      <c r="AL14" t="str">
        <f>IF([1]Sheet1!AM14="","",[1]Sheet1!AM14)</f>
        <v>-</v>
      </c>
      <c r="AM14" t="str">
        <f>IF([1]Sheet1!AN14="","",[1]Sheet1!AN14)</f>
        <v>-</v>
      </c>
      <c r="AN14" t="str">
        <f>IF([1]Sheet1!AO14="","",[1]Sheet1!AO14)</f>
        <v>-</v>
      </c>
      <c r="AO14" t="str">
        <f>IF([1]Sheet1!AP14="","",[1]Sheet1!AP14)</f>
        <v>VR120</v>
      </c>
      <c r="AP14" t="b">
        <f>IF([1]Sheet1!AQ14="","",[1]Sheet1!AQ14)</f>
        <v>0</v>
      </c>
      <c r="AQ14">
        <f>IF([1]Sheet1!AR14="","",[1]Sheet1!AR14)</f>
        <v>0</v>
      </c>
      <c r="AR14">
        <f>IF([1]Sheet1!AS14="","",[1]Sheet1!AS14)</f>
        <v>0</v>
      </c>
      <c r="AS14">
        <f>IF([1]Sheet1!AT14="","",[1]Sheet1!AT14)</f>
        <v>0</v>
      </c>
      <c r="AT14">
        <f>IF([1]Sheet1!AU14="","",[1]Sheet1!AU14)</f>
        <v>0</v>
      </c>
      <c r="AU14">
        <f>IF([1]Sheet1!AV14="","",[1]Sheet1!AV14)</f>
        <v>0</v>
      </c>
      <c r="AV14">
        <f>IF([1]Sheet1!AW14="","",[1]Sheet1!AW14)</f>
        <v>0</v>
      </c>
      <c r="AW14">
        <f>IF([1]Sheet1!AX14="","",[1]Sheet1!AX14)</f>
        <v>0</v>
      </c>
      <c r="AX14">
        <f>IF([1]Sheet1!AY14="","",[1]Sheet1!AY14)</f>
        <v>0</v>
      </c>
      <c r="AY14">
        <f>IF([1]Sheet1!AZ14="","",[1]Sheet1!AZ14)</f>
        <v>0</v>
      </c>
      <c r="AZ14" t="b">
        <f>IF([1]Sheet1!BA14="","",[1]Sheet1!BA14)</f>
        <v>0</v>
      </c>
      <c r="BA14" t="b">
        <f>IF([1]Sheet1!BB14="","",[1]Sheet1!BB14)</f>
        <v>0</v>
      </c>
      <c r="BB14" t="b">
        <f>IF([1]Sheet1!BC14="","",[1]Sheet1!BC14)</f>
        <v>0</v>
      </c>
      <c r="BC14" t="b">
        <f>IF([1]Sheet1!BD14="","",[1]Sheet1!BD14)</f>
        <v>0</v>
      </c>
      <c r="BD14">
        <f>IF([1]Sheet1!BE14="","",[1]Sheet1!BE14)</f>
        <v>29.35</v>
      </c>
      <c r="BE14">
        <f>IF([1]Sheet1!BF14="","",[1]Sheet1!BF14)</f>
        <v>29.06</v>
      </c>
      <c r="BF14">
        <f>IF([1]Sheet1!BG14="","",[1]Sheet1!BG14)</f>
        <v>0.73</v>
      </c>
      <c r="BG14">
        <f>IF([1]Sheet1!BH14="","",[1]Sheet1!BH14)</f>
        <v>53.23</v>
      </c>
      <c r="BH14">
        <f>IF([1]Sheet1!BI14="","",[1]Sheet1!BI14)</f>
        <v>46.03</v>
      </c>
      <c r="BI14">
        <f>IF([1]Sheet1!BJ14="","",[1]Sheet1!BJ14)</f>
        <v>40.93</v>
      </c>
      <c r="BJ14" t="b">
        <f>IF([1]Sheet1!BK14="","",[1]Sheet1!BK14)</f>
        <v>1</v>
      </c>
      <c r="BK14">
        <f>IF([1]Sheet1!BL14="","",[1]Sheet1!BL14)</f>
        <v>0.46</v>
      </c>
      <c r="BL14">
        <f>IF([1]Sheet1!BM14="","",[1]Sheet1!BM14)</f>
        <v>19.57</v>
      </c>
      <c r="BM14">
        <f>IF([1]Sheet1!BN14="","",[1]Sheet1!BN14)</f>
        <v>28.77</v>
      </c>
      <c r="BN14">
        <f>IF([1]Sheet1!BO14="","",[1]Sheet1!BO14)</f>
        <v>0</v>
      </c>
      <c r="BO14" t="str">
        <f>IF([1]Sheet1!BP14="","",[1]Sheet1!BP14)</f>
        <v>FINANCIAL SERVICES</v>
      </c>
      <c r="BP14">
        <f>IF([1]Sheet1!BQ14="","",[1]Sheet1!BQ14)</f>
        <v>3414.95</v>
      </c>
      <c r="BQ14">
        <f>IF([1]Sheet1!BR14="","",[1]Sheet1!BR14)</f>
        <v>2.14</v>
      </c>
      <c r="BR14">
        <f>IF([1]Sheet1!BS14="","",[1]Sheet1!BS14)</f>
        <v>-69.650000000000006</v>
      </c>
      <c r="BS14">
        <f>IF([1]Sheet1!BT14="","",[1]Sheet1!BT14)</f>
        <v>-2</v>
      </c>
      <c r="BT14" t="b">
        <f>IF([1]Sheet1!BU14="","",[1]Sheet1!BU14)</f>
        <v>0</v>
      </c>
      <c r="BU14" t="b">
        <f>IF([1]Sheet1!BV14="","",[1]Sheet1!BV14)</f>
        <v>0</v>
      </c>
      <c r="BV14" t="str">
        <f>IF([1]Sheet1!BW14="","",[1]Sheet1!BW14)</f>
        <v>BULLISH</v>
      </c>
      <c r="BW14">
        <f>IF([1]Sheet1!BX14="","",[1]Sheet1!BX14)</f>
        <v>-1.07</v>
      </c>
      <c r="BX14">
        <f>IF([1]Sheet1!BY14="","",[1]Sheet1!BY14)</f>
        <v>-2.4700000000000002</v>
      </c>
      <c r="BY14">
        <f>IF([1]Sheet1!BZ14="","",[1]Sheet1!BZ14)</f>
        <v>34.880000000000003</v>
      </c>
      <c r="BZ14">
        <f>IF([1]Sheet1!CA14="","",[1]Sheet1!CA14)</f>
        <v>3414.95</v>
      </c>
      <c r="CA14">
        <f>IF([1]Sheet1!CB14="","",[1]Sheet1!CB14)</f>
        <v>0.73</v>
      </c>
      <c r="CB14" t="str">
        <f>IF([1]Sheet1!CC14="","",[1]Sheet1!CC14)</f>
        <v>Long Unwinding</v>
      </c>
      <c r="CC14">
        <f>IF([1]Sheet1!CD14="","",[1]Sheet1!CD14)</f>
        <v>1.18</v>
      </c>
      <c r="CD14">
        <f>IF([1]Sheet1!CE14="","",[1]Sheet1!CE14)</f>
        <v>-2</v>
      </c>
      <c r="CE14">
        <f>IF([1]Sheet1!CF14="","",[1]Sheet1!CF14)</f>
        <v>-60.51</v>
      </c>
      <c r="CF14" t="str">
        <f>IF([1]Sheet1!CG14="","",[1]Sheet1!CG14)</f>
        <v>Short Buildup</v>
      </c>
      <c r="CG14">
        <f>IF([1]Sheet1!CH14="","",[1]Sheet1!CH14)</f>
        <v>75</v>
      </c>
      <c r="CH14" t="str">
        <f>IF([1]Sheet1!CI14="","",[1]Sheet1!CI14)</f>
        <v>NSE:HDFCAMC1!</v>
      </c>
      <c r="CI14">
        <f>IF([1]Sheet1!CJ14="","",[1]Sheet1!CJ14)</f>
        <v>13</v>
      </c>
      <c r="CJ14">
        <f>IF([1]Sheet1!CK14="","",[1]Sheet1!CK14)</f>
        <v>3434.6</v>
      </c>
      <c r="CK14">
        <f>IF([1]Sheet1!CL14="","",[1]Sheet1!CL14)</f>
        <v>350</v>
      </c>
      <c r="CL14">
        <f>IF([1]Sheet1!CM14="","",[1]Sheet1!CM14)</f>
        <v>2749.6</v>
      </c>
      <c r="CM14" t="str">
        <f>IF([1]Sheet1!CN14="","",[1]Sheet1!CN14)</f>
        <v>Buy</v>
      </c>
      <c r="CN14" t="str">
        <f>IF([1]Sheet1!CO14="","",[1]Sheet1!CO14)</f>
        <v>LAST_LOSER</v>
      </c>
      <c r="CO14">
        <f>IF([1]Sheet1!CP14="","",[1]Sheet1!CP14)</f>
        <v>13</v>
      </c>
      <c r="CP14">
        <f>IF([1]Sheet1!CQ14="","",[1]Sheet1!CQ14)</f>
        <v>3250</v>
      </c>
      <c r="CQ14" t="str">
        <f>IF([1]Sheet1!CR14="","",[1]Sheet1!CR14)</f>
        <v>BEARISH</v>
      </c>
      <c r="CR14" t="str">
        <f>IF([1]Sheet1!CS14="","",[1]Sheet1!CS14)</f>
        <v>BEARISH</v>
      </c>
      <c r="CS14" t="b">
        <f>IF([1]Sheet1!CT14="","",[1]Sheet1!CT14)</f>
        <v>0</v>
      </c>
      <c r="CT14" t="str">
        <f>IF([1]Sheet1!CU14="","",[1]Sheet1!CU14)</f>
        <v>na</v>
      </c>
      <c r="CU14" t="str">
        <f>IF([1]Sheet1!CV14="","",[1]Sheet1!CV14)</f>
        <v>na</v>
      </c>
      <c r="CV14" t="str">
        <f>IF([1]Sheet1!CW14="","",[1]Sheet1!CW14)</f>
        <v>BULLISH</v>
      </c>
      <c r="CW14">
        <f>IF([1]Sheet1!CX14="","",[1]Sheet1!CX14)</f>
        <v>3</v>
      </c>
      <c r="CX14">
        <f>IF([1]Sheet1!CY14="","",[1]Sheet1!CY14)</f>
        <v>573</v>
      </c>
      <c r="CY14" t="b">
        <f>IF([1]Sheet1!CZ14="","",[1]Sheet1!CZ14)</f>
        <v>1</v>
      </c>
      <c r="CZ14">
        <f>IF([1]Sheet1!DA14="","",[1]Sheet1!DA14)</f>
        <v>26.85</v>
      </c>
      <c r="DA14">
        <f>IF([1]Sheet1!DB14="","",[1]Sheet1!DB14)</f>
        <v>26.75</v>
      </c>
      <c r="DB14" t="str">
        <f>IF([1]Sheet1!DC14="","",[1]Sheet1!DC14)</f>
        <v/>
      </c>
      <c r="DC14" t="b">
        <f t="shared" si="0"/>
        <v>0</v>
      </c>
      <c r="DD14" t="b">
        <f t="shared" si="1"/>
        <v>0</v>
      </c>
      <c r="DE14" t="b">
        <f t="shared" si="2"/>
        <v>0</v>
      </c>
      <c r="DF14" t="b">
        <f t="shared" si="3"/>
        <v>0</v>
      </c>
      <c r="DG14" t="str">
        <f>IF([1]Sheet1!DH14="","",[1]Sheet1!DH14)</f>
        <v/>
      </c>
    </row>
    <row r="15" spans="1:111" x14ac:dyDescent="0.25">
      <c r="A15" t="str">
        <f>IF([1]Sheet1!B15="","",[1]Sheet1!B15)</f>
        <v>INDUSTOWER</v>
      </c>
      <c r="B15">
        <f>IF([1]Sheet1!C15="","",[1]Sheet1!C15)</f>
        <v>3400</v>
      </c>
      <c r="C15">
        <f>IF([1]Sheet1!D15="","",[1]Sheet1!D15)</f>
        <v>2.5</v>
      </c>
      <c r="D15">
        <f>IF([1]Sheet1!E15="","",[1]Sheet1!E15)</f>
        <v>136000</v>
      </c>
      <c r="E15" t="str">
        <f>IF([1]Sheet1!F15="","",[1]Sheet1!F15)</f>
        <v>Finance</v>
      </c>
      <c r="F15" t="str">
        <f>IF([1]Sheet1!G15="","",[1]Sheet1!G15)</f>
        <v>Finance/Rental/Leasing</v>
      </c>
      <c r="G15" t="str">
        <f>IF([1]Sheet1!H15="","",[1]Sheet1!H15)</f>
        <v xml:space="preserve">INDUS TOWERS LIMITED                </v>
      </c>
      <c r="H15" t="str">
        <f>IF([1]Sheet1!I15="","",[1]Sheet1!I15)</f>
        <v>INDUSTOWER</v>
      </c>
      <c r="I15" t="str">
        <f>IF([1]Sheet1!J15="","",[1]Sheet1!J15)</f>
        <v>NSE:INDUSTOWER!1</v>
      </c>
      <c r="J15" t="str">
        <f>IF([1]Sheet1!K15="","",[1]Sheet1!K15)</f>
        <v>Indus Towers Ltd.</v>
      </c>
      <c r="K15" t="str">
        <f>IF([1]Sheet1!L15="","",[1]Sheet1!L15)</f>
        <v>#fc5a5ab2</v>
      </c>
      <c r="L15">
        <f>IF([1]Sheet1!M15="","",[1]Sheet1!M15)</f>
        <v>215.85</v>
      </c>
      <c r="M15">
        <f>IF([1]Sheet1!N15="","",[1]Sheet1!N15)</f>
        <v>-2.2418477999999999</v>
      </c>
      <c r="N15">
        <f>IF([1]Sheet1!O15="","",[1]Sheet1!O15)</f>
        <v>-4.95</v>
      </c>
      <c r="O15">
        <f>IF([1]Sheet1!P15="","",[1]Sheet1!P15)</f>
        <v>48079400</v>
      </c>
      <c r="P15">
        <f>IF([1]Sheet1!Q15="","",[1]Sheet1!Q15)</f>
        <v>-5.1830495000000001</v>
      </c>
      <c r="Q15">
        <f>IF([1]Sheet1!R15="","",[1]Sheet1!R15)</f>
        <v>-2628200</v>
      </c>
      <c r="R15">
        <f>IF([1]Sheet1!S15="","",[1]Sheet1!S15)</f>
        <v>2824</v>
      </c>
      <c r="S15">
        <f>IF([1]Sheet1!T15="","",[1]Sheet1!T15)</f>
        <v>-2.2418477999999999</v>
      </c>
      <c r="T15">
        <f>IF([1]Sheet1!U15="","",[1]Sheet1!U15)</f>
        <v>-3004</v>
      </c>
      <c r="U15" t="str">
        <f>IF([1]Sheet1!V15="","",[1]Sheet1!V15)</f>
        <v>Long Unwinding</v>
      </c>
      <c r="V15">
        <f>IF([1]Sheet1!W15="","",[1]Sheet1!W15)</f>
        <v>215</v>
      </c>
      <c r="W15">
        <f>IF([1]Sheet1!X15="","",[1]Sheet1!X15)</f>
        <v>212.5</v>
      </c>
      <c r="X15">
        <f>IF([1]Sheet1!Y15="","",[1]Sheet1!Y15)</f>
        <v>210</v>
      </c>
      <c r="Y15">
        <f>IF([1]Sheet1!Z15="","",[1]Sheet1!Z15)</f>
        <v>207.5</v>
      </c>
      <c r="Z15">
        <f>IF([1]Sheet1!AA15="","",[1]Sheet1!AA15)</f>
        <v>205</v>
      </c>
      <c r="AA15">
        <f>IF([1]Sheet1!AB15="","",[1]Sheet1!AB15)</f>
        <v>217.5</v>
      </c>
      <c r="AB15">
        <f>IF([1]Sheet1!AC15="","",[1]Sheet1!AC15)</f>
        <v>220</v>
      </c>
      <c r="AC15">
        <f>IF([1]Sheet1!AD15="","",[1]Sheet1!AD15)</f>
        <v>222.5</v>
      </c>
      <c r="AD15">
        <f>IF([1]Sheet1!AE15="","",[1]Sheet1!AE15)</f>
        <v>225</v>
      </c>
      <c r="AE15" t="str">
        <f>IF([1]Sheet1!AF15="","",[1]Sheet1!AF15)</f>
        <v>220.35</v>
      </c>
      <c r="AF15" t="str">
        <f>IF([1]Sheet1!AG15="","",[1]Sheet1!AG15)</f>
        <v>222.70</v>
      </c>
      <c r="AG15" t="str">
        <f>IF([1]Sheet1!AH15="","",[1]Sheet1!AH15)</f>
        <v>2.35</v>
      </c>
      <c r="AH15" t="str">
        <f>IF([1]Sheet1!AI15="","",[1]Sheet1!AI15)</f>
        <v>1.07</v>
      </c>
      <c r="AI15" t="str">
        <f>IF([1]Sheet1!AJ15="","",[1]Sheet1!AJ15)</f>
        <v>222.70</v>
      </c>
      <c r="AJ15">
        <f>IF([1]Sheet1!AK15="","",[1]Sheet1!AK15)</f>
        <v>17424</v>
      </c>
      <c r="AK15" t="str">
        <f>IF([1]Sheet1!AL15="","",[1]Sheet1!AL15)</f>
        <v>0.39</v>
      </c>
      <c r="AL15" t="str">
        <f>IF([1]Sheet1!AM15="","",[1]Sheet1!AM15)</f>
        <v>-</v>
      </c>
      <c r="AM15" t="str">
        <f>IF([1]Sheet1!AN15="","",[1]Sheet1!AN15)</f>
        <v>-</v>
      </c>
      <c r="AN15" t="str">
        <f>IF([1]Sheet1!AO15="","",[1]Sheet1!AO15)</f>
        <v>-</v>
      </c>
      <c r="AO15" t="str">
        <f>IF([1]Sheet1!AP15="","",[1]Sheet1!AP15)</f>
        <v>VR32</v>
      </c>
      <c r="AP15" t="b">
        <f>IF([1]Sheet1!AQ15="","",[1]Sheet1!AQ15)</f>
        <v>0</v>
      </c>
      <c r="AQ15">
        <f>IF([1]Sheet1!AR15="","",[1]Sheet1!AR15)</f>
        <v>0</v>
      </c>
      <c r="AR15">
        <f>IF([1]Sheet1!AS15="","",[1]Sheet1!AS15)</f>
        <v>0</v>
      </c>
      <c r="AS15">
        <f>IF([1]Sheet1!AT15="","",[1]Sheet1!AT15)</f>
        <v>0</v>
      </c>
      <c r="AT15">
        <f>IF([1]Sheet1!AU15="","",[1]Sheet1!AU15)</f>
        <v>0</v>
      </c>
      <c r="AU15">
        <f>IF([1]Sheet1!AV15="","",[1]Sheet1!AV15)</f>
        <v>0</v>
      </c>
      <c r="AV15">
        <f>IF([1]Sheet1!AW15="","",[1]Sheet1!AW15)</f>
        <v>0</v>
      </c>
      <c r="AW15">
        <f>IF([1]Sheet1!AX15="","",[1]Sheet1!AX15)</f>
        <v>0</v>
      </c>
      <c r="AX15">
        <f>IF([1]Sheet1!AY15="","",[1]Sheet1!AY15)</f>
        <v>0</v>
      </c>
      <c r="AY15">
        <f>IF([1]Sheet1!AZ15="","",[1]Sheet1!AZ15)</f>
        <v>0</v>
      </c>
      <c r="AZ15" t="b">
        <f>IF([1]Sheet1!BA15="","",[1]Sheet1!BA15)</f>
        <v>0</v>
      </c>
      <c r="BA15" t="b">
        <f>IF([1]Sheet1!BB15="","",[1]Sheet1!BB15)</f>
        <v>0</v>
      </c>
      <c r="BB15" t="b">
        <f>IF([1]Sheet1!BC15="","",[1]Sheet1!BC15)</f>
        <v>0</v>
      </c>
      <c r="BC15" t="b">
        <f>IF([1]Sheet1!BD15="","",[1]Sheet1!BD15)</f>
        <v>0</v>
      </c>
      <c r="BD15">
        <f>IF([1]Sheet1!BE15="","",[1]Sheet1!BE15)</f>
        <v>53.22</v>
      </c>
      <c r="BE15">
        <f>IF([1]Sheet1!BF15="","",[1]Sheet1!BF15)</f>
        <v>55.8</v>
      </c>
      <c r="BF15">
        <f>IF([1]Sheet1!BG15="","",[1]Sheet1!BG15)</f>
        <v>1.92</v>
      </c>
      <c r="BG15">
        <f>IF([1]Sheet1!BH15="","",[1]Sheet1!BH15)</f>
        <v>97.18</v>
      </c>
      <c r="BH15">
        <f>IF([1]Sheet1!BI15="","",[1]Sheet1!BI15)</f>
        <v>88.89</v>
      </c>
      <c r="BI15">
        <f>IF([1]Sheet1!BJ15="","",[1]Sheet1!BJ15)</f>
        <v>82.83</v>
      </c>
      <c r="BJ15" t="b">
        <f>IF([1]Sheet1!BK15="","",[1]Sheet1!BK15)</f>
        <v>1</v>
      </c>
      <c r="BK15">
        <f>IF([1]Sheet1!BL15="","",[1]Sheet1!BL15)</f>
        <v>0.75</v>
      </c>
      <c r="BL15">
        <f>IF([1]Sheet1!BM15="","",[1]Sheet1!BM15)</f>
        <v>5.22</v>
      </c>
      <c r="BM15">
        <f>IF([1]Sheet1!BN15="","",[1]Sheet1!BN15)</f>
        <v>58.39</v>
      </c>
      <c r="BN15" t="str">
        <f>IF([1]Sheet1!BO15="","",[1]Sheet1!BO15)</f>
        <v>2024-01-23</v>
      </c>
      <c r="BO15" t="str">
        <f>IF([1]Sheet1!BP15="","",[1]Sheet1!BP15)</f>
        <v>TELECOM</v>
      </c>
      <c r="BP15">
        <f>IF([1]Sheet1!BQ15="","",[1]Sheet1!BQ15)</f>
        <v>216.8</v>
      </c>
      <c r="BQ15">
        <f>IF([1]Sheet1!BR15="","",[1]Sheet1!BR15)</f>
        <v>4.5199999999999996</v>
      </c>
      <c r="BR15">
        <f>IF([1]Sheet1!BS15="","",[1]Sheet1!BS15)</f>
        <v>-4</v>
      </c>
      <c r="BS15">
        <f>IF([1]Sheet1!BT15="","",[1]Sheet1!BT15)</f>
        <v>-1.81</v>
      </c>
      <c r="BT15" t="b">
        <f>IF([1]Sheet1!BU15="","",[1]Sheet1!BU15)</f>
        <v>1</v>
      </c>
      <c r="BU15" t="b">
        <f>IF([1]Sheet1!BV15="","",[1]Sheet1!BV15)</f>
        <v>1</v>
      </c>
      <c r="BV15" t="str">
        <f>IF([1]Sheet1!BW15="","",[1]Sheet1!BW15)</f>
        <v>BULLISH</v>
      </c>
      <c r="BW15">
        <f>IF([1]Sheet1!BX15="","",[1]Sheet1!BX15)</f>
        <v>11.8</v>
      </c>
      <c r="BX15">
        <f>IF([1]Sheet1!BY15="","",[1]Sheet1!BY15)</f>
        <v>-0.71</v>
      </c>
      <c r="BY15">
        <f>IF([1]Sheet1!BZ15="","",[1]Sheet1!BZ15)</f>
        <v>52.1</v>
      </c>
      <c r="BZ15">
        <f>IF([1]Sheet1!CA15="","",[1]Sheet1!CA15)</f>
        <v>216.8</v>
      </c>
      <c r="CA15">
        <f>IF([1]Sheet1!CB15="","",[1]Sheet1!CB15)</f>
        <v>1.92</v>
      </c>
      <c r="CB15" t="str">
        <f>IF([1]Sheet1!CC15="","",[1]Sheet1!CC15)</f>
        <v>Short Buildup</v>
      </c>
      <c r="CC15">
        <f>IF([1]Sheet1!CD15="","",[1]Sheet1!CD15)</f>
        <v>3.89</v>
      </c>
      <c r="CD15">
        <f>IF([1]Sheet1!CE15="","",[1]Sheet1!CE15)</f>
        <v>-1.81</v>
      </c>
      <c r="CE15">
        <f>IF([1]Sheet1!CF15="","",[1]Sheet1!CF15)</f>
        <v>-52.71</v>
      </c>
      <c r="CF15" t="str">
        <f>IF([1]Sheet1!CG15="","",[1]Sheet1!CG15)</f>
        <v>Short Buildup</v>
      </c>
      <c r="CG15">
        <f>IF([1]Sheet1!CH15="","",[1]Sheet1!CH15)</f>
        <v>88.1</v>
      </c>
      <c r="CH15" t="str">
        <f>IF([1]Sheet1!CI15="","",[1]Sheet1!CI15)</f>
        <v>NSE:INDUSTOWER1!</v>
      </c>
      <c r="CI15">
        <f>IF([1]Sheet1!CJ15="","",[1]Sheet1!CJ15)</f>
        <v>11</v>
      </c>
      <c r="CJ15">
        <f>IF([1]Sheet1!CK15="","",[1]Sheet1!CK15)</f>
        <v>220.2</v>
      </c>
      <c r="CK15">
        <f>IF([1]Sheet1!CL15="","",[1]Sheet1!CL15)</f>
        <v>235</v>
      </c>
      <c r="CL15">
        <f>IF([1]Sheet1!CM15="","",[1]Sheet1!CM15)</f>
        <v>186.1</v>
      </c>
      <c r="CM15" t="str">
        <f>IF([1]Sheet1!CN15="","",[1]Sheet1!CN15)</f>
        <v>Buy</v>
      </c>
      <c r="CN15" t="str">
        <f>IF([1]Sheet1!CO15="","",[1]Sheet1!CO15)</f>
        <v>LAST_LOSER</v>
      </c>
      <c r="CO15">
        <f>IF([1]Sheet1!CP15="","",[1]Sheet1!CP15)</f>
        <v>11</v>
      </c>
      <c r="CP15">
        <f>IF([1]Sheet1!CQ15="","",[1]Sheet1!CQ15)</f>
        <v>210</v>
      </c>
      <c r="CQ15" t="str">
        <f>IF([1]Sheet1!CR15="","",[1]Sheet1!CR15)</f>
        <v>BEARISH</v>
      </c>
      <c r="CR15" t="str">
        <f>IF([1]Sheet1!CS15="","",[1]Sheet1!CS15)</f>
        <v>BEARISH</v>
      </c>
      <c r="CS15" t="b">
        <f>IF([1]Sheet1!CT15="","",[1]Sheet1!CT15)</f>
        <v>0</v>
      </c>
      <c r="CT15" t="str">
        <f>IF([1]Sheet1!CU15="","",[1]Sheet1!CU15)</f>
        <v>na</v>
      </c>
      <c r="CU15" t="str">
        <f>IF([1]Sheet1!CV15="","",[1]Sheet1!CV15)</f>
        <v>na</v>
      </c>
      <c r="CV15" t="str">
        <f>IF([1]Sheet1!CW15="","",[1]Sheet1!CW15)</f>
        <v>BULLISH</v>
      </c>
      <c r="CW15">
        <f>IF([1]Sheet1!CX15="","",[1]Sheet1!CX15)</f>
        <v>2</v>
      </c>
      <c r="CX15">
        <f>IF([1]Sheet1!CY15="","",[1]Sheet1!CY15)</f>
        <v>37</v>
      </c>
      <c r="CY15" t="b">
        <f>IF([1]Sheet1!CZ15="","",[1]Sheet1!CZ15)</f>
        <v>1</v>
      </c>
      <c r="CZ15">
        <f>IF([1]Sheet1!DA15="","",[1]Sheet1!DA15)</f>
        <v>85.97</v>
      </c>
      <c r="DA15">
        <f>IF([1]Sheet1!DB15="","",[1]Sheet1!DB15)</f>
        <v>85.58</v>
      </c>
      <c r="DB15" t="str">
        <f>IF([1]Sheet1!DC15="","",[1]Sheet1!DC15)</f>
        <v>POTENTIAL_ENTRANT</v>
      </c>
      <c r="DC15" t="b">
        <f t="shared" si="0"/>
        <v>0</v>
      </c>
      <c r="DD15" t="b">
        <f t="shared" si="1"/>
        <v>0</v>
      </c>
      <c r="DE15" t="b">
        <f t="shared" si="2"/>
        <v>0</v>
      </c>
      <c r="DF15" t="b">
        <f t="shared" si="3"/>
        <v>0</v>
      </c>
      <c r="DG15" t="str">
        <f>IF([1]Sheet1!DH15="","",[1]Sheet1!DH15)</f>
        <v/>
      </c>
    </row>
    <row r="16" spans="1:111" x14ac:dyDescent="0.25">
      <c r="A16" t="str">
        <f>IF([1]Sheet1!B16="","",[1]Sheet1!B16)</f>
        <v>MOTHERSON</v>
      </c>
      <c r="B16">
        <f>IF([1]Sheet1!C16="","",[1]Sheet1!C16)</f>
        <v>7100</v>
      </c>
      <c r="C16">
        <f>IF([1]Sheet1!D16="","",[1]Sheet1!D16)</f>
        <v>1</v>
      </c>
      <c r="D16">
        <f>IF([1]Sheet1!E16="","",[1]Sheet1!E16)</f>
        <v>284000</v>
      </c>
      <c r="E16" t="str">
        <f>IF([1]Sheet1!F16="","",[1]Sheet1!F16)</f>
        <v>Producer Manufacturing</v>
      </c>
      <c r="F16" t="str">
        <f>IF([1]Sheet1!G16="","",[1]Sheet1!G16)</f>
        <v>Auto Parts: OEM</v>
      </c>
      <c r="G16" t="str">
        <f>IF([1]Sheet1!H16="","",[1]Sheet1!H16)</f>
        <v xml:space="preserve">SAMVRDHNA MTHRSN INTL LTD           </v>
      </c>
      <c r="H16" t="str">
        <f>IF([1]Sheet1!I16="","",[1]Sheet1!I16)</f>
        <v>MOTHERSON</v>
      </c>
      <c r="I16" t="str">
        <f>IF([1]Sheet1!J16="","",[1]Sheet1!J16)</f>
        <v>NSE:MOTHERSON!1</v>
      </c>
      <c r="J16" t="str">
        <f>IF([1]Sheet1!K16="","",[1]Sheet1!K16)</f>
        <v>Samvardhana Motherson International Ltd.</v>
      </c>
      <c r="K16" t="str">
        <f>IF([1]Sheet1!L16="","",[1]Sheet1!L16)</f>
        <v>#fc5a5ab1</v>
      </c>
      <c r="L16">
        <f>IF([1]Sheet1!M16="","",[1]Sheet1!M16)</f>
        <v>107.4</v>
      </c>
      <c r="M16">
        <f>IF([1]Sheet1!N16="","",[1]Sheet1!N16)</f>
        <v>-2.2303141000000002</v>
      </c>
      <c r="N16">
        <f>IF([1]Sheet1!O16="","",[1]Sheet1!O16)</f>
        <v>-2.4500000000000002</v>
      </c>
      <c r="O16">
        <f>IF([1]Sheet1!P16="","",[1]Sheet1!P16)</f>
        <v>85441400</v>
      </c>
      <c r="P16">
        <f>IF([1]Sheet1!Q16="","",[1]Sheet1!Q16)</f>
        <v>-2.8183799999999999</v>
      </c>
      <c r="Q16">
        <f>IF([1]Sheet1!R16="","",[1]Sheet1!R16)</f>
        <v>-2477900</v>
      </c>
      <c r="R16">
        <f>IF([1]Sheet1!S16="","",[1]Sheet1!S16)</f>
        <v>1909</v>
      </c>
      <c r="S16">
        <f>IF([1]Sheet1!T16="","",[1]Sheet1!T16)</f>
        <v>-2.2303141000000002</v>
      </c>
      <c r="T16">
        <f>IF([1]Sheet1!U16="","",[1]Sheet1!U16)</f>
        <v>-897</v>
      </c>
      <c r="U16" t="str">
        <f>IF([1]Sheet1!V16="","",[1]Sheet1!V16)</f>
        <v>Long Unwinding</v>
      </c>
      <c r="V16">
        <f>IF([1]Sheet1!W16="","",[1]Sheet1!W16)</f>
        <v>107</v>
      </c>
      <c r="W16">
        <f>IF([1]Sheet1!X16="","",[1]Sheet1!X16)</f>
        <v>106</v>
      </c>
      <c r="X16">
        <f>IF([1]Sheet1!Y16="","",[1]Sheet1!Y16)</f>
        <v>105</v>
      </c>
      <c r="Y16">
        <f>IF([1]Sheet1!Z16="","",[1]Sheet1!Z16)</f>
        <v>104</v>
      </c>
      <c r="Z16">
        <f>IF([1]Sheet1!AA16="","",[1]Sheet1!AA16)</f>
        <v>103</v>
      </c>
      <c r="AA16">
        <f>IF([1]Sheet1!AB16="","",[1]Sheet1!AB16)</f>
        <v>108</v>
      </c>
      <c r="AB16">
        <f>IF([1]Sheet1!AC16="","",[1]Sheet1!AC16)</f>
        <v>109</v>
      </c>
      <c r="AC16">
        <f>IF([1]Sheet1!AD16="","",[1]Sheet1!AD16)</f>
        <v>110</v>
      </c>
      <c r="AD16">
        <f>IF([1]Sheet1!AE16="","",[1]Sheet1!AE16)</f>
        <v>111</v>
      </c>
      <c r="AE16" t="str">
        <f>IF([1]Sheet1!AF16="","",[1]Sheet1!AF16)</f>
        <v>109.55</v>
      </c>
      <c r="AF16" t="str">
        <f>IF([1]Sheet1!AG16="","",[1]Sheet1!AG16)</f>
        <v>110.35</v>
      </c>
      <c r="AG16" t="str">
        <f>IF([1]Sheet1!AH16="","",[1]Sheet1!AH16)</f>
        <v>0.80</v>
      </c>
      <c r="AH16" t="str">
        <f>IF([1]Sheet1!AI16="","",[1]Sheet1!AI16)</f>
        <v>0.73</v>
      </c>
      <c r="AI16" t="str">
        <f>IF([1]Sheet1!AJ16="","",[1]Sheet1!AJ16)</f>
        <v>110.35</v>
      </c>
      <c r="AJ16">
        <f>IF([1]Sheet1!AK16="","",[1]Sheet1!AK16)</f>
        <v>10262</v>
      </c>
      <c r="AK16" t="str">
        <f>IF([1]Sheet1!AL16="","",[1]Sheet1!AL16)</f>
        <v>0.11</v>
      </c>
      <c r="AL16" t="str">
        <f>IF([1]Sheet1!AM16="","",[1]Sheet1!AM16)</f>
        <v>-</v>
      </c>
      <c r="AM16" t="str">
        <f>IF([1]Sheet1!AN16="","",[1]Sheet1!AN16)</f>
        <v>-</v>
      </c>
      <c r="AN16" t="str">
        <f>IF([1]Sheet1!AO16="","",[1]Sheet1!AO16)</f>
        <v>-</v>
      </c>
      <c r="AO16" t="str">
        <f>IF([1]Sheet1!AP16="","",[1]Sheet1!AP16)</f>
        <v>VR44</v>
      </c>
      <c r="AP16" t="b">
        <f>IF([1]Sheet1!AQ16="","",[1]Sheet1!AQ16)</f>
        <v>0</v>
      </c>
      <c r="AQ16">
        <f>IF([1]Sheet1!AR16="","",[1]Sheet1!AR16)</f>
        <v>0</v>
      </c>
      <c r="AR16">
        <f>IF([1]Sheet1!AS16="","",[1]Sheet1!AS16)</f>
        <v>0</v>
      </c>
      <c r="AS16">
        <f>IF([1]Sheet1!AT16="","",[1]Sheet1!AT16)</f>
        <v>0</v>
      </c>
      <c r="AT16">
        <f>IF([1]Sheet1!AU16="","",[1]Sheet1!AU16)</f>
        <v>0</v>
      </c>
      <c r="AU16">
        <f>IF([1]Sheet1!AV16="","",[1]Sheet1!AV16)</f>
        <v>0</v>
      </c>
      <c r="AV16">
        <f>IF([1]Sheet1!AW16="","",[1]Sheet1!AW16)</f>
        <v>0</v>
      </c>
      <c r="AW16">
        <f>IF([1]Sheet1!AX16="","",[1]Sheet1!AX16)</f>
        <v>0</v>
      </c>
      <c r="AX16">
        <f>IF([1]Sheet1!AY16="","",[1]Sheet1!AY16)</f>
        <v>0</v>
      </c>
      <c r="AY16">
        <f>IF([1]Sheet1!AZ16="","",[1]Sheet1!AZ16)</f>
        <v>0</v>
      </c>
      <c r="AZ16" t="b">
        <f>IF([1]Sheet1!BA16="","",[1]Sheet1!BA16)</f>
        <v>0</v>
      </c>
      <c r="BA16" t="b">
        <f>IF([1]Sheet1!BB16="","",[1]Sheet1!BB16)</f>
        <v>0</v>
      </c>
      <c r="BB16" t="b">
        <f>IF([1]Sheet1!BC16="","",[1]Sheet1!BC16)</f>
        <v>0</v>
      </c>
      <c r="BC16" t="b">
        <f>IF([1]Sheet1!BD16="","",[1]Sheet1!BD16)</f>
        <v>0</v>
      </c>
      <c r="BD16">
        <f>IF([1]Sheet1!BE16="","",[1]Sheet1!BE16)</f>
        <v>42.87</v>
      </c>
      <c r="BE16">
        <f>IF([1]Sheet1!BF16="","",[1]Sheet1!BF16)</f>
        <v>40.57</v>
      </c>
      <c r="BF16">
        <f>IF([1]Sheet1!BG16="","",[1]Sheet1!BG16)</f>
        <v>-10.56</v>
      </c>
      <c r="BG16">
        <f>IF([1]Sheet1!BH16="","",[1]Sheet1!BH16)</f>
        <v>85.48</v>
      </c>
      <c r="BH16">
        <f>IF([1]Sheet1!BI16="","",[1]Sheet1!BI16)</f>
        <v>57.14</v>
      </c>
      <c r="BI16">
        <f>IF([1]Sheet1!BJ16="","",[1]Sheet1!BJ16)</f>
        <v>63.69</v>
      </c>
      <c r="BJ16" t="b">
        <f>IF([1]Sheet1!BK16="","",[1]Sheet1!BK16)</f>
        <v>0</v>
      </c>
      <c r="BK16">
        <f>IF([1]Sheet1!BL16="","",[1]Sheet1!BL16)</f>
        <v>0.48</v>
      </c>
      <c r="BL16">
        <f>IF([1]Sheet1!BM16="","",[1]Sheet1!BM16)</f>
        <v>-5.94</v>
      </c>
      <c r="BM16">
        <f>IF([1]Sheet1!BN16="","",[1]Sheet1!BN16)</f>
        <v>38.270000000000003</v>
      </c>
      <c r="BN16" t="str">
        <f>IF([1]Sheet1!BO16="","",[1]Sheet1!BO16)</f>
        <v>2024-02-12</v>
      </c>
      <c r="BO16" t="str">
        <f>IF([1]Sheet1!BP16="","",[1]Sheet1!BP16)</f>
        <v>AUTOMOBILE</v>
      </c>
      <c r="BP16">
        <f>IF([1]Sheet1!BQ16="","",[1]Sheet1!BQ16)</f>
        <v>107.35</v>
      </c>
      <c r="BQ16">
        <f>IF([1]Sheet1!BR16="","",[1]Sheet1!BR16)</f>
        <v>2.98</v>
      </c>
      <c r="BR16">
        <f>IF([1]Sheet1!BS16="","",[1]Sheet1!BS16)</f>
        <v>-2.5</v>
      </c>
      <c r="BS16">
        <f>IF([1]Sheet1!BT16="","",[1]Sheet1!BT16)</f>
        <v>-2.2799999999999998</v>
      </c>
      <c r="BT16" t="b">
        <f>IF([1]Sheet1!BU16="","",[1]Sheet1!BU16)</f>
        <v>0</v>
      </c>
      <c r="BU16" t="b">
        <f>IF([1]Sheet1!BV16="","",[1]Sheet1!BV16)</f>
        <v>1</v>
      </c>
      <c r="BV16">
        <f>IF([1]Sheet1!BW16="","",[1]Sheet1!BW16)</f>
        <v>0</v>
      </c>
      <c r="BW16">
        <f>IF([1]Sheet1!BX16="","",[1]Sheet1!BX16)</f>
        <v>-3.24</v>
      </c>
      <c r="BX16">
        <f>IF([1]Sheet1!BY16="","",[1]Sheet1!BY16)</f>
        <v>-2.19</v>
      </c>
      <c r="BY16">
        <f>IF([1]Sheet1!BZ16="","",[1]Sheet1!BZ16)</f>
        <v>74.87</v>
      </c>
      <c r="BZ16">
        <f>IF([1]Sheet1!CA16="","",[1]Sheet1!CA16)</f>
        <v>107.35</v>
      </c>
      <c r="CA16">
        <f>IF([1]Sheet1!CB16="","",[1]Sheet1!CB16)</f>
        <v>-10.56</v>
      </c>
      <c r="CB16" t="str">
        <f>IF([1]Sheet1!CC16="","",[1]Sheet1!CC16)</f>
        <v>Long Unwinding</v>
      </c>
      <c r="CC16">
        <f>IF([1]Sheet1!CD16="","",[1]Sheet1!CD16)</f>
        <v>2.88</v>
      </c>
      <c r="CD16">
        <f>IF([1]Sheet1!CE16="","",[1]Sheet1!CE16)</f>
        <v>-2.2799999999999998</v>
      </c>
      <c r="CE16">
        <f>IF([1]Sheet1!CF16="","",[1]Sheet1!CF16)</f>
        <v>-28.99</v>
      </c>
      <c r="CF16" t="str">
        <f>IF([1]Sheet1!CG16="","",[1]Sheet1!CG16)</f>
        <v>Short Buildup</v>
      </c>
      <c r="CG16">
        <f>IF([1]Sheet1!CH16="","",[1]Sheet1!CH16)</f>
        <v>86.11</v>
      </c>
      <c r="CH16" t="str">
        <f>IF([1]Sheet1!CI16="","",[1]Sheet1!CI16)</f>
        <v>NSE:MOTHERSON1!</v>
      </c>
      <c r="CI16">
        <f>IF([1]Sheet1!CJ16="","",[1]Sheet1!CJ16)</f>
        <v>0</v>
      </c>
      <c r="CJ16">
        <f>IF([1]Sheet1!CK16="","",[1]Sheet1!CK16)</f>
        <v>0</v>
      </c>
      <c r="CK16">
        <f>IF([1]Sheet1!CL16="","",[1]Sheet1!CL16)</f>
        <v>0</v>
      </c>
      <c r="CL16">
        <f>IF([1]Sheet1!CM16="","",[1]Sheet1!CM16)</f>
        <v>0</v>
      </c>
      <c r="CM16">
        <f>IF([1]Sheet1!CN16="","",[1]Sheet1!CN16)</f>
        <v>0</v>
      </c>
      <c r="CN16">
        <f>IF([1]Sheet1!CO16="","",[1]Sheet1!CO16)</f>
        <v>0</v>
      </c>
      <c r="CO16">
        <f>IF([1]Sheet1!CP16="","",[1]Sheet1!CP16)</f>
        <v>0</v>
      </c>
      <c r="CP16">
        <f>IF([1]Sheet1!CQ16="","",[1]Sheet1!CQ16)</f>
        <v>0</v>
      </c>
      <c r="CQ16" t="str">
        <f>IF([1]Sheet1!CR16="","",[1]Sheet1!CR16)</f>
        <v>BEARISH</v>
      </c>
      <c r="CR16" t="str">
        <f>IF([1]Sheet1!CS16="","",[1]Sheet1!CS16)</f>
        <v>BEARISH</v>
      </c>
      <c r="CS16" t="b">
        <f>IF([1]Sheet1!CT16="","",[1]Sheet1!CT16)</f>
        <v>0</v>
      </c>
      <c r="CT16" t="str">
        <f>IF([1]Sheet1!CU16="","",[1]Sheet1!CU16)</f>
        <v>na</v>
      </c>
      <c r="CU16" t="str">
        <f>IF([1]Sheet1!CV16="","",[1]Sheet1!CV16)</f>
        <v>na</v>
      </c>
      <c r="CV16" t="str">
        <f>IF([1]Sheet1!CW16="","",[1]Sheet1!CW16)</f>
        <v>na</v>
      </c>
      <c r="CW16">
        <f>IF([1]Sheet1!CX16="","",[1]Sheet1!CX16)</f>
        <v>0</v>
      </c>
      <c r="CX16">
        <f>IF([1]Sheet1!CY16="","",[1]Sheet1!CY16)</f>
        <v>0</v>
      </c>
      <c r="CY16" t="b">
        <f>IF([1]Sheet1!CZ16="","",[1]Sheet1!CZ16)</f>
        <v>0</v>
      </c>
      <c r="CZ16">
        <f>IF([1]Sheet1!DA16="","",[1]Sheet1!DA16)</f>
        <v>39.74</v>
      </c>
      <c r="DA16">
        <f>IF([1]Sheet1!DB16="","",[1]Sheet1!DB16)</f>
        <v>40.04</v>
      </c>
      <c r="DB16" t="str">
        <f>IF([1]Sheet1!DC16="","",[1]Sheet1!DC16)</f>
        <v/>
      </c>
      <c r="DC16" t="b">
        <f t="shared" si="0"/>
        <v>0</v>
      </c>
      <c r="DD16" t="b">
        <f t="shared" si="1"/>
        <v>0</v>
      </c>
      <c r="DE16" t="b">
        <f t="shared" si="2"/>
        <v>0</v>
      </c>
      <c r="DF16" t="b">
        <f t="shared" si="3"/>
        <v>0</v>
      </c>
      <c r="DG16" t="str">
        <f>IF([1]Sheet1!DH16="","",[1]Sheet1!DH16)</f>
        <v/>
      </c>
    </row>
    <row r="17" spans="1:111" x14ac:dyDescent="0.25">
      <c r="A17" t="str">
        <f>IF([1]Sheet1!B17="","",[1]Sheet1!B17)</f>
        <v>MFSL</v>
      </c>
      <c r="B17">
        <f>IF([1]Sheet1!C17="","",[1]Sheet1!C17)</f>
        <v>800</v>
      </c>
      <c r="C17">
        <f>IF([1]Sheet1!D17="","",[1]Sheet1!D17)</f>
        <v>10</v>
      </c>
      <c r="D17">
        <f>IF([1]Sheet1!E17="","",[1]Sheet1!E17)</f>
        <v>24000</v>
      </c>
      <c r="E17" t="str">
        <f>IF([1]Sheet1!F17="","",[1]Sheet1!F17)</f>
        <v>Finance</v>
      </c>
      <c r="F17" t="str">
        <f>IF([1]Sheet1!G17="","",[1]Sheet1!G17)</f>
        <v>Life/Health Insurance</v>
      </c>
      <c r="G17" t="str">
        <f>IF([1]Sheet1!H17="","",[1]Sheet1!H17)</f>
        <v xml:space="preserve">MAX FINANCIAL SERV LTD              </v>
      </c>
      <c r="H17" t="str">
        <f>IF([1]Sheet1!I17="","",[1]Sheet1!I17)</f>
        <v>MFSL</v>
      </c>
      <c r="I17" t="str">
        <f>IF([1]Sheet1!J17="","",[1]Sheet1!J17)</f>
        <v>NSE:MFSL!1</v>
      </c>
      <c r="J17" t="str">
        <f>IF([1]Sheet1!K17="","",[1]Sheet1!K17)</f>
        <v>Max Financial Services Ltd.</v>
      </c>
      <c r="K17" t="str">
        <f>IF([1]Sheet1!L17="","",[1]Sheet1!L17)</f>
        <v>#fc5a5aae</v>
      </c>
      <c r="L17">
        <f>IF([1]Sheet1!M17="","",[1]Sheet1!M17)</f>
        <v>888.4</v>
      </c>
      <c r="M17">
        <f>IF([1]Sheet1!N17="","",[1]Sheet1!N17)</f>
        <v>-2.1801365000000001</v>
      </c>
      <c r="N17">
        <f>IF([1]Sheet1!O17="","",[1]Sheet1!O17)</f>
        <v>-19.8</v>
      </c>
      <c r="O17">
        <f>IF([1]Sheet1!P17="","",[1]Sheet1!P17)</f>
        <v>4228000</v>
      </c>
      <c r="P17">
        <f>IF([1]Sheet1!Q17="","",[1]Sheet1!Q17)</f>
        <v>-1.96624</v>
      </c>
      <c r="Q17">
        <f>IF([1]Sheet1!R17="","",[1]Sheet1!R17)</f>
        <v>-84800</v>
      </c>
      <c r="R17">
        <f>IF([1]Sheet1!S17="","",[1]Sheet1!S17)</f>
        <v>482</v>
      </c>
      <c r="S17">
        <f>IF([1]Sheet1!T17="","",[1]Sheet1!T17)</f>
        <v>-2.1801365000000001</v>
      </c>
      <c r="T17">
        <f>IF([1]Sheet1!U17="","",[1]Sheet1!U17)</f>
        <v>-403</v>
      </c>
      <c r="U17" t="str">
        <f>IF([1]Sheet1!V17="","",[1]Sheet1!V17)</f>
        <v>Long Unwinding</v>
      </c>
      <c r="V17">
        <f>IF([1]Sheet1!W17="","",[1]Sheet1!W17)</f>
        <v>880</v>
      </c>
      <c r="W17">
        <f>IF([1]Sheet1!X17="","",[1]Sheet1!X17)</f>
        <v>870</v>
      </c>
      <c r="X17">
        <f>IF([1]Sheet1!Y17="","",[1]Sheet1!Y17)</f>
        <v>860</v>
      </c>
      <c r="Y17">
        <f>IF([1]Sheet1!Z17="","",[1]Sheet1!Z17)</f>
        <v>850</v>
      </c>
      <c r="Z17">
        <f>IF([1]Sheet1!AA17="","",[1]Sheet1!AA17)</f>
        <v>840</v>
      </c>
      <c r="AA17">
        <f>IF([1]Sheet1!AB17="","",[1]Sheet1!AB17)</f>
        <v>890</v>
      </c>
      <c r="AB17">
        <f>IF([1]Sheet1!AC17="","",[1]Sheet1!AC17)</f>
        <v>900</v>
      </c>
      <c r="AC17">
        <f>IF([1]Sheet1!AD17="","",[1]Sheet1!AD17)</f>
        <v>910</v>
      </c>
      <c r="AD17">
        <f>IF([1]Sheet1!AE17="","",[1]Sheet1!AE17)</f>
        <v>920</v>
      </c>
      <c r="AE17" t="str">
        <f>IF([1]Sheet1!AF17="","",[1]Sheet1!AF17)</f>
        <v>905.70</v>
      </c>
      <c r="AF17" t="str">
        <f>IF([1]Sheet1!AG17="","",[1]Sheet1!AG17)</f>
        <v>911.05</v>
      </c>
      <c r="AG17" t="str">
        <f>IF([1]Sheet1!AH17="","",[1]Sheet1!AH17)</f>
        <v>5.35</v>
      </c>
      <c r="AH17" t="str">
        <f>IF([1]Sheet1!AI17="","",[1]Sheet1!AI17)</f>
        <v>0.59</v>
      </c>
      <c r="AI17" t="str">
        <f>IF([1]Sheet1!AJ17="","",[1]Sheet1!AJ17)</f>
        <v>911.05</v>
      </c>
      <c r="AJ17">
        <f>IF([1]Sheet1!AK17="","",[1]Sheet1!AK17)</f>
        <v>107</v>
      </c>
      <c r="AK17" t="str">
        <f>IF([1]Sheet1!AL17="","",[1]Sheet1!AL17)</f>
        <v>0.01</v>
      </c>
      <c r="AL17" t="str">
        <f>IF([1]Sheet1!AM17="","",[1]Sheet1!AM17)</f>
        <v>-</v>
      </c>
      <c r="AM17" t="str">
        <f>IF([1]Sheet1!AN17="","",[1]Sheet1!AN17)</f>
        <v>-</v>
      </c>
      <c r="AN17" t="str">
        <f>IF([1]Sheet1!AO17="","",[1]Sheet1!AO17)</f>
        <v>-</v>
      </c>
      <c r="AO17" t="str">
        <f>IF([1]Sheet1!AP17="","",[1]Sheet1!AP17)</f>
        <v>VR163</v>
      </c>
      <c r="AP17" t="b">
        <f>IF([1]Sheet1!AQ17="","",[1]Sheet1!AQ17)</f>
        <v>0</v>
      </c>
      <c r="AQ17">
        <f>IF([1]Sheet1!AR17="","",[1]Sheet1!AR17)</f>
        <v>0</v>
      </c>
      <c r="AR17">
        <f>IF([1]Sheet1!AS17="","",[1]Sheet1!AS17)</f>
        <v>0</v>
      </c>
      <c r="AS17">
        <f>IF([1]Sheet1!AT17="","",[1]Sheet1!AT17)</f>
        <v>0</v>
      </c>
      <c r="AT17">
        <f>IF([1]Sheet1!AU17="","",[1]Sheet1!AU17)</f>
        <v>0</v>
      </c>
      <c r="AU17">
        <f>IF([1]Sheet1!AV17="","",[1]Sheet1!AV17)</f>
        <v>0</v>
      </c>
      <c r="AV17">
        <f>IF([1]Sheet1!AW17="","",[1]Sheet1!AW17)</f>
        <v>0</v>
      </c>
      <c r="AW17">
        <f>IF([1]Sheet1!AX17="","",[1]Sheet1!AX17)</f>
        <v>0</v>
      </c>
      <c r="AX17">
        <f>IF([1]Sheet1!AY17="","",[1]Sheet1!AY17)</f>
        <v>0</v>
      </c>
      <c r="AY17">
        <f>IF([1]Sheet1!AZ17="","",[1]Sheet1!AZ17)</f>
        <v>0</v>
      </c>
      <c r="AZ17" t="b">
        <f>IF([1]Sheet1!BA17="","",[1]Sheet1!BA17)</f>
        <v>0</v>
      </c>
      <c r="BA17" t="b">
        <f>IF([1]Sheet1!BB17="","",[1]Sheet1!BB17)</f>
        <v>0</v>
      </c>
      <c r="BB17" t="b">
        <f>IF([1]Sheet1!BC17="","",[1]Sheet1!BC17)</f>
        <v>0</v>
      </c>
      <c r="BC17" t="b">
        <f>IF([1]Sheet1!BD17="","",[1]Sheet1!BD17)</f>
        <v>0</v>
      </c>
      <c r="BD17">
        <f>IF([1]Sheet1!BE17="","",[1]Sheet1!BE17)</f>
        <v>40.450000000000003</v>
      </c>
      <c r="BE17">
        <f>IF([1]Sheet1!BF17="","",[1]Sheet1!BF17)</f>
        <v>36</v>
      </c>
      <c r="BF17">
        <f>IF([1]Sheet1!BG17="","",[1]Sheet1!BG17)</f>
        <v>-3.04</v>
      </c>
      <c r="BG17">
        <f>IF([1]Sheet1!BH17="","",[1]Sheet1!BH17)</f>
        <v>51.42</v>
      </c>
      <c r="BH17">
        <f>IF([1]Sheet1!BI17="","",[1]Sheet1!BI17)</f>
        <v>55.56</v>
      </c>
      <c r="BI17">
        <f>IF([1]Sheet1!BJ17="","",[1]Sheet1!BJ17)</f>
        <v>49.65</v>
      </c>
      <c r="BJ17" t="b">
        <f>IF([1]Sheet1!BK17="","",[1]Sheet1!BK17)</f>
        <v>1</v>
      </c>
      <c r="BK17">
        <f>IF([1]Sheet1!BL17="","",[1]Sheet1!BL17)</f>
        <v>0.4</v>
      </c>
      <c r="BL17">
        <f>IF([1]Sheet1!BM17="","",[1]Sheet1!BM17)</f>
        <v>12.11</v>
      </c>
      <c r="BM17">
        <f>IF([1]Sheet1!BN17="","",[1]Sheet1!BN17)</f>
        <v>31.54</v>
      </c>
      <c r="BN17" t="str">
        <f>IF([1]Sheet1!BO17="","",[1]Sheet1!BO17)</f>
        <v>2024-02-06</v>
      </c>
      <c r="BO17" t="str">
        <f>IF([1]Sheet1!BP17="","",[1]Sheet1!BP17)</f>
        <v>FINANCIAL SERVICES</v>
      </c>
      <c r="BP17">
        <f>IF([1]Sheet1!BQ17="","",[1]Sheet1!BQ17)</f>
        <v>888.85</v>
      </c>
      <c r="BQ17">
        <f>IF([1]Sheet1!BR17="","",[1]Sheet1!BR17)</f>
        <v>0</v>
      </c>
      <c r="BR17">
        <f>IF([1]Sheet1!BS17="","",[1]Sheet1!BS17)</f>
        <v>-19.350000000000001</v>
      </c>
      <c r="BS17">
        <f>IF([1]Sheet1!BT17="","",[1]Sheet1!BT17)</f>
        <v>-2.13</v>
      </c>
      <c r="BT17" t="b">
        <f>IF([1]Sheet1!BU17="","",[1]Sheet1!BU17)</f>
        <v>0</v>
      </c>
      <c r="BU17" t="b">
        <f>IF([1]Sheet1!BV17="","",[1]Sheet1!BV17)</f>
        <v>1</v>
      </c>
      <c r="BV17" t="str">
        <f>IF([1]Sheet1!BW17="","",[1]Sheet1!BW17)</f>
        <v>BEARISH</v>
      </c>
      <c r="BW17">
        <f>IF([1]Sheet1!BX17="","",[1]Sheet1!BX17)</f>
        <v>10.84</v>
      </c>
      <c r="BX17">
        <f>IF([1]Sheet1!BY17="","",[1]Sheet1!BY17)</f>
        <v>-4.32</v>
      </c>
      <c r="BY17">
        <f>IF([1]Sheet1!BZ17="","",[1]Sheet1!BZ17)</f>
        <v>28.41</v>
      </c>
      <c r="BZ17">
        <f>IF([1]Sheet1!CA17="","",[1]Sheet1!CA17)</f>
        <v>888.85</v>
      </c>
      <c r="CA17">
        <f>IF([1]Sheet1!CB17="","",[1]Sheet1!CB17)</f>
        <v>-3.07</v>
      </c>
      <c r="CB17" t="str">
        <f>IF([1]Sheet1!CC17="","",[1]Sheet1!CC17)</f>
        <v>Significant Short Buildup</v>
      </c>
      <c r="CC17">
        <f>IF([1]Sheet1!CD17="","",[1]Sheet1!CD17)</f>
        <v>0.74</v>
      </c>
      <c r="CD17">
        <f>IF([1]Sheet1!CE17="","",[1]Sheet1!CE17)</f>
        <v>-2.13</v>
      </c>
      <c r="CE17">
        <f>IF([1]Sheet1!CF17="","",[1]Sheet1!CF17)</f>
        <v>-47.46</v>
      </c>
      <c r="CF17" t="str">
        <f>IF([1]Sheet1!CG17="","",[1]Sheet1!CG17)</f>
        <v>Short Buildup</v>
      </c>
      <c r="CG17">
        <f>IF([1]Sheet1!CH17="","",[1]Sheet1!CH17)</f>
        <v>64.290000000000006</v>
      </c>
      <c r="CH17" t="str">
        <f>IF([1]Sheet1!CI17="","",[1]Sheet1!CI17)</f>
        <v>NSE:MFSL1!</v>
      </c>
      <c r="CI17">
        <f>IF([1]Sheet1!CJ17="","",[1]Sheet1!CJ17)</f>
        <v>314</v>
      </c>
      <c r="CJ17">
        <f>IF([1]Sheet1!CK17="","",[1]Sheet1!CK17)</f>
        <v>958.9</v>
      </c>
      <c r="CK17">
        <f>IF([1]Sheet1!CL17="","",[1]Sheet1!CL17)</f>
        <v>20</v>
      </c>
      <c r="CL17">
        <f>IF([1]Sheet1!CM17="","",[1]Sheet1!CM17)</f>
        <v>899.15</v>
      </c>
      <c r="CM17" t="str">
        <f>IF([1]Sheet1!CN17="","",[1]Sheet1!CN17)</f>
        <v>Sell</v>
      </c>
      <c r="CN17" t="str">
        <f>IF([1]Sheet1!CO17="","",[1]Sheet1!CO17)</f>
        <v>LAST_LOSER</v>
      </c>
      <c r="CO17">
        <f>IF([1]Sheet1!CP17="","",[1]Sheet1!CP17)</f>
        <v>20</v>
      </c>
      <c r="CP17">
        <f>IF([1]Sheet1!CQ17="","",[1]Sheet1!CQ17)</f>
        <v>940</v>
      </c>
      <c r="CQ17" t="str">
        <f>IF([1]Sheet1!CR17="","",[1]Sheet1!CR17)</f>
        <v>BEARISH</v>
      </c>
      <c r="CR17" t="str">
        <f>IF([1]Sheet1!CS17="","",[1]Sheet1!CS17)</f>
        <v>BEARISH</v>
      </c>
      <c r="CS17" t="b">
        <f>IF([1]Sheet1!CT17="","",[1]Sheet1!CT17)</f>
        <v>1</v>
      </c>
      <c r="CT17" t="str">
        <f>IF([1]Sheet1!CU17="","",[1]Sheet1!CU17)</f>
        <v>BEARISH_ALIGNMENT</v>
      </c>
      <c r="CU17" t="str">
        <f>IF([1]Sheet1!CV17="","",[1]Sheet1!CV17)</f>
        <v>BEARISH_ALIGNMENT</v>
      </c>
      <c r="CV17" t="str">
        <f>IF([1]Sheet1!CW17="","",[1]Sheet1!CW17)</f>
        <v>BEARISH</v>
      </c>
      <c r="CW17">
        <f>IF([1]Sheet1!CX17="","",[1]Sheet1!CX17)</f>
        <v>4</v>
      </c>
      <c r="CX17">
        <f>IF([1]Sheet1!CY17="","",[1]Sheet1!CY17)</f>
        <v>150</v>
      </c>
      <c r="CY17" t="b">
        <f>IF([1]Sheet1!CZ17="","",[1]Sheet1!CZ17)</f>
        <v>0</v>
      </c>
      <c r="CZ17">
        <f>IF([1]Sheet1!DA17="","",[1]Sheet1!DA17)</f>
        <v>13.64</v>
      </c>
      <c r="DA17">
        <f>IF([1]Sheet1!DB17="","",[1]Sheet1!DB17)</f>
        <v>13.71</v>
      </c>
      <c r="DB17" t="str">
        <f>IF([1]Sheet1!DC17="","",[1]Sheet1!DC17)</f>
        <v/>
      </c>
      <c r="DC17" t="b">
        <f t="shared" si="0"/>
        <v>0</v>
      </c>
      <c r="DD17" t="b">
        <f t="shared" si="1"/>
        <v>1</v>
      </c>
      <c r="DE17" t="b">
        <f t="shared" si="2"/>
        <v>0</v>
      </c>
      <c r="DF17" t="b">
        <f t="shared" si="3"/>
        <v>1</v>
      </c>
      <c r="DG17" t="str">
        <f>IF([1]Sheet1!DH17="","",[1]Sheet1!DH17)</f>
        <v/>
      </c>
    </row>
    <row r="18" spans="1:111" x14ac:dyDescent="0.25">
      <c r="A18" t="str">
        <f>IF([1]Sheet1!B18="","",[1]Sheet1!B18)</f>
        <v>COFORGE</v>
      </c>
      <c r="B18">
        <f>IF([1]Sheet1!C18="","",[1]Sheet1!C18)</f>
        <v>150</v>
      </c>
      <c r="C18">
        <f>IF([1]Sheet1!D18="","",[1]Sheet1!D18)</f>
        <v>100</v>
      </c>
      <c r="D18">
        <f>IF([1]Sheet1!E18="","",[1]Sheet1!E18)</f>
        <v>4500</v>
      </c>
      <c r="E18" t="str">
        <f>IF([1]Sheet1!F18="","",[1]Sheet1!F18)</f>
        <v>Technology Services</v>
      </c>
      <c r="F18" t="str">
        <f>IF([1]Sheet1!G18="","",[1]Sheet1!G18)</f>
        <v>Information Technology Services</v>
      </c>
      <c r="G18" t="str">
        <f>IF([1]Sheet1!H18="","",[1]Sheet1!H18)</f>
        <v xml:space="preserve">COFORGE LIMITED                     </v>
      </c>
      <c r="H18" t="str">
        <f>IF([1]Sheet1!I18="","",[1]Sheet1!I18)</f>
        <v>COFORGE</v>
      </c>
      <c r="I18" t="str">
        <f>IF([1]Sheet1!J18="","",[1]Sheet1!J18)</f>
        <v>NSE:COFORGE!1</v>
      </c>
      <c r="J18" t="str">
        <f>IF([1]Sheet1!K18="","",[1]Sheet1!K18)</f>
        <v>Coforge Ltd.</v>
      </c>
      <c r="K18" t="str">
        <f>IF([1]Sheet1!L18="","",[1]Sheet1!L18)</f>
        <v>#fc5a5aa9</v>
      </c>
      <c r="L18">
        <f>IF([1]Sheet1!M18="","",[1]Sheet1!M18)</f>
        <v>6300.8</v>
      </c>
      <c r="M18">
        <f>IF([1]Sheet1!N18="","",[1]Sheet1!N18)</f>
        <v>-2.0907954000000002</v>
      </c>
      <c r="N18">
        <f>IF([1]Sheet1!O18="","",[1]Sheet1!O18)</f>
        <v>-134.55000000000001</v>
      </c>
      <c r="O18">
        <f>IF([1]Sheet1!P18="","",[1]Sheet1!P18)</f>
        <v>1015950</v>
      </c>
      <c r="P18">
        <f>IF([1]Sheet1!Q18="","",[1]Sheet1!Q18)</f>
        <v>3.0741135000000002</v>
      </c>
      <c r="Q18">
        <f>IF([1]Sheet1!R18="","",[1]Sheet1!R18)</f>
        <v>30300</v>
      </c>
      <c r="R18">
        <f>IF([1]Sheet1!S18="","",[1]Sheet1!S18)</f>
        <v>2237</v>
      </c>
      <c r="S18">
        <f>IF([1]Sheet1!T18="","",[1]Sheet1!T18)</f>
        <v>-2.0907954000000002</v>
      </c>
      <c r="T18">
        <f>IF([1]Sheet1!U18="","",[1]Sheet1!U18)</f>
        <v>-1379</v>
      </c>
      <c r="U18" t="str">
        <f>IF([1]Sheet1!V18="","",[1]Sheet1!V18)</f>
        <v>Short Build Up</v>
      </c>
      <c r="V18">
        <f>IF([1]Sheet1!W18="","",[1]Sheet1!W18)</f>
        <v>6300</v>
      </c>
      <c r="W18">
        <f>IF([1]Sheet1!X18="","",[1]Sheet1!X18)</f>
        <v>6200</v>
      </c>
      <c r="X18">
        <f>IF([1]Sheet1!Y18="","",[1]Sheet1!Y18)</f>
        <v>6100</v>
      </c>
      <c r="Y18">
        <f>IF([1]Sheet1!Z18="","",[1]Sheet1!Z18)</f>
        <v>6000</v>
      </c>
      <c r="Z18">
        <f>IF([1]Sheet1!AA18="","",[1]Sheet1!AA18)</f>
        <v>5900</v>
      </c>
      <c r="AA18">
        <f>IF([1]Sheet1!AB18="","",[1]Sheet1!AB18)</f>
        <v>6400</v>
      </c>
      <c r="AB18">
        <f>IF([1]Sheet1!AC18="","",[1]Sheet1!AC18)</f>
        <v>6500</v>
      </c>
      <c r="AC18">
        <f>IF([1]Sheet1!AD18="","",[1]Sheet1!AD18)</f>
        <v>6600</v>
      </c>
      <c r="AD18">
        <f>IF([1]Sheet1!AE18="","",[1]Sheet1!AE18)</f>
        <v>6700</v>
      </c>
      <c r="AE18" t="str">
        <f>IF([1]Sheet1!AF18="","",[1]Sheet1!AF18)</f>
        <v>6,415.35</v>
      </c>
      <c r="AF18" t="str">
        <f>IF([1]Sheet1!AG18="","",[1]Sheet1!AG18)</f>
        <v>6,474.95</v>
      </c>
      <c r="AG18" t="str">
        <f>IF([1]Sheet1!AH18="","",[1]Sheet1!AH18)</f>
        <v>59.60</v>
      </c>
      <c r="AH18" t="str">
        <f>IF([1]Sheet1!AI18="","",[1]Sheet1!AI18)</f>
        <v>0.93</v>
      </c>
      <c r="AI18" t="str">
        <f>IF([1]Sheet1!AJ18="","",[1]Sheet1!AJ18)</f>
        <v>6,474.95</v>
      </c>
      <c r="AJ18">
        <f>IF([1]Sheet1!AK18="","",[1]Sheet1!AK18)</f>
        <v>98</v>
      </c>
      <c r="AK18" t="str">
        <f>IF([1]Sheet1!AL18="","",[1]Sheet1!AL18)</f>
        <v>0.06</v>
      </c>
      <c r="AL18" t="str">
        <f>IF([1]Sheet1!AM18="","",[1]Sheet1!AM18)</f>
        <v>-</v>
      </c>
      <c r="AM18" t="str">
        <f>IF([1]Sheet1!AN18="","",[1]Sheet1!AN18)</f>
        <v>-</v>
      </c>
      <c r="AN18" t="str">
        <f>IF([1]Sheet1!AO18="","",[1]Sheet1!AO18)</f>
        <v>-</v>
      </c>
      <c r="AO18" t="str">
        <f>IF([1]Sheet1!AP18="","",[1]Sheet1!AP18)</f>
        <v>VR165</v>
      </c>
      <c r="AP18" t="b">
        <f>IF([1]Sheet1!AQ18="","",[1]Sheet1!AQ18)</f>
        <v>0</v>
      </c>
      <c r="AQ18">
        <f>IF([1]Sheet1!AR18="","",[1]Sheet1!AR18)</f>
        <v>0</v>
      </c>
      <c r="AR18">
        <f>IF([1]Sheet1!AS18="","",[1]Sheet1!AS18)</f>
        <v>1</v>
      </c>
      <c r="AS18">
        <f>IF([1]Sheet1!AT18="","",[1]Sheet1!AT18)</f>
        <v>0</v>
      </c>
      <c r="AT18">
        <f>IF([1]Sheet1!AU18="","",[1]Sheet1!AU18)</f>
        <v>2</v>
      </c>
      <c r="AU18">
        <f>IF([1]Sheet1!AV18="","",[1]Sheet1!AV18)</f>
        <v>0</v>
      </c>
      <c r="AV18">
        <f>IF([1]Sheet1!AW18="","",[1]Sheet1!AW18)</f>
        <v>1</v>
      </c>
      <c r="AW18" t="str">
        <f>IF([1]Sheet1!AX18="","",[1]Sheet1!AX18)</f>
        <v>SPR1</v>
      </c>
      <c r="AX18" t="str">
        <f>IF([1]Sheet1!AY18="","",[1]Sheet1!AY18)</f>
        <v>SOR2</v>
      </c>
      <c r="AY18" t="str">
        <f>IF([1]Sheet1!AZ18="","",[1]Sheet1!AZ18)</f>
        <v>SVR1</v>
      </c>
      <c r="AZ18" t="b">
        <f>IF([1]Sheet1!BA18="","",[1]Sheet1!BA18)</f>
        <v>0</v>
      </c>
      <c r="BA18" t="b">
        <f>IF([1]Sheet1!BB18="","",[1]Sheet1!BB18)</f>
        <v>1</v>
      </c>
      <c r="BB18" t="b">
        <f>IF([1]Sheet1!BC18="","",[1]Sheet1!BC18)</f>
        <v>1</v>
      </c>
      <c r="BC18" t="b">
        <f>IF([1]Sheet1!BD18="","",[1]Sheet1!BD18)</f>
        <v>1</v>
      </c>
      <c r="BD18">
        <f>IF([1]Sheet1!BE18="","",[1]Sheet1!BE18)</f>
        <v>72.44</v>
      </c>
      <c r="BE18">
        <f>IF([1]Sheet1!BF18="","",[1]Sheet1!BF18)</f>
        <v>69.63</v>
      </c>
      <c r="BF18">
        <f>IF([1]Sheet1!BG18="","",[1]Sheet1!BG18)</f>
        <v>11.09</v>
      </c>
      <c r="BG18">
        <f>IF([1]Sheet1!BH18="","",[1]Sheet1!BH18)</f>
        <v>100</v>
      </c>
      <c r="BH18">
        <f>IF([1]Sheet1!BI18="","",[1]Sheet1!BI18)</f>
        <v>100</v>
      </c>
      <c r="BI18">
        <f>IF([1]Sheet1!BJ18="","",[1]Sheet1!BJ18)</f>
        <v>100</v>
      </c>
      <c r="BJ18" t="b">
        <f>IF([1]Sheet1!BK18="","",[1]Sheet1!BK18)</f>
        <v>1</v>
      </c>
      <c r="BK18">
        <f>IF([1]Sheet1!BL18="","",[1]Sheet1!BL18)</f>
        <v>0.56000000000000005</v>
      </c>
      <c r="BL18">
        <f>IF([1]Sheet1!BM18="","",[1]Sheet1!BM18)</f>
        <v>-9.4499999999999993</v>
      </c>
      <c r="BM18">
        <f>IF([1]Sheet1!BN18="","",[1]Sheet1!BN18)</f>
        <v>66.819999999999993</v>
      </c>
      <c r="BN18" t="str">
        <f>IF([1]Sheet1!BO18="","",[1]Sheet1!BO18)</f>
        <v>2024-01-22</v>
      </c>
      <c r="BO18" t="str">
        <f>IF([1]Sheet1!BP18="","",[1]Sheet1!BP18)</f>
        <v>IT</v>
      </c>
      <c r="BP18">
        <f>IF([1]Sheet1!BQ18="","",[1]Sheet1!BQ18)</f>
        <v>6317</v>
      </c>
      <c r="BQ18">
        <f>IF([1]Sheet1!BR18="","",[1]Sheet1!BR18)</f>
        <v>6.73</v>
      </c>
      <c r="BR18">
        <f>IF([1]Sheet1!BS18="","",[1]Sheet1!BS18)</f>
        <v>-118.35</v>
      </c>
      <c r="BS18">
        <f>IF([1]Sheet1!BT18="","",[1]Sheet1!BT18)</f>
        <v>-1.84</v>
      </c>
      <c r="BT18" t="b">
        <f>IF([1]Sheet1!BU18="","",[1]Sheet1!BU18)</f>
        <v>1</v>
      </c>
      <c r="BU18" t="b">
        <f>IF([1]Sheet1!BV18="","",[1]Sheet1!BV18)</f>
        <v>1</v>
      </c>
      <c r="BV18" t="str">
        <f>IF([1]Sheet1!BW18="","",[1]Sheet1!BW18)</f>
        <v>BULLISH</v>
      </c>
      <c r="BW18">
        <f>IF([1]Sheet1!BX18="","",[1]Sheet1!BX18)</f>
        <v>-6.28</v>
      </c>
      <c r="BX18">
        <f>IF([1]Sheet1!BY18="","",[1]Sheet1!BY18)</f>
        <v>-4.7</v>
      </c>
      <c r="BY18">
        <f>IF([1]Sheet1!BZ18="","",[1]Sheet1!BZ18)</f>
        <v>51.85</v>
      </c>
      <c r="BZ18">
        <f>IF([1]Sheet1!CA18="","",[1]Sheet1!CA18)</f>
        <v>6317</v>
      </c>
      <c r="CA18">
        <f>IF([1]Sheet1!CB18="","",[1]Sheet1!CB18)</f>
        <v>11.07</v>
      </c>
      <c r="CB18" t="str">
        <f>IF([1]Sheet1!CC18="","",[1]Sheet1!CC18)</f>
        <v>Significant Long Unwinding</v>
      </c>
      <c r="CC18">
        <f>IF([1]Sheet1!CD18="","",[1]Sheet1!CD18)</f>
        <v>6.19</v>
      </c>
      <c r="CD18">
        <f>IF([1]Sheet1!CE18="","",[1]Sheet1!CE18)</f>
        <v>-1.84</v>
      </c>
      <c r="CE18">
        <f>IF([1]Sheet1!CF18="","",[1]Sheet1!CF18)</f>
        <v>-38.65</v>
      </c>
      <c r="CF18" t="str">
        <f>IF([1]Sheet1!CG18="","",[1]Sheet1!CG18)</f>
        <v>Short Buildup</v>
      </c>
      <c r="CG18">
        <f>IF([1]Sheet1!CH18="","",[1]Sheet1!CH18)</f>
        <v>86.9</v>
      </c>
      <c r="CH18" t="str">
        <f>IF([1]Sheet1!CI18="","",[1]Sheet1!CI18)</f>
        <v>NSE:COFORGE1!</v>
      </c>
      <c r="CI18">
        <f>IF([1]Sheet1!CJ18="","",[1]Sheet1!CJ18)</f>
        <v>83</v>
      </c>
      <c r="CJ18">
        <f>IF([1]Sheet1!CK18="","",[1]Sheet1!CK18)</f>
        <v>6120.95</v>
      </c>
      <c r="CK18">
        <f>IF([1]Sheet1!CL18="","",[1]Sheet1!CL18)</f>
        <v>440</v>
      </c>
      <c r="CL18">
        <f>IF([1]Sheet1!CM18="","",[1]Sheet1!CM18)</f>
        <v>5077.8999999999996</v>
      </c>
      <c r="CM18" t="str">
        <f>IF([1]Sheet1!CN18="","",[1]Sheet1!CN18)</f>
        <v>Sell</v>
      </c>
      <c r="CN18" t="str">
        <f>IF([1]Sheet1!CO18="","",[1]Sheet1!CO18)</f>
        <v>LAST_WINNER</v>
      </c>
      <c r="CO18">
        <f>IF([1]Sheet1!CP18="","",[1]Sheet1!CP18)</f>
        <v>31</v>
      </c>
      <c r="CP18">
        <f>IF([1]Sheet1!CQ18="","",[1]Sheet1!CQ18)</f>
        <v>6600</v>
      </c>
      <c r="CQ18" t="str">
        <f>IF([1]Sheet1!CR18="","",[1]Sheet1!CR18)</f>
        <v>BEARISH</v>
      </c>
      <c r="CR18" t="str">
        <f>IF([1]Sheet1!CS18="","",[1]Sheet1!CS18)</f>
        <v>BEARISH</v>
      </c>
      <c r="CS18" t="b">
        <f>IF([1]Sheet1!CT18="","",[1]Sheet1!CT18)</f>
        <v>1</v>
      </c>
      <c r="CT18" t="str">
        <f>IF([1]Sheet1!CU18="","",[1]Sheet1!CU18)</f>
        <v>na</v>
      </c>
      <c r="CU18" t="str">
        <f>IF([1]Sheet1!CV18="","",[1]Sheet1!CV18)</f>
        <v>na</v>
      </c>
      <c r="CV18" t="str">
        <f>IF([1]Sheet1!CW18="","",[1]Sheet1!CW18)</f>
        <v>BULLISH</v>
      </c>
      <c r="CW18">
        <f>IF([1]Sheet1!CX18="","",[1]Sheet1!CX18)</f>
        <v>14</v>
      </c>
      <c r="CX18">
        <f>IF([1]Sheet1!CY18="","",[1]Sheet1!CY18)</f>
        <v>1021</v>
      </c>
      <c r="CY18" t="b">
        <f>IF([1]Sheet1!CZ18="","",[1]Sheet1!CZ18)</f>
        <v>0</v>
      </c>
      <c r="CZ18">
        <f>IF([1]Sheet1!DA18="","",[1]Sheet1!DA18)</f>
        <v>24.27</v>
      </c>
      <c r="DA18">
        <f>IF([1]Sheet1!DB18="","",[1]Sheet1!DB18)</f>
        <v>22.88</v>
      </c>
      <c r="DB18" t="str">
        <f>IF([1]Sheet1!DC18="","",[1]Sheet1!DC18)</f>
        <v/>
      </c>
      <c r="DC18" t="b">
        <f t="shared" si="0"/>
        <v>0</v>
      </c>
      <c r="DD18" t="b">
        <f t="shared" si="1"/>
        <v>0</v>
      </c>
      <c r="DE18" t="b">
        <f t="shared" si="2"/>
        <v>0</v>
      </c>
      <c r="DF18" t="b">
        <f t="shared" si="3"/>
        <v>0</v>
      </c>
      <c r="DG18" t="str">
        <f>IF([1]Sheet1!DH18="","",[1]Sheet1!DH18)</f>
        <v/>
      </c>
    </row>
    <row r="19" spans="1:111" x14ac:dyDescent="0.25">
      <c r="A19" t="str">
        <f>IF([1]Sheet1!B19="","",[1]Sheet1!B19)</f>
        <v>GODREJCP</v>
      </c>
      <c r="B19">
        <f>IF([1]Sheet1!C19="","",[1]Sheet1!C19)</f>
        <v>500</v>
      </c>
      <c r="C19">
        <f>IF([1]Sheet1!D19="","",[1]Sheet1!D19)</f>
        <v>10</v>
      </c>
      <c r="D19">
        <f>IF([1]Sheet1!E19="","",[1]Sheet1!E19)</f>
        <v>20000</v>
      </c>
      <c r="E19" t="str">
        <f>IF([1]Sheet1!F19="","",[1]Sheet1!F19)</f>
        <v>Consumer Non-Durables</v>
      </c>
      <c r="F19" t="str">
        <f>IF([1]Sheet1!G19="","",[1]Sheet1!G19)</f>
        <v>Household/Personal Care</v>
      </c>
      <c r="G19" t="str">
        <f>IF([1]Sheet1!H19="","",[1]Sheet1!H19)</f>
        <v xml:space="preserve">GODREJ CONSUMER PRODUCTS            </v>
      </c>
      <c r="H19" t="str">
        <f>IF([1]Sheet1!I19="","",[1]Sheet1!I19)</f>
        <v>GODREJCP</v>
      </c>
      <c r="I19" t="str">
        <f>IF([1]Sheet1!J19="","",[1]Sheet1!J19)</f>
        <v>NSE:GODREJCP!1</v>
      </c>
      <c r="J19" t="str">
        <f>IF([1]Sheet1!K19="","",[1]Sheet1!K19)</f>
        <v>Godrej Consumer Products Ltd.</v>
      </c>
      <c r="K19" t="str">
        <f>IF([1]Sheet1!L19="","",[1]Sheet1!L19)</f>
        <v>#fc5a5aa7</v>
      </c>
      <c r="L19">
        <f>IF([1]Sheet1!M19="","",[1]Sheet1!M19)</f>
        <v>1125.3499999999999</v>
      </c>
      <c r="M19">
        <f>IF([1]Sheet1!N19="","",[1]Sheet1!N19)</f>
        <v>-2.0497868000000001</v>
      </c>
      <c r="N19">
        <f>IF([1]Sheet1!O19="","",[1]Sheet1!O19)</f>
        <v>-23.55</v>
      </c>
      <c r="O19">
        <f>IF([1]Sheet1!P19="","",[1]Sheet1!P19)</f>
        <v>6053500</v>
      </c>
      <c r="P19">
        <f>IF([1]Sheet1!Q19="","",[1]Sheet1!Q19)</f>
        <v>-1.9040674</v>
      </c>
      <c r="Q19">
        <f>IF([1]Sheet1!R19="","",[1]Sheet1!R19)</f>
        <v>-117500</v>
      </c>
      <c r="R19">
        <f>IF([1]Sheet1!S19="","",[1]Sheet1!S19)</f>
        <v>929</v>
      </c>
      <c r="S19">
        <f>IF([1]Sheet1!T19="","",[1]Sheet1!T19)</f>
        <v>-2.0497868000000001</v>
      </c>
      <c r="T19">
        <f>IF([1]Sheet1!U19="","",[1]Sheet1!U19)</f>
        <v>-3110</v>
      </c>
      <c r="U19" t="str">
        <f>IF([1]Sheet1!V19="","",[1]Sheet1!V19)</f>
        <v>Long Unwinding</v>
      </c>
      <c r="V19">
        <f>IF([1]Sheet1!W19="","",[1]Sheet1!W19)</f>
        <v>1120</v>
      </c>
      <c r="W19">
        <f>IF([1]Sheet1!X19="","",[1]Sheet1!X19)</f>
        <v>1110</v>
      </c>
      <c r="X19">
        <f>IF([1]Sheet1!Y19="","",[1]Sheet1!Y19)</f>
        <v>1100</v>
      </c>
      <c r="Y19">
        <f>IF([1]Sheet1!Z19="","",[1]Sheet1!Z19)</f>
        <v>1090</v>
      </c>
      <c r="Z19">
        <f>IF([1]Sheet1!AA19="","",[1]Sheet1!AA19)</f>
        <v>1080</v>
      </c>
      <c r="AA19">
        <f>IF([1]Sheet1!AB19="","",[1]Sheet1!AB19)</f>
        <v>1130</v>
      </c>
      <c r="AB19">
        <f>IF([1]Sheet1!AC19="","",[1]Sheet1!AC19)</f>
        <v>1140</v>
      </c>
      <c r="AC19">
        <f>IF([1]Sheet1!AD19="","",[1]Sheet1!AD19)</f>
        <v>1150</v>
      </c>
      <c r="AD19">
        <f>IF([1]Sheet1!AE19="","",[1]Sheet1!AE19)</f>
        <v>1160</v>
      </c>
      <c r="AE19" t="str">
        <f>IF([1]Sheet1!AF19="","",[1]Sheet1!AF19)</f>
        <v>1,149.25</v>
      </c>
      <c r="AF19" t="str">
        <f>IF([1]Sheet1!AG19="","",[1]Sheet1!AG19)</f>
        <v>1,155.00</v>
      </c>
      <c r="AG19" t="str">
        <f>IF([1]Sheet1!AH19="","",[1]Sheet1!AH19)</f>
        <v>5.75</v>
      </c>
      <c r="AH19" t="str">
        <f>IF([1]Sheet1!AI19="","",[1]Sheet1!AI19)</f>
        <v>0.50</v>
      </c>
      <c r="AI19" t="str">
        <f>IF([1]Sheet1!AJ19="","",[1]Sheet1!AJ19)</f>
        <v>1,155.00</v>
      </c>
      <c r="AJ19">
        <f>IF([1]Sheet1!AK19="","",[1]Sheet1!AK19)</f>
        <v>553</v>
      </c>
      <c r="AK19" t="str">
        <f>IF([1]Sheet1!AL19="","",[1]Sheet1!AL19)</f>
        <v>0.06</v>
      </c>
      <c r="AL19" t="str">
        <f>IF([1]Sheet1!AM19="","",[1]Sheet1!AM19)</f>
        <v>-</v>
      </c>
      <c r="AM19" t="str">
        <f>IF([1]Sheet1!AN19="","",[1]Sheet1!AN19)</f>
        <v>-</v>
      </c>
      <c r="AN19" t="str">
        <f>IF([1]Sheet1!AO19="","",[1]Sheet1!AO19)</f>
        <v>-</v>
      </c>
      <c r="AO19" t="str">
        <f>IF([1]Sheet1!AP19="","",[1]Sheet1!AP19)</f>
        <v>VR114</v>
      </c>
      <c r="AP19" t="b">
        <f>IF([1]Sheet1!AQ19="","",[1]Sheet1!AQ19)</f>
        <v>0</v>
      </c>
      <c r="AQ19">
        <f>IF([1]Sheet1!AR19="","",[1]Sheet1!AR19)</f>
        <v>0</v>
      </c>
      <c r="AR19">
        <f>IF([1]Sheet1!AS19="","",[1]Sheet1!AS19)</f>
        <v>0</v>
      </c>
      <c r="AS19">
        <f>IF([1]Sheet1!AT19="","",[1]Sheet1!AT19)</f>
        <v>0</v>
      </c>
      <c r="AT19">
        <f>IF([1]Sheet1!AU19="","",[1]Sheet1!AU19)</f>
        <v>0</v>
      </c>
      <c r="AU19">
        <f>IF([1]Sheet1!AV19="","",[1]Sheet1!AV19)</f>
        <v>0</v>
      </c>
      <c r="AV19">
        <f>IF([1]Sheet1!AW19="","",[1]Sheet1!AW19)</f>
        <v>0</v>
      </c>
      <c r="AW19">
        <f>IF([1]Sheet1!AX19="","",[1]Sheet1!AX19)</f>
        <v>0</v>
      </c>
      <c r="AX19">
        <f>IF([1]Sheet1!AY19="","",[1]Sheet1!AY19)</f>
        <v>0</v>
      </c>
      <c r="AY19">
        <f>IF([1]Sheet1!AZ19="","",[1]Sheet1!AZ19)</f>
        <v>0</v>
      </c>
      <c r="AZ19" t="b">
        <f>IF([1]Sheet1!BA19="","",[1]Sheet1!BA19)</f>
        <v>0</v>
      </c>
      <c r="BA19" t="b">
        <f>IF([1]Sheet1!BB19="","",[1]Sheet1!BB19)</f>
        <v>0</v>
      </c>
      <c r="BB19" t="b">
        <f>IF([1]Sheet1!BC19="","",[1]Sheet1!BC19)</f>
        <v>0</v>
      </c>
      <c r="BC19" t="b">
        <f>IF([1]Sheet1!BD19="","",[1]Sheet1!BD19)</f>
        <v>0</v>
      </c>
      <c r="BD19">
        <f>IF([1]Sheet1!BE19="","",[1]Sheet1!BE19)</f>
        <v>35.880000000000003</v>
      </c>
      <c r="BE19">
        <f>IF([1]Sheet1!BF19="","",[1]Sheet1!BF19)</f>
        <v>34.049999999999997</v>
      </c>
      <c r="BF19">
        <f>IF([1]Sheet1!BG19="","",[1]Sheet1!BG19)</f>
        <v>10.7</v>
      </c>
      <c r="BG19">
        <f>IF([1]Sheet1!BH19="","",[1]Sheet1!BH19)</f>
        <v>98.79</v>
      </c>
      <c r="BH19">
        <f>IF([1]Sheet1!BI19="","",[1]Sheet1!BI19)</f>
        <v>95.24</v>
      </c>
      <c r="BI19">
        <f>IF([1]Sheet1!BJ19="","",[1]Sheet1!BJ19)</f>
        <v>81.680000000000007</v>
      </c>
      <c r="BJ19" t="b">
        <f>IF([1]Sheet1!BK19="","",[1]Sheet1!BK19)</f>
        <v>1</v>
      </c>
      <c r="BK19">
        <f>IF([1]Sheet1!BL19="","",[1]Sheet1!BL19)</f>
        <v>0.61</v>
      </c>
      <c r="BL19">
        <f>IF([1]Sheet1!BM19="","",[1]Sheet1!BM19)</f>
        <v>70.39</v>
      </c>
      <c r="BM19">
        <f>IF([1]Sheet1!BN19="","",[1]Sheet1!BN19)</f>
        <v>32.22</v>
      </c>
      <c r="BN19" t="str">
        <f>IF([1]Sheet1!BO19="","",[1]Sheet1!BO19)</f>
        <v>2024-01-31</v>
      </c>
      <c r="BO19" t="str">
        <f>IF([1]Sheet1!BP19="","",[1]Sheet1!BP19)</f>
        <v>FMCG</v>
      </c>
      <c r="BP19">
        <f>IF([1]Sheet1!BQ19="","",[1]Sheet1!BQ19)</f>
        <v>1123</v>
      </c>
      <c r="BQ19">
        <f>IF([1]Sheet1!BR19="","",[1]Sheet1!BR19)</f>
        <v>2.13</v>
      </c>
      <c r="BR19">
        <f>IF([1]Sheet1!BS19="","",[1]Sheet1!BS19)</f>
        <v>-25.9</v>
      </c>
      <c r="BS19">
        <f>IF([1]Sheet1!BT19="","",[1]Sheet1!BT19)</f>
        <v>-2.25</v>
      </c>
      <c r="BT19" t="b">
        <f>IF([1]Sheet1!BU19="","",[1]Sheet1!BU19)</f>
        <v>1</v>
      </c>
      <c r="BU19" t="b">
        <f>IF([1]Sheet1!BV19="","",[1]Sheet1!BV19)</f>
        <v>1</v>
      </c>
      <c r="BV19" t="str">
        <f>IF([1]Sheet1!BW19="","",[1]Sheet1!BW19)</f>
        <v>BULLISH</v>
      </c>
      <c r="BW19">
        <f>IF([1]Sheet1!BX19="","",[1]Sheet1!BX19)</f>
        <v>5.98</v>
      </c>
      <c r="BX19">
        <f>IF([1]Sheet1!BY19="","",[1]Sheet1!BY19)</f>
        <v>-1.1499999999999999</v>
      </c>
      <c r="BY19">
        <f>IF([1]Sheet1!BZ19="","",[1]Sheet1!BZ19)</f>
        <v>38.47</v>
      </c>
      <c r="BZ19">
        <f>IF([1]Sheet1!CA19="","",[1]Sheet1!CA19)</f>
        <v>1123</v>
      </c>
      <c r="CA19">
        <f>IF([1]Sheet1!CB19="","",[1]Sheet1!CB19)</f>
        <v>10.7</v>
      </c>
      <c r="CB19" t="str">
        <f>IF([1]Sheet1!CC19="","",[1]Sheet1!CC19)</f>
        <v>Short Buildup</v>
      </c>
      <c r="CC19">
        <f>IF([1]Sheet1!CD19="","",[1]Sheet1!CD19)</f>
        <v>0.31</v>
      </c>
      <c r="CD19">
        <f>IF([1]Sheet1!CE19="","",[1]Sheet1!CE19)</f>
        <v>-2.25</v>
      </c>
      <c r="CE19">
        <f>IF([1]Sheet1!CF19="","",[1]Sheet1!CF19)</f>
        <v>-74.959999999999994</v>
      </c>
      <c r="CF19" t="str">
        <f>IF([1]Sheet1!CG19="","",[1]Sheet1!CG19)</f>
        <v>Short Buildup</v>
      </c>
      <c r="CG19">
        <f>IF([1]Sheet1!CH19="","",[1]Sheet1!CH19)</f>
        <v>80.56</v>
      </c>
      <c r="CH19" t="str">
        <f>IF([1]Sheet1!CI19="","",[1]Sheet1!CI19)</f>
        <v>NSE:GODREJCP1!</v>
      </c>
      <c r="CI19">
        <f>IF([1]Sheet1!CJ19="","",[1]Sheet1!CJ19)</f>
        <v>53</v>
      </c>
      <c r="CJ19">
        <f>IF([1]Sheet1!CK19="","",[1]Sheet1!CK19)</f>
        <v>1160.3</v>
      </c>
      <c r="CK19">
        <f>IF([1]Sheet1!CL19="","",[1]Sheet1!CL19)</f>
        <v>448</v>
      </c>
      <c r="CL19">
        <f>IF([1]Sheet1!CM19="","",[1]Sheet1!CM19)</f>
        <v>984.2</v>
      </c>
      <c r="CM19" t="str">
        <f>IF([1]Sheet1!CN19="","",[1]Sheet1!CN19)</f>
        <v>Buy</v>
      </c>
      <c r="CN19" t="str">
        <f>IF([1]Sheet1!CO19="","",[1]Sheet1!CO19)</f>
        <v>LAST_WINNER</v>
      </c>
      <c r="CO19">
        <f>IF([1]Sheet1!CP19="","",[1]Sheet1!CP19)</f>
        <v>12</v>
      </c>
      <c r="CP19">
        <f>IF([1]Sheet1!CQ19="","",[1]Sheet1!CQ19)</f>
        <v>1100</v>
      </c>
      <c r="CQ19" t="str">
        <f>IF([1]Sheet1!CR19="","",[1]Sheet1!CR19)</f>
        <v>BEARISH</v>
      </c>
      <c r="CR19" t="str">
        <f>IF([1]Sheet1!CS19="","",[1]Sheet1!CS19)</f>
        <v>BEARISH</v>
      </c>
      <c r="CS19" t="b">
        <f>IF([1]Sheet1!CT19="","",[1]Sheet1!CT19)</f>
        <v>0</v>
      </c>
      <c r="CT19" t="str">
        <f>IF([1]Sheet1!CU19="","",[1]Sheet1!CU19)</f>
        <v>na</v>
      </c>
      <c r="CU19" t="str">
        <f>IF([1]Sheet1!CV19="","",[1]Sheet1!CV19)</f>
        <v>na</v>
      </c>
      <c r="CV19" t="str">
        <f>IF([1]Sheet1!CW19="","",[1]Sheet1!CW19)</f>
        <v>BULLISH</v>
      </c>
      <c r="CW19">
        <f>IF([1]Sheet1!CX19="","",[1]Sheet1!CX19)</f>
        <v>9</v>
      </c>
      <c r="CX19">
        <f>IF([1]Sheet1!CY19="","",[1]Sheet1!CY19)</f>
        <v>194</v>
      </c>
      <c r="CY19" t="b">
        <f>IF([1]Sheet1!CZ19="","",[1]Sheet1!CZ19)</f>
        <v>0</v>
      </c>
      <c r="CZ19">
        <f>IF([1]Sheet1!DA19="","",[1]Sheet1!DA19)</f>
        <v>12.69</v>
      </c>
      <c r="DA19">
        <f>IF([1]Sheet1!DB19="","",[1]Sheet1!DB19)</f>
        <v>13.03</v>
      </c>
      <c r="DB19" t="str">
        <f>IF([1]Sheet1!DC19="","",[1]Sheet1!DC19)</f>
        <v/>
      </c>
      <c r="DC19" t="b">
        <f t="shared" si="0"/>
        <v>0</v>
      </c>
      <c r="DD19" t="b">
        <f t="shared" si="1"/>
        <v>0</v>
      </c>
      <c r="DE19" t="b">
        <f t="shared" si="2"/>
        <v>0</v>
      </c>
      <c r="DF19" t="b">
        <f t="shared" si="3"/>
        <v>0</v>
      </c>
      <c r="DG19" t="str">
        <f>IF([1]Sheet1!DH19="","",[1]Sheet1!DH19)</f>
        <v/>
      </c>
    </row>
    <row r="20" spans="1:111" x14ac:dyDescent="0.25">
      <c r="A20" t="str">
        <f>IF([1]Sheet1!B20="","",[1]Sheet1!B20)</f>
        <v>DEEPAKNTR</v>
      </c>
      <c r="B20">
        <f>IF([1]Sheet1!C20="","",[1]Sheet1!C20)</f>
        <v>300</v>
      </c>
      <c r="C20">
        <f>IF([1]Sheet1!D20="","",[1]Sheet1!D20)</f>
        <v>20</v>
      </c>
      <c r="D20">
        <f>IF([1]Sheet1!E20="","",[1]Sheet1!E20)</f>
        <v>9000</v>
      </c>
      <c r="E20" t="str">
        <f>IF([1]Sheet1!F20="","",[1]Sheet1!F20)</f>
        <v>Process Industries</v>
      </c>
      <c r="F20" t="str">
        <f>IF([1]Sheet1!G20="","",[1]Sheet1!G20)</f>
        <v>Chemicals: Specialty</v>
      </c>
      <c r="G20" t="str">
        <f>IF([1]Sheet1!H20="","",[1]Sheet1!H20)</f>
        <v xml:space="preserve">DEEPAK NITRITE LTD                  </v>
      </c>
      <c r="H20" t="str">
        <f>IF([1]Sheet1!I20="","",[1]Sheet1!I20)</f>
        <v>DEEPAKNTR</v>
      </c>
      <c r="I20" t="str">
        <f>IF([1]Sheet1!J20="","",[1]Sheet1!J20)</f>
        <v>NSE:DEEPAKNTR!1</v>
      </c>
      <c r="J20" t="str">
        <f>IF([1]Sheet1!K20="","",[1]Sheet1!K20)</f>
        <v>Deepak Nitrite Ltd.</v>
      </c>
      <c r="K20" t="str">
        <f>IF([1]Sheet1!L20="","",[1]Sheet1!L20)</f>
        <v>#fc5a5aa4</v>
      </c>
      <c r="L20">
        <f>IF([1]Sheet1!M20="","",[1]Sheet1!M20)</f>
        <v>2317.6999999999998</v>
      </c>
      <c r="M20">
        <f>IF([1]Sheet1!N20="","",[1]Sheet1!N20)</f>
        <v>-1.993784</v>
      </c>
      <c r="N20">
        <f>IF([1]Sheet1!O20="","",[1]Sheet1!O20)</f>
        <v>-47.15</v>
      </c>
      <c r="O20">
        <f>IF([1]Sheet1!P20="","",[1]Sheet1!P20)</f>
        <v>1779000</v>
      </c>
      <c r="P20">
        <f>IF([1]Sheet1!Q20="","",[1]Sheet1!Q20)</f>
        <v>-3.7493913000000001</v>
      </c>
      <c r="Q20">
        <f>IF([1]Sheet1!R20="","",[1]Sheet1!R20)</f>
        <v>-69300</v>
      </c>
      <c r="R20">
        <f>IF([1]Sheet1!S20="","",[1]Sheet1!S20)</f>
        <v>1138</v>
      </c>
      <c r="S20">
        <f>IF([1]Sheet1!T20="","",[1]Sheet1!T20)</f>
        <v>-1.993784</v>
      </c>
      <c r="T20">
        <f>IF([1]Sheet1!U20="","",[1]Sheet1!U20)</f>
        <v>-2275</v>
      </c>
      <c r="U20" t="str">
        <f>IF([1]Sheet1!V20="","",[1]Sheet1!V20)</f>
        <v>Long Unwinding</v>
      </c>
      <c r="V20">
        <f>IF([1]Sheet1!W20="","",[1]Sheet1!W20)</f>
        <v>2300</v>
      </c>
      <c r="W20">
        <f>IF([1]Sheet1!X20="","",[1]Sheet1!X20)</f>
        <v>2280</v>
      </c>
      <c r="X20">
        <f>IF([1]Sheet1!Y20="","",[1]Sheet1!Y20)</f>
        <v>2260</v>
      </c>
      <c r="Y20">
        <f>IF([1]Sheet1!Z20="","",[1]Sheet1!Z20)</f>
        <v>2240</v>
      </c>
      <c r="Z20">
        <f>IF([1]Sheet1!AA20="","",[1]Sheet1!AA20)</f>
        <v>2220</v>
      </c>
      <c r="AA20">
        <f>IF([1]Sheet1!AB20="","",[1]Sheet1!AB20)</f>
        <v>2320</v>
      </c>
      <c r="AB20">
        <f>IF([1]Sheet1!AC20="","",[1]Sheet1!AC20)</f>
        <v>2340</v>
      </c>
      <c r="AC20">
        <f>IF([1]Sheet1!AD20="","",[1]Sheet1!AD20)</f>
        <v>2360</v>
      </c>
      <c r="AD20">
        <f>IF([1]Sheet1!AE20="","",[1]Sheet1!AE20)</f>
        <v>2380</v>
      </c>
      <c r="AE20" t="str">
        <f>IF([1]Sheet1!AF20="","",[1]Sheet1!AF20)</f>
        <v>2,356.70</v>
      </c>
      <c r="AF20" t="str">
        <f>IF([1]Sheet1!AG20="","",[1]Sheet1!AG20)</f>
        <v>2,361.20</v>
      </c>
      <c r="AG20" t="str">
        <f>IF([1]Sheet1!AH20="","",[1]Sheet1!AH20)</f>
        <v>4.50</v>
      </c>
      <c r="AH20" t="str">
        <f>IF([1]Sheet1!AI20="","",[1]Sheet1!AI20)</f>
        <v>0.19</v>
      </c>
      <c r="AI20" t="str">
        <f>IF([1]Sheet1!AJ20="","",[1]Sheet1!AJ20)</f>
        <v>2,361.20</v>
      </c>
      <c r="AJ20">
        <f>IF([1]Sheet1!AK20="","",[1]Sheet1!AK20)</f>
        <v>185</v>
      </c>
      <c r="AK20" t="str">
        <f>IF([1]Sheet1!AL20="","",[1]Sheet1!AL20)</f>
        <v>0.04</v>
      </c>
      <c r="AL20" t="str">
        <f>IF([1]Sheet1!AM20="","",[1]Sheet1!AM20)</f>
        <v>-</v>
      </c>
      <c r="AM20" t="str">
        <f>IF([1]Sheet1!AN20="","",[1]Sheet1!AN20)</f>
        <v>-</v>
      </c>
      <c r="AN20" t="str">
        <f>IF([1]Sheet1!AO20="","",[1]Sheet1!AO20)</f>
        <v>-</v>
      </c>
      <c r="AO20" t="str">
        <f>IF([1]Sheet1!AP20="","",[1]Sheet1!AP20)</f>
        <v>VR150</v>
      </c>
      <c r="AP20" t="b">
        <f>IF([1]Sheet1!AQ20="","",[1]Sheet1!AQ20)</f>
        <v>0</v>
      </c>
      <c r="AQ20">
        <f>IF([1]Sheet1!AR20="","",[1]Sheet1!AR20)</f>
        <v>0</v>
      </c>
      <c r="AR20">
        <f>IF([1]Sheet1!AS20="","",[1]Sheet1!AS20)</f>
        <v>0</v>
      </c>
      <c r="AS20">
        <f>IF([1]Sheet1!AT20="","",[1]Sheet1!AT20)</f>
        <v>0</v>
      </c>
      <c r="AT20">
        <f>IF([1]Sheet1!AU20="","",[1]Sheet1!AU20)</f>
        <v>0</v>
      </c>
      <c r="AU20">
        <f>IF([1]Sheet1!AV20="","",[1]Sheet1!AV20)</f>
        <v>0</v>
      </c>
      <c r="AV20">
        <f>IF([1]Sheet1!AW20="","",[1]Sheet1!AW20)</f>
        <v>0</v>
      </c>
      <c r="AW20">
        <f>IF([1]Sheet1!AX20="","",[1]Sheet1!AX20)</f>
        <v>0</v>
      </c>
      <c r="AX20">
        <f>IF([1]Sheet1!AY20="","",[1]Sheet1!AY20)</f>
        <v>0</v>
      </c>
      <c r="AY20">
        <f>IF([1]Sheet1!AZ20="","",[1]Sheet1!AZ20)</f>
        <v>0</v>
      </c>
      <c r="AZ20" t="b">
        <f>IF([1]Sheet1!BA20="","",[1]Sheet1!BA20)</f>
        <v>0</v>
      </c>
      <c r="BA20" t="b">
        <f>IF([1]Sheet1!BB20="","",[1]Sheet1!BB20)</f>
        <v>0</v>
      </c>
      <c r="BB20" t="b">
        <f>IF([1]Sheet1!BC20="","",[1]Sheet1!BC20)</f>
        <v>0</v>
      </c>
      <c r="BC20" t="b">
        <f>IF([1]Sheet1!BD20="","",[1]Sheet1!BD20)</f>
        <v>0</v>
      </c>
      <c r="BD20">
        <f>IF([1]Sheet1!BE20="","",[1]Sheet1!BE20)</f>
        <v>43.18</v>
      </c>
      <c r="BE20">
        <f>IF([1]Sheet1!BF20="","",[1]Sheet1!BF20)</f>
        <v>37.270000000000003</v>
      </c>
      <c r="BF20">
        <f>IF([1]Sheet1!BG20="","",[1]Sheet1!BG20)</f>
        <v>-4.5599999999999996</v>
      </c>
      <c r="BG20">
        <f>IF([1]Sheet1!BH20="","",[1]Sheet1!BH20)</f>
        <v>84.68</v>
      </c>
      <c r="BH20">
        <f>IF([1]Sheet1!BI20="","",[1]Sheet1!BI20)</f>
        <v>61.9</v>
      </c>
      <c r="BI20">
        <f>IF([1]Sheet1!BJ20="","",[1]Sheet1!BJ20)</f>
        <v>54.54</v>
      </c>
      <c r="BJ20" t="b">
        <f>IF([1]Sheet1!BK20="","",[1]Sheet1!BK20)</f>
        <v>1</v>
      </c>
      <c r="BK20">
        <f>IF([1]Sheet1!BL20="","",[1]Sheet1!BL20)</f>
        <v>0.42</v>
      </c>
      <c r="BL20">
        <f>IF([1]Sheet1!BM20="","",[1]Sheet1!BM20)</f>
        <v>17.38</v>
      </c>
      <c r="BM20">
        <f>IF([1]Sheet1!BN20="","",[1]Sheet1!BN20)</f>
        <v>31.36</v>
      </c>
      <c r="BN20">
        <f>IF([1]Sheet1!BO20="","",[1]Sheet1!BO20)</f>
        <v>0</v>
      </c>
      <c r="BO20" t="str">
        <f>IF([1]Sheet1!BP20="","",[1]Sheet1!BP20)</f>
        <v>CHEMICALS</v>
      </c>
      <c r="BP20">
        <f>IF([1]Sheet1!BQ20="","",[1]Sheet1!BQ20)</f>
        <v>2312.6999999999998</v>
      </c>
      <c r="BQ20">
        <f>IF([1]Sheet1!BR20="","",[1]Sheet1!BR20)</f>
        <v>0</v>
      </c>
      <c r="BR20">
        <f>IF([1]Sheet1!BS20="","",[1]Sheet1!BS20)</f>
        <v>-52.15</v>
      </c>
      <c r="BS20">
        <f>IF([1]Sheet1!BT20="","",[1]Sheet1!BT20)</f>
        <v>-2.21</v>
      </c>
      <c r="BT20" t="b">
        <f>IF([1]Sheet1!BU20="","",[1]Sheet1!BU20)</f>
        <v>0</v>
      </c>
      <c r="BU20" t="b">
        <f>IF([1]Sheet1!BV20="","",[1]Sheet1!BV20)</f>
        <v>0</v>
      </c>
      <c r="BV20" t="str">
        <f>IF([1]Sheet1!BW20="","",[1]Sheet1!BW20)</f>
        <v>BULLISH</v>
      </c>
      <c r="BW20">
        <f>IF([1]Sheet1!BX20="","",[1]Sheet1!BX20)</f>
        <v>2.31</v>
      </c>
      <c r="BX20">
        <f>IF([1]Sheet1!BY20="","",[1]Sheet1!BY20)</f>
        <v>-5.05</v>
      </c>
      <c r="BY20">
        <f>IF([1]Sheet1!BZ20="","",[1]Sheet1!BZ20)</f>
        <v>62.04</v>
      </c>
      <c r="BZ20">
        <f>IF([1]Sheet1!CA20="","",[1]Sheet1!CA20)</f>
        <v>2312.6999999999998</v>
      </c>
      <c r="CA20">
        <f>IF([1]Sheet1!CB20="","",[1]Sheet1!CB20)</f>
        <v>-4.5599999999999996</v>
      </c>
      <c r="CB20" t="str">
        <f>IF([1]Sheet1!CC20="","",[1]Sheet1!CC20)</f>
        <v>Short Buildup</v>
      </c>
      <c r="CC20">
        <f>IF([1]Sheet1!CD20="","",[1]Sheet1!CD20)</f>
        <v>5.7</v>
      </c>
      <c r="CD20">
        <f>IF([1]Sheet1!CE20="","",[1]Sheet1!CE20)</f>
        <v>-2.21</v>
      </c>
      <c r="CE20">
        <f>IF([1]Sheet1!CF20="","",[1]Sheet1!CF20)</f>
        <v>-60.59</v>
      </c>
      <c r="CF20" t="str">
        <f>IF([1]Sheet1!CG20="","",[1]Sheet1!CG20)</f>
        <v>Short Buildup</v>
      </c>
      <c r="CG20">
        <f>IF([1]Sheet1!CH20="","",[1]Sheet1!CH20)</f>
        <v>89.29</v>
      </c>
      <c r="CH20" t="str">
        <f>IF([1]Sheet1!CI20="","",[1]Sheet1!CI20)</f>
        <v>NSE:DEEPAKNTR1!</v>
      </c>
      <c r="CI20">
        <f>IF([1]Sheet1!CJ20="","",[1]Sheet1!CJ20)</f>
        <v>55</v>
      </c>
      <c r="CJ20">
        <f>IF([1]Sheet1!CK20="","",[1]Sheet1!CK20)</f>
        <v>2460.4499999999998</v>
      </c>
      <c r="CK20">
        <f>IF([1]Sheet1!CL20="","",[1]Sheet1!CL20)</f>
        <v>31</v>
      </c>
      <c r="CL20">
        <f>IF([1]Sheet1!CM20="","",[1]Sheet1!CM20)</f>
        <v>2397</v>
      </c>
      <c r="CM20" t="str">
        <f>IF([1]Sheet1!CN20="","",[1]Sheet1!CN20)</f>
        <v>Sell</v>
      </c>
      <c r="CN20" t="str">
        <f>IF([1]Sheet1!CO20="","",[1]Sheet1!CO20)</f>
        <v>LAST_LOSER</v>
      </c>
      <c r="CO20">
        <f>IF([1]Sheet1!CP20="","",[1]Sheet1!CP20)</f>
        <v>40</v>
      </c>
      <c r="CP20">
        <f>IF([1]Sheet1!CQ20="","",[1]Sheet1!CQ20)</f>
        <v>2480</v>
      </c>
      <c r="CQ20" t="str">
        <f>IF([1]Sheet1!CR20="","",[1]Sheet1!CR20)</f>
        <v>BEARISH</v>
      </c>
      <c r="CR20" t="str">
        <f>IF([1]Sheet1!CS20="","",[1]Sheet1!CS20)</f>
        <v>BEARISH</v>
      </c>
      <c r="CS20" t="b">
        <f>IF([1]Sheet1!CT20="","",[1]Sheet1!CT20)</f>
        <v>0</v>
      </c>
      <c r="CT20" t="str">
        <f>IF([1]Sheet1!CU20="","",[1]Sheet1!CU20)</f>
        <v>na</v>
      </c>
      <c r="CU20" t="str">
        <f>IF([1]Sheet1!CV20="","",[1]Sheet1!CV20)</f>
        <v>na</v>
      </c>
      <c r="CV20" t="str">
        <f>IF([1]Sheet1!CW20="","",[1]Sheet1!CW20)</f>
        <v>BEARISH</v>
      </c>
      <c r="CW20">
        <f>IF([1]Sheet1!CX20="","",[1]Sheet1!CX20)</f>
        <v>6</v>
      </c>
      <c r="CX20">
        <f>IF([1]Sheet1!CY20="","",[1]Sheet1!CY20)</f>
        <v>400</v>
      </c>
      <c r="CY20" t="b">
        <f>IF([1]Sheet1!CZ20="","",[1]Sheet1!CZ20)</f>
        <v>0</v>
      </c>
      <c r="CZ20">
        <f>IF([1]Sheet1!DA20="","",[1]Sheet1!DA20)</f>
        <v>38.75</v>
      </c>
      <c r="DA20">
        <f>IF([1]Sheet1!DB20="","",[1]Sheet1!DB20)</f>
        <v>39.33</v>
      </c>
      <c r="DB20" t="str">
        <f>IF([1]Sheet1!DC20="","",[1]Sheet1!DC20)</f>
        <v/>
      </c>
      <c r="DC20" t="b">
        <f t="shared" si="0"/>
        <v>0</v>
      </c>
      <c r="DD20" t="b">
        <f t="shared" si="1"/>
        <v>0</v>
      </c>
      <c r="DE20" t="b">
        <f t="shared" si="2"/>
        <v>0</v>
      </c>
      <c r="DF20" t="b">
        <f t="shared" si="3"/>
        <v>0</v>
      </c>
      <c r="DG20" t="str">
        <f>IF([1]Sheet1!DH20="","",[1]Sheet1!DH20)</f>
        <v/>
      </c>
    </row>
    <row r="21" spans="1:111" x14ac:dyDescent="0.25">
      <c r="A21" t="str">
        <f>IF([1]Sheet1!B21="","",[1]Sheet1!B21)</f>
        <v>TCS</v>
      </c>
      <c r="B21">
        <f>IF([1]Sheet1!C21="","",[1]Sheet1!C21)</f>
        <v>175</v>
      </c>
      <c r="C21">
        <f>IF([1]Sheet1!D21="","",[1]Sheet1!D21)</f>
        <v>20</v>
      </c>
      <c r="D21">
        <f>IF([1]Sheet1!E21="","",[1]Sheet1!E21)</f>
        <v>7000</v>
      </c>
      <c r="E21" t="str">
        <f>IF([1]Sheet1!F21="","",[1]Sheet1!F21)</f>
        <v>Technology Services</v>
      </c>
      <c r="F21" t="str">
        <f>IF([1]Sheet1!G21="","",[1]Sheet1!G21)</f>
        <v>Information Technology Services</v>
      </c>
      <c r="G21" t="str">
        <f>IF([1]Sheet1!H21="","",[1]Sheet1!H21)</f>
        <v xml:space="preserve">TATA CONSULTANCY SERV LT            </v>
      </c>
      <c r="H21" t="str">
        <f>IF([1]Sheet1!I21="","",[1]Sheet1!I21)</f>
        <v>TCS</v>
      </c>
      <c r="I21" t="str">
        <f>IF([1]Sheet1!J21="","",[1]Sheet1!J21)</f>
        <v>NSE:TCS!1</v>
      </c>
      <c r="J21" t="str">
        <f>IF([1]Sheet1!K21="","",[1]Sheet1!K21)</f>
        <v>Tata Consultancy Services Ltd.</v>
      </c>
      <c r="K21" t="str">
        <f>IF([1]Sheet1!L21="","",[1]Sheet1!L21)</f>
        <v>#fc5a5aa2</v>
      </c>
      <c r="L21">
        <f>IF([1]Sheet1!M21="","",[1]Sheet1!M21)</f>
        <v>3864.25</v>
      </c>
      <c r="M21">
        <f>IF([1]Sheet1!N21="","",[1]Sheet1!N21)</f>
        <v>-1.9723491</v>
      </c>
      <c r="N21">
        <f>IF([1]Sheet1!O21="","",[1]Sheet1!O21)</f>
        <v>-77.75</v>
      </c>
      <c r="O21">
        <f>IF([1]Sheet1!P21="","",[1]Sheet1!P21)</f>
        <v>11760525</v>
      </c>
      <c r="P21">
        <f>IF([1]Sheet1!Q21="","",[1]Sheet1!Q21)</f>
        <v>-2.8956607999999999</v>
      </c>
      <c r="Q21">
        <f>IF([1]Sheet1!R21="","",[1]Sheet1!R21)</f>
        <v>-350700</v>
      </c>
      <c r="R21">
        <f>IF([1]Sheet1!S21="","",[1]Sheet1!S21)</f>
        <v>7150</v>
      </c>
      <c r="S21">
        <f>IF([1]Sheet1!T21="","",[1]Sheet1!T21)</f>
        <v>-1.9723491</v>
      </c>
      <c r="T21">
        <f>IF([1]Sheet1!U21="","",[1]Sheet1!U21)</f>
        <v>-10977</v>
      </c>
      <c r="U21" t="str">
        <f>IF([1]Sheet1!V21="","",[1]Sheet1!V21)</f>
        <v>Long Unwinding</v>
      </c>
      <c r="V21">
        <f>IF([1]Sheet1!W21="","",[1]Sheet1!W21)</f>
        <v>3860</v>
      </c>
      <c r="W21">
        <f>IF([1]Sheet1!X21="","",[1]Sheet1!X21)</f>
        <v>3840</v>
      </c>
      <c r="X21">
        <f>IF([1]Sheet1!Y21="","",[1]Sheet1!Y21)</f>
        <v>3820</v>
      </c>
      <c r="Y21">
        <f>IF([1]Sheet1!Z21="","",[1]Sheet1!Z21)</f>
        <v>3800</v>
      </c>
      <c r="Z21">
        <f>IF([1]Sheet1!AA21="","",[1]Sheet1!AA21)</f>
        <v>3780</v>
      </c>
      <c r="AA21">
        <f>IF([1]Sheet1!AB21="","",[1]Sheet1!AB21)</f>
        <v>3880</v>
      </c>
      <c r="AB21">
        <f>IF([1]Sheet1!AC21="","",[1]Sheet1!AC21)</f>
        <v>3900</v>
      </c>
      <c r="AC21">
        <f>IF([1]Sheet1!AD21="","",[1]Sheet1!AD21)</f>
        <v>3920</v>
      </c>
      <c r="AD21">
        <f>IF([1]Sheet1!AE21="","",[1]Sheet1!AE21)</f>
        <v>3940</v>
      </c>
      <c r="AE21" t="str">
        <f>IF([1]Sheet1!AF21="","",[1]Sheet1!AF21)</f>
        <v>3,943.05</v>
      </c>
      <c r="AF21" t="str">
        <f>IF([1]Sheet1!AG21="","",[1]Sheet1!AG21)</f>
        <v>3,948.00</v>
      </c>
      <c r="AG21" t="str">
        <f>IF([1]Sheet1!AH21="","",[1]Sheet1!AH21)</f>
        <v>4.95</v>
      </c>
      <c r="AH21" t="str">
        <f>IF([1]Sheet1!AI21="","",[1]Sheet1!AI21)</f>
        <v>0.13</v>
      </c>
      <c r="AI21" t="str">
        <f>IF([1]Sheet1!AJ21="","",[1]Sheet1!AJ21)</f>
        <v>3,948.00</v>
      </c>
      <c r="AJ21">
        <f>IF([1]Sheet1!AK21="","",[1]Sheet1!AK21)</f>
        <v>3244</v>
      </c>
      <c r="AK21" t="str">
        <f>IF([1]Sheet1!AL21="","",[1]Sheet1!AL21)</f>
        <v>1.28</v>
      </c>
      <c r="AL21" t="str">
        <f>IF([1]Sheet1!AM21="","",[1]Sheet1!AM21)</f>
        <v>-</v>
      </c>
      <c r="AM21" t="str">
        <f>IF([1]Sheet1!AN21="","",[1]Sheet1!AN21)</f>
        <v>-</v>
      </c>
      <c r="AN21" t="str">
        <f>IF([1]Sheet1!AO21="","",[1]Sheet1!AO21)</f>
        <v>-</v>
      </c>
      <c r="AO21" t="str">
        <f>IF([1]Sheet1!AP21="","",[1]Sheet1!AP21)</f>
        <v>VR61</v>
      </c>
      <c r="AP21" t="b">
        <f>IF([1]Sheet1!AQ21="","",[1]Sheet1!AQ21)</f>
        <v>0</v>
      </c>
      <c r="AQ21">
        <f>IF([1]Sheet1!AR21="","",[1]Sheet1!AR21)</f>
        <v>0</v>
      </c>
      <c r="AR21">
        <f>IF([1]Sheet1!AS21="","",[1]Sheet1!AS21)</f>
        <v>0</v>
      </c>
      <c r="AS21">
        <f>IF([1]Sheet1!AT21="","",[1]Sheet1!AT21)</f>
        <v>0</v>
      </c>
      <c r="AT21">
        <f>IF([1]Sheet1!AU21="","",[1]Sheet1!AU21)</f>
        <v>0</v>
      </c>
      <c r="AU21">
        <f>IF([1]Sheet1!AV21="","",[1]Sheet1!AV21)</f>
        <v>0</v>
      </c>
      <c r="AV21">
        <f>IF([1]Sheet1!AW21="","",[1]Sheet1!AW21)</f>
        <v>0</v>
      </c>
      <c r="AW21">
        <f>IF([1]Sheet1!AX21="","",[1]Sheet1!AX21)</f>
        <v>0</v>
      </c>
      <c r="AX21">
        <f>IF([1]Sheet1!AY21="","",[1]Sheet1!AY21)</f>
        <v>0</v>
      </c>
      <c r="AY21">
        <f>IF([1]Sheet1!AZ21="","",[1]Sheet1!AZ21)</f>
        <v>0</v>
      </c>
      <c r="AZ21" t="b">
        <f>IF([1]Sheet1!BA21="","",[1]Sheet1!BA21)</f>
        <v>0</v>
      </c>
      <c r="BA21" t="b">
        <f>IF([1]Sheet1!BB21="","",[1]Sheet1!BB21)</f>
        <v>0</v>
      </c>
      <c r="BB21" t="b">
        <f>IF([1]Sheet1!BC21="","",[1]Sheet1!BC21)</f>
        <v>0</v>
      </c>
      <c r="BC21" t="b">
        <f>IF([1]Sheet1!BD21="","",[1]Sheet1!BD21)</f>
        <v>0</v>
      </c>
      <c r="BD21">
        <f>IF([1]Sheet1!BE21="","",[1]Sheet1!BE21)</f>
        <v>24.24</v>
      </c>
      <c r="BE21">
        <f>IF([1]Sheet1!BF21="","",[1]Sheet1!BF21)</f>
        <v>22.52</v>
      </c>
      <c r="BF21">
        <f>IF([1]Sheet1!BG21="","",[1]Sheet1!BG21)</f>
        <v>4.79</v>
      </c>
      <c r="BG21">
        <f>IF([1]Sheet1!BH21="","",[1]Sheet1!BH21)</f>
        <v>83.47</v>
      </c>
      <c r="BH21">
        <f>IF([1]Sheet1!BI21="","",[1]Sheet1!BI21)</f>
        <v>68.25</v>
      </c>
      <c r="BI21">
        <f>IF([1]Sheet1!BJ21="","",[1]Sheet1!BJ21)</f>
        <v>61.37</v>
      </c>
      <c r="BJ21" t="b">
        <f>IF([1]Sheet1!BK21="","",[1]Sheet1!BK21)</f>
        <v>1</v>
      </c>
      <c r="BK21">
        <f>IF([1]Sheet1!BL21="","",[1]Sheet1!BL21)</f>
        <v>0.54</v>
      </c>
      <c r="BL21">
        <f>IF([1]Sheet1!BM21="","",[1]Sheet1!BM21)</f>
        <v>-5.05</v>
      </c>
      <c r="BM21">
        <f>IF([1]Sheet1!BN21="","",[1]Sheet1!BN21)</f>
        <v>20.8</v>
      </c>
      <c r="BN21">
        <f>IF([1]Sheet1!BO21="","",[1]Sheet1!BO21)</f>
        <v>0</v>
      </c>
      <c r="BO21" t="str">
        <f>IF([1]Sheet1!BP21="","",[1]Sheet1!BP21)</f>
        <v>IT</v>
      </c>
      <c r="BP21">
        <f>IF([1]Sheet1!BQ21="","",[1]Sheet1!BQ21)</f>
        <v>3865</v>
      </c>
      <c r="BQ21">
        <f>IF([1]Sheet1!BR21="","",[1]Sheet1!BR21)</f>
        <v>1.73</v>
      </c>
      <c r="BR21">
        <f>IF([1]Sheet1!BS21="","",[1]Sheet1!BS21)</f>
        <v>-77</v>
      </c>
      <c r="BS21">
        <f>IF([1]Sheet1!BT21="","",[1]Sheet1!BT21)</f>
        <v>-1.95</v>
      </c>
      <c r="BT21" t="b">
        <f>IF([1]Sheet1!BU21="","",[1]Sheet1!BU21)</f>
        <v>0</v>
      </c>
      <c r="BU21" t="b">
        <f>IF([1]Sheet1!BV21="","",[1]Sheet1!BV21)</f>
        <v>0</v>
      </c>
      <c r="BV21" t="str">
        <f>IF([1]Sheet1!BW21="","",[1]Sheet1!BW21)</f>
        <v>BEARISH</v>
      </c>
      <c r="BW21">
        <f>IF([1]Sheet1!BX21="","",[1]Sheet1!BX21)</f>
        <v>-6.32</v>
      </c>
      <c r="BX21">
        <f>IF([1]Sheet1!BY21="","",[1]Sheet1!BY21)</f>
        <v>-0.39</v>
      </c>
      <c r="BY21">
        <f>IF([1]Sheet1!BZ21="","",[1]Sheet1!BZ21)</f>
        <v>56.82</v>
      </c>
      <c r="BZ21">
        <f>IF([1]Sheet1!CA21="","",[1]Sheet1!CA21)</f>
        <v>3865</v>
      </c>
      <c r="CA21">
        <f>IF([1]Sheet1!CB21="","",[1]Sheet1!CB21)</f>
        <v>4.79</v>
      </c>
      <c r="CB21" t="str">
        <f>IF([1]Sheet1!CC21="","",[1]Sheet1!CC21)</f>
        <v>Long Unwinding</v>
      </c>
      <c r="CC21">
        <f>IF([1]Sheet1!CD21="","",[1]Sheet1!CD21)</f>
        <v>0.82</v>
      </c>
      <c r="CD21">
        <f>IF([1]Sheet1!CE21="","",[1]Sheet1!CE21)</f>
        <v>-1.95</v>
      </c>
      <c r="CE21">
        <f>IF([1]Sheet1!CF21="","",[1]Sheet1!CF21)</f>
        <v>-53.36</v>
      </c>
      <c r="CF21" t="str">
        <f>IF([1]Sheet1!CG21="","",[1]Sheet1!CG21)</f>
        <v>Short Buildup</v>
      </c>
      <c r="CG21">
        <f>IF([1]Sheet1!CH21="","",[1]Sheet1!CH21)</f>
        <v>80.56</v>
      </c>
      <c r="CH21" t="str">
        <f>IF([1]Sheet1!CI21="","",[1]Sheet1!CI21)</f>
        <v>NSE:TCS1!</v>
      </c>
      <c r="CI21">
        <f>IF([1]Sheet1!CJ21="","",[1]Sheet1!CJ21)</f>
        <v>82</v>
      </c>
      <c r="CJ21">
        <f>IF([1]Sheet1!CK21="","",[1]Sheet1!CK21)</f>
        <v>3737.25</v>
      </c>
      <c r="CK21">
        <f>IF([1]Sheet1!CL21="","",[1]Sheet1!CL21)</f>
        <v>345</v>
      </c>
      <c r="CL21">
        <f>IF([1]Sheet1!CM21="","",[1]Sheet1!CM21)</f>
        <v>3364.75</v>
      </c>
      <c r="CM21" t="str">
        <f>IF([1]Sheet1!CN21="","",[1]Sheet1!CN21)</f>
        <v>Buy</v>
      </c>
      <c r="CN21" t="str">
        <f>IF([1]Sheet1!CO21="","",[1]Sheet1!CO21)</f>
        <v>LAST_LOSER</v>
      </c>
      <c r="CO21">
        <f>IF([1]Sheet1!CP21="","",[1]Sheet1!CP21)</f>
        <v>15</v>
      </c>
      <c r="CP21">
        <f>IF([1]Sheet1!CQ21="","",[1]Sheet1!CQ21)</f>
        <v>3820</v>
      </c>
      <c r="CQ21" t="str">
        <f>IF([1]Sheet1!CR21="","",[1]Sheet1!CR21)</f>
        <v>BEARISH</v>
      </c>
      <c r="CR21" t="str">
        <f>IF([1]Sheet1!CS21="","",[1]Sheet1!CS21)</f>
        <v>BEARISH</v>
      </c>
      <c r="CS21" t="b">
        <f>IF([1]Sheet1!CT21="","",[1]Sheet1!CT21)</f>
        <v>0</v>
      </c>
      <c r="CT21" t="str">
        <f>IF([1]Sheet1!CU21="","",[1]Sheet1!CU21)</f>
        <v>BEARISH_ALIGNMENT</v>
      </c>
      <c r="CU21" t="str">
        <f>IF([1]Sheet1!CV21="","",[1]Sheet1!CV21)</f>
        <v>BEARISH_ALIGNMENT</v>
      </c>
      <c r="CV21" t="str">
        <f>IF([1]Sheet1!CW21="","",[1]Sheet1!CW21)</f>
        <v>BULLISH</v>
      </c>
      <c r="CW21">
        <f>IF([1]Sheet1!CX21="","",[1]Sheet1!CX21)</f>
        <v>14</v>
      </c>
      <c r="CX21">
        <f>IF([1]Sheet1!CY21="","",[1]Sheet1!CY21)</f>
        <v>623</v>
      </c>
      <c r="CY21" t="b">
        <f>IF([1]Sheet1!CZ21="","",[1]Sheet1!CZ21)</f>
        <v>0</v>
      </c>
      <c r="CZ21">
        <f>IF([1]Sheet1!DA21="","",[1]Sheet1!DA21)</f>
        <v>12.45</v>
      </c>
      <c r="DA21">
        <f>IF([1]Sheet1!DB21="","",[1]Sheet1!DB21)</f>
        <v>12.65</v>
      </c>
      <c r="DB21" t="str">
        <f>IF([1]Sheet1!DC21="","",[1]Sheet1!DC21)</f>
        <v/>
      </c>
      <c r="DC21" t="b">
        <f t="shared" si="0"/>
        <v>0</v>
      </c>
      <c r="DD21" t="b">
        <f t="shared" si="1"/>
        <v>0</v>
      </c>
      <c r="DE21" t="b">
        <f t="shared" si="2"/>
        <v>0</v>
      </c>
      <c r="DF21" t="b">
        <f t="shared" si="3"/>
        <v>0</v>
      </c>
      <c r="DG21" t="str">
        <f>IF([1]Sheet1!DH21="","",[1]Sheet1!DH21)</f>
        <v/>
      </c>
    </row>
    <row r="22" spans="1:111" x14ac:dyDescent="0.25">
      <c r="A22" t="str">
        <f>IF([1]Sheet1!B22="","",[1]Sheet1!B22)</f>
        <v>ALKEM</v>
      </c>
      <c r="B22">
        <f>IF([1]Sheet1!C22="","",[1]Sheet1!C22)</f>
        <v>200</v>
      </c>
      <c r="C22">
        <f>IF([1]Sheet1!D22="","",[1]Sheet1!D22)</f>
        <v>50</v>
      </c>
      <c r="D22">
        <f>IF([1]Sheet1!E22="","",[1]Sheet1!E22)</f>
        <v>6000</v>
      </c>
      <c r="E22" t="str">
        <f>IF([1]Sheet1!F22="","",[1]Sheet1!F22)</f>
        <v>Health Technology</v>
      </c>
      <c r="F22" t="str">
        <f>IF([1]Sheet1!G22="","",[1]Sheet1!G22)</f>
        <v>Pharmaceuticals: Major</v>
      </c>
      <c r="G22" t="str">
        <f>IF([1]Sheet1!H22="","",[1]Sheet1!H22)</f>
        <v xml:space="preserve">ALKEM LABORATORIES LTD.             </v>
      </c>
      <c r="H22" t="str">
        <f>IF([1]Sheet1!I22="","",[1]Sheet1!I22)</f>
        <v>ALKEM</v>
      </c>
      <c r="I22" t="str">
        <f>IF([1]Sheet1!J22="","",[1]Sheet1!J22)</f>
        <v>NSE:ALKEM!1</v>
      </c>
      <c r="J22" t="str">
        <f>IF([1]Sheet1!K22="","",[1]Sheet1!K22)</f>
        <v>Alkem Laboratories Ltd.</v>
      </c>
      <c r="K22" t="str">
        <f>IF([1]Sheet1!L22="","",[1]Sheet1!L22)</f>
        <v>#fc5a5aa2</v>
      </c>
      <c r="L22">
        <f>IF([1]Sheet1!M22="","",[1]Sheet1!M22)</f>
        <v>4879.25</v>
      </c>
      <c r="M22">
        <f>IF([1]Sheet1!N22="","",[1]Sheet1!N22)</f>
        <v>-1.9660043</v>
      </c>
      <c r="N22">
        <f>IF([1]Sheet1!O22="","",[1]Sheet1!O22)</f>
        <v>-97.85</v>
      </c>
      <c r="O22">
        <f>IF([1]Sheet1!P22="","",[1]Sheet1!P22)</f>
        <v>1029000</v>
      </c>
      <c r="P22">
        <f>IF([1]Sheet1!Q22="","",[1]Sheet1!Q22)</f>
        <v>-9.7087400000000004E-2</v>
      </c>
      <c r="Q22">
        <f>IF([1]Sheet1!R22="","",[1]Sheet1!R22)</f>
        <v>-1000</v>
      </c>
      <c r="R22">
        <f>IF([1]Sheet1!S22="","",[1]Sheet1!S22)</f>
        <v>591</v>
      </c>
      <c r="S22">
        <f>IF([1]Sheet1!T22="","",[1]Sheet1!T22)</f>
        <v>-1.9660043</v>
      </c>
      <c r="T22">
        <f>IF([1]Sheet1!U22="","",[1]Sheet1!U22)</f>
        <v>-358</v>
      </c>
      <c r="U22" t="str">
        <f>IF([1]Sheet1!V22="","",[1]Sheet1!V22)</f>
        <v>Long Unwinding</v>
      </c>
      <c r="V22">
        <f>IF([1]Sheet1!W22="","",[1]Sheet1!W22)</f>
        <v>4850</v>
      </c>
      <c r="W22">
        <f>IF([1]Sheet1!X22="","",[1]Sheet1!X22)</f>
        <v>4800</v>
      </c>
      <c r="X22">
        <f>IF([1]Sheet1!Y22="","",[1]Sheet1!Y22)</f>
        <v>4750</v>
      </c>
      <c r="Y22">
        <f>IF([1]Sheet1!Z22="","",[1]Sheet1!Z22)</f>
        <v>4700</v>
      </c>
      <c r="Z22">
        <f>IF([1]Sheet1!AA22="","",[1]Sheet1!AA22)</f>
        <v>4650</v>
      </c>
      <c r="AA22">
        <f>IF([1]Sheet1!AB22="","",[1]Sheet1!AB22)</f>
        <v>4900</v>
      </c>
      <c r="AB22">
        <f>IF([1]Sheet1!AC22="","",[1]Sheet1!AC22)</f>
        <v>4950</v>
      </c>
      <c r="AC22">
        <f>IF([1]Sheet1!AD22="","",[1]Sheet1!AD22)</f>
        <v>5000</v>
      </c>
      <c r="AD22">
        <f>IF([1]Sheet1!AE22="","",[1]Sheet1!AE22)</f>
        <v>5050</v>
      </c>
      <c r="AE22" t="str">
        <f>IF([1]Sheet1!AF22="","",[1]Sheet1!AF22)</f>
        <v>4,964.30</v>
      </c>
      <c r="AF22" t="str">
        <f>IF([1]Sheet1!AG22="","",[1]Sheet1!AG22)</f>
        <v>4,966.00</v>
      </c>
      <c r="AG22" t="str">
        <f>IF([1]Sheet1!AH22="","",[1]Sheet1!AH22)</f>
        <v>1.70</v>
      </c>
      <c r="AH22" t="str">
        <f>IF([1]Sheet1!AI22="","",[1]Sheet1!AI22)</f>
        <v>0.03</v>
      </c>
      <c r="AI22" t="str">
        <f>IF([1]Sheet1!AJ22="","",[1]Sheet1!AJ22)</f>
        <v>4,966.00</v>
      </c>
      <c r="AJ22">
        <f>IF([1]Sheet1!AK22="","",[1]Sheet1!AK22)</f>
        <v>35</v>
      </c>
      <c r="AK22" t="str">
        <f>IF([1]Sheet1!AL22="","",[1]Sheet1!AL22)</f>
        <v>0.02</v>
      </c>
      <c r="AL22" t="str">
        <f>IF([1]Sheet1!AM22="","",[1]Sheet1!AM22)</f>
        <v>-</v>
      </c>
      <c r="AM22" t="str">
        <f>IF([1]Sheet1!AN22="","",[1]Sheet1!AN22)</f>
        <v>-</v>
      </c>
      <c r="AN22" t="str">
        <f>IF([1]Sheet1!AO22="","",[1]Sheet1!AO22)</f>
        <v>-</v>
      </c>
      <c r="AO22" t="str">
        <f>IF([1]Sheet1!AP22="","",[1]Sheet1!AP22)</f>
        <v>VR175</v>
      </c>
      <c r="AP22" t="b">
        <f>IF([1]Sheet1!AQ22="","",[1]Sheet1!AQ22)</f>
        <v>0</v>
      </c>
      <c r="AQ22">
        <f>IF([1]Sheet1!AR22="","",[1]Sheet1!AR22)</f>
        <v>0</v>
      </c>
      <c r="AR22">
        <f>IF([1]Sheet1!AS22="","",[1]Sheet1!AS22)</f>
        <v>0</v>
      </c>
      <c r="AS22">
        <f>IF([1]Sheet1!AT22="","",[1]Sheet1!AT22)</f>
        <v>0</v>
      </c>
      <c r="AT22">
        <f>IF([1]Sheet1!AU22="","",[1]Sheet1!AU22)</f>
        <v>0</v>
      </c>
      <c r="AU22">
        <f>IF([1]Sheet1!AV22="","",[1]Sheet1!AV22)</f>
        <v>0</v>
      </c>
      <c r="AV22">
        <f>IF([1]Sheet1!AW22="","",[1]Sheet1!AW22)</f>
        <v>0</v>
      </c>
      <c r="AW22">
        <f>IF([1]Sheet1!AX22="","",[1]Sheet1!AX22)</f>
        <v>0</v>
      </c>
      <c r="AX22">
        <f>IF([1]Sheet1!AY22="","",[1]Sheet1!AY22)</f>
        <v>0</v>
      </c>
      <c r="AY22">
        <f>IF([1]Sheet1!AZ22="","",[1]Sheet1!AZ22)</f>
        <v>0</v>
      </c>
      <c r="AZ22" t="b">
        <f>IF([1]Sheet1!BA22="","",[1]Sheet1!BA22)</f>
        <v>0</v>
      </c>
      <c r="BA22" t="b">
        <f>IF([1]Sheet1!BB22="","",[1]Sheet1!BB22)</f>
        <v>0</v>
      </c>
      <c r="BB22" t="b">
        <f>IF([1]Sheet1!BC22="","",[1]Sheet1!BC22)</f>
        <v>0</v>
      </c>
      <c r="BC22" t="b">
        <f>IF([1]Sheet1!BD22="","",[1]Sheet1!BD22)</f>
        <v>0</v>
      </c>
      <c r="BD22">
        <f>IF([1]Sheet1!BE22="","",[1]Sheet1!BE22)</f>
        <v>36.65</v>
      </c>
      <c r="BE22">
        <f>IF([1]Sheet1!BF22="","",[1]Sheet1!BF22)</f>
        <v>33.21</v>
      </c>
      <c r="BF22">
        <f>IF([1]Sheet1!BG22="","",[1]Sheet1!BG22)</f>
        <v>2.85</v>
      </c>
      <c r="BG22">
        <f>IF([1]Sheet1!BH22="","",[1]Sheet1!BH22)</f>
        <v>87.65</v>
      </c>
      <c r="BH22">
        <f>IF([1]Sheet1!BI22="","",[1]Sheet1!BI22)</f>
        <v>90.48</v>
      </c>
      <c r="BI22">
        <f>IF([1]Sheet1!BJ22="","",[1]Sheet1!BJ22)</f>
        <v>60.15</v>
      </c>
      <c r="BJ22" t="b">
        <f>IF([1]Sheet1!BK22="","",[1]Sheet1!BK22)</f>
        <v>0</v>
      </c>
      <c r="BK22">
        <f>IF([1]Sheet1!BL22="","",[1]Sheet1!BL22)</f>
        <v>0.47</v>
      </c>
      <c r="BL22">
        <f>IF([1]Sheet1!BM22="","",[1]Sheet1!BM22)</f>
        <v>5.34</v>
      </c>
      <c r="BM22">
        <f>IF([1]Sheet1!BN22="","",[1]Sheet1!BN22)</f>
        <v>29.77</v>
      </c>
      <c r="BN22">
        <f>IF([1]Sheet1!BO22="","",[1]Sheet1!BO22)</f>
        <v>0</v>
      </c>
      <c r="BO22" t="str">
        <f>IF([1]Sheet1!BP22="","",[1]Sheet1!BP22)</f>
        <v>HEALTHCARE</v>
      </c>
      <c r="BP22">
        <f>IF([1]Sheet1!BQ22="","",[1]Sheet1!BQ22)</f>
        <v>4870</v>
      </c>
      <c r="BQ22">
        <f>IF([1]Sheet1!BR22="","",[1]Sheet1!BR22)</f>
        <v>0</v>
      </c>
      <c r="BR22">
        <f>IF([1]Sheet1!BS22="","",[1]Sheet1!BS22)</f>
        <v>-107.1</v>
      </c>
      <c r="BS22">
        <f>IF([1]Sheet1!BT22="","",[1]Sheet1!BT22)</f>
        <v>-2.15</v>
      </c>
      <c r="BT22" t="b">
        <f>IF([1]Sheet1!BU22="","",[1]Sheet1!BU22)</f>
        <v>1</v>
      </c>
      <c r="BU22" t="b">
        <f>IF([1]Sheet1!BV22="","",[1]Sheet1!BV22)</f>
        <v>0</v>
      </c>
      <c r="BV22">
        <f>IF([1]Sheet1!BW22="","",[1]Sheet1!BW22)</f>
        <v>0</v>
      </c>
      <c r="BW22">
        <f>IF([1]Sheet1!BX22="","",[1]Sheet1!BX22)</f>
        <v>8.24</v>
      </c>
      <c r="BX22">
        <f>IF([1]Sheet1!BY22="","",[1]Sheet1!BY22)</f>
        <v>-3.62</v>
      </c>
      <c r="BY22">
        <f>IF([1]Sheet1!BZ22="","",[1]Sheet1!BZ22)</f>
        <v>83.7</v>
      </c>
      <c r="BZ22">
        <f>IF([1]Sheet1!CA22="","",[1]Sheet1!CA22)</f>
        <v>4870</v>
      </c>
      <c r="CA22">
        <f>IF([1]Sheet1!CB22="","",[1]Sheet1!CB22)</f>
        <v>2.85</v>
      </c>
      <c r="CB22" t="str">
        <f>IF([1]Sheet1!CC22="","",[1]Sheet1!CC22)</f>
        <v>Significant Short Buildup</v>
      </c>
      <c r="CC22">
        <f>IF([1]Sheet1!CD22="","",[1]Sheet1!CD22)</f>
        <v>4.6399999999999997</v>
      </c>
      <c r="CD22">
        <f>IF([1]Sheet1!CE22="","",[1]Sheet1!CE22)</f>
        <v>-2.15</v>
      </c>
      <c r="CE22">
        <f>IF([1]Sheet1!CF22="","",[1]Sheet1!CF22)</f>
        <v>-30.49</v>
      </c>
      <c r="CF22" t="str">
        <f>IF([1]Sheet1!CG22="","",[1]Sheet1!CG22)</f>
        <v>Short Buildup</v>
      </c>
      <c r="CG22">
        <f>IF([1]Sheet1!CH22="","",[1]Sheet1!CH22)</f>
        <v>79.760000000000005</v>
      </c>
      <c r="CH22" t="str">
        <f>IF([1]Sheet1!CI22="","",[1]Sheet1!CI22)</f>
        <v>NSE:ALKEM1!</v>
      </c>
      <c r="CI22">
        <f>IF([1]Sheet1!CJ22="","",[1]Sheet1!CJ22)</f>
        <v>0</v>
      </c>
      <c r="CJ22">
        <f>IF([1]Sheet1!CK22="","",[1]Sheet1!CK22)</f>
        <v>0</v>
      </c>
      <c r="CK22">
        <f>IF([1]Sheet1!CL22="","",[1]Sheet1!CL22)</f>
        <v>0</v>
      </c>
      <c r="CL22">
        <f>IF([1]Sheet1!CM22="","",[1]Sheet1!CM22)</f>
        <v>0</v>
      </c>
      <c r="CM22">
        <f>IF([1]Sheet1!CN22="","",[1]Sheet1!CN22)</f>
        <v>0</v>
      </c>
      <c r="CN22">
        <f>IF([1]Sheet1!CO22="","",[1]Sheet1!CO22)</f>
        <v>0</v>
      </c>
      <c r="CO22">
        <f>IF([1]Sheet1!CP22="","",[1]Sheet1!CP22)</f>
        <v>0</v>
      </c>
      <c r="CP22">
        <f>IF([1]Sheet1!CQ22="","",[1]Sheet1!CQ22)</f>
        <v>0</v>
      </c>
      <c r="CQ22" t="str">
        <f>IF([1]Sheet1!CR22="","",[1]Sheet1!CR22)</f>
        <v>BEARISH</v>
      </c>
      <c r="CR22" t="str">
        <f>IF([1]Sheet1!CS22="","",[1]Sheet1!CS22)</f>
        <v>BEARISH</v>
      </c>
      <c r="CS22" t="b">
        <f>IF([1]Sheet1!CT22="","",[1]Sheet1!CT22)</f>
        <v>1</v>
      </c>
      <c r="CT22" t="str">
        <f>IF([1]Sheet1!CU22="","",[1]Sheet1!CU22)</f>
        <v>na</v>
      </c>
      <c r="CU22" t="str">
        <f>IF([1]Sheet1!CV22="","",[1]Sheet1!CV22)</f>
        <v>na</v>
      </c>
      <c r="CV22" t="str">
        <f>IF([1]Sheet1!CW22="","",[1]Sheet1!CW22)</f>
        <v>na</v>
      </c>
      <c r="CW22">
        <f>IF([1]Sheet1!CX22="","",[1]Sheet1!CX22)</f>
        <v>0</v>
      </c>
      <c r="CX22">
        <f>IF([1]Sheet1!CY22="","",[1]Sheet1!CY22)</f>
        <v>0</v>
      </c>
      <c r="CY22" t="b">
        <f>IF([1]Sheet1!CZ22="","",[1]Sheet1!CZ22)</f>
        <v>0</v>
      </c>
      <c r="CZ22">
        <f>IF([1]Sheet1!DA22="","",[1]Sheet1!DA22)</f>
        <v>15.95</v>
      </c>
      <c r="DA22">
        <f>IF([1]Sheet1!DB22="","",[1]Sheet1!DB22)</f>
        <v>15.23</v>
      </c>
      <c r="DB22" t="str">
        <f>IF([1]Sheet1!DC22="","",[1]Sheet1!DC22)</f>
        <v/>
      </c>
      <c r="DC22" t="b">
        <f t="shared" si="0"/>
        <v>0</v>
      </c>
      <c r="DD22" t="b">
        <f t="shared" si="1"/>
        <v>0</v>
      </c>
      <c r="DE22" t="b">
        <f t="shared" si="2"/>
        <v>0</v>
      </c>
      <c r="DF22" t="b">
        <f t="shared" si="3"/>
        <v>0</v>
      </c>
      <c r="DG22" t="str">
        <f>IF([1]Sheet1!DH22="","",[1]Sheet1!DH22)</f>
        <v/>
      </c>
    </row>
    <row r="23" spans="1:111" x14ac:dyDescent="0.25">
      <c r="A23" t="str">
        <f>IF([1]Sheet1!B23="","",[1]Sheet1!B23)</f>
        <v>SYNGENE</v>
      </c>
      <c r="B23">
        <f>IF([1]Sheet1!C23="","",[1]Sheet1!C23)</f>
        <v>1000</v>
      </c>
      <c r="C23">
        <f>IF([1]Sheet1!D23="","",[1]Sheet1!D23)</f>
        <v>10</v>
      </c>
      <c r="D23">
        <f>IF([1]Sheet1!E23="","",[1]Sheet1!E23)</f>
        <v>30000</v>
      </c>
      <c r="E23" t="str">
        <f>IF([1]Sheet1!F23="","",[1]Sheet1!F23)</f>
        <v>Commercial Services</v>
      </c>
      <c r="F23" t="str">
        <f>IF([1]Sheet1!G23="","",[1]Sheet1!G23)</f>
        <v>Miscellaneous Commercial Services</v>
      </c>
      <c r="G23" t="str">
        <f>IF([1]Sheet1!H23="","",[1]Sheet1!H23)</f>
        <v xml:space="preserve">SYNGENE INTERNATIONAL LTD           </v>
      </c>
      <c r="H23" t="str">
        <f>IF([1]Sheet1!I23="","",[1]Sheet1!I23)</f>
        <v>SYNGENE</v>
      </c>
      <c r="I23" t="str">
        <f>IF([1]Sheet1!J23="","",[1]Sheet1!J23)</f>
        <v>NSE:SYNGENE!1</v>
      </c>
      <c r="J23" t="str">
        <f>IF([1]Sheet1!K23="","",[1]Sheet1!K23)</f>
        <v>Syngene International Ltd.</v>
      </c>
      <c r="K23" t="str">
        <f>IF([1]Sheet1!L23="","",[1]Sheet1!L23)</f>
        <v>#fc5a5a9f</v>
      </c>
      <c r="L23">
        <f>IF([1]Sheet1!M23="","",[1]Sheet1!M23)</f>
        <v>682.2</v>
      </c>
      <c r="M23">
        <f>IF([1]Sheet1!N23="","",[1]Sheet1!N23)</f>
        <v>-1.9122933</v>
      </c>
      <c r="N23">
        <f>IF([1]Sheet1!O23="","",[1]Sheet1!O23)</f>
        <v>-13.3</v>
      </c>
      <c r="O23">
        <f>IF([1]Sheet1!P23="","",[1]Sheet1!P23)</f>
        <v>5918000</v>
      </c>
      <c r="P23">
        <f>IF([1]Sheet1!Q23="","",[1]Sheet1!Q23)</f>
        <v>0.13536380000000001</v>
      </c>
      <c r="Q23">
        <f>IF([1]Sheet1!R23="","",[1]Sheet1!R23)</f>
        <v>8000</v>
      </c>
      <c r="R23">
        <f>IF([1]Sheet1!S23="","",[1]Sheet1!S23)</f>
        <v>1365</v>
      </c>
      <c r="S23">
        <f>IF([1]Sheet1!T23="","",[1]Sheet1!T23)</f>
        <v>-1.9122933</v>
      </c>
      <c r="T23">
        <f>IF([1]Sheet1!U23="","",[1]Sheet1!U23)</f>
        <v>78</v>
      </c>
      <c r="U23" t="str">
        <f>IF([1]Sheet1!V23="","",[1]Sheet1!V23)</f>
        <v>Short Build Up</v>
      </c>
      <c r="V23">
        <f>IF([1]Sheet1!W23="","",[1]Sheet1!W23)</f>
        <v>680</v>
      </c>
      <c r="W23">
        <f>IF([1]Sheet1!X23="","",[1]Sheet1!X23)</f>
        <v>670</v>
      </c>
      <c r="X23">
        <f>IF([1]Sheet1!Y23="","",[1]Sheet1!Y23)</f>
        <v>660</v>
      </c>
      <c r="Y23">
        <f>IF([1]Sheet1!Z23="","",[1]Sheet1!Z23)</f>
        <v>650</v>
      </c>
      <c r="Z23">
        <f>IF([1]Sheet1!AA23="","",[1]Sheet1!AA23)</f>
        <v>640</v>
      </c>
      <c r="AA23">
        <f>IF([1]Sheet1!AB23="","",[1]Sheet1!AB23)</f>
        <v>690</v>
      </c>
      <c r="AB23">
        <f>IF([1]Sheet1!AC23="","",[1]Sheet1!AC23)</f>
        <v>700</v>
      </c>
      <c r="AC23">
        <f>IF([1]Sheet1!AD23="","",[1]Sheet1!AD23)</f>
        <v>710</v>
      </c>
      <c r="AD23">
        <f>IF([1]Sheet1!AE23="","",[1]Sheet1!AE23)</f>
        <v>720</v>
      </c>
      <c r="AE23" t="str">
        <f>IF([1]Sheet1!AF23="","",[1]Sheet1!AF23)</f>
        <v>696.00</v>
      </c>
      <c r="AF23" t="str">
        <f>IF([1]Sheet1!AG23="","",[1]Sheet1!AG23)</f>
        <v>696.00</v>
      </c>
      <c r="AG23" t="str">
        <f>IF([1]Sheet1!AH23="","",[1]Sheet1!AH23)</f>
        <v>-</v>
      </c>
      <c r="AH23" t="str">
        <f>IF([1]Sheet1!AI23="","",[1]Sheet1!AI23)</f>
        <v>-</v>
      </c>
      <c r="AI23" t="str">
        <f>IF([1]Sheet1!AJ23="","",[1]Sheet1!AJ23)</f>
        <v>696.00</v>
      </c>
      <c r="AJ23">
        <f>IF([1]Sheet1!AK23="","",[1]Sheet1!AK23)</f>
        <v>46</v>
      </c>
      <c r="AK23" t="str">
        <f>IF([1]Sheet1!AL23="","",[1]Sheet1!AL23)</f>
        <v>-</v>
      </c>
      <c r="AL23" t="str">
        <f>IF([1]Sheet1!AM23="","",[1]Sheet1!AM23)</f>
        <v>-</v>
      </c>
      <c r="AM23" t="str">
        <f>IF([1]Sheet1!AN23="","",[1]Sheet1!AN23)</f>
        <v>-</v>
      </c>
      <c r="AN23" t="str">
        <f>IF([1]Sheet1!AO23="","",[1]Sheet1!AO23)</f>
        <v>-</v>
      </c>
      <c r="AO23" t="str">
        <f>IF([1]Sheet1!AP23="","",[1]Sheet1!AP23)</f>
        <v>VR174</v>
      </c>
      <c r="AP23" t="b">
        <f>IF([1]Sheet1!AQ23="","",[1]Sheet1!AQ23)</f>
        <v>0</v>
      </c>
      <c r="AQ23">
        <f>IF([1]Sheet1!AR23="","",[1]Sheet1!AR23)</f>
        <v>0</v>
      </c>
      <c r="AR23">
        <f>IF([1]Sheet1!AS23="","",[1]Sheet1!AS23)</f>
        <v>2</v>
      </c>
      <c r="AS23">
        <f>IF([1]Sheet1!AT23="","",[1]Sheet1!AT23)</f>
        <v>0</v>
      </c>
      <c r="AT23">
        <f>IF([1]Sheet1!AU23="","",[1]Sheet1!AU23)</f>
        <v>4</v>
      </c>
      <c r="AU23">
        <f>IF([1]Sheet1!AV23="","",[1]Sheet1!AV23)</f>
        <v>0</v>
      </c>
      <c r="AV23">
        <f>IF([1]Sheet1!AW23="","",[1]Sheet1!AW23)</f>
        <v>2</v>
      </c>
      <c r="AW23" t="str">
        <f>IF([1]Sheet1!AX23="","",[1]Sheet1!AX23)</f>
        <v>SPR2</v>
      </c>
      <c r="AX23" t="str">
        <f>IF([1]Sheet1!AY23="","",[1]Sheet1!AY23)</f>
        <v>SOR4</v>
      </c>
      <c r="AY23" t="str">
        <f>IF([1]Sheet1!AZ23="","",[1]Sheet1!AZ23)</f>
        <v>SVR2</v>
      </c>
      <c r="AZ23" t="b">
        <f>IF([1]Sheet1!BA23="","",[1]Sheet1!BA23)</f>
        <v>0</v>
      </c>
      <c r="BA23" t="b">
        <f>IF([1]Sheet1!BB23="","",[1]Sheet1!BB23)</f>
        <v>1</v>
      </c>
      <c r="BB23" t="b">
        <f>IF([1]Sheet1!BC23="","",[1]Sheet1!BC23)</f>
        <v>1</v>
      </c>
      <c r="BC23" t="b">
        <f>IF([1]Sheet1!BD23="","",[1]Sheet1!BD23)</f>
        <v>1</v>
      </c>
      <c r="BD23">
        <f>IF([1]Sheet1!BE23="","",[1]Sheet1!BE23)</f>
        <v>44.7</v>
      </c>
      <c r="BE23">
        <f>IF([1]Sheet1!BF23="","",[1]Sheet1!BF23)</f>
        <v>38.32</v>
      </c>
      <c r="BF23">
        <f>IF([1]Sheet1!BG23="","",[1]Sheet1!BG23)</f>
        <v>-4.46</v>
      </c>
      <c r="BG23">
        <f>IF([1]Sheet1!BH23="","",[1]Sheet1!BH23)</f>
        <v>95.97</v>
      </c>
      <c r="BH23">
        <f>IF([1]Sheet1!BI23="","",[1]Sheet1!BI23)</f>
        <v>85.71</v>
      </c>
      <c r="BI23">
        <f>IF([1]Sheet1!BJ23="","",[1]Sheet1!BJ23)</f>
        <v>64.89</v>
      </c>
      <c r="BJ23" t="b">
        <f>IF([1]Sheet1!BK23="","",[1]Sheet1!BK23)</f>
        <v>1</v>
      </c>
      <c r="BK23">
        <f>IF([1]Sheet1!BL23="","",[1]Sheet1!BL23)</f>
        <v>0.44</v>
      </c>
      <c r="BL23">
        <f>IF([1]Sheet1!BM23="","",[1]Sheet1!BM23)</f>
        <v>17.899999999999999</v>
      </c>
      <c r="BM23">
        <f>IF([1]Sheet1!BN23="","",[1]Sheet1!BN23)</f>
        <v>31.93</v>
      </c>
      <c r="BN23" t="str">
        <f>IF([1]Sheet1!BO23="","",[1]Sheet1!BO23)</f>
        <v>2024-01-25</v>
      </c>
      <c r="BO23" t="str">
        <f>IF([1]Sheet1!BP23="","",[1]Sheet1!BP23)</f>
        <v>HEALTHCARE</v>
      </c>
      <c r="BP23">
        <f>IF([1]Sheet1!BQ23="","",[1]Sheet1!BQ23)</f>
        <v>681</v>
      </c>
      <c r="BQ23">
        <f>IF([1]Sheet1!BR23="","",[1]Sheet1!BR23)</f>
        <v>2.48</v>
      </c>
      <c r="BR23">
        <f>IF([1]Sheet1!BS23="","",[1]Sheet1!BS23)</f>
        <v>-14.5</v>
      </c>
      <c r="BS23">
        <f>IF([1]Sheet1!BT23="","",[1]Sheet1!BT23)</f>
        <v>-2.08</v>
      </c>
      <c r="BT23" t="b">
        <f>IF([1]Sheet1!BU23="","",[1]Sheet1!BU23)</f>
        <v>1</v>
      </c>
      <c r="BU23" t="b">
        <f>IF([1]Sheet1!BV23="","",[1]Sheet1!BV23)</f>
        <v>1</v>
      </c>
      <c r="BV23" t="str">
        <f>IF([1]Sheet1!BW23="","",[1]Sheet1!BW23)</f>
        <v>BEARISH</v>
      </c>
      <c r="BW23">
        <f>IF([1]Sheet1!BX23="","",[1]Sheet1!BX23)</f>
        <v>5.32</v>
      </c>
      <c r="BX23">
        <f>IF([1]Sheet1!BY23="","",[1]Sheet1!BY23)</f>
        <v>-7.33</v>
      </c>
      <c r="BY23">
        <f>IF([1]Sheet1!BZ23="","",[1]Sheet1!BZ23)</f>
        <v>70.34</v>
      </c>
      <c r="BZ23">
        <f>IF([1]Sheet1!CA23="","",[1]Sheet1!CA23)</f>
        <v>681</v>
      </c>
      <c r="CA23">
        <f>IF([1]Sheet1!CB23="","",[1]Sheet1!CB23)</f>
        <v>-4.49</v>
      </c>
      <c r="CB23" t="str">
        <f>IF([1]Sheet1!CC23="","",[1]Sheet1!CC23)</f>
        <v>Significant Short Buildup</v>
      </c>
      <c r="CC23">
        <f>IF([1]Sheet1!CD23="","",[1]Sheet1!CD23)</f>
        <v>5.24</v>
      </c>
      <c r="CD23">
        <f>IF([1]Sheet1!CE23="","",[1]Sheet1!CE23)</f>
        <v>-2.08</v>
      </c>
      <c r="CE23">
        <f>IF([1]Sheet1!CF23="","",[1]Sheet1!CF23)</f>
        <v>17.440000000000001</v>
      </c>
      <c r="CF23" t="str">
        <f>IF([1]Sheet1!CG23="","",[1]Sheet1!CG23)</f>
        <v>Significant Short Buildup</v>
      </c>
      <c r="CG23">
        <f>IF([1]Sheet1!CH23="","",[1]Sheet1!CH23)</f>
        <v>92.86</v>
      </c>
      <c r="CH23" t="str">
        <f>IF([1]Sheet1!CI23="","",[1]Sheet1!CI23)</f>
        <v>NSE:SYNGENE1!</v>
      </c>
      <c r="CI23">
        <f>IF([1]Sheet1!CJ23="","",[1]Sheet1!CJ23)</f>
        <v>0</v>
      </c>
      <c r="CJ23">
        <f>IF([1]Sheet1!CK23="","",[1]Sheet1!CK23)</f>
        <v>0</v>
      </c>
      <c r="CK23">
        <f>IF([1]Sheet1!CL23="","",[1]Sheet1!CL23)</f>
        <v>0</v>
      </c>
      <c r="CL23">
        <f>IF([1]Sheet1!CM23="","",[1]Sheet1!CM23)</f>
        <v>0</v>
      </c>
      <c r="CM23">
        <f>IF([1]Sheet1!CN23="","",[1]Sheet1!CN23)</f>
        <v>0</v>
      </c>
      <c r="CN23">
        <f>IF([1]Sheet1!CO23="","",[1]Sheet1!CO23)</f>
        <v>0</v>
      </c>
      <c r="CO23">
        <f>IF([1]Sheet1!CP23="","",[1]Sheet1!CP23)</f>
        <v>0</v>
      </c>
      <c r="CP23">
        <f>IF([1]Sheet1!CQ23="","",[1]Sheet1!CQ23)</f>
        <v>0</v>
      </c>
      <c r="CQ23" t="str">
        <f>IF([1]Sheet1!CR23="","",[1]Sheet1!CR23)</f>
        <v>BEARISH</v>
      </c>
      <c r="CR23" t="str">
        <f>IF([1]Sheet1!CS23="","",[1]Sheet1!CS23)</f>
        <v>BEARISH</v>
      </c>
      <c r="CS23" t="b">
        <f>IF([1]Sheet1!CT23="","",[1]Sheet1!CT23)</f>
        <v>1</v>
      </c>
      <c r="CT23" t="str">
        <f>IF([1]Sheet1!CU23="","",[1]Sheet1!CU23)</f>
        <v>BEARISH_ALIGNMENT</v>
      </c>
      <c r="CU23" t="str">
        <f>IF([1]Sheet1!CV23="","",[1]Sheet1!CV23)</f>
        <v>BEARISH_ALIGNMENT</v>
      </c>
      <c r="CV23" t="str">
        <f>IF([1]Sheet1!CW23="","",[1]Sheet1!CW23)</f>
        <v>na</v>
      </c>
      <c r="CW23">
        <f>IF([1]Sheet1!CX23="","",[1]Sheet1!CX23)</f>
        <v>0</v>
      </c>
      <c r="CX23">
        <f>IF([1]Sheet1!CY23="","",[1]Sheet1!CY23)</f>
        <v>0</v>
      </c>
      <c r="CY23" t="b">
        <f>IF([1]Sheet1!CZ23="","",[1]Sheet1!CZ23)</f>
        <v>0</v>
      </c>
      <c r="CZ23">
        <f>IF([1]Sheet1!DA23="","",[1]Sheet1!DA23)</f>
        <v>33.020000000000003</v>
      </c>
      <c r="DA23">
        <f>IF([1]Sheet1!DB23="","",[1]Sheet1!DB23)</f>
        <v>33.86</v>
      </c>
      <c r="DB23" t="str">
        <f>IF([1]Sheet1!DC23="","",[1]Sheet1!DC23)</f>
        <v/>
      </c>
      <c r="DC23" t="b">
        <f t="shared" si="0"/>
        <v>0</v>
      </c>
      <c r="DD23" t="b">
        <f t="shared" si="1"/>
        <v>0</v>
      </c>
      <c r="DE23" t="b">
        <f t="shared" si="2"/>
        <v>0</v>
      </c>
      <c r="DF23" t="b">
        <f t="shared" si="3"/>
        <v>0</v>
      </c>
      <c r="DG23" t="str">
        <f>IF([1]Sheet1!DH23="","",[1]Sheet1!DH23)</f>
        <v/>
      </c>
    </row>
    <row r="24" spans="1:111" x14ac:dyDescent="0.25">
      <c r="A24" t="str">
        <f>IF([1]Sheet1!B24="","",[1]Sheet1!B24)</f>
        <v>ABB</v>
      </c>
      <c r="B24">
        <f>IF([1]Sheet1!C24="","",[1]Sheet1!C24)</f>
        <v>125</v>
      </c>
      <c r="C24">
        <f>IF([1]Sheet1!D24="","",[1]Sheet1!D24)</f>
        <v>50</v>
      </c>
      <c r="D24">
        <f>IF([1]Sheet1!E24="","",[1]Sheet1!E24)</f>
        <v>5000</v>
      </c>
      <c r="E24" t="str">
        <f>IF([1]Sheet1!F24="","",[1]Sheet1!F24)</f>
        <v>Producer Manufacturing</v>
      </c>
      <c r="F24" t="str">
        <f>IF([1]Sheet1!G24="","",[1]Sheet1!G24)</f>
        <v>Electrical Products</v>
      </c>
      <c r="G24" t="str">
        <f>IF([1]Sheet1!H24="","",[1]Sheet1!H24)</f>
        <v xml:space="preserve">ABB INDIA LIMITED                   </v>
      </c>
      <c r="H24" t="str">
        <f>IF([1]Sheet1!I24="","",[1]Sheet1!I24)</f>
        <v>ABB</v>
      </c>
      <c r="I24" t="str">
        <f>IF([1]Sheet1!J24="","",[1]Sheet1!J24)</f>
        <v>NSE:ABB!1</v>
      </c>
      <c r="J24" t="str">
        <f>IF([1]Sheet1!K24="","",[1]Sheet1!K24)</f>
        <v>ABB India Ltd.</v>
      </c>
      <c r="K24" t="str">
        <f>IF([1]Sheet1!L24="","",[1]Sheet1!L24)</f>
        <v>#fc5a5a9d</v>
      </c>
      <c r="L24">
        <f>IF([1]Sheet1!M24="","",[1]Sheet1!M24)</f>
        <v>4744.3500000000004</v>
      </c>
      <c r="M24">
        <f>IF([1]Sheet1!N24="","",[1]Sheet1!N24)</f>
        <v>-1.8860315999999999</v>
      </c>
      <c r="N24">
        <f>IF([1]Sheet1!O24="","",[1]Sheet1!O24)</f>
        <v>-91.2</v>
      </c>
      <c r="O24">
        <f>IF([1]Sheet1!P24="","",[1]Sheet1!P24)</f>
        <v>869750</v>
      </c>
      <c r="P24">
        <f>IF([1]Sheet1!Q24="","",[1]Sheet1!Q24)</f>
        <v>-1.5841584</v>
      </c>
      <c r="Q24">
        <f>IF([1]Sheet1!R24="","",[1]Sheet1!R24)</f>
        <v>-14000</v>
      </c>
      <c r="R24">
        <f>IF([1]Sheet1!S24="","",[1]Sheet1!S24)</f>
        <v>571</v>
      </c>
      <c r="S24">
        <f>IF([1]Sheet1!T24="","",[1]Sheet1!T24)</f>
        <v>-1.8860315999999999</v>
      </c>
      <c r="T24">
        <f>IF([1]Sheet1!U24="","",[1]Sheet1!U24)</f>
        <v>-1496</v>
      </c>
      <c r="U24" t="str">
        <f>IF([1]Sheet1!V24="","",[1]Sheet1!V24)</f>
        <v>Long Unwinding</v>
      </c>
      <c r="V24">
        <f>IF([1]Sheet1!W24="","",[1]Sheet1!W24)</f>
        <v>4700</v>
      </c>
      <c r="W24">
        <f>IF([1]Sheet1!X24="","",[1]Sheet1!X24)</f>
        <v>4650</v>
      </c>
      <c r="X24">
        <f>IF([1]Sheet1!Y24="","",[1]Sheet1!Y24)</f>
        <v>4600</v>
      </c>
      <c r="Y24">
        <f>IF([1]Sheet1!Z24="","",[1]Sheet1!Z24)</f>
        <v>4550</v>
      </c>
      <c r="Z24">
        <f>IF([1]Sheet1!AA24="","",[1]Sheet1!AA24)</f>
        <v>4500</v>
      </c>
      <c r="AA24">
        <f>IF([1]Sheet1!AB24="","",[1]Sheet1!AB24)</f>
        <v>4750</v>
      </c>
      <c r="AB24">
        <f>IF([1]Sheet1!AC24="","",[1]Sheet1!AC24)</f>
        <v>4800</v>
      </c>
      <c r="AC24">
        <f>IF([1]Sheet1!AD24="","",[1]Sheet1!AD24)</f>
        <v>4850</v>
      </c>
      <c r="AD24">
        <f>IF([1]Sheet1!AE24="","",[1]Sheet1!AE24)</f>
        <v>4900</v>
      </c>
      <c r="AE24" t="str">
        <f>IF([1]Sheet1!AF24="","",[1]Sheet1!AF24)</f>
        <v>4,820.45</v>
      </c>
      <c r="AF24" t="str">
        <f>IF([1]Sheet1!AG24="","",[1]Sheet1!AG24)</f>
        <v>4,845.00</v>
      </c>
      <c r="AG24" t="str">
        <f>IF([1]Sheet1!AH24="","",[1]Sheet1!AH24)</f>
        <v>24.55</v>
      </c>
      <c r="AH24" t="str">
        <f>IF([1]Sheet1!AI24="","",[1]Sheet1!AI24)</f>
        <v>0.51</v>
      </c>
      <c r="AI24" t="str">
        <f>IF([1]Sheet1!AJ24="","",[1]Sheet1!AJ24)</f>
        <v>4,845.00</v>
      </c>
      <c r="AJ24">
        <f>IF([1]Sheet1!AK24="","",[1]Sheet1!AK24)</f>
        <v>279</v>
      </c>
      <c r="AK24" t="str">
        <f>IF([1]Sheet1!AL24="","",[1]Sheet1!AL24)</f>
        <v>0.14</v>
      </c>
      <c r="AL24" t="str">
        <f>IF([1]Sheet1!AM24="","",[1]Sheet1!AM24)</f>
        <v>-</v>
      </c>
      <c r="AM24" t="str">
        <f>IF([1]Sheet1!AN24="","",[1]Sheet1!AN24)</f>
        <v>-</v>
      </c>
      <c r="AN24" t="str">
        <f>IF([1]Sheet1!AO24="","",[1]Sheet1!AO24)</f>
        <v>-</v>
      </c>
      <c r="AO24" t="str">
        <f>IF([1]Sheet1!AP24="","",[1]Sheet1!AP24)</f>
        <v>VR138</v>
      </c>
      <c r="AP24" t="b">
        <f>IF([1]Sheet1!AQ24="","",[1]Sheet1!AQ24)</f>
        <v>0</v>
      </c>
      <c r="AQ24">
        <f>IF([1]Sheet1!AR24="","",[1]Sheet1!AR24)</f>
        <v>0</v>
      </c>
      <c r="AR24">
        <f>IF([1]Sheet1!AS24="","",[1]Sheet1!AS24)</f>
        <v>0</v>
      </c>
      <c r="AS24">
        <f>IF([1]Sheet1!AT24="","",[1]Sheet1!AT24)</f>
        <v>0</v>
      </c>
      <c r="AT24">
        <f>IF([1]Sheet1!AU24="","",[1]Sheet1!AU24)</f>
        <v>0</v>
      </c>
      <c r="AU24">
        <f>IF([1]Sheet1!AV24="","",[1]Sheet1!AV24)</f>
        <v>0</v>
      </c>
      <c r="AV24">
        <f>IF([1]Sheet1!AW24="","",[1]Sheet1!AW24)</f>
        <v>0</v>
      </c>
      <c r="AW24">
        <f>IF([1]Sheet1!AX24="","",[1]Sheet1!AX24)</f>
        <v>0</v>
      </c>
      <c r="AX24">
        <f>IF([1]Sheet1!AY24="","",[1]Sheet1!AY24)</f>
        <v>0</v>
      </c>
      <c r="AY24">
        <f>IF([1]Sheet1!AZ24="","",[1]Sheet1!AZ24)</f>
        <v>0</v>
      </c>
      <c r="AZ24" t="b">
        <f>IF([1]Sheet1!BA24="","",[1]Sheet1!BA24)</f>
        <v>0</v>
      </c>
      <c r="BA24" t="b">
        <f>IF([1]Sheet1!BB24="","",[1]Sheet1!BB24)</f>
        <v>0</v>
      </c>
      <c r="BB24" t="b">
        <f>IF([1]Sheet1!BC24="","",[1]Sheet1!BC24)</f>
        <v>0</v>
      </c>
      <c r="BC24" t="b">
        <f>IF([1]Sheet1!BD24="","",[1]Sheet1!BD24)</f>
        <v>0</v>
      </c>
      <c r="BD24">
        <f>IF([1]Sheet1!BE24="","",[1]Sheet1!BE24)</f>
        <v>37.15</v>
      </c>
      <c r="BE24">
        <f>IF([1]Sheet1!BF24="","",[1]Sheet1!BF24)</f>
        <v>33.619999999999997</v>
      </c>
      <c r="BF24">
        <f>IF([1]Sheet1!BG24="","",[1]Sheet1!BG24)</f>
        <v>3.19</v>
      </c>
      <c r="BG24">
        <f>IF([1]Sheet1!BH24="","",[1]Sheet1!BH24)</f>
        <v>89.52</v>
      </c>
      <c r="BH24">
        <f>IF([1]Sheet1!BI24="","",[1]Sheet1!BI24)</f>
        <v>77.78</v>
      </c>
      <c r="BI24">
        <f>IF([1]Sheet1!BJ24="","",[1]Sheet1!BJ24)</f>
        <v>52.98</v>
      </c>
      <c r="BJ24" t="b">
        <f>IF([1]Sheet1!BK24="","",[1]Sheet1!BK24)</f>
        <v>0</v>
      </c>
      <c r="BK24">
        <f>IF([1]Sheet1!BL24="","",[1]Sheet1!BL24)</f>
        <v>0.42</v>
      </c>
      <c r="BL24">
        <f>IF([1]Sheet1!BM24="","",[1]Sheet1!BM24)</f>
        <v>0.47</v>
      </c>
      <c r="BM24">
        <f>IF([1]Sheet1!BN24="","",[1]Sheet1!BN24)</f>
        <v>30.08</v>
      </c>
      <c r="BN24" t="str">
        <f>IF([1]Sheet1!BO24="","",[1]Sheet1!BO24)</f>
        <v>2024-02-20</v>
      </c>
      <c r="BO24" t="str">
        <f>IF([1]Sheet1!BP24="","",[1]Sheet1!BP24)</f>
        <v>CAPITAL GOODS</v>
      </c>
      <c r="BP24">
        <f>IF([1]Sheet1!BQ24="","",[1]Sheet1!BQ24)</f>
        <v>4734.5</v>
      </c>
      <c r="BQ24">
        <f>IF([1]Sheet1!BR24="","",[1]Sheet1!BR24)</f>
        <v>2.63</v>
      </c>
      <c r="BR24">
        <f>IF([1]Sheet1!BS24="","",[1]Sheet1!BS24)</f>
        <v>-101.05</v>
      </c>
      <c r="BS24">
        <f>IF([1]Sheet1!BT24="","",[1]Sheet1!BT24)</f>
        <v>-2.09</v>
      </c>
      <c r="BT24" t="b">
        <f>IF([1]Sheet1!BU24="","",[1]Sheet1!BU24)</f>
        <v>0</v>
      </c>
      <c r="BU24" t="b">
        <f>IF([1]Sheet1!BV24="","",[1]Sheet1!BV24)</f>
        <v>1</v>
      </c>
      <c r="BV24">
        <f>IF([1]Sheet1!BW24="","",[1]Sheet1!BW24)</f>
        <v>0</v>
      </c>
      <c r="BW24">
        <f>IF([1]Sheet1!BX24="","",[1]Sheet1!BX24)</f>
        <v>-2.79</v>
      </c>
      <c r="BX24">
        <f>IF([1]Sheet1!BY24="","",[1]Sheet1!BY24)</f>
        <v>-0.61</v>
      </c>
      <c r="BY24">
        <f>IF([1]Sheet1!BZ24="","",[1]Sheet1!BZ24)</f>
        <v>32.369999999999997</v>
      </c>
      <c r="BZ24">
        <f>IF([1]Sheet1!CA24="","",[1]Sheet1!CA24)</f>
        <v>4734.5</v>
      </c>
      <c r="CA24">
        <f>IF([1]Sheet1!CB24="","",[1]Sheet1!CB24)</f>
        <v>3.19</v>
      </c>
      <c r="CB24" t="str">
        <f>IF([1]Sheet1!CC24="","",[1]Sheet1!CC24)</f>
        <v>Long Unwinding</v>
      </c>
      <c r="CC24">
        <f>IF([1]Sheet1!CD24="","",[1]Sheet1!CD24)</f>
        <v>0.67</v>
      </c>
      <c r="CD24">
        <f>IF([1]Sheet1!CE24="","",[1]Sheet1!CE24)</f>
        <v>-2.09</v>
      </c>
      <c r="CE24">
        <f>IF([1]Sheet1!CF24="","",[1]Sheet1!CF24)</f>
        <v>-71.97</v>
      </c>
      <c r="CF24" t="str">
        <f>IF([1]Sheet1!CG24="","",[1]Sheet1!CG24)</f>
        <v>Short Buildup</v>
      </c>
      <c r="CG24">
        <f>IF([1]Sheet1!CH24="","",[1]Sheet1!CH24)</f>
        <v>48.81</v>
      </c>
      <c r="CH24" t="str">
        <f>IF([1]Sheet1!CI24="","",[1]Sheet1!CI24)</f>
        <v>NSE:ABB1!</v>
      </c>
      <c r="CI24">
        <f>IF([1]Sheet1!CJ24="","",[1]Sheet1!CJ24)</f>
        <v>0</v>
      </c>
      <c r="CJ24">
        <f>IF([1]Sheet1!CK24="","",[1]Sheet1!CK24)</f>
        <v>0</v>
      </c>
      <c r="CK24">
        <f>IF([1]Sheet1!CL24="","",[1]Sheet1!CL24)</f>
        <v>0</v>
      </c>
      <c r="CL24">
        <f>IF([1]Sheet1!CM24="","",[1]Sheet1!CM24)</f>
        <v>0</v>
      </c>
      <c r="CM24">
        <f>IF([1]Sheet1!CN24="","",[1]Sheet1!CN24)</f>
        <v>0</v>
      </c>
      <c r="CN24">
        <f>IF([1]Sheet1!CO24="","",[1]Sheet1!CO24)</f>
        <v>0</v>
      </c>
      <c r="CO24">
        <f>IF([1]Sheet1!CP24="","",[1]Sheet1!CP24)</f>
        <v>0</v>
      </c>
      <c r="CP24">
        <f>IF([1]Sheet1!CQ24="","",[1]Sheet1!CQ24)</f>
        <v>0</v>
      </c>
      <c r="CQ24" t="str">
        <f>IF([1]Sheet1!CR24="","",[1]Sheet1!CR24)</f>
        <v>BEARISH</v>
      </c>
      <c r="CR24" t="str">
        <f>IF([1]Sheet1!CS24="","",[1]Sheet1!CS24)</f>
        <v>BEARISH</v>
      </c>
      <c r="CS24" t="b">
        <f>IF([1]Sheet1!CT24="","",[1]Sheet1!CT24)</f>
        <v>0</v>
      </c>
      <c r="CT24" t="str">
        <f>IF([1]Sheet1!CU24="","",[1]Sheet1!CU24)</f>
        <v>na</v>
      </c>
      <c r="CU24" t="str">
        <f>IF([1]Sheet1!CV24="","",[1]Sheet1!CV24)</f>
        <v>na</v>
      </c>
      <c r="CV24" t="str">
        <f>IF([1]Sheet1!CW24="","",[1]Sheet1!CW24)</f>
        <v>na</v>
      </c>
      <c r="CW24">
        <f>IF([1]Sheet1!CX24="","",[1]Sheet1!CX24)</f>
        <v>0</v>
      </c>
      <c r="CX24">
        <f>IF([1]Sheet1!CY24="","",[1]Sheet1!CY24)</f>
        <v>0</v>
      </c>
      <c r="CY24" t="b">
        <f>IF([1]Sheet1!CZ24="","",[1]Sheet1!CZ24)</f>
        <v>0</v>
      </c>
      <c r="CZ24">
        <f>IF([1]Sheet1!DA24="","",[1]Sheet1!DA24)</f>
        <v>15.98</v>
      </c>
      <c r="DA24">
        <f>IF([1]Sheet1!DB24="","",[1]Sheet1!DB24)</f>
        <v>16.420000000000002</v>
      </c>
      <c r="DB24" t="str">
        <f>IF([1]Sheet1!DC24="","",[1]Sheet1!DC24)</f>
        <v/>
      </c>
      <c r="DC24" t="b">
        <f t="shared" si="0"/>
        <v>0</v>
      </c>
      <c r="DD24" t="b">
        <f t="shared" si="1"/>
        <v>0</v>
      </c>
      <c r="DE24" t="b">
        <f t="shared" si="2"/>
        <v>0</v>
      </c>
      <c r="DF24" t="b">
        <f t="shared" si="3"/>
        <v>0</v>
      </c>
      <c r="DG24" t="str">
        <f>IF([1]Sheet1!DH24="","",[1]Sheet1!DH24)</f>
        <v/>
      </c>
    </row>
    <row r="25" spans="1:111" x14ac:dyDescent="0.25">
      <c r="A25" t="str">
        <f>IF([1]Sheet1!B25="","",[1]Sheet1!B25)</f>
        <v>METROPOLIS</v>
      </c>
      <c r="B25">
        <f>IF([1]Sheet1!C25="","",[1]Sheet1!C25)</f>
        <v>400</v>
      </c>
      <c r="C25">
        <f>IF([1]Sheet1!D25="","",[1]Sheet1!D25)</f>
        <v>20</v>
      </c>
      <c r="D25">
        <f>IF([1]Sheet1!E25="","",[1]Sheet1!E25)</f>
        <v>16000</v>
      </c>
      <c r="E25" t="str">
        <f>IF([1]Sheet1!F25="","",[1]Sheet1!F25)</f>
        <v>Health Services</v>
      </c>
      <c r="F25" t="str">
        <f>IF([1]Sheet1!G25="","",[1]Sheet1!G25)</f>
        <v>Medical/Nursing Services</v>
      </c>
      <c r="G25" t="str">
        <f>IF([1]Sheet1!H25="","",[1]Sheet1!H25)</f>
        <v xml:space="preserve">METROPOLIS HEALTHCARE LTD           </v>
      </c>
      <c r="H25" t="str">
        <f>IF([1]Sheet1!I25="","",[1]Sheet1!I25)</f>
        <v>METROPOLIS</v>
      </c>
      <c r="I25" t="str">
        <f>IF([1]Sheet1!J25="","",[1]Sheet1!J25)</f>
        <v>NSE:METROPOLIS!1</v>
      </c>
      <c r="J25" t="str">
        <f>IF([1]Sheet1!K25="","",[1]Sheet1!K25)</f>
        <v>Metropolis Healthcare Ltd.</v>
      </c>
      <c r="K25" t="str">
        <f>IF([1]Sheet1!L25="","",[1]Sheet1!L25)</f>
        <v>#fc5a5a9d</v>
      </c>
      <c r="L25">
        <f>IF([1]Sheet1!M25="","",[1]Sheet1!M25)</f>
        <v>1558.6</v>
      </c>
      <c r="M25">
        <f>IF([1]Sheet1!N25="","",[1]Sheet1!N25)</f>
        <v>-1.8822789</v>
      </c>
      <c r="N25">
        <f>IF([1]Sheet1!O25="","",[1]Sheet1!O25)</f>
        <v>-29.9</v>
      </c>
      <c r="O25">
        <f>IF([1]Sheet1!P25="","",[1]Sheet1!P25)</f>
        <v>1004000</v>
      </c>
      <c r="P25">
        <f>IF([1]Sheet1!Q25="","",[1]Sheet1!Q25)</f>
        <v>-8.2602338999999994</v>
      </c>
      <c r="Q25">
        <f>IF([1]Sheet1!R25="","",[1]Sheet1!R25)</f>
        <v>-90400</v>
      </c>
      <c r="R25">
        <f>IF([1]Sheet1!S25="","",[1]Sheet1!S25)</f>
        <v>1703</v>
      </c>
      <c r="S25">
        <f>IF([1]Sheet1!T25="","",[1]Sheet1!T25)</f>
        <v>-1.8822789</v>
      </c>
      <c r="T25">
        <f>IF([1]Sheet1!U25="","",[1]Sheet1!U25)</f>
        <v>1449</v>
      </c>
      <c r="U25" t="str">
        <f>IF([1]Sheet1!V25="","",[1]Sheet1!V25)</f>
        <v>Long Unwinding</v>
      </c>
      <c r="V25">
        <f>IF([1]Sheet1!W25="","",[1]Sheet1!W25)</f>
        <v>1540</v>
      </c>
      <c r="W25">
        <f>IF([1]Sheet1!X25="","",[1]Sheet1!X25)</f>
        <v>1520</v>
      </c>
      <c r="X25">
        <f>IF([1]Sheet1!Y25="","",[1]Sheet1!Y25)</f>
        <v>1500</v>
      </c>
      <c r="Y25">
        <f>IF([1]Sheet1!Z25="","",[1]Sheet1!Z25)</f>
        <v>1480</v>
      </c>
      <c r="Z25">
        <f>IF([1]Sheet1!AA25="","",[1]Sheet1!AA25)</f>
        <v>1460</v>
      </c>
      <c r="AA25">
        <f>IF([1]Sheet1!AB25="","",[1]Sheet1!AB25)</f>
        <v>1560</v>
      </c>
      <c r="AB25">
        <f>IF([1]Sheet1!AC25="","",[1]Sheet1!AC25)</f>
        <v>1580</v>
      </c>
      <c r="AC25">
        <f>IF([1]Sheet1!AD25="","",[1]Sheet1!AD25)</f>
        <v>1600</v>
      </c>
      <c r="AD25">
        <f>IF([1]Sheet1!AE25="","",[1]Sheet1!AE25)</f>
        <v>1620</v>
      </c>
      <c r="AE25" t="str">
        <f>IF([1]Sheet1!AF25="","",[1]Sheet1!AF25)</f>
        <v>1,603.50</v>
      </c>
      <c r="AF25" t="str">
        <f>IF([1]Sheet1!AG25="","",[1]Sheet1!AG25)</f>
        <v>1,604.00</v>
      </c>
      <c r="AG25" t="str">
        <f>IF([1]Sheet1!AH25="","",[1]Sheet1!AH25)</f>
        <v>0.50</v>
      </c>
      <c r="AH25" t="str">
        <f>IF([1]Sheet1!AI25="","",[1]Sheet1!AI25)</f>
        <v>0.03</v>
      </c>
      <c r="AI25" t="str">
        <f>IF([1]Sheet1!AJ25="","",[1]Sheet1!AJ25)</f>
        <v>1,604.00</v>
      </c>
      <c r="AJ25">
        <f>IF([1]Sheet1!AK25="","",[1]Sheet1!AK25)</f>
        <v>223</v>
      </c>
      <c r="AK25" t="str">
        <f>IF([1]Sheet1!AL25="","",[1]Sheet1!AL25)</f>
        <v>0.04</v>
      </c>
      <c r="AL25" t="str">
        <f>IF([1]Sheet1!AM25="","",[1]Sheet1!AM25)</f>
        <v>-</v>
      </c>
      <c r="AM25" t="str">
        <f>IF([1]Sheet1!AN25="","",[1]Sheet1!AN25)</f>
        <v>-</v>
      </c>
      <c r="AN25" t="str">
        <f>IF([1]Sheet1!AO25="","",[1]Sheet1!AO25)</f>
        <v>-</v>
      </c>
      <c r="AO25" t="str">
        <f>IF([1]Sheet1!AP25="","",[1]Sheet1!AP25)</f>
        <v>VR143</v>
      </c>
      <c r="AP25" t="b">
        <f>IF([1]Sheet1!AQ25="","",[1]Sheet1!AQ25)</f>
        <v>0</v>
      </c>
      <c r="AQ25">
        <f>IF([1]Sheet1!AR25="","",[1]Sheet1!AR25)</f>
        <v>0</v>
      </c>
      <c r="AR25">
        <f>IF([1]Sheet1!AS25="","",[1]Sheet1!AS25)</f>
        <v>0</v>
      </c>
      <c r="AS25">
        <f>IF([1]Sheet1!AT25="","",[1]Sheet1!AT25)</f>
        <v>0</v>
      </c>
      <c r="AT25">
        <f>IF([1]Sheet1!AU25="","",[1]Sheet1!AU25)</f>
        <v>0</v>
      </c>
      <c r="AU25">
        <f>IF([1]Sheet1!AV25="","",[1]Sheet1!AV25)</f>
        <v>0</v>
      </c>
      <c r="AV25">
        <f>IF([1]Sheet1!AW25="","",[1]Sheet1!AW25)</f>
        <v>0</v>
      </c>
      <c r="AW25">
        <f>IF([1]Sheet1!AX25="","",[1]Sheet1!AX25)</f>
        <v>0</v>
      </c>
      <c r="AX25">
        <f>IF([1]Sheet1!AY25="","",[1]Sheet1!AY25)</f>
        <v>0</v>
      </c>
      <c r="AY25">
        <f>IF([1]Sheet1!AZ25="","",[1]Sheet1!AZ25)</f>
        <v>0</v>
      </c>
      <c r="AZ25" t="b">
        <f>IF([1]Sheet1!BA25="","",[1]Sheet1!BA25)</f>
        <v>0</v>
      </c>
      <c r="BA25" t="b">
        <f>IF([1]Sheet1!BB25="","",[1]Sheet1!BB25)</f>
        <v>0</v>
      </c>
      <c r="BB25" t="b">
        <f>IF([1]Sheet1!BC25="","",[1]Sheet1!BC25)</f>
        <v>0</v>
      </c>
      <c r="BC25" t="b">
        <f>IF([1]Sheet1!BD25="","",[1]Sheet1!BD25)</f>
        <v>0</v>
      </c>
      <c r="BD25">
        <f>IF([1]Sheet1!BE25="","",[1]Sheet1!BE25)</f>
        <v>50.7</v>
      </c>
      <c r="BE25">
        <f>IF([1]Sheet1!BF25="","",[1]Sheet1!BF25)</f>
        <v>45.19</v>
      </c>
      <c r="BF25">
        <f>IF([1]Sheet1!BG25="","",[1]Sheet1!BG25)</f>
        <v>-2.52</v>
      </c>
      <c r="BG25">
        <f>IF([1]Sheet1!BH25="","",[1]Sheet1!BH25)</f>
        <v>92.34</v>
      </c>
      <c r="BH25">
        <f>IF([1]Sheet1!BI25="","",[1]Sheet1!BI25)</f>
        <v>73.02</v>
      </c>
      <c r="BI25">
        <f>IF([1]Sheet1!BJ25="","",[1]Sheet1!BJ25)</f>
        <v>68.88</v>
      </c>
      <c r="BJ25" t="b">
        <f>IF([1]Sheet1!BK25="","",[1]Sheet1!BK25)</f>
        <v>1</v>
      </c>
      <c r="BK25">
        <f>IF([1]Sheet1!BL25="","",[1]Sheet1!BL25)</f>
        <v>0.35</v>
      </c>
      <c r="BL25">
        <f>IF([1]Sheet1!BM25="","",[1]Sheet1!BM25)</f>
        <v>24.67</v>
      </c>
      <c r="BM25">
        <f>IF([1]Sheet1!BN25="","",[1]Sheet1!BN25)</f>
        <v>39.68</v>
      </c>
      <c r="BN25">
        <f>IF([1]Sheet1!BO25="","",[1]Sheet1!BO25)</f>
        <v>0</v>
      </c>
      <c r="BO25" t="str">
        <f>IF([1]Sheet1!BP25="","",[1]Sheet1!BP25)</f>
        <v>HEALTHCARE</v>
      </c>
      <c r="BP25">
        <f>IF([1]Sheet1!BQ25="","",[1]Sheet1!BQ25)</f>
        <v>1556</v>
      </c>
      <c r="BQ25">
        <f>IF([1]Sheet1!BR25="","",[1]Sheet1!BR25)</f>
        <v>3.27</v>
      </c>
      <c r="BR25">
        <f>IF([1]Sheet1!BS25="","",[1]Sheet1!BS25)</f>
        <v>-32.5</v>
      </c>
      <c r="BS25">
        <f>IF([1]Sheet1!BT25="","",[1]Sheet1!BT25)</f>
        <v>-2.0499999999999998</v>
      </c>
      <c r="BT25" t="b">
        <f>IF([1]Sheet1!BU25="","",[1]Sheet1!BU25)</f>
        <v>0</v>
      </c>
      <c r="BU25" t="b">
        <f>IF([1]Sheet1!BV25="","",[1]Sheet1!BV25)</f>
        <v>0</v>
      </c>
      <c r="BV25" t="str">
        <f>IF([1]Sheet1!BW25="","",[1]Sheet1!BW25)</f>
        <v>BEARISH</v>
      </c>
      <c r="BW25">
        <f>IF([1]Sheet1!BX25="","",[1]Sheet1!BX25)</f>
        <v>-15.05</v>
      </c>
      <c r="BX25">
        <f>IF([1]Sheet1!BY25="","",[1]Sheet1!BY25)</f>
        <v>0.17</v>
      </c>
      <c r="BY25">
        <f>IF([1]Sheet1!BZ25="","",[1]Sheet1!BZ25)</f>
        <v>647.88</v>
      </c>
      <c r="BZ25">
        <f>IF([1]Sheet1!CA25="","",[1]Sheet1!CA25)</f>
        <v>1556</v>
      </c>
      <c r="CA25">
        <f>IF([1]Sheet1!CB25="","",[1]Sheet1!CB25)</f>
        <v>-2.52</v>
      </c>
      <c r="CB25" t="str">
        <f>IF([1]Sheet1!CC25="","",[1]Sheet1!CC25)</f>
        <v>Short Covering</v>
      </c>
      <c r="CC25">
        <f>IF([1]Sheet1!CD25="","",[1]Sheet1!CD25)</f>
        <v>2.1800000000000002</v>
      </c>
      <c r="CD25">
        <f>IF([1]Sheet1!CE25="","",[1]Sheet1!CE25)</f>
        <v>-2.0499999999999998</v>
      </c>
      <c r="CE25">
        <f>IF([1]Sheet1!CF25="","",[1]Sheet1!CF25)</f>
        <v>766.54</v>
      </c>
      <c r="CF25" t="str">
        <f>IF([1]Sheet1!CG25="","",[1]Sheet1!CG25)</f>
        <v>Significant Short Buildup</v>
      </c>
      <c r="CG25">
        <f>IF([1]Sheet1!CH25="","",[1]Sheet1!CH25)</f>
        <v>71.03</v>
      </c>
      <c r="CH25" t="str">
        <f>IF([1]Sheet1!CI25="","",[1]Sheet1!CI25)</f>
        <v>NSE:METROPOLIS1!</v>
      </c>
      <c r="CI25">
        <f>IF([1]Sheet1!CJ25="","",[1]Sheet1!CJ25)</f>
        <v>104</v>
      </c>
      <c r="CJ25">
        <f>IF([1]Sheet1!CK25="","",[1]Sheet1!CK25)</f>
        <v>1721.6</v>
      </c>
      <c r="CK25">
        <f>IF([1]Sheet1!CL25="","",[1]Sheet1!CL25)</f>
        <v>79</v>
      </c>
      <c r="CL25">
        <f>IF([1]Sheet1!CM25="","",[1]Sheet1!CM25)</f>
        <v>1678.4</v>
      </c>
      <c r="CM25" t="str">
        <f>IF([1]Sheet1!CN25="","",[1]Sheet1!CN25)</f>
        <v>Sell</v>
      </c>
      <c r="CN25" t="str">
        <f>IF([1]Sheet1!CO25="","",[1]Sheet1!CO25)</f>
        <v>LAST_LOSER</v>
      </c>
      <c r="CO25">
        <f>IF([1]Sheet1!CP25="","",[1]Sheet1!CP25)</f>
        <v>6</v>
      </c>
      <c r="CP25">
        <f>IF([1]Sheet1!CQ25="","",[1]Sheet1!CQ25)</f>
        <v>1580</v>
      </c>
      <c r="CQ25" t="str">
        <f>IF([1]Sheet1!CR25="","",[1]Sheet1!CR25)</f>
        <v>BULLISH</v>
      </c>
      <c r="CR25" t="str">
        <f>IF([1]Sheet1!CS25="","",[1]Sheet1!CS25)</f>
        <v>BEARISH</v>
      </c>
      <c r="CS25" t="b">
        <f>IF([1]Sheet1!CT25="","",[1]Sheet1!CT25)</f>
        <v>0</v>
      </c>
      <c r="CT25" t="str">
        <f>IF([1]Sheet1!CU25="","",[1]Sheet1!CU25)</f>
        <v>na</v>
      </c>
      <c r="CU25" t="str">
        <f>IF([1]Sheet1!CV25="","",[1]Sheet1!CV25)</f>
        <v>BEARISH_ALIGNMENT</v>
      </c>
      <c r="CV25" t="str">
        <f>IF([1]Sheet1!CW25="","",[1]Sheet1!CW25)</f>
        <v>BEARISH</v>
      </c>
      <c r="CW25">
        <f>IF([1]Sheet1!CX25="","",[1]Sheet1!CX25)</f>
        <v>14</v>
      </c>
      <c r="CX25">
        <f>IF([1]Sheet1!CY25="","",[1]Sheet1!CY25)</f>
        <v>280</v>
      </c>
      <c r="CY25" t="b">
        <f>IF([1]Sheet1!CZ25="","",[1]Sheet1!CZ25)</f>
        <v>0</v>
      </c>
      <c r="CZ25">
        <f>IF([1]Sheet1!DA25="","",[1]Sheet1!DA25)</f>
        <v>75.930000000000007</v>
      </c>
      <c r="DA25">
        <f>IF([1]Sheet1!DB25="","",[1]Sheet1!DB25)</f>
        <v>78.650000000000006</v>
      </c>
      <c r="DB25" t="str">
        <f>IF([1]Sheet1!DC25="","",[1]Sheet1!DC25)</f>
        <v/>
      </c>
      <c r="DC25" t="b">
        <f t="shared" si="0"/>
        <v>0</v>
      </c>
      <c r="DD25" t="b">
        <f t="shared" si="1"/>
        <v>0</v>
      </c>
      <c r="DE25" t="b">
        <f t="shared" si="2"/>
        <v>0</v>
      </c>
      <c r="DF25" t="b">
        <f t="shared" si="3"/>
        <v>0</v>
      </c>
      <c r="DG25" t="str">
        <f>IF([1]Sheet1!DH25="","",[1]Sheet1!DH25)</f>
        <v/>
      </c>
    </row>
    <row r="26" spans="1:111" x14ac:dyDescent="0.25">
      <c r="A26" t="str">
        <f>IF([1]Sheet1!B26="","",[1]Sheet1!B26)</f>
        <v>EXIDEIND</v>
      </c>
      <c r="B26">
        <f>IF([1]Sheet1!C26="","",[1]Sheet1!C26)</f>
        <v>3600</v>
      </c>
      <c r="C26">
        <f>IF([1]Sheet1!D26="","",[1]Sheet1!D26)</f>
        <v>2.5</v>
      </c>
      <c r="D26">
        <f>IF([1]Sheet1!E26="","",[1]Sheet1!E26)</f>
        <v>72000</v>
      </c>
      <c r="E26" t="str">
        <f>IF([1]Sheet1!F26="","",[1]Sheet1!F26)</f>
        <v>Producer Manufacturing</v>
      </c>
      <c r="F26" t="str">
        <f>IF([1]Sheet1!G26="","",[1]Sheet1!G26)</f>
        <v>Auto Parts: OEM</v>
      </c>
      <c r="G26" t="str">
        <f>IF([1]Sheet1!H26="","",[1]Sheet1!H26)</f>
        <v xml:space="preserve">EXIDE INDUSTRIES LTD                </v>
      </c>
      <c r="H26" t="str">
        <f>IF([1]Sheet1!I26="","",[1]Sheet1!I26)</f>
        <v>EXIDEIND</v>
      </c>
      <c r="I26" t="str">
        <f>IF([1]Sheet1!J26="","",[1]Sheet1!J26)</f>
        <v>NSE:EXIDEIND!1</v>
      </c>
      <c r="J26" t="str">
        <f>IF([1]Sheet1!K26="","",[1]Sheet1!K26)</f>
        <v>Exide Industries Ltd.</v>
      </c>
      <c r="K26" t="str">
        <f>IF([1]Sheet1!L26="","",[1]Sheet1!L26)</f>
        <v>#fc5a5a9b</v>
      </c>
      <c r="L26">
        <f>IF([1]Sheet1!M26="","",[1]Sheet1!M26)</f>
        <v>321.25</v>
      </c>
      <c r="M26">
        <f>IF([1]Sheet1!N26="","",[1]Sheet1!N26)</f>
        <v>-1.8484571000000001</v>
      </c>
      <c r="N26">
        <f>IF([1]Sheet1!O26="","",[1]Sheet1!O26)</f>
        <v>-6.05</v>
      </c>
      <c r="O26">
        <f>IF([1]Sheet1!P26="","",[1]Sheet1!P26)</f>
        <v>13158000</v>
      </c>
      <c r="P26">
        <f>IF([1]Sheet1!Q26="","",[1]Sheet1!Q26)</f>
        <v>-0.46296300000000001</v>
      </c>
      <c r="Q26">
        <f>IF([1]Sheet1!R26="","",[1]Sheet1!R26)</f>
        <v>-61200</v>
      </c>
      <c r="R26">
        <f>IF([1]Sheet1!S26="","",[1]Sheet1!S26)</f>
        <v>1395</v>
      </c>
      <c r="S26">
        <f>IF([1]Sheet1!T26="","",[1]Sheet1!T26)</f>
        <v>-1.8484571000000001</v>
      </c>
      <c r="T26">
        <f>IF([1]Sheet1!U26="","",[1]Sheet1!U26)</f>
        <v>-710</v>
      </c>
      <c r="U26" t="str">
        <f>IF([1]Sheet1!V26="","",[1]Sheet1!V26)</f>
        <v>Long Unwinding</v>
      </c>
      <c r="V26">
        <f>IF([1]Sheet1!W26="","",[1]Sheet1!W26)</f>
        <v>320</v>
      </c>
      <c r="W26">
        <f>IF([1]Sheet1!X26="","",[1]Sheet1!X26)</f>
        <v>317.5</v>
      </c>
      <c r="X26">
        <f>IF([1]Sheet1!Y26="","",[1]Sheet1!Y26)</f>
        <v>315</v>
      </c>
      <c r="Y26">
        <f>IF([1]Sheet1!Z26="","",[1]Sheet1!Z26)</f>
        <v>312.5</v>
      </c>
      <c r="Z26">
        <f>IF([1]Sheet1!AA26="","",[1]Sheet1!AA26)</f>
        <v>310</v>
      </c>
      <c r="AA26">
        <f>IF([1]Sheet1!AB26="","",[1]Sheet1!AB26)</f>
        <v>322.5</v>
      </c>
      <c r="AB26">
        <f>IF([1]Sheet1!AC26="","",[1]Sheet1!AC26)</f>
        <v>325</v>
      </c>
      <c r="AC26">
        <f>IF([1]Sheet1!AD26="","",[1]Sheet1!AD26)</f>
        <v>327.5</v>
      </c>
      <c r="AD26">
        <f>IF([1]Sheet1!AE26="","",[1]Sheet1!AE26)</f>
        <v>330</v>
      </c>
      <c r="AE26" t="str">
        <f>IF([1]Sheet1!AF26="","",[1]Sheet1!AF26)</f>
        <v>327.20</v>
      </c>
      <c r="AF26" t="str">
        <f>IF([1]Sheet1!AG26="","",[1]Sheet1!AG26)</f>
        <v>329.30</v>
      </c>
      <c r="AG26" t="str">
        <f>IF([1]Sheet1!AH26="","",[1]Sheet1!AH26)</f>
        <v>2.10</v>
      </c>
      <c r="AH26" t="str">
        <f>IF([1]Sheet1!AI26="","",[1]Sheet1!AI26)</f>
        <v>0.64</v>
      </c>
      <c r="AI26" t="str">
        <f>IF([1]Sheet1!AJ26="","",[1]Sheet1!AJ26)</f>
        <v>329.30</v>
      </c>
      <c r="AJ26">
        <f>IF([1]Sheet1!AK26="","",[1]Sheet1!AK26)</f>
        <v>8506</v>
      </c>
      <c r="AK26" t="str">
        <f>IF([1]Sheet1!AL26="","",[1]Sheet1!AL26)</f>
        <v>0.28</v>
      </c>
      <c r="AL26" t="str">
        <f>IF([1]Sheet1!AM26="","",[1]Sheet1!AM26)</f>
        <v>-</v>
      </c>
      <c r="AM26" t="str">
        <f>IF([1]Sheet1!AN26="","",[1]Sheet1!AN26)</f>
        <v>-</v>
      </c>
      <c r="AN26" t="str">
        <f>IF([1]Sheet1!AO26="","",[1]Sheet1!AO26)</f>
        <v>-</v>
      </c>
      <c r="AO26" t="str">
        <f>IF([1]Sheet1!AP26="","",[1]Sheet1!AP26)</f>
        <v>VR47</v>
      </c>
      <c r="AP26" t="b">
        <f>IF([1]Sheet1!AQ26="","",[1]Sheet1!AQ26)</f>
        <v>0</v>
      </c>
      <c r="AQ26">
        <f>IF([1]Sheet1!AR26="","",[1]Sheet1!AR26)</f>
        <v>0</v>
      </c>
      <c r="AR26">
        <f>IF([1]Sheet1!AS26="","",[1]Sheet1!AS26)</f>
        <v>0</v>
      </c>
      <c r="AS26">
        <f>IF([1]Sheet1!AT26="","",[1]Sheet1!AT26)</f>
        <v>0</v>
      </c>
      <c r="AT26">
        <f>IF([1]Sheet1!AU26="","",[1]Sheet1!AU26)</f>
        <v>0</v>
      </c>
      <c r="AU26">
        <f>IF([1]Sheet1!AV26="","",[1]Sheet1!AV26)</f>
        <v>0</v>
      </c>
      <c r="AV26">
        <f>IF([1]Sheet1!AW26="","",[1]Sheet1!AW26)</f>
        <v>0</v>
      </c>
      <c r="AW26">
        <f>IF([1]Sheet1!AX26="","",[1]Sheet1!AX26)</f>
        <v>0</v>
      </c>
      <c r="AX26">
        <f>IF([1]Sheet1!AY26="","",[1]Sheet1!AY26)</f>
        <v>0</v>
      </c>
      <c r="AY26">
        <f>IF([1]Sheet1!AZ26="","",[1]Sheet1!AZ26)</f>
        <v>0</v>
      </c>
      <c r="AZ26" t="b">
        <f>IF([1]Sheet1!BA26="","",[1]Sheet1!BA26)</f>
        <v>0</v>
      </c>
      <c r="BA26" t="b">
        <f>IF([1]Sheet1!BB26="","",[1]Sheet1!BB26)</f>
        <v>0</v>
      </c>
      <c r="BB26" t="b">
        <f>IF([1]Sheet1!BC26="","",[1]Sheet1!BC26)</f>
        <v>0</v>
      </c>
      <c r="BC26" t="b">
        <f>IF([1]Sheet1!BD26="","",[1]Sheet1!BD26)</f>
        <v>0</v>
      </c>
      <c r="BD26">
        <f>IF([1]Sheet1!BE26="","",[1]Sheet1!BE26)</f>
        <v>39.479999999999997</v>
      </c>
      <c r="BE26">
        <f>IF([1]Sheet1!BF26="","",[1]Sheet1!BF26)</f>
        <v>39.56</v>
      </c>
      <c r="BF26">
        <f>IF([1]Sheet1!BG26="","",[1]Sheet1!BG26)</f>
        <v>6.49</v>
      </c>
      <c r="BG26">
        <f>IF([1]Sheet1!BH26="","",[1]Sheet1!BH26)</f>
        <v>98.79</v>
      </c>
      <c r="BH26">
        <f>IF([1]Sheet1!BI26="","",[1]Sheet1!BI26)</f>
        <v>95.24</v>
      </c>
      <c r="BI26">
        <f>IF([1]Sheet1!BJ26="","",[1]Sheet1!BJ26)</f>
        <v>91.58</v>
      </c>
      <c r="BJ26" t="b">
        <f>IF([1]Sheet1!BK26="","",[1]Sheet1!BK26)</f>
        <v>1</v>
      </c>
      <c r="BK26">
        <f>IF([1]Sheet1!BL26="","",[1]Sheet1!BL26)</f>
        <v>0.56999999999999995</v>
      </c>
      <c r="BL26">
        <f>IF([1]Sheet1!BM26="","",[1]Sheet1!BM26)</f>
        <v>25.28</v>
      </c>
      <c r="BM26">
        <f>IF([1]Sheet1!BN26="","",[1]Sheet1!BN26)</f>
        <v>39.65</v>
      </c>
      <c r="BN26" t="str">
        <f>IF([1]Sheet1!BO26="","",[1]Sheet1!BO26)</f>
        <v>2024-01-24</v>
      </c>
      <c r="BO26" t="str">
        <f>IF([1]Sheet1!BP26="","",[1]Sheet1!BP26)</f>
        <v>AUTOMOBILE</v>
      </c>
      <c r="BP26">
        <f>IF([1]Sheet1!BQ26="","",[1]Sheet1!BQ26)</f>
        <v>322</v>
      </c>
      <c r="BQ26">
        <f>IF([1]Sheet1!BR26="","",[1]Sheet1!BR26)</f>
        <v>3.12</v>
      </c>
      <c r="BR26">
        <f>IF([1]Sheet1!BS26="","",[1]Sheet1!BS26)</f>
        <v>-5.3</v>
      </c>
      <c r="BS26">
        <f>IF([1]Sheet1!BT26="","",[1]Sheet1!BT26)</f>
        <v>-1.62</v>
      </c>
      <c r="BT26" t="b">
        <f>IF([1]Sheet1!BU26="","",[1]Sheet1!BU26)</f>
        <v>1</v>
      </c>
      <c r="BU26" t="b">
        <f>IF([1]Sheet1!BV26="","",[1]Sheet1!BV26)</f>
        <v>1</v>
      </c>
      <c r="BV26" t="str">
        <f>IF([1]Sheet1!BW26="","",[1]Sheet1!BW26)</f>
        <v>BULLISH</v>
      </c>
      <c r="BW26">
        <f>IF([1]Sheet1!BX26="","",[1]Sheet1!BX26)</f>
        <v>15.53</v>
      </c>
      <c r="BX26">
        <f>IF([1]Sheet1!BY26="","",[1]Sheet1!BY26)</f>
        <v>-1.2</v>
      </c>
      <c r="BY26">
        <f>IF([1]Sheet1!BZ26="","",[1]Sheet1!BZ26)</f>
        <v>53.72</v>
      </c>
      <c r="BZ26">
        <f>IF([1]Sheet1!CA26="","",[1]Sheet1!CA26)</f>
        <v>322</v>
      </c>
      <c r="CA26">
        <f>IF([1]Sheet1!CB26="","",[1]Sheet1!CB26)</f>
        <v>6.49</v>
      </c>
      <c r="CB26" t="str">
        <f>IF([1]Sheet1!CC26="","",[1]Sheet1!CC26)</f>
        <v>Short Buildup</v>
      </c>
      <c r="CC26">
        <f>IF([1]Sheet1!CD26="","",[1]Sheet1!CD26)</f>
        <v>11.07</v>
      </c>
      <c r="CD26">
        <f>IF([1]Sheet1!CE26="","",[1]Sheet1!CE26)</f>
        <v>-1.62</v>
      </c>
      <c r="CE26">
        <f>IF([1]Sheet1!CF26="","",[1]Sheet1!CF26)</f>
        <v>-29.8</v>
      </c>
      <c r="CF26" t="str">
        <f>IF([1]Sheet1!CG26="","",[1]Sheet1!CG26)</f>
        <v>Short Buildup</v>
      </c>
      <c r="CG26">
        <f>IF([1]Sheet1!CH26="","",[1]Sheet1!CH26)</f>
        <v>94.05</v>
      </c>
      <c r="CH26" t="str">
        <f>IF([1]Sheet1!CI26="","",[1]Sheet1!CI26)</f>
        <v>NSE:EXIDEIND1!</v>
      </c>
      <c r="CI26">
        <f>IF([1]Sheet1!CJ26="","",[1]Sheet1!CJ26)</f>
        <v>13</v>
      </c>
      <c r="CJ26">
        <f>IF([1]Sheet1!CK26="","",[1]Sheet1!CK26)</f>
        <v>322.14999999999998</v>
      </c>
      <c r="CK26">
        <f>IF([1]Sheet1!CL26="","",[1]Sheet1!CL26)</f>
        <v>499</v>
      </c>
      <c r="CL26">
        <f>IF([1]Sheet1!CM26="","",[1]Sheet1!CM26)</f>
        <v>255.45</v>
      </c>
      <c r="CM26" t="str">
        <f>IF([1]Sheet1!CN26="","",[1]Sheet1!CN26)</f>
        <v>Buy</v>
      </c>
      <c r="CN26" t="str">
        <f>IF([1]Sheet1!CO26="","",[1]Sheet1!CO26)</f>
        <v>LAST_WINNER</v>
      </c>
      <c r="CO26">
        <f>IF([1]Sheet1!CP26="","",[1]Sheet1!CP26)</f>
        <v>10</v>
      </c>
      <c r="CP26">
        <f>IF([1]Sheet1!CQ26="","",[1]Sheet1!CQ26)</f>
        <v>312.5</v>
      </c>
      <c r="CQ26" t="str">
        <f>IF([1]Sheet1!CR26="","",[1]Sheet1!CR26)</f>
        <v>BEARISH</v>
      </c>
      <c r="CR26" t="str">
        <f>IF([1]Sheet1!CS26="","",[1]Sheet1!CS26)</f>
        <v>BEARISH</v>
      </c>
      <c r="CS26" t="b">
        <f>IF([1]Sheet1!CT26="","",[1]Sheet1!CT26)</f>
        <v>0</v>
      </c>
      <c r="CT26" t="str">
        <f>IF([1]Sheet1!CU26="","",[1]Sheet1!CU26)</f>
        <v>na</v>
      </c>
      <c r="CU26" t="str">
        <f>IF([1]Sheet1!CV26="","",[1]Sheet1!CV26)</f>
        <v>na</v>
      </c>
      <c r="CV26" t="str">
        <f>IF([1]Sheet1!CW26="","",[1]Sheet1!CW26)</f>
        <v>BULLISH</v>
      </c>
      <c r="CW26">
        <f>IF([1]Sheet1!CX26="","",[1]Sheet1!CX26)</f>
        <v>3</v>
      </c>
      <c r="CX26">
        <f>IF([1]Sheet1!CY26="","",[1]Sheet1!CY26)</f>
        <v>54</v>
      </c>
      <c r="CY26" t="b">
        <f>IF([1]Sheet1!CZ26="","",[1]Sheet1!CZ26)</f>
        <v>1</v>
      </c>
      <c r="CZ26">
        <f>IF([1]Sheet1!DA26="","",[1]Sheet1!DA26)</f>
        <v>44.85</v>
      </c>
      <c r="DA26">
        <f>IF([1]Sheet1!DB26="","",[1]Sheet1!DB26)</f>
        <v>43.31</v>
      </c>
      <c r="DB26" t="str">
        <f>IF([1]Sheet1!DC26="","",[1]Sheet1!DC26)</f>
        <v/>
      </c>
      <c r="DC26" t="b">
        <f t="shared" si="0"/>
        <v>0</v>
      </c>
      <c r="DD26" t="b">
        <f t="shared" si="1"/>
        <v>0</v>
      </c>
      <c r="DE26" t="b">
        <f t="shared" si="2"/>
        <v>0</v>
      </c>
      <c r="DF26" t="b">
        <f t="shared" si="3"/>
        <v>0</v>
      </c>
      <c r="DG26" t="str">
        <f>IF([1]Sheet1!DH26="","",[1]Sheet1!DH26)</f>
        <v/>
      </c>
    </row>
    <row r="27" spans="1:111" x14ac:dyDescent="0.25">
      <c r="A27" t="str">
        <f>IF([1]Sheet1!B27="","",[1]Sheet1!B27)</f>
        <v>MUTHOOTFIN</v>
      </c>
      <c r="B27">
        <f>IF([1]Sheet1!C27="","",[1]Sheet1!C27)</f>
        <v>550</v>
      </c>
      <c r="C27">
        <f>IF([1]Sheet1!D27="","",[1]Sheet1!D27)</f>
        <v>20</v>
      </c>
      <c r="D27">
        <f>IF([1]Sheet1!E27="","",[1]Sheet1!E27)</f>
        <v>16500</v>
      </c>
      <c r="E27" t="str">
        <f>IF([1]Sheet1!F27="","",[1]Sheet1!F27)</f>
        <v>Finance</v>
      </c>
      <c r="F27" t="str">
        <f>IF([1]Sheet1!G27="","",[1]Sheet1!G27)</f>
        <v>Finance/Rental/Leasing</v>
      </c>
      <c r="G27" t="str">
        <f>IF([1]Sheet1!H27="","",[1]Sheet1!H27)</f>
        <v xml:space="preserve">MUTHOOT FINANCE LIMITED             </v>
      </c>
      <c r="H27" t="str">
        <f>IF([1]Sheet1!I27="","",[1]Sheet1!I27)</f>
        <v>MUTHOOTFIN</v>
      </c>
      <c r="I27" t="str">
        <f>IF([1]Sheet1!J27="","",[1]Sheet1!J27)</f>
        <v>NSE:MUTHOOTFIN!1</v>
      </c>
      <c r="J27" t="str">
        <f>IF([1]Sheet1!K27="","",[1]Sheet1!K27)</f>
        <v>Muthoot Finance Ltd.</v>
      </c>
      <c r="K27" t="str">
        <f>IF([1]Sheet1!L27="","",[1]Sheet1!L27)</f>
        <v>#fc5a5a9b</v>
      </c>
      <c r="L27">
        <f>IF([1]Sheet1!M27="","",[1]Sheet1!M27)</f>
        <v>1410.75</v>
      </c>
      <c r="M27">
        <f>IF([1]Sheet1!N27="","",[1]Sheet1!N27)</f>
        <v>-1.8472135000000001</v>
      </c>
      <c r="N27">
        <f>IF([1]Sheet1!O27="","",[1]Sheet1!O27)</f>
        <v>-26.55</v>
      </c>
      <c r="O27">
        <f>IF([1]Sheet1!P27="","",[1]Sheet1!P27)</f>
        <v>6089050</v>
      </c>
      <c r="P27">
        <f>IF([1]Sheet1!Q27="","",[1]Sheet1!Q27)</f>
        <v>-1.1253013999999999</v>
      </c>
      <c r="Q27">
        <f>IF([1]Sheet1!R27="","",[1]Sheet1!R27)</f>
        <v>-69300</v>
      </c>
      <c r="R27">
        <f>IF([1]Sheet1!S27="","",[1]Sheet1!S27)</f>
        <v>663</v>
      </c>
      <c r="S27">
        <f>IF([1]Sheet1!T27="","",[1]Sheet1!T27)</f>
        <v>-1.8472135000000001</v>
      </c>
      <c r="T27">
        <f>IF([1]Sheet1!U27="","",[1]Sheet1!U27)</f>
        <v>-1778</v>
      </c>
      <c r="U27" t="str">
        <f>IF([1]Sheet1!V27="","",[1]Sheet1!V27)</f>
        <v>Long Unwinding</v>
      </c>
      <c r="V27">
        <f>IF([1]Sheet1!W27="","",[1]Sheet1!W27)</f>
        <v>1400</v>
      </c>
      <c r="W27">
        <f>IF([1]Sheet1!X27="","",[1]Sheet1!X27)</f>
        <v>1380</v>
      </c>
      <c r="X27">
        <f>IF([1]Sheet1!Y27="","",[1]Sheet1!Y27)</f>
        <v>1360</v>
      </c>
      <c r="Y27">
        <f>IF([1]Sheet1!Z27="","",[1]Sheet1!Z27)</f>
        <v>1340</v>
      </c>
      <c r="Z27">
        <f>IF([1]Sheet1!AA27="","",[1]Sheet1!AA27)</f>
        <v>1320</v>
      </c>
      <c r="AA27">
        <f>IF([1]Sheet1!AB27="","",[1]Sheet1!AB27)</f>
        <v>1420</v>
      </c>
      <c r="AB27">
        <f>IF([1]Sheet1!AC27="","",[1]Sheet1!AC27)</f>
        <v>1440</v>
      </c>
      <c r="AC27">
        <f>IF([1]Sheet1!AD27="","",[1]Sheet1!AD27)</f>
        <v>1460</v>
      </c>
      <c r="AD27">
        <f>IF([1]Sheet1!AE27="","",[1]Sheet1!AE27)</f>
        <v>1480</v>
      </c>
      <c r="AE27" t="str">
        <f>IF([1]Sheet1!AF27="","",[1]Sheet1!AF27)</f>
        <v>1,431.10</v>
      </c>
      <c r="AF27" t="str">
        <f>IF([1]Sheet1!AG27="","",[1]Sheet1!AG27)</f>
        <v>1,446.30</v>
      </c>
      <c r="AG27" t="str">
        <f>IF([1]Sheet1!AH27="","",[1]Sheet1!AH27)</f>
        <v>15.20</v>
      </c>
      <c r="AH27" t="str">
        <f>IF([1]Sheet1!AI27="","",[1]Sheet1!AI27)</f>
        <v>1.06</v>
      </c>
      <c r="AI27" t="str">
        <f>IF([1]Sheet1!AJ27="","",[1]Sheet1!AJ27)</f>
        <v>1,446.30</v>
      </c>
      <c r="AJ27">
        <f>IF([1]Sheet1!AK27="","",[1]Sheet1!AK27)</f>
        <v>1521</v>
      </c>
      <c r="AK27" t="str">
        <f>IF([1]Sheet1!AL27="","",[1]Sheet1!AL27)</f>
        <v>0.22</v>
      </c>
      <c r="AL27" t="str">
        <f>IF([1]Sheet1!AM27="","",[1]Sheet1!AM27)</f>
        <v>-</v>
      </c>
      <c r="AM27" t="str">
        <f>IF([1]Sheet1!AN27="","",[1]Sheet1!AN27)</f>
        <v>-</v>
      </c>
      <c r="AN27" t="str">
        <f>IF([1]Sheet1!AO27="","",[1]Sheet1!AO27)</f>
        <v>-</v>
      </c>
      <c r="AO27" t="str">
        <f>IF([1]Sheet1!AP27="","",[1]Sheet1!AP27)</f>
        <v>VR90</v>
      </c>
      <c r="AP27" t="b">
        <f>IF([1]Sheet1!AQ27="","",[1]Sheet1!AQ27)</f>
        <v>0</v>
      </c>
      <c r="AQ27">
        <f>IF([1]Sheet1!AR27="","",[1]Sheet1!AR27)</f>
        <v>0</v>
      </c>
      <c r="AR27">
        <f>IF([1]Sheet1!AS27="","",[1]Sheet1!AS27)</f>
        <v>0</v>
      </c>
      <c r="AS27">
        <f>IF([1]Sheet1!AT27="","",[1]Sheet1!AT27)</f>
        <v>0</v>
      </c>
      <c r="AT27">
        <f>IF([1]Sheet1!AU27="","",[1]Sheet1!AU27)</f>
        <v>0</v>
      </c>
      <c r="AU27">
        <f>IF([1]Sheet1!AV27="","",[1]Sheet1!AV27)</f>
        <v>0</v>
      </c>
      <c r="AV27">
        <f>IF([1]Sheet1!AW27="","",[1]Sheet1!AW27)</f>
        <v>0</v>
      </c>
      <c r="AW27">
        <f>IF([1]Sheet1!AX27="","",[1]Sheet1!AX27)</f>
        <v>0</v>
      </c>
      <c r="AX27">
        <f>IF([1]Sheet1!AY27="","",[1]Sheet1!AY27)</f>
        <v>0</v>
      </c>
      <c r="AY27">
        <f>IF([1]Sheet1!AZ27="","",[1]Sheet1!AZ27)</f>
        <v>0</v>
      </c>
      <c r="AZ27" t="b">
        <f>IF([1]Sheet1!BA27="","",[1]Sheet1!BA27)</f>
        <v>0</v>
      </c>
      <c r="BA27" t="b">
        <f>IF([1]Sheet1!BB27="","",[1]Sheet1!BB27)</f>
        <v>0</v>
      </c>
      <c r="BB27" t="b">
        <f>IF([1]Sheet1!BC27="","",[1]Sheet1!BC27)</f>
        <v>0</v>
      </c>
      <c r="BC27" t="b">
        <f>IF([1]Sheet1!BD27="","",[1]Sheet1!BD27)</f>
        <v>0</v>
      </c>
      <c r="BD27">
        <f>IF([1]Sheet1!BE27="","",[1]Sheet1!BE27)</f>
        <v>37.57</v>
      </c>
      <c r="BE27">
        <f>IF([1]Sheet1!BF27="","",[1]Sheet1!BF27)</f>
        <v>29.92</v>
      </c>
      <c r="BF27">
        <f>IF([1]Sheet1!BG27="","",[1]Sheet1!BG27)</f>
        <v>1.05</v>
      </c>
      <c r="BG27">
        <f>IF([1]Sheet1!BH27="","",[1]Sheet1!BH27)</f>
        <v>61.49</v>
      </c>
      <c r="BH27">
        <f>IF([1]Sheet1!BI27="","",[1]Sheet1!BI27)</f>
        <v>50.79</v>
      </c>
      <c r="BI27">
        <f>IF([1]Sheet1!BJ27="","",[1]Sheet1!BJ27)</f>
        <v>39.07</v>
      </c>
      <c r="BJ27" t="b">
        <f>IF([1]Sheet1!BK27="","",[1]Sheet1!BK27)</f>
        <v>1</v>
      </c>
      <c r="BK27">
        <f>IF([1]Sheet1!BL27="","",[1]Sheet1!BL27)</f>
        <v>0.45</v>
      </c>
      <c r="BL27">
        <f>IF([1]Sheet1!BM27="","",[1]Sheet1!BM27)</f>
        <v>17.66</v>
      </c>
      <c r="BM27">
        <f>IF([1]Sheet1!BN27="","",[1]Sheet1!BN27)</f>
        <v>22.26</v>
      </c>
      <c r="BN27">
        <f>IF([1]Sheet1!BO27="","",[1]Sheet1!BO27)</f>
        <v>0</v>
      </c>
      <c r="BO27" t="str">
        <f>IF([1]Sheet1!BP27="","",[1]Sheet1!BP27)</f>
        <v>FINANCIAL SERVICES</v>
      </c>
      <c r="BP27">
        <f>IF([1]Sheet1!BQ27="","",[1]Sheet1!BQ27)</f>
        <v>1407.7</v>
      </c>
      <c r="BQ27">
        <f>IF([1]Sheet1!BR27="","",[1]Sheet1!BR27)</f>
        <v>2.4700000000000002</v>
      </c>
      <c r="BR27">
        <f>IF([1]Sheet1!BS27="","",[1]Sheet1!BS27)</f>
        <v>-29.6</v>
      </c>
      <c r="BS27">
        <f>IF([1]Sheet1!BT27="","",[1]Sheet1!BT27)</f>
        <v>-2.06</v>
      </c>
      <c r="BT27" t="b">
        <f>IF([1]Sheet1!BU27="","",[1]Sheet1!BU27)</f>
        <v>0</v>
      </c>
      <c r="BU27" t="b">
        <f>IF([1]Sheet1!BV27="","",[1]Sheet1!BV27)</f>
        <v>0</v>
      </c>
      <c r="BV27" t="str">
        <f>IF([1]Sheet1!BW27="","",[1]Sheet1!BW27)</f>
        <v>BEARISH</v>
      </c>
      <c r="BW27">
        <f>IF([1]Sheet1!BX27="","",[1]Sheet1!BX27)</f>
        <v>2.14</v>
      </c>
      <c r="BX27">
        <f>IF([1]Sheet1!BY27="","",[1]Sheet1!BY27)</f>
        <v>-3.45</v>
      </c>
      <c r="BY27">
        <f>IF([1]Sheet1!BZ27="","",[1]Sheet1!BZ27)</f>
        <v>38.479999999999997</v>
      </c>
      <c r="BZ27">
        <f>IF([1]Sheet1!CA27="","",[1]Sheet1!CA27)</f>
        <v>1407.7</v>
      </c>
      <c r="CA27">
        <f>IF([1]Sheet1!CB27="","",[1]Sheet1!CB27)</f>
        <v>1.01</v>
      </c>
      <c r="CB27" t="str">
        <f>IF([1]Sheet1!CC27="","",[1]Sheet1!CC27)</f>
        <v>Short Buildup</v>
      </c>
      <c r="CC27">
        <f>IF([1]Sheet1!CD27="","",[1]Sheet1!CD27)</f>
        <v>-0.3</v>
      </c>
      <c r="CD27">
        <f>IF([1]Sheet1!CE27="","",[1]Sheet1!CE27)</f>
        <v>-2.06</v>
      </c>
      <c r="CE27">
        <f>IF([1]Sheet1!CF27="","",[1]Sheet1!CF27)</f>
        <v>-70.56</v>
      </c>
      <c r="CF27" t="str">
        <f>IF([1]Sheet1!CG27="","",[1]Sheet1!CG27)</f>
        <v>Long Unwinding</v>
      </c>
      <c r="CG27">
        <f>IF([1]Sheet1!CH27="","",[1]Sheet1!CH27)</f>
        <v>77.78</v>
      </c>
      <c r="CH27" t="str">
        <f>IF([1]Sheet1!CI27="","",[1]Sheet1!CI27)</f>
        <v>NSE:MUTHOOTFIN1!</v>
      </c>
      <c r="CI27">
        <f>IF([1]Sheet1!CJ27="","",[1]Sheet1!CJ27)</f>
        <v>55</v>
      </c>
      <c r="CJ27">
        <f>IF([1]Sheet1!CK27="","",[1]Sheet1!CK27)</f>
        <v>1490.4</v>
      </c>
      <c r="CK27">
        <f>IF([1]Sheet1!CL27="","",[1]Sheet1!CL27)</f>
        <v>0</v>
      </c>
      <c r="CL27">
        <f>IF([1]Sheet1!CM27="","",[1]Sheet1!CM27)</f>
        <v>0</v>
      </c>
      <c r="CM27" t="str">
        <f>IF([1]Sheet1!CN27="","",[1]Sheet1!CN27)</f>
        <v>Buy</v>
      </c>
      <c r="CN27" t="str">
        <f>IF([1]Sheet1!CO27="","",[1]Sheet1!CO27)</f>
        <v>LAST_WINNER</v>
      </c>
      <c r="CO27">
        <f>IF([1]Sheet1!CP27="","",[1]Sheet1!CP27)</f>
        <v>8</v>
      </c>
      <c r="CP27">
        <f>IF([1]Sheet1!CQ27="","",[1]Sheet1!CQ27)</f>
        <v>1360</v>
      </c>
      <c r="CQ27" t="str">
        <f>IF([1]Sheet1!CR27="","",[1]Sheet1!CR27)</f>
        <v>BEARISH</v>
      </c>
      <c r="CR27" t="str">
        <f>IF([1]Sheet1!CS27="","",[1]Sheet1!CS27)</f>
        <v>BEARISH</v>
      </c>
      <c r="CS27" t="b">
        <f>IF([1]Sheet1!CT27="","",[1]Sheet1!CT27)</f>
        <v>0</v>
      </c>
      <c r="CT27" t="str">
        <f>IF([1]Sheet1!CU27="","",[1]Sheet1!CU27)</f>
        <v>BEARISH_ALIGNMENT</v>
      </c>
      <c r="CU27" t="str">
        <f>IF([1]Sheet1!CV27="","",[1]Sheet1!CV27)</f>
        <v>BEARISH_ALIGNMENT</v>
      </c>
      <c r="CV27" t="str">
        <f>IF([1]Sheet1!CW27="","",[1]Sheet1!CW27)</f>
        <v>BEARISH</v>
      </c>
      <c r="CW27">
        <f>IF([1]Sheet1!CX27="","",[1]Sheet1!CX27)</f>
        <v>1</v>
      </c>
      <c r="CX27">
        <f>IF([1]Sheet1!CY27="","",[1]Sheet1!CY27)</f>
        <v>1</v>
      </c>
      <c r="CY27" t="b">
        <f>IF([1]Sheet1!CZ27="","",[1]Sheet1!CZ27)</f>
        <v>1</v>
      </c>
      <c r="CZ27">
        <f>IF([1]Sheet1!DA27="","",[1]Sheet1!DA27)</f>
        <v>46.9</v>
      </c>
      <c r="DA27">
        <f>IF([1]Sheet1!DB27="","",[1]Sheet1!DB27)</f>
        <v>46.88</v>
      </c>
      <c r="DB27" t="str">
        <f>IF([1]Sheet1!DC27="","",[1]Sheet1!DC27)</f>
        <v/>
      </c>
      <c r="DC27" t="b">
        <f t="shared" si="0"/>
        <v>0</v>
      </c>
      <c r="DD27" t="b">
        <f t="shared" si="1"/>
        <v>0</v>
      </c>
      <c r="DE27" t="b">
        <f t="shared" si="2"/>
        <v>0</v>
      </c>
      <c r="DF27" t="b">
        <f t="shared" si="3"/>
        <v>0</v>
      </c>
      <c r="DG27" t="str">
        <f>IF([1]Sheet1!DH27="","",[1]Sheet1!DH27)</f>
        <v/>
      </c>
    </row>
    <row r="28" spans="1:111" x14ac:dyDescent="0.25">
      <c r="A28" t="str">
        <f>IF([1]Sheet1!B28="","",[1]Sheet1!B28)</f>
        <v>JUBLFOOD</v>
      </c>
      <c r="B28">
        <f>IF([1]Sheet1!C28="","",[1]Sheet1!C28)</f>
        <v>1250</v>
      </c>
      <c r="C28">
        <f>IF([1]Sheet1!D28="","",[1]Sheet1!D28)</f>
        <v>5</v>
      </c>
      <c r="D28">
        <f>IF([1]Sheet1!E28="","",[1]Sheet1!E28)</f>
        <v>50000</v>
      </c>
      <c r="E28" t="str">
        <f>IF([1]Sheet1!F28="","",[1]Sheet1!F28)</f>
        <v>Consumer Services</v>
      </c>
      <c r="F28" t="str">
        <f>IF([1]Sheet1!G28="","",[1]Sheet1!G28)</f>
        <v>Restaurants</v>
      </c>
      <c r="G28" t="str">
        <f>IF([1]Sheet1!H28="","",[1]Sheet1!H28)</f>
        <v xml:space="preserve">JUBILANT FOODWORKS LTD              </v>
      </c>
      <c r="H28" t="str">
        <f>IF([1]Sheet1!I28="","",[1]Sheet1!I28)</f>
        <v>JUBLFOOD</v>
      </c>
      <c r="I28" t="str">
        <f>IF([1]Sheet1!J28="","",[1]Sheet1!J28)</f>
        <v>NSE:JUBLFOOD!1</v>
      </c>
      <c r="J28" t="str">
        <f>IF([1]Sheet1!K28="","",[1]Sheet1!K28)</f>
        <v>Jubilant Foodworks Ltd.</v>
      </c>
      <c r="K28" t="str">
        <f>IF([1]Sheet1!L28="","",[1]Sheet1!L28)</f>
        <v>#fc5a5a9a</v>
      </c>
      <c r="L28">
        <f>IF([1]Sheet1!M28="","",[1]Sheet1!M28)</f>
        <v>523.85</v>
      </c>
      <c r="M28">
        <f>IF([1]Sheet1!N28="","",[1]Sheet1!N28)</f>
        <v>-1.8272113999999999</v>
      </c>
      <c r="N28">
        <f>IF([1]Sheet1!O28="","",[1]Sheet1!O28)</f>
        <v>-9.75</v>
      </c>
      <c r="O28">
        <f>IF([1]Sheet1!P28="","",[1]Sheet1!P28)</f>
        <v>16606250</v>
      </c>
      <c r="P28">
        <f>IF([1]Sheet1!Q28="","",[1]Sheet1!Q28)</f>
        <v>-1.2341089999999999</v>
      </c>
      <c r="Q28">
        <f>IF([1]Sheet1!R28="","",[1]Sheet1!R28)</f>
        <v>-207500</v>
      </c>
      <c r="R28">
        <f>IF([1]Sheet1!S28="","",[1]Sheet1!S28)</f>
        <v>1266</v>
      </c>
      <c r="S28">
        <f>IF([1]Sheet1!T28="","",[1]Sheet1!T28)</f>
        <v>-1.8272113999999999</v>
      </c>
      <c r="T28">
        <f>IF([1]Sheet1!U28="","",[1]Sheet1!U28)</f>
        <v>-1645</v>
      </c>
      <c r="U28" t="str">
        <f>IF([1]Sheet1!V28="","",[1]Sheet1!V28)</f>
        <v>Long Unwinding</v>
      </c>
      <c r="V28">
        <f>IF([1]Sheet1!W28="","",[1]Sheet1!W28)</f>
        <v>520</v>
      </c>
      <c r="W28">
        <f>IF([1]Sheet1!X28="","",[1]Sheet1!X28)</f>
        <v>515</v>
      </c>
      <c r="X28">
        <f>IF([1]Sheet1!Y28="","",[1]Sheet1!Y28)</f>
        <v>510</v>
      </c>
      <c r="Y28">
        <f>IF([1]Sheet1!Z28="","",[1]Sheet1!Z28)</f>
        <v>505</v>
      </c>
      <c r="Z28">
        <f>IF([1]Sheet1!AA28="","",[1]Sheet1!AA28)</f>
        <v>500</v>
      </c>
      <c r="AA28">
        <f>IF([1]Sheet1!AB28="","",[1]Sheet1!AB28)</f>
        <v>525</v>
      </c>
      <c r="AB28">
        <f>IF([1]Sheet1!AC28="","",[1]Sheet1!AC28)</f>
        <v>530</v>
      </c>
      <c r="AC28">
        <f>IF([1]Sheet1!AD28="","",[1]Sheet1!AD28)</f>
        <v>535</v>
      </c>
      <c r="AD28">
        <f>IF([1]Sheet1!AE28="","",[1]Sheet1!AE28)</f>
        <v>540</v>
      </c>
      <c r="AE28" t="str">
        <f>IF([1]Sheet1!AF28="","",[1]Sheet1!AF28)</f>
        <v>531.65</v>
      </c>
      <c r="AF28" t="str">
        <f>IF([1]Sheet1!AG28="","",[1]Sheet1!AG28)</f>
        <v>532.00</v>
      </c>
      <c r="AG28" t="str">
        <f>IF([1]Sheet1!AH28="","",[1]Sheet1!AH28)</f>
        <v>0.35</v>
      </c>
      <c r="AH28" t="str">
        <f>IF([1]Sheet1!AI28="","",[1]Sheet1!AI28)</f>
        <v>0.07</v>
      </c>
      <c r="AI28" t="str">
        <f>IF([1]Sheet1!AJ28="","",[1]Sheet1!AJ28)</f>
        <v>532.00</v>
      </c>
      <c r="AJ28">
        <f>IF([1]Sheet1!AK28="","",[1]Sheet1!AK28)</f>
        <v>1211</v>
      </c>
      <c r="AK28" t="str">
        <f>IF([1]Sheet1!AL28="","",[1]Sheet1!AL28)</f>
        <v>0.06</v>
      </c>
      <c r="AL28" t="str">
        <f>IF([1]Sheet1!AM28="","",[1]Sheet1!AM28)</f>
        <v>-</v>
      </c>
      <c r="AM28" t="str">
        <f>IF([1]Sheet1!AN28="","",[1]Sheet1!AN28)</f>
        <v>-</v>
      </c>
      <c r="AN28" t="str">
        <f>IF([1]Sheet1!AO28="","",[1]Sheet1!AO28)</f>
        <v>-</v>
      </c>
      <c r="AO28" t="str">
        <f>IF([1]Sheet1!AP28="","",[1]Sheet1!AP28)</f>
        <v>VR95</v>
      </c>
      <c r="AP28" t="b">
        <f>IF([1]Sheet1!AQ28="","",[1]Sheet1!AQ28)</f>
        <v>0</v>
      </c>
      <c r="AQ28">
        <f>IF([1]Sheet1!AR28="","",[1]Sheet1!AR28)</f>
        <v>0</v>
      </c>
      <c r="AR28">
        <f>IF([1]Sheet1!AS28="","",[1]Sheet1!AS28)</f>
        <v>0</v>
      </c>
      <c r="AS28">
        <f>IF([1]Sheet1!AT28="","",[1]Sheet1!AT28)</f>
        <v>0</v>
      </c>
      <c r="AT28">
        <f>IF([1]Sheet1!AU28="","",[1]Sheet1!AU28)</f>
        <v>0</v>
      </c>
      <c r="AU28">
        <f>IF([1]Sheet1!AV28="","",[1]Sheet1!AV28)</f>
        <v>0</v>
      </c>
      <c r="AV28">
        <f>IF([1]Sheet1!AW28="","",[1]Sheet1!AW28)</f>
        <v>0</v>
      </c>
      <c r="AW28">
        <f>IF([1]Sheet1!AX28="","",[1]Sheet1!AX28)</f>
        <v>0</v>
      </c>
      <c r="AX28">
        <f>IF([1]Sheet1!AY28="","",[1]Sheet1!AY28)</f>
        <v>0</v>
      </c>
      <c r="AY28">
        <f>IF([1]Sheet1!AZ28="","",[1]Sheet1!AZ28)</f>
        <v>0</v>
      </c>
      <c r="AZ28" t="b">
        <f>IF([1]Sheet1!BA28="","",[1]Sheet1!BA28)</f>
        <v>0</v>
      </c>
      <c r="BA28" t="b">
        <f>IF([1]Sheet1!BB28="","",[1]Sheet1!BB28)</f>
        <v>0</v>
      </c>
      <c r="BB28" t="b">
        <f>IF([1]Sheet1!BC28="","",[1]Sheet1!BC28)</f>
        <v>0</v>
      </c>
      <c r="BC28" t="b">
        <f>IF([1]Sheet1!BD28="","",[1]Sheet1!BD28)</f>
        <v>0</v>
      </c>
      <c r="BD28">
        <f>IF([1]Sheet1!BE28="","",[1]Sheet1!BE28)</f>
        <v>36.619999999999997</v>
      </c>
      <c r="BE28">
        <f>IF([1]Sheet1!BF28="","",[1]Sheet1!BF28)</f>
        <v>30.83</v>
      </c>
      <c r="BF28">
        <f>IF([1]Sheet1!BG28="","",[1]Sheet1!BG28)</f>
        <v>5.84</v>
      </c>
      <c r="BG28">
        <f>IF([1]Sheet1!BH28="","",[1]Sheet1!BH28)</f>
        <v>44.35</v>
      </c>
      <c r="BH28">
        <f>IF([1]Sheet1!BI28="","",[1]Sheet1!BI28)</f>
        <v>63.49</v>
      </c>
      <c r="BI28">
        <f>IF([1]Sheet1!BJ28="","",[1]Sheet1!BJ28)</f>
        <v>41.85</v>
      </c>
      <c r="BJ28" t="b">
        <f>IF([1]Sheet1!BK28="","",[1]Sheet1!BK28)</f>
        <v>1</v>
      </c>
      <c r="BK28">
        <f>IF([1]Sheet1!BL28="","",[1]Sheet1!BL28)</f>
        <v>0.32</v>
      </c>
      <c r="BL28">
        <f>IF([1]Sheet1!BM28="","",[1]Sheet1!BM28)</f>
        <v>-10.42</v>
      </c>
      <c r="BM28">
        <f>IF([1]Sheet1!BN28="","",[1]Sheet1!BN28)</f>
        <v>25.03</v>
      </c>
      <c r="BN28" t="str">
        <f>IF([1]Sheet1!BO28="","",[1]Sheet1!BO28)</f>
        <v>2024-01-31</v>
      </c>
      <c r="BO28" t="str">
        <f>IF([1]Sheet1!BP28="","",[1]Sheet1!BP28)</f>
        <v>CONSUMER SERVICES</v>
      </c>
      <c r="BP28">
        <f>IF([1]Sheet1!BQ28="","",[1]Sheet1!BQ28)</f>
        <v>523</v>
      </c>
      <c r="BQ28">
        <f>IF([1]Sheet1!BR28="","",[1]Sheet1!BR28)</f>
        <v>2.09</v>
      </c>
      <c r="BR28">
        <f>IF([1]Sheet1!BS28="","",[1]Sheet1!BS28)</f>
        <v>-10.6</v>
      </c>
      <c r="BS28">
        <f>IF([1]Sheet1!BT28="","",[1]Sheet1!BT28)</f>
        <v>-1.99</v>
      </c>
      <c r="BT28" t="b">
        <f>IF([1]Sheet1!BU28="","",[1]Sheet1!BU28)</f>
        <v>0</v>
      </c>
      <c r="BU28" t="b">
        <f>IF([1]Sheet1!BV28="","",[1]Sheet1!BV28)</f>
        <v>1</v>
      </c>
      <c r="BV28" t="str">
        <f>IF([1]Sheet1!BW28="","",[1]Sheet1!BW28)</f>
        <v>BEARISH</v>
      </c>
      <c r="BW28">
        <f>IF([1]Sheet1!BX28="","",[1]Sheet1!BX28)</f>
        <v>-1.1399999999999999</v>
      </c>
      <c r="BX28">
        <f>IF([1]Sheet1!BY28="","",[1]Sheet1!BY28)</f>
        <v>-2.0099999999999998</v>
      </c>
      <c r="BY28">
        <f>IF([1]Sheet1!BZ28="","",[1]Sheet1!BZ28)</f>
        <v>51.49</v>
      </c>
      <c r="BZ28">
        <f>IF([1]Sheet1!CA28="","",[1]Sheet1!CA28)</f>
        <v>523</v>
      </c>
      <c r="CA28">
        <f>IF([1]Sheet1!CB28="","",[1]Sheet1!CB28)</f>
        <v>5.84</v>
      </c>
      <c r="CB28" t="str">
        <f>IF([1]Sheet1!CC28="","",[1]Sheet1!CC28)</f>
        <v>Long Unwinding</v>
      </c>
      <c r="CC28">
        <f>IF([1]Sheet1!CD28="","",[1]Sheet1!CD28)</f>
        <v>2.68</v>
      </c>
      <c r="CD28">
        <f>IF([1]Sheet1!CE28="","",[1]Sheet1!CE28)</f>
        <v>-1.99</v>
      </c>
      <c r="CE28">
        <f>IF([1]Sheet1!CF28="","",[1]Sheet1!CF28)</f>
        <v>-42.66</v>
      </c>
      <c r="CF28" t="str">
        <f>IF([1]Sheet1!CG28="","",[1]Sheet1!CG28)</f>
        <v>Short Buildup</v>
      </c>
      <c r="CG28">
        <f>IF([1]Sheet1!CH28="","",[1]Sheet1!CH28)</f>
        <v>76.98</v>
      </c>
      <c r="CH28" t="str">
        <f>IF([1]Sheet1!CI28="","",[1]Sheet1!CI28)</f>
        <v>NSE:JUBLFOOD1!</v>
      </c>
      <c r="CI28">
        <f>IF([1]Sheet1!CJ28="","",[1]Sheet1!CJ28)</f>
        <v>83</v>
      </c>
      <c r="CJ28">
        <f>IF([1]Sheet1!CK28="","",[1]Sheet1!CK28)</f>
        <v>558.9</v>
      </c>
      <c r="CK28">
        <f>IF([1]Sheet1!CL28="","",[1]Sheet1!CL28)</f>
        <v>1</v>
      </c>
      <c r="CL28">
        <f>IF([1]Sheet1!CM28="","",[1]Sheet1!CM28)</f>
        <v>523.75</v>
      </c>
      <c r="CM28" t="str">
        <f>IF([1]Sheet1!CN28="","",[1]Sheet1!CN28)</f>
        <v>Buy</v>
      </c>
      <c r="CN28" t="str">
        <f>IF([1]Sheet1!CO28="","",[1]Sheet1!CO28)</f>
        <v>LAST_LOSER</v>
      </c>
      <c r="CO28">
        <f>IF([1]Sheet1!CP28="","",[1]Sheet1!CP28)</f>
        <v>13</v>
      </c>
      <c r="CP28">
        <f>IF([1]Sheet1!CQ28="","",[1]Sheet1!CQ28)</f>
        <v>515</v>
      </c>
      <c r="CQ28" t="str">
        <f>IF([1]Sheet1!CR28="","",[1]Sheet1!CR28)</f>
        <v>BEARISH</v>
      </c>
      <c r="CR28" t="str">
        <f>IF([1]Sheet1!CS28="","",[1]Sheet1!CS28)</f>
        <v>BEARISH</v>
      </c>
      <c r="CS28" t="b">
        <f>IF([1]Sheet1!CT28="","",[1]Sheet1!CT28)</f>
        <v>0</v>
      </c>
      <c r="CT28" t="str">
        <f>IF([1]Sheet1!CU28="","",[1]Sheet1!CU28)</f>
        <v>BEARISH_ALIGNMENT</v>
      </c>
      <c r="CU28" t="str">
        <f>IF([1]Sheet1!CV28="","",[1]Sheet1!CV28)</f>
        <v>BEARISH_ALIGNMENT</v>
      </c>
      <c r="CV28" t="str">
        <f>IF([1]Sheet1!CW28="","",[1]Sheet1!CW28)</f>
        <v>BEARISH</v>
      </c>
      <c r="CW28">
        <f>IF([1]Sheet1!CX28="","",[1]Sheet1!CX28)</f>
        <v>1</v>
      </c>
      <c r="CX28">
        <f>IF([1]Sheet1!CY28="","",[1]Sheet1!CY28)</f>
        <v>88</v>
      </c>
      <c r="CY28" t="b">
        <f>IF([1]Sheet1!CZ28="","",[1]Sheet1!CZ28)</f>
        <v>1</v>
      </c>
      <c r="CZ28">
        <f>IF([1]Sheet1!DA28="","",[1]Sheet1!DA28)</f>
        <v>49.89</v>
      </c>
      <c r="DA28">
        <f>IF([1]Sheet1!DB28="","",[1]Sheet1!DB28)</f>
        <v>49.65</v>
      </c>
      <c r="DB28" t="str">
        <f>IF([1]Sheet1!DC28="","",[1]Sheet1!DC28)</f>
        <v/>
      </c>
      <c r="DC28" t="b">
        <f t="shared" si="0"/>
        <v>0</v>
      </c>
      <c r="DD28" t="b">
        <f t="shared" si="1"/>
        <v>0</v>
      </c>
      <c r="DE28" t="b">
        <f t="shared" si="2"/>
        <v>0</v>
      </c>
      <c r="DF28" t="b">
        <f t="shared" si="3"/>
        <v>0</v>
      </c>
      <c r="DG28" t="str">
        <f>IF([1]Sheet1!DH28="","",[1]Sheet1!DH28)</f>
        <v/>
      </c>
    </row>
    <row r="29" spans="1:111" x14ac:dyDescent="0.25">
      <c r="A29" t="str">
        <f>IF([1]Sheet1!B29="","",[1]Sheet1!B29)</f>
        <v>INDUSINDBK</v>
      </c>
      <c r="B29">
        <f>IF([1]Sheet1!C29="","",[1]Sheet1!C29)</f>
        <v>500</v>
      </c>
      <c r="C29">
        <f>IF([1]Sheet1!D29="","",[1]Sheet1!D29)</f>
        <v>20</v>
      </c>
      <c r="D29">
        <f>IF([1]Sheet1!E29="","",[1]Sheet1!E29)</f>
        <v>15000</v>
      </c>
      <c r="E29" t="str">
        <f>IF([1]Sheet1!F29="","",[1]Sheet1!F29)</f>
        <v>Finance</v>
      </c>
      <c r="F29" t="str">
        <f>IF([1]Sheet1!G29="","",[1]Sheet1!G29)</f>
        <v>Major Banks</v>
      </c>
      <c r="G29" t="str">
        <f>IF([1]Sheet1!H29="","",[1]Sheet1!H29)</f>
        <v xml:space="preserve">INDUSIND BANK LIMITED               </v>
      </c>
      <c r="H29" t="str">
        <f>IF([1]Sheet1!I29="","",[1]Sheet1!I29)</f>
        <v>INDUSINDBK</v>
      </c>
      <c r="I29" t="str">
        <f>IF([1]Sheet1!J29="","",[1]Sheet1!J29)</f>
        <v>NSE:INDUSINDBK!1</v>
      </c>
      <c r="J29" t="str">
        <f>IF([1]Sheet1!K29="","",[1]Sheet1!K29)</f>
        <v>IndusInd Bank Ltd.</v>
      </c>
      <c r="K29" t="str">
        <f>IF([1]Sheet1!L29="","",[1]Sheet1!L29)</f>
        <v>#fc5a5a98</v>
      </c>
      <c r="L29">
        <f>IF([1]Sheet1!M29="","",[1]Sheet1!M29)</f>
        <v>1536.6</v>
      </c>
      <c r="M29">
        <f>IF([1]Sheet1!N29="","",[1]Sheet1!N29)</f>
        <v>-1.7864561999999999</v>
      </c>
      <c r="N29">
        <f>IF([1]Sheet1!O29="","",[1]Sheet1!O29)</f>
        <v>-27.95</v>
      </c>
      <c r="O29">
        <f>IF([1]Sheet1!P29="","",[1]Sheet1!P29)</f>
        <v>12390000</v>
      </c>
      <c r="P29">
        <f>IF([1]Sheet1!Q29="","",[1]Sheet1!Q29)</f>
        <v>-3.0326746</v>
      </c>
      <c r="Q29">
        <f>IF([1]Sheet1!R29="","",[1]Sheet1!R29)</f>
        <v>-387500</v>
      </c>
      <c r="R29">
        <f>IF([1]Sheet1!S29="","",[1]Sheet1!S29)</f>
        <v>8425</v>
      </c>
      <c r="S29">
        <f>IF([1]Sheet1!T29="","",[1]Sheet1!T29)</f>
        <v>-1.7864561999999999</v>
      </c>
      <c r="T29">
        <f>IF([1]Sheet1!U29="","",[1]Sheet1!U29)</f>
        <v>-18779</v>
      </c>
      <c r="U29" t="str">
        <f>IF([1]Sheet1!V29="","",[1]Sheet1!V29)</f>
        <v>Long Unwinding</v>
      </c>
      <c r="V29">
        <f>IF([1]Sheet1!W29="","",[1]Sheet1!W29)</f>
        <v>1520</v>
      </c>
      <c r="W29">
        <f>IF([1]Sheet1!X29="","",[1]Sheet1!X29)</f>
        <v>1500</v>
      </c>
      <c r="X29">
        <f>IF([1]Sheet1!Y29="","",[1]Sheet1!Y29)</f>
        <v>1480</v>
      </c>
      <c r="Y29">
        <f>IF([1]Sheet1!Z29="","",[1]Sheet1!Z29)</f>
        <v>1460</v>
      </c>
      <c r="Z29">
        <f>IF([1]Sheet1!AA29="","",[1]Sheet1!AA29)</f>
        <v>1440</v>
      </c>
      <c r="AA29">
        <f>IF([1]Sheet1!AB29="","",[1]Sheet1!AB29)</f>
        <v>1540</v>
      </c>
      <c r="AB29">
        <f>IF([1]Sheet1!AC29="","",[1]Sheet1!AC29)</f>
        <v>1560</v>
      </c>
      <c r="AC29">
        <f>IF([1]Sheet1!AD29="","",[1]Sheet1!AD29)</f>
        <v>1580</v>
      </c>
      <c r="AD29">
        <f>IF([1]Sheet1!AE29="","",[1]Sheet1!AE29)</f>
        <v>1600</v>
      </c>
      <c r="AE29" t="str">
        <f>IF([1]Sheet1!AF29="","",[1]Sheet1!AF29)</f>
        <v>1,561.10</v>
      </c>
      <c r="AF29" t="str">
        <f>IF([1]Sheet1!AG29="","",[1]Sheet1!AG29)</f>
        <v>1,570.00</v>
      </c>
      <c r="AG29" t="str">
        <f>IF([1]Sheet1!AH29="","",[1]Sheet1!AH29)</f>
        <v>8.90</v>
      </c>
      <c r="AH29" t="str">
        <f>IF([1]Sheet1!AI29="","",[1]Sheet1!AI29)</f>
        <v>0.57</v>
      </c>
      <c r="AI29" t="str">
        <f>IF([1]Sheet1!AJ29="","",[1]Sheet1!AJ29)</f>
        <v>1,570.00</v>
      </c>
      <c r="AJ29">
        <f>IF([1]Sheet1!AK29="","",[1]Sheet1!AK29)</f>
        <v>4748</v>
      </c>
      <c r="AK29" t="str">
        <f>IF([1]Sheet1!AL29="","",[1]Sheet1!AL29)</f>
        <v>0.75</v>
      </c>
      <c r="AL29" t="str">
        <f>IF([1]Sheet1!AM29="","",[1]Sheet1!AM29)</f>
        <v>-</v>
      </c>
      <c r="AM29" t="str">
        <f>IF([1]Sheet1!AN29="","",[1]Sheet1!AN29)</f>
        <v>-</v>
      </c>
      <c r="AN29" t="str">
        <f>IF([1]Sheet1!AO29="","",[1]Sheet1!AO29)</f>
        <v>-</v>
      </c>
      <c r="AO29" t="str">
        <f>IF([1]Sheet1!AP29="","",[1]Sheet1!AP29)</f>
        <v>VR55</v>
      </c>
      <c r="AP29" t="b">
        <f>IF([1]Sheet1!AQ29="","",[1]Sheet1!AQ29)</f>
        <v>0</v>
      </c>
      <c r="AQ29">
        <f>IF([1]Sheet1!AR29="","",[1]Sheet1!AR29)</f>
        <v>0</v>
      </c>
      <c r="AR29">
        <f>IF([1]Sheet1!AS29="","",[1]Sheet1!AS29)</f>
        <v>0</v>
      </c>
      <c r="AS29">
        <f>IF([1]Sheet1!AT29="","",[1]Sheet1!AT29)</f>
        <v>0</v>
      </c>
      <c r="AT29">
        <f>IF([1]Sheet1!AU29="","",[1]Sheet1!AU29)</f>
        <v>0</v>
      </c>
      <c r="AU29">
        <f>IF([1]Sheet1!AV29="","",[1]Sheet1!AV29)</f>
        <v>0</v>
      </c>
      <c r="AV29">
        <f>IF([1]Sheet1!AW29="","",[1]Sheet1!AW29)</f>
        <v>0</v>
      </c>
      <c r="AW29">
        <f>IF([1]Sheet1!AX29="","",[1]Sheet1!AX29)</f>
        <v>0</v>
      </c>
      <c r="AX29">
        <f>IF([1]Sheet1!AY29="","",[1]Sheet1!AY29)</f>
        <v>0</v>
      </c>
      <c r="AY29">
        <f>IF([1]Sheet1!AZ29="","",[1]Sheet1!AZ29)</f>
        <v>0</v>
      </c>
      <c r="AZ29" t="b">
        <f>IF([1]Sheet1!BA29="","",[1]Sheet1!BA29)</f>
        <v>0</v>
      </c>
      <c r="BA29" t="b">
        <f>IF([1]Sheet1!BB29="","",[1]Sheet1!BB29)</f>
        <v>0</v>
      </c>
      <c r="BB29" t="b">
        <f>IF([1]Sheet1!BC29="","",[1]Sheet1!BC29)</f>
        <v>0</v>
      </c>
      <c r="BC29" t="b">
        <f>IF([1]Sheet1!BD29="","",[1]Sheet1!BD29)</f>
        <v>0</v>
      </c>
      <c r="BD29">
        <f>IF([1]Sheet1!BE29="","",[1]Sheet1!BE29)</f>
        <v>36.08</v>
      </c>
      <c r="BE29">
        <f>IF([1]Sheet1!BF29="","",[1]Sheet1!BF29)</f>
        <v>32.369999999999997</v>
      </c>
      <c r="BF29">
        <f>IF([1]Sheet1!BG29="","",[1]Sheet1!BG29)</f>
        <v>-10.9</v>
      </c>
      <c r="BG29">
        <f>IF([1]Sheet1!BH29="","",[1]Sheet1!BH29)</f>
        <v>89.92</v>
      </c>
      <c r="BH29">
        <f>IF([1]Sheet1!BI29="","",[1]Sheet1!BI29)</f>
        <v>95.24</v>
      </c>
      <c r="BI29">
        <f>IF([1]Sheet1!BJ29="","",[1]Sheet1!BJ29)</f>
        <v>47.15</v>
      </c>
      <c r="BJ29" t="b">
        <f>IF([1]Sheet1!BK29="","",[1]Sheet1!BK29)</f>
        <v>1</v>
      </c>
      <c r="BK29">
        <f>IF([1]Sheet1!BL29="","",[1]Sheet1!BL29)</f>
        <v>0.43</v>
      </c>
      <c r="BL29">
        <f>IF([1]Sheet1!BM29="","",[1]Sheet1!BM29)</f>
        <v>-41.91</v>
      </c>
      <c r="BM29">
        <f>IF([1]Sheet1!BN29="","",[1]Sheet1!BN29)</f>
        <v>28.65</v>
      </c>
      <c r="BN29">
        <f>IF([1]Sheet1!BO29="","",[1]Sheet1!BO29)</f>
        <v>0</v>
      </c>
      <c r="BO29" t="str">
        <f>IF([1]Sheet1!BP29="","",[1]Sheet1!BP29)</f>
        <v>FINANCIAL SERVICES</v>
      </c>
      <c r="BP29">
        <f>IF([1]Sheet1!BQ29="","",[1]Sheet1!BQ29)</f>
        <v>1535.25</v>
      </c>
      <c r="BQ29">
        <f>IF([1]Sheet1!BR29="","",[1]Sheet1!BR29)</f>
        <v>2.3199999999999998</v>
      </c>
      <c r="BR29">
        <f>IF([1]Sheet1!BS29="","",[1]Sheet1!BS29)</f>
        <v>-29.3</v>
      </c>
      <c r="BS29">
        <f>IF([1]Sheet1!BT29="","",[1]Sheet1!BT29)</f>
        <v>-1.87</v>
      </c>
      <c r="BT29" t="b">
        <f>IF([1]Sheet1!BU29="","",[1]Sheet1!BU29)</f>
        <v>1</v>
      </c>
      <c r="BU29" t="b">
        <f>IF([1]Sheet1!BV29="","",[1]Sheet1!BV29)</f>
        <v>0</v>
      </c>
      <c r="BV29" t="str">
        <f>IF([1]Sheet1!BW29="","",[1]Sheet1!BW29)</f>
        <v>BULLISH</v>
      </c>
      <c r="BW29">
        <f>IF([1]Sheet1!BX29="","",[1]Sheet1!BX29)</f>
        <v>36.909999999999997</v>
      </c>
      <c r="BX29">
        <f>IF([1]Sheet1!BY29="","",[1]Sheet1!BY29)</f>
        <v>-9.09</v>
      </c>
      <c r="BY29">
        <f>IF([1]Sheet1!BZ29="","",[1]Sheet1!BZ29)</f>
        <v>56.26</v>
      </c>
      <c r="BZ29">
        <f>IF([1]Sheet1!CA29="","",[1]Sheet1!CA29)</f>
        <v>1535.25</v>
      </c>
      <c r="CA29">
        <f>IF([1]Sheet1!CB29="","",[1]Sheet1!CB29)</f>
        <v>-10.93</v>
      </c>
      <c r="CB29" t="str">
        <f>IF([1]Sheet1!CC29="","",[1]Sheet1!CC29)</f>
        <v>Significant Short Buildup</v>
      </c>
      <c r="CC29">
        <f>IF([1]Sheet1!CD29="","",[1]Sheet1!CD29)</f>
        <v>7.31</v>
      </c>
      <c r="CD29">
        <f>IF([1]Sheet1!CE29="","",[1]Sheet1!CE29)</f>
        <v>-1.87</v>
      </c>
      <c r="CE29">
        <f>IF([1]Sheet1!CF29="","",[1]Sheet1!CF29)</f>
        <v>-69.52</v>
      </c>
      <c r="CF29" t="str">
        <f>IF([1]Sheet1!CG29="","",[1]Sheet1!CG29)</f>
        <v>Short Buildup</v>
      </c>
      <c r="CG29">
        <f>IF([1]Sheet1!CH29="","",[1]Sheet1!CH29)</f>
        <v>99.6</v>
      </c>
      <c r="CH29" t="str">
        <f>IF([1]Sheet1!CI29="","",[1]Sheet1!CI29)</f>
        <v>NSE:INDUSINDBK1!</v>
      </c>
      <c r="CI29">
        <f>IF([1]Sheet1!CJ29="","",[1]Sheet1!CJ29)</f>
        <v>55</v>
      </c>
      <c r="CJ29">
        <f>IF([1]Sheet1!CK29="","",[1]Sheet1!CK29)</f>
        <v>1668.2</v>
      </c>
      <c r="CK29">
        <f>IF([1]Sheet1!CL29="","",[1]Sheet1!CL29)</f>
        <v>254</v>
      </c>
      <c r="CL29">
        <f>IF([1]Sheet1!CM29="","",[1]Sheet1!CM29)</f>
        <v>1469.1</v>
      </c>
      <c r="CM29" t="str">
        <f>IF([1]Sheet1!CN29="","",[1]Sheet1!CN29)</f>
        <v>Sell</v>
      </c>
      <c r="CN29" t="str">
        <f>IF([1]Sheet1!CO29="","",[1]Sheet1!CO29)</f>
        <v>LAST_WINNER</v>
      </c>
      <c r="CO29">
        <f>IF([1]Sheet1!CP29="","",[1]Sheet1!CP29)</f>
        <v>27</v>
      </c>
      <c r="CP29">
        <f>IF([1]Sheet1!CQ29="","",[1]Sheet1!CQ29)</f>
        <v>1680</v>
      </c>
      <c r="CQ29" t="str">
        <f>IF([1]Sheet1!CR29="","",[1]Sheet1!CR29)</f>
        <v>BEARISH</v>
      </c>
      <c r="CR29" t="str">
        <f>IF([1]Sheet1!CS29="","",[1]Sheet1!CS29)</f>
        <v>BEARISH</v>
      </c>
      <c r="CS29" t="b">
        <f>IF([1]Sheet1!CT29="","",[1]Sheet1!CT29)</f>
        <v>1</v>
      </c>
      <c r="CT29" t="str">
        <f>IF([1]Sheet1!CU29="","",[1]Sheet1!CU29)</f>
        <v>na</v>
      </c>
      <c r="CU29" t="str">
        <f>IF([1]Sheet1!CV29="","",[1]Sheet1!CV29)</f>
        <v>na</v>
      </c>
      <c r="CV29" t="str">
        <f>IF([1]Sheet1!CW29="","",[1]Sheet1!CW29)</f>
        <v>BULLISH</v>
      </c>
      <c r="CW29">
        <f>IF([1]Sheet1!CX29="","",[1]Sheet1!CX29)</f>
        <v>10</v>
      </c>
      <c r="CX29">
        <f>IF([1]Sheet1!CY29="","",[1]Sheet1!CY29)</f>
        <v>279</v>
      </c>
      <c r="CY29" t="b">
        <f>IF([1]Sheet1!CZ29="","",[1]Sheet1!CZ29)</f>
        <v>0</v>
      </c>
      <c r="CZ29">
        <f>IF([1]Sheet1!DA29="","",[1]Sheet1!DA29)</f>
        <v>40.96</v>
      </c>
      <c r="DA29">
        <f>IF([1]Sheet1!DB29="","",[1]Sheet1!DB29)</f>
        <v>40.31</v>
      </c>
      <c r="DB29" t="str">
        <f>IF([1]Sheet1!DC29="","",[1]Sheet1!DC29)</f>
        <v/>
      </c>
      <c r="DC29" t="b">
        <f t="shared" si="0"/>
        <v>0</v>
      </c>
      <c r="DD29" t="b">
        <f t="shared" si="1"/>
        <v>0</v>
      </c>
      <c r="DE29" t="b">
        <f t="shared" si="2"/>
        <v>0</v>
      </c>
      <c r="DF29" t="b">
        <f t="shared" si="3"/>
        <v>0</v>
      </c>
      <c r="DG29" t="str">
        <f>IF([1]Sheet1!DH29="","",[1]Sheet1!DH29)</f>
        <v/>
      </c>
    </row>
    <row r="30" spans="1:111" x14ac:dyDescent="0.25">
      <c r="A30" t="str">
        <f>IF([1]Sheet1!B30="","",[1]Sheet1!B30)</f>
        <v>SIEMENS</v>
      </c>
      <c r="B30">
        <f>IF([1]Sheet1!C30="","",[1]Sheet1!C30)</f>
        <v>150</v>
      </c>
      <c r="C30">
        <f>IF([1]Sheet1!D30="","",[1]Sheet1!D30)</f>
        <v>50</v>
      </c>
      <c r="D30">
        <f>IF([1]Sheet1!E30="","",[1]Sheet1!E30)</f>
        <v>6000</v>
      </c>
      <c r="E30" t="str">
        <f>IF([1]Sheet1!F30="","",[1]Sheet1!F30)</f>
        <v>Producer Manufacturing</v>
      </c>
      <c r="F30" t="str">
        <f>IF([1]Sheet1!G30="","",[1]Sheet1!G30)</f>
        <v>Electrical Products</v>
      </c>
      <c r="G30" t="str">
        <f>IF([1]Sheet1!H30="","",[1]Sheet1!H30)</f>
        <v xml:space="preserve">SIEMENS LTD                         </v>
      </c>
      <c r="H30" t="str">
        <f>IF([1]Sheet1!I30="","",[1]Sheet1!I30)</f>
        <v>SIEMENS</v>
      </c>
      <c r="I30" t="str">
        <f>IF([1]Sheet1!J30="","",[1]Sheet1!J30)</f>
        <v>NSE:SIEMENS!1</v>
      </c>
      <c r="J30" t="str">
        <f>IF([1]Sheet1!K30="","",[1]Sheet1!K30)</f>
        <v>Siemens Ltd.</v>
      </c>
      <c r="K30" t="str">
        <f>IF([1]Sheet1!L30="","",[1]Sheet1!L30)</f>
        <v>#fc5a5a97</v>
      </c>
      <c r="L30">
        <f>IF([1]Sheet1!M30="","",[1]Sheet1!M30)</f>
        <v>4066.6</v>
      </c>
      <c r="M30">
        <f>IF([1]Sheet1!N30="","",[1]Sheet1!N30)</f>
        <v>-1.7705742</v>
      </c>
      <c r="N30">
        <f>IF([1]Sheet1!O30="","",[1]Sheet1!O30)</f>
        <v>-73.3</v>
      </c>
      <c r="O30">
        <f>IF([1]Sheet1!P30="","",[1]Sheet1!P30)</f>
        <v>1464300</v>
      </c>
      <c r="P30">
        <f>IF([1]Sheet1!Q30="","",[1]Sheet1!Q30)</f>
        <v>-1.7512076999999999</v>
      </c>
      <c r="Q30">
        <f>IF([1]Sheet1!R30="","",[1]Sheet1!R30)</f>
        <v>-26100</v>
      </c>
      <c r="R30">
        <f>IF([1]Sheet1!S30="","",[1]Sheet1!S30)</f>
        <v>746</v>
      </c>
      <c r="S30">
        <f>IF([1]Sheet1!T30="","",[1]Sheet1!T30)</f>
        <v>-1.7705742</v>
      </c>
      <c r="T30">
        <f>IF([1]Sheet1!U30="","",[1]Sheet1!U30)</f>
        <v>-792</v>
      </c>
      <c r="U30" t="str">
        <f>IF([1]Sheet1!V30="","",[1]Sheet1!V30)</f>
        <v>Long Unwinding</v>
      </c>
      <c r="V30">
        <f>IF([1]Sheet1!W30="","",[1]Sheet1!W30)</f>
        <v>4050</v>
      </c>
      <c r="W30">
        <f>IF([1]Sheet1!X30="","",[1]Sheet1!X30)</f>
        <v>4000</v>
      </c>
      <c r="X30">
        <f>IF([1]Sheet1!Y30="","",[1]Sheet1!Y30)</f>
        <v>3950</v>
      </c>
      <c r="Y30">
        <f>IF([1]Sheet1!Z30="","",[1]Sheet1!Z30)</f>
        <v>3900</v>
      </c>
      <c r="Z30">
        <f>IF([1]Sheet1!AA30="","",[1]Sheet1!AA30)</f>
        <v>3850</v>
      </c>
      <c r="AA30">
        <f>IF([1]Sheet1!AB30="","",[1]Sheet1!AB30)</f>
        <v>4100</v>
      </c>
      <c r="AB30">
        <f>IF([1]Sheet1!AC30="","",[1]Sheet1!AC30)</f>
        <v>4150</v>
      </c>
      <c r="AC30">
        <f>IF([1]Sheet1!AD30="","",[1]Sheet1!AD30)</f>
        <v>4200</v>
      </c>
      <c r="AD30">
        <f>IF([1]Sheet1!AE30="","",[1]Sheet1!AE30)</f>
        <v>4250</v>
      </c>
      <c r="AE30" t="str">
        <f>IF([1]Sheet1!AF30="","",[1]Sheet1!AF30)</f>
        <v>4,141.50</v>
      </c>
      <c r="AF30" t="str">
        <f>IF([1]Sheet1!AG30="","",[1]Sheet1!AG30)</f>
        <v>4,165.00</v>
      </c>
      <c r="AG30" t="str">
        <f>IF([1]Sheet1!AH30="","",[1]Sheet1!AH30)</f>
        <v>23.50</v>
      </c>
      <c r="AH30" t="str">
        <f>IF([1]Sheet1!AI30="","",[1]Sheet1!AI30)</f>
        <v>0.57</v>
      </c>
      <c r="AI30" t="str">
        <f>IF([1]Sheet1!AJ30="","",[1]Sheet1!AJ30)</f>
        <v>4,165.00</v>
      </c>
      <c r="AJ30">
        <f>IF([1]Sheet1!AK30="","",[1]Sheet1!AK30)</f>
        <v>178</v>
      </c>
      <c r="AK30" t="str">
        <f>IF([1]Sheet1!AL30="","",[1]Sheet1!AL30)</f>
        <v>0.07</v>
      </c>
      <c r="AL30" t="str">
        <f>IF([1]Sheet1!AM30="","",[1]Sheet1!AM30)</f>
        <v>-</v>
      </c>
      <c r="AM30" t="str">
        <f>IF([1]Sheet1!AN30="","",[1]Sheet1!AN30)</f>
        <v>-</v>
      </c>
      <c r="AN30" t="str">
        <f>IF([1]Sheet1!AO30="","",[1]Sheet1!AO30)</f>
        <v>-</v>
      </c>
      <c r="AO30" t="str">
        <f>IF([1]Sheet1!AP30="","",[1]Sheet1!AP30)</f>
        <v>VR151</v>
      </c>
      <c r="AP30" t="b">
        <f>IF([1]Sheet1!AQ30="","",[1]Sheet1!AQ30)</f>
        <v>0</v>
      </c>
      <c r="AQ30">
        <f>IF([1]Sheet1!AR30="","",[1]Sheet1!AR30)</f>
        <v>0</v>
      </c>
      <c r="AR30">
        <f>IF([1]Sheet1!AS30="","",[1]Sheet1!AS30)</f>
        <v>0</v>
      </c>
      <c r="AS30">
        <f>IF([1]Sheet1!AT30="","",[1]Sheet1!AT30)</f>
        <v>0</v>
      </c>
      <c r="AT30">
        <f>IF([1]Sheet1!AU30="","",[1]Sheet1!AU30)</f>
        <v>0</v>
      </c>
      <c r="AU30">
        <f>IF([1]Sheet1!AV30="","",[1]Sheet1!AV30)</f>
        <v>0</v>
      </c>
      <c r="AV30">
        <f>IF([1]Sheet1!AW30="","",[1]Sheet1!AW30)</f>
        <v>0</v>
      </c>
      <c r="AW30">
        <f>IF([1]Sheet1!AX30="","",[1]Sheet1!AX30)</f>
        <v>0</v>
      </c>
      <c r="AX30">
        <f>IF([1]Sheet1!AY30="","",[1]Sheet1!AY30)</f>
        <v>0</v>
      </c>
      <c r="AY30">
        <f>IF([1]Sheet1!AZ30="","",[1]Sheet1!AZ30)</f>
        <v>0</v>
      </c>
      <c r="AZ30" t="b">
        <f>IF([1]Sheet1!BA30="","",[1]Sheet1!BA30)</f>
        <v>0</v>
      </c>
      <c r="BA30" t="b">
        <f>IF([1]Sheet1!BB30="","",[1]Sheet1!BB30)</f>
        <v>0</v>
      </c>
      <c r="BB30" t="b">
        <f>IF([1]Sheet1!BC30="","",[1]Sheet1!BC30)</f>
        <v>0</v>
      </c>
      <c r="BC30" t="b">
        <f>IF([1]Sheet1!BD30="","",[1]Sheet1!BD30)</f>
        <v>0</v>
      </c>
      <c r="BD30">
        <f>IF([1]Sheet1!BE30="","",[1]Sheet1!BE30)</f>
        <v>34.68</v>
      </c>
      <c r="BE30">
        <f>IF([1]Sheet1!BF30="","",[1]Sheet1!BF30)</f>
        <v>35.01</v>
      </c>
      <c r="BF30">
        <f>IF([1]Sheet1!BG30="","",[1]Sheet1!BG30)</f>
        <v>-1.55</v>
      </c>
      <c r="BG30">
        <f>IF([1]Sheet1!BH30="","",[1]Sheet1!BH30)</f>
        <v>92.34</v>
      </c>
      <c r="BH30">
        <f>IF([1]Sheet1!BI30="","",[1]Sheet1!BI30)</f>
        <v>74.599999999999994</v>
      </c>
      <c r="BI30">
        <f>IF([1]Sheet1!BJ30="","",[1]Sheet1!BJ30)</f>
        <v>52.22</v>
      </c>
      <c r="BJ30" t="b">
        <f>IF([1]Sheet1!BK30="","",[1]Sheet1!BK30)</f>
        <v>0</v>
      </c>
      <c r="BK30">
        <f>IF([1]Sheet1!BL30="","",[1]Sheet1!BL30)</f>
        <v>0.44</v>
      </c>
      <c r="BL30">
        <f>IF([1]Sheet1!BM30="","",[1]Sheet1!BM30)</f>
        <v>11.86</v>
      </c>
      <c r="BM30">
        <f>IF([1]Sheet1!BN30="","",[1]Sheet1!BN30)</f>
        <v>35.340000000000003</v>
      </c>
      <c r="BN30">
        <f>IF([1]Sheet1!BO30="","",[1]Sheet1!BO30)</f>
        <v>0</v>
      </c>
      <c r="BO30" t="str">
        <f>IF([1]Sheet1!BP30="","",[1]Sheet1!BP30)</f>
        <v>CAPITAL GOODS</v>
      </c>
      <c r="BP30">
        <f>IF([1]Sheet1!BQ30="","",[1]Sheet1!BQ30)</f>
        <v>4073.1</v>
      </c>
      <c r="BQ30">
        <f>IF([1]Sheet1!BR30="","",[1]Sheet1!BR30)</f>
        <v>2.84</v>
      </c>
      <c r="BR30">
        <f>IF([1]Sheet1!BS30="","",[1]Sheet1!BS30)</f>
        <v>-66.8</v>
      </c>
      <c r="BS30">
        <f>IF([1]Sheet1!BT30="","",[1]Sheet1!BT30)</f>
        <v>-1.61</v>
      </c>
      <c r="BT30" t="b">
        <f>IF([1]Sheet1!BU30="","",[1]Sheet1!BU30)</f>
        <v>0</v>
      </c>
      <c r="BU30" t="b">
        <f>IF([1]Sheet1!BV30="","",[1]Sheet1!BV30)</f>
        <v>0</v>
      </c>
      <c r="BV30">
        <f>IF([1]Sheet1!BW30="","",[1]Sheet1!BW30)</f>
        <v>0</v>
      </c>
      <c r="BW30">
        <f>IF([1]Sheet1!BX30="","",[1]Sheet1!BX30)</f>
        <v>1.1399999999999999</v>
      </c>
      <c r="BX30">
        <f>IF([1]Sheet1!BY30="","",[1]Sheet1!BY30)</f>
        <v>-2.56</v>
      </c>
      <c r="BY30">
        <f>IF([1]Sheet1!BZ30="","",[1]Sheet1!BZ30)</f>
        <v>44.47</v>
      </c>
      <c r="BZ30">
        <f>IF([1]Sheet1!CA30="","",[1]Sheet1!CA30)</f>
        <v>4073.1</v>
      </c>
      <c r="CA30">
        <f>IF([1]Sheet1!CB30="","",[1]Sheet1!CB30)</f>
        <v>-1.55</v>
      </c>
      <c r="CB30" t="str">
        <f>IF([1]Sheet1!CC30="","",[1]Sheet1!CC30)</f>
        <v>Short Buildup</v>
      </c>
      <c r="CC30">
        <f>IF([1]Sheet1!CD30="","",[1]Sheet1!CD30)</f>
        <v>1.65</v>
      </c>
      <c r="CD30">
        <f>IF([1]Sheet1!CE30="","",[1]Sheet1!CE30)</f>
        <v>-1.61</v>
      </c>
      <c r="CE30">
        <f>IF([1]Sheet1!CF30="","",[1]Sheet1!CF30)</f>
        <v>-49.63</v>
      </c>
      <c r="CF30" t="str">
        <f>IF([1]Sheet1!CG30="","",[1]Sheet1!CG30)</f>
        <v>Short Buildup</v>
      </c>
      <c r="CG30">
        <f>IF([1]Sheet1!CH30="","",[1]Sheet1!CH30)</f>
        <v>36.11</v>
      </c>
      <c r="CH30" t="str">
        <f>IF([1]Sheet1!CI30="","",[1]Sheet1!CI30)</f>
        <v>NSE:SIEMENS1!</v>
      </c>
      <c r="CI30">
        <f>IF([1]Sheet1!CJ30="","",[1]Sheet1!CJ30)</f>
        <v>0</v>
      </c>
      <c r="CJ30">
        <f>IF([1]Sheet1!CK30="","",[1]Sheet1!CK30)</f>
        <v>0</v>
      </c>
      <c r="CK30">
        <f>IF([1]Sheet1!CL30="","",[1]Sheet1!CL30)</f>
        <v>0</v>
      </c>
      <c r="CL30">
        <f>IF([1]Sheet1!CM30="","",[1]Sheet1!CM30)</f>
        <v>0</v>
      </c>
      <c r="CM30">
        <f>IF([1]Sheet1!CN30="","",[1]Sheet1!CN30)</f>
        <v>0</v>
      </c>
      <c r="CN30">
        <f>IF([1]Sheet1!CO30="","",[1]Sheet1!CO30)</f>
        <v>0</v>
      </c>
      <c r="CO30">
        <f>IF([1]Sheet1!CP30="","",[1]Sheet1!CP30)</f>
        <v>0</v>
      </c>
      <c r="CP30">
        <f>IF([1]Sheet1!CQ30="","",[1]Sheet1!CQ30)</f>
        <v>0</v>
      </c>
      <c r="CQ30" t="str">
        <f>IF([1]Sheet1!CR30="","",[1]Sheet1!CR30)</f>
        <v>BEARISH</v>
      </c>
      <c r="CR30" t="str">
        <f>IF([1]Sheet1!CS30="","",[1]Sheet1!CS30)</f>
        <v>BEARISH</v>
      </c>
      <c r="CS30" t="b">
        <f>IF([1]Sheet1!CT30="","",[1]Sheet1!CT30)</f>
        <v>0</v>
      </c>
      <c r="CT30" t="str">
        <f>IF([1]Sheet1!CU30="","",[1]Sheet1!CU30)</f>
        <v>na</v>
      </c>
      <c r="CU30" t="str">
        <f>IF([1]Sheet1!CV30="","",[1]Sheet1!CV30)</f>
        <v>na</v>
      </c>
      <c r="CV30" t="str">
        <f>IF([1]Sheet1!CW30="","",[1]Sheet1!CW30)</f>
        <v>na</v>
      </c>
      <c r="CW30">
        <f>IF([1]Sheet1!CX30="","",[1]Sheet1!CX30)</f>
        <v>0</v>
      </c>
      <c r="CX30">
        <f>IF([1]Sheet1!CY30="","",[1]Sheet1!CY30)</f>
        <v>0</v>
      </c>
      <c r="CY30" t="b">
        <f>IF([1]Sheet1!CZ30="","",[1]Sheet1!CZ30)</f>
        <v>0</v>
      </c>
      <c r="CZ30">
        <f>IF([1]Sheet1!DA30="","",[1]Sheet1!DA30)</f>
        <v>14.25</v>
      </c>
      <c r="DA30">
        <f>IF([1]Sheet1!DB30="","",[1]Sheet1!DB30)</f>
        <v>14.6</v>
      </c>
      <c r="DB30" t="str">
        <f>IF([1]Sheet1!DC30="","",[1]Sheet1!DC30)</f>
        <v/>
      </c>
      <c r="DC30" t="b">
        <f t="shared" si="0"/>
        <v>0</v>
      </c>
      <c r="DD30" t="b">
        <f t="shared" si="1"/>
        <v>0</v>
      </c>
      <c r="DE30" t="b">
        <f t="shared" si="2"/>
        <v>0</v>
      </c>
      <c r="DF30" t="b">
        <f t="shared" si="3"/>
        <v>0</v>
      </c>
      <c r="DG30" t="str">
        <f>IF([1]Sheet1!DH30="","",[1]Sheet1!DH30)</f>
        <v/>
      </c>
    </row>
    <row r="31" spans="1:111" x14ac:dyDescent="0.25">
      <c r="A31" t="str">
        <f>IF([1]Sheet1!B31="","",[1]Sheet1!B31)</f>
        <v>POLYCAB</v>
      </c>
      <c r="B31">
        <f>IF([1]Sheet1!C31="","",[1]Sheet1!C31)</f>
        <v>100</v>
      </c>
      <c r="C31">
        <f>IF([1]Sheet1!D31="","",[1]Sheet1!D31)</f>
        <v>50</v>
      </c>
      <c r="D31">
        <f>IF([1]Sheet1!E31="","",[1]Sheet1!E31)</f>
        <v>4000</v>
      </c>
      <c r="E31" t="str">
        <f>IF([1]Sheet1!F31="","",[1]Sheet1!F31)</f>
        <v>Producer Manufacturing</v>
      </c>
      <c r="F31" t="str">
        <f>IF([1]Sheet1!G31="","",[1]Sheet1!G31)</f>
        <v>Electrical Products</v>
      </c>
      <c r="G31" t="str">
        <f>IF([1]Sheet1!H31="","",[1]Sheet1!H31)</f>
        <v xml:space="preserve">POLYCAB INDIA LIMITED               </v>
      </c>
      <c r="H31" t="str">
        <f>IF([1]Sheet1!I31="","",[1]Sheet1!I31)</f>
        <v>POLYCAB</v>
      </c>
      <c r="I31" t="str">
        <f>IF([1]Sheet1!J31="","",[1]Sheet1!J31)</f>
        <v>NSE:POLYCAB!1</v>
      </c>
      <c r="J31" t="str">
        <f>IF([1]Sheet1!K31="","",[1]Sheet1!K31)</f>
        <v>Polycab India Ltd.</v>
      </c>
      <c r="K31" t="str">
        <f>IF([1]Sheet1!L31="","",[1]Sheet1!L31)</f>
        <v>#fc5a5a93</v>
      </c>
      <c r="L31">
        <f>IF([1]Sheet1!M31="","",[1]Sheet1!M31)</f>
        <v>4331.8500000000004</v>
      </c>
      <c r="M31">
        <f>IF([1]Sheet1!N31="","",[1]Sheet1!N31)</f>
        <v>-1.7152775</v>
      </c>
      <c r="N31">
        <f>IF([1]Sheet1!O31="","",[1]Sheet1!O31)</f>
        <v>-75.599999999999994</v>
      </c>
      <c r="O31">
        <f>IF([1]Sheet1!P31="","",[1]Sheet1!P31)</f>
        <v>2370100</v>
      </c>
      <c r="P31">
        <f>IF([1]Sheet1!Q31="","",[1]Sheet1!Q31)</f>
        <v>-0.90312329999999996</v>
      </c>
      <c r="Q31">
        <f>IF([1]Sheet1!R31="","",[1]Sheet1!R31)</f>
        <v>-21600</v>
      </c>
      <c r="R31">
        <f>IF([1]Sheet1!S31="","",[1]Sheet1!S31)</f>
        <v>337</v>
      </c>
      <c r="S31">
        <f>IF([1]Sheet1!T31="","",[1]Sheet1!T31)</f>
        <v>-1.7152775</v>
      </c>
      <c r="T31">
        <f>IF([1]Sheet1!U31="","",[1]Sheet1!U31)</f>
        <v>-1092</v>
      </c>
      <c r="U31" t="str">
        <f>IF([1]Sheet1!V31="","",[1]Sheet1!V31)</f>
        <v>Long Unwinding</v>
      </c>
      <c r="V31">
        <f>IF([1]Sheet1!W31="","",[1]Sheet1!W31)</f>
        <v>4300</v>
      </c>
      <c r="W31">
        <f>IF([1]Sheet1!X31="","",[1]Sheet1!X31)</f>
        <v>4250</v>
      </c>
      <c r="X31">
        <f>IF([1]Sheet1!Y31="","",[1]Sheet1!Y31)</f>
        <v>4200</v>
      </c>
      <c r="Y31">
        <f>IF([1]Sheet1!Z31="","",[1]Sheet1!Z31)</f>
        <v>4150</v>
      </c>
      <c r="Z31">
        <f>IF([1]Sheet1!AA31="","",[1]Sheet1!AA31)</f>
        <v>4100</v>
      </c>
      <c r="AA31">
        <f>IF([1]Sheet1!AB31="","",[1]Sheet1!AB31)</f>
        <v>4350</v>
      </c>
      <c r="AB31">
        <f>IF([1]Sheet1!AC31="","",[1]Sheet1!AC31)</f>
        <v>4400</v>
      </c>
      <c r="AC31">
        <f>IF([1]Sheet1!AD31="","",[1]Sheet1!AD31)</f>
        <v>4450</v>
      </c>
      <c r="AD31">
        <f>IF([1]Sheet1!AE31="","",[1]Sheet1!AE31)</f>
        <v>4500</v>
      </c>
      <c r="AE31" t="str">
        <f>IF([1]Sheet1!AF31="","",[1]Sheet1!AF31)</f>
        <v>4,422.70</v>
      </c>
      <c r="AF31" t="str">
        <f>IF([1]Sheet1!AG31="","",[1]Sheet1!AG31)</f>
        <v>4,450.00</v>
      </c>
      <c r="AG31" t="str">
        <f>IF([1]Sheet1!AH31="","",[1]Sheet1!AH31)</f>
        <v>27.30</v>
      </c>
      <c r="AH31" t="str">
        <f>IF([1]Sheet1!AI31="","",[1]Sheet1!AI31)</f>
        <v>0.62</v>
      </c>
      <c r="AI31" t="str">
        <f>IF([1]Sheet1!AJ31="","",[1]Sheet1!AJ31)</f>
        <v>4,450.00</v>
      </c>
      <c r="AJ31">
        <f>IF([1]Sheet1!AK31="","",[1]Sheet1!AK31)</f>
        <v>1661</v>
      </c>
      <c r="AK31" t="str">
        <f>IF([1]Sheet1!AL31="","",[1]Sheet1!AL31)</f>
        <v>0.74</v>
      </c>
      <c r="AL31" t="str">
        <f>IF([1]Sheet1!AM31="","",[1]Sheet1!AM31)</f>
        <v>-</v>
      </c>
      <c r="AM31" t="str">
        <f>IF([1]Sheet1!AN31="","",[1]Sheet1!AN31)</f>
        <v>-</v>
      </c>
      <c r="AN31" t="str">
        <f>IF([1]Sheet1!AO31="","",[1]Sheet1!AO31)</f>
        <v>-</v>
      </c>
      <c r="AO31" t="str">
        <f>IF([1]Sheet1!AP31="","",[1]Sheet1!AP31)</f>
        <v>VR88</v>
      </c>
      <c r="AP31" t="b">
        <f>IF([1]Sheet1!AQ31="","",[1]Sheet1!AQ31)</f>
        <v>0</v>
      </c>
      <c r="AQ31">
        <f>IF([1]Sheet1!AR31="","",[1]Sheet1!AR31)</f>
        <v>0</v>
      </c>
      <c r="AR31">
        <f>IF([1]Sheet1!AS31="","",[1]Sheet1!AS31)</f>
        <v>0</v>
      </c>
      <c r="AS31">
        <f>IF([1]Sheet1!AT31="","",[1]Sheet1!AT31)</f>
        <v>0</v>
      </c>
      <c r="AT31">
        <f>IF([1]Sheet1!AU31="","",[1]Sheet1!AU31)</f>
        <v>0</v>
      </c>
      <c r="AU31">
        <f>IF([1]Sheet1!AV31="","",[1]Sheet1!AV31)</f>
        <v>0</v>
      </c>
      <c r="AV31">
        <f>IF([1]Sheet1!AW31="","",[1]Sheet1!AW31)</f>
        <v>0</v>
      </c>
      <c r="AW31">
        <f>IF([1]Sheet1!AX31="","",[1]Sheet1!AX31)</f>
        <v>0</v>
      </c>
      <c r="AX31">
        <f>IF([1]Sheet1!AY31="","",[1]Sheet1!AY31)</f>
        <v>0</v>
      </c>
      <c r="AY31">
        <f>IF([1]Sheet1!AZ31="","",[1]Sheet1!AZ31)</f>
        <v>0</v>
      </c>
      <c r="AZ31" t="b">
        <f>IF([1]Sheet1!BA31="","",[1]Sheet1!BA31)</f>
        <v>0</v>
      </c>
      <c r="BA31" t="b">
        <f>IF([1]Sheet1!BB31="","",[1]Sheet1!BB31)</f>
        <v>0</v>
      </c>
      <c r="BB31" t="b">
        <f>IF([1]Sheet1!BC31="","",[1]Sheet1!BC31)</f>
        <v>0</v>
      </c>
      <c r="BC31" t="b">
        <f>IF([1]Sheet1!BD31="","",[1]Sheet1!BD31)</f>
        <v>0</v>
      </c>
      <c r="BD31">
        <f>IF([1]Sheet1!BE31="","",[1]Sheet1!BE31)</f>
        <v>67.37</v>
      </c>
      <c r="BE31">
        <f>IF([1]Sheet1!BF31="","",[1]Sheet1!BF31)</f>
        <v>73.23</v>
      </c>
      <c r="BF31">
        <f>IF([1]Sheet1!BG31="","",[1]Sheet1!BG31)</f>
        <v>3.9</v>
      </c>
      <c r="BG31">
        <f>IF([1]Sheet1!BH31="","",[1]Sheet1!BH31)</f>
        <v>99.6</v>
      </c>
      <c r="BH31">
        <f>IF([1]Sheet1!BI31="","",[1]Sheet1!BI31)</f>
        <v>98.41</v>
      </c>
      <c r="BI31">
        <f>IF([1]Sheet1!BJ31="","",[1]Sheet1!BJ31)</f>
        <v>86.14</v>
      </c>
      <c r="BJ31" t="b">
        <f>IF([1]Sheet1!BK31="","",[1]Sheet1!BK31)</f>
        <v>1</v>
      </c>
      <c r="BK31">
        <f>IF([1]Sheet1!BL31="","",[1]Sheet1!BL31)</f>
        <v>0.52</v>
      </c>
      <c r="BL31">
        <f>IF([1]Sheet1!BM31="","",[1]Sheet1!BM31)</f>
        <v>14.56</v>
      </c>
      <c r="BM31">
        <f>IF([1]Sheet1!BN31="","",[1]Sheet1!BN31)</f>
        <v>79.099999999999994</v>
      </c>
      <c r="BN31">
        <f>IF([1]Sheet1!BO31="","",[1]Sheet1!BO31)</f>
        <v>0</v>
      </c>
      <c r="BO31" t="str">
        <f>IF([1]Sheet1!BP31="","",[1]Sheet1!BP31)</f>
        <v>CAPITAL GOODS</v>
      </c>
      <c r="BP31">
        <f>IF([1]Sheet1!BQ31="","",[1]Sheet1!BQ31)</f>
        <v>4328.75</v>
      </c>
      <c r="BQ31">
        <f>IF([1]Sheet1!BR31="","",[1]Sheet1!BR31)</f>
        <v>0</v>
      </c>
      <c r="BR31">
        <f>IF([1]Sheet1!BS31="","",[1]Sheet1!BS31)</f>
        <v>-78.7</v>
      </c>
      <c r="BS31">
        <f>IF([1]Sheet1!BT31="","",[1]Sheet1!BT31)</f>
        <v>-1.79</v>
      </c>
      <c r="BT31" t="b">
        <f>IF([1]Sheet1!BU31="","",[1]Sheet1!BU31)</f>
        <v>1</v>
      </c>
      <c r="BU31" t="b">
        <f>IF([1]Sheet1!BV31="","",[1]Sheet1!BV31)</f>
        <v>0</v>
      </c>
      <c r="BV31" t="str">
        <f>IF([1]Sheet1!BW31="","",[1]Sheet1!BW31)</f>
        <v>BEARISH</v>
      </c>
      <c r="BW31">
        <f>IF([1]Sheet1!BX31="","",[1]Sheet1!BX31)</f>
        <v>-28.79</v>
      </c>
      <c r="BX31">
        <f>IF([1]Sheet1!BY31="","",[1]Sheet1!BY31)</f>
        <v>2.85</v>
      </c>
      <c r="BY31">
        <f>IF([1]Sheet1!BZ31="","",[1]Sheet1!BZ31)</f>
        <v>9.3800000000000008</v>
      </c>
      <c r="BZ31">
        <f>IF([1]Sheet1!CA31="","",[1]Sheet1!CA31)</f>
        <v>4328.75</v>
      </c>
      <c r="CA31">
        <f>IF([1]Sheet1!CB31="","",[1]Sheet1!CB31)</f>
        <v>3.89</v>
      </c>
      <c r="CB31" t="str">
        <f>IF([1]Sheet1!CC31="","",[1]Sheet1!CC31)</f>
        <v>Significant Short Covering</v>
      </c>
      <c r="CC31">
        <f>IF([1]Sheet1!CD31="","",[1]Sheet1!CD31)</f>
        <v>-0.24</v>
      </c>
      <c r="CD31">
        <f>IF([1]Sheet1!CE31="","",[1]Sheet1!CE31)</f>
        <v>-1.79</v>
      </c>
      <c r="CE31">
        <f>IF([1]Sheet1!CF31="","",[1]Sheet1!CF31)</f>
        <v>-75.22</v>
      </c>
      <c r="CF31" t="str">
        <f>IF([1]Sheet1!CG31="","",[1]Sheet1!CG31)</f>
        <v>Long Unwinding</v>
      </c>
      <c r="CG31">
        <f>IF([1]Sheet1!CH31="","",[1]Sheet1!CH31)</f>
        <v>5.95</v>
      </c>
      <c r="CH31" t="str">
        <f>IF([1]Sheet1!CI31="","",[1]Sheet1!CI31)</f>
        <v>NSE:POLYCAB1!</v>
      </c>
      <c r="CI31">
        <f>IF([1]Sheet1!CJ31="","",[1]Sheet1!CJ31)</f>
        <v>125</v>
      </c>
      <c r="CJ31">
        <f>IF([1]Sheet1!CK31="","",[1]Sheet1!CK31)</f>
        <v>5494.8</v>
      </c>
      <c r="CK31">
        <f>IF([1]Sheet1!CL31="","",[1]Sheet1!CL31)</f>
        <v>104</v>
      </c>
      <c r="CL31">
        <f>IF([1]Sheet1!CM31="","",[1]Sheet1!CM31)</f>
        <v>5428.2</v>
      </c>
      <c r="CM31" t="str">
        <f>IF([1]Sheet1!CN31="","",[1]Sheet1!CN31)</f>
        <v>Sell</v>
      </c>
      <c r="CN31" t="str">
        <f>IF([1]Sheet1!CO31="","",[1]Sheet1!CO31)</f>
        <v>LAST_WINNER</v>
      </c>
      <c r="CO31">
        <f>IF([1]Sheet1!CP31="","",[1]Sheet1!CP31)</f>
        <v>1</v>
      </c>
      <c r="CP31">
        <f>IF([1]Sheet1!CQ31="","",[1]Sheet1!CQ31)</f>
        <v>4500</v>
      </c>
      <c r="CQ31" t="str">
        <f>IF([1]Sheet1!CR31="","",[1]Sheet1!CR31)</f>
        <v>BULLISH</v>
      </c>
      <c r="CR31" t="str">
        <f>IF([1]Sheet1!CS31="","",[1]Sheet1!CS31)</f>
        <v>BEARISH</v>
      </c>
      <c r="CS31" t="b">
        <f>IF([1]Sheet1!CT31="","",[1]Sheet1!CT31)</f>
        <v>1</v>
      </c>
      <c r="CT31" t="str">
        <f>IF([1]Sheet1!CU31="","",[1]Sheet1!CU31)</f>
        <v>na</v>
      </c>
      <c r="CU31" t="str">
        <f>IF([1]Sheet1!CV31="","",[1]Sheet1!CV31)</f>
        <v>BEARISH_ALIGNMENT</v>
      </c>
      <c r="CV31" t="str">
        <f>IF([1]Sheet1!CW31="","",[1]Sheet1!CW31)</f>
        <v>BEARISH</v>
      </c>
      <c r="CW31">
        <f>IF([1]Sheet1!CX31="","",[1]Sheet1!CX31)</f>
        <v>18</v>
      </c>
      <c r="CX31">
        <f>IF([1]Sheet1!CY31="","",[1]Sheet1!CY31)</f>
        <v>905</v>
      </c>
      <c r="CY31" t="b">
        <f>IF([1]Sheet1!CZ31="","",[1]Sheet1!CZ31)</f>
        <v>0</v>
      </c>
      <c r="CZ31">
        <f>IF([1]Sheet1!DA31="","",[1]Sheet1!DA31)</f>
        <v>83.29</v>
      </c>
      <c r="DA31">
        <f>IF([1]Sheet1!DB31="","",[1]Sheet1!DB31)</f>
        <v>86.11</v>
      </c>
      <c r="DB31" t="str">
        <f>IF([1]Sheet1!DC31="","",[1]Sheet1!DC31)</f>
        <v>BANNED</v>
      </c>
      <c r="DC31" t="b">
        <f t="shared" si="0"/>
        <v>0</v>
      </c>
      <c r="DD31" t="b">
        <f t="shared" si="1"/>
        <v>0</v>
      </c>
      <c r="DE31" t="b">
        <f t="shared" si="2"/>
        <v>0</v>
      </c>
      <c r="DF31" t="b">
        <f t="shared" si="3"/>
        <v>0</v>
      </c>
      <c r="DG31" t="str">
        <f>IF([1]Sheet1!DH31="","",[1]Sheet1!DH31)</f>
        <v/>
      </c>
    </row>
    <row r="32" spans="1:111" x14ac:dyDescent="0.25">
      <c r="A32" t="str">
        <f>IF([1]Sheet1!B32="","",[1]Sheet1!B32)</f>
        <v>POLYCAB</v>
      </c>
      <c r="B32">
        <f>IF([1]Sheet1!C32="","",[1]Sheet1!C32)</f>
        <v>100</v>
      </c>
      <c r="C32">
        <f>IF([1]Sheet1!D32="","",[1]Sheet1!D32)</f>
        <v>50</v>
      </c>
      <c r="D32">
        <f>IF([1]Sheet1!E32="","",[1]Sheet1!E32)</f>
        <v>4000</v>
      </c>
      <c r="E32" t="str">
        <f>IF([1]Sheet1!F32="","",[1]Sheet1!F32)</f>
        <v>Producer Manufacturing</v>
      </c>
      <c r="F32" t="str">
        <f>IF([1]Sheet1!G32="","",[1]Sheet1!G32)</f>
        <v>Electrical Products</v>
      </c>
      <c r="G32" t="str">
        <f>IF([1]Sheet1!H32="","",[1]Sheet1!H32)</f>
        <v xml:space="preserve">POLYCAB INDIA LIMITED               </v>
      </c>
      <c r="H32" t="str">
        <f>IF([1]Sheet1!I32="","",[1]Sheet1!I32)</f>
        <v>POLYCAB</v>
      </c>
      <c r="I32" t="str">
        <f>IF([1]Sheet1!J32="","",[1]Sheet1!J32)</f>
        <v>NSE:POLYCAB!1</v>
      </c>
      <c r="J32" t="str">
        <f>IF([1]Sheet1!K32="","",[1]Sheet1!K32)</f>
        <v>Polycab India Ltd.</v>
      </c>
      <c r="K32" t="str">
        <f>IF([1]Sheet1!L32="","",[1]Sheet1!L32)</f>
        <v>#fc5a5a93</v>
      </c>
      <c r="L32">
        <f>IF([1]Sheet1!M32="","",[1]Sheet1!M32)</f>
        <v>4331.8500000000004</v>
      </c>
      <c r="M32">
        <f>IF([1]Sheet1!N32="","",[1]Sheet1!N32)</f>
        <v>-1.7152775</v>
      </c>
      <c r="N32">
        <f>IF([1]Sheet1!O32="","",[1]Sheet1!O32)</f>
        <v>-75.599999999999994</v>
      </c>
      <c r="O32">
        <f>IF([1]Sheet1!P32="","",[1]Sheet1!P32)</f>
        <v>2370100</v>
      </c>
      <c r="P32">
        <f>IF([1]Sheet1!Q32="","",[1]Sheet1!Q32)</f>
        <v>-0.90312329999999996</v>
      </c>
      <c r="Q32">
        <f>IF([1]Sheet1!R32="","",[1]Sheet1!R32)</f>
        <v>-21600</v>
      </c>
      <c r="R32">
        <f>IF([1]Sheet1!S32="","",[1]Sheet1!S32)</f>
        <v>337</v>
      </c>
      <c r="S32">
        <f>IF([1]Sheet1!T32="","",[1]Sheet1!T32)</f>
        <v>-1.7152775</v>
      </c>
      <c r="T32">
        <f>IF([1]Sheet1!U32="","",[1]Sheet1!U32)</f>
        <v>-1092</v>
      </c>
      <c r="U32" t="str">
        <f>IF([1]Sheet1!V32="","",[1]Sheet1!V32)</f>
        <v>Long Unwinding</v>
      </c>
      <c r="V32">
        <f>IF([1]Sheet1!W32="","",[1]Sheet1!W32)</f>
        <v>4300</v>
      </c>
      <c r="W32">
        <f>IF([1]Sheet1!X32="","",[1]Sheet1!X32)</f>
        <v>4250</v>
      </c>
      <c r="X32">
        <f>IF([1]Sheet1!Y32="","",[1]Sheet1!Y32)</f>
        <v>4200</v>
      </c>
      <c r="Y32">
        <f>IF([1]Sheet1!Z32="","",[1]Sheet1!Z32)</f>
        <v>4150</v>
      </c>
      <c r="Z32">
        <f>IF([1]Sheet1!AA32="","",[1]Sheet1!AA32)</f>
        <v>4100</v>
      </c>
      <c r="AA32">
        <f>IF([1]Sheet1!AB32="","",[1]Sheet1!AB32)</f>
        <v>4350</v>
      </c>
      <c r="AB32">
        <f>IF([1]Sheet1!AC32="","",[1]Sheet1!AC32)</f>
        <v>4400</v>
      </c>
      <c r="AC32">
        <f>IF([1]Sheet1!AD32="","",[1]Sheet1!AD32)</f>
        <v>4450</v>
      </c>
      <c r="AD32">
        <f>IF([1]Sheet1!AE32="","",[1]Sheet1!AE32)</f>
        <v>4500</v>
      </c>
      <c r="AE32" t="str">
        <f>IF([1]Sheet1!AF32="","",[1]Sheet1!AF32)</f>
        <v>4,422.70</v>
      </c>
      <c r="AF32" t="str">
        <f>IF([1]Sheet1!AG32="","",[1]Sheet1!AG32)</f>
        <v>4,450.00</v>
      </c>
      <c r="AG32" t="str">
        <f>IF([1]Sheet1!AH32="","",[1]Sheet1!AH32)</f>
        <v>27.30</v>
      </c>
      <c r="AH32" t="str">
        <f>IF([1]Sheet1!AI32="","",[1]Sheet1!AI32)</f>
        <v>0.62</v>
      </c>
      <c r="AI32" t="str">
        <f>IF([1]Sheet1!AJ32="","",[1]Sheet1!AJ32)</f>
        <v>4,450.00</v>
      </c>
      <c r="AJ32">
        <f>IF([1]Sheet1!AK32="","",[1]Sheet1!AK32)</f>
        <v>1661</v>
      </c>
      <c r="AK32" t="str">
        <f>IF([1]Sheet1!AL32="","",[1]Sheet1!AL32)</f>
        <v>0.74</v>
      </c>
      <c r="AL32" t="str">
        <f>IF([1]Sheet1!AM32="","",[1]Sheet1!AM32)</f>
        <v>-</v>
      </c>
      <c r="AM32" t="str">
        <f>IF([1]Sheet1!AN32="","",[1]Sheet1!AN32)</f>
        <v>-</v>
      </c>
      <c r="AN32" t="str">
        <f>IF([1]Sheet1!AO32="","",[1]Sheet1!AO32)</f>
        <v>-</v>
      </c>
      <c r="AO32" t="str">
        <f>IF([1]Sheet1!AP32="","",[1]Sheet1!AP32)</f>
        <v>VR88</v>
      </c>
      <c r="AP32" t="b">
        <f>IF([1]Sheet1!AQ32="","",[1]Sheet1!AQ32)</f>
        <v>0</v>
      </c>
      <c r="AQ32">
        <f>IF([1]Sheet1!AR32="","",[1]Sheet1!AR32)</f>
        <v>0</v>
      </c>
      <c r="AR32">
        <f>IF([1]Sheet1!AS32="","",[1]Sheet1!AS32)</f>
        <v>0</v>
      </c>
      <c r="AS32">
        <f>IF([1]Sheet1!AT32="","",[1]Sheet1!AT32)</f>
        <v>0</v>
      </c>
      <c r="AT32">
        <f>IF([1]Sheet1!AU32="","",[1]Sheet1!AU32)</f>
        <v>0</v>
      </c>
      <c r="AU32">
        <f>IF([1]Sheet1!AV32="","",[1]Sheet1!AV32)</f>
        <v>0</v>
      </c>
      <c r="AV32">
        <f>IF([1]Sheet1!AW32="","",[1]Sheet1!AW32)</f>
        <v>0</v>
      </c>
      <c r="AW32">
        <f>IF([1]Sheet1!AX32="","",[1]Sheet1!AX32)</f>
        <v>0</v>
      </c>
      <c r="AX32">
        <f>IF([1]Sheet1!AY32="","",[1]Sheet1!AY32)</f>
        <v>0</v>
      </c>
      <c r="AY32">
        <f>IF([1]Sheet1!AZ32="","",[1]Sheet1!AZ32)</f>
        <v>0</v>
      </c>
      <c r="AZ32" t="b">
        <f>IF([1]Sheet1!BA32="","",[1]Sheet1!BA32)</f>
        <v>0</v>
      </c>
      <c r="BA32" t="b">
        <f>IF([1]Sheet1!BB32="","",[1]Sheet1!BB32)</f>
        <v>0</v>
      </c>
      <c r="BB32" t="b">
        <f>IF([1]Sheet1!BC32="","",[1]Sheet1!BC32)</f>
        <v>0</v>
      </c>
      <c r="BC32" t="b">
        <f>IF([1]Sheet1!BD32="","",[1]Sheet1!BD32)</f>
        <v>0</v>
      </c>
      <c r="BD32">
        <f>IF([1]Sheet1!BE32="","",[1]Sheet1!BE32)</f>
        <v>67.37</v>
      </c>
      <c r="BE32">
        <f>IF([1]Sheet1!BF32="","",[1]Sheet1!BF32)</f>
        <v>73.23</v>
      </c>
      <c r="BF32">
        <f>IF([1]Sheet1!BG32="","",[1]Sheet1!BG32)</f>
        <v>3.9</v>
      </c>
      <c r="BG32">
        <f>IF([1]Sheet1!BH32="","",[1]Sheet1!BH32)</f>
        <v>99.6</v>
      </c>
      <c r="BH32">
        <f>IF([1]Sheet1!BI32="","",[1]Sheet1!BI32)</f>
        <v>98.41</v>
      </c>
      <c r="BI32">
        <f>IF([1]Sheet1!BJ32="","",[1]Sheet1!BJ32)</f>
        <v>86.14</v>
      </c>
      <c r="BJ32" t="b">
        <f>IF([1]Sheet1!BK32="","",[1]Sheet1!BK32)</f>
        <v>1</v>
      </c>
      <c r="BK32">
        <f>IF([1]Sheet1!BL32="","",[1]Sheet1!BL32)</f>
        <v>0.52</v>
      </c>
      <c r="BL32">
        <f>IF([1]Sheet1!BM32="","",[1]Sheet1!BM32)</f>
        <v>14.56</v>
      </c>
      <c r="BM32">
        <f>IF([1]Sheet1!BN32="","",[1]Sheet1!BN32)</f>
        <v>79.099999999999994</v>
      </c>
      <c r="BN32">
        <f>IF([1]Sheet1!BO32="","",[1]Sheet1!BO32)</f>
        <v>0</v>
      </c>
      <c r="BO32" t="str">
        <f>IF([1]Sheet1!BP32="","",[1]Sheet1!BP32)</f>
        <v>CAPITAL GOODS</v>
      </c>
      <c r="BP32">
        <f>IF([1]Sheet1!BQ32="","",[1]Sheet1!BQ32)</f>
        <v>4328.75</v>
      </c>
      <c r="BQ32">
        <f>IF([1]Sheet1!BR32="","",[1]Sheet1!BR32)</f>
        <v>0</v>
      </c>
      <c r="BR32">
        <f>IF([1]Sheet1!BS32="","",[1]Sheet1!BS32)</f>
        <v>-78.7</v>
      </c>
      <c r="BS32">
        <f>IF([1]Sheet1!BT32="","",[1]Sheet1!BT32)</f>
        <v>-1.79</v>
      </c>
      <c r="BT32" t="b">
        <f>IF([1]Sheet1!BU32="","",[1]Sheet1!BU32)</f>
        <v>1</v>
      </c>
      <c r="BU32" t="b">
        <f>IF([1]Sheet1!BV32="","",[1]Sheet1!BV32)</f>
        <v>0</v>
      </c>
      <c r="BV32" t="str">
        <f>IF([1]Sheet1!BW32="","",[1]Sheet1!BW32)</f>
        <v>BEARISH</v>
      </c>
      <c r="BW32">
        <f>IF([1]Sheet1!BX32="","",[1]Sheet1!BX32)</f>
        <v>-28.79</v>
      </c>
      <c r="BX32">
        <f>IF([1]Sheet1!BY32="","",[1]Sheet1!BY32)</f>
        <v>2.85</v>
      </c>
      <c r="BY32">
        <f>IF([1]Sheet1!BZ32="","",[1]Sheet1!BZ32)</f>
        <v>9.3800000000000008</v>
      </c>
      <c r="BZ32">
        <f>IF([1]Sheet1!CA32="","",[1]Sheet1!CA32)</f>
        <v>4328.75</v>
      </c>
      <c r="CA32">
        <f>IF([1]Sheet1!CB32="","",[1]Sheet1!CB32)</f>
        <v>3.89</v>
      </c>
      <c r="CB32" t="str">
        <f>IF([1]Sheet1!CC32="","",[1]Sheet1!CC32)</f>
        <v>Significant Short Covering</v>
      </c>
      <c r="CC32">
        <f>IF([1]Sheet1!CD32="","",[1]Sheet1!CD32)</f>
        <v>-0.24</v>
      </c>
      <c r="CD32">
        <f>IF([1]Sheet1!CE32="","",[1]Sheet1!CE32)</f>
        <v>-1.79</v>
      </c>
      <c r="CE32">
        <f>IF([1]Sheet1!CF32="","",[1]Sheet1!CF32)</f>
        <v>-75.22</v>
      </c>
      <c r="CF32" t="str">
        <f>IF([1]Sheet1!CG32="","",[1]Sheet1!CG32)</f>
        <v>Long Unwinding</v>
      </c>
      <c r="CG32">
        <f>IF([1]Sheet1!CH32="","",[1]Sheet1!CH32)</f>
        <v>5.95</v>
      </c>
      <c r="CH32" t="str">
        <f>IF([1]Sheet1!CI32="","",[1]Sheet1!CI32)</f>
        <v>NSE:POLYCAB1!</v>
      </c>
      <c r="CI32">
        <f>IF([1]Sheet1!CJ32="","",[1]Sheet1!CJ32)</f>
        <v>125</v>
      </c>
      <c r="CJ32">
        <f>IF([1]Sheet1!CK32="","",[1]Sheet1!CK32)</f>
        <v>5494.8</v>
      </c>
      <c r="CK32">
        <f>IF([1]Sheet1!CL32="","",[1]Sheet1!CL32)</f>
        <v>104</v>
      </c>
      <c r="CL32">
        <f>IF([1]Sheet1!CM32="","",[1]Sheet1!CM32)</f>
        <v>5428.2</v>
      </c>
      <c r="CM32" t="str">
        <f>IF([1]Sheet1!CN32="","",[1]Sheet1!CN32)</f>
        <v>Sell</v>
      </c>
      <c r="CN32" t="str">
        <f>IF([1]Sheet1!CO32="","",[1]Sheet1!CO32)</f>
        <v>LAST_WINNER</v>
      </c>
      <c r="CO32">
        <f>IF([1]Sheet1!CP32="","",[1]Sheet1!CP32)</f>
        <v>1</v>
      </c>
      <c r="CP32">
        <f>IF([1]Sheet1!CQ32="","",[1]Sheet1!CQ32)</f>
        <v>4500</v>
      </c>
      <c r="CQ32" t="str">
        <f>IF([1]Sheet1!CR32="","",[1]Sheet1!CR32)</f>
        <v>BULLISH</v>
      </c>
      <c r="CR32" t="str">
        <f>IF([1]Sheet1!CS32="","",[1]Sheet1!CS32)</f>
        <v>BEARISH</v>
      </c>
      <c r="CS32" t="b">
        <f>IF([1]Sheet1!CT32="","",[1]Sheet1!CT32)</f>
        <v>1</v>
      </c>
      <c r="CT32" t="str">
        <f>IF([1]Sheet1!CU32="","",[1]Sheet1!CU32)</f>
        <v>na</v>
      </c>
      <c r="CU32" t="str">
        <f>IF([1]Sheet1!CV32="","",[1]Sheet1!CV32)</f>
        <v>BEARISH_ALIGNMENT</v>
      </c>
      <c r="CV32" t="str">
        <f>IF([1]Sheet1!CW32="","",[1]Sheet1!CW32)</f>
        <v>BEARISH</v>
      </c>
      <c r="CW32">
        <f>IF([1]Sheet1!CX32="","",[1]Sheet1!CX32)</f>
        <v>18</v>
      </c>
      <c r="CX32">
        <f>IF([1]Sheet1!CY32="","",[1]Sheet1!CY32)</f>
        <v>905</v>
      </c>
      <c r="CY32" t="b">
        <f>IF([1]Sheet1!CZ32="","",[1]Sheet1!CZ32)</f>
        <v>0</v>
      </c>
      <c r="CZ32">
        <f>IF([1]Sheet1!DA32="","",[1]Sheet1!DA32)</f>
        <v>83.29</v>
      </c>
      <c r="DA32">
        <f>IF([1]Sheet1!DB32="","",[1]Sheet1!DB32)</f>
        <v>86.11</v>
      </c>
      <c r="DB32" t="str">
        <f>IF([1]Sheet1!DC32="","",[1]Sheet1!DC32)</f>
        <v>POTENTIAL_EXIT</v>
      </c>
      <c r="DC32" t="b">
        <f t="shared" si="0"/>
        <v>0</v>
      </c>
      <c r="DD32" t="b">
        <f t="shared" si="1"/>
        <v>0</v>
      </c>
      <c r="DE32" t="b">
        <f t="shared" si="2"/>
        <v>0</v>
      </c>
      <c r="DF32" t="b">
        <f t="shared" si="3"/>
        <v>0</v>
      </c>
      <c r="DG32" t="str">
        <f>IF([1]Sheet1!DH32="","",[1]Sheet1!DH32)</f>
        <v/>
      </c>
    </row>
    <row r="33" spans="1:111" x14ac:dyDescent="0.25">
      <c r="A33" t="str">
        <f>IF([1]Sheet1!B33="","",[1]Sheet1!B33)</f>
        <v>WIPRO</v>
      </c>
      <c r="B33">
        <f>IF([1]Sheet1!C33="","",[1]Sheet1!C33)</f>
        <v>1500</v>
      </c>
      <c r="C33">
        <f>IF([1]Sheet1!D33="","",[1]Sheet1!D33)</f>
        <v>5</v>
      </c>
      <c r="D33">
        <f>IF([1]Sheet1!E33="","",[1]Sheet1!E33)</f>
        <v>60000</v>
      </c>
      <c r="E33" t="str">
        <f>IF([1]Sheet1!F33="","",[1]Sheet1!F33)</f>
        <v>Technology Services</v>
      </c>
      <c r="F33" t="str">
        <f>IF([1]Sheet1!G33="","",[1]Sheet1!G33)</f>
        <v>Information Technology Services</v>
      </c>
      <c r="G33" t="str">
        <f>IF([1]Sheet1!H33="","",[1]Sheet1!H33)</f>
        <v xml:space="preserve">WIPRO LTD                           </v>
      </c>
      <c r="H33" t="str">
        <f>IF([1]Sheet1!I33="","",[1]Sheet1!I33)</f>
        <v>WIPRO</v>
      </c>
      <c r="I33" t="str">
        <f>IF([1]Sheet1!J33="","",[1]Sheet1!J33)</f>
        <v>NSE:WIPRO!1</v>
      </c>
      <c r="J33" t="str">
        <f>IF([1]Sheet1!K33="","",[1]Sheet1!K33)</f>
        <v>Wipro Ltd.</v>
      </c>
      <c r="K33" t="str">
        <f>IF([1]Sheet1!L33="","",[1]Sheet1!L33)</f>
        <v>#fc5a5a93</v>
      </c>
      <c r="L33">
        <f>IF([1]Sheet1!M33="","",[1]Sheet1!M33)</f>
        <v>476.5</v>
      </c>
      <c r="M33">
        <f>IF([1]Sheet1!N33="","",[1]Sheet1!N33)</f>
        <v>-1.7120462000000001</v>
      </c>
      <c r="N33">
        <f>IF([1]Sheet1!O33="","",[1]Sheet1!O33)</f>
        <v>-8.3000000000000007</v>
      </c>
      <c r="O33">
        <f>IF([1]Sheet1!P33="","",[1]Sheet1!P33)</f>
        <v>43776000</v>
      </c>
      <c r="P33">
        <f>IF([1]Sheet1!Q33="","",[1]Sheet1!Q33)</f>
        <v>-2.5998732000000002</v>
      </c>
      <c r="Q33">
        <f>IF([1]Sheet1!R33="","",[1]Sheet1!R33)</f>
        <v>-1168500</v>
      </c>
      <c r="R33">
        <f>IF([1]Sheet1!S33="","",[1]Sheet1!S33)</f>
        <v>9099</v>
      </c>
      <c r="S33">
        <f>IF([1]Sheet1!T33="","",[1]Sheet1!T33)</f>
        <v>-1.7120462000000001</v>
      </c>
      <c r="T33">
        <f>IF([1]Sheet1!U33="","",[1]Sheet1!U33)</f>
        <v>-72</v>
      </c>
      <c r="U33" t="str">
        <f>IF([1]Sheet1!V33="","",[1]Sheet1!V33)</f>
        <v>Long Unwinding</v>
      </c>
      <c r="V33">
        <f>IF([1]Sheet1!W33="","",[1]Sheet1!W33)</f>
        <v>475</v>
      </c>
      <c r="W33">
        <f>IF([1]Sheet1!X33="","",[1]Sheet1!X33)</f>
        <v>470</v>
      </c>
      <c r="X33">
        <f>IF([1]Sheet1!Y33="","",[1]Sheet1!Y33)</f>
        <v>465</v>
      </c>
      <c r="Y33">
        <f>IF([1]Sheet1!Z33="","",[1]Sheet1!Z33)</f>
        <v>460</v>
      </c>
      <c r="Z33">
        <f>IF([1]Sheet1!AA33="","",[1]Sheet1!AA33)</f>
        <v>455</v>
      </c>
      <c r="AA33">
        <f>IF([1]Sheet1!AB33="","",[1]Sheet1!AB33)</f>
        <v>480</v>
      </c>
      <c r="AB33">
        <f>IF([1]Sheet1!AC33="","",[1]Sheet1!AC33)</f>
        <v>485</v>
      </c>
      <c r="AC33">
        <f>IF([1]Sheet1!AD33="","",[1]Sheet1!AD33)</f>
        <v>490</v>
      </c>
      <c r="AD33">
        <f>IF([1]Sheet1!AE33="","",[1]Sheet1!AE33)</f>
        <v>495</v>
      </c>
      <c r="AE33" t="str">
        <f>IF([1]Sheet1!AF33="","",[1]Sheet1!AF33)</f>
        <v>485.05</v>
      </c>
      <c r="AF33" t="str">
        <f>IF([1]Sheet1!AG33="","",[1]Sheet1!AG33)</f>
        <v>486.40</v>
      </c>
      <c r="AG33" t="str">
        <f>IF([1]Sheet1!AH33="","",[1]Sheet1!AH33)</f>
        <v>1.35</v>
      </c>
      <c r="AH33" t="str">
        <f>IF([1]Sheet1!AI33="","",[1]Sheet1!AI33)</f>
        <v>0.28</v>
      </c>
      <c r="AI33" t="str">
        <f>IF([1]Sheet1!AJ33="","",[1]Sheet1!AJ33)</f>
        <v>486.40</v>
      </c>
      <c r="AJ33">
        <f>IF([1]Sheet1!AK33="","",[1]Sheet1!AK33)</f>
        <v>27331</v>
      </c>
      <c r="AK33" t="str">
        <f>IF([1]Sheet1!AL33="","",[1]Sheet1!AL33)</f>
        <v>1.33</v>
      </c>
      <c r="AL33" t="str">
        <f>IF([1]Sheet1!AM33="","",[1]Sheet1!AM33)</f>
        <v>-</v>
      </c>
      <c r="AM33" t="str">
        <f>IF([1]Sheet1!AN33="","",[1]Sheet1!AN33)</f>
        <v>-</v>
      </c>
      <c r="AN33" t="str">
        <f>IF([1]Sheet1!AO33="","",[1]Sheet1!AO33)</f>
        <v>-</v>
      </c>
      <c r="AO33" t="str">
        <f>IF([1]Sheet1!AP33="","",[1]Sheet1!AP33)</f>
        <v>VR27</v>
      </c>
      <c r="AP33" t="b">
        <f>IF([1]Sheet1!AQ33="","",[1]Sheet1!AQ33)</f>
        <v>0</v>
      </c>
      <c r="AQ33">
        <f>IF([1]Sheet1!AR33="","",[1]Sheet1!AR33)</f>
        <v>0</v>
      </c>
      <c r="AR33">
        <f>IF([1]Sheet1!AS33="","",[1]Sheet1!AS33)</f>
        <v>0</v>
      </c>
      <c r="AS33">
        <f>IF([1]Sheet1!AT33="","",[1]Sheet1!AT33)</f>
        <v>0</v>
      </c>
      <c r="AT33">
        <f>IF([1]Sheet1!AU33="","",[1]Sheet1!AU33)</f>
        <v>0</v>
      </c>
      <c r="AU33">
        <f>IF([1]Sheet1!AV33="","",[1]Sheet1!AV33)</f>
        <v>0</v>
      </c>
      <c r="AV33">
        <f>IF([1]Sheet1!AW33="","",[1]Sheet1!AW33)</f>
        <v>0</v>
      </c>
      <c r="AW33">
        <f>IF([1]Sheet1!AX33="","",[1]Sheet1!AX33)</f>
        <v>0</v>
      </c>
      <c r="AX33">
        <f>IF([1]Sheet1!AY33="","",[1]Sheet1!AY33)</f>
        <v>0</v>
      </c>
      <c r="AY33">
        <f>IF([1]Sheet1!AZ33="","",[1]Sheet1!AZ33)</f>
        <v>0</v>
      </c>
      <c r="AZ33" t="b">
        <f>IF([1]Sheet1!BA33="","",[1]Sheet1!BA33)</f>
        <v>0</v>
      </c>
      <c r="BA33" t="b">
        <f>IF([1]Sheet1!BB33="","",[1]Sheet1!BB33)</f>
        <v>0</v>
      </c>
      <c r="BB33" t="b">
        <f>IF([1]Sheet1!BC33="","",[1]Sheet1!BC33)</f>
        <v>0</v>
      </c>
      <c r="BC33" t="b">
        <f>IF([1]Sheet1!BD33="","",[1]Sheet1!BD33)</f>
        <v>0</v>
      </c>
      <c r="BD33">
        <f>IF([1]Sheet1!BE33="","",[1]Sheet1!BE33)</f>
        <v>39.92</v>
      </c>
      <c r="BE33">
        <f>IF([1]Sheet1!BF33="","",[1]Sheet1!BF33)</f>
        <v>37.04</v>
      </c>
      <c r="BF33">
        <f>IF([1]Sheet1!BG33="","",[1]Sheet1!BG33)</f>
        <v>1.26</v>
      </c>
      <c r="BG33">
        <f>IF([1]Sheet1!BH33="","",[1]Sheet1!BH33)</f>
        <v>92.74</v>
      </c>
      <c r="BH33">
        <f>IF([1]Sheet1!BI33="","",[1]Sheet1!BI33)</f>
        <v>71.430000000000007</v>
      </c>
      <c r="BI33">
        <f>IF([1]Sheet1!BJ33="","",[1]Sheet1!BJ33)</f>
        <v>78.63</v>
      </c>
      <c r="BJ33" t="b">
        <f>IF([1]Sheet1!BK33="","",[1]Sheet1!BK33)</f>
        <v>1</v>
      </c>
      <c r="BK33">
        <f>IF([1]Sheet1!BL33="","",[1]Sheet1!BL33)</f>
        <v>0.43</v>
      </c>
      <c r="BL33">
        <f>IF([1]Sheet1!BM33="","",[1]Sheet1!BM33)</f>
        <v>-4.07</v>
      </c>
      <c r="BM33">
        <f>IF([1]Sheet1!BN33="","",[1]Sheet1!BN33)</f>
        <v>34.159999999999997</v>
      </c>
      <c r="BN33">
        <f>IF([1]Sheet1!BO33="","",[1]Sheet1!BO33)</f>
        <v>0</v>
      </c>
      <c r="BO33" t="str">
        <f>IF([1]Sheet1!BP33="","",[1]Sheet1!BP33)</f>
        <v>IT</v>
      </c>
      <c r="BP33">
        <f>IF([1]Sheet1!BQ33="","",[1]Sheet1!BQ33)</f>
        <v>476.6</v>
      </c>
      <c r="BQ33">
        <f>IF([1]Sheet1!BR33="","",[1]Sheet1!BR33)</f>
        <v>2.69</v>
      </c>
      <c r="BR33">
        <f>IF([1]Sheet1!BS33="","",[1]Sheet1!BS33)</f>
        <v>-8.1999999999999993</v>
      </c>
      <c r="BS33">
        <f>IF([1]Sheet1!BT33="","",[1]Sheet1!BT33)</f>
        <v>-1.69</v>
      </c>
      <c r="BT33" t="b">
        <f>IF([1]Sheet1!BU33="","",[1]Sheet1!BU33)</f>
        <v>0</v>
      </c>
      <c r="BU33" t="b">
        <f>IF([1]Sheet1!BV33="","",[1]Sheet1!BV33)</f>
        <v>0</v>
      </c>
      <c r="BV33" t="str">
        <f>IF([1]Sheet1!BW33="","",[1]Sheet1!BW33)</f>
        <v>BULLISH</v>
      </c>
      <c r="BW33">
        <f>IF([1]Sheet1!BX33="","",[1]Sheet1!BX33)</f>
        <v>2.06</v>
      </c>
      <c r="BX33">
        <f>IF([1]Sheet1!BY33="","",[1]Sheet1!BY33)</f>
        <v>-3.67</v>
      </c>
      <c r="BY33">
        <f>IF([1]Sheet1!BZ33="","",[1]Sheet1!BZ33)</f>
        <v>47.06</v>
      </c>
      <c r="BZ33">
        <f>IF([1]Sheet1!CA33="","",[1]Sheet1!CA33)</f>
        <v>476.6</v>
      </c>
      <c r="CA33">
        <f>IF([1]Sheet1!CB33="","",[1]Sheet1!CB33)</f>
        <v>1.26</v>
      </c>
      <c r="CB33" t="str">
        <f>IF([1]Sheet1!CC33="","",[1]Sheet1!CC33)</f>
        <v>Short Buildup</v>
      </c>
      <c r="CC33">
        <f>IF([1]Sheet1!CD33="","",[1]Sheet1!CD33)</f>
        <v>5.33</v>
      </c>
      <c r="CD33">
        <f>IF([1]Sheet1!CE33="","",[1]Sheet1!CE33)</f>
        <v>-1.69</v>
      </c>
      <c r="CE33">
        <f>IF([1]Sheet1!CF33="","",[1]Sheet1!CF33)</f>
        <v>3.59</v>
      </c>
      <c r="CF33" t="str">
        <f>IF([1]Sheet1!CG33="","",[1]Sheet1!CG33)</f>
        <v>Significant Short Buildup</v>
      </c>
      <c r="CG33">
        <f>IF([1]Sheet1!CH33="","",[1]Sheet1!CH33)</f>
        <v>97.22</v>
      </c>
      <c r="CH33" t="str">
        <f>IF([1]Sheet1!CI33="","",[1]Sheet1!CI33)</f>
        <v>NSE:WIPRO1!</v>
      </c>
      <c r="CI33">
        <f>IF([1]Sheet1!CJ33="","",[1]Sheet1!CJ33)</f>
        <v>13</v>
      </c>
      <c r="CJ33">
        <f>IF([1]Sheet1!CK33="","",[1]Sheet1!CK33)</f>
        <v>486.2</v>
      </c>
      <c r="CK33">
        <f>IF([1]Sheet1!CL33="","",[1]Sheet1!CL33)</f>
        <v>345</v>
      </c>
      <c r="CL33">
        <f>IF([1]Sheet1!CM33="","",[1]Sheet1!CM33)</f>
        <v>383.15</v>
      </c>
      <c r="CM33" t="str">
        <f>IF([1]Sheet1!CN33="","",[1]Sheet1!CN33)</f>
        <v>Sell</v>
      </c>
      <c r="CN33" t="str">
        <f>IF([1]Sheet1!CO33="","",[1]Sheet1!CO33)</f>
        <v>LAST_LOSER</v>
      </c>
      <c r="CO33">
        <f>IF([1]Sheet1!CP33="","",[1]Sheet1!CP33)</f>
        <v>2</v>
      </c>
      <c r="CP33">
        <f>IF([1]Sheet1!CQ33="","",[1]Sheet1!CQ33)</f>
        <v>485</v>
      </c>
      <c r="CQ33" t="str">
        <f>IF([1]Sheet1!CR33="","",[1]Sheet1!CR33)</f>
        <v>BEARISH</v>
      </c>
      <c r="CR33" t="str">
        <f>IF([1]Sheet1!CS33="","",[1]Sheet1!CS33)</f>
        <v>BEARISH</v>
      </c>
      <c r="CS33" t="b">
        <f>IF([1]Sheet1!CT33="","",[1]Sheet1!CT33)</f>
        <v>0</v>
      </c>
      <c r="CT33" t="str">
        <f>IF([1]Sheet1!CU33="","",[1]Sheet1!CU33)</f>
        <v>na</v>
      </c>
      <c r="CU33" t="str">
        <f>IF([1]Sheet1!CV33="","",[1]Sheet1!CV33)</f>
        <v>na</v>
      </c>
      <c r="CV33" t="str">
        <f>IF([1]Sheet1!CW33="","",[1]Sheet1!CW33)</f>
        <v>BULLISH</v>
      </c>
      <c r="CW33">
        <f>IF([1]Sheet1!CX33="","",[1]Sheet1!CX33)</f>
        <v>3</v>
      </c>
      <c r="CX33">
        <f>IF([1]Sheet1!CY33="","",[1]Sheet1!CY33)</f>
        <v>82</v>
      </c>
      <c r="CY33" t="b">
        <f>IF([1]Sheet1!CZ33="","",[1]Sheet1!CZ33)</f>
        <v>1</v>
      </c>
      <c r="CZ33">
        <f>IF([1]Sheet1!DA33="","",[1]Sheet1!DA33)</f>
        <v>65.88</v>
      </c>
      <c r="DA33">
        <f>IF([1]Sheet1!DB33="","",[1]Sheet1!DB33)</f>
        <v>66.040000000000006</v>
      </c>
      <c r="DB33" t="str">
        <f>IF([1]Sheet1!DC33="","",[1]Sheet1!DC33)</f>
        <v/>
      </c>
      <c r="DC33" t="b">
        <f t="shared" si="0"/>
        <v>0</v>
      </c>
      <c r="DD33" t="b">
        <f t="shared" si="1"/>
        <v>0</v>
      </c>
      <c r="DE33" t="b">
        <f t="shared" si="2"/>
        <v>0</v>
      </c>
      <c r="DF33" t="b">
        <f t="shared" si="3"/>
        <v>0</v>
      </c>
      <c r="DG33" t="str">
        <f>IF([1]Sheet1!DH33="","",[1]Sheet1!DH33)</f>
        <v/>
      </c>
    </row>
    <row r="34" spans="1:111" x14ac:dyDescent="0.25">
      <c r="A34" t="str">
        <f>IF([1]Sheet1!B34="","",[1]Sheet1!B34)</f>
        <v>NAUKRI</v>
      </c>
      <c r="B34">
        <f>IF([1]Sheet1!C34="","",[1]Sheet1!C34)</f>
        <v>150</v>
      </c>
      <c r="C34">
        <f>IF([1]Sheet1!D34="","",[1]Sheet1!D34)</f>
        <v>50</v>
      </c>
      <c r="D34">
        <f>IF([1]Sheet1!E34="","",[1]Sheet1!E34)</f>
        <v>4500</v>
      </c>
      <c r="E34" t="str">
        <f>IF([1]Sheet1!F34="","",[1]Sheet1!F34)</f>
        <v>Technology Services</v>
      </c>
      <c r="F34" t="str">
        <f>IF([1]Sheet1!G34="","",[1]Sheet1!G34)</f>
        <v>Internet Software/Services</v>
      </c>
      <c r="G34" t="str">
        <f>IF([1]Sheet1!H34="","",[1]Sheet1!H34)</f>
        <v xml:space="preserve">INFO EDGE (I) LTD                   </v>
      </c>
      <c r="H34" t="str">
        <f>IF([1]Sheet1!I34="","",[1]Sheet1!I34)</f>
        <v>NAUKRI</v>
      </c>
      <c r="I34" t="str">
        <f>IF([1]Sheet1!J34="","",[1]Sheet1!J34)</f>
        <v>NSE:NAUKRI!1</v>
      </c>
      <c r="J34" t="str">
        <f>IF([1]Sheet1!K34="","",[1]Sheet1!K34)</f>
        <v>Info Edge (India) Ltd.</v>
      </c>
      <c r="K34" t="str">
        <f>IF([1]Sheet1!L34="","",[1]Sheet1!L34)</f>
        <v>#fc5a5a92</v>
      </c>
      <c r="L34">
        <f>IF([1]Sheet1!M34="","",[1]Sheet1!M34)</f>
        <v>5026.8</v>
      </c>
      <c r="M34">
        <f>IF([1]Sheet1!N34="","",[1]Sheet1!N34)</f>
        <v>-1.6983954999999999</v>
      </c>
      <c r="N34">
        <f>IF([1]Sheet1!O34="","",[1]Sheet1!O34)</f>
        <v>-86.85</v>
      </c>
      <c r="O34">
        <f>IF([1]Sheet1!P34="","",[1]Sheet1!P34)</f>
        <v>1095900</v>
      </c>
      <c r="P34">
        <f>IF([1]Sheet1!Q34="","",[1]Sheet1!Q34)</f>
        <v>-1.5363880999999999</v>
      </c>
      <c r="Q34">
        <f>IF([1]Sheet1!R34="","",[1]Sheet1!R34)</f>
        <v>-17100</v>
      </c>
      <c r="R34">
        <f>IF([1]Sheet1!S34="","",[1]Sheet1!S34)</f>
        <v>870</v>
      </c>
      <c r="S34">
        <f>IF([1]Sheet1!T34="","",[1]Sheet1!T34)</f>
        <v>-1.6983954999999999</v>
      </c>
      <c r="T34">
        <f>IF([1]Sheet1!U34="","",[1]Sheet1!U34)</f>
        <v>-1563</v>
      </c>
      <c r="U34" t="str">
        <f>IF([1]Sheet1!V34="","",[1]Sheet1!V34)</f>
        <v>Long Unwinding</v>
      </c>
      <c r="V34">
        <f>IF([1]Sheet1!W34="","",[1]Sheet1!W34)</f>
        <v>5000</v>
      </c>
      <c r="W34">
        <f>IF([1]Sheet1!X34="","",[1]Sheet1!X34)</f>
        <v>4950</v>
      </c>
      <c r="X34">
        <f>IF([1]Sheet1!Y34="","",[1]Sheet1!Y34)</f>
        <v>4900</v>
      </c>
      <c r="Y34">
        <f>IF([1]Sheet1!Z34="","",[1]Sheet1!Z34)</f>
        <v>4850</v>
      </c>
      <c r="Z34">
        <f>IF([1]Sheet1!AA34="","",[1]Sheet1!AA34)</f>
        <v>4800</v>
      </c>
      <c r="AA34">
        <f>IF([1]Sheet1!AB34="","",[1]Sheet1!AB34)</f>
        <v>5050</v>
      </c>
      <c r="AB34">
        <f>IF([1]Sheet1!AC34="","",[1]Sheet1!AC34)</f>
        <v>5100</v>
      </c>
      <c r="AC34">
        <f>IF([1]Sheet1!AD34="","",[1]Sheet1!AD34)</f>
        <v>5150</v>
      </c>
      <c r="AD34">
        <f>IF([1]Sheet1!AE34="","",[1]Sheet1!AE34)</f>
        <v>5200</v>
      </c>
      <c r="AE34" t="str">
        <f>IF([1]Sheet1!AF34="","",[1]Sheet1!AF34)</f>
        <v>5,097.95</v>
      </c>
      <c r="AF34" t="str">
        <f>IF([1]Sheet1!AG34="","",[1]Sheet1!AG34)</f>
        <v>5,150.00</v>
      </c>
      <c r="AG34" t="str">
        <f>IF([1]Sheet1!AH34="","",[1]Sheet1!AH34)</f>
        <v>52.05</v>
      </c>
      <c r="AH34" t="str">
        <f>IF([1]Sheet1!AI34="","",[1]Sheet1!AI34)</f>
        <v>1.02</v>
      </c>
      <c r="AI34" t="str">
        <f>IF([1]Sheet1!AJ34="","",[1]Sheet1!AJ34)</f>
        <v>5,150.00</v>
      </c>
      <c r="AJ34">
        <f>IF([1]Sheet1!AK34="","",[1]Sheet1!AK34)</f>
        <v>96</v>
      </c>
      <c r="AK34" t="str">
        <f>IF([1]Sheet1!AL34="","",[1]Sheet1!AL34)</f>
        <v>0.05</v>
      </c>
      <c r="AL34" t="str">
        <f>IF([1]Sheet1!AM34="","",[1]Sheet1!AM34)</f>
        <v>-</v>
      </c>
      <c r="AM34" t="str">
        <f>IF([1]Sheet1!AN34="","",[1]Sheet1!AN34)</f>
        <v>-</v>
      </c>
      <c r="AN34" t="str">
        <f>IF([1]Sheet1!AO34="","",[1]Sheet1!AO34)</f>
        <v>-</v>
      </c>
      <c r="AO34" t="str">
        <f>IF([1]Sheet1!AP34="","",[1]Sheet1!AP34)</f>
        <v>VR166</v>
      </c>
      <c r="AP34" t="b">
        <f>IF([1]Sheet1!AQ34="","",[1]Sheet1!AQ34)</f>
        <v>0</v>
      </c>
      <c r="AQ34">
        <f>IF([1]Sheet1!AR34="","",[1]Sheet1!AR34)</f>
        <v>0</v>
      </c>
      <c r="AR34">
        <f>IF([1]Sheet1!AS34="","",[1]Sheet1!AS34)</f>
        <v>0</v>
      </c>
      <c r="AS34">
        <f>IF([1]Sheet1!AT34="","",[1]Sheet1!AT34)</f>
        <v>0</v>
      </c>
      <c r="AT34">
        <f>IF([1]Sheet1!AU34="","",[1]Sheet1!AU34)</f>
        <v>0</v>
      </c>
      <c r="AU34">
        <f>IF([1]Sheet1!AV34="","",[1]Sheet1!AV34)</f>
        <v>0</v>
      </c>
      <c r="AV34">
        <f>IF([1]Sheet1!AW34="","",[1]Sheet1!AW34)</f>
        <v>0</v>
      </c>
      <c r="AW34">
        <f>IF([1]Sheet1!AX34="","",[1]Sheet1!AX34)</f>
        <v>0</v>
      </c>
      <c r="AX34">
        <f>IF([1]Sheet1!AY34="","",[1]Sheet1!AY34)</f>
        <v>0</v>
      </c>
      <c r="AY34">
        <f>IF([1]Sheet1!AZ34="","",[1]Sheet1!AZ34)</f>
        <v>0</v>
      </c>
      <c r="AZ34" t="b">
        <f>IF([1]Sheet1!BA34="","",[1]Sheet1!BA34)</f>
        <v>0</v>
      </c>
      <c r="BA34" t="b">
        <f>IF([1]Sheet1!BB34="","",[1]Sheet1!BB34)</f>
        <v>0</v>
      </c>
      <c r="BB34" t="b">
        <f>IF([1]Sheet1!BC34="","",[1]Sheet1!BC34)</f>
        <v>0</v>
      </c>
      <c r="BC34" t="b">
        <f>IF([1]Sheet1!BD34="","",[1]Sheet1!BD34)</f>
        <v>0</v>
      </c>
      <c r="BD34">
        <f>IF([1]Sheet1!BE34="","",[1]Sheet1!BE34)</f>
        <v>42.57</v>
      </c>
      <c r="BE34">
        <f>IF([1]Sheet1!BF34="","",[1]Sheet1!BF34)</f>
        <v>36.46</v>
      </c>
      <c r="BF34">
        <f>IF([1]Sheet1!BG34="","",[1]Sheet1!BG34)</f>
        <v>-2.57</v>
      </c>
      <c r="BG34">
        <f>IF([1]Sheet1!BH34="","",[1]Sheet1!BH34)</f>
        <v>74.19</v>
      </c>
      <c r="BH34">
        <f>IF([1]Sheet1!BI34="","",[1]Sheet1!BI34)</f>
        <v>63.49</v>
      </c>
      <c r="BI34">
        <f>IF([1]Sheet1!BJ34="","",[1]Sheet1!BJ34)</f>
        <v>63.32</v>
      </c>
      <c r="BJ34" t="b">
        <f>IF([1]Sheet1!BK34="","",[1]Sheet1!BK34)</f>
        <v>1</v>
      </c>
      <c r="BK34">
        <f>IF([1]Sheet1!BL34="","",[1]Sheet1!BL34)</f>
        <v>0.33</v>
      </c>
      <c r="BL34">
        <f>IF([1]Sheet1!BM34="","",[1]Sheet1!BM34)</f>
        <v>-17.54</v>
      </c>
      <c r="BM34">
        <f>IF([1]Sheet1!BN34="","",[1]Sheet1!BN34)</f>
        <v>30.35</v>
      </c>
      <c r="BN34">
        <f>IF([1]Sheet1!BO34="","",[1]Sheet1!BO34)</f>
        <v>0</v>
      </c>
      <c r="BO34" t="str">
        <f>IF([1]Sheet1!BP34="","",[1]Sheet1!BP34)</f>
        <v>CONSUMER SERVICES</v>
      </c>
      <c r="BP34">
        <f>IF([1]Sheet1!BQ34="","",[1]Sheet1!BQ34)</f>
        <v>5009.25</v>
      </c>
      <c r="BQ34">
        <f>IF([1]Sheet1!BR34="","",[1]Sheet1!BR34)</f>
        <v>2.98</v>
      </c>
      <c r="BR34">
        <f>IF([1]Sheet1!BS34="","",[1]Sheet1!BS34)</f>
        <v>-104.4</v>
      </c>
      <c r="BS34">
        <f>IF([1]Sheet1!BT34="","",[1]Sheet1!BT34)</f>
        <v>-2.04</v>
      </c>
      <c r="BT34" t="b">
        <f>IF([1]Sheet1!BU34="","",[1]Sheet1!BU34)</f>
        <v>0</v>
      </c>
      <c r="BU34" t="b">
        <f>IF([1]Sheet1!BV34="","",[1]Sheet1!BV34)</f>
        <v>0</v>
      </c>
      <c r="BV34" t="str">
        <f>IF([1]Sheet1!BW34="","",[1]Sheet1!BW34)</f>
        <v>BULLISH</v>
      </c>
      <c r="BW34">
        <f>IF([1]Sheet1!BX34="","",[1]Sheet1!BX34)</f>
        <v>-5.15</v>
      </c>
      <c r="BX34">
        <f>IF([1]Sheet1!BY34="","",[1]Sheet1!BY34)</f>
        <v>-6.2</v>
      </c>
      <c r="BY34">
        <f>IF([1]Sheet1!BZ34="","",[1]Sheet1!BZ34)</f>
        <v>44.69</v>
      </c>
      <c r="BZ34">
        <f>IF([1]Sheet1!CA34="","",[1]Sheet1!CA34)</f>
        <v>5009.25</v>
      </c>
      <c r="CA34">
        <f>IF([1]Sheet1!CB34="","",[1]Sheet1!CB34)</f>
        <v>-2.57</v>
      </c>
      <c r="CB34" t="str">
        <f>IF([1]Sheet1!CC34="","",[1]Sheet1!CC34)</f>
        <v>Significant Long Unwinding</v>
      </c>
      <c r="CC34">
        <f>IF([1]Sheet1!CD34="","",[1]Sheet1!CD34)</f>
        <v>0.63</v>
      </c>
      <c r="CD34">
        <f>IF([1]Sheet1!CE34="","",[1]Sheet1!CE34)</f>
        <v>-2.04</v>
      </c>
      <c r="CE34">
        <f>IF([1]Sheet1!CF34="","",[1]Sheet1!CF34)</f>
        <v>-61.44</v>
      </c>
      <c r="CF34" t="str">
        <f>IF([1]Sheet1!CG34="","",[1]Sheet1!CG34)</f>
        <v>Short Buildup</v>
      </c>
      <c r="CG34">
        <f>IF([1]Sheet1!CH34="","",[1]Sheet1!CH34)</f>
        <v>73.81</v>
      </c>
      <c r="CH34" t="str">
        <f>IF([1]Sheet1!CI34="","",[1]Sheet1!CI34)</f>
        <v>NSE:NAUKRI1!</v>
      </c>
      <c r="CI34">
        <f>IF([1]Sheet1!CJ34="","",[1]Sheet1!CJ34)</f>
        <v>61</v>
      </c>
      <c r="CJ34">
        <f>IF([1]Sheet1!CK34="","",[1]Sheet1!CK34)</f>
        <v>5288.55</v>
      </c>
      <c r="CK34">
        <f>IF([1]Sheet1!CL34="","",[1]Sheet1!CL34)</f>
        <v>433</v>
      </c>
      <c r="CL34">
        <f>IF([1]Sheet1!CM34="","",[1]Sheet1!CM34)</f>
        <v>4126.95</v>
      </c>
      <c r="CM34" t="str">
        <f>IF([1]Sheet1!CN34="","",[1]Sheet1!CN34)</f>
        <v>Sell</v>
      </c>
      <c r="CN34" t="str">
        <f>IF([1]Sheet1!CO34="","",[1]Sheet1!CO34)</f>
        <v>LAST_LOSER</v>
      </c>
      <c r="CO34">
        <f>IF([1]Sheet1!CP34="","",[1]Sheet1!CP34)</f>
        <v>31</v>
      </c>
      <c r="CP34">
        <f>IF([1]Sheet1!CQ34="","",[1]Sheet1!CQ34)</f>
        <v>5350</v>
      </c>
      <c r="CQ34" t="str">
        <f>IF([1]Sheet1!CR34="","",[1]Sheet1!CR34)</f>
        <v>BEARISH</v>
      </c>
      <c r="CR34" t="str">
        <f>IF([1]Sheet1!CS34="","",[1]Sheet1!CS34)</f>
        <v>BEARISH</v>
      </c>
      <c r="CS34" t="b">
        <f>IF([1]Sheet1!CT34="","",[1]Sheet1!CT34)</f>
        <v>1</v>
      </c>
      <c r="CT34" t="str">
        <f>IF([1]Sheet1!CU34="","",[1]Sheet1!CU34)</f>
        <v>na</v>
      </c>
      <c r="CU34" t="str">
        <f>IF([1]Sheet1!CV34="","",[1]Sheet1!CV34)</f>
        <v>na</v>
      </c>
      <c r="CV34" t="str">
        <f>IF([1]Sheet1!CW34="","",[1]Sheet1!CW34)</f>
        <v>BULLISH</v>
      </c>
      <c r="CW34">
        <f>IF([1]Sheet1!CX34="","",[1]Sheet1!CX34)</f>
        <v>11</v>
      </c>
      <c r="CX34">
        <f>IF([1]Sheet1!CY34="","",[1]Sheet1!CY34)</f>
        <v>882</v>
      </c>
      <c r="CY34" t="b">
        <f>IF([1]Sheet1!CZ34="","",[1]Sheet1!CZ34)</f>
        <v>0</v>
      </c>
      <c r="CZ34">
        <f>IF([1]Sheet1!DA34="","",[1]Sheet1!DA34)</f>
        <v>14.15</v>
      </c>
      <c r="DA34">
        <f>IF([1]Sheet1!DB34="","",[1]Sheet1!DB34)</f>
        <v>14.2</v>
      </c>
      <c r="DB34" t="str">
        <f>IF([1]Sheet1!DC34="","",[1]Sheet1!DC34)</f>
        <v/>
      </c>
      <c r="DC34" t="b">
        <f t="shared" si="0"/>
        <v>0</v>
      </c>
      <c r="DD34" t="b">
        <f t="shared" si="1"/>
        <v>0</v>
      </c>
      <c r="DE34" t="b">
        <f t="shared" si="2"/>
        <v>0</v>
      </c>
      <c r="DF34" t="b">
        <f t="shared" si="3"/>
        <v>0</v>
      </c>
      <c r="DG34" t="str">
        <f>IF([1]Sheet1!DH34="","",[1]Sheet1!DH34)</f>
        <v/>
      </c>
    </row>
    <row r="35" spans="1:111" x14ac:dyDescent="0.25">
      <c r="A35" t="str">
        <f>IF([1]Sheet1!B35="","",[1]Sheet1!B35)</f>
        <v>JKCEMENT</v>
      </c>
      <c r="B35">
        <f>IF([1]Sheet1!C35="","",[1]Sheet1!C35)</f>
        <v>250</v>
      </c>
      <c r="C35">
        <f>IF([1]Sheet1!D35="","",[1]Sheet1!D35)</f>
        <v>50</v>
      </c>
      <c r="D35">
        <f>IF([1]Sheet1!E35="","",[1]Sheet1!E35)</f>
        <v>7500</v>
      </c>
      <c r="E35" t="str">
        <f>IF([1]Sheet1!F35="","",[1]Sheet1!F35)</f>
        <v>Non-Energy Minerals</v>
      </c>
      <c r="F35" t="str">
        <f>IF([1]Sheet1!G35="","",[1]Sheet1!G35)</f>
        <v>Construction Materials</v>
      </c>
      <c r="G35" t="str">
        <f>IF([1]Sheet1!H35="","",[1]Sheet1!H35)</f>
        <v xml:space="preserve">JK CEMENT LIMITED                   </v>
      </c>
      <c r="H35" t="str">
        <f>IF([1]Sheet1!I35="","",[1]Sheet1!I35)</f>
        <v>JKCEMENT</v>
      </c>
      <c r="I35" t="str">
        <f>IF([1]Sheet1!J35="","",[1]Sheet1!J35)</f>
        <v>NSE:JKCEMENT!1</v>
      </c>
      <c r="J35" t="str">
        <f>IF([1]Sheet1!K35="","",[1]Sheet1!K35)</f>
        <v>JK Cement Ltd.</v>
      </c>
      <c r="K35" t="str">
        <f>IF([1]Sheet1!L35="","",[1]Sheet1!L35)</f>
        <v>#fc5a5a91</v>
      </c>
      <c r="L35">
        <f>IF([1]Sheet1!M35="","",[1]Sheet1!M35)</f>
        <v>3997.25</v>
      </c>
      <c r="M35">
        <f>IF([1]Sheet1!N35="","",[1]Sheet1!N35)</f>
        <v>-1.6811787</v>
      </c>
      <c r="N35">
        <f>IF([1]Sheet1!O35="","",[1]Sheet1!O35)</f>
        <v>-68.349999999999994</v>
      </c>
      <c r="O35">
        <f>IF([1]Sheet1!P35="","",[1]Sheet1!P35)</f>
        <v>770500</v>
      </c>
      <c r="P35">
        <f>IF([1]Sheet1!Q35="","",[1]Sheet1!Q35)</f>
        <v>6.5698479000000001</v>
      </c>
      <c r="Q35">
        <f>IF([1]Sheet1!R35="","",[1]Sheet1!R35)</f>
        <v>47500</v>
      </c>
      <c r="R35">
        <f>IF([1]Sheet1!S35="","",[1]Sheet1!S35)</f>
        <v>6601</v>
      </c>
      <c r="S35">
        <f>IF([1]Sheet1!T35="","",[1]Sheet1!T35)</f>
        <v>-1.6811787</v>
      </c>
      <c r="T35">
        <f>IF([1]Sheet1!U35="","",[1]Sheet1!U35)</f>
        <v>4766</v>
      </c>
      <c r="U35" t="str">
        <f>IF([1]Sheet1!V35="","",[1]Sheet1!V35)</f>
        <v>Short Build Up</v>
      </c>
      <c r="V35">
        <f>IF([1]Sheet1!W35="","",[1]Sheet1!W35)</f>
        <v>3950</v>
      </c>
      <c r="W35">
        <f>IF([1]Sheet1!X35="","",[1]Sheet1!X35)</f>
        <v>3900</v>
      </c>
      <c r="X35">
        <f>IF([1]Sheet1!Y35="","",[1]Sheet1!Y35)</f>
        <v>3850</v>
      </c>
      <c r="Y35">
        <f>IF([1]Sheet1!Z35="","",[1]Sheet1!Z35)</f>
        <v>3800</v>
      </c>
      <c r="Z35">
        <f>IF([1]Sheet1!AA35="","",[1]Sheet1!AA35)</f>
        <v>3750</v>
      </c>
      <c r="AA35">
        <f>IF([1]Sheet1!AB35="","",[1]Sheet1!AB35)</f>
        <v>4000</v>
      </c>
      <c r="AB35">
        <f>IF([1]Sheet1!AC35="","",[1]Sheet1!AC35)</f>
        <v>4050</v>
      </c>
      <c r="AC35">
        <f>IF([1]Sheet1!AD35="","",[1]Sheet1!AD35)</f>
        <v>4100</v>
      </c>
      <c r="AD35">
        <f>IF([1]Sheet1!AE35="","",[1]Sheet1!AE35)</f>
        <v>4150</v>
      </c>
      <c r="AE35" t="str">
        <f>IF([1]Sheet1!AF35="","",[1]Sheet1!AF35)</f>
        <v>4,053.25</v>
      </c>
      <c r="AF35" t="str">
        <f>IF([1]Sheet1!AG35="","",[1]Sheet1!AG35)</f>
        <v>4,100.00</v>
      </c>
      <c r="AG35" t="str">
        <f>IF([1]Sheet1!AH35="","",[1]Sheet1!AH35)</f>
        <v>46.75</v>
      </c>
      <c r="AH35" t="str">
        <f>IF([1]Sheet1!AI35="","",[1]Sheet1!AI35)</f>
        <v>1.15</v>
      </c>
      <c r="AI35" t="str">
        <f>IF([1]Sheet1!AJ35="","",[1]Sheet1!AJ35)</f>
        <v>4,100.00</v>
      </c>
      <c r="AJ35">
        <f>IF([1]Sheet1!AK35="","",[1]Sheet1!AK35)</f>
        <v>121</v>
      </c>
      <c r="AK35" t="str">
        <f>IF([1]Sheet1!AL35="","",[1]Sheet1!AL35)</f>
        <v>0.05</v>
      </c>
      <c r="AL35" t="str">
        <f>IF([1]Sheet1!AM35="","",[1]Sheet1!AM35)</f>
        <v>-</v>
      </c>
      <c r="AM35" t="str">
        <f>IF([1]Sheet1!AN35="","",[1]Sheet1!AN35)</f>
        <v>-</v>
      </c>
      <c r="AN35" t="str">
        <f>IF([1]Sheet1!AO35="","",[1]Sheet1!AO35)</f>
        <v>-</v>
      </c>
      <c r="AO35" t="str">
        <f>IF([1]Sheet1!AP35="","",[1]Sheet1!AP35)</f>
        <v>VR161</v>
      </c>
      <c r="AP35" t="b">
        <f>IF([1]Sheet1!AQ35="","",[1]Sheet1!AQ35)</f>
        <v>0</v>
      </c>
      <c r="AQ35">
        <f>IF([1]Sheet1!AR35="","",[1]Sheet1!AR35)</f>
        <v>0</v>
      </c>
      <c r="AR35">
        <f>IF([1]Sheet1!AS35="","",[1]Sheet1!AS35)</f>
        <v>3</v>
      </c>
      <c r="AS35">
        <f>IF([1]Sheet1!AT35="","",[1]Sheet1!AT35)</f>
        <v>0</v>
      </c>
      <c r="AT35">
        <f>IF([1]Sheet1!AU35="","",[1]Sheet1!AU35)</f>
        <v>1</v>
      </c>
      <c r="AU35">
        <f>IF([1]Sheet1!AV35="","",[1]Sheet1!AV35)</f>
        <v>0</v>
      </c>
      <c r="AV35">
        <f>IF([1]Sheet1!AW35="","",[1]Sheet1!AW35)</f>
        <v>3</v>
      </c>
      <c r="AW35" t="str">
        <f>IF([1]Sheet1!AX35="","",[1]Sheet1!AX35)</f>
        <v>SPR3</v>
      </c>
      <c r="AX35" t="str">
        <f>IF([1]Sheet1!AY35="","",[1]Sheet1!AY35)</f>
        <v>SOR1</v>
      </c>
      <c r="AY35" t="str">
        <f>IF([1]Sheet1!AZ35="","",[1]Sheet1!AZ35)</f>
        <v>SVR3</v>
      </c>
      <c r="AZ35" t="b">
        <f>IF([1]Sheet1!BA35="","",[1]Sheet1!BA35)</f>
        <v>0</v>
      </c>
      <c r="BA35" t="b">
        <f>IF([1]Sheet1!BB35="","",[1]Sheet1!BB35)</f>
        <v>1</v>
      </c>
      <c r="BB35" t="b">
        <f>IF([1]Sheet1!BC35="","",[1]Sheet1!BC35)</f>
        <v>1</v>
      </c>
      <c r="BC35" t="b">
        <f>IF([1]Sheet1!BD35="","",[1]Sheet1!BD35)</f>
        <v>1</v>
      </c>
      <c r="BD35">
        <f>IF([1]Sheet1!BE35="","",[1]Sheet1!BE35)</f>
        <v>62.58</v>
      </c>
      <c r="BE35">
        <f>IF([1]Sheet1!BF35="","",[1]Sheet1!BF35)</f>
        <v>59.69</v>
      </c>
      <c r="BF35">
        <f>IF([1]Sheet1!BG35="","",[1]Sheet1!BG35)</f>
        <v>-19.84</v>
      </c>
      <c r="BG35">
        <f>IF([1]Sheet1!BH35="","",[1]Sheet1!BH35)</f>
        <v>99.19</v>
      </c>
      <c r="BH35">
        <f>IF([1]Sheet1!BI35="","",[1]Sheet1!BI35)</f>
        <v>96.83</v>
      </c>
      <c r="BI35">
        <f>IF([1]Sheet1!BJ35="","",[1]Sheet1!BJ35)</f>
        <v>70.38</v>
      </c>
      <c r="BJ35" t="b">
        <f>IF([1]Sheet1!BK35="","",[1]Sheet1!BK35)</f>
        <v>0</v>
      </c>
      <c r="BK35">
        <f>IF([1]Sheet1!BL35="","",[1]Sheet1!BL35)</f>
        <v>0.35</v>
      </c>
      <c r="BL35">
        <f>IF([1]Sheet1!BM35="","",[1]Sheet1!BM35)</f>
        <v>-7.56</v>
      </c>
      <c r="BM35">
        <f>IF([1]Sheet1!BN35="","",[1]Sheet1!BN35)</f>
        <v>56.8</v>
      </c>
      <c r="BN35" t="str">
        <f>IF([1]Sheet1!BO35="","",[1]Sheet1!BO35)</f>
        <v>2024-01-20</v>
      </c>
      <c r="BO35" t="str">
        <f>IF([1]Sheet1!BP35="","",[1]Sheet1!BP35)</f>
        <v>CONSTRUCTION MATERIALS</v>
      </c>
      <c r="BP35">
        <f>IF([1]Sheet1!BQ35="","",[1]Sheet1!BQ35)</f>
        <v>3975.05</v>
      </c>
      <c r="BQ35">
        <f>IF([1]Sheet1!BR35="","",[1]Sheet1!BR35)</f>
        <v>5.58</v>
      </c>
      <c r="BR35">
        <f>IF([1]Sheet1!BS35="","",[1]Sheet1!BS35)</f>
        <v>-90.55</v>
      </c>
      <c r="BS35">
        <f>IF([1]Sheet1!BT35="","",[1]Sheet1!BT35)</f>
        <v>-2.23</v>
      </c>
      <c r="BT35" t="b">
        <f>IF([1]Sheet1!BU35="","",[1]Sheet1!BU35)</f>
        <v>1</v>
      </c>
      <c r="BU35" t="b">
        <f>IF([1]Sheet1!BV35="","",[1]Sheet1!BV35)</f>
        <v>1</v>
      </c>
      <c r="BV35">
        <f>IF([1]Sheet1!BW35="","",[1]Sheet1!BW35)</f>
        <v>0</v>
      </c>
      <c r="BW35">
        <f>IF([1]Sheet1!BX35="","",[1]Sheet1!BX35)</f>
        <v>42.05</v>
      </c>
      <c r="BX35">
        <f>IF([1]Sheet1!BY35="","",[1]Sheet1!BY35)</f>
        <v>-2.8</v>
      </c>
      <c r="BY35">
        <f>IF([1]Sheet1!BZ35="","",[1]Sheet1!BZ35)</f>
        <v>501.44</v>
      </c>
      <c r="BZ35">
        <f>IF([1]Sheet1!CA35="","",[1]Sheet1!CA35)</f>
        <v>3975.05</v>
      </c>
      <c r="CA35">
        <f>IF([1]Sheet1!CB35="","",[1]Sheet1!CB35)</f>
        <v>-19.84</v>
      </c>
      <c r="CB35" t="str">
        <f>IF([1]Sheet1!CC35="","",[1]Sheet1!CC35)</f>
        <v>Significant Short Buildup</v>
      </c>
      <c r="CC35">
        <f>IF([1]Sheet1!CD35="","",[1]Sheet1!CD35)</f>
        <v>29.43</v>
      </c>
      <c r="CD35">
        <f>IF([1]Sheet1!CE35="","",[1]Sheet1!CE35)</f>
        <v>-2.23</v>
      </c>
      <c r="CE35">
        <f>IF([1]Sheet1!CF35="","",[1]Sheet1!CF35)</f>
        <v>256.37</v>
      </c>
      <c r="CF35" t="str">
        <f>IF([1]Sheet1!CG35="","",[1]Sheet1!CG35)</f>
        <v>Significant Short Buildup</v>
      </c>
      <c r="CG35">
        <f>IF([1]Sheet1!CH35="","",[1]Sheet1!CH35)</f>
        <v>100</v>
      </c>
      <c r="CH35" t="str">
        <f>IF([1]Sheet1!CI35="","",[1]Sheet1!CI35)</f>
        <v>NSE:JKCEMENT1!</v>
      </c>
      <c r="CI35">
        <f>IF([1]Sheet1!CJ35="","",[1]Sheet1!CJ35)</f>
        <v>0</v>
      </c>
      <c r="CJ35">
        <f>IF([1]Sheet1!CK35="","",[1]Sheet1!CK35)</f>
        <v>0</v>
      </c>
      <c r="CK35">
        <f>IF([1]Sheet1!CL35="","",[1]Sheet1!CL35)</f>
        <v>0</v>
      </c>
      <c r="CL35">
        <f>IF([1]Sheet1!CM35="","",[1]Sheet1!CM35)</f>
        <v>0</v>
      </c>
      <c r="CM35">
        <f>IF([1]Sheet1!CN35="","",[1]Sheet1!CN35)</f>
        <v>0</v>
      </c>
      <c r="CN35">
        <f>IF([1]Sheet1!CO35="","",[1]Sheet1!CO35)</f>
        <v>0</v>
      </c>
      <c r="CO35">
        <f>IF([1]Sheet1!CP35="","",[1]Sheet1!CP35)</f>
        <v>0</v>
      </c>
      <c r="CP35">
        <f>IF([1]Sheet1!CQ35="","",[1]Sheet1!CQ35)</f>
        <v>0</v>
      </c>
      <c r="CQ35" t="str">
        <f>IF([1]Sheet1!CR35="","",[1]Sheet1!CR35)</f>
        <v>BEARISH</v>
      </c>
      <c r="CR35" t="str">
        <f>IF([1]Sheet1!CS35="","",[1]Sheet1!CS35)</f>
        <v>BEARISH</v>
      </c>
      <c r="CS35" t="b">
        <f>IF([1]Sheet1!CT35="","",[1]Sheet1!CT35)</f>
        <v>1</v>
      </c>
      <c r="CT35" t="str">
        <f>IF([1]Sheet1!CU35="","",[1]Sheet1!CU35)</f>
        <v>na</v>
      </c>
      <c r="CU35" t="str">
        <f>IF([1]Sheet1!CV35="","",[1]Sheet1!CV35)</f>
        <v>na</v>
      </c>
      <c r="CV35" t="str">
        <f>IF([1]Sheet1!CW35="","",[1]Sheet1!CW35)</f>
        <v>na</v>
      </c>
      <c r="CW35">
        <f>IF([1]Sheet1!CX35="","",[1]Sheet1!CX35)</f>
        <v>0</v>
      </c>
      <c r="CX35">
        <f>IF([1]Sheet1!CY35="","",[1]Sheet1!CY35)</f>
        <v>0</v>
      </c>
      <c r="CY35" t="b">
        <f>IF([1]Sheet1!CZ35="","",[1]Sheet1!CZ35)</f>
        <v>0</v>
      </c>
      <c r="CZ35">
        <f>IF([1]Sheet1!DA35="","",[1]Sheet1!DA35)</f>
        <v>21.88</v>
      </c>
      <c r="DA35">
        <f>IF([1]Sheet1!DB35="","",[1]Sheet1!DB35)</f>
        <v>15.47</v>
      </c>
      <c r="DB35" t="str">
        <f>IF([1]Sheet1!DC35="","",[1]Sheet1!DC35)</f>
        <v/>
      </c>
      <c r="DC35" t="b">
        <f t="shared" si="0"/>
        <v>0</v>
      </c>
      <c r="DD35" t="b">
        <f t="shared" si="1"/>
        <v>0</v>
      </c>
      <c r="DE35" t="b">
        <f t="shared" si="2"/>
        <v>0</v>
      </c>
      <c r="DF35" t="b">
        <f t="shared" si="3"/>
        <v>0</v>
      </c>
      <c r="DG35" t="str">
        <f>IF([1]Sheet1!DH35="","",[1]Sheet1!DH35)</f>
        <v/>
      </c>
    </row>
    <row r="36" spans="1:111" x14ac:dyDescent="0.25">
      <c r="A36" t="str">
        <f>IF([1]Sheet1!B36="","",[1]Sheet1!B36)</f>
        <v>CUMMINSIND</v>
      </c>
      <c r="B36">
        <f>IF([1]Sheet1!C36="","",[1]Sheet1!C36)</f>
        <v>300</v>
      </c>
      <c r="C36">
        <f>IF([1]Sheet1!D36="","",[1]Sheet1!D36)</f>
        <v>20</v>
      </c>
      <c r="D36">
        <f>IF([1]Sheet1!E36="","",[1]Sheet1!E36)</f>
        <v>12000</v>
      </c>
      <c r="E36" t="str">
        <f>IF([1]Sheet1!F36="","",[1]Sheet1!F36)</f>
        <v>Producer Manufacturing</v>
      </c>
      <c r="F36" t="str">
        <f>IF([1]Sheet1!G36="","",[1]Sheet1!G36)</f>
        <v>Auto Parts: OEM</v>
      </c>
      <c r="G36" t="str">
        <f>IF([1]Sheet1!H36="","",[1]Sheet1!H36)</f>
        <v xml:space="preserve">CUMMINS INDIA LTD                   </v>
      </c>
      <c r="H36" t="str">
        <f>IF([1]Sheet1!I36="","",[1]Sheet1!I36)</f>
        <v>CUMMINSIND</v>
      </c>
      <c r="I36" t="str">
        <f>IF([1]Sheet1!J36="","",[1]Sheet1!J36)</f>
        <v>NSE:CUMMINSIND!1</v>
      </c>
      <c r="J36" t="str">
        <f>IF([1]Sheet1!K36="","",[1]Sheet1!K36)</f>
        <v>Cummins India Ltd.</v>
      </c>
      <c r="K36" t="str">
        <f>IF([1]Sheet1!L36="","",[1]Sheet1!L36)</f>
        <v>#fc5a5a91</v>
      </c>
      <c r="L36">
        <f>IF([1]Sheet1!M36="","",[1]Sheet1!M36)</f>
        <v>2085.1999999999998</v>
      </c>
      <c r="M36">
        <f>IF([1]Sheet1!N36="","",[1]Sheet1!N36)</f>
        <v>-1.6670202999999999</v>
      </c>
      <c r="N36">
        <f>IF([1]Sheet1!O36="","",[1]Sheet1!O36)</f>
        <v>-35.35</v>
      </c>
      <c r="O36">
        <f>IF([1]Sheet1!P36="","",[1]Sheet1!P36)</f>
        <v>3254400</v>
      </c>
      <c r="P36">
        <f>IF([1]Sheet1!Q36="","",[1]Sheet1!Q36)</f>
        <v>-1.3549150000000001</v>
      </c>
      <c r="Q36">
        <f>IF([1]Sheet1!R36="","",[1]Sheet1!R36)</f>
        <v>-44700</v>
      </c>
      <c r="R36">
        <f>IF([1]Sheet1!S36="","",[1]Sheet1!S36)</f>
        <v>1027</v>
      </c>
      <c r="S36">
        <f>IF([1]Sheet1!T36="","",[1]Sheet1!T36)</f>
        <v>-1.6670202999999999</v>
      </c>
      <c r="T36">
        <f>IF([1]Sheet1!U36="","",[1]Sheet1!U36)</f>
        <v>-3100</v>
      </c>
      <c r="U36" t="str">
        <f>IF([1]Sheet1!V36="","",[1]Sheet1!V36)</f>
        <v>Long Unwinding</v>
      </c>
      <c r="V36">
        <f>IF([1]Sheet1!W36="","",[1]Sheet1!W36)</f>
        <v>2080</v>
      </c>
      <c r="W36">
        <f>IF([1]Sheet1!X36="","",[1]Sheet1!X36)</f>
        <v>2060</v>
      </c>
      <c r="X36">
        <f>IF([1]Sheet1!Y36="","",[1]Sheet1!Y36)</f>
        <v>2040</v>
      </c>
      <c r="Y36">
        <f>IF([1]Sheet1!Z36="","",[1]Sheet1!Z36)</f>
        <v>2020</v>
      </c>
      <c r="Z36">
        <f>IF([1]Sheet1!AA36="","",[1]Sheet1!AA36)</f>
        <v>2000</v>
      </c>
      <c r="AA36">
        <f>IF([1]Sheet1!AB36="","",[1]Sheet1!AB36)</f>
        <v>2100</v>
      </c>
      <c r="AB36">
        <f>IF([1]Sheet1!AC36="","",[1]Sheet1!AC36)</f>
        <v>2120</v>
      </c>
      <c r="AC36">
        <f>IF([1]Sheet1!AD36="","",[1]Sheet1!AD36)</f>
        <v>2140</v>
      </c>
      <c r="AD36">
        <f>IF([1]Sheet1!AE36="","",[1]Sheet1!AE36)</f>
        <v>2160</v>
      </c>
      <c r="AE36" t="str">
        <f>IF([1]Sheet1!AF36="","",[1]Sheet1!AF36)</f>
        <v>2,112.45</v>
      </c>
      <c r="AF36" t="str">
        <f>IF([1]Sheet1!AG36="","",[1]Sheet1!AG36)</f>
        <v>2,114.00</v>
      </c>
      <c r="AG36" t="str">
        <f>IF([1]Sheet1!AH36="","",[1]Sheet1!AH36)</f>
        <v>1.55</v>
      </c>
      <c r="AH36" t="str">
        <f>IF([1]Sheet1!AI36="","",[1]Sheet1!AI36)</f>
        <v>0.07</v>
      </c>
      <c r="AI36" t="str">
        <f>IF([1]Sheet1!AJ36="","",[1]Sheet1!AJ36)</f>
        <v>2,114.00</v>
      </c>
      <c r="AJ36">
        <f>IF([1]Sheet1!AK36="","",[1]Sheet1!AK36)</f>
        <v>169</v>
      </c>
      <c r="AK36" t="str">
        <f>IF([1]Sheet1!AL36="","",[1]Sheet1!AL36)</f>
        <v>0.04</v>
      </c>
      <c r="AL36" t="str">
        <f>IF([1]Sheet1!AM36="","",[1]Sheet1!AM36)</f>
        <v>-</v>
      </c>
      <c r="AM36" t="str">
        <f>IF([1]Sheet1!AN36="","",[1]Sheet1!AN36)</f>
        <v>-</v>
      </c>
      <c r="AN36" t="str">
        <f>IF([1]Sheet1!AO36="","",[1]Sheet1!AO36)</f>
        <v>-</v>
      </c>
      <c r="AO36" t="str">
        <f>IF([1]Sheet1!AP36="","",[1]Sheet1!AP36)</f>
        <v>VR153</v>
      </c>
      <c r="AP36" t="b">
        <f>IF([1]Sheet1!AQ36="","",[1]Sheet1!AQ36)</f>
        <v>0</v>
      </c>
      <c r="AQ36">
        <f>IF([1]Sheet1!AR36="","",[1]Sheet1!AR36)</f>
        <v>0</v>
      </c>
      <c r="AR36">
        <f>IF([1]Sheet1!AS36="","",[1]Sheet1!AS36)</f>
        <v>0</v>
      </c>
      <c r="AS36">
        <f>IF([1]Sheet1!AT36="","",[1]Sheet1!AT36)</f>
        <v>0</v>
      </c>
      <c r="AT36">
        <f>IF([1]Sheet1!AU36="","",[1]Sheet1!AU36)</f>
        <v>0</v>
      </c>
      <c r="AU36">
        <f>IF([1]Sheet1!AV36="","",[1]Sheet1!AV36)</f>
        <v>0</v>
      </c>
      <c r="AV36">
        <f>IF([1]Sheet1!AW36="","",[1]Sheet1!AW36)</f>
        <v>0</v>
      </c>
      <c r="AW36">
        <f>IF([1]Sheet1!AX36="","",[1]Sheet1!AX36)</f>
        <v>0</v>
      </c>
      <c r="AX36">
        <f>IF([1]Sheet1!AY36="","",[1]Sheet1!AY36)</f>
        <v>0</v>
      </c>
      <c r="AY36">
        <f>IF([1]Sheet1!AZ36="","",[1]Sheet1!AZ36)</f>
        <v>0</v>
      </c>
      <c r="AZ36" t="b">
        <f>IF([1]Sheet1!BA36="","",[1]Sheet1!BA36)</f>
        <v>0</v>
      </c>
      <c r="BA36" t="b">
        <f>IF([1]Sheet1!BB36="","",[1]Sheet1!BB36)</f>
        <v>0</v>
      </c>
      <c r="BB36" t="b">
        <f>IF([1]Sheet1!BC36="","",[1]Sheet1!BC36)</f>
        <v>0</v>
      </c>
      <c r="BC36" t="b">
        <f>IF([1]Sheet1!BD36="","",[1]Sheet1!BD36)</f>
        <v>0</v>
      </c>
      <c r="BD36">
        <f>IF([1]Sheet1!BE36="","",[1]Sheet1!BE36)</f>
        <v>26.69</v>
      </c>
      <c r="BE36">
        <f>IF([1]Sheet1!BF36="","",[1]Sheet1!BF36)</f>
        <v>30.78</v>
      </c>
      <c r="BF36">
        <f>IF([1]Sheet1!BG36="","",[1]Sheet1!BG36)</f>
        <v>-10.73</v>
      </c>
      <c r="BG36">
        <f>IF([1]Sheet1!BH36="","",[1]Sheet1!BH36)</f>
        <v>68.95</v>
      </c>
      <c r="BH36">
        <f>IF([1]Sheet1!BI36="","",[1]Sheet1!BI36)</f>
        <v>53.97</v>
      </c>
      <c r="BI36">
        <f>IF([1]Sheet1!BJ36="","",[1]Sheet1!BJ36)</f>
        <v>34.99</v>
      </c>
      <c r="BJ36" t="b">
        <f>IF([1]Sheet1!BK36="","",[1]Sheet1!BK36)</f>
        <v>1</v>
      </c>
      <c r="BK36">
        <f>IF([1]Sheet1!BL36="","",[1]Sheet1!BL36)</f>
        <v>0.64</v>
      </c>
      <c r="BL36">
        <f>IF([1]Sheet1!BM36="","",[1]Sheet1!BM36)</f>
        <v>20.440000000000001</v>
      </c>
      <c r="BM36">
        <f>IF([1]Sheet1!BN36="","",[1]Sheet1!BN36)</f>
        <v>34.86</v>
      </c>
      <c r="BN36" t="str">
        <f>IF([1]Sheet1!BO36="","",[1]Sheet1!BO36)</f>
        <v>2024-02-07</v>
      </c>
      <c r="BO36" t="str">
        <f>IF([1]Sheet1!BP36="","",[1]Sheet1!BP36)</f>
        <v>CAPITAL GOODS</v>
      </c>
      <c r="BP36">
        <f>IF([1]Sheet1!BQ36="","",[1]Sheet1!BQ36)</f>
        <v>2094.5500000000002</v>
      </c>
      <c r="BQ36">
        <f>IF([1]Sheet1!BR36="","",[1]Sheet1!BR36)</f>
        <v>2.4</v>
      </c>
      <c r="BR36">
        <f>IF([1]Sheet1!BS36="","",[1]Sheet1!BS36)</f>
        <v>-26</v>
      </c>
      <c r="BS36">
        <f>IF([1]Sheet1!BT36="","",[1]Sheet1!BT36)</f>
        <v>-1.23</v>
      </c>
      <c r="BT36" t="b">
        <f>IF([1]Sheet1!BU36="","",[1]Sheet1!BU36)</f>
        <v>0</v>
      </c>
      <c r="BU36" t="b">
        <f>IF([1]Sheet1!BV36="","",[1]Sheet1!BV36)</f>
        <v>1</v>
      </c>
      <c r="BV36" t="str">
        <f>IF([1]Sheet1!BW36="","",[1]Sheet1!BW36)</f>
        <v>BEARISH</v>
      </c>
      <c r="BW36">
        <f>IF([1]Sheet1!BX36="","",[1]Sheet1!BX36)</f>
        <v>0.45</v>
      </c>
      <c r="BX36">
        <f>IF([1]Sheet1!BY36="","",[1]Sheet1!BY36)</f>
        <v>2.0299999999999998</v>
      </c>
      <c r="BY36">
        <f>IF([1]Sheet1!BZ36="","",[1]Sheet1!BZ36)</f>
        <v>40.17</v>
      </c>
      <c r="BZ36">
        <f>IF([1]Sheet1!CA36="","",[1]Sheet1!CA36)</f>
        <v>2094.5500000000002</v>
      </c>
      <c r="CA36">
        <f>IF([1]Sheet1!CB36="","",[1]Sheet1!CB36)</f>
        <v>-10.73</v>
      </c>
      <c r="CB36" t="str">
        <f>IF([1]Sheet1!CC36="","",[1]Sheet1!CC36)</f>
        <v>Long Buildup</v>
      </c>
      <c r="CC36">
        <f>IF([1]Sheet1!CD36="","",[1]Sheet1!CD36)</f>
        <v>0.69</v>
      </c>
      <c r="CD36">
        <f>IF([1]Sheet1!CE36="","",[1]Sheet1!CE36)</f>
        <v>-1.23</v>
      </c>
      <c r="CE36">
        <f>IF([1]Sheet1!CF36="","",[1]Sheet1!CF36)</f>
        <v>-70.540000000000006</v>
      </c>
      <c r="CF36" t="str">
        <f>IF([1]Sheet1!CG36="","",[1]Sheet1!CG36)</f>
        <v>Short Buildup</v>
      </c>
      <c r="CG36">
        <f>IF([1]Sheet1!CH36="","",[1]Sheet1!CH36)</f>
        <v>77.38</v>
      </c>
      <c r="CH36" t="str">
        <f>IF([1]Sheet1!CI36="","",[1]Sheet1!CI36)</f>
        <v>NSE:CUMMINSIND1!</v>
      </c>
      <c r="CI36">
        <f>IF([1]Sheet1!CJ36="","",[1]Sheet1!CJ36)</f>
        <v>13</v>
      </c>
      <c r="CJ36">
        <f>IF([1]Sheet1!CK36="","",[1]Sheet1!CK36)</f>
        <v>2068</v>
      </c>
      <c r="CK36">
        <f>IF([1]Sheet1!CL36="","",[1]Sheet1!CL36)</f>
        <v>361</v>
      </c>
      <c r="CL36">
        <f>IF([1]Sheet1!CM36="","",[1]Sheet1!CM36)</f>
        <v>1697.2</v>
      </c>
      <c r="CM36" t="str">
        <f>IF([1]Sheet1!CN36="","",[1]Sheet1!CN36)</f>
        <v>Buy</v>
      </c>
      <c r="CN36" t="str">
        <f>IF([1]Sheet1!CO36="","",[1]Sheet1!CO36)</f>
        <v>LAST_LOSER</v>
      </c>
      <c r="CO36">
        <f>IF([1]Sheet1!CP36="","",[1]Sheet1!CP36)</f>
        <v>15</v>
      </c>
      <c r="CP36">
        <f>IF([1]Sheet1!CQ36="","",[1]Sheet1!CQ36)</f>
        <v>1960</v>
      </c>
      <c r="CQ36" t="str">
        <f>IF([1]Sheet1!CR36="","",[1]Sheet1!CR36)</f>
        <v>BULLISH</v>
      </c>
      <c r="CR36" t="str">
        <f>IF([1]Sheet1!CS36="","",[1]Sheet1!CS36)</f>
        <v>BEARISH</v>
      </c>
      <c r="CS36" t="b">
        <f>IF([1]Sheet1!CT36="","",[1]Sheet1!CT36)</f>
        <v>0</v>
      </c>
      <c r="CT36" t="str">
        <f>IF([1]Sheet1!CU36="","",[1]Sheet1!CU36)</f>
        <v>na</v>
      </c>
      <c r="CU36" t="str">
        <f>IF([1]Sheet1!CV36="","",[1]Sheet1!CV36)</f>
        <v>BEARISH_ALIGNMENT</v>
      </c>
      <c r="CV36" t="str">
        <f>IF([1]Sheet1!CW36="","",[1]Sheet1!CW36)</f>
        <v>BULLISH</v>
      </c>
      <c r="CW36">
        <f>IF([1]Sheet1!CX36="","",[1]Sheet1!CX36)</f>
        <v>3</v>
      </c>
      <c r="CX36">
        <f>IF([1]Sheet1!CY36="","",[1]Sheet1!CY36)</f>
        <v>345</v>
      </c>
      <c r="CY36" t="b">
        <f>IF([1]Sheet1!CZ36="","",[1]Sheet1!CZ36)</f>
        <v>1</v>
      </c>
      <c r="CZ36">
        <f>IF([1]Sheet1!DA36="","",[1]Sheet1!DA36)</f>
        <v>17.05</v>
      </c>
      <c r="DA36">
        <f>IF([1]Sheet1!DB36="","",[1]Sheet1!DB36)</f>
        <v>16.97</v>
      </c>
      <c r="DB36" t="str">
        <f>IF([1]Sheet1!DC36="","",[1]Sheet1!DC36)</f>
        <v/>
      </c>
      <c r="DC36" t="b">
        <f t="shared" si="0"/>
        <v>0</v>
      </c>
      <c r="DD36" t="b">
        <f t="shared" si="1"/>
        <v>0</v>
      </c>
      <c r="DE36" t="b">
        <f t="shared" si="2"/>
        <v>0</v>
      </c>
      <c r="DF36" t="b">
        <f t="shared" si="3"/>
        <v>0</v>
      </c>
      <c r="DG36" t="str">
        <f>IF([1]Sheet1!DH36="","",[1]Sheet1!DH36)</f>
        <v/>
      </c>
    </row>
    <row r="37" spans="1:111" x14ac:dyDescent="0.25">
      <c r="A37" t="str">
        <f>IF([1]Sheet1!B37="","",[1]Sheet1!B37)</f>
        <v>GAIL</v>
      </c>
      <c r="B37">
        <f>IF([1]Sheet1!C37="","",[1]Sheet1!C37)</f>
        <v>4575</v>
      </c>
      <c r="C37">
        <f>IF([1]Sheet1!D37="","",[1]Sheet1!D37)</f>
        <v>1</v>
      </c>
      <c r="D37">
        <f>IF([1]Sheet1!E37="","",[1]Sheet1!E37)</f>
        <v>183000</v>
      </c>
      <c r="E37" t="str">
        <f>IF([1]Sheet1!F37="","",[1]Sheet1!F37)</f>
        <v>Utilities</v>
      </c>
      <c r="F37" t="str">
        <f>IF([1]Sheet1!G37="","",[1]Sheet1!G37)</f>
        <v>Gas Distributors</v>
      </c>
      <c r="G37" t="str">
        <f>IF([1]Sheet1!H37="","",[1]Sheet1!H37)</f>
        <v xml:space="preserve">GAIL (INDIA) LTD                    </v>
      </c>
      <c r="H37" t="str">
        <f>IF([1]Sheet1!I37="","",[1]Sheet1!I37)</f>
        <v>GAIL</v>
      </c>
      <c r="I37" t="str">
        <f>IF([1]Sheet1!J37="","",[1]Sheet1!J37)</f>
        <v>NSE:GAIL!1</v>
      </c>
      <c r="J37" t="str">
        <f>IF([1]Sheet1!K37="","",[1]Sheet1!K37)</f>
        <v>GAIL (India) Ltd.</v>
      </c>
      <c r="K37" t="str">
        <f>IF([1]Sheet1!L37="","",[1]Sheet1!L37)</f>
        <v>#fc5a5a90</v>
      </c>
      <c r="L37">
        <f>IF([1]Sheet1!M37="","",[1]Sheet1!M37)</f>
        <v>166.3</v>
      </c>
      <c r="M37">
        <f>IF([1]Sheet1!N37="","",[1]Sheet1!N37)</f>
        <v>-1.6558250000000001</v>
      </c>
      <c r="N37">
        <f>IF([1]Sheet1!O37="","",[1]Sheet1!O37)</f>
        <v>-2.8</v>
      </c>
      <c r="O37">
        <f>IF([1]Sheet1!P37="","",[1]Sheet1!P37)</f>
        <v>137538225</v>
      </c>
      <c r="P37">
        <f>IF([1]Sheet1!Q37="","",[1]Sheet1!Q37)</f>
        <v>-8.8336971999999996</v>
      </c>
      <c r="Q37">
        <f>IF([1]Sheet1!R37="","",[1]Sheet1!R37)</f>
        <v>-13326975</v>
      </c>
      <c r="R37">
        <f>IF([1]Sheet1!S37="","",[1]Sheet1!S37)</f>
        <v>12260</v>
      </c>
      <c r="S37">
        <f>IF([1]Sheet1!T37="","",[1]Sheet1!T37)</f>
        <v>-1.6558250000000001</v>
      </c>
      <c r="T37">
        <f>IF([1]Sheet1!U37="","",[1]Sheet1!U37)</f>
        <v>-127</v>
      </c>
      <c r="U37" t="str">
        <f>IF([1]Sheet1!V37="","",[1]Sheet1!V37)</f>
        <v>Long Unwinding</v>
      </c>
      <c r="V37">
        <f>IF([1]Sheet1!W37="","",[1]Sheet1!W37)</f>
        <v>166</v>
      </c>
      <c r="W37">
        <f>IF([1]Sheet1!X37="","",[1]Sheet1!X37)</f>
        <v>165</v>
      </c>
      <c r="X37">
        <f>IF([1]Sheet1!Y37="","",[1]Sheet1!Y37)</f>
        <v>164</v>
      </c>
      <c r="Y37">
        <f>IF([1]Sheet1!Z37="","",[1]Sheet1!Z37)</f>
        <v>163</v>
      </c>
      <c r="Z37">
        <f>IF([1]Sheet1!AA37="","",[1]Sheet1!AA37)</f>
        <v>162</v>
      </c>
      <c r="AA37">
        <f>IF([1]Sheet1!AB37="","",[1]Sheet1!AB37)</f>
        <v>167</v>
      </c>
      <c r="AB37">
        <f>IF([1]Sheet1!AC37="","",[1]Sheet1!AC37)</f>
        <v>168</v>
      </c>
      <c r="AC37">
        <f>IF([1]Sheet1!AD37="","",[1]Sheet1!AD37)</f>
        <v>169</v>
      </c>
      <c r="AD37">
        <f>IF([1]Sheet1!AE37="","",[1]Sheet1!AE37)</f>
        <v>170</v>
      </c>
      <c r="AE37" t="str">
        <f>IF([1]Sheet1!AF37="","",[1]Sheet1!AF37)</f>
        <v>168.30</v>
      </c>
      <c r="AF37" t="str">
        <f>IF([1]Sheet1!AG37="","",[1]Sheet1!AG37)</f>
        <v>170.25</v>
      </c>
      <c r="AG37" t="str">
        <f>IF([1]Sheet1!AH37="","",[1]Sheet1!AH37)</f>
        <v>1.95</v>
      </c>
      <c r="AH37" t="str">
        <f>IF([1]Sheet1!AI37="","",[1]Sheet1!AI37)</f>
        <v>1.16</v>
      </c>
      <c r="AI37" t="str">
        <f>IF([1]Sheet1!AJ37="","",[1]Sheet1!AJ37)</f>
        <v>170.25</v>
      </c>
      <c r="AJ37">
        <f>IF([1]Sheet1!AK37="","",[1]Sheet1!AK37)</f>
        <v>166203</v>
      </c>
      <c r="AK37" t="str">
        <f>IF([1]Sheet1!AL37="","",[1]Sheet1!AL37)</f>
        <v>2.83</v>
      </c>
      <c r="AL37" t="str">
        <f>IF([1]Sheet1!AM37="","",[1]Sheet1!AM37)</f>
        <v>-</v>
      </c>
      <c r="AM37" t="str">
        <f>IF([1]Sheet1!AN37="","",[1]Sheet1!AN37)</f>
        <v>-</v>
      </c>
      <c r="AN37" t="str">
        <f>IF([1]Sheet1!AO37="","",[1]Sheet1!AO37)</f>
        <v>-</v>
      </c>
      <c r="AO37" t="str">
        <f>IF([1]Sheet1!AP37="","",[1]Sheet1!AP37)</f>
        <v>VR5</v>
      </c>
      <c r="AP37" t="b">
        <f>IF([1]Sheet1!AQ37="","",[1]Sheet1!AQ37)</f>
        <v>1</v>
      </c>
      <c r="AQ37">
        <f>IF([1]Sheet1!AR37="","",[1]Sheet1!AR37)</f>
        <v>0</v>
      </c>
      <c r="AR37">
        <f>IF([1]Sheet1!AS37="","",[1]Sheet1!AS37)</f>
        <v>0</v>
      </c>
      <c r="AS37">
        <f>IF([1]Sheet1!AT37="","",[1]Sheet1!AT37)</f>
        <v>0</v>
      </c>
      <c r="AT37">
        <f>IF([1]Sheet1!AU37="","",[1]Sheet1!AU37)</f>
        <v>0</v>
      </c>
      <c r="AU37">
        <f>IF([1]Sheet1!AV37="","",[1]Sheet1!AV37)</f>
        <v>0</v>
      </c>
      <c r="AV37">
        <f>IF([1]Sheet1!AW37="","",[1]Sheet1!AW37)</f>
        <v>0</v>
      </c>
      <c r="AW37">
        <f>IF([1]Sheet1!AX37="","",[1]Sheet1!AX37)</f>
        <v>0</v>
      </c>
      <c r="AX37">
        <f>IF([1]Sheet1!AY37="","",[1]Sheet1!AY37)</f>
        <v>0</v>
      </c>
      <c r="AY37">
        <f>IF([1]Sheet1!AZ37="","",[1]Sheet1!AZ37)</f>
        <v>0</v>
      </c>
      <c r="AZ37" t="b">
        <f>IF([1]Sheet1!BA37="","",[1]Sheet1!BA37)</f>
        <v>0</v>
      </c>
      <c r="BA37" t="b">
        <f>IF([1]Sheet1!BB37="","",[1]Sheet1!BB37)</f>
        <v>0</v>
      </c>
      <c r="BB37" t="b">
        <f>IF([1]Sheet1!BC37="","",[1]Sheet1!BC37)</f>
        <v>0</v>
      </c>
      <c r="BC37" t="b">
        <f>IF([1]Sheet1!BD37="","",[1]Sheet1!BD37)</f>
        <v>0</v>
      </c>
      <c r="BD37">
        <f>IF([1]Sheet1!BE37="","",[1]Sheet1!BE37)</f>
        <v>39.26</v>
      </c>
      <c r="BE37">
        <f>IF([1]Sheet1!BF37="","",[1]Sheet1!BF37)</f>
        <v>38.17</v>
      </c>
      <c r="BF37">
        <f>IF([1]Sheet1!BG37="","",[1]Sheet1!BG37)</f>
        <v>-14.01</v>
      </c>
      <c r="BG37">
        <f>IF([1]Sheet1!BH37="","",[1]Sheet1!BH37)</f>
        <v>88.71</v>
      </c>
      <c r="BH37">
        <f>IF([1]Sheet1!BI37="","",[1]Sheet1!BI37)</f>
        <v>57.14</v>
      </c>
      <c r="BI37">
        <f>IF([1]Sheet1!BJ37="","",[1]Sheet1!BJ37)</f>
        <v>64.760000000000005</v>
      </c>
      <c r="BJ37" t="b">
        <f>IF([1]Sheet1!BK37="","",[1]Sheet1!BK37)</f>
        <v>1</v>
      </c>
      <c r="BK37">
        <f>IF([1]Sheet1!BL37="","",[1]Sheet1!BL37)</f>
        <v>0.61</v>
      </c>
      <c r="BL37">
        <f>IF([1]Sheet1!BM37="","",[1]Sheet1!BM37)</f>
        <v>11.41</v>
      </c>
      <c r="BM37">
        <f>IF([1]Sheet1!BN37="","",[1]Sheet1!BN37)</f>
        <v>37.090000000000003</v>
      </c>
      <c r="BN37" t="str">
        <f>IF([1]Sheet1!BO37="","",[1]Sheet1!BO37)</f>
        <v>2024-01-29</v>
      </c>
      <c r="BO37" t="str">
        <f>IF([1]Sheet1!BP37="","",[1]Sheet1!BP37)</f>
        <v>ENERGY</v>
      </c>
      <c r="BP37">
        <f>IF([1]Sheet1!BQ37="","",[1]Sheet1!BQ37)</f>
        <v>166</v>
      </c>
      <c r="BQ37">
        <f>IF([1]Sheet1!BR37="","",[1]Sheet1!BR37)</f>
        <v>2.95</v>
      </c>
      <c r="BR37">
        <f>IF([1]Sheet1!BS37="","",[1]Sheet1!BS37)</f>
        <v>-3.1</v>
      </c>
      <c r="BS37">
        <f>IF([1]Sheet1!BT37="","",[1]Sheet1!BT37)</f>
        <v>-1.83</v>
      </c>
      <c r="BT37" t="b">
        <f>IF([1]Sheet1!BU37="","",[1]Sheet1!BU37)</f>
        <v>0</v>
      </c>
      <c r="BU37" t="b">
        <f>IF([1]Sheet1!BV37="","",[1]Sheet1!BV37)</f>
        <v>1</v>
      </c>
      <c r="BV37" t="str">
        <f>IF([1]Sheet1!BW37="","",[1]Sheet1!BW37)</f>
        <v>BULLISH</v>
      </c>
      <c r="BW37">
        <f>IF([1]Sheet1!BX37="","",[1]Sheet1!BX37)</f>
        <v>7.91</v>
      </c>
      <c r="BX37">
        <f>IF([1]Sheet1!BY37="","",[1]Sheet1!BY37)</f>
        <v>0.12</v>
      </c>
      <c r="BY37">
        <f>IF([1]Sheet1!BZ37="","",[1]Sheet1!BZ37)</f>
        <v>118.52</v>
      </c>
      <c r="BZ37">
        <f>IF([1]Sheet1!CA37="","",[1]Sheet1!CA37)</f>
        <v>166</v>
      </c>
      <c r="CA37">
        <f>IF([1]Sheet1!CB37="","",[1]Sheet1!CB37)</f>
        <v>-14.01</v>
      </c>
      <c r="CB37" t="str">
        <f>IF([1]Sheet1!CC37="","",[1]Sheet1!CC37)</f>
        <v>Long Buildup</v>
      </c>
      <c r="CC37">
        <f>IF([1]Sheet1!CD37="","",[1]Sheet1!CD37)</f>
        <v>5.29</v>
      </c>
      <c r="CD37">
        <f>IF([1]Sheet1!CE37="","",[1]Sheet1!CE37)</f>
        <v>-1.83</v>
      </c>
      <c r="CE37">
        <f>IF([1]Sheet1!CF37="","",[1]Sheet1!CF37)</f>
        <v>6.53</v>
      </c>
      <c r="CF37" t="str">
        <f>IF([1]Sheet1!CG37="","",[1]Sheet1!CG37)</f>
        <v>Significant Short Buildup</v>
      </c>
      <c r="CG37">
        <f>IF([1]Sheet1!CH37="","",[1]Sheet1!CH37)</f>
        <v>99.21</v>
      </c>
      <c r="CH37" t="str">
        <f>IF([1]Sheet1!CI37="","",[1]Sheet1!CI37)</f>
        <v>NSE:GAIL1!</v>
      </c>
      <c r="CI37">
        <f>IF([1]Sheet1!CJ37="","",[1]Sheet1!CJ37)</f>
        <v>48</v>
      </c>
      <c r="CJ37">
        <f>IF([1]Sheet1!CK37="","",[1]Sheet1!CK37)</f>
        <v>164.15</v>
      </c>
      <c r="CK37">
        <f>IF([1]Sheet1!CL37="","",[1]Sheet1!CL37)</f>
        <v>0</v>
      </c>
      <c r="CL37">
        <f>IF([1]Sheet1!CM37="","",[1]Sheet1!CM37)</f>
        <v>0</v>
      </c>
      <c r="CM37" t="str">
        <f>IF([1]Sheet1!CN37="","",[1]Sheet1!CN37)</f>
        <v>Buy</v>
      </c>
      <c r="CN37" t="str">
        <f>IF([1]Sheet1!CO37="","",[1]Sheet1!CO37)</f>
        <v>LAST_LOSER</v>
      </c>
      <c r="CO37">
        <f>IF([1]Sheet1!CP37="","",[1]Sheet1!CP37)</f>
        <v>11</v>
      </c>
      <c r="CP37">
        <f>IF([1]Sheet1!CQ37="","",[1]Sheet1!CQ37)</f>
        <v>161</v>
      </c>
      <c r="CQ37" t="str">
        <f>IF([1]Sheet1!CR37="","",[1]Sheet1!CR37)</f>
        <v>BULLISH</v>
      </c>
      <c r="CR37" t="str">
        <f>IF([1]Sheet1!CS37="","",[1]Sheet1!CS37)</f>
        <v>BEARISH</v>
      </c>
      <c r="CS37" t="b">
        <f>IF([1]Sheet1!CT37="","",[1]Sheet1!CT37)</f>
        <v>0</v>
      </c>
      <c r="CT37" t="str">
        <f>IF([1]Sheet1!CU37="","",[1]Sheet1!CU37)</f>
        <v>BULLISH_ALIGNMENT</v>
      </c>
      <c r="CU37" t="str">
        <f>IF([1]Sheet1!CV37="","",[1]Sheet1!CV37)</f>
        <v>na</v>
      </c>
      <c r="CV37" t="str">
        <f>IF([1]Sheet1!CW37="","",[1]Sheet1!CW37)</f>
        <v>BEARISH</v>
      </c>
      <c r="CW37">
        <f>IF([1]Sheet1!CX37="","",[1]Sheet1!CX37)</f>
        <v>1</v>
      </c>
      <c r="CX37">
        <f>IF([1]Sheet1!CY37="","",[1]Sheet1!CY37)</f>
        <v>1</v>
      </c>
      <c r="CY37" t="b">
        <f>IF([1]Sheet1!CZ37="","",[1]Sheet1!CZ37)</f>
        <v>1</v>
      </c>
      <c r="CZ37">
        <f>IF([1]Sheet1!DA37="","",[1]Sheet1!DA37)</f>
        <v>49.73</v>
      </c>
      <c r="DA37">
        <f>IF([1]Sheet1!DB37="","",[1]Sheet1!DB37)</f>
        <v>49.86</v>
      </c>
      <c r="DB37" t="str">
        <f>IF([1]Sheet1!DC37="","",[1]Sheet1!DC37)</f>
        <v/>
      </c>
      <c r="DC37" t="b">
        <f t="shared" si="0"/>
        <v>0</v>
      </c>
      <c r="DD37" t="b">
        <f t="shared" si="1"/>
        <v>0</v>
      </c>
      <c r="DE37" t="b">
        <f t="shared" si="2"/>
        <v>0</v>
      </c>
      <c r="DF37" t="b">
        <f t="shared" si="3"/>
        <v>0</v>
      </c>
      <c r="DG37" t="str">
        <f>IF([1]Sheet1!DH37="","",[1]Sheet1!DH37)</f>
        <v/>
      </c>
    </row>
    <row r="38" spans="1:111" x14ac:dyDescent="0.25">
      <c r="A38" t="str">
        <f>IF([1]Sheet1!B38="","",[1]Sheet1!B38)</f>
        <v>NESTLEIND</v>
      </c>
      <c r="B38">
        <f>IF([1]Sheet1!C38="","",[1]Sheet1!C38)</f>
        <v>400</v>
      </c>
      <c r="C38">
        <f>IF([1]Sheet1!D38="","",[1]Sheet1!D38)</f>
        <v>20</v>
      </c>
      <c r="D38">
        <f>IF([1]Sheet1!E38="","",[1]Sheet1!E38)</f>
        <v>12000</v>
      </c>
      <c r="E38" t="str">
        <f>IF([1]Sheet1!F38="","",[1]Sheet1!F38)</f>
        <v>Consumer Non-Durables</v>
      </c>
      <c r="F38" t="str">
        <f>IF([1]Sheet1!G38="","",[1]Sheet1!G38)</f>
        <v>Food: Major Diversified</v>
      </c>
      <c r="G38" t="str">
        <f>IF([1]Sheet1!H38="","",[1]Sheet1!H38)</f>
        <v xml:space="preserve">NESTLE INDIA LIMITED                </v>
      </c>
      <c r="H38" t="str">
        <f>IF([1]Sheet1!I38="","",[1]Sheet1!I38)</f>
        <v>NESTLEIND</v>
      </c>
      <c r="I38" t="str">
        <f>IF([1]Sheet1!J38="","",[1]Sheet1!J38)</f>
        <v>NSE:NESTLEIND!1</v>
      </c>
      <c r="J38" t="str">
        <f>IF([1]Sheet1!K38="","",[1]Sheet1!K38)</f>
        <v>Nestle India Ltd.</v>
      </c>
      <c r="K38" t="str">
        <f>IF([1]Sheet1!L38="","",[1]Sheet1!L38)</f>
        <v>#fc5a5a8f</v>
      </c>
      <c r="L38">
        <f>IF([1]Sheet1!M38="","",[1]Sheet1!M38)</f>
        <v>2478.5500000000002</v>
      </c>
      <c r="M38">
        <f>IF([1]Sheet1!N38="","",[1]Sheet1!N38)</f>
        <v>-1.6409381000000001</v>
      </c>
      <c r="N38">
        <f>IF([1]Sheet1!O38="","",[1]Sheet1!O38)</f>
        <v>-41.35</v>
      </c>
      <c r="O38">
        <f>IF([1]Sheet1!P38="","",[1]Sheet1!P38)</f>
        <v>5191200</v>
      </c>
      <c r="P38">
        <f>IF([1]Sheet1!Q38="","",[1]Sheet1!Q38)</f>
        <v>-0.85561500000000001</v>
      </c>
      <c r="Q38">
        <f>IF([1]Sheet1!R38="","",[1]Sheet1!R38)</f>
        <v>-44800</v>
      </c>
      <c r="R38">
        <f>IF([1]Sheet1!S38="","",[1]Sheet1!S38)</f>
        <v>1742</v>
      </c>
      <c r="S38">
        <f>IF([1]Sheet1!T38="","",[1]Sheet1!T38)</f>
        <v>-1.6409381000000001</v>
      </c>
      <c r="T38">
        <f>IF([1]Sheet1!U38="","",[1]Sheet1!U38)</f>
        <v>18</v>
      </c>
      <c r="U38" t="str">
        <f>IF([1]Sheet1!V38="","",[1]Sheet1!V38)</f>
        <v>Long Unwinding</v>
      </c>
      <c r="V38">
        <f>IF([1]Sheet1!W38="","",[1]Sheet1!W38)</f>
        <v>2460</v>
      </c>
      <c r="W38">
        <f>IF([1]Sheet1!X38="","",[1]Sheet1!X38)</f>
        <v>2440</v>
      </c>
      <c r="X38">
        <f>IF([1]Sheet1!Y38="","",[1]Sheet1!Y38)</f>
        <v>2420</v>
      </c>
      <c r="Y38">
        <f>IF([1]Sheet1!Z38="","",[1]Sheet1!Z38)</f>
        <v>2400</v>
      </c>
      <c r="Z38">
        <f>IF([1]Sheet1!AA38="","",[1]Sheet1!AA38)</f>
        <v>2380</v>
      </c>
      <c r="AA38">
        <f>IF([1]Sheet1!AB38="","",[1]Sheet1!AB38)</f>
        <v>2480</v>
      </c>
      <c r="AB38">
        <f>IF([1]Sheet1!AC38="","",[1]Sheet1!AC38)</f>
        <v>2500</v>
      </c>
      <c r="AC38">
        <f>IF([1]Sheet1!AD38="","",[1]Sheet1!AD38)</f>
        <v>2520</v>
      </c>
      <c r="AD38">
        <f>IF([1]Sheet1!AE38="","",[1]Sheet1!AE38)</f>
        <v>2540</v>
      </c>
      <c r="AE38" t="str">
        <f>IF([1]Sheet1!AF38="","",[1]Sheet1!AF38)</f>
        <v>2,514.15</v>
      </c>
      <c r="AF38" t="str">
        <f>IF([1]Sheet1!AG38="","",[1]Sheet1!AG38)</f>
        <v>2,520.00</v>
      </c>
      <c r="AG38" t="str">
        <f>IF([1]Sheet1!AH38="","",[1]Sheet1!AH38)</f>
        <v>5.85</v>
      </c>
      <c r="AH38" t="str">
        <f>IF([1]Sheet1!AI38="","",[1]Sheet1!AI38)</f>
        <v>0.23</v>
      </c>
      <c r="AI38" t="str">
        <f>IF([1]Sheet1!AJ38="","",[1]Sheet1!AJ38)</f>
        <v>2,520.00</v>
      </c>
      <c r="AJ38">
        <f>IF([1]Sheet1!AK38="","",[1]Sheet1!AK38)</f>
        <v>445</v>
      </c>
      <c r="AK38" t="str">
        <f>IF([1]Sheet1!AL38="","",[1]Sheet1!AL38)</f>
        <v>0.11</v>
      </c>
      <c r="AL38" t="str">
        <f>IF([1]Sheet1!AM38="","",[1]Sheet1!AM38)</f>
        <v>-</v>
      </c>
      <c r="AM38" t="str">
        <f>IF([1]Sheet1!AN38="","",[1]Sheet1!AN38)</f>
        <v>-</v>
      </c>
      <c r="AN38" t="str">
        <f>IF([1]Sheet1!AO38="","",[1]Sheet1!AO38)</f>
        <v>-</v>
      </c>
      <c r="AO38" t="str">
        <f>IF([1]Sheet1!AP38="","",[1]Sheet1!AP38)</f>
        <v>VR121</v>
      </c>
      <c r="AP38" t="b">
        <f>IF([1]Sheet1!AQ38="","",[1]Sheet1!AQ38)</f>
        <v>0</v>
      </c>
      <c r="AQ38">
        <f>IF([1]Sheet1!AR38="","",[1]Sheet1!AR38)</f>
        <v>0</v>
      </c>
      <c r="AR38">
        <f>IF([1]Sheet1!AS38="","",[1]Sheet1!AS38)</f>
        <v>0</v>
      </c>
      <c r="AS38">
        <f>IF([1]Sheet1!AT38="","",[1]Sheet1!AT38)</f>
        <v>0</v>
      </c>
      <c r="AT38">
        <f>IF([1]Sheet1!AU38="","",[1]Sheet1!AU38)</f>
        <v>0</v>
      </c>
      <c r="AU38">
        <f>IF([1]Sheet1!AV38="","",[1]Sheet1!AV38)</f>
        <v>0</v>
      </c>
      <c r="AV38">
        <f>IF([1]Sheet1!AW38="","",[1]Sheet1!AW38)</f>
        <v>0</v>
      </c>
      <c r="AW38">
        <f>IF([1]Sheet1!AX38="","",[1]Sheet1!AX38)</f>
        <v>0</v>
      </c>
      <c r="AX38">
        <f>IF([1]Sheet1!AY38="","",[1]Sheet1!AY38)</f>
        <v>0</v>
      </c>
      <c r="AY38">
        <f>IF([1]Sheet1!AZ38="","",[1]Sheet1!AZ38)</f>
        <v>0</v>
      </c>
      <c r="AZ38" t="b">
        <f>IF([1]Sheet1!BA38="","",[1]Sheet1!BA38)</f>
        <v>0</v>
      </c>
      <c r="BA38" t="b">
        <f>IF([1]Sheet1!BB38="","",[1]Sheet1!BB38)</f>
        <v>0</v>
      </c>
      <c r="BB38" t="b">
        <f>IF([1]Sheet1!BC38="","",[1]Sheet1!BC38)</f>
        <v>0</v>
      </c>
      <c r="BC38" t="b">
        <f>IF([1]Sheet1!BD38="","",[1]Sheet1!BD38)</f>
        <v>0</v>
      </c>
      <c r="BD38">
        <f>IF([1]Sheet1!BE38="","",[1]Sheet1!BE38)</f>
        <v>28.86</v>
      </c>
      <c r="BE38">
        <f>IF([1]Sheet1!BF38="","",[1]Sheet1!BF38)</f>
        <v>23.22</v>
      </c>
      <c r="BF38">
        <f>IF([1]Sheet1!BG38="","",[1]Sheet1!BG38)</f>
        <v>4.88</v>
      </c>
      <c r="BG38">
        <f>IF([1]Sheet1!BH38="","",[1]Sheet1!BH38)</f>
        <v>89.11</v>
      </c>
      <c r="BH38">
        <f>IF([1]Sheet1!BI38="","",[1]Sheet1!BI38)</f>
        <v>82.54</v>
      </c>
      <c r="BI38">
        <f>IF([1]Sheet1!BJ38="","",[1]Sheet1!BJ38)</f>
        <v>53.79</v>
      </c>
      <c r="BJ38" t="b">
        <f>IF([1]Sheet1!BK38="","",[1]Sheet1!BK38)</f>
        <v>1</v>
      </c>
      <c r="BK38">
        <f>IF([1]Sheet1!BL38="","",[1]Sheet1!BL38)</f>
        <v>0.57999999999999996</v>
      </c>
      <c r="BL38">
        <f>IF([1]Sheet1!BM38="","",[1]Sheet1!BM38)</f>
        <v>59.16</v>
      </c>
      <c r="BM38">
        <f>IF([1]Sheet1!BN38="","",[1]Sheet1!BN38)</f>
        <v>17.579999999999998</v>
      </c>
      <c r="BN38" t="str">
        <f>IF([1]Sheet1!BO38="","",[1]Sheet1!BO38)</f>
        <v>2024-02-07</v>
      </c>
      <c r="BO38" t="str">
        <f>IF([1]Sheet1!BP38="","",[1]Sheet1!BP38)</f>
        <v>FMCG</v>
      </c>
      <c r="BP38">
        <f>IF([1]Sheet1!BQ38="","",[1]Sheet1!BQ38)</f>
        <v>2479.9499999999998</v>
      </c>
      <c r="BQ38">
        <f>IF([1]Sheet1!BR38="","",[1]Sheet1!BR38)</f>
        <v>1.56</v>
      </c>
      <c r="BR38">
        <f>IF([1]Sheet1!BS38="","",[1]Sheet1!BS38)</f>
        <v>-39.950000000000003</v>
      </c>
      <c r="BS38">
        <f>IF([1]Sheet1!BT38="","",[1]Sheet1!BT38)</f>
        <v>-1.59</v>
      </c>
      <c r="BT38" t="b">
        <f>IF([1]Sheet1!BU38="","",[1]Sheet1!BU38)</f>
        <v>1</v>
      </c>
      <c r="BU38" t="b">
        <f>IF([1]Sheet1!BV38="","",[1]Sheet1!BV38)</f>
        <v>1</v>
      </c>
      <c r="BV38" t="str">
        <f>IF([1]Sheet1!BW38="","",[1]Sheet1!BW38)</f>
        <v>BEARISH</v>
      </c>
      <c r="BW38">
        <f>IF([1]Sheet1!BX38="","",[1]Sheet1!BX38)</f>
        <v>5.59</v>
      </c>
      <c r="BX38">
        <f>IF([1]Sheet1!BY38="","",[1]Sheet1!BY38)</f>
        <v>-2.97</v>
      </c>
      <c r="BY38">
        <f>IF([1]Sheet1!BZ38="","",[1]Sheet1!BZ38)</f>
        <v>80.13</v>
      </c>
      <c r="BZ38">
        <f>IF([1]Sheet1!CA38="","",[1]Sheet1!CA38)</f>
        <v>2479.9499999999998</v>
      </c>
      <c r="CA38">
        <f>IF([1]Sheet1!CB38="","",[1]Sheet1!CB38)</f>
        <v>4.88</v>
      </c>
      <c r="CB38" t="str">
        <f>IF([1]Sheet1!CC38="","",[1]Sheet1!CC38)</f>
        <v>Significant Short Buildup</v>
      </c>
      <c r="CC38">
        <f>IF([1]Sheet1!CD38="","",[1]Sheet1!CD38)</f>
        <v>4.2</v>
      </c>
      <c r="CD38">
        <f>IF([1]Sheet1!CE38="","",[1]Sheet1!CE38)</f>
        <v>-1.59</v>
      </c>
      <c r="CE38">
        <f>IF([1]Sheet1!CF38="","",[1]Sheet1!CF38)</f>
        <v>-17.97</v>
      </c>
      <c r="CF38" t="str">
        <f>IF([1]Sheet1!CG38="","",[1]Sheet1!CG38)</f>
        <v>Short Buildup</v>
      </c>
      <c r="CG38">
        <f>IF([1]Sheet1!CH38="","",[1]Sheet1!CH38)</f>
        <v>87.3</v>
      </c>
      <c r="CH38" t="str">
        <f>IF([1]Sheet1!CI38="","",[1]Sheet1!CI38)</f>
        <v>NSE:NESTLEIND1!</v>
      </c>
      <c r="CI38">
        <f>IF([1]Sheet1!CJ38="","",[1]Sheet1!CJ38)</f>
        <v>85</v>
      </c>
      <c r="CJ38">
        <f>IF([1]Sheet1!CK38="","",[1]Sheet1!CK38)</f>
        <v>2728.36</v>
      </c>
      <c r="CK38">
        <f>IF([1]Sheet1!CL38="","",[1]Sheet1!CL38)</f>
        <v>181</v>
      </c>
      <c r="CL38">
        <f>IF([1]Sheet1!CM38="","",[1]Sheet1!CM38)</f>
        <v>2452.98</v>
      </c>
      <c r="CM38" t="str">
        <f>IF([1]Sheet1!CN38="","",[1]Sheet1!CN38)</f>
        <v>Sell</v>
      </c>
      <c r="CN38" t="str">
        <f>IF([1]Sheet1!CO38="","",[1]Sheet1!CO38)</f>
        <v>LAST_WINNER</v>
      </c>
      <c r="CO38">
        <f>IF([1]Sheet1!CP38="","",[1]Sheet1!CP38)</f>
        <v>93</v>
      </c>
      <c r="CP38">
        <f>IF([1]Sheet1!CQ38="","",[1]Sheet1!CQ38)</f>
        <v>2740</v>
      </c>
      <c r="CQ38" t="str">
        <f>IF([1]Sheet1!CR38="","",[1]Sheet1!CR38)</f>
        <v>BEARISH</v>
      </c>
      <c r="CR38" t="str">
        <f>IF([1]Sheet1!CS38="","",[1]Sheet1!CS38)</f>
        <v>BEARISH</v>
      </c>
      <c r="CS38" t="b">
        <f>IF([1]Sheet1!CT38="","",[1]Sheet1!CT38)</f>
        <v>1</v>
      </c>
      <c r="CT38" t="str">
        <f>IF([1]Sheet1!CU38="","",[1]Sheet1!CU38)</f>
        <v>BEARISH_ALIGNMENT</v>
      </c>
      <c r="CU38" t="str">
        <f>IF([1]Sheet1!CV38="","",[1]Sheet1!CV38)</f>
        <v>BEARISH_ALIGNMENT</v>
      </c>
      <c r="CV38" t="str">
        <f>IF([1]Sheet1!CW38="","",[1]Sheet1!CW38)</f>
        <v>BULLISH</v>
      </c>
      <c r="CW38">
        <f>IF([1]Sheet1!CX38="","",[1]Sheet1!CX38)</f>
        <v>15</v>
      </c>
      <c r="CX38">
        <f>IF([1]Sheet1!CY38="","",[1]Sheet1!CY38)</f>
        <v>455</v>
      </c>
      <c r="CY38" t="b">
        <f>IF([1]Sheet1!CZ38="","",[1]Sheet1!CZ38)</f>
        <v>0</v>
      </c>
      <c r="CZ38">
        <f>IF([1]Sheet1!DA38="","",[1]Sheet1!DA38)</f>
        <v>20</v>
      </c>
      <c r="DA38">
        <f>IF([1]Sheet1!DB38="","",[1]Sheet1!DB38)</f>
        <v>19.63</v>
      </c>
      <c r="DB38" t="str">
        <f>IF([1]Sheet1!DC38="","",[1]Sheet1!DC38)</f>
        <v/>
      </c>
      <c r="DC38" t="b">
        <f t="shared" si="0"/>
        <v>0</v>
      </c>
      <c r="DD38" t="b">
        <f t="shared" si="1"/>
        <v>0</v>
      </c>
      <c r="DE38" t="b">
        <f t="shared" si="2"/>
        <v>0</v>
      </c>
      <c r="DF38" t="b">
        <f t="shared" si="3"/>
        <v>0</v>
      </c>
      <c r="DG38" t="str">
        <f>IF([1]Sheet1!DH38="","",[1]Sheet1!DH38)</f>
        <v/>
      </c>
    </row>
    <row r="39" spans="1:111" x14ac:dyDescent="0.25">
      <c r="A39" t="str">
        <f>IF([1]Sheet1!B39="","",[1]Sheet1!B39)</f>
        <v>HCLTECH</v>
      </c>
      <c r="B39">
        <f>IF([1]Sheet1!C39="","",[1]Sheet1!C39)</f>
        <v>700</v>
      </c>
      <c r="C39">
        <f>IF([1]Sheet1!D39="","",[1]Sheet1!D39)</f>
        <v>10</v>
      </c>
      <c r="D39">
        <f>IF([1]Sheet1!E39="","",[1]Sheet1!E39)</f>
        <v>21000</v>
      </c>
      <c r="E39" t="str">
        <f>IF([1]Sheet1!F39="","",[1]Sheet1!F39)</f>
        <v>Technology Services</v>
      </c>
      <c r="F39" t="str">
        <f>IF([1]Sheet1!G39="","",[1]Sheet1!G39)</f>
        <v>Information Technology Services</v>
      </c>
      <c r="G39" t="str">
        <f>IF([1]Sheet1!H39="","",[1]Sheet1!H39)</f>
        <v xml:space="preserve">HCL TECHNOLOGIES LTD                </v>
      </c>
      <c r="H39" t="str">
        <f>IF([1]Sheet1!I39="","",[1]Sheet1!I39)</f>
        <v>HCLTECH</v>
      </c>
      <c r="I39" t="str">
        <f>IF([1]Sheet1!J39="","",[1]Sheet1!J39)</f>
        <v>NSE:HCLTECH!1</v>
      </c>
      <c r="J39" t="str">
        <f>IF([1]Sheet1!K39="","",[1]Sheet1!K39)</f>
        <v>HCL Technologies Ltd.</v>
      </c>
      <c r="K39" t="str">
        <f>IF([1]Sheet1!L39="","",[1]Sheet1!L39)</f>
        <v>#fc5a5a8d</v>
      </c>
      <c r="L39">
        <f>IF([1]Sheet1!M39="","",[1]Sheet1!M39)</f>
        <v>1542.15</v>
      </c>
      <c r="M39">
        <f>IF([1]Sheet1!N39="","",[1]Sheet1!N39)</f>
        <v>-1.598392</v>
      </c>
      <c r="N39">
        <f>IF([1]Sheet1!O39="","",[1]Sheet1!O39)</f>
        <v>-25.05</v>
      </c>
      <c r="O39">
        <f>IF([1]Sheet1!P39="","",[1]Sheet1!P39)</f>
        <v>12394900</v>
      </c>
      <c r="P39">
        <f>IF([1]Sheet1!Q39="","",[1]Sheet1!Q39)</f>
        <v>-1.5019191000000001</v>
      </c>
      <c r="Q39">
        <f>IF([1]Sheet1!R39="","",[1]Sheet1!R39)</f>
        <v>-189000</v>
      </c>
      <c r="R39">
        <f>IF([1]Sheet1!S39="","",[1]Sheet1!S39)</f>
        <v>2684</v>
      </c>
      <c r="S39">
        <f>IF([1]Sheet1!T39="","",[1]Sheet1!T39)</f>
        <v>-1.598392</v>
      </c>
      <c r="T39">
        <f>IF([1]Sheet1!U39="","",[1]Sheet1!U39)</f>
        <v>-4074</v>
      </c>
      <c r="U39" t="str">
        <f>IF([1]Sheet1!V39="","",[1]Sheet1!V39)</f>
        <v>Long Unwinding</v>
      </c>
      <c r="V39">
        <f>IF([1]Sheet1!W39="","",[1]Sheet1!W39)</f>
        <v>1540</v>
      </c>
      <c r="W39">
        <f>IF([1]Sheet1!X39="","",[1]Sheet1!X39)</f>
        <v>1530</v>
      </c>
      <c r="X39">
        <f>IF([1]Sheet1!Y39="","",[1]Sheet1!Y39)</f>
        <v>1520</v>
      </c>
      <c r="Y39">
        <f>IF([1]Sheet1!Z39="","",[1]Sheet1!Z39)</f>
        <v>1510</v>
      </c>
      <c r="Z39">
        <f>IF([1]Sheet1!AA39="","",[1]Sheet1!AA39)</f>
        <v>1500</v>
      </c>
      <c r="AA39">
        <f>IF([1]Sheet1!AB39="","",[1]Sheet1!AB39)</f>
        <v>1550</v>
      </c>
      <c r="AB39">
        <f>IF([1]Sheet1!AC39="","",[1]Sheet1!AC39)</f>
        <v>1560</v>
      </c>
      <c r="AC39">
        <f>IF([1]Sheet1!AD39="","",[1]Sheet1!AD39)</f>
        <v>1570</v>
      </c>
      <c r="AD39">
        <f>IF([1]Sheet1!AE39="","",[1]Sheet1!AE39)</f>
        <v>1580</v>
      </c>
      <c r="AE39" t="str">
        <f>IF([1]Sheet1!AF39="","",[1]Sheet1!AF39)</f>
        <v>1,567.95</v>
      </c>
      <c r="AF39" t="str">
        <f>IF([1]Sheet1!AG39="","",[1]Sheet1!AG39)</f>
        <v>1,580.00</v>
      </c>
      <c r="AG39" t="str">
        <f>IF([1]Sheet1!AH39="","",[1]Sheet1!AH39)</f>
        <v>12.05</v>
      </c>
      <c r="AH39" t="str">
        <f>IF([1]Sheet1!AI39="","",[1]Sheet1!AI39)</f>
        <v>0.77</v>
      </c>
      <c r="AI39" t="str">
        <f>IF([1]Sheet1!AJ39="","",[1]Sheet1!AJ39)</f>
        <v>1,580.00</v>
      </c>
      <c r="AJ39">
        <f>IF([1]Sheet1!AK39="","",[1]Sheet1!AK39)</f>
        <v>2323</v>
      </c>
      <c r="AK39" t="str">
        <f>IF([1]Sheet1!AL39="","",[1]Sheet1!AL39)</f>
        <v>0.37</v>
      </c>
      <c r="AL39" t="str">
        <f>IF([1]Sheet1!AM39="","",[1]Sheet1!AM39)</f>
        <v>-</v>
      </c>
      <c r="AM39" t="str">
        <f>IF([1]Sheet1!AN39="","",[1]Sheet1!AN39)</f>
        <v>-</v>
      </c>
      <c r="AN39" t="str">
        <f>IF([1]Sheet1!AO39="","",[1]Sheet1!AO39)</f>
        <v>-</v>
      </c>
      <c r="AO39" t="str">
        <f>IF([1]Sheet1!AP39="","",[1]Sheet1!AP39)</f>
        <v>VR79</v>
      </c>
      <c r="AP39" t="b">
        <f>IF([1]Sheet1!AQ39="","",[1]Sheet1!AQ39)</f>
        <v>0</v>
      </c>
      <c r="AQ39">
        <f>IF([1]Sheet1!AR39="","",[1]Sheet1!AR39)</f>
        <v>0</v>
      </c>
      <c r="AR39">
        <f>IF([1]Sheet1!AS39="","",[1]Sheet1!AS39)</f>
        <v>0</v>
      </c>
      <c r="AS39">
        <f>IF([1]Sheet1!AT39="","",[1]Sheet1!AT39)</f>
        <v>0</v>
      </c>
      <c r="AT39">
        <f>IF([1]Sheet1!AU39="","",[1]Sheet1!AU39)</f>
        <v>0</v>
      </c>
      <c r="AU39">
        <f>IF([1]Sheet1!AV39="","",[1]Sheet1!AV39)</f>
        <v>0</v>
      </c>
      <c r="AV39">
        <f>IF([1]Sheet1!AW39="","",[1]Sheet1!AW39)</f>
        <v>0</v>
      </c>
      <c r="AW39">
        <f>IF([1]Sheet1!AX39="","",[1]Sheet1!AX39)</f>
        <v>0</v>
      </c>
      <c r="AX39">
        <f>IF([1]Sheet1!AY39="","",[1]Sheet1!AY39)</f>
        <v>0</v>
      </c>
      <c r="AY39">
        <f>IF([1]Sheet1!AZ39="","",[1]Sheet1!AZ39)</f>
        <v>0</v>
      </c>
      <c r="AZ39" t="b">
        <f>IF([1]Sheet1!BA39="","",[1]Sheet1!BA39)</f>
        <v>0</v>
      </c>
      <c r="BA39" t="b">
        <f>IF([1]Sheet1!BB39="","",[1]Sheet1!BB39)</f>
        <v>0</v>
      </c>
      <c r="BB39" t="b">
        <f>IF([1]Sheet1!BC39="","",[1]Sheet1!BC39)</f>
        <v>0</v>
      </c>
      <c r="BC39" t="b">
        <f>IF([1]Sheet1!BD39="","",[1]Sheet1!BD39)</f>
        <v>0</v>
      </c>
      <c r="BD39">
        <f>IF([1]Sheet1!BE39="","",[1]Sheet1!BE39)</f>
        <v>29.67</v>
      </c>
      <c r="BE39">
        <f>IF([1]Sheet1!BF39="","",[1]Sheet1!BF39)</f>
        <v>27.37</v>
      </c>
      <c r="BF39">
        <f>IF([1]Sheet1!BG39="","",[1]Sheet1!BG39)</f>
        <v>5.27</v>
      </c>
      <c r="BG39">
        <f>IF([1]Sheet1!BH39="","",[1]Sheet1!BH39)</f>
        <v>84.27</v>
      </c>
      <c r="BH39">
        <f>IF([1]Sheet1!BI39="","",[1]Sheet1!BI39)</f>
        <v>68.25</v>
      </c>
      <c r="BI39">
        <f>IF([1]Sheet1!BJ39="","",[1]Sheet1!BJ39)</f>
        <v>42.84</v>
      </c>
      <c r="BJ39" t="b">
        <f>IF([1]Sheet1!BK39="","",[1]Sheet1!BK39)</f>
        <v>1</v>
      </c>
      <c r="BK39">
        <f>IF([1]Sheet1!BL39="","",[1]Sheet1!BL39)</f>
        <v>0.48</v>
      </c>
      <c r="BL39">
        <f>IF([1]Sheet1!BM39="","",[1]Sheet1!BM39)</f>
        <v>0.66</v>
      </c>
      <c r="BM39">
        <f>IF([1]Sheet1!BN39="","",[1]Sheet1!BN39)</f>
        <v>25.07</v>
      </c>
      <c r="BN39">
        <f>IF([1]Sheet1!BO39="","",[1]Sheet1!BO39)</f>
        <v>0</v>
      </c>
      <c r="BO39" t="str">
        <f>IF([1]Sheet1!BP39="","",[1]Sheet1!BP39)</f>
        <v>IT</v>
      </c>
      <c r="BP39">
        <f>IF([1]Sheet1!BQ39="","",[1]Sheet1!BQ39)</f>
        <v>1540.85</v>
      </c>
      <c r="BQ39">
        <f>IF([1]Sheet1!BR39="","",[1]Sheet1!BR39)</f>
        <v>2.0099999999999998</v>
      </c>
      <c r="BR39">
        <f>IF([1]Sheet1!BS39="","",[1]Sheet1!BS39)</f>
        <v>-26.35</v>
      </c>
      <c r="BS39">
        <f>IF([1]Sheet1!BT39="","",[1]Sheet1!BT39)</f>
        <v>-1.68</v>
      </c>
      <c r="BT39" t="b">
        <f>IF([1]Sheet1!BU39="","",[1]Sheet1!BU39)</f>
        <v>0</v>
      </c>
      <c r="BU39" t="b">
        <f>IF([1]Sheet1!BV39="","",[1]Sheet1!BV39)</f>
        <v>0</v>
      </c>
      <c r="BV39" t="str">
        <f>IF([1]Sheet1!BW39="","",[1]Sheet1!BW39)</f>
        <v>BULLISH</v>
      </c>
      <c r="BW39">
        <f>IF([1]Sheet1!BX39="","",[1]Sheet1!BX39)</f>
        <v>-12.4</v>
      </c>
      <c r="BX39">
        <f>IF([1]Sheet1!BY39="","",[1]Sheet1!BY39)</f>
        <v>-2.2799999999999998</v>
      </c>
      <c r="BY39">
        <f>IF([1]Sheet1!BZ39="","",[1]Sheet1!BZ39)</f>
        <v>27.95</v>
      </c>
      <c r="BZ39">
        <f>IF([1]Sheet1!CA39="","",[1]Sheet1!CA39)</f>
        <v>1540.85</v>
      </c>
      <c r="CA39">
        <f>IF([1]Sheet1!CB39="","",[1]Sheet1!CB39)</f>
        <v>5.27</v>
      </c>
      <c r="CB39" t="str">
        <f>IF([1]Sheet1!CC39="","",[1]Sheet1!CC39)</f>
        <v>Significant Long Unwinding</v>
      </c>
      <c r="CC39">
        <f>IF([1]Sheet1!CD39="","",[1]Sheet1!CD39)</f>
        <v>1.71</v>
      </c>
      <c r="CD39">
        <f>IF([1]Sheet1!CE39="","",[1]Sheet1!CE39)</f>
        <v>-1.68</v>
      </c>
      <c r="CE39">
        <f>IF([1]Sheet1!CF39="","",[1]Sheet1!CF39)</f>
        <v>-57.83</v>
      </c>
      <c r="CF39" t="str">
        <f>IF([1]Sheet1!CG39="","",[1]Sheet1!CG39)</f>
        <v>Short Buildup</v>
      </c>
      <c r="CG39">
        <f>IF([1]Sheet1!CH39="","",[1]Sheet1!CH39)</f>
        <v>88.1</v>
      </c>
      <c r="CH39" t="str">
        <f>IF([1]Sheet1!CI39="","",[1]Sheet1!CI39)</f>
        <v>NSE:HCLTECH1!</v>
      </c>
      <c r="CI39">
        <f>IF([1]Sheet1!CJ39="","",[1]Sheet1!CJ39)</f>
        <v>69</v>
      </c>
      <c r="CJ39">
        <f>IF([1]Sheet1!CK39="","",[1]Sheet1!CK39)</f>
        <v>1471</v>
      </c>
      <c r="CK39">
        <f>IF([1]Sheet1!CL39="","",[1]Sheet1!CL39)</f>
        <v>342</v>
      </c>
      <c r="CL39">
        <f>IF([1]Sheet1!CM39="","",[1]Sheet1!CM39)</f>
        <v>1260</v>
      </c>
      <c r="CM39" t="str">
        <f>IF([1]Sheet1!CN39="","",[1]Sheet1!CN39)</f>
        <v>Sell</v>
      </c>
      <c r="CN39" t="str">
        <f>IF([1]Sheet1!CO39="","",[1]Sheet1!CO39)</f>
        <v>LAST_WINNER</v>
      </c>
      <c r="CO39">
        <f>IF([1]Sheet1!CP39="","",[1]Sheet1!CP39)</f>
        <v>2</v>
      </c>
      <c r="CP39">
        <f>IF([1]Sheet1!CQ39="","",[1]Sheet1!CQ39)</f>
        <v>1560</v>
      </c>
      <c r="CQ39" t="str">
        <f>IF([1]Sheet1!CR39="","",[1]Sheet1!CR39)</f>
        <v>BEARISH</v>
      </c>
      <c r="CR39" t="str">
        <f>IF([1]Sheet1!CS39="","",[1]Sheet1!CS39)</f>
        <v>BEARISH</v>
      </c>
      <c r="CS39" t="b">
        <f>IF([1]Sheet1!CT39="","",[1]Sheet1!CT39)</f>
        <v>1</v>
      </c>
      <c r="CT39" t="str">
        <f>IF([1]Sheet1!CU39="","",[1]Sheet1!CU39)</f>
        <v>na</v>
      </c>
      <c r="CU39" t="str">
        <f>IF([1]Sheet1!CV39="","",[1]Sheet1!CV39)</f>
        <v>na</v>
      </c>
      <c r="CV39" t="str">
        <f>IF([1]Sheet1!CW39="","",[1]Sheet1!CW39)</f>
        <v>BULLISH</v>
      </c>
      <c r="CW39">
        <f>IF([1]Sheet1!CX39="","",[1]Sheet1!CX39)</f>
        <v>12</v>
      </c>
      <c r="CX39">
        <f>IF([1]Sheet1!CY39="","",[1]Sheet1!CY39)</f>
        <v>246</v>
      </c>
      <c r="CY39" t="b">
        <f>IF([1]Sheet1!CZ39="","",[1]Sheet1!CZ39)</f>
        <v>0</v>
      </c>
      <c r="CZ39">
        <f>IF([1]Sheet1!DA39="","",[1]Sheet1!DA39)</f>
        <v>15.81</v>
      </c>
      <c r="DA39">
        <f>IF([1]Sheet1!DB39="","",[1]Sheet1!DB39)</f>
        <v>16.260000000000002</v>
      </c>
      <c r="DB39" t="str">
        <f>IF([1]Sheet1!DC39="","",[1]Sheet1!DC39)</f>
        <v/>
      </c>
      <c r="DC39" t="b">
        <f t="shared" si="0"/>
        <v>0</v>
      </c>
      <c r="DD39" t="b">
        <f t="shared" si="1"/>
        <v>0</v>
      </c>
      <c r="DE39" t="b">
        <f t="shared" si="2"/>
        <v>0</v>
      </c>
      <c r="DF39" t="b">
        <f t="shared" si="3"/>
        <v>0</v>
      </c>
      <c r="DG39" t="str">
        <f>IF([1]Sheet1!DH39="","",[1]Sheet1!DH39)</f>
        <v/>
      </c>
    </row>
    <row r="40" spans="1:111" x14ac:dyDescent="0.25">
      <c r="A40" t="str">
        <f>IF([1]Sheet1!B40="","",[1]Sheet1!B40)</f>
        <v>TVSMOTOR</v>
      </c>
      <c r="B40">
        <f>IF([1]Sheet1!C40="","",[1]Sheet1!C40)</f>
        <v>350</v>
      </c>
      <c r="C40">
        <f>IF([1]Sheet1!D40="","",[1]Sheet1!D40)</f>
        <v>20</v>
      </c>
      <c r="D40">
        <f>IF([1]Sheet1!E40="","",[1]Sheet1!E40)</f>
        <v>14000</v>
      </c>
      <c r="E40" t="str">
        <f>IF([1]Sheet1!F40="","",[1]Sheet1!F40)</f>
        <v>Consumer Durables</v>
      </c>
      <c r="F40" t="str">
        <f>IF([1]Sheet1!G40="","",[1]Sheet1!G40)</f>
        <v>Motor Vehicles</v>
      </c>
      <c r="G40" t="str">
        <f>IF([1]Sheet1!H40="","",[1]Sheet1!H40)</f>
        <v xml:space="preserve">TVS MOTOR COMPANY  LTD              </v>
      </c>
      <c r="H40" t="str">
        <f>IF([1]Sheet1!I40="","",[1]Sheet1!I40)</f>
        <v>TVSMOTOR</v>
      </c>
      <c r="I40" t="str">
        <f>IF([1]Sheet1!J40="","",[1]Sheet1!J40)</f>
        <v>NSE:TVSMOTOR!1</v>
      </c>
      <c r="J40" t="str">
        <f>IF([1]Sheet1!K40="","",[1]Sheet1!K40)</f>
        <v>TVS Motor Company Ltd.</v>
      </c>
      <c r="K40" t="str">
        <f>IF([1]Sheet1!L40="","",[1]Sheet1!L40)</f>
        <v>#fc5a5a8c</v>
      </c>
      <c r="L40">
        <f>IF([1]Sheet1!M40="","",[1]Sheet1!M40)</f>
        <v>2010.7</v>
      </c>
      <c r="M40">
        <f>IF([1]Sheet1!N40="","",[1]Sheet1!N40)</f>
        <v>-1.5930503</v>
      </c>
      <c r="N40">
        <f>IF([1]Sheet1!O40="","",[1]Sheet1!O40)</f>
        <v>-32.549999999999997</v>
      </c>
      <c r="O40">
        <f>IF([1]Sheet1!P40="","",[1]Sheet1!P40)</f>
        <v>4769450</v>
      </c>
      <c r="P40">
        <f>IF([1]Sheet1!Q40="","",[1]Sheet1!Q40)</f>
        <v>-2.5459486999999998</v>
      </c>
      <c r="Q40">
        <f>IF([1]Sheet1!R40="","",[1]Sheet1!R40)</f>
        <v>-124600</v>
      </c>
      <c r="R40">
        <f>IF([1]Sheet1!S40="","",[1]Sheet1!S40)</f>
        <v>1861</v>
      </c>
      <c r="S40">
        <f>IF([1]Sheet1!T40="","",[1]Sheet1!T40)</f>
        <v>-1.5930503</v>
      </c>
      <c r="T40">
        <f>IF([1]Sheet1!U40="","",[1]Sheet1!U40)</f>
        <v>-1918</v>
      </c>
      <c r="U40" t="str">
        <f>IF([1]Sheet1!V40="","",[1]Sheet1!V40)</f>
        <v>Long Unwinding</v>
      </c>
      <c r="V40">
        <f>IF([1]Sheet1!W40="","",[1]Sheet1!W40)</f>
        <v>2000</v>
      </c>
      <c r="W40">
        <f>IF([1]Sheet1!X40="","",[1]Sheet1!X40)</f>
        <v>1980</v>
      </c>
      <c r="X40">
        <f>IF([1]Sheet1!Y40="","",[1]Sheet1!Y40)</f>
        <v>1960</v>
      </c>
      <c r="Y40">
        <f>IF([1]Sheet1!Z40="","",[1]Sheet1!Z40)</f>
        <v>1940</v>
      </c>
      <c r="Z40">
        <f>IF([1]Sheet1!AA40="","",[1]Sheet1!AA40)</f>
        <v>1920</v>
      </c>
      <c r="AA40">
        <f>IF([1]Sheet1!AB40="","",[1]Sheet1!AB40)</f>
        <v>2020</v>
      </c>
      <c r="AB40">
        <f>IF([1]Sheet1!AC40="","",[1]Sheet1!AC40)</f>
        <v>2040</v>
      </c>
      <c r="AC40">
        <f>IF([1]Sheet1!AD40="","",[1]Sheet1!AD40)</f>
        <v>2060</v>
      </c>
      <c r="AD40">
        <f>IF([1]Sheet1!AE40="","",[1]Sheet1!AE40)</f>
        <v>2080</v>
      </c>
      <c r="AE40" t="str">
        <f>IF([1]Sheet1!AF40="","",[1]Sheet1!AF40)</f>
        <v>2,037.00</v>
      </c>
      <c r="AF40" t="str">
        <f>IF([1]Sheet1!AG40="","",[1]Sheet1!AG40)</f>
        <v>2,047.00</v>
      </c>
      <c r="AG40" t="str">
        <f>IF([1]Sheet1!AH40="","",[1]Sheet1!AH40)</f>
        <v>10.00</v>
      </c>
      <c r="AH40" t="str">
        <f>IF([1]Sheet1!AI40="","",[1]Sheet1!AI40)</f>
        <v>0.49</v>
      </c>
      <c r="AI40" t="str">
        <f>IF([1]Sheet1!AJ40="","",[1]Sheet1!AJ40)</f>
        <v>2,047.00</v>
      </c>
      <c r="AJ40">
        <f>IF([1]Sheet1!AK40="","",[1]Sheet1!AK40)</f>
        <v>218</v>
      </c>
      <c r="AK40" t="str">
        <f>IF([1]Sheet1!AL40="","",[1]Sheet1!AL40)</f>
        <v>0.04</v>
      </c>
      <c r="AL40" t="str">
        <f>IF([1]Sheet1!AM40="","",[1]Sheet1!AM40)</f>
        <v>-</v>
      </c>
      <c r="AM40" t="str">
        <f>IF([1]Sheet1!AN40="","",[1]Sheet1!AN40)</f>
        <v>-</v>
      </c>
      <c r="AN40" t="str">
        <f>IF([1]Sheet1!AO40="","",[1]Sheet1!AO40)</f>
        <v>-</v>
      </c>
      <c r="AO40" t="str">
        <f>IF([1]Sheet1!AP40="","",[1]Sheet1!AP40)</f>
        <v>VR144</v>
      </c>
      <c r="AP40" t="b">
        <f>IF([1]Sheet1!AQ40="","",[1]Sheet1!AQ40)</f>
        <v>0</v>
      </c>
      <c r="AQ40">
        <f>IF([1]Sheet1!AR40="","",[1]Sheet1!AR40)</f>
        <v>0</v>
      </c>
      <c r="AR40">
        <f>IF([1]Sheet1!AS40="","",[1]Sheet1!AS40)</f>
        <v>0</v>
      </c>
      <c r="AS40">
        <f>IF([1]Sheet1!AT40="","",[1]Sheet1!AT40)</f>
        <v>0</v>
      </c>
      <c r="AT40">
        <f>IF([1]Sheet1!AU40="","",[1]Sheet1!AU40)</f>
        <v>0</v>
      </c>
      <c r="AU40">
        <f>IF([1]Sheet1!AV40="","",[1]Sheet1!AV40)</f>
        <v>0</v>
      </c>
      <c r="AV40">
        <f>IF([1]Sheet1!AW40="","",[1]Sheet1!AW40)</f>
        <v>0</v>
      </c>
      <c r="AW40">
        <f>IF([1]Sheet1!AX40="","",[1]Sheet1!AX40)</f>
        <v>0</v>
      </c>
      <c r="AX40">
        <f>IF([1]Sheet1!AY40="","",[1]Sheet1!AY40)</f>
        <v>0</v>
      </c>
      <c r="AY40">
        <f>IF([1]Sheet1!AZ40="","",[1]Sheet1!AZ40)</f>
        <v>0</v>
      </c>
      <c r="AZ40" t="b">
        <f>IF([1]Sheet1!BA40="","",[1]Sheet1!BA40)</f>
        <v>0</v>
      </c>
      <c r="BA40" t="b">
        <f>IF([1]Sheet1!BB40="","",[1]Sheet1!BB40)</f>
        <v>0</v>
      </c>
      <c r="BB40" t="b">
        <f>IF([1]Sheet1!BC40="","",[1]Sheet1!BC40)</f>
        <v>0</v>
      </c>
      <c r="BC40" t="b">
        <f>IF([1]Sheet1!BD40="","",[1]Sheet1!BD40)</f>
        <v>0</v>
      </c>
      <c r="BD40">
        <f>IF([1]Sheet1!BE40="","",[1]Sheet1!BE40)</f>
        <v>41.27</v>
      </c>
      <c r="BE40">
        <f>IF([1]Sheet1!BF40="","",[1]Sheet1!BF40)</f>
        <v>38.9</v>
      </c>
      <c r="BF40">
        <f>IF([1]Sheet1!BG40="","",[1]Sheet1!BG40)</f>
        <v>4.12</v>
      </c>
      <c r="BG40">
        <f>IF([1]Sheet1!BH40="","",[1]Sheet1!BH40)</f>
        <v>99.6</v>
      </c>
      <c r="BH40">
        <f>IF([1]Sheet1!BI40="","",[1]Sheet1!BI40)</f>
        <v>98.41</v>
      </c>
      <c r="BI40">
        <f>IF([1]Sheet1!BJ40="","",[1]Sheet1!BJ40)</f>
        <v>97.31</v>
      </c>
      <c r="BJ40" t="b">
        <f>IF([1]Sheet1!BK40="","",[1]Sheet1!BK40)</f>
        <v>1</v>
      </c>
      <c r="BK40">
        <f>IF([1]Sheet1!BL40="","",[1]Sheet1!BL40)</f>
        <v>0.56999999999999995</v>
      </c>
      <c r="BL40">
        <f>IF([1]Sheet1!BM40="","",[1]Sheet1!BM40)</f>
        <v>11.54</v>
      </c>
      <c r="BM40">
        <f>IF([1]Sheet1!BN40="","",[1]Sheet1!BN40)</f>
        <v>36.53</v>
      </c>
      <c r="BN40" t="str">
        <f>IF([1]Sheet1!BO40="","",[1]Sheet1!BO40)</f>
        <v>2024-01-24</v>
      </c>
      <c r="BO40" t="str">
        <f>IF([1]Sheet1!BP40="","",[1]Sheet1!BP40)</f>
        <v>AUTOMOBILE</v>
      </c>
      <c r="BP40">
        <f>IF([1]Sheet1!BQ40="","",[1]Sheet1!BQ40)</f>
        <v>2010.75</v>
      </c>
      <c r="BQ40">
        <f>IF([1]Sheet1!BR40="","",[1]Sheet1!BR40)</f>
        <v>3.44</v>
      </c>
      <c r="BR40">
        <f>IF([1]Sheet1!BS40="","",[1]Sheet1!BS40)</f>
        <v>-32.5</v>
      </c>
      <c r="BS40">
        <f>IF([1]Sheet1!BT40="","",[1]Sheet1!BT40)</f>
        <v>-1.59</v>
      </c>
      <c r="BT40" t="b">
        <f>IF([1]Sheet1!BU40="","",[1]Sheet1!BU40)</f>
        <v>1</v>
      </c>
      <c r="BU40" t="b">
        <f>IF([1]Sheet1!BV40="","",[1]Sheet1!BV40)</f>
        <v>1</v>
      </c>
      <c r="BV40" t="str">
        <f>IF([1]Sheet1!BW40="","",[1]Sheet1!BW40)</f>
        <v>BEARISH</v>
      </c>
      <c r="BW40">
        <f>IF([1]Sheet1!BX40="","",[1]Sheet1!BX40)</f>
        <v>-8.9</v>
      </c>
      <c r="BX40">
        <f>IF([1]Sheet1!BY40="","",[1]Sheet1!BY40)</f>
        <v>-0.9</v>
      </c>
      <c r="BY40">
        <f>IF([1]Sheet1!BZ40="","",[1]Sheet1!BZ40)</f>
        <v>58.29</v>
      </c>
      <c r="BZ40">
        <f>IF([1]Sheet1!CA40="","",[1]Sheet1!CA40)</f>
        <v>2010.75</v>
      </c>
      <c r="CA40">
        <f>IF([1]Sheet1!CB40="","",[1]Sheet1!CB40)</f>
        <v>4.0999999999999996</v>
      </c>
      <c r="CB40" t="str">
        <f>IF([1]Sheet1!CC40="","",[1]Sheet1!CC40)</f>
        <v>Long Unwinding</v>
      </c>
      <c r="CC40">
        <f>IF([1]Sheet1!CD40="","",[1]Sheet1!CD40)</f>
        <v>1.19</v>
      </c>
      <c r="CD40">
        <f>IF([1]Sheet1!CE40="","",[1]Sheet1!CE40)</f>
        <v>-1.59</v>
      </c>
      <c r="CE40">
        <f>IF([1]Sheet1!CF40="","",[1]Sheet1!CF40)</f>
        <v>-48.33</v>
      </c>
      <c r="CF40" t="str">
        <f>IF([1]Sheet1!CG40="","",[1]Sheet1!CG40)</f>
        <v>Short Buildup</v>
      </c>
      <c r="CG40">
        <f>IF([1]Sheet1!CH40="","",[1]Sheet1!CH40)</f>
        <v>69.44</v>
      </c>
      <c r="CH40" t="str">
        <f>IF([1]Sheet1!CI40="","",[1]Sheet1!CI40)</f>
        <v>NSE:TVSMOTOR1!</v>
      </c>
      <c r="CI40">
        <f>IF([1]Sheet1!CJ40="","",[1]Sheet1!CJ40)</f>
        <v>55</v>
      </c>
      <c r="CJ40">
        <f>IF([1]Sheet1!CK40="","",[1]Sheet1!CK40)</f>
        <v>2053.15</v>
      </c>
      <c r="CK40">
        <f>IF([1]Sheet1!CL40="","",[1]Sheet1!CL40)</f>
        <v>387</v>
      </c>
      <c r="CL40">
        <f>IF([1]Sheet1!CM40="","",[1]Sheet1!CM40)</f>
        <v>1565.4</v>
      </c>
      <c r="CM40" t="str">
        <f>IF([1]Sheet1!CN40="","",[1]Sheet1!CN40)</f>
        <v>Buy</v>
      </c>
      <c r="CN40" t="str">
        <f>IF([1]Sheet1!CO40="","",[1]Sheet1!CO40)</f>
        <v>LAST_LOSER</v>
      </c>
      <c r="CO40">
        <f>IF([1]Sheet1!CP40="","",[1]Sheet1!CP40)</f>
        <v>8</v>
      </c>
      <c r="CP40">
        <f>IF([1]Sheet1!CQ40="","",[1]Sheet1!CQ40)</f>
        <v>2000</v>
      </c>
      <c r="CQ40" t="str">
        <f>IF([1]Sheet1!CR40="","",[1]Sheet1!CR40)</f>
        <v>BEARISH</v>
      </c>
      <c r="CR40" t="str">
        <f>IF([1]Sheet1!CS40="","",[1]Sheet1!CS40)</f>
        <v>BEARISH</v>
      </c>
      <c r="CS40" t="b">
        <f>IF([1]Sheet1!CT40="","",[1]Sheet1!CT40)</f>
        <v>0</v>
      </c>
      <c r="CT40" t="str">
        <f>IF([1]Sheet1!CU40="","",[1]Sheet1!CU40)</f>
        <v>BEARISH_ALIGNMENT</v>
      </c>
      <c r="CU40" t="str">
        <f>IF([1]Sheet1!CV40="","",[1]Sheet1!CV40)</f>
        <v>BEARISH_ALIGNMENT</v>
      </c>
      <c r="CV40" t="str">
        <f>IF([1]Sheet1!CW40="","",[1]Sheet1!CW40)</f>
        <v>BULLISH</v>
      </c>
      <c r="CW40">
        <f>IF([1]Sheet1!CX40="","",[1]Sheet1!CX40)</f>
        <v>10</v>
      </c>
      <c r="CX40">
        <f>IF([1]Sheet1!CY40="","",[1]Sheet1!CY40)</f>
        <v>343</v>
      </c>
      <c r="CY40" t="b">
        <f>IF([1]Sheet1!CZ40="","",[1]Sheet1!CZ40)</f>
        <v>0</v>
      </c>
      <c r="CZ40">
        <f>IF([1]Sheet1!DA40="","",[1]Sheet1!DA40)</f>
        <v>20.66</v>
      </c>
      <c r="DA40">
        <f>IF([1]Sheet1!DB40="","",[1]Sheet1!DB40)</f>
        <v>21.13</v>
      </c>
      <c r="DB40" t="str">
        <f>IF([1]Sheet1!DC40="","",[1]Sheet1!DC40)</f>
        <v/>
      </c>
      <c r="DC40" t="b">
        <f t="shared" si="0"/>
        <v>0</v>
      </c>
      <c r="DD40" t="b">
        <f t="shared" si="1"/>
        <v>0</v>
      </c>
      <c r="DE40" t="b">
        <f t="shared" si="2"/>
        <v>0</v>
      </c>
      <c r="DF40" t="b">
        <f t="shared" si="3"/>
        <v>0</v>
      </c>
      <c r="DG40" t="str">
        <f>IF([1]Sheet1!DH40="","",[1]Sheet1!DH40)</f>
        <v/>
      </c>
    </row>
    <row r="41" spans="1:111" x14ac:dyDescent="0.25">
      <c r="A41" t="str">
        <f>IF([1]Sheet1!B41="","",[1]Sheet1!B41)</f>
        <v>AARTIIND</v>
      </c>
      <c r="B41">
        <f>IF([1]Sheet1!C41="","",[1]Sheet1!C41)</f>
        <v>1000</v>
      </c>
      <c r="C41">
        <f>IF([1]Sheet1!D41="","",[1]Sheet1!D41)</f>
        <v>5</v>
      </c>
      <c r="D41">
        <f>IF([1]Sheet1!E41="","",[1]Sheet1!E41)</f>
        <v>40000</v>
      </c>
      <c r="E41" t="str">
        <f>IF([1]Sheet1!F41="","",[1]Sheet1!F41)</f>
        <v>Process Industries</v>
      </c>
      <c r="F41" t="str">
        <f>IF([1]Sheet1!G41="","",[1]Sheet1!G41)</f>
        <v>Chemicals: Major Diversified</v>
      </c>
      <c r="G41" t="str">
        <f>IF([1]Sheet1!H41="","",[1]Sheet1!H41)</f>
        <v xml:space="preserve">AARTI INDUSTRIES LTD                </v>
      </c>
      <c r="H41" t="str">
        <f>IF([1]Sheet1!I41="","",[1]Sheet1!I41)</f>
        <v>AARTIIND</v>
      </c>
      <c r="I41" t="str">
        <f>IF([1]Sheet1!J41="","",[1]Sheet1!J41)</f>
        <v>NSE:AARTIIND!1</v>
      </c>
      <c r="J41" t="str">
        <f>IF([1]Sheet1!K41="","",[1]Sheet1!K41)</f>
        <v>Aarti Industries Ltd.</v>
      </c>
      <c r="K41" t="str">
        <f>IF([1]Sheet1!L41="","",[1]Sheet1!L41)</f>
        <v>#fc5a5a8b</v>
      </c>
      <c r="L41">
        <f>IF([1]Sheet1!M41="","",[1]Sheet1!M41)</f>
        <v>669.35</v>
      </c>
      <c r="M41">
        <f>IF([1]Sheet1!N41="","",[1]Sheet1!N41)</f>
        <v>-1.5734136999999999</v>
      </c>
      <c r="N41">
        <f>IF([1]Sheet1!O41="","",[1]Sheet1!O41)</f>
        <v>-10.7</v>
      </c>
      <c r="O41">
        <f>IF([1]Sheet1!P41="","",[1]Sheet1!P41)</f>
        <v>7022000</v>
      </c>
      <c r="P41">
        <f>IF([1]Sheet1!Q41="","",[1]Sheet1!Q41)</f>
        <v>-9.0532313999999996</v>
      </c>
      <c r="Q41">
        <f>IF([1]Sheet1!R41="","",[1]Sheet1!R41)</f>
        <v>-699000</v>
      </c>
      <c r="R41">
        <f>IF([1]Sheet1!S41="","",[1]Sheet1!S41)</f>
        <v>4602</v>
      </c>
      <c r="S41">
        <f>IF([1]Sheet1!T41="","",[1]Sheet1!T41)</f>
        <v>-1.5734136999999999</v>
      </c>
      <c r="T41">
        <f>IF([1]Sheet1!U41="","",[1]Sheet1!U41)</f>
        <v>-15451</v>
      </c>
      <c r="U41" t="str">
        <f>IF([1]Sheet1!V41="","",[1]Sheet1!V41)</f>
        <v>Long Unwinding</v>
      </c>
      <c r="V41">
        <f>IF([1]Sheet1!W41="","",[1]Sheet1!W41)</f>
        <v>665</v>
      </c>
      <c r="W41">
        <f>IF([1]Sheet1!X41="","",[1]Sheet1!X41)</f>
        <v>660</v>
      </c>
      <c r="X41">
        <f>IF([1]Sheet1!Y41="","",[1]Sheet1!Y41)</f>
        <v>655</v>
      </c>
      <c r="Y41">
        <f>IF([1]Sheet1!Z41="","",[1]Sheet1!Z41)</f>
        <v>650</v>
      </c>
      <c r="Z41">
        <f>IF([1]Sheet1!AA41="","",[1]Sheet1!AA41)</f>
        <v>645</v>
      </c>
      <c r="AA41">
        <f>IF([1]Sheet1!AB41="","",[1]Sheet1!AB41)</f>
        <v>670</v>
      </c>
      <c r="AB41">
        <f>IF([1]Sheet1!AC41="","",[1]Sheet1!AC41)</f>
        <v>675</v>
      </c>
      <c r="AC41">
        <f>IF([1]Sheet1!AD41="","",[1]Sheet1!AD41)</f>
        <v>680</v>
      </c>
      <c r="AD41">
        <f>IF([1]Sheet1!AE41="","",[1]Sheet1!AE41)</f>
        <v>685</v>
      </c>
      <c r="AE41" t="str">
        <f>IF([1]Sheet1!AF41="","",[1]Sheet1!AF41)</f>
        <v>678.90</v>
      </c>
      <c r="AF41" t="str">
        <f>IF([1]Sheet1!AG41="","",[1]Sheet1!AG41)</f>
        <v>684.60</v>
      </c>
      <c r="AG41" t="str">
        <f>IF([1]Sheet1!AH41="","",[1]Sheet1!AH41)</f>
        <v>5.70</v>
      </c>
      <c r="AH41" t="str">
        <f>IF([1]Sheet1!AI41="","",[1]Sheet1!AI41)</f>
        <v>0.84</v>
      </c>
      <c r="AI41" t="str">
        <f>IF([1]Sheet1!AJ41="","",[1]Sheet1!AJ41)</f>
        <v>684.60</v>
      </c>
      <c r="AJ41">
        <f>IF([1]Sheet1!AK41="","",[1]Sheet1!AK41)</f>
        <v>22965</v>
      </c>
      <c r="AK41" t="str">
        <f>IF([1]Sheet1!AL41="","",[1]Sheet1!AL41)</f>
        <v>1.57</v>
      </c>
      <c r="AL41" t="str">
        <f>IF([1]Sheet1!AM41="","",[1]Sheet1!AM41)</f>
        <v>-</v>
      </c>
      <c r="AM41" t="str">
        <f>IF([1]Sheet1!AN41="","",[1]Sheet1!AN41)</f>
        <v>-</v>
      </c>
      <c r="AN41" t="str">
        <f>IF([1]Sheet1!AO41="","",[1]Sheet1!AO41)</f>
        <v>-</v>
      </c>
      <c r="AO41" t="str">
        <f>IF([1]Sheet1!AP41="","",[1]Sheet1!AP41)</f>
        <v>VR29</v>
      </c>
      <c r="AP41" t="b">
        <f>IF([1]Sheet1!AQ41="","",[1]Sheet1!AQ41)</f>
        <v>0</v>
      </c>
      <c r="AQ41">
        <f>IF([1]Sheet1!AR41="","",[1]Sheet1!AR41)</f>
        <v>0</v>
      </c>
      <c r="AR41">
        <f>IF([1]Sheet1!AS41="","",[1]Sheet1!AS41)</f>
        <v>0</v>
      </c>
      <c r="AS41">
        <f>IF([1]Sheet1!AT41="","",[1]Sheet1!AT41)</f>
        <v>0</v>
      </c>
      <c r="AT41">
        <f>IF([1]Sheet1!AU41="","",[1]Sheet1!AU41)</f>
        <v>0</v>
      </c>
      <c r="AU41">
        <f>IF([1]Sheet1!AV41="","",[1]Sheet1!AV41)</f>
        <v>0</v>
      </c>
      <c r="AV41">
        <f>IF([1]Sheet1!AW41="","",[1]Sheet1!AW41)</f>
        <v>0</v>
      </c>
      <c r="AW41">
        <f>IF([1]Sheet1!AX41="","",[1]Sheet1!AX41)</f>
        <v>0</v>
      </c>
      <c r="AX41">
        <f>IF([1]Sheet1!AY41="","",[1]Sheet1!AY41)</f>
        <v>0</v>
      </c>
      <c r="AY41">
        <f>IF([1]Sheet1!AZ41="","",[1]Sheet1!AZ41)</f>
        <v>0</v>
      </c>
      <c r="AZ41" t="b">
        <f>IF([1]Sheet1!BA41="","",[1]Sheet1!BA41)</f>
        <v>0</v>
      </c>
      <c r="BA41" t="b">
        <f>IF([1]Sheet1!BB41="","",[1]Sheet1!BB41)</f>
        <v>0</v>
      </c>
      <c r="BB41" t="b">
        <f>IF([1]Sheet1!BC41="","",[1]Sheet1!BC41)</f>
        <v>0</v>
      </c>
      <c r="BC41" t="b">
        <f>IF([1]Sheet1!BD41="","",[1]Sheet1!BD41)</f>
        <v>0</v>
      </c>
      <c r="BD41">
        <f>IF([1]Sheet1!BE41="","",[1]Sheet1!BE41)</f>
        <v>43.84</v>
      </c>
      <c r="BE41">
        <f>IF([1]Sheet1!BF41="","",[1]Sheet1!BF41)</f>
        <v>42.73</v>
      </c>
      <c r="BF41">
        <f>IF([1]Sheet1!BG41="","",[1]Sheet1!BG41)</f>
        <v>-19.95</v>
      </c>
      <c r="BG41">
        <f>IF([1]Sheet1!BH41="","",[1]Sheet1!BH41)</f>
        <v>97.58</v>
      </c>
      <c r="BH41">
        <f>IF([1]Sheet1!BI41="","",[1]Sheet1!BI41)</f>
        <v>90.48</v>
      </c>
      <c r="BI41">
        <f>IF([1]Sheet1!BJ41="","",[1]Sheet1!BJ41)</f>
        <v>66.400000000000006</v>
      </c>
      <c r="BJ41" t="b">
        <f>IF([1]Sheet1!BK41="","",[1]Sheet1!BK41)</f>
        <v>1</v>
      </c>
      <c r="BK41">
        <f>IF([1]Sheet1!BL41="","",[1]Sheet1!BL41)</f>
        <v>0.74</v>
      </c>
      <c r="BL41">
        <f>IF([1]Sheet1!BM41="","",[1]Sheet1!BM41)</f>
        <v>75.55</v>
      </c>
      <c r="BM41">
        <f>IF([1]Sheet1!BN41="","",[1]Sheet1!BN41)</f>
        <v>41.63</v>
      </c>
      <c r="BN41">
        <f>IF([1]Sheet1!BO41="","",[1]Sheet1!BO41)</f>
        <v>0</v>
      </c>
      <c r="BO41" t="str">
        <f>IF([1]Sheet1!BP41="","",[1]Sheet1!BP41)</f>
        <v>CHEMICALS</v>
      </c>
      <c r="BP41">
        <f>IF([1]Sheet1!BQ41="","",[1]Sheet1!BQ41)</f>
        <v>669.3</v>
      </c>
      <c r="BQ41">
        <f>IF([1]Sheet1!BR41="","",[1]Sheet1!BR41)</f>
        <v>3.45</v>
      </c>
      <c r="BR41">
        <f>IF([1]Sheet1!BS41="","",[1]Sheet1!BS41)</f>
        <v>-10.75</v>
      </c>
      <c r="BS41">
        <f>IF([1]Sheet1!BT41="","",[1]Sheet1!BT41)</f>
        <v>-1.58</v>
      </c>
      <c r="BT41" t="b">
        <f>IF([1]Sheet1!BU41="","",[1]Sheet1!BU41)</f>
        <v>1</v>
      </c>
      <c r="BU41" t="b">
        <f>IF([1]Sheet1!BV41="","",[1]Sheet1!BV41)</f>
        <v>0</v>
      </c>
      <c r="BV41" t="str">
        <f>IF([1]Sheet1!BW41="","",[1]Sheet1!BW41)</f>
        <v>BEARISH</v>
      </c>
      <c r="BW41">
        <f>IF([1]Sheet1!BX41="","",[1]Sheet1!BX41)</f>
        <v>-11.81</v>
      </c>
      <c r="BX41">
        <f>IF([1]Sheet1!BY41="","",[1]Sheet1!BY41)</f>
        <v>9.02</v>
      </c>
      <c r="BY41">
        <f>IF([1]Sheet1!BZ41="","",[1]Sheet1!BZ41)</f>
        <v>61.81</v>
      </c>
      <c r="BZ41">
        <f>IF([1]Sheet1!CA41="","",[1]Sheet1!CA41)</f>
        <v>669.3</v>
      </c>
      <c r="CA41">
        <f>IF([1]Sheet1!CB41="","",[1]Sheet1!CB41)</f>
        <v>-19.95</v>
      </c>
      <c r="CB41" t="str">
        <f>IF([1]Sheet1!CC41="","",[1]Sheet1!CC41)</f>
        <v>Significant Short Covering</v>
      </c>
      <c r="CC41">
        <f>IF([1]Sheet1!CD41="","",[1]Sheet1!CD41)</f>
        <v>2.02</v>
      </c>
      <c r="CD41">
        <f>IF([1]Sheet1!CE41="","",[1]Sheet1!CE41)</f>
        <v>-1.58</v>
      </c>
      <c r="CE41">
        <f>IF([1]Sheet1!CF41="","",[1]Sheet1!CF41)</f>
        <v>-74.81</v>
      </c>
      <c r="CF41" t="str">
        <f>IF([1]Sheet1!CG41="","",[1]Sheet1!CG41)</f>
        <v>Short Buildup</v>
      </c>
      <c r="CG41">
        <f>IF([1]Sheet1!CH41="","",[1]Sheet1!CH41)</f>
        <v>100</v>
      </c>
      <c r="CH41" t="str">
        <f>IF([1]Sheet1!CI41="","",[1]Sheet1!CI41)</f>
        <v>NSE:AARTIIND1!</v>
      </c>
      <c r="CI41">
        <f>IF([1]Sheet1!CJ41="","",[1]Sheet1!CJ41)</f>
        <v>0</v>
      </c>
      <c r="CJ41">
        <f>IF([1]Sheet1!CK41="","",[1]Sheet1!CK41)</f>
        <v>0</v>
      </c>
      <c r="CK41">
        <f>IF([1]Sheet1!CL41="","",[1]Sheet1!CL41)</f>
        <v>0</v>
      </c>
      <c r="CL41">
        <f>IF([1]Sheet1!CM41="","",[1]Sheet1!CM41)</f>
        <v>0</v>
      </c>
      <c r="CM41">
        <f>IF([1]Sheet1!CN41="","",[1]Sheet1!CN41)</f>
        <v>0</v>
      </c>
      <c r="CN41">
        <f>IF([1]Sheet1!CO41="","",[1]Sheet1!CO41)</f>
        <v>0</v>
      </c>
      <c r="CO41">
        <f>IF([1]Sheet1!CP41="","",[1]Sheet1!CP41)</f>
        <v>0</v>
      </c>
      <c r="CP41">
        <f>IF([1]Sheet1!CQ41="","",[1]Sheet1!CQ41)</f>
        <v>0</v>
      </c>
      <c r="CQ41" t="str">
        <f>IF([1]Sheet1!CR41="","",[1]Sheet1!CR41)</f>
        <v>BULLISH</v>
      </c>
      <c r="CR41" t="str">
        <f>IF([1]Sheet1!CS41="","",[1]Sheet1!CS41)</f>
        <v>BEARISH</v>
      </c>
      <c r="CS41" t="b">
        <f>IF([1]Sheet1!CT41="","",[1]Sheet1!CT41)</f>
        <v>1</v>
      </c>
      <c r="CT41" t="str">
        <f>IF([1]Sheet1!CU41="","",[1]Sheet1!CU41)</f>
        <v>na</v>
      </c>
      <c r="CU41" t="str">
        <f>IF([1]Sheet1!CV41="","",[1]Sheet1!CV41)</f>
        <v>BEARISH_ALIGNMENT</v>
      </c>
      <c r="CV41" t="str">
        <f>IF([1]Sheet1!CW41="","",[1]Sheet1!CW41)</f>
        <v>na</v>
      </c>
      <c r="CW41">
        <f>IF([1]Sheet1!CX41="","",[1]Sheet1!CX41)</f>
        <v>0</v>
      </c>
      <c r="CX41">
        <f>IF([1]Sheet1!CY41="","",[1]Sheet1!CY41)</f>
        <v>0</v>
      </c>
      <c r="CY41" t="b">
        <f>IF([1]Sheet1!CZ41="","",[1]Sheet1!CZ41)</f>
        <v>0</v>
      </c>
      <c r="CZ41">
        <f>IF([1]Sheet1!DA41="","",[1]Sheet1!DA41)</f>
        <v>68.25</v>
      </c>
      <c r="DA41">
        <f>IF([1]Sheet1!DB41="","",[1]Sheet1!DB41)</f>
        <v>72.31</v>
      </c>
      <c r="DB41" t="str">
        <f>IF([1]Sheet1!DC41="","",[1]Sheet1!DC41)</f>
        <v/>
      </c>
      <c r="DC41" t="b">
        <f t="shared" si="0"/>
        <v>0</v>
      </c>
      <c r="DD41" t="b">
        <f t="shared" si="1"/>
        <v>0</v>
      </c>
      <c r="DE41" t="b">
        <f t="shared" si="2"/>
        <v>0</v>
      </c>
      <c r="DF41" t="b">
        <f t="shared" si="3"/>
        <v>0</v>
      </c>
      <c r="DG41" t="str">
        <f>IF([1]Sheet1!DH41="","",[1]Sheet1!DH41)</f>
        <v/>
      </c>
    </row>
    <row r="42" spans="1:111" x14ac:dyDescent="0.25">
      <c r="A42" t="str">
        <f>IF([1]Sheet1!B42="","",[1]Sheet1!B42)</f>
        <v>ESCORTS</v>
      </c>
      <c r="B42">
        <f>IF([1]Sheet1!C42="","",[1]Sheet1!C42)</f>
        <v>275</v>
      </c>
      <c r="C42">
        <f>IF([1]Sheet1!D42="","",[1]Sheet1!D42)</f>
        <v>50</v>
      </c>
      <c r="D42">
        <f>IF([1]Sheet1!E42="","",[1]Sheet1!E42)</f>
        <v>8250</v>
      </c>
      <c r="E42" t="str">
        <f>IF([1]Sheet1!F42="","",[1]Sheet1!F42)</f>
        <v>Producer Manufacturing</v>
      </c>
      <c r="F42" t="str">
        <f>IF([1]Sheet1!G42="","",[1]Sheet1!G42)</f>
        <v>Auto Parts: OEM</v>
      </c>
      <c r="G42" t="str">
        <f>IF([1]Sheet1!H42="","",[1]Sheet1!H42)</f>
        <v xml:space="preserve">ESCORTS KUBOTA LIMITED              </v>
      </c>
      <c r="H42" t="str">
        <f>IF([1]Sheet1!I42="","",[1]Sheet1!I42)</f>
        <v>ESCORTS</v>
      </c>
      <c r="I42" t="str">
        <f>IF([1]Sheet1!J42="","",[1]Sheet1!J42)</f>
        <v>NSE:ESCORTS!1</v>
      </c>
      <c r="J42" t="str">
        <f>IF([1]Sheet1!K42="","",[1]Sheet1!K42)</f>
        <v>Escorts Kubota Ltd.</v>
      </c>
      <c r="K42" t="str">
        <f>IF([1]Sheet1!L42="","",[1]Sheet1!L42)</f>
        <v>#fc5a5a89</v>
      </c>
      <c r="L42">
        <f>IF([1]Sheet1!M42="","",[1]Sheet1!M42)</f>
        <v>2940.1</v>
      </c>
      <c r="M42">
        <f>IF([1]Sheet1!N42="","",[1]Sheet1!N42)</f>
        <v>-1.5404708</v>
      </c>
      <c r="N42">
        <f>IF([1]Sheet1!O42="","",[1]Sheet1!O42)</f>
        <v>-46</v>
      </c>
      <c r="O42">
        <f>IF([1]Sheet1!P42="","",[1]Sheet1!P42)</f>
        <v>2680975</v>
      </c>
      <c r="P42">
        <f>IF([1]Sheet1!Q42="","",[1]Sheet1!Q42)</f>
        <v>-4.8042182999999996</v>
      </c>
      <c r="Q42">
        <f>IF([1]Sheet1!R42="","",[1]Sheet1!R42)</f>
        <v>-135300</v>
      </c>
      <c r="R42">
        <f>IF([1]Sheet1!S42="","",[1]Sheet1!S42)</f>
        <v>1114</v>
      </c>
      <c r="S42">
        <f>IF([1]Sheet1!T42="","",[1]Sheet1!T42)</f>
        <v>-1.5404708</v>
      </c>
      <c r="T42">
        <f>IF([1]Sheet1!U42="","",[1]Sheet1!U42)</f>
        <v>-1509</v>
      </c>
      <c r="U42" t="str">
        <f>IF([1]Sheet1!V42="","",[1]Sheet1!V42)</f>
        <v>Long Unwinding</v>
      </c>
      <c r="V42">
        <f>IF([1]Sheet1!W42="","",[1]Sheet1!W42)</f>
        <v>2900</v>
      </c>
      <c r="W42">
        <f>IF([1]Sheet1!X42="","",[1]Sheet1!X42)</f>
        <v>2850</v>
      </c>
      <c r="X42">
        <f>IF([1]Sheet1!Y42="","",[1]Sheet1!Y42)</f>
        <v>2800</v>
      </c>
      <c r="Y42">
        <f>IF([1]Sheet1!Z42="","",[1]Sheet1!Z42)</f>
        <v>2750</v>
      </c>
      <c r="Z42">
        <f>IF([1]Sheet1!AA42="","",[1]Sheet1!AA42)</f>
        <v>2700</v>
      </c>
      <c r="AA42">
        <f>IF([1]Sheet1!AB42="","",[1]Sheet1!AB42)</f>
        <v>2950</v>
      </c>
      <c r="AB42">
        <f>IF([1]Sheet1!AC42="","",[1]Sheet1!AC42)</f>
        <v>3000</v>
      </c>
      <c r="AC42">
        <f>IF([1]Sheet1!AD42="","",[1]Sheet1!AD42)</f>
        <v>3050</v>
      </c>
      <c r="AD42">
        <f>IF([1]Sheet1!AE42="","",[1]Sheet1!AE42)</f>
        <v>3100</v>
      </c>
      <c r="AE42" t="str">
        <f>IF([1]Sheet1!AF42="","",[1]Sheet1!AF42)</f>
        <v>2,979.90</v>
      </c>
      <c r="AF42" t="str">
        <f>IF([1]Sheet1!AG42="","",[1]Sheet1!AG42)</f>
        <v>3,000.00</v>
      </c>
      <c r="AG42" t="str">
        <f>IF([1]Sheet1!AH42="","",[1]Sheet1!AH42)</f>
        <v>20.10</v>
      </c>
      <c r="AH42" t="str">
        <f>IF([1]Sheet1!AI42="","",[1]Sheet1!AI42)</f>
        <v>0.67</v>
      </c>
      <c r="AI42" t="str">
        <f>IF([1]Sheet1!AJ42="","",[1]Sheet1!AJ42)</f>
        <v>3,000.00</v>
      </c>
      <c r="AJ42">
        <f>IF([1]Sheet1!AK42="","",[1]Sheet1!AK42)</f>
        <v>387</v>
      </c>
      <c r="AK42" t="str">
        <f>IF([1]Sheet1!AL42="","",[1]Sheet1!AL42)</f>
        <v>0.12</v>
      </c>
      <c r="AL42" t="str">
        <f>IF([1]Sheet1!AM42="","",[1]Sheet1!AM42)</f>
        <v>-</v>
      </c>
      <c r="AM42" t="str">
        <f>IF([1]Sheet1!AN42="","",[1]Sheet1!AN42)</f>
        <v>-</v>
      </c>
      <c r="AN42" t="str">
        <f>IF([1]Sheet1!AO42="","",[1]Sheet1!AO42)</f>
        <v>-</v>
      </c>
      <c r="AO42" t="str">
        <f>IF([1]Sheet1!AP42="","",[1]Sheet1!AP42)</f>
        <v>VR126</v>
      </c>
      <c r="AP42" t="b">
        <f>IF([1]Sheet1!AQ42="","",[1]Sheet1!AQ42)</f>
        <v>0</v>
      </c>
      <c r="AQ42">
        <f>IF([1]Sheet1!AR42="","",[1]Sheet1!AR42)</f>
        <v>0</v>
      </c>
      <c r="AR42">
        <f>IF([1]Sheet1!AS42="","",[1]Sheet1!AS42)</f>
        <v>0</v>
      </c>
      <c r="AS42">
        <f>IF([1]Sheet1!AT42="","",[1]Sheet1!AT42)</f>
        <v>0</v>
      </c>
      <c r="AT42">
        <f>IF([1]Sheet1!AU42="","",[1]Sheet1!AU42)</f>
        <v>0</v>
      </c>
      <c r="AU42">
        <f>IF([1]Sheet1!AV42="","",[1]Sheet1!AV42)</f>
        <v>0</v>
      </c>
      <c r="AV42">
        <f>IF([1]Sheet1!AW42="","",[1]Sheet1!AW42)</f>
        <v>0</v>
      </c>
      <c r="AW42">
        <f>IF([1]Sheet1!AX42="","",[1]Sheet1!AX42)</f>
        <v>0</v>
      </c>
      <c r="AX42">
        <f>IF([1]Sheet1!AY42="","",[1]Sheet1!AY42)</f>
        <v>0</v>
      </c>
      <c r="AY42">
        <f>IF([1]Sheet1!AZ42="","",[1]Sheet1!AZ42)</f>
        <v>0</v>
      </c>
      <c r="AZ42" t="b">
        <f>IF([1]Sheet1!BA42="","",[1]Sheet1!BA42)</f>
        <v>0</v>
      </c>
      <c r="BA42" t="b">
        <f>IF([1]Sheet1!BB42="","",[1]Sheet1!BB42)</f>
        <v>0</v>
      </c>
      <c r="BB42" t="b">
        <f>IF([1]Sheet1!BC42="","",[1]Sheet1!BC42)</f>
        <v>0</v>
      </c>
      <c r="BC42" t="b">
        <f>IF([1]Sheet1!BD42="","",[1]Sheet1!BD42)</f>
        <v>0</v>
      </c>
      <c r="BD42">
        <f>IF([1]Sheet1!BE42="","",[1]Sheet1!BE42)</f>
        <v>33.9</v>
      </c>
      <c r="BE42">
        <f>IF([1]Sheet1!BF42="","",[1]Sheet1!BF42)</f>
        <v>33.69</v>
      </c>
      <c r="BF42">
        <f>IF([1]Sheet1!BG42="","",[1]Sheet1!BG42)</f>
        <v>-4.5599999999999996</v>
      </c>
      <c r="BG42">
        <f>IF([1]Sheet1!BH42="","",[1]Sheet1!BH42)</f>
        <v>80.040000000000006</v>
      </c>
      <c r="BH42">
        <f>IF([1]Sheet1!BI42="","",[1]Sheet1!BI42)</f>
        <v>60.32</v>
      </c>
      <c r="BI42">
        <f>IF([1]Sheet1!BJ42="","",[1]Sheet1!BJ42)</f>
        <v>55</v>
      </c>
      <c r="BJ42" t="b">
        <f>IF([1]Sheet1!BK42="","",[1]Sheet1!BK42)</f>
        <v>1</v>
      </c>
      <c r="BK42">
        <f>IF([1]Sheet1!BL42="","",[1]Sheet1!BL42)</f>
        <v>0.64</v>
      </c>
      <c r="BL42">
        <f>IF([1]Sheet1!BM42="","",[1]Sheet1!BM42)</f>
        <v>14.13</v>
      </c>
      <c r="BM42">
        <f>IF([1]Sheet1!BN42="","",[1]Sheet1!BN42)</f>
        <v>33.49</v>
      </c>
      <c r="BN42" t="str">
        <f>IF([1]Sheet1!BO42="","",[1]Sheet1!BO42)</f>
        <v>2024-02-08</v>
      </c>
      <c r="BO42" t="str">
        <f>IF([1]Sheet1!BP42="","",[1]Sheet1!BP42)</f>
        <v>CAPITAL GOODS</v>
      </c>
      <c r="BP42">
        <f>IF([1]Sheet1!BQ42="","",[1]Sheet1!BQ42)</f>
        <v>2930.95</v>
      </c>
      <c r="BQ42">
        <f>IF([1]Sheet1!BR42="","",[1]Sheet1!BR42)</f>
        <v>2.79</v>
      </c>
      <c r="BR42">
        <f>IF([1]Sheet1!BS42="","",[1]Sheet1!BS42)</f>
        <v>-55.15</v>
      </c>
      <c r="BS42">
        <f>IF([1]Sheet1!BT42="","",[1]Sheet1!BT42)</f>
        <v>-1.85</v>
      </c>
      <c r="BT42" t="b">
        <f>IF([1]Sheet1!BU42="","",[1]Sheet1!BU42)</f>
        <v>0</v>
      </c>
      <c r="BU42" t="b">
        <f>IF([1]Sheet1!BV42="","",[1]Sheet1!BV42)</f>
        <v>1</v>
      </c>
      <c r="BV42" t="str">
        <f>IF([1]Sheet1!BW42="","",[1]Sheet1!BW42)</f>
        <v>BEARISH</v>
      </c>
      <c r="BW42">
        <f>IF([1]Sheet1!BX42="","",[1]Sheet1!BX42)</f>
        <v>4.2699999999999996</v>
      </c>
      <c r="BX42">
        <f>IF([1]Sheet1!BY42="","",[1]Sheet1!BY42)</f>
        <v>0.92</v>
      </c>
      <c r="BY42">
        <f>IF([1]Sheet1!BZ42="","",[1]Sheet1!BZ42)</f>
        <v>90.08</v>
      </c>
      <c r="BZ42">
        <f>IF([1]Sheet1!CA42="","",[1]Sheet1!CA42)</f>
        <v>2930.95</v>
      </c>
      <c r="CA42">
        <f>IF([1]Sheet1!CB42="","",[1]Sheet1!CB42)</f>
        <v>-4.5599999999999996</v>
      </c>
      <c r="CB42" t="str">
        <f>IF([1]Sheet1!CC42="","",[1]Sheet1!CC42)</f>
        <v>Long Buildup</v>
      </c>
      <c r="CC42">
        <f>IF([1]Sheet1!CD42="","",[1]Sheet1!CD42)</f>
        <v>3.99</v>
      </c>
      <c r="CD42">
        <f>IF([1]Sheet1!CE42="","",[1]Sheet1!CE42)</f>
        <v>-1.85</v>
      </c>
      <c r="CE42">
        <f>IF([1]Sheet1!CF42="","",[1]Sheet1!CF42)</f>
        <v>-54.67</v>
      </c>
      <c r="CF42" t="str">
        <f>IF([1]Sheet1!CG42="","",[1]Sheet1!CG42)</f>
        <v>Short Buildup</v>
      </c>
      <c r="CG42">
        <f>IF([1]Sheet1!CH42="","",[1]Sheet1!CH42)</f>
        <v>88.1</v>
      </c>
      <c r="CH42" t="str">
        <f>IF([1]Sheet1!CI42="","",[1]Sheet1!CI42)</f>
        <v>NSE:ESCORTS1!</v>
      </c>
      <c r="CI42">
        <f>IF([1]Sheet1!CJ42="","",[1]Sheet1!CJ42)</f>
        <v>12</v>
      </c>
      <c r="CJ42">
        <f>IF([1]Sheet1!CK42="","",[1]Sheet1!CK42)</f>
        <v>2974.35</v>
      </c>
      <c r="CK42">
        <f>IF([1]Sheet1!CL42="","",[1]Sheet1!CL42)</f>
        <v>20</v>
      </c>
      <c r="CL42">
        <f>IF([1]Sheet1!CM42="","",[1]Sheet1!CM42)</f>
        <v>2871</v>
      </c>
      <c r="CM42" t="str">
        <f>IF([1]Sheet1!CN42="","",[1]Sheet1!CN42)</f>
        <v>Buy</v>
      </c>
      <c r="CN42" t="str">
        <f>IF([1]Sheet1!CO42="","",[1]Sheet1!CO42)</f>
        <v>LAST_LOSER</v>
      </c>
      <c r="CO42">
        <f>IF([1]Sheet1!CP42="","",[1]Sheet1!CP42)</f>
        <v>12</v>
      </c>
      <c r="CP42">
        <f>IF([1]Sheet1!CQ42="","",[1]Sheet1!CQ42)</f>
        <v>2850</v>
      </c>
      <c r="CQ42" t="str">
        <f>IF([1]Sheet1!CR42="","",[1]Sheet1!CR42)</f>
        <v>BULLISH</v>
      </c>
      <c r="CR42" t="str">
        <f>IF([1]Sheet1!CS42="","",[1]Sheet1!CS42)</f>
        <v>BEARISH</v>
      </c>
      <c r="CS42" t="b">
        <f>IF([1]Sheet1!CT42="","",[1]Sheet1!CT42)</f>
        <v>0</v>
      </c>
      <c r="CT42" t="str">
        <f>IF([1]Sheet1!CU42="","",[1]Sheet1!CU42)</f>
        <v>na</v>
      </c>
      <c r="CU42" t="str">
        <f>IF([1]Sheet1!CV42="","",[1]Sheet1!CV42)</f>
        <v>BEARISH_ALIGNMENT</v>
      </c>
      <c r="CV42" t="str">
        <f>IF([1]Sheet1!CW42="","",[1]Sheet1!CW42)</f>
        <v>BULLISH</v>
      </c>
      <c r="CW42">
        <f>IF([1]Sheet1!CX42="","",[1]Sheet1!CX42)</f>
        <v>3</v>
      </c>
      <c r="CX42">
        <f>IF([1]Sheet1!CY42="","",[1]Sheet1!CY42)</f>
        <v>496</v>
      </c>
      <c r="CY42" t="b">
        <f>IF([1]Sheet1!CZ42="","",[1]Sheet1!CZ42)</f>
        <v>1</v>
      </c>
      <c r="CZ42">
        <f>IF([1]Sheet1!DA42="","",[1]Sheet1!DA42)</f>
        <v>74.27</v>
      </c>
      <c r="DA42">
        <f>IF([1]Sheet1!DB42="","",[1]Sheet1!DB42)</f>
        <v>75.680000000000007</v>
      </c>
      <c r="DB42" t="str">
        <f>IF([1]Sheet1!DC42="","",[1]Sheet1!DC42)</f>
        <v/>
      </c>
      <c r="DC42" t="b">
        <f t="shared" si="0"/>
        <v>0</v>
      </c>
      <c r="DD42" t="b">
        <f t="shared" si="1"/>
        <v>0</v>
      </c>
      <c r="DE42" t="b">
        <f t="shared" si="2"/>
        <v>0</v>
      </c>
      <c r="DF42" t="b">
        <f t="shared" si="3"/>
        <v>0</v>
      </c>
      <c r="DG42" t="str">
        <f>IF([1]Sheet1!DH42="","",[1]Sheet1!DH42)</f>
        <v/>
      </c>
    </row>
    <row r="43" spans="1:111" x14ac:dyDescent="0.25">
      <c r="A43" t="str">
        <f>IF([1]Sheet1!B43="","",[1]Sheet1!B43)</f>
        <v>BHEL</v>
      </c>
      <c r="B43">
        <f>IF([1]Sheet1!C43="","",[1]Sheet1!C43)</f>
        <v>5250</v>
      </c>
      <c r="C43">
        <f>IF([1]Sheet1!D43="","",[1]Sheet1!D43)</f>
        <v>2.5</v>
      </c>
      <c r="D43">
        <f>IF([1]Sheet1!E43="","",[1]Sheet1!E43)</f>
        <v>157500</v>
      </c>
      <c r="E43" t="str">
        <f>IF([1]Sheet1!F43="","",[1]Sheet1!F43)</f>
        <v>Producer Manufacturing</v>
      </c>
      <c r="F43" t="str">
        <f>IF([1]Sheet1!G43="","",[1]Sheet1!G43)</f>
        <v>Electrical Products</v>
      </c>
      <c r="G43" t="str">
        <f>IF([1]Sheet1!H43="","",[1]Sheet1!H43)</f>
        <v xml:space="preserve">BHEL                                </v>
      </c>
      <c r="H43" t="str">
        <f>IF([1]Sheet1!I43="","",[1]Sheet1!I43)</f>
        <v>BHEL</v>
      </c>
      <c r="I43" t="str">
        <f>IF([1]Sheet1!J43="","",[1]Sheet1!J43)</f>
        <v>NSE:BHEL!1</v>
      </c>
      <c r="J43" t="str">
        <f>IF([1]Sheet1!K43="","",[1]Sheet1!K43)</f>
        <v>Bharat Heavy Electricals Ltd.</v>
      </c>
      <c r="K43" t="str">
        <f>IF([1]Sheet1!L43="","",[1]Sheet1!L43)</f>
        <v>#fc5a5a89</v>
      </c>
      <c r="L43">
        <f>IF([1]Sheet1!M43="","",[1]Sheet1!M43)</f>
        <v>219.4</v>
      </c>
      <c r="M43">
        <f>IF([1]Sheet1!N43="","",[1]Sheet1!N43)</f>
        <v>-1.5260323</v>
      </c>
      <c r="N43">
        <f>IF([1]Sheet1!O43="","",[1]Sheet1!O43)</f>
        <v>-3.4</v>
      </c>
      <c r="O43">
        <f>IF([1]Sheet1!P43="","",[1]Sheet1!P43)</f>
        <v>60784500</v>
      </c>
      <c r="P43">
        <f>IF([1]Sheet1!Q43="","",[1]Sheet1!Q43)</f>
        <v>-11.3000843</v>
      </c>
      <c r="Q43">
        <f>IF([1]Sheet1!R43="","",[1]Sheet1!R43)</f>
        <v>-7743750</v>
      </c>
      <c r="R43">
        <f>IF([1]Sheet1!S43="","",[1]Sheet1!S43)</f>
        <v>6390</v>
      </c>
      <c r="S43">
        <f>IF([1]Sheet1!T43="","",[1]Sheet1!T43)</f>
        <v>-1.5260323</v>
      </c>
      <c r="T43">
        <f>IF([1]Sheet1!U43="","",[1]Sheet1!U43)</f>
        <v>-9637</v>
      </c>
      <c r="U43" t="str">
        <f>IF([1]Sheet1!V43="","",[1]Sheet1!V43)</f>
        <v>Long Unwinding</v>
      </c>
      <c r="V43">
        <f>IF([1]Sheet1!W43="","",[1]Sheet1!W43)</f>
        <v>217.5</v>
      </c>
      <c r="W43">
        <f>IF([1]Sheet1!X43="","",[1]Sheet1!X43)</f>
        <v>215</v>
      </c>
      <c r="X43">
        <f>IF([1]Sheet1!Y43="","",[1]Sheet1!Y43)</f>
        <v>212.5</v>
      </c>
      <c r="Y43">
        <f>IF([1]Sheet1!Z43="","",[1]Sheet1!Z43)</f>
        <v>210</v>
      </c>
      <c r="Z43">
        <f>IF([1]Sheet1!AA43="","",[1]Sheet1!AA43)</f>
        <v>207.5</v>
      </c>
      <c r="AA43">
        <f>IF([1]Sheet1!AB43="","",[1]Sheet1!AB43)</f>
        <v>220</v>
      </c>
      <c r="AB43">
        <f>IF([1]Sheet1!AC43="","",[1]Sheet1!AC43)</f>
        <v>222.5</v>
      </c>
      <c r="AC43">
        <f>IF([1]Sheet1!AD43="","",[1]Sheet1!AD43)</f>
        <v>225</v>
      </c>
      <c r="AD43">
        <f>IF([1]Sheet1!AE43="","",[1]Sheet1!AE43)</f>
        <v>227.5</v>
      </c>
      <c r="AE43" t="str">
        <f>IF([1]Sheet1!AF43="","",[1]Sheet1!AF43)</f>
        <v>222.25</v>
      </c>
      <c r="AF43" t="str">
        <f>IF([1]Sheet1!AG43="","",[1]Sheet1!AG43)</f>
        <v>224.50</v>
      </c>
      <c r="AG43" t="str">
        <f>IF([1]Sheet1!AH43="","",[1]Sheet1!AH43)</f>
        <v>2.25</v>
      </c>
      <c r="AH43" t="str">
        <f>IF([1]Sheet1!AI43="","",[1]Sheet1!AI43)</f>
        <v>1.01</v>
      </c>
      <c r="AI43" t="str">
        <f>IF([1]Sheet1!AJ43="","",[1]Sheet1!AJ43)</f>
        <v>224.50</v>
      </c>
      <c r="AJ43">
        <f>IF([1]Sheet1!AK43="","",[1]Sheet1!AK43)</f>
        <v>178428</v>
      </c>
      <c r="AK43" t="str">
        <f>IF([1]Sheet1!AL43="","",[1]Sheet1!AL43)</f>
        <v>4.01</v>
      </c>
      <c r="AL43" t="str">
        <f>IF([1]Sheet1!AM43="","",[1]Sheet1!AM43)</f>
        <v>-</v>
      </c>
      <c r="AM43" t="str">
        <f>IF([1]Sheet1!AN43="","",[1]Sheet1!AN43)</f>
        <v>-</v>
      </c>
      <c r="AN43" t="str">
        <f>IF([1]Sheet1!AO43="","",[1]Sheet1!AO43)</f>
        <v>-</v>
      </c>
      <c r="AO43" t="str">
        <f>IF([1]Sheet1!AP43="","",[1]Sheet1!AP43)</f>
        <v>VR4</v>
      </c>
      <c r="AP43" t="b">
        <f>IF([1]Sheet1!AQ43="","",[1]Sheet1!AQ43)</f>
        <v>1</v>
      </c>
      <c r="AQ43">
        <f>IF([1]Sheet1!AR43="","",[1]Sheet1!AR43)</f>
        <v>0</v>
      </c>
      <c r="AR43">
        <f>IF([1]Sheet1!AS43="","",[1]Sheet1!AS43)</f>
        <v>0</v>
      </c>
      <c r="AS43">
        <f>IF([1]Sheet1!AT43="","",[1]Sheet1!AT43)</f>
        <v>0</v>
      </c>
      <c r="AT43">
        <f>IF([1]Sheet1!AU43="","",[1]Sheet1!AU43)</f>
        <v>0</v>
      </c>
      <c r="AU43">
        <f>IF([1]Sheet1!AV43="","",[1]Sheet1!AV43)</f>
        <v>0</v>
      </c>
      <c r="AV43">
        <f>IF([1]Sheet1!AW43="","",[1]Sheet1!AW43)</f>
        <v>0</v>
      </c>
      <c r="AW43">
        <f>IF([1]Sheet1!AX43="","",[1]Sheet1!AX43)</f>
        <v>0</v>
      </c>
      <c r="AX43">
        <f>IF([1]Sheet1!AY43="","",[1]Sheet1!AY43)</f>
        <v>0</v>
      </c>
      <c r="AY43">
        <f>IF([1]Sheet1!AZ43="","",[1]Sheet1!AZ43)</f>
        <v>0</v>
      </c>
      <c r="AZ43" t="b">
        <f>IF([1]Sheet1!BA43="","",[1]Sheet1!BA43)</f>
        <v>0</v>
      </c>
      <c r="BA43" t="b">
        <f>IF([1]Sheet1!BB43="","",[1]Sheet1!BB43)</f>
        <v>0</v>
      </c>
      <c r="BB43" t="b">
        <f>IF([1]Sheet1!BC43="","",[1]Sheet1!BC43)</f>
        <v>0</v>
      </c>
      <c r="BC43" t="b">
        <f>IF([1]Sheet1!BD43="","",[1]Sheet1!BD43)</f>
        <v>0</v>
      </c>
      <c r="BD43">
        <f>IF([1]Sheet1!BE43="","",[1]Sheet1!BE43)</f>
        <v>44.56</v>
      </c>
      <c r="BE43">
        <f>IF([1]Sheet1!BF43="","",[1]Sheet1!BF43)</f>
        <v>45.56</v>
      </c>
      <c r="BF43">
        <f>IF([1]Sheet1!BG43="","",[1]Sheet1!BG43)</f>
        <v>-11.48</v>
      </c>
      <c r="BG43">
        <f>IF([1]Sheet1!BH43="","",[1]Sheet1!BH43)</f>
        <v>76.61</v>
      </c>
      <c r="BH43">
        <f>IF([1]Sheet1!BI43="","",[1]Sheet1!BI43)</f>
        <v>42.86</v>
      </c>
      <c r="BI43">
        <f>IF([1]Sheet1!BJ43="","",[1]Sheet1!BJ43)</f>
        <v>45.88</v>
      </c>
      <c r="BJ43" t="b">
        <f>IF([1]Sheet1!BK43="","",[1]Sheet1!BK43)</f>
        <v>1</v>
      </c>
      <c r="BK43">
        <f>IF([1]Sheet1!BL43="","",[1]Sheet1!BL43)</f>
        <v>0.93</v>
      </c>
      <c r="BL43">
        <f>IF([1]Sheet1!BM43="","",[1]Sheet1!BM43)</f>
        <v>37.03</v>
      </c>
      <c r="BM43">
        <f>IF([1]Sheet1!BN43="","",[1]Sheet1!BN43)</f>
        <v>46.55</v>
      </c>
      <c r="BN43">
        <f>IF([1]Sheet1!BO43="","",[1]Sheet1!BO43)</f>
        <v>0</v>
      </c>
      <c r="BO43" t="str">
        <f>IF([1]Sheet1!BP43="","",[1]Sheet1!BP43)</f>
        <v>CAPITAL GOODS</v>
      </c>
      <c r="BP43">
        <f>IF([1]Sheet1!BQ43="","",[1]Sheet1!BQ43)</f>
        <v>219.5</v>
      </c>
      <c r="BQ43">
        <f>IF([1]Sheet1!BR43="","",[1]Sheet1!BR43)</f>
        <v>3.62</v>
      </c>
      <c r="BR43">
        <f>IF([1]Sheet1!BS43="","",[1]Sheet1!BS43)</f>
        <v>-3.3</v>
      </c>
      <c r="BS43">
        <f>IF([1]Sheet1!BT43="","",[1]Sheet1!BT43)</f>
        <v>-1.48</v>
      </c>
      <c r="BT43" t="b">
        <f>IF([1]Sheet1!BU43="","",[1]Sheet1!BU43)</f>
        <v>0</v>
      </c>
      <c r="BU43" t="b">
        <f>IF([1]Sheet1!BV43="","",[1]Sheet1!BV43)</f>
        <v>0</v>
      </c>
      <c r="BV43" t="str">
        <f>IF([1]Sheet1!BW43="","",[1]Sheet1!BW43)</f>
        <v>BULLISH</v>
      </c>
      <c r="BW43">
        <f>IF([1]Sheet1!BX43="","",[1]Sheet1!BX43)</f>
        <v>11.13</v>
      </c>
      <c r="BX43">
        <f>IF([1]Sheet1!BY43="","",[1]Sheet1!BY43)</f>
        <v>8.93</v>
      </c>
      <c r="BY43">
        <f>IF([1]Sheet1!BZ43="","",[1]Sheet1!BZ43)</f>
        <v>54.51</v>
      </c>
      <c r="BZ43">
        <f>IF([1]Sheet1!CA43="","",[1]Sheet1!CA43)</f>
        <v>219.5</v>
      </c>
      <c r="CA43">
        <f>IF([1]Sheet1!CB43="","",[1]Sheet1!CB43)</f>
        <v>-11.5</v>
      </c>
      <c r="CB43" t="str">
        <f>IF([1]Sheet1!CC43="","",[1]Sheet1!CC43)</f>
        <v>Significant Long Buildup</v>
      </c>
      <c r="CC43">
        <f>IF([1]Sheet1!CD43="","",[1]Sheet1!CD43)</f>
        <v>0.38</v>
      </c>
      <c r="CD43">
        <f>IF([1]Sheet1!CE43="","",[1]Sheet1!CE43)</f>
        <v>-1.48</v>
      </c>
      <c r="CE43">
        <f>IF([1]Sheet1!CF43="","",[1]Sheet1!CF43)</f>
        <v>-58.96</v>
      </c>
      <c r="CF43" t="str">
        <f>IF([1]Sheet1!CG43="","",[1]Sheet1!CG43)</f>
        <v>Short Buildup</v>
      </c>
      <c r="CG43">
        <f>IF([1]Sheet1!CH43="","",[1]Sheet1!CH43)</f>
        <v>97.62</v>
      </c>
      <c r="CH43" t="str">
        <f>IF([1]Sheet1!CI43="","",[1]Sheet1!CI43)</f>
        <v>NSE:BHEL1!</v>
      </c>
      <c r="CI43">
        <f>IF([1]Sheet1!CJ43="","",[1]Sheet1!CJ43)</f>
        <v>139</v>
      </c>
      <c r="CJ43">
        <f>IF([1]Sheet1!CK43="","",[1]Sheet1!CK43)</f>
        <v>181.95</v>
      </c>
      <c r="CK43">
        <f>IF([1]Sheet1!CL43="","",[1]Sheet1!CL43)</f>
        <v>0</v>
      </c>
      <c r="CL43">
        <f>IF([1]Sheet1!CM43="","",[1]Sheet1!CM43)</f>
        <v>0</v>
      </c>
      <c r="CM43" t="str">
        <f>IF([1]Sheet1!CN43="","",[1]Sheet1!CN43)</f>
        <v>Buy</v>
      </c>
      <c r="CN43" t="str">
        <f>IF([1]Sheet1!CO43="","",[1]Sheet1!CO43)</f>
        <v>LAST_LOSER</v>
      </c>
      <c r="CO43">
        <f>IF([1]Sheet1!CP43="","",[1]Sheet1!CP43)</f>
        <v>57</v>
      </c>
      <c r="CP43">
        <f>IF([1]Sheet1!CQ43="","",[1]Sheet1!CQ43)</f>
        <v>192.5</v>
      </c>
      <c r="CQ43" t="str">
        <f>IF([1]Sheet1!CR43="","",[1]Sheet1!CR43)</f>
        <v>BULLISH</v>
      </c>
      <c r="CR43" t="str">
        <f>IF([1]Sheet1!CS43="","",[1]Sheet1!CS43)</f>
        <v>BEARISH</v>
      </c>
      <c r="CS43" t="b">
        <f>IF([1]Sheet1!CT43="","",[1]Sheet1!CT43)</f>
        <v>1</v>
      </c>
      <c r="CT43" t="str">
        <f>IF([1]Sheet1!CU43="","",[1]Sheet1!CU43)</f>
        <v>BULLISH_ALIGNMENT</v>
      </c>
      <c r="CU43" t="str">
        <f>IF([1]Sheet1!CV43="","",[1]Sheet1!CV43)</f>
        <v>na</v>
      </c>
      <c r="CV43" t="str">
        <f>IF([1]Sheet1!CW43="","",[1]Sheet1!CW43)</f>
        <v>BEARISH</v>
      </c>
      <c r="CW43">
        <f>IF([1]Sheet1!CX43="","",[1]Sheet1!CX43)</f>
        <v>1</v>
      </c>
      <c r="CX43">
        <f>IF([1]Sheet1!CY43="","",[1]Sheet1!CY43)</f>
        <v>1</v>
      </c>
      <c r="CY43" t="b">
        <f>IF([1]Sheet1!CZ43="","",[1]Sheet1!CZ43)</f>
        <v>1</v>
      </c>
      <c r="CZ43">
        <f>IF([1]Sheet1!DA43="","",[1]Sheet1!DA43)</f>
        <v>83.57</v>
      </c>
      <c r="DA43">
        <f>IF([1]Sheet1!DB43="","",[1]Sheet1!DB43)</f>
        <v>85.75</v>
      </c>
      <c r="DB43" t="str">
        <f>IF([1]Sheet1!DC43="","",[1]Sheet1!DC43)</f>
        <v>POTENTIAL_ENTRANT</v>
      </c>
      <c r="DC43" t="b">
        <f t="shared" si="0"/>
        <v>0</v>
      </c>
      <c r="DD43" t="b">
        <f t="shared" si="1"/>
        <v>0</v>
      </c>
      <c r="DE43" t="b">
        <f t="shared" si="2"/>
        <v>0</v>
      </c>
      <c r="DF43" t="b">
        <f t="shared" si="3"/>
        <v>0</v>
      </c>
      <c r="DG43" t="str">
        <f>IF([1]Sheet1!DH43="","",[1]Sheet1!DH43)</f>
        <v/>
      </c>
    </row>
    <row r="44" spans="1:111" x14ac:dyDescent="0.25">
      <c r="A44" t="str">
        <f>IF([1]Sheet1!B44="","",[1]Sheet1!B44)</f>
        <v>MANAPPURAM</v>
      </c>
      <c r="B44">
        <f>IF([1]Sheet1!C44="","",[1]Sheet1!C44)</f>
        <v>6000</v>
      </c>
      <c r="C44">
        <f>IF([1]Sheet1!D44="","",[1]Sheet1!D44)</f>
        <v>2.5</v>
      </c>
      <c r="D44">
        <f>IF([1]Sheet1!E44="","",[1]Sheet1!E44)</f>
        <v>180000</v>
      </c>
      <c r="E44" t="str">
        <f>IF([1]Sheet1!F44="","",[1]Sheet1!F44)</f>
        <v>Finance</v>
      </c>
      <c r="F44" t="str">
        <f>IF([1]Sheet1!G44="","",[1]Sheet1!G44)</f>
        <v>Finance/Rental/Leasing</v>
      </c>
      <c r="G44" t="str">
        <f>IF([1]Sheet1!H44="","",[1]Sheet1!H44)</f>
        <v xml:space="preserve">MANAPPURAM FINANCE LTD              </v>
      </c>
      <c r="H44" t="str">
        <f>IF([1]Sheet1!I44="","",[1]Sheet1!I44)</f>
        <v>MANAPPURAM</v>
      </c>
      <c r="I44" t="str">
        <f>IF([1]Sheet1!J44="","",[1]Sheet1!J44)</f>
        <v>NSE:MANAPPURAM!1</v>
      </c>
      <c r="J44" t="str">
        <f>IF([1]Sheet1!K44="","",[1]Sheet1!K44)</f>
        <v>Manappuram Finance Ltd.</v>
      </c>
      <c r="K44" t="str">
        <f>IF([1]Sheet1!L44="","",[1]Sheet1!L44)</f>
        <v>#fc5a5a88</v>
      </c>
      <c r="L44">
        <f>IF([1]Sheet1!M44="","",[1]Sheet1!M44)</f>
        <v>175.9</v>
      </c>
      <c r="M44">
        <f>IF([1]Sheet1!N44="","",[1]Sheet1!N44)</f>
        <v>-1.5117581</v>
      </c>
      <c r="N44">
        <f>IF([1]Sheet1!O44="","",[1]Sheet1!O44)</f>
        <v>-2.7</v>
      </c>
      <c r="O44">
        <f>IF([1]Sheet1!P44="","",[1]Sheet1!P44)</f>
        <v>45354000</v>
      </c>
      <c r="P44">
        <f>IF([1]Sheet1!Q44="","",[1]Sheet1!Q44)</f>
        <v>-2.0220349999999998</v>
      </c>
      <c r="Q44">
        <f>IF([1]Sheet1!R44="","",[1]Sheet1!R44)</f>
        <v>-936000</v>
      </c>
      <c r="R44">
        <f>IF([1]Sheet1!S44="","",[1]Sheet1!S44)</f>
        <v>780</v>
      </c>
      <c r="S44">
        <f>IF([1]Sheet1!T44="","",[1]Sheet1!T44)</f>
        <v>-1.5117581</v>
      </c>
      <c r="T44">
        <f>IF([1]Sheet1!U44="","",[1]Sheet1!U44)</f>
        <v>-1002</v>
      </c>
      <c r="U44" t="str">
        <f>IF([1]Sheet1!V44="","",[1]Sheet1!V44)</f>
        <v>Long Unwinding</v>
      </c>
      <c r="V44">
        <f>IF([1]Sheet1!W44="","",[1]Sheet1!W44)</f>
        <v>175</v>
      </c>
      <c r="W44">
        <f>IF([1]Sheet1!X44="","",[1]Sheet1!X44)</f>
        <v>172.5</v>
      </c>
      <c r="X44">
        <f>IF([1]Sheet1!Y44="","",[1]Sheet1!Y44)</f>
        <v>170</v>
      </c>
      <c r="Y44">
        <f>IF([1]Sheet1!Z44="","",[1]Sheet1!Z44)</f>
        <v>167.5</v>
      </c>
      <c r="Z44">
        <f>IF([1]Sheet1!AA44="","",[1]Sheet1!AA44)</f>
        <v>165</v>
      </c>
      <c r="AA44">
        <f>IF([1]Sheet1!AB44="","",[1]Sheet1!AB44)</f>
        <v>177.5</v>
      </c>
      <c r="AB44">
        <f>IF([1]Sheet1!AC44="","",[1]Sheet1!AC44)</f>
        <v>180</v>
      </c>
      <c r="AC44">
        <f>IF([1]Sheet1!AD44="","",[1]Sheet1!AD44)</f>
        <v>182.5</v>
      </c>
      <c r="AD44">
        <f>IF([1]Sheet1!AE44="","",[1]Sheet1!AE44)</f>
        <v>185</v>
      </c>
      <c r="AE44" t="str">
        <f>IF([1]Sheet1!AF44="","",[1]Sheet1!AF44)</f>
        <v>178.40</v>
      </c>
      <c r="AF44" t="str">
        <f>IF([1]Sheet1!AG44="","",[1]Sheet1!AG44)</f>
        <v>178.45</v>
      </c>
      <c r="AG44" t="str">
        <f>IF([1]Sheet1!AH44="","",[1]Sheet1!AH44)</f>
        <v>0.05</v>
      </c>
      <c r="AH44" t="str">
        <f>IF([1]Sheet1!AI44="","",[1]Sheet1!AI44)</f>
        <v>0.03</v>
      </c>
      <c r="AI44" t="str">
        <f>IF([1]Sheet1!AJ44="","",[1]Sheet1!AJ44)</f>
        <v>178.45</v>
      </c>
      <c r="AJ44">
        <f>IF([1]Sheet1!AK44="","",[1]Sheet1!AK44)</f>
        <v>14366</v>
      </c>
      <c r="AK44" t="str">
        <f>IF([1]Sheet1!AL44="","",[1]Sheet1!AL44)</f>
        <v>0.26</v>
      </c>
      <c r="AL44" t="str">
        <f>IF([1]Sheet1!AM44="","",[1]Sheet1!AM44)</f>
        <v>-</v>
      </c>
      <c r="AM44" t="str">
        <f>IF([1]Sheet1!AN44="","",[1]Sheet1!AN44)</f>
        <v>-</v>
      </c>
      <c r="AN44" t="str">
        <f>IF([1]Sheet1!AO44="","",[1]Sheet1!AO44)</f>
        <v>-</v>
      </c>
      <c r="AO44" t="str">
        <f>IF([1]Sheet1!AP44="","",[1]Sheet1!AP44)</f>
        <v>VR35</v>
      </c>
      <c r="AP44" t="b">
        <f>IF([1]Sheet1!AQ44="","",[1]Sheet1!AQ44)</f>
        <v>0</v>
      </c>
      <c r="AQ44">
        <f>IF([1]Sheet1!AR44="","",[1]Sheet1!AR44)</f>
        <v>0</v>
      </c>
      <c r="AR44">
        <f>IF([1]Sheet1!AS44="","",[1]Sheet1!AS44)</f>
        <v>0</v>
      </c>
      <c r="AS44">
        <f>IF([1]Sheet1!AT44="","",[1]Sheet1!AT44)</f>
        <v>0</v>
      </c>
      <c r="AT44">
        <f>IF([1]Sheet1!AU44="","",[1]Sheet1!AU44)</f>
        <v>0</v>
      </c>
      <c r="AU44">
        <f>IF([1]Sheet1!AV44="","",[1]Sheet1!AV44)</f>
        <v>0</v>
      </c>
      <c r="AV44">
        <f>IF([1]Sheet1!AW44="","",[1]Sheet1!AW44)</f>
        <v>0</v>
      </c>
      <c r="AW44">
        <f>IF([1]Sheet1!AX44="","",[1]Sheet1!AX44)</f>
        <v>0</v>
      </c>
      <c r="AX44">
        <f>IF([1]Sheet1!AY44="","",[1]Sheet1!AY44)</f>
        <v>0</v>
      </c>
      <c r="AY44">
        <f>IF([1]Sheet1!AZ44="","",[1]Sheet1!AZ44)</f>
        <v>0</v>
      </c>
      <c r="AZ44" t="b">
        <f>IF([1]Sheet1!BA44="","",[1]Sheet1!BA44)</f>
        <v>0</v>
      </c>
      <c r="BA44" t="b">
        <f>IF([1]Sheet1!BB44="","",[1]Sheet1!BB44)</f>
        <v>0</v>
      </c>
      <c r="BB44" t="b">
        <f>IF([1]Sheet1!BC44="","",[1]Sheet1!BC44)</f>
        <v>0</v>
      </c>
      <c r="BC44" t="b">
        <f>IF([1]Sheet1!BD44="","",[1]Sheet1!BD44)</f>
        <v>0</v>
      </c>
      <c r="BD44">
        <f>IF([1]Sheet1!BE44="","",[1]Sheet1!BE44)</f>
        <v>41.43</v>
      </c>
      <c r="BE44">
        <f>IF([1]Sheet1!BF44="","",[1]Sheet1!BF44)</f>
        <v>44.8</v>
      </c>
      <c r="BF44">
        <f>IF([1]Sheet1!BG44="","",[1]Sheet1!BG44)</f>
        <v>-10.199999999999999</v>
      </c>
      <c r="BG44">
        <f>IF([1]Sheet1!BH44="","",[1]Sheet1!BH44)</f>
        <v>75.52</v>
      </c>
      <c r="BH44">
        <f>IF([1]Sheet1!BI44="","",[1]Sheet1!BI44)</f>
        <v>50.79</v>
      </c>
      <c r="BI44">
        <f>IF([1]Sheet1!BJ44="","",[1]Sheet1!BJ44)</f>
        <v>44.2</v>
      </c>
      <c r="BJ44" t="b">
        <f>IF([1]Sheet1!BK44="","",[1]Sheet1!BK44)</f>
        <v>1</v>
      </c>
      <c r="BK44">
        <f>IF([1]Sheet1!BL44="","",[1]Sheet1!BL44)</f>
        <v>0.59</v>
      </c>
      <c r="BL44">
        <f>IF([1]Sheet1!BM44="","",[1]Sheet1!BM44)</f>
        <v>20.99</v>
      </c>
      <c r="BM44">
        <f>IF([1]Sheet1!BN44="","",[1]Sheet1!BN44)</f>
        <v>48.17</v>
      </c>
      <c r="BN44" t="str">
        <f>IF([1]Sheet1!BO44="","",[1]Sheet1!BO44)</f>
        <v>2024-02-07</v>
      </c>
      <c r="BO44" t="str">
        <f>IF([1]Sheet1!BP44="","",[1]Sheet1!BP44)</f>
        <v>FINANCIAL SERVICES</v>
      </c>
      <c r="BP44">
        <f>IF([1]Sheet1!BQ44="","",[1]Sheet1!BQ44)</f>
        <v>176.3</v>
      </c>
      <c r="BQ44">
        <f>IF([1]Sheet1!BR44="","",[1]Sheet1!BR44)</f>
        <v>3.4</v>
      </c>
      <c r="BR44">
        <f>IF([1]Sheet1!BS44="","",[1]Sheet1!BS44)</f>
        <v>-2.2999999999999998</v>
      </c>
      <c r="BS44">
        <f>IF([1]Sheet1!BT44="","",[1]Sheet1!BT44)</f>
        <v>-1.29</v>
      </c>
      <c r="BT44" t="b">
        <f>IF([1]Sheet1!BU44="","",[1]Sheet1!BU44)</f>
        <v>0</v>
      </c>
      <c r="BU44" t="b">
        <f>IF([1]Sheet1!BV44="","",[1]Sheet1!BV44)</f>
        <v>1</v>
      </c>
      <c r="BV44" t="str">
        <f>IF([1]Sheet1!BW44="","",[1]Sheet1!BW44)</f>
        <v>BEARISH</v>
      </c>
      <c r="BW44">
        <f>IF([1]Sheet1!BX44="","",[1]Sheet1!BX44)</f>
        <v>1.57</v>
      </c>
      <c r="BX44">
        <f>IF([1]Sheet1!BY44="","",[1]Sheet1!BY44)</f>
        <v>2.5299999999999998</v>
      </c>
      <c r="BY44">
        <f>IF([1]Sheet1!BZ44="","",[1]Sheet1!BZ44)</f>
        <v>51.66</v>
      </c>
      <c r="BZ44">
        <f>IF([1]Sheet1!CA44="","",[1]Sheet1!CA44)</f>
        <v>176.3</v>
      </c>
      <c r="CA44">
        <f>IF([1]Sheet1!CB44="","",[1]Sheet1!CB44)</f>
        <v>-10.199999999999999</v>
      </c>
      <c r="CB44" t="str">
        <f>IF([1]Sheet1!CC44="","",[1]Sheet1!CC44)</f>
        <v>Long Buildup</v>
      </c>
      <c r="CC44">
        <f>IF([1]Sheet1!CD44="","",[1]Sheet1!CD44)</f>
        <v>2.1800000000000002</v>
      </c>
      <c r="CD44">
        <f>IF([1]Sheet1!CE44="","",[1]Sheet1!CE44)</f>
        <v>-1.29</v>
      </c>
      <c r="CE44">
        <f>IF([1]Sheet1!CF44="","",[1]Sheet1!CF44)</f>
        <v>-57.3</v>
      </c>
      <c r="CF44" t="str">
        <f>IF([1]Sheet1!CG44="","",[1]Sheet1!CG44)</f>
        <v>Short Buildup</v>
      </c>
      <c r="CG44">
        <f>IF([1]Sheet1!CH44="","",[1]Sheet1!CH44)</f>
        <v>82.94</v>
      </c>
      <c r="CH44" t="str">
        <f>IF([1]Sheet1!CI44="","",[1]Sheet1!CI44)</f>
        <v>NSE:MANAPPURAM1!</v>
      </c>
      <c r="CI44">
        <f>IF([1]Sheet1!CJ44="","",[1]Sheet1!CJ44)</f>
        <v>0</v>
      </c>
      <c r="CJ44">
        <f>IF([1]Sheet1!CK44="","",[1]Sheet1!CK44)</f>
        <v>0</v>
      </c>
      <c r="CK44">
        <f>IF([1]Sheet1!CL44="","",[1]Sheet1!CL44)</f>
        <v>0</v>
      </c>
      <c r="CL44">
        <f>IF([1]Sheet1!CM44="","",[1]Sheet1!CM44)</f>
        <v>0</v>
      </c>
      <c r="CM44">
        <f>IF([1]Sheet1!CN44="","",[1]Sheet1!CN44)</f>
        <v>0</v>
      </c>
      <c r="CN44">
        <f>IF([1]Sheet1!CO44="","",[1]Sheet1!CO44)</f>
        <v>0</v>
      </c>
      <c r="CO44">
        <f>IF([1]Sheet1!CP44="","",[1]Sheet1!CP44)</f>
        <v>0</v>
      </c>
      <c r="CP44">
        <f>IF([1]Sheet1!CQ44="","",[1]Sheet1!CQ44)</f>
        <v>0</v>
      </c>
      <c r="CQ44" t="str">
        <f>IF([1]Sheet1!CR44="","",[1]Sheet1!CR44)</f>
        <v>BULLISH</v>
      </c>
      <c r="CR44" t="str">
        <f>IF([1]Sheet1!CS44="","",[1]Sheet1!CS44)</f>
        <v>BEARISH</v>
      </c>
      <c r="CS44" t="b">
        <f>IF([1]Sheet1!CT44="","",[1]Sheet1!CT44)</f>
        <v>0</v>
      </c>
      <c r="CT44" t="str">
        <f>IF([1]Sheet1!CU44="","",[1]Sheet1!CU44)</f>
        <v>na</v>
      </c>
      <c r="CU44" t="str">
        <f>IF([1]Sheet1!CV44="","",[1]Sheet1!CV44)</f>
        <v>BEARISH_ALIGNMENT</v>
      </c>
      <c r="CV44" t="str">
        <f>IF([1]Sheet1!CW44="","",[1]Sheet1!CW44)</f>
        <v>na</v>
      </c>
      <c r="CW44">
        <f>IF([1]Sheet1!CX44="","",[1]Sheet1!CX44)</f>
        <v>0</v>
      </c>
      <c r="CX44">
        <f>IF([1]Sheet1!CY44="","",[1]Sheet1!CY44)</f>
        <v>0</v>
      </c>
      <c r="CY44" t="b">
        <f>IF([1]Sheet1!CZ44="","",[1]Sheet1!CZ44)</f>
        <v>0</v>
      </c>
      <c r="CZ44">
        <f>IF([1]Sheet1!DA44="","",[1]Sheet1!DA44)</f>
        <v>72.709999999999994</v>
      </c>
      <c r="DA44">
        <f>IF([1]Sheet1!DB44="","",[1]Sheet1!DB44)</f>
        <v>73.73</v>
      </c>
      <c r="DB44" t="str">
        <f>IF([1]Sheet1!DC44="","",[1]Sheet1!DC44)</f>
        <v/>
      </c>
      <c r="DC44" t="b">
        <f t="shared" si="0"/>
        <v>0</v>
      </c>
      <c r="DD44" t="b">
        <f t="shared" si="1"/>
        <v>0</v>
      </c>
      <c r="DE44" t="b">
        <f t="shared" si="2"/>
        <v>0</v>
      </c>
      <c r="DF44" t="b">
        <f t="shared" si="3"/>
        <v>0</v>
      </c>
      <c r="DG44" t="str">
        <f>IF([1]Sheet1!DH44="","",[1]Sheet1!DH44)</f>
        <v/>
      </c>
    </row>
    <row r="45" spans="1:111" x14ac:dyDescent="0.25">
      <c r="A45" t="str">
        <f>IF([1]Sheet1!B45="","",[1]Sheet1!B45)</f>
        <v>GRANULES</v>
      </c>
      <c r="B45">
        <f>IF([1]Sheet1!C45="","",[1]Sheet1!C45)</f>
        <v>2000</v>
      </c>
      <c r="C45">
        <f>IF([1]Sheet1!D45="","",[1]Sheet1!D45)</f>
        <v>5</v>
      </c>
      <c r="D45">
        <f>IF([1]Sheet1!E45="","",[1]Sheet1!E45)</f>
        <v>60000</v>
      </c>
      <c r="E45" t="str">
        <f>IF([1]Sheet1!F45="","",[1]Sheet1!F45)</f>
        <v>Health Technology</v>
      </c>
      <c r="F45" t="str">
        <f>IF([1]Sheet1!G45="","",[1]Sheet1!G45)</f>
        <v>Pharmaceuticals: Other</v>
      </c>
      <c r="G45" t="str">
        <f>IF([1]Sheet1!H45="","",[1]Sheet1!H45)</f>
        <v xml:space="preserve">GRANULES INDIA LIMITED              </v>
      </c>
      <c r="H45" t="str">
        <f>IF([1]Sheet1!I45="","",[1]Sheet1!I45)</f>
        <v>GRANULES</v>
      </c>
      <c r="I45" t="str">
        <f>IF([1]Sheet1!J45="","",[1]Sheet1!J45)</f>
        <v>NSE:GRANULES!1</v>
      </c>
      <c r="J45" t="str">
        <f>IF([1]Sheet1!K45="","",[1]Sheet1!K45)</f>
        <v>Granules India Ltd.</v>
      </c>
      <c r="K45" t="str">
        <f>IF([1]Sheet1!L45="","",[1]Sheet1!L45)</f>
        <v>#fc5a5a85</v>
      </c>
      <c r="L45">
        <f>IF([1]Sheet1!M45="","",[1]Sheet1!M45)</f>
        <v>416.7</v>
      </c>
      <c r="M45">
        <f>IF([1]Sheet1!N45="","",[1]Sheet1!N45)</f>
        <v>-1.4660675999999999</v>
      </c>
      <c r="N45">
        <f>IF([1]Sheet1!O45="","",[1]Sheet1!O45)</f>
        <v>-6.2</v>
      </c>
      <c r="O45">
        <f>IF([1]Sheet1!P45="","",[1]Sheet1!P45)</f>
        <v>9988000</v>
      </c>
      <c r="P45">
        <f>IF([1]Sheet1!Q45="","",[1]Sheet1!Q45)</f>
        <v>-5.0389808</v>
      </c>
      <c r="Q45">
        <f>IF([1]Sheet1!R45="","",[1]Sheet1!R45)</f>
        <v>-530000</v>
      </c>
      <c r="R45">
        <f>IF([1]Sheet1!S45="","",[1]Sheet1!S45)</f>
        <v>1064</v>
      </c>
      <c r="S45">
        <f>IF([1]Sheet1!T45="","",[1]Sheet1!T45)</f>
        <v>-1.4660675999999999</v>
      </c>
      <c r="T45">
        <f>IF([1]Sheet1!U45="","",[1]Sheet1!U45)</f>
        <v>-833</v>
      </c>
      <c r="U45" t="str">
        <f>IF([1]Sheet1!V45="","",[1]Sheet1!V45)</f>
        <v>Long Unwinding</v>
      </c>
      <c r="V45">
        <f>IF([1]Sheet1!W45="","",[1]Sheet1!W45)</f>
        <v>415</v>
      </c>
      <c r="W45">
        <f>IF([1]Sheet1!X45="","",[1]Sheet1!X45)</f>
        <v>410</v>
      </c>
      <c r="X45">
        <f>IF([1]Sheet1!Y45="","",[1]Sheet1!Y45)</f>
        <v>405</v>
      </c>
      <c r="Y45">
        <f>IF([1]Sheet1!Z45="","",[1]Sheet1!Z45)</f>
        <v>400</v>
      </c>
      <c r="Z45">
        <f>IF([1]Sheet1!AA45="","",[1]Sheet1!AA45)</f>
        <v>395</v>
      </c>
      <c r="AA45">
        <f>IF([1]Sheet1!AB45="","",[1]Sheet1!AB45)</f>
        <v>420</v>
      </c>
      <c r="AB45">
        <f>IF([1]Sheet1!AC45="","",[1]Sheet1!AC45)</f>
        <v>425</v>
      </c>
      <c r="AC45">
        <f>IF([1]Sheet1!AD45="","",[1]Sheet1!AD45)</f>
        <v>430</v>
      </c>
      <c r="AD45">
        <f>IF([1]Sheet1!AE45="","",[1]Sheet1!AE45)</f>
        <v>435</v>
      </c>
      <c r="AE45" t="str">
        <f>IF([1]Sheet1!AF45="","",[1]Sheet1!AF45)</f>
        <v>422.20</v>
      </c>
      <c r="AF45" t="str">
        <f>IF([1]Sheet1!AG45="","",[1]Sheet1!AG45)</f>
        <v>422.20</v>
      </c>
      <c r="AG45" t="str">
        <f>IF([1]Sheet1!AH45="","",[1]Sheet1!AH45)</f>
        <v>-</v>
      </c>
      <c r="AH45" t="str">
        <f>IF([1]Sheet1!AI45="","",[1]Sheet1!AI45)</f>
        <v>-</v>
      </c>
      <c r="AI45" t="str">
        <f>IF([1]Sheet1!AJ45="","",[1]Sheet1!AJ45)</f>
        <v>422.20</v>
      </c>
      <c r="AJ45">
        <f>IF([1]Sheet1!AK45="","",[1]Sheet1!AK45)</f>
        <v>1007</v>
      </c>
      <c r="AK45" t="str">
        <f>IF([1]Sheet1!AL45="","",[1]Sheet1!AL45)</f>
        <v>0.04</v>
      </c>
      <c r="AL45" t="str">
        <f>IF([1]Sheet1!AM45="","",[1]Sheet1!AM45)</f>
        <v>-</v>
      </c>
      <c r="AM45" t="str">
        <f>IF([1]Sheet1!AN45="","",[1]Sheet1!AN45)</f>
        <v>-</v>
      </c>
      <c r="AN45" t="str">
        <f>IF([1]Sheet1!AO45="","",[1]Sheet1!AO45)</f>
        <v>-</v>
      </c>
      <c r="AO45" t="str">
        <f>IF([1]Sheet1!AP45="","",[1]Sheet1!AP45)</f>
        <v>VR102</v>
      </c>
      <c r="AP45" t="b">
        <f>IF([1]Sheet1!AQ45="","",[1]Sheet1!AQ45)</f>
        <v>0</v>
      </c>
      <c r="AQ45">
        <f>IF([1]Sheet1!AR45="","",[1]Sheet1!AR45)</f>
        <v>0</v>
      </c>
      <c r="AR45">
        <f>IF([1]Sheet1!AS45="","",[1]Sheet1!AS45)</f>
        <v>0</v>
      </c>
      <c r="AS45">
        <f>IF([1]Sheet1!AT45="","",[1]Sheet1!AT45)</f>
        <v>0</v>
      </c>
      <c r="AT45">
        <f>IF([1]Sheet1!AU45="","",[1]Sheet1!AU45)</f>
        <v>0</v>
      </c>
      <c r="AU45">
        <f>IF([1]Sheet1!AV45="","",[1]Sheet1!AV45)</f>
        <v>0</v>
      </c>
      <c r="AV45">
        <f>IF([1]Sheet1!AW45="","",[1]Sheet1!AW45)</f>
        <v>0</v>
      </c>
      <c r="AW45">
        <f>IF([1]Sheet1!AX45="","",[1]Sheet1!AX45)</f>
        <v>0</v>
      </c>
      <c r="AX45">
        <f>IF([1]Sheet1!AY45="","",[1]Sheet1!AY45)</f>
        <v>0</v>
      </c>
      <c r="AY45">
        <f>IF([1]Sheet1!AZ45="","",[1]Sheet1!AZ45)</f>
        <v>0</v>
      </c>
      <c r="AZ45" t="b">
        <f>IF([1]Sheet1!BA45="","",[1]Sheet1!BA45)</f>
        <v>0</v>
      </c>
      <c r="BA45" t="b">
        <f>IF([1]Sheet1!BB45="","",[1]Sheet1!BB45)</f>
        <v>0</v>
      </c>
      <c r="BB45" t="b">
        <f>IF([1]Sheet1!BC45="","",[1]Sheet1!BC45)</f>
        <v>0</v>
      </c>
      <c r="BC45" t="b">
        <f>IF([1]Sheet1!BD45="","",[1]Sheet1!BD45)</f>
        <v>0</v>
      </c>
      <c r="BD45">
        <f>IF([1]Sheet1!BE45="","",[1]Sheet1!BE45)</f>
        <v>38.049999999999997</v>
      </c>
      <c r="BE45">
        <f>IF([1]Sheet1!BF45="","",[1]Sheet1!BF45)</f>
        <v>41.91</v>
      </c>
      <c r="BF45">
        <f>IF([1]Sheet1!BG45="","",[1]Sheet1!BG45)</f>
        <v>7.93</v>
      </c>
      <c r="BG45">
        <f>IF([1]Sheet1!BH45="","",[1]Sheet1!BH45)</f>
        <v>95.97</v>
      </c>
      <c r="BH45">
        <f>IF([1]Sheet1!BI45="","",[1]Sheet1!BI45)</f>
        <v>87.3</v>
      </c>
      <c r="BI45">
        <f>IF([1]Sheet1!BJ45="","",[1]Sheet1!BJ45)</f>
        <v>70.400000000000006</v>
      </c>
      <c r="BJ45" t="b">
        <f>IF([1]Sheet1!BK45="","",[1]Sheet1!BK45)</f>
        <v>0</v>
      </c>
      <c r="BK45">
        <f>IF([1]Sheet1!BL45="","",[1]Sheet1!BL45)</f>
        <v>0.56000000000000005</v>
      </c>
      <c r="BL45">
        <f>IF([1]Sheet1!BM45="","",[1]Sheet1!BM45)</f>
        <v>-6.3</v>
      </c>
      <c r="BM45">
        <f>IF([1]Sheet1!BN45="","",[1]Sheet1!BN45)</f>
        <v>45.77</v>
      </c>
      <c r="BN45" t="str">
        <f>IF([1]Sheet1!BO45="","",[1]Sheet1!BO45)</f>
        <v>2024-01-23</v>
      </c>
      <c r="BO45" t="str">
        <f>IF([1]Sheet1!BP45="","",[1]Sheet1!BP45)</f>
        <v>HEALTHCARE</v>
      </c>
      <c r="BP45">
        <f>IF([1]Sheet1!BQ45="","",[1]Sheet1!BQ45)</f>
        <v>419.95</v>
      </c>
      <c r="BQ45">
        <f>IF([1]Sheet1!BR45="","",[1]Sheet1!BR45)</f>
        <v>3.52</v>
      </c>
      <c r="BR45">
        <f>IF([1]Sheet1!BS45="","",[1]Sheet1!BS45)</f>
        <v>-2.95</v>
      </c>
      <c r="BS45">
        <f>IF([1]Sheet1!BT45="","",[1]Sheet1!BT45)</f>
        <v>-0.7</v>
      </c>
      <c r="BT45" t="b">
        <f>IF([1]Sheet1!BU45="","",[1]Sheet1!BU45)</f>
        <v>1</v>
      </c>
      <c r="BU45" t="b">
        <f>IF([1]Sheet1!BV45="","",[1]Sheet1!BV45)</f>
        <v>1</v>
      </c>
      <c r="BV45">
        <f>IF([1]Sheet1!BW45="","",[1]Sheet1!BW45)</f>
        <v>0</v>
      </c>
      <c r="BW45">
        <f>IF([1]Sheet1!BX45="","",[1]Sheet1!BX45)</f>
        <v>-1.1399999999999999</v>
      </c>
      <c r="BX45">
        <f>IF([1]Sheet1!BY45="","",[1]Sheet1!BY45)</f>
        <v>-2.6</v>
      </c>
      <c r="BY45">
        <f>IF([1]Sheet1!BZ45="","",[1]Sheet1!BZ45)</f>
        <v>48.21</v>
      </c>
      <c r="BZ45">
        <f>IF([1]Sheet1!CA45="","",[1]Sheet1!CA45)</f>
        <v>419.95</v>
      </c>
      <c r="CA45">
        <f>IF([1]Sheet1!CB45="","",[1]Sheet1!CB45)</f>
        <v>7.93</v>
      </c>
      <c r="CB45" t="str">
        <f>IF([1]Sheet1!CC45="","",[1]Sheet1!CC45)</f>
        <v>Long Unwinding</v>
      </c>
      <c r="CC45">
        <f>IF([1]Sheet1!CD45="","",[1]Sheet1!CD45)</f>
        <v>3.63</v>
      </c>
      <c r="CD45">
        <f>IF([1]Sheet1!CE45="","",[1]Sheet1!CE45)</f>
        <v>-0.7</v>
      </c>
      <c r="CE45">
        <f>IF([1]Sheet1!CF45="","",[1]Sheet1!CF45)</f>
        <v>-37.92</v>
      </c>
      <c r="CF45" t="str">
        <f>IF([1]Sheet1!CG45="","",[1]Sheet1!CG45)</f>
        <v>Short Buildup</v>
      </c>
      <c r="CG45">
        <f>IF([1]Sheet1!CH45="","",[1]Sheet1!CH45)</f>
        <v>90.87</v>
      </c>
      <c r="CH45" t="str">
        <f>IF([1]Sheet1!CI45="","",[1]Sheet1!CI45)</f>
        <v>NSE:GRANULES1!</v>
      </c>
      <c r="CI45">
        <f>IF([1]Sheet1!CJ45="","",[1]Sheet1!CJ45)</f>
        <v>0</v>
      </c>
      <c r="CJ45">
        <f>IF([1]Sheet1!CK45="","",[1]Sheet1!CK45)</f>
        <v>0</v>
      </c>
      <c r="CK45">
        <f>IF([1]Sheet1!CL45="","",[1]Sheet1!CL45)</f>
        <v>0</v>
      </c>
      <c r="CL45">
        <f>IF([1]Sheet1!CM45="","",[1]Sheet1!CM45)</f>
        <v>0</v>
      </c>
      <c r="CM45">
        <f>IF([1]Sheet1!CN45="","",[1]Sheet1!CN45)</f>
        <v>0</v>
      </c>
      <c r="CN45">
        <f>IF([1]Sheet1!CO45="","",[1]Sheet1!CO45)</f>
        <v>0</v>
      </c>
      <c r="CO45">
        <f>IF([1]Sheet1!CP45="","",[1]Sheet1!CP45)</f>
        <v>0</v>
      </c>
      <c r="CP45">
        <f>IF([1]Sheet1!CQ45="","",[1]Sheet1!CQ45)</f>
        <v>0</v>
      </c>
      <c r="CQ45" t="str">
        <f>IF([1]Sheet1!CR45="","",[1]Sheet1!CR45)</f>
        <v>BEARISH</v>
      </c>
      <c r="CR45" t="str">
        <f>IF([1]Sheet1!CS45="","",[1]Sheet1!CS45)</f>
        <v>BEARISH</v>
      </c>
      <c r="CS45" t="b">
        <f>IF([1]Sheet1!CT45="","",[1]Sheet1!CT45)</f>
        <v>0</v>
      </c>
      <c r="CT45" t="str">
        <f>IF([1]Sheet1!CU45="","",[1]Sheet1!CU45)</f>
        <v>na</v>
      </c>
      <c r="CU45" t="str">
        <f>IF([1]Sheet1!CV45="","",[1]Sheet1!CV45)</f>
        <v>na</v>
      </c>
      <c r="CV45" t="str">
        <f>IF([1]Sheet1!CW45="","",[1]Sheet1!CW45)</f>
        <v>na</v>
      </c>
      <c r="CW45">
        <f>IF([1]Sheet1!CX45="","",[1]Sheet1!CX45)</f>
        <v>0</v>
      </c>
      <c r="CX45">
        <f>IF([1]Sheet1!CY45="","",[1]Sheet1!CY45)</f>
        <v>0</v>
      </c>
      <c r="CY45" t="b">
        <f>IF([1]Sheet1!CZ45="","",[1]Sheet1!CZ45)</f>
        <v>0</v>
      </c>
      <c r="CZ45">
        <f>IF([1]Sheet1!DA45="","",[1]Sheet1!DA45)</f>
        <v>78.760000000000005</v>
      </c>
      <c r="DA45">
        <f>IF([1]Sheet1!DB45="","",[1]Sheet1!DB45)</f>
        <v>79.38</v>
      </c>
      <c r="DB45" t="str">
        <f>IF([1]Sheet1!DC45="","",[1]Sheet1!DC45)</f>
        <v/>
      </c>
      <c r="DC45" t="b">
        <f t="shared" si="0"/>
        <v>0</v>
      </c>
      <c r="DD45" t="b">
        <f t="shared" si="1"/>
        <v>0</v>
      </c>
      <c r="DE45" t="b">
        <f t="shared" si="2"/>
        <v>0</v>
      </c>
      <c r="DF45" t="b">
        <f t="shared" si="3"/>
        <v>0</v>
      </c>
      <c r="DG45" t="str">
        <f>IF([1]Sheet1!DH45="","",[1]Sheet1!DH45)</f>
        <v/>
      </c>
    </row>
    <row r="46" spans="1:111" x14ac:dyDescent="0.25">
      <c r="A46" t="str">
        <f>IF([1]Sheet1!B46="","",[1]Sheet1!B46)</f>
        <v>JSWSTEEL</v>
      </c>
      <c r="B46">
        <f>IF([1]Sheet1!C46="","",[1]Sheet1!C46)</f>
        <v>675</v>
      </c>
      <c r="C46">
        <f>IF([1]Sheet1!D46="","",[1]Sheet1!D46)</f>
        <v>10</v>
      </c>
      <c r="D46">
        <f>IF([1]Sheet1!E46="","",[1]Sheet1!E46)</f>
        <v>27000</v>
      </c>
      <c r="E46" t="str">
        <f>IF([1]Sheet1!F46="","",[1]Sheet1!F46)</f>
        <v>Non-Energy Minerals</v>
      </c>
      <c r="F46" t="str">
        <f>IF([1]Sheet1!G46="","",[1]Sheet1!G46)</f>
        <v>Steel</v>
      </c>
      <c r="G46" t="str">
        <f>IF([1]Sheet1!H46="","",[1]Sheet1!H46)</f>
        <v xml:space="preserve">JSW STEEL LIMITED                   </v>
      </c>
      <c r="H46" t="str">
        <f>IF([1]Sheet1!I46="","",[1]Sheet1!I46)</f>
        <v>JSWSTEEL</v>
      </c>
      <c r="I46" t="str">
        <f>IF([1]Sheet1!J46="","",[1]Sheet1!J46)</f>
        <v>NSE:JSWSTEEL!1</v>
      </c>
      <c r="J46" t="str">
        <f>IF([1]Sheet1!K46="","",[1]Sheet1!K46)</f>
        <v>JSW Steel Ltd.</v>
      </c>
      <c r="K46" t="str">
        <f>IF([1]Sheet1!L46="","",[1]Sheet1!L46)</f>
        <v>#fc5a5a83</v>
      </c>
      <c r="L46">
        <f>IF([1]Sheet1!M46="","",[1]Sheet1!M46)</f>
        <v>806.95</v>
      </c>
      <c r="M46">
        <f>IF([1]Sheet1!N46="","",[1]Sheet1!N46)</f>
        <v>-1.4291822000000001</v>
      </c>
      <c r="N46">
        <f>IF([1]Sheet1!O46="","",[1]Sheet1!O46)</f>
        <v>-11.7</v>
      </c>
      <c r="O46">
        <f>IF([1]Sheet1!P46="","",[1]Sheet1!P46)</f>
        <v>14961375</v>
      </c>
      <c r="P46">
        <f>IF([1]Sheet1!Q46="","",[1]Sheet1!Q46)</f>
        <v>-1.7552413</v>
      </c>
      <c r="Q46">
        <f>IF([1]Sheet1!R46="","",[1]Sheet1!R46)</f>
        <v>-267300</v>
      </c>
      <c r="R46">
        <f>IF([1]Sheet1!S46="","",[1]Sheet1!S46)</f>
        <v>2023</v>
      </c>
      <c r="S46">
        <f>IF([1]Sheet1!T46="","",[1]Sheet1!T46)</f>
        <v>-1.4291822000000001</v>
      </c>
      <c r="T46">
        <f>IF([1]Sheet1!U46="","",[1]Sheet1!U46)</f>
        <v>-2213</v>
      </c>
      <c r="U46" t="str">
        <f>IF([1]Sheet1!V46="","",[1]Sheet1!V46)</f>
        <v>Long Unwinding</v>
      </c>
      <c r="V46">
        <f>IF([1]Sheet1!W46="","",[1]Sheet1!W46)</f>
        <v>800</v>
      </c>
      <c r="W46">
        <f>IF([1]Sheet1!X46="","",[1]Sheet1!X46)</f>
        <v>790</v>
      </c>
      <c r="X46">
        <f>IF([1]Sheet1!Y46="","",[1]Sheet1!Y46)</f>
        <v>780</v>
      </c>
      <c r="Y46">
        <f>IF([1]Sheet1!Z46="","",[1]Sheet1!Z46)</f>
        <v>770</v>
      </c>
      <c r="Z46">
        <f>IF([1]Sheet1!AA46="","",[1]Sheet1!AA46)</f>
        <v>760</v>
      </c>
      <c r="AA46">
        <f>IF([1]Sheet1!AB46="","",[1]Sheet1!AB46)</f>
        <v>810</v>
      </c>
      <c r="AB46">
        <f>IF([1]Sheet1!AC46="","",[1]Sheet1!AC46)</f>
        <v>820</v>
      </c>
      <c r="AC46">
        <f>IF([1]Sheet1!AD46="","",[1]Sheet1!AD46)</f>
        <v>830</v>
      </c>
      <c r="AD46">
        <f>IF([1]Sheet1!AE46="","",[1]Sheet1!AE46)</f>
        <v>840</v>
      </c>
      <c r="AE46" t="str">
        <f>IF([1]Sheet1!AF46="","",[1]Sheet1!AF46)</f>
        <v>816.65</v>
      </c>
      <c r="AF46" t="str">
        <f>IF([1]Sheet1!AG46="","",[1]Sheet1!AG46)</f>
        <v>822.00</v>
      </c>
      <c r="AG46" t="str">
        <f>IF([1]Sheet1!AH46="","",[1]Sheet1!AH46)</f>
        <v>5.35</v>
      </c>
      <c r="AH46" t="str">
        <f>IF([1]Sheet1!AI46="","",[1]Sheet1!AI46)</f>
        <v>0.66</v>
      </c>
      <c r="AI46" t="str">
        <f>IF([1]Sheet1!AJ46="","",[1]Sheet1!AJ46)</f>
        <v>822.00</v>
      </c>
      <c r="AJ46">
        <f>IF([1]Sheet1!AK46="","",[1]Sheet1!AK46)</f>
        <v>1163</v>
      </c>
      <c r="AK46" t="str">
        <f>IF([1]Sheet1!AL46="","",[1]Sheet1!AL46)</f>
        <v>0.10</v>
      </c>
      <c r="AL46" t="str">
        <f>IF([1]Sheet1!AM46="","",[1]Sheet1!AM46)</f>
        <v>-</v>
      </c>
      <c r="AM46" t="str">
        <f>IF([1]Sheet1!AN46="","",[1]Sheet1!AN46)</f>
        <v>-</v>
      </c>
      <c r="AN46" t="str">
        <f>IF([1]Sheet1!AO46="","",[1]Sheet1!AO46)</f>
        <v>-</v>
      </c>
      <c r="AO46" t="str">
        <f>IF([1]Sheet1!AP46="","",[1]Sheet1!AP46)</f>
        <v>VR97</v>
      </c>
      <c r="AP46" t="b">
        <f>IF([1]Sheet1!AQ46="","",[1]Sheet1!AQ46)</f>
        <v>0</v>
      </c>
      <c r="AQ46">
        <f>IF([1]Sheet1!AR46="","",[1]Sheet1!AR46)</f>
        <v>0</v>
      </c>
      <c r="AR46">
        <f>IF([1]Sheet1!AS46="","",[1]Sheet1!AS46)</f>
        <v>0</v>
      </c>
      <c r="AS46">
        <f>IF([1]Sheet1!AT46="","",[1]Sheet1!AT46)</f>
        <v>0</v>
      </c>
      <c r="AT46">
        <f>IF([1]Sheet1!AU46="","",[1]Sheet1!AU46)</f>
        <v>0</v>
      </c>
      <c r="AU46">
        <f>IF([1]Sheet1!AV46="","",[1]Sheet1!AV46)</f>
        <v>0</v>
      </c>
      <c r="AV46">
        <f>IF([1]Sheet1!AW46="","",[1]Sheet1!AW46)</f>
        <v>0</v>
      </c>
      <c r="AW46">
        <f>IF([1]Sheet1!AX46="","",[1]Sheet1!AX46)</f>
        <v>0</v>
      </c>
      <c r="AX46">
        <f>IF([1]Sheet1!AY46="","",[1]Sheet1!AY46)</f>
        <v>0</v>
      </c>
      <c r="AY46">
        <f>IF([1]Sheet1!AZ46="","",[1]Sheet1!AZ46)</f>
        <v>0</v>
      </c>
      <c r="AZ46" t="b">
        <f>IF([1]Sheet1!BA46="","",[1]Sheet1!BA46)</f>
        <v>0</v>
      </c>
      <c r="BA46" t="b">
        <f>IF([1]Sheet1!BB46="","",[1]Sheet1!BB46)</f>
        <v>0</v>
      </c>
      <c r="BB46" t="b">
        <f>IF([1]Sheet1!BC46="","",[1]Sheet1!BC46)</f>
        <v>0</v>
      </c>
      <c r="BC46" t="b">
        <f>IF([1]Sheet1!BD46="","",[1]Sheet1!BD46)</f>
        <v>0</v>
      </c>
      <c r="BD46">
        <f>IF([1]Sheet1!BE46="","",[1]Sheet1!BE46)</f>
        <v>39.21</v>
      </c>
      <c r="BE46">
        <f>IF([1]Sheet1!BF46="","",[1]Sheet1!BF46)</f>
        <v>33.06</v>
      </c>
      <c r="BF46">
        <f>IF([1]Sheet1!BG46="","",[1]Sheet1!BG46)</f>
        <v>-3.14</v>
      </c>
      <c r="BG46">
        <f>IF([1]Sheet1!BH46="","",[1]Sheet1!BH46)</f>
        <v>89.11</v>
      </c>
      <c r="BH46">
        <f>IF([1]Sheet1!BI46="","",[1]Sheet1!BI46)</f>
        <v>74.599999999999994</v>
      </c>
      <c r="BI46">
        <f>IF([1]Sheet1!BJ46="","",[1]Sheet1!BJ46)</f>
        <v>74.33</v>
      </c>
      <c r="BJ46" t="b">
        <f>IF([1]Sheet1!BK46="","",[1]Sheet1!BK46)</f>
        <v>1</v>
      </c>
      <c r="BK46">
        <f>IF([1]Sheet1!BL46="","",[1]Sheet1!BL46)</f>
        <v>0.35</v>
      </c>
      <c r="BL46">
        <f>IF([1]Sheet1!BM46="","",[1]Sheet1!BM46)</f>
        <v>6.4</v>
      </c>
      <c r="BM46">
        <f>IF([1]Sheet1!BN46="","",[1]Sheet1!BN46)</f>
        <v>26.91</v>
      </c>
      <c r="BN46" t="str">
        <f>IF([1]Sheet1!BO46="","",[1]Sheet1!BO46)</f>
        <v>2024-01-25</v>
      </c>
      <c r="BO46" t="str">
        <f>IF([1]Sheet1!BP46="","",[1]Sheet1!BP46)</f>
        <v>METALS</v>
      </c>
      <c r="BP46">
        <f>IF([1]Sheet1!BQ46="","",[1]Sheet1!BQ46)</f>
        <v>804.2</v>
      </c>
      <c r="BQ46">
        <f>IF([1]Sheet1!BR46="","",[1]Sheet1!BR46)</f>
        <v>2.75</v>
      </c>
      <c r="BR46">
        <f>IF([1]Sheet1!BS46="","",[1]Sheet1!BS46)</f>
        <v>-14.45</v>
      </c>
      <c r="BS46">
        <f>IF([1]Sheet1!BT46="","",[1]Sheet1!BT46)</f>
        <v>-1.77</v>
      </c>
      <c r="BT46" t="b">
        <f>IF([1]Sheet1!BU46="","",[1]Sheet1!BU46)</f>
        <v>0</v>
      </c>
      <c r="BU46" t="b">
        <f>IF([1]Sheet1!BV46="","",[1]Sheet1!BV46)</f>
        <v>1</v>
      </c>
      <c r="BV46" t="str">
        <f>IF([1]Sheet1!BW46="","",[1]Sheet1!BW46)</f>
        <v>BULLISH</v>
      </c>
      <c r="BW46">
        <f>IF([1]Sheet1!BX46="","",[1]Sheet1!BX46)</f>
        <v>-3.43</v>
      </c>
      <c r="BX46">
        <f>IF([1]Sheet1!BY46="","",[1]Sheet1!BY46)</f>
        <v>-2.87</v>
      </c>
      <c r="BY46">
        <f>IF([1]Sheet1!BZ46="","",[1]Sheet1!BZ46)</f>
        <v>42.59</v>
      </c>
      <c r="BZ46">
        <f>IF([1]Sheet1!CA46="","",[1]Sheet1!CA46)</f>
        <v>804.2</v>
      </c>
      <c r="CA46">
        <f>IF([1]Sheet1!CB46="","",[1]Sheet1!CB46)</f>
        <v>-3.14</v>
      </c>
      <c r="CB46" t="str">
        <f>IF([1]Sheet1!CC46="","",[1]Sheet1!CC46)</f>
        <v>Long Unwinding</v>
      </c>
      <c r="CC46">
        <f>IF([1]Sheet1!CD46="","",[1]Sheet1!CD46)</f>
        <v>1.08</v>
      </c>
      <c r="CD46">
        <f>IF([1]Sheet1!CE46="","",[1]Sheet1!CE46)</f>
        <v>-1.77</v>
      </c>
      <c r="CE46">
        <f>IF([1]Sheet1!CF46="","",[1]Sheet1!CF46)</f>
        <v>-51.96</v>
      </c>
      <c r="CF46" t="str">
        <f>IF([1]Sheet1!CG46="","",[1]Sheet1!CG46)</f>
        <v>Short Buildup</v>
      </c>
      <c r="CG46">
        <f>IF([1]Sheet1!CH46="","",[1]Sheet1!CH46)</f>
        <v>64.680000000000007</v>
      </c>
      <c r="CH46" t="str">
        <f>IF([1]Sheet1!CI46="","",[1]Sheet1!CI46)</f>
        <v>NSE:JSWSTEEL1!</v>
      </c>
      <c r="CI46">
        <f>IF([1]Sheet1!CJ46="","",[1]Sheet1!CJ46)</f>
        <v>141</v>
      </c>
      <c r="CJ46">
        <f>IF([1]Sheet1!CK46="","",[1]Sheet1!CK46)</f>
        <v>858.75</v>
      </c>
      <c r="CK46">
        <f>IF([1]Sheet1!CL46="","",[1]Sheet1!CL46)</f>
        <v>448</v>
      </c>
      <c r="CL46">
        <f>IF([1]Sheet1!CM46="","",[1]Sheet1!CM46)</f>
        <v>776</v>
      </c>
      <c r="CM46" t="str">
        <f>IF([1]Sheet1!CN46="","",[1]Sheet1!CN46)</f>
        <v>Buy</v>
      </c>
      <c r="CN46" t="str">
        <f>IF([1]Sheet1!CO46="","",[1]Sheet1!CO46)</f>
        <v>LAST_LOSER</v>
      </c>
      <c r="CO46">
        <f>IF([1]Sheet1!CP46="","",[1]Sheet1!CP46)</f>
        <v>8</v>
      </c>
      <c r="CP46">
        <f>IF([1]Sheet1!CQ46="","",[1]Sheet1!CQ46)</f>
        <v>790</v>
      </c>
      <c r="CQ46" t="str">
        <f>IF([1]Sheet1!CR46="","",[1]Sheet1!CR46)</f>
        <v>BEARISH</v>
      </c>
      <c r="CR46" t="str">
        <f>IF([1]Sheet1!CS46="","",[1]Sheet1!CS46)</f>
        <v>BEARISH</v>
      </c>
      <c r="CS46" t="b">
        <f>IF([1]Sheet1!CT46="","",[1]Sheet1!CT46)</f>
        <v>0</v>
      </c>
      <c r="CT46" t="str">
        <f>IF([1]Sheet1!CU46="","",[1]Sheet1!CU46)</f>
        <v>na</v>
      </c>
      <c r="CU46" t="str">
        <f>IF([1]Sheet1!CV46="","",[1]Sheet1!CV46)</f>
        <v>na</v>
      </c>
      <c r="CV46" t="str">
        <f>IF([1]Sheet1!CW46="","",[1]Sheet1!CW46)</f>
        <v>BULLISH</v>
      </c>
      <c r="CW46">
        <f>IF([1]Sheet1!CX46="","",[1]Sheet1!CX46)</f>
        <v>24</v>
      </c>
      <c r="CX46">
        <f>IF([1]Sheet1!CY46="","",[1]Sheet1!CY46)</f>
        <v>144</v>
      </c>
      <c r="CY46" t="b">
        <f>IF([1]Sheet1!CZ46="","",[1]Sheet1!CZ46)</f>
        <v>0</v>
      </c>
      <c r="CZ46">
        <f>IF([1]Sheet1!DA46="","",[1]Sheet1!DA46)</f>
        <v>12.31</v>
      </c>
      <c r="DA46">
        <f>IF([1]Sheet1!DB46="","",[1]Sheet1!DB46)</f>
        <v>12.66</v>
      </c>
      <c r="DB46" t="str">
        <f>IF([1]Sheet1!DC46="","",[1]Sheet1!DC46)</f>
        <v/>
      </c>
      <c r="DC46" t="b">
        <f t="shared" si="0"/>
        <v>0</v>
      </c>
      <c r="DD46" t="b">
        <f t="shared" si="1"/>
        <v>0</v>
      </c>
      <c r="DE46" t="b">
        <f t="shared" si="2"/>
        <v>0</v>
      </c>
      <c r="DF46" t="b">
        <f t="shared" si="3"/>
        <v>0</v>
      </c>
      <c r="DG46" t="str">
        <f>IF([1]Sheet1!DH46="","",[1]Sheet1!DH46)</f>
        <v/>
      </c>
    </row>
    <row r="47" spans="1:111" x14ac:dyDescent="0.25">
      <c r="A47" t="str">
        <f>IF([1]Sheet1!B47="","",[1]Sheet1!B47)</f>
        <v>LUPIN</v>
      </c>
      <c r="B47">
        <f>IF([1]Sheet1!C47="","",[1]Sheet1!C47)</f>
        <v>850</v>
      </c>
      <c r="C47">
        <f>IF([1]Sheet1!D47="","",[1]Sheet1!D47)</f>
        <v>10</v>
      </c>
      <c r="D47">
        <f>IF([1]Sheet1!E47="","",[1]Sheet1!E47)</f>
        <v>17000</v>
      </c>
      <c r="E47" t="str">
        <f>IF([1]Sheet1!F47="","",[1]Sheet1!F47)</f>
        <v>Health Technology</v>
      </c>
      <c r="F47" t="str">
        <f>IF([1]Sheet1!G47="","",[1]Sheet1!G47)</f>
        <v>Pharmaceuticals: Other</v>
      </c>
      <c r="G47" t="str">
        <f>IF([1]Sheet1!H47="","",[1]Sheet1!H47)</f>
        <v xml:space="preserve">LUPIN LIMITED                       </v>
      </c>
      <c r="H47" t="str">
        <f>IF([1]Sheet1!I47="","",[1]Sheet1!I47)</f>
        <v>LUPIN</v>
      </c>
      <c r="I47" t="str">
        <f>IF([1]Sheet1!J47="","",[1]Sheet1!J47)</f>
        <v>NSE:LUPIN!1</v>
      </c>
      <c r="J47" t="str">
        <f>IF([1]Sheet1!K47="","",[1]Sheet1!K47)</f>
        <v>Lupin Ltd.</v>
      </c>
      <c r="K47" t="str">
        <f>IF([1]Sheet1!L47="","",[1]Sheet1!L47)</f>
        <v>#fc5a5a82</v>
      </c>
      <c r="L47">
        <f>IF([1]Sheet1!M47="","",[1]Sheet1!M47)</f>
        <v>1409.65</v>
      </c>
      <c r="M47">
        <f>IF([1]Sheet1!N47="","",[1]Sheet1!N47)</f>
        <v>-1.4092880000000001</v>
      </c>
      <c r="N47">
        <f>IF([1]Sheet1!O47="","",[1]Sheet1!O47)</f>
        <v>-20.149999999999999</v>
      </c>
      <c r="O47">
        <f>IF([1]Sheet1!P47="","",[1]Sheet1!P47)</f>
        <v>7611750</v>
      </c>
      <c r="P47">
        <f>IF([1]Sheet1!Q47="","",[1]Sheet1!Q47)</f>
        <v>-2.5253074999999998</v>
      </c>
      <c r="Q47">
        <f>IF([1]Sheet1!R47="","",[1]Sheet1!R47)</f>
        <v>-197200</v>
      </c>
      <c r="R47">
        <f>IF([1]Sheet1!S47="","",[1]Sheet1!S47)</f>
        <v>1668</v>
      </c>
      <c r="S47">
        <f>IF([1]Sheet1!T47="","",[1]Sheet1!T47)</f>
        <v>-1.4092880000000001</v>
      </c>
      <c r="T47">
        <f>IF([1]Sheet1!U47="","",[1]Sheet1!U47)</f>
        <v>-601</v>
      </c>
      <c r="U47" t="str">
        <f>IF([1]Sheet1!V47="","",[1]Sheet1!V47)</f>
        <v>Long Unwinding</v>
      </c>
      <c r="V47">
        <f>IF([1]Sheet1!W47="","",[1]Sheet1!W47)</f>
        <v>1400</v>
      </c>
      <c r="W47">
        <f>IF([1]Sheet1!X47="","",[1]Sheet1!X47)</f>
        <v>1390</v>
      </c>
      <c r="X47">
        <f>IF([1]Sheet1!Y47="","",[1]Sheet1!Y47)</f>
        <v>1380</v>
      </c>
      <c r="Y47">
        <f>IF([1]Sheet1!Z47="","",[1]Sheet1!Z47)</f>
        <v>1370</v>
      </c>
      <c r="Z47">
        <f>IF([1]Sheet1!AA47="","",[1]Sheet1!AA47)</f>
        <v>1360</v>
      </c>
      <c r="AA47">
        <f>IF([1]Sheet1!AB47="","",[1]Sheet1!AB47)</f>
        <v>1410</v>
      </c>
      <c r="AB47">
        <f>IF([1]Sheet1!AC47="","",[1]Sheet1!AC47)</f>
        <v>1420</v>
      </c>
      <c r="AC47">
        <f>IF([1]Sheet1!AD47="","",[1]Sheet1!AD47)</f>
        <v>1430</v>
      </c>
      <c r="AD47">
        <f>IF([1]Sheet1!AE47="","",[1]Sheet1!AE47)</f>
        <v>1440</v>
      </c>
      <c r="AE47" t="str">
        <f>IF([1]Sheet1!AF47="","",[1]Sheet1!AF47)</f>
        <v>1,430.25</v>
      </c>
      <c r="AF47" t="str">
        <f>IF([1]Sheet1!AG47="","",[1]Sheet1!AG47)</f>
        <v>1,436.00</v>
      </c>
      <c r="AG47" t="str">
        <f>IF([1]Sheet1!AH47="","",[1]Sheet1!AH47)</f>
        <v>5.75</v>
      </c>
      <c r="AH47" t="str">
        <f>IF([1]Sheet1!AI47="","",[1]Sheet1!AI47)</f>
        <v>0.40</v>
      </c>
      <c r="AI47" t="str">
        <f>IF([1]Sheet1!AJ47="","",[1]Sheet1!AJ47)</f>
        <v>1,436.00</v>
      </c>
      <c r="AJ47">
        <f>IF([1]Sheet1!AK47="","",[1]Sheet1!AK47)</f>
        <v>584</v>
      </c>
      <c r="AK47" t="str">
        <f>IF([1]Sheet1!AL47="","",[1]Sheet1!AL47)</f>
        <v>0.08</v>
      </c>
      <c r="AL47" t="str">
        <f>IF([1]Sheet1!AM47="","",[1]Sheet1!AM47)</f>
        <v>-</v>
      </c>
      <c r="AM47" t="str">
        <f>IF([1]Sheet1!AN47="","",[1]Sheet1!AN47)</f>
        <v>-</v>
      </c>
      <c r="AN47" t="str">
        <f>IF([1]Sheet1!AO47="","",[1]Sheet1!AO47)</f>
        <v>-</v>
      </c>
      <c r="AO47" t="str">
        <f>IF([1]Sheet1!AP47="","",[1]Sheet1!AP47)</f>
        <v>VR111</v>
      </c>
      <c r="AP47" t="b">
        <f>IF([1]Sheet1!AQ47="","",[1]Sheet1!AQ47)</f>
        <v>0</v>
      </c>
      <c r="AQ47">
        <f>IF([1]Sheet1!AR47="","",[1]Sheet1!AR47)</f>
        <v>0</v>
      </c>
      <c r="AR47">
        <f>IF([1]Sheet1!AS47="","",[1]Sheet1!AS47)</f>
        <v>0</v>
      </c>
      <c r="AS47">
        <f>IF([1]Sheet1!AT47="","",[1]Sheet1!AT47)</f>
        <v>0</v>
      </c>
      <c r="AT47">
        <f>IF([1]Sheet1!AU47="","",[1]Sheet1!AU47)</f>
        <v>0</v>
      </c>
      <c r="AU47">
        <f>IF([1]Sheet1!AV47="","",[1]Sheet1!AV47)</f>
        <v>0</v>
      </c>
      <c r="AV47">
        <f>IF([1]Sheet1!AW47="","",[1]Sheet1!AW47)</f>
        <v>0</v>
      </c>
      <c r="AW47">
        <f>IF([1]Sheet1!AX47="","",[1]Sheet1!AX47)</f>
        <v>0</v>
      </c>
      <c r="AX47">
        <f>IF([1]Sheet1!AY47="","",[1]Sheet1!AY47)</f>
        <v>0</v>
      </c>
      <c r="AY47">
        <f>IF([1]Sheet1!AZ47="","",[1]Sheet1!AZ47)</f>
        <v>0</v>
      </c>
      <c r="AZ47" t="b">
        <f>IF([1]Sheet1!BA47="","",[1]Sheet1!BA47)</f>
        <v>0</v>
      </c>
      <c r="BA47" t="b">
        <f>IF([1]Sheet1!BB47="","",[1]Sheet1!BB47)</f>
        <v>0</v>
      </c>
      <c r="BB47" t="b">
        <f>IF([1]Sheet1!BC47="","",[1]Sheet1!BC47)</f>
        <v>0</v>
      </c>
      <c r="BC47" t="b">
        <f>IF([1]Sheet1!BD47="","",[1]Sheet1!BD47)</f>
        <v>0</v>
      </c>
      <c r="BD47">
        <f>IF([1]Sheet1!BE47="","",[1]Sheet1!BE47)</f>
        <v>27.4</v>
      </c>
      <c r="BE47">
        <f>IF([1]Sheet1!BF47="","",[1]Sheet1!BF47)</f>
        <v>29.58</v>
      </c>
      <c r="BF47">
        <f>IF([1]Sheet1!BG47="","",[1]Sheet1!BG47)</f>
        <v>-2.1800000000000002</v>
      </c>
      <c r="BG47">
        <f>IF([1]Sheet1!BH47="","",[1]Sheet1!BH47)</f>
        <v>72.58</v>
      </c>
      <c r="BH47">
        <f>IF([1]Sheet1!BI47="","",[1]Sheet1!BI47)</f>
        <v>68.25</v>
      </c>
      <c r="BI47">
        <f>IF([1]Sheet1!BJ47="","",[1]Sheet1!BJ47)</f>
        <v>48.85</v>
      </c>
      <c r="BJ47" t="b">
        <f>IF([1]Sheet1!BK47="","",[1]Sheet1!BK47)</f>
        <v>1</v>
      </c>
      <c r="BK47">
        <f>IF([1]Sheet1!BL47="","",[1]Sheet1!BL47)</f>
        <v>0.56999999999999995</v>
      </c>
      <c r="BL47">
        <f>IF([1]Sheet1!BM47="","",[1]Sheet1!BM47)</f>
        <v>-7.47</v>
      </c>
      <c r="BM47">
        <f>IF([1]Sheet1!BN47="","",[1]Sheet1!BN47)</f>
        <v>31.76</v>
      </c>
      <c r="BN47">
        <f>IF([1]Sheet1!BO47="","",[1]Sheet1!BO47)</f>
        <v>0</v>
      </c>
      <c r="BO47" t="str">
        <f>IF([1]Sheet1!BP47="","",[1]Sheet1!BP47)</f>
        <v>HEALTHCARE</v>
      </c>
      <c r="BP47">
        <f>IF([1]Sheet1!BQ47="","",[1]Sheet1!BQ47)</f>
        <v>1409.85</v>
      </c>
      <c r="BQ47">
        <f>IF([1]Sheet1!BR47="","",[1]Sheet1!BR47)</f>
        <v>2.17</v>
      </c>
      <c r="BR47">
        <f>IF([1]Sheet1!BS47="","",[1]Sheet1!BS47)</f>
        <v>-19.95</v>
      </c>
      <c r="BS47">
        <f>IF([1]Sheet1!BT47="","",[1]Sheet1!BT47)</f>
        <v>-1.4</v>
      </c>
      <c r="BT47" t="b">
        <f>IF([1]Sheet1!BU47="","",[1]Sheet1!BU47)</f>
        <v>0</v>
      </c>
      <c r="BU47" t="b">
        <f>IF([1]Sheet1!BV47="","",[1]Sheet1!BV47)</f>
        <v>0</v>
      </c>
      <c r="BV47" t="str">
        <f>IF([1]Sheet1!BW47="","",[1]Sheet1!BW47)</f>
        <v>BULLISH</v>
      </c>
      <c r="BW47">
        <f>IF([1]Sheet1!BX47="","",[1]Sheet1!BX47)</f>
        <v>-1.37</v>
      </c>
      <c r="BX47">
        <f>IF([1]Sheet1!BY47="","",[1]Sheet1!BY47)</f>
        <v>-0.52</v>
      </c>
      <c r="BY47">
        <f>IF([1]Sheet1!BZ47="","",[1]Sheet1!BZ47)</f>
        <v>67.5</v>
      </c>
      <c r="BZ47">
        <f>IF([1]Sheet1!CA47="","",[1]Sheet1!CA47)</f>
        <v>1409.85</v>
      </c>
      <c r="CA47">
        <f>IF([1]Sheet1!CB47="","",[1]Sheet1!CB47)</f>
        <v>-2.1800000000000002</v>
      </c>
      <c r="CB47" t="str">
        <f>IF([1]Sheet1!CC47="","",[1]Sheet1!CC47)</f>
        <v>Long Unwinding</v>
      </c>
      <c r="CC47">
        <f>IF([1]Sheet1!CD47="","",[1]Sheet1!CD47)</f>
        <v>1.43</v>
      </c>
      <c r="CD47">
        <f>IF([1]Sheet1!CE47="","",[1]Sheet1!CE47)</f>
        <v>-1.4</v>
      </c>
      <c r="CE47">
        <f>IF([1]Sheet1!CF47="","",[1]Sheet1!CF47)</f>
        <v>-29.96</v>
      </c>
      <c r="CF47" t="str">
        <f>IF([1]Sheet1!CG47="","",[1]Sheet1!CG47)</f>
        <v>Short Buildup</v>
      </c>
      <c r="CG47">
        <f>IF([1]Sheet1!CH47="","",[1]Sheet1!CH47)</f>
        <v>78.97</v>
      </c>
      <c r="CH47" t="str">
        <f>IF([1]Sheet1!CI47="","",[1]Sheet1!CI47)</f>
        <v>NSE:LUPIN1!</v>
      </c>
      <c r="CI47">
        <f>IF([1]Sheet1!CJ47="","",[1]Sheet1!CJ47)</f>
        <v>18</v>
      </c>
      <c r="CJ47">
        <f>IF([1]Sheet1!CK47="","",[1]Sheet1!CK47)</f>
        <v>1415</v>
      </c>
      <c r="CK47">
        <f>IF([1]Sheet1!CL47="","",[1]Sheet1!CL47)</f>
        <v>156</v>
      </c>
      <c r="CL47">
        <f>IF([1]Sheet1!CM47="","",[1]Sheet1!CM47)</f>
        <v>1245</v>
      </c>
      <c r="CM47" t="str">
        <f>IF([1]Sheet1!CN47="","",[1]Sheet1!CN47)</f>
        <v>Sell</v>
      </c>
      <c r="CN47" t="str">
        <f>IF([1]Sheet1!CO47="","",[1]Sheet1!CO47)</f>
        <v>LAST_LOSER</v>
      </c>
      <c r="CO47">
        <f>IF([1]Sheet1!CP47="","",[1]Sheet1!CP47)</f>
        <v>1</v>
      </c>
      <c r="CP47">
        <f>IF([1]Sheet1!CQ47="","",[1]Sheet1!CQ47)</f>
        <v>1430</v>
      </c>
      <c r="CQ47" t="str">
        <f>IF([1]Sheet1!CR47="","",[1]Sheet1!CR47)</f>
        <v>BEARISH</v>
      </c>
      <c r="CR47" t="str">
        <f>IF([1]Sheet1!CS47="","",[1]Sheet1!CS47)</f>
        <v>BEARISH</v>
      </c>
      <c r="CS47" t="b">
        <f>IF([1]Sheet1!CT47="","",[1]Sheet1!CT47)</f>
        <v>0</v>
      </c>
      <c r="CT47" t="str">
        <f>IF([1]Sheet1!CU47="","",[1]Sheet1!CU47)</f>
        <v>na</v>
      </c>
      <c r="CU47" t="str">
        <f>IF([1]Sheet1!CV47="","",[1]Sheet1!CV47)</f>
        <v>na</v>
      </c>
      <c r="CV47" t="str">
        <f>IF([1]Sheet1!CW47="","",[1]Sheet1!CW47)</f>
        <v>BULLISH</v>
      </c>
      <c r="CW47">
        <f>IF([1]Sheet1!CX47="","",[1]Sheet1!CX47)</f>
        <v>4</v>
      </c>
      <c r="CX47">
        <f>IF([1]Sheet1!CY47="","",[1]Sheet1!CY47)</f>
        <v>236</v>
      </c>
      <c r="CY47" t="b">
        <f>IF([1]Sheet1!CZ47="","",[1]Sheet1!CZ47)</f>
        <v>0</v>
      </c>
      <c r="CZ47">
        <f>IF([1]Sheet1!DA47="","",[1]Sheet1!DA47)</f>
        <v>35.770000000000003</v>
      </c>
      <c r="DA47">
        <f>IF([1]Sheet1!DB47="","",[1]Sheet1!DB47)</f>
        <v>37.33</v>
      </c>
      <c r="DB47" t="str">
        <f>IF([1]Sheet1!DC47="","",[1]Sheet1!DC47)</f>
        <v/>
      </c>
      <c r="DC47" t="b">
        <f t="shared" si="0"/>
        <v>0</v>
      </c>
      <c r="DD47" t="b">
        <f t="shared" si="1"/>
        <v>0</v>
      </c>
      <c r="DE47" t="b">
        <f t="shared" si="2"/>
        <v>0</v>
      </c>
      <c r="DF47" t="b">
        <f t="shared" si="3"/>
        <v>0</v>
      </c>
      <c r="DG47" t="str">
        <f>IF([1]Sheet1!DH47="","",[1]Sheet1!DH47)</f>
        <v/>
      </c>
    </row>
    <row r="48" spans="1:111" x14ac:dyDescent="0.25">
      <c r="A48" t="str">
        <f>IF([1]Sheet1!B48="","",[1]Sheet1!B48)</f>
        <v>LALPATHLAB</v>
      </c>
      <c r="B48">
        <f>IF([1]Sheet1!C48="","",[1]Sheet1!C48)</f>
        <v>300</v>
      </c>
      <c r="C48">
        <f>IF([1]Sheet1!D48="","",[1]Sheet1!D48)</f>
        <v>20</v>
      </c>
      <c r="D48">
        <f>IF([1]Sheet1!E48="","",[1]Sheet1!E48)</f>
        <v>9000</v>
      </c>
      <c r="E48" t="str">
        <f>IF([1]Sheet1!F48="","",[1]Sheet1!F48)</f>
        <v>Health Services</v>
      </c>
      <c r="F48" t="str">
        <f>IF([1]Sheet1!G48="","",[1]Sheet1!G48)</f>
        <v>Medical/Nursing Services</v>
      </c>
      <c r="G48" t="str">
        <f>IF([1]Sheet1!H48="","",[1]Sheet1!H48)</f>
        <v xml:space="preserve">DR. LAL PATH LABS LTD.              </v>
      </c>
      <c r="H48" t="str">
        <f>IF([1]Sheet1!I48="","",[1]Sheet1!I48)</f>
        <v>LALPATHLAB</v>
      </c>
      <c r="I48" t="str">
        <f>IF([1]Sheet1!J48="","",[1]Sheet1!J48)</f>
        <v>NSE:LALPATHLAB!1</v>
      </c>
      <c r="J48" t="str">
        <f>IF([1]Sheet1!K48="","",[1]Sheet1!K48)</f>
        <v>Dr. Lal Pathlabs Ltd.</v>
      </c>
      <c r="K48" t="str">
        <f>IF([1]Sheet1!L48="","",[1]Sheet1!L48)</f>
        <v>#fc5a5a81</v>
      </c>
      <c r="L48">
        <f>IF([1]Sheet1!M48="","",[1]Sheet1!M48)</f>
        <v>2420.25</v>
      </c>
      <c r="M48">
        <f>IF([1]Sheet1!N48="","",[1]Sheet1!N48)</f>
        <v>-1.3933875</v>
      </c>
      <c r="N48">
        <f>IF([1]Sheet1!O48="","",[1]Sheet1!O48)</f>
        <v>-34.200000000000003</v>
      </c>
      <c r="O48">
        <f>IF([1]Sheet1!P48="","",[1]Sheet1!P48)</f>
        <v>1066800</v>
      </c>
      <c r="P48">
        <f>IF([1]Sheet1!Q48="","",[1]Sheet1!Q48)</f>
        <v>-3.9438141999999998</v>
      </c>
      <c r="Q48">
        <f>IF([1]Sheet1!R48="","",[1]Sheet1!R48)</f>
        <v>-43800</v>
      </c>
      <c r="R48">
        <f>IF([1]Sheet1!S48="","",[1]Sheet1!S48)</f>
        <v>576</v>
      </c>
      <c r="S48">
        <f>IF([1]Sheet1!T48="","",[1]Sheet1!T48)</f>
        <v>-1.3933875</v>
      </c>
      <c r="T48">
        <f>IF([1]Sheet1!U48="","",[1]Sheet1!U48)</f>
        <v>-420</v>
      </c>
      <c r="U48" t="str">
        <f>IF([1]Sheet1!V48="","",[1]Sheet1!V48)</f>
        <v>Long Unwinding</v>
      </c>
      <c r="V48">
        <f>IF([1]Sheet1!W48="","",[1]Sheet1!W48)</f>
        <v>2420</v>
      </c>
      <c r="W48">
        <f>IF([1]Sheet1!X48="","",[1]Sheet1!X48)</f>
        <v>2400</v>
      </c>
      <c r="X48">
        <f>IF([1]Sheet1!Y48="","",[1]Sheet1!Y48)</f>
        <v>2380</v>
      </c>
      <c r="Y48">
        <f>IF([1]Sheet1!Z48="","",[1]Sheet1!Z48)</f>
        <v>2360</v>
      </c>
      <c r="Z48">
        <f>IF([1]Sheet1!AA48="","",[1]Sheet1!AA48)</f>
        <v>2340</v>
      </c>
      <c r="AA48">
        <f>IF([1]Sheet1!AB48="","",[1]Sheet1!AB48)</f>
        <v>2440</v>
      </c>
      <c r="AB48">
        <f>IF([1]Sheet1!AC48="","",[1]Sheet1!AC48)</f>
        <v>2460</v>
      </c>
      <c r="AC48">
        <f>IF([1]Sheet1!AD48="","",[1]Sheet1!AD48)</f>
        <v>2480</v>
      </c>
      <c r="AD48">
        <f>IF([1]Sheet1!AE48="","",[1]Sheet1!AE48)</f>
        <v>2500</v>
      </c>
      <c r="AE48" t="str">
        <f>IF([1]Sheet1!AF48="","",[1]Sheet1!AF48)</f>
        <v>2,447.95</v>
      </c>
      <c r="AF48" t="str">
        <f>IF([1]Sheet1!AG48="","",[1]Sheet1!AG48)</f>
        <v>2,451.00</v>
      </c>
      <c r="AG48" t="str">
        <f>IF([1]Sheet1!AH48="","",[1]Sheet1!AH48)</f>
        <v>3.05</v>
      </c>
      <c r="AH48" t="str">
        <f>IF([1]Sheet1!AI48="","",[1]Sheet1!AI48)</f>
        <v>0.12</v>
      </c>
      <c r="AI48" t="str">
        <f>IF([1]Sheet1!AJ48="","",[1]Sheet1!AJ48)</f>
        <v>2,451.00</v>
      </c>
      <c r="AJ48">
        <f>IF([1]Sheet1!AK48="","",[1]Sheet1!AK48)</f>
        <v>72</v>
      </c>
      <c r="AK48" t="str">
        <f>IF([1]Sheet1!AL48="","",[1]Sheet1!AL48)</f>
        <v>0.02</v>
      </c>
      <c r="AL48" t="str">
        <f>IF([1]Sheet1!AM48="","",[1]Sheet1!AM48)</f>
        <v>-</v>
      </c>
      <c r="AM48" t="str">
        <f>IF([1]Sheet1!AN48="","",[1]Sheet1!AN48)</f>
        <v>-</v>
      </c>
      <c r="AN48" t="str">
        <f>IF([1]Sheet1!AO48="","",[1]Sheet1!AO48)</f>
        <v>-</v>
      </c>
      <c r="AO48" t="str">
        <f>IF([1]Sheet1!AP48="","",[1]Sheet1!AP48)</f>
        <v>VR170</v>
      </c>
      <c r="AP48" t="b">
        <f>IF([1]Sheet1!AQ48="","",[1]Sheet1!AQ48)</f>
        <v>0</v>
      </c>
      <c r="AQ48">
        <f>IF([1]Sheet1!AR48="","",[1]Sheet1!AR48)</f>
        <v>0</v>
      </c>
      <c r="AR48">
        <f>IF([1]Sheet1!AS48="","",[1]Sheet1!AS48)</f>
        <v>0</v>
      </c>
      <c r="AS48">
        <f>IF([1]Sheet1!AT48="","",[1]Sheet1!AT48)</f>
        <v>0</v>
      </c>
      <c r="AT48">
        <f>IF([1]Sheet1!AU48="","",[1]Sheet1!AU48)</f>
        <v>0</v>
      </c>
      <c r="AU48">
        <f>IF([1]Sheet1!AV48="","",[1]Sheet1!AV48)</f>
        <v>0</v>
      </c>
      <c r="AV48">
        <f>IF([1]Sheet1!AW48="","",[1]Sheet1!AW48)</f>
        <v>0</v>
      </c>
      <c r="AW48">
        <f>IF([1]Sheet1!AX48="","",[1]Sheet1!AX48)</f>
        <v>0</v>
      </c>
      <c r="AX48">
        <f>IF([1]Sheet1!AY48="","",[1]Sheet1!AY48)</f>
        <v>0</v>
      </c>
      <c r="AY48">
        <f>IF([1]Sheet1!AZ48="","",[1]Sheet1!AZ48)</f>
        <v>0</v>
      </c>
      <c r="AZ48" t="b">
        <f>IF([1]Sheet1!BA48="","",[1]Sheet1!BA48)</f>
        <v>0</v>
      </c>
      <c r="BA48" t="b">
        <f>IF([1]Sheet1!BB48="","",[1]Sheet1!BB48)</f>
        <v>0</v>
      </c>
      <c r="BB48" t="b">
        <f>IF([1]Sheet1!BC48="","",[1]Sheet1!BC48)</f>
        <v>0</v>
      </c>
      <c r="BC48" t="b">
        <f>IF([1]Sheet1!BD48="","",[1]Sheet1!BD48)</f>
        <v>0</v>
      </c>
      <c r="BD48">
        <f>IF([1]Sheet1!BE48="","",[1]Sheet1!BE48)</f>
        <v>40.799999999999997</v>
      </c>
      <c r="BE48">
        <f>IF([1]Sheet1!BF48="","",[1]Sheet1!BF48)</f>
        <v>34.31</v>
      </c>
      <c r="BF48">
        <f>IF([1]Sheet1!BG48="","",[1]Sheet1!BG48)</f>
        <v>-11.87</v>
      </c>
      <c r="BG48">
        <f>IF([1]Sheet1!BH48="","",[1]Sheet1!BH48)</f>
        <v>51.81</v>
      </c>
      <c r="BH48">
        <f>IF([1]Sheet1!BI48="","",[1]Sheet1!BI48)</f>
        <v>46.03</v>
      </c>
      <c r="BI48">
        <f>IF([1]Sheet1!BJ48="","",[1]Sheet1!BJ48)</f>
        <v>43.07</v>
      </c>
      <c r="BJ48" t="b">
        <f>IF([1]Sheet1!BK48="","",[1]Sheet1!BK48)</f>
        <v>1</v>
      </c>
      <c r="BK48">
        <f>IF([1]Sheet1!BL48="","",[1]Sheet1!BL48)</f>
        <v>0.39</v>
      </c>
      <c r="BL48">
        <f>IF([1]Sheet1!BM48="","",[1]Sheet1!BM48)</f>
        <v>-6.66</v>
      </c>
      <c r="BM48">
        <f>IF([1]Sheet1!BN48="","",[1]Sheet1!BN48)</f>
        <v>27.82</v>
      </c>
      <c r="BN48">
        <f>IF([1]Sheet1!BO48="","",[1]Sheet1!BO48)</f>
        <v>0</v>
      </c>
      <c r="BO48" t="str">
        <f>IF([1]Sheet1!BP48="","",[1]Sheet1!BP48)</f>
        <v>HEALTHCARE</v>
      </c>
      <c r="BP48">
        <f>IF([1]Sheet1!BQ48="","",[1]Sheet1!BQ48)</f>
        <v>2403.6999999999998</v>
      </c>
      <c r="BQ48">
        <f>IF([1]Sheet1!BR48="","",[1]Sheet1!BR48)</f>
        <v>2.76</v>
      </c>
      <c r="BR48">
        <f>IF([1]Sheet1!BS48="","",[1]Sheet1!BS48)</f>
        <v>-50.75</v>
      </c>
      <c r="BS48">
        <f>IF([1]Sheet1!BT48="","",[1]Sheet1!BT48)</f>
        <v>-2.0699999999999998</v>
      </c>
      <c r="BT48" t="b">
        <f>IF([1]Sheet1!BU48="","",[1]Sheet1!BU48)</f>
        <v>0</v>
      </c>
      <c r="BU48" t="b">
        <f>IF([1]Sheet1!BV48="","",[1]Sheet1!BV48)</f>
        <v>0</v>
      </c>
      <c r="BV48" t="str">
        <f>IF([1]Sheet1!BW48="","",[1]Sheet1!BW48)</f>
        <v>BEARISH</v>
      </c>
      <c r="BW48">
        <f>IF([1]Sheet1!BX48="","",[1]Sheet1!BX48)</f>
        <v>2.4</v>
      </c>
      <c r="BX48">
        <f>IF([1]Sheet1!BY48="","",[1]Sheet1!BY48)</f>
        <v>-3.63</v>
      </c>
      <c r="BY48">
        <f>IF([1]Sheet1!BZ48="","",[1]Sheet1!BZ48)</f>
        <v>58.3</v>
      </c>
      <c r="BZ48">
        <f>IF([1]Sheet1!CA48="","",[1]Sheet1!CA48)</f>
        <v>2403.6999999999998</v>
      </c>
      <c r="CA48">
        <f>IF([1]Sheet1!CB48="","",[1]Sheet1!CB48)</f>
        <v>-11.87</v>
      </c>
      <c r="CB48" t="str">
        <f>IF([1]Sheet1!CC48="","",[1]Sheet1!CC48)</f>
        <v>Short Buildup</v>
      </c>
      <c r="CC48">
        <f>IF([1]Sheet1!CD48="","",[1]Sheet1!CD48)</f>
        <v>0.05</v>
      </c>
      <c r="CD48">
        <f>IF([1]Sheet1!CE48="","",[1]Sheet1!CE48)</f>
        <v>-2.0699999999999998</v>
      </c>
      <c r="CE48">
        <f>IF([1]Sheet1!CF48="","",[1]Sheet1!CF48)</f>
        <v>-43.7</v>
      </c>
      <c r="CF48" t="str">
        <f>IF([1]Sheet1!CG48="","",[1]Sheet1!CG48)</f>
        <v>Short Buildup</v>
      </c>
      <c r="CG48">
        <f>IF([1]Sheet1!CH48="","",[1]Sheet1!CH48)</f>
        <v>72.22</v>
      </c>
      <c r="CH48" t="str">
        <f>IF([1]Sheet1!CI48="","",[1]Sheet1!CI48)</f>
        <v>NSE:LALPATHLAB1!</v>
      </c>
      <c r="CI48">
        <f>IF([1]Sheet1!CJ48="","",[1]Sheet1!CJ48)</f>
        <v>102</v>
      </c>
      <c r="CJ48">
        <f>IF([1]Sheet1!CK48="","",[1]Sheet1!CK48)</f>
        <v>2628</v>
      </c>
      <c r="CK48">
        <f>IF([1]Sheet1!CL48="","",[1]Sheet1!CL48)</f>
        <v>1</v>
      </c>
      <c r="CL48">
        <f>IF([1]Sheet1!CM48="","",[1]Sheet1!CM48)</f>
        <v>2411.75</v>
      </c>
      <c r="CM48" t="str">
        <f>IF([1]Sheet1!CN48="","",[1]Sheet1!CN48)</f>
        <v>Sell</v>
      </c>
      <c r="CN48" t="str">
        <f>IF([1]Sheet1!CO48="","",[1]Sheet1!CO48)</f>
        <v>LAST_LOSER</v>
      </c>
      <c r="CO48">
        <f>IF([1]Sheet1!CP48="","",[1]Sheet1!CP48)</f>
        <v>1</v>
      </c>
      <c r="CP48">
        <f>IF([1]Sheet1!CQ48="","",[1]Sheet1!CQ48)</f>
        <v>2460</v>
      </c>
      <c r="CQ48" t="str">
        <f>IF([1]Sheet1!CR48="","",[1]Sheet1!CR48)</f>
        <v>BEARISH</v>
      </c>
      <c r="CR48" t="str">
        <f>IF([1]Sheet1!CS48="","",[1]Sheet1!CS48)</f>
        <v>BEARISH</v>
      </c>
      <c r="CS48" t="b">
        <f>IF([1]Sheet1!CT48="","",[1]Sheet1!CT48)</f>
        <v>0</v>
      </c>
      <c r="CT48" t="str">
        <f>IF([1]Sheet1!CU48="","",[1]Sheet1!CU48)</f>
        <v>BEARISH_ALIGNMENT</v>
      </c>
      <c r="CU48" t="str">
        <f>IF([1]Sheet1!CV48="","",[1]Sheet1!CV48)</f>
        <v>BEARISH_ALIGNMENT</v>
      </c>
      <c r="CV48" t="str">
        <f>IF([1]Sheet1!CW48="","",[1]Sheet1!CW48)</f>
        <v>BEARISH</v>
      </c>
      <c r="CW48">
        <f>IF([1]Sheet1!CX48="","",[1]Sheet1!CX48)</f>
        <v>1</v>
      </c>
      <c r="CX48">
        <f>IF([1]Sheet1!CY48="","",[1]Sheet1!CY48)</f>
        <v>402</v>
      </c>
      <c r="CY48" t="b">
        <f>IF([1]Sheet1!CZ48="","",[1]Sheet1!CZ48)</f>
        <v>1</v>
      </c>
      <c r="CZ48">
        <f>IF([1]Sheet1!DA48="","",[1]Sheet1!DA48)</f>
        <v>32.15</v>
      </c>
      <c r="DA48">
        <f>IF([1]Sheet1!DB48="","",[1]Sheet1!DB48)</f>
        <v>32.68</v>
      </c>
      <c r="DB48" t="str">
        <f>IF([1]Sheet1!DC48="","",[1]Sheet1!DC48)</f>
        <v/>
      </c>
      <c r="DC48" t="b">
        <f t="shared" si="0"/>
        <v>0</v>
      </c>
      <c r="DD48" t="b">
        <f t="shared" si="1"/>
        <v>0</v>
      </c>
      <c r="DE48" t="b">
        <f t="shared" si="2"/>
        <v>0</v>
      </c>
      <c r="DF48" t="b">
        <f t="shared" si="3"/>
        <v>0</v>
      </c>
      <c r="DG48" t="str">
        <f>IF([1]Sheet1!DH48="","",[1]Sheet1!DH48)</f>
        <v/>
      </c>
    </row>
    <row r="49" spans="1:111" x14ac:dyDescent="0.25">
      <c r="A49" t="str">
        <f>IF([1]Sheet1!B49="","",[1]Sheet1!B49)</f>
        <v>DIVISLAB</v>
      </c>
      <c r="B49">
        <f>IF([1]Sheet1!C49="","",[1]Sheet1!C49)</f>
        <v>200</v>
      </c>
      <c r="C49">
        <f>IF([1]Sheet1!D49="","",[1]Sheet1!D49)</f>
        <v>50</v>
      </c>
      <c r="D49">
        <f>IF([1]Sheet1!E49="","",[1]Sheet1!E49)</f>
        <v>6000</v>
      </c>
      <c r="E49" t="str">
        <f>IF([1]Sheet1!F49="","",[1]Sheet1!F49)</f>
        <v>Health Technology</v>
      </c>
      <c r="F49" t="str">
        <f>IF([1]Sheet1!G49="","",[1]Sheet1!G49)</f>
        <v>Pharmaceuticals: Major</v>
      </c>
      <c r="G49" t="str">
        <f>IF([1]Sheet1!H49="","",[1]Sheet1!H49)</f>
        <v xml:space="preserve">DIVI S LABORATORIES LTD             </v>
      </c>
      <c r="H49" t="str">
        <f>IF([1]Sheet1!I49="","",[1]Sheet1!I49)</f>
        <v>DIVISLAB</v>
      </c>
      <c r="I49" t="str">
        <f>IF([1]Sheet1!J49="","",[1]Sheet1!J49)</f>
        <v>NSE:DIVISLAB!1</v>
      </c>
      <c r="J49" t="str">
        <f>IF([1]Sheet1!K49="","",[1]Sheet1!K49)</f>
        <v>Divi's Laboratories Ltd.</v>
      </c>
      <c r="K49" t="str">
        <f>IF([1]Sheet1!L49="","",[1]Sheet1!L49)</f>
        <v>#fc5a5a80</v>
      </c>
      <c r="L49">
        <f>IF([1]Sheet1!M49="","",[1]Sheet1!M49)</f>
        <v>3649.5</v>
      </c>
      <c r="M49">
        <f>IF([1]Sheet1!N49="","",[1]Sheet1!N49)</f>
        <v>-1.3795246999999999</v>
      </c>
      <c r="N49">
        <f>IF([1]Sheet1!O49="","",[1]Sheet1!O49)</f>
        <v>-51.05</v>
      </c>
      <c r="O49">
        <f>IF([1]Sheet1!P49="","",[1]Sheet1!P49)</f>
        <v>3380400</v>
      </c>
      <c r="P49">
        <f>IF([1]Sheet1!Q49="","",[1]Sheet1!Q49)</f>
        <v>-2.2779832999999998</v>
      </c>
      <c r="Q49">
        <f>IF([1]Sheet1!R49="","",[1]Sheet1!R49)</f>
        <v>-78800</v>
      </c>
      <c r="R49">
        <f>IF([1]Sheet1!S49="","",[1]Sheet1!S49)</f>
        <v>1674</v>
      </c>
      <c r="S49">
        <f>IF([1]Sheet1!T49="","",[1]Sheet1!T49)</f>
        <v>-1.3795246999999999</v>
      </c>
      <c r="T49">
        <f>IF([1]Sheet1!U49="","",[1]Sheet1!U49)</f>
        <v>-1107</v>
      </c>
      <c r="U49" t="str">
        <f>IF([1]Sheet1!V49="","",[1]Sheet1!V49)</f>
        <v>Long Unwinding</v>
      </c>
      <c r="V49">
        <f>IF([1]Sheet1!W49="","",[1]Sheet1!W49)</f>
        <v>3600</v>
      </c>
      <c r="W49">
        <f>IF([1]Sheet1!X49="","",[1]Sheet1!X49)</f>
        <v>3550</v>
      </c>
      <c r="X49">
        <f>IF([1]Sheet1!Y49="","",[1]Sheet1!Y49)</f>
        <v>3500</v>
      </c>
      <c r="Y49">
        <f>IF([1]Sheet1!Z49="","",[1]Sheet1!Z49)</f>
        <v>3450</v>
      </c>
      <c r="Z49">
        <f>IF([1]Sheet1!AA49="","",[1]Sheet1!AA49)</f>
        <v>3400</v>
      </c>
      <c r="AA49">
        <f>IF([1]Sheet1!AB49="","",[1]Sheet1!AB49)</f>
        <v>3650</v>
      </c>
      <c r="AB49">
        <f>IF([1]Sheet1!AC49="","",[1]Sheet1!AC49)</f>
        <v>3700</v>
      </c>
      <c r="AC49">
        <f>IF([1]Sheet1!AD49="","",[1]Sheet1!AD49)</f>
        <v>3750</v>
      </c>
      <c r="AD49">
        <f>IF([1]Sheet1!AE49="","",[1]Sheet1!AE49)</f>
        <v>3800</v>
      </c>
      <c r="AE49" t="str">
        <f>IF([1]Sheet1!AF49="","",[1]Sheet1!AF49)</f>
        <v>3,693.80</v>
      </c>
      <c r="AF49" t="str">
        <f>IF([1]Sheet1!AG49="","",[1]Sheet1!AG49)</f>
        <v>3,720.00</v>
      </c>
      <c r="AG49" t="str">
        <f>IF([1]Sheet1!AH49="","",[1]Sheet1!AH49)</f>
        <v>26.20</v>
      </c>
      <c r="AH49" t="str">
        <f>IF([1]Sheet1!AI49="","",[1]Sheet1!AI49)</f>
        <v>0.71</v>
      </c>
      <c r="AI49" t="str">
        <f>IF([1]Sheet1!AJ49="","",[1]Sheet1!AJ49)</f>
        <v>3,720.00</v>
      </c>
      <c r="AJ49">
        <f>IF([1]Sheet1!AK49="","",[1]Sheet1!AK49)</f>
        <v>283</v>
      </c>
      <c r="AK49" t="str">
        <f>IF([1]Sheet1!AL49="","",[1]Sheet1!AL49)</f>
        <v>0.11</v>
      </c>
      <c r="AL49" t="str">
        <f>IF([1]Sheet1!AM49="","",[1]Sheet1!AM49)</f>
        <v>-</v>
      </c>
      <c r="AM49" t="str">
        <f>IF([1]Sheet1!AN49="","",[1]Sheet1!AN49)</f>
        <v>-</v>
      </c>
      <c r="AN49" t="str">
        <f>IF([1]Sheet1!AO49="","",[1]Sheet1!AO49)</f>
        <v>-</v>
      </c>
      <c r="AO49" t="str">
        <f>IF([1]Sheet1!AP49="","",[1]Sheet1!AP49)</f>
        <v>VR137</v>
      </c>
      <c r="AP49" t="b">
        <f>IF([1]Sheet1!AQ49="","",[1]Sheet1!AQ49)</f>
        <v>0</v>
      </c>
      <c r="AQ49">
        <f>IF([1]Sheet1!AR49="","",[1]Sheet1!AR49)</f>
        <v>0</v>
      </c>
      <c r="AR49">
        <f>IF([1]Sheet1!AS49="","",[1]Sheet1!AS49)</f>
        <v>0</v>
      </c>
      <c r="AS49">
        <f>IF([1]Sheet1!AT49="","",[1]Sheet1!AT49)</f>
        <v>0</v>
      </c>
      <c r="AT49">
        <f>IF([1]Sheet1!AU49="","",[1]Sheet1!AU49)</f>
        <v>0</v>
      </c>
      <c r="AU49">
        <f>IF([1]Sheet1!AV49="","",[1]Sheet1!AV49)</f>
        <v>0</v>
      </c>
      <c r="AV49">
        <f>IF([1]Sheet1!AW49="","",[1]Sheet1!AW49)</f>
        <v>0</v>
      </c>
      <c r="AW49">
        <f>IF([1]Sheet1!AX49="","",[1]Sheet1!AX49)</f>
        <v>0</v>
      </c>
      <c r="AX49">
        <f>IF([1]Sheet1!AY49="","",[1]Sheet1!AY49)</f>
        <v>0</v>
      </c>
      <c r="AY49">
        <f>IF([1]Sheet1!AZ49="","",[1]Sheet1!AZ49)</f>
        <v>0</v>
      </c>
      <c r="AZ49" t="b">
        <f>IF([1]Sheet1!BA49="","",[1]Sheet1!BA49)</f>
        <v>0</v>
      </c>
      <c r="BA49" t="b">
        <f>IF([1]Sheet1!BB49="","",[1]Sheet1!BB49)</f>
        <v>0</v>
      </c>
      <c r="BB49" t="b">
        <f>IF([1]Sheet1!BC49="","",[1]Sheet1!BC49)</f>
        <v>0</v>
      </c>
      <c r="BC49" t="b">
        <f>IF([1]Sheet1!BD49="","",[1]Sheet1!BD49)</f>
        <v>0</v>
      </c>
      <c r="BD49">
        <f>IF([1]Sheet1!BE49="","",[1]Sheet1!BE49)</f>
        <v>39.14</v>
      </c>
      <c r="BE49">
        <f>IF([1]Sheet1!BF49="","",[1]Sheet1!BF49)</f>
        <v>32.81</v>
      </c>
      <c r="BF49">
        <f>IF([1]Sheet1!BG49="","",[1]Sheet1!BG49)</f>
        <v>-3.24</v>
      </c>
      <c r="BG49">
        <f>IF([1]Sheet1!BH49="","",[1]Sheet1!BH49)</f>
        <v>86.09</v>
      </c>
      <c r="BH49">
        <f>IF([1]Sheet1!BI49="","",[1]Sheet1!BI49)</f>
        <v>73.02</v>
      </c>
      <c r="BI49">
        <f>IF([1]Sheet1!BJ49="","",[1]Sheet1!BJ49)</f>
        <v>41.69</v>
      </c>
      <c r="BJ49" t="b">
        <f>IF([1]Sheet1!BK49="","",[1]Sheet1!BK49)</f>
        <v>1</v>
      </c>
      <c r="BK49">
        <f>IF([1]Sheet1!BL49="","",[1]Sheet1!BL49)</f>
        <v>0.35</v>
      </c>
      <c r="BL49">
        <f>IF([1]Sheet1!BM49="","",[1]Sheet1!BM49)</f>
        <v>-2.3199999999999998</v>
      </c>
      <c r="BM49">
        <f>IF([1]Sheet1!BN49="","",[1]Sheet1!BN49)</f>
        <v>26.48</v>
      </c>
      <c r="BN49">
        <f>IF([1]Sheet1!BO49="","",[1]Sheet1!BO49)</f>
        <v>0</v>
      </c>
      <c r="BO49" t="str">
        <f>IF([1]Sheet1!BP49="","",[1]Sheet1!BP49)</f>
        <v>HEALTHCARE</v>
      </c>
      <c r="BP49">
        <f>IF([1]Sheet1!BQ49="","",[1]Sheet1!BQ49)</f>
        <v>3645.4</v>
      </c>
      <c r="BQ49">
        <f>IF([1]Sheet1!BR49="","",[1]Sheet1!BR49)</f>
        <v>2</v>
      </c>
      <c r="BR49">
        <f>IF([1]Sheet1!BS49="","",[1]Sheet1!BS49)</f>
        <v>-55.15</v>
      </c>
      <c r="BS49">
        <f>IF([1]Sheet1!BT49="","",[1]Sheet1!BT49)</f>
        <v>-1.49</v>
      </c>
      <c r="BT49" t="b">
        <f>IF([1]Sheet1!BU49="","",[1]Sheet1!BU49)</f>
        <v>0</v>
      </c>
      <c r="BU49" t="b">
        <f>IF([1]Sheet1!BV49="","",[1]Sheet1!BV49)</f>
        <v>0</v>
      </c>
      <c r="BV49" t="str">
        <f>IF([1]Sheet1!BW49="","",[1]Sheet1!BW49)</f>
        <v>BEARISH</v>
      </c>
      <c r="BW49">
        <f>IF([1]Sheet1!BX49="","",[1]Sheet1!BX49)</f>
        <v>5.82</v>
      </c>
      <c r="BX49">
        <f>IF([1]Sheet1!BY49="","",[1]Sheet1!BY49)</f>
        <v>-7.01</v>
      </c>
      <c r="BY49">
        <f>IF([1]Sheet1!BZ49="","",[1]Sheet1!BZ49)</f>
        <v>43.02</v>
      </c>
      <c r="BZ49">
        <f>IF([1]Sheet1!CA49="","",[1]Sheet1!CA49)</f>
        <v>3645.4</v>
      </c>
      <c r="CA49">
        <f>IF([1]Sheet1!CB49="","",[1]Sheet1!CB49)</f>
        <v>-3.27</v>
      </c>
      <c r="CB49" t="str">
        <f>IF([1]Sheet1!CC49="","",[1]Sheet1!CC49)</f>
        <v>Significant Short Buildup</v>
      </c>
      <c r="CC49">
        <f>IF([1]Sheet1!CD49="","",[1]Sheet1!CD49)</f>
        <v>1.1399999999999999</v>
      </c>
      <c r="CD49">
        <f>IF([1]Sheet1!CE49="","",[1]Sheet1!CE49)</f>
        <v>-1.49</v>
      </c>
      <c r="CE49">
        <f>IF([1]Sheet1!CF49="","",[1]Sheet1!CF49)</f>
        <v>-39.46</v>
      </c>
      <c r="CF49" t="str">
        <f>IF([1]Sheet1!CG49="","",[1]Sheet1!CG49)</f>
        <v>Short Buildup</v>
      </c>
      <c r="CG49">
        <f>IF([1]Sheet1!CH49="","",[1]Sheet1!CH49)</f>
        <v>73.41</v>
      </c>
      <c r="CH49" t="str">
        <f>IF([1]Sheet1!CI49="","",[1]Sheet1!CI49)</f>
        <v>NSE:DIVISLAB1!</v>
      </c>
      <c r="CI49">
        <f>IF([1]Sheet1!CJ49="","",[1]Sheet1!CJ49)</f>
        <v>40</v>
      </c>
      <c r="CJ49">
        <f>IF([1]Sheet1!CK49="","",[1]Sheet1!CK49)</f>
        <v>3945.05</v>
      </c>
      <c r="CK49">
        <f>IF([1]Sheet1!CL49="","",[1]Sheet1!CL49)</f>
        <v>32</v>
      </c>
      <c r="CL49">
        <f>IF([1]Sheet1!CM49="","",[1]Sheet1!CM49)</f>
        <v>3832.05</v>
      </c>
      <c r="CM49" t="str">
        <f>IF([1]Sheet1!CN49="","",[1]Sheet1!CN49)</f>
        <v>Sell</v>
      </c>
      <c r="CN49" t="str">
        <f>IF([1]Sheet1!CO49="","",[1]Sheet1!CO49)</f>
        <v>LAST_LOSER</v>
      </c>
      <c r="CO49">
        <f>IF([1]Sheet1!CP49="","",[1]Sheet1!CP49)</f>
        <v>33</v>
      </c>
      <c r="CP49">
        <f>IF([1]Sheet1!CQ49="","",[1]Sheet1!CQ49)</f>
        <v>3900</v>
      </c>
      <c r="CQ49" t="str">
        <f>IF([1]Sheet1!CR49="","",[1]Sheet1!CR49)</f>
        <v>BEARISH</v>
      </c>
      <c r="CR49" t="str">
        <f>IF([1]Sheet1!CS49="","",[1]Sheet1!CS49)</f>
        <v>BEARISH</v>
      </c>
      <c r="CS49" t="b">
        <f>IF([1]Sheet1!CT49="","",[1]Sheet1!CT49)</f>
        <v>1</v>
      </c>
      <c r="CT49" t="str">
        <f>IF([1]Sheet1!CU49="","",[1]Sheet1!CU49)</f>
        <v>BEARISH_ALIGNMENT</v>
      </c>
      <c r="CU49" t="str">
        <f>IF([1]Sheet1!CV49="","",[1]Sheet1!CV49)</f>
        <v>BEARISH_ALIGNMENT</v>
      </c>
      <c r="CV49" t="str">
        <f>IF([1]Sheet1!CW49="","",[1]Sheet1!CW49)</f>
        <v>BEARISH</v>
      </c>
      <c r="CW49">
        <f>IF([1]Sheet1!CX49="","",[1]Sheet1!CX49)</f>
        <v>6</v>
      </c>
      <c r="CX49">
        <f>IF([1]Sheet1!CY49="","",[1]Sheet1!CY49)</f>
        <v>639</v>
      </c>
      <c r="CY49" t="b">
        <f>IF([1]Sheet1!CZ49="","",[1]Sheet1!CZ49)</f>
        <v>0</v>
      </c>
      <c r="CZ49">
        <f>IF([1]Sheet1!DA49="","",[1]Sheet1!DA49)</f>
        <v>35.33</v>
      </c>
      <c r="DA49">
        <f>IF([1]Sheet1!DB49="","",[1]Sheet1!DB49)</f>
        <v>36.35</v>
      </c>
      <c r="DB49" t="str">
        <f>IF([1]Sheet1!DC49="","",[1]Sheet1!DC49)</f>
        <v/>
      </c>
      <c r="DC49" t="b">
        <f t="shared" si="0"/>
        <v>0</v>
      </c>
      <c r="DD49" t="b">
        <f t="shared" si="1"/>
        <v>1</v>
      </c>
      <c r="DE49" t="b">
        <f t="shared" si="2"/>
        <v>0</v>
      </c>
      <c r="DF49" t="b">
        <f t="shared" si="3"/>
        <v>1</v>
      </c>
      <c r="DG49" t="str">
        <f>IF([1]Sheet1!DH49="","",[1]Sheet1!DH49)</f>
        <v/>
      </c>
    </row>
    <row r="50" spans="1:111" x14ac:dyDescent="0.25">
      <c r="A50" t="str">
        <f>IF([1]Sheet1!B50="","",[1]Sheet1!B50)</f>
        <v>ASTRAL</v>
      </c>
      <c r="B50">
        <f>IF([1]Sheet1!C50="","",[1]Sheet1!C50)</f>
        <v>367</v>
      </c>
      <c r="C50">
        <f>IF([1]Sheet1!D50="","",[1]Sheet1!D50)</f>
        <v>20</v>
      </c>
      <c r="D50">
        <f>IF([1]Sheet1!E50="","",[1]Sheet1!E50)</f>
        <v>11010</v>
      </c>
      <c r="E50" t="str">
        <f>IF([1]Sheet1!F50="","",[1]Sheet1!F50)</f>
        <v>Producer Manufacturing</v>
      </c>
      <c r="F50" t="str">
        <f>IF([1]Sheet1!G50="","",[1]Sheet1!G50)</f>
        <v>Miscellaneous Manufacturing</v>
      </c>
      <c r="G50" t="str">
        <f>IF([1]Sheet1!H50="","",[1]Sheet1!H50)</f>
        <v xml:space="preserve">ASTRAL LIMITED                      </v>
      </c>
      <c r="H50" t="str">
        <f>IF([1]Sheet1!I50="","",[1]Sheet1!I50)</f>
        <v>ASTRAL</v>
      </c>
      <c r="I50" t="str">
        <f>IF([1]Sheet1!J50="","",[1]Sheet1!J50)</f>
        <v>NSE:ASTRAL!1</v>
      </c>
      <c r="J50" t="str">
        <f>IF([1]Sheet1!K50="","",[1]Sheet1!K50)</f>
        <v>Astral Ltd.</v>
      </c>
      <c r="K50" t="str">
        <f>IF([1]Sheet1!L50="","",[1]Sheet1!L50)</f>
        <v>#fc5a5a80</v>
      </c>
      <c r="L50">
        <f>IF([1]Sheet1!M50="","",[1]Sheet1!M50)</f>
        <v>1825.25</v>
      </c>
      <c r="M50">
        <f>IF([1]Sheet1!N50="","",[1]Sheet1!N50)</f>
        <v>-1.3778197999999999</v>
      </c>
      <c r="N50">
        <f>IF([1]Sheet1!O50="","",[1]Sheet1!O50)</f>
        <v>-25.5</v>
      </c>
      <c r="O50">
        <f>IF([1]Sheet1!P50="","",[1]Sheet1!P50)</f>
        <v>3131611</v>
      </c>
      <c r="P50">
        <f>IF([1]Sheet1!Q50="","",[1]Sheet1!Q50)</f>
        <v>-0.44335550000000001</v>
      </c>
      <c r="Q50">
        <f>IF([1]Sheet1!R50="","",[1]Sheet1!R50)</f>
        <v>-13946</v>
      </c>
      <c r="R50">
        <f>IF([1]Sheet1!S50="","",[1]Sheet1!S50)</f>
        <v>1255</v>
      </c>
      <c r="S50">
        <f>IF([1]Sheet1!T50="","",[1]Sheet1!T50)</f>
        <v>-1.3778197999999999</v>
      </c>
      <c r="T50">
        <f>IF([1]Sheet1!U50="","",[1]Sheet1!U50)</f>
        <v>-2408</v>
      </c>
      <c r="U50" t="str">
        <f>IF([1]Sheet1!V50="","",[1]Sheet1!V50)</f>
        <v>Long Unwinding</v>
      </c>
      <c r="V50">
        <f>IF([1]Sheet1!W50="","",[1]Sheet1!W50)</f>
        <v>1820</v>
      </c>
      <c r="W50">
        <f>IF([1]Sheet1!X50="","",[1]Sheet1!X50)</f>
        <v>1800</v>
      </c>
      <c r="X50">
        <f>IF([1]Sheet1!Y50="","",[1]Sheet1!Y50)</f>
        <v>1780</v>
      </c>
      <c r="Y50">
        <f>IF([1]Sheet1!Z50="","",[1]Sheet1!Z50)</f>
        <v>1760</v>
      </c>
      <c r="Z50">
        <f>IF([1]Sheet1!AA50="","",[1]Sheet1!AA50)</f>
        <v>1740</v>
      </c>
      <c r="AA50">
        <f>IF([1]Sheet1!AB50="","",[1]Sheet1!AB50)</f>
        <v>1840</v>
      </c>
      <c r="AB50">
        <f>IF([1]Sheet1!AC50="","",[1]Sheet1!AC50)</f>
        <v>1860</v>
      </c>
      <c r="AC50">
        <f>IF([1]Sheet1!AD50="","",[1]Sheet1!AD50)</f>
        <v>1880</v>
      </c>
      <c r="AD50">
        <f>IF([1]Sheet1!AE50="","",[1]Sheet1!AE50)</f>
        <v>1900</v>
      </c>
      <c r="AE50" t="str">
        <f>IF([1]Sheet1!AF50="","",[1]Sheet1!AF50)</f>
        <v>1,850.75</v>
      </c>
      <c r="AF50" t="str">
        <f>IF([1]Sheet1!AG50="","",[1]Sheet1!AG50)</f>
        <v>1,855.20</v>
      </c>
      <c r="AG50" t="str">
        <f>IF([1]Sheet1!AH50="","",[1]Sheet1!AH50)</f>
        <v>4.45</v>
      </c>
      <c r="AH50" t="str">
        <f>IF([1]Sheet1!AI50="","",[1]Sheet1!AI50)</f>
        <v>0.24</v>
      </c>
      <c r="AI50" t="str">
        <f>IF([1]Sheet1!AJ50="","",[1]Sheet1!AJ50)</f>
        <v>1,855.20</v>
      </c>
      <c r="AJ50">
        <f>IF([1]Sheet1!AK50="","",[1]Sheet1!AK50)</f>
        <v>398</v>
      </c>
      <c r="AK50" t="str">
        <f>IF([1]Sheet1!AL50="","",[1]Sheet1!AL50)</f>
        <v>0.07</v>
      </c>
      <c r="AL50" t="str">
        <f>IF([1]Sheet1!AM50="","",[1]Sheet1!AM50)</f>
        <v>-</v>
      </c>
      <c r="AM50" t="str">
        <f>IF([1]Sheet1!AN50="","",[1]Sheet1!AN50)</f>
        <v>-</v>
      </c>
      <c r="AN50" t="str">
        <f>IF([1]Sheet1!AO50="","",[1]Sheet1!AO50)</f>
        <v>-</v>
      </c>
      <c r="AO50" t="str">
        <f>IF([1]Sheet1!AP50="","",[1]Sheet1!AP50)</f>
        <v>VR124</v>
      </c>
      <c r="AP50" t="b">
        <f>IF([1]Sheet1!AQ50="","",[1]Sheet1!AQ50)</f>
        <v>0</v>
      </c>
      <c r="AQ50">
        <f>IF([1]Sheet1!AR50="","",[1]Sheet1!AR50)</f>
        <v>0</v>
      </c>
      <c r="AR50">
        <f>IF([1]Sheet1!AS50="","",[1]Sheet1!AS50)</f>
        <v>0</v>
      </c>
      <c r="AS50">
        <f>IF([1]Sheet1!AT50="","",[1]Sheet1!AT50)</f>
        <v>0</v>
      </c>
      <c r="AT50">
        <f>IF([1]Sheet1!AU50="","",[1]Sheet1!AU50)</f>
        <v>0</v>
      </c>
      <c r="AU50">
        <f>IF([1]Sheet1!AV50="","",[1]Sheet1!AV50)</f>
        <v>0</v>
      </c>
      <c r="AV50">
        <f>IF([1]Sheet1!AW50="","",[1]Sheet1!AW50)</f>
        <v>0</v>
      </c>
      <c r="AW50">
        <f>IF([1]Sheet1!AX50="","",[1]Sheet1!AX50)</f>
        <v>0</v>
      </c>
      <c r="AX50">
        <f>IF([1]Sheet1!AY50="","",[1]Sheet1!AY50)</f>
        <v>0</v>
      </c>
      <c r="AY50">
        <f>IF([1]Sheet1!AZ50="","",[1]Sheet1!AZ50)</f>
        <v>0</v>
      </c>
      <c r="AZ50" t="b">
        <f>IF([1]Sheet1!BA50="","",[1]Sheet1!BA50)</f>
        <v>0</v>
      </c>
      <c r="BA50" t="b">
        <f>IF([1]Sheet1!BB50="","",[1]Sheet1!BB50)</f>
        <v>0</v>
      </c>
      <c r="BB50" t="b">
        <f>IF([1]Sheet1!BC50="","",[1]Sheet1!BC50)</f>
        <v>0</v>
      </c>
      <c r="BC50" t="b">
        <f>IF([1]Sheet1!BD50="","",[1]Sheet1!BD50)</f>
        <v>0</v>
      </c>
      <c r="BD50">
        <f>IF([1]Sheet1!BE50="","",[1]Sheet1!BE50)</f>
        <v>27.29</v>
      </c>
      <c r="BE50">
        <f>IF([1]Sheet1!BF50="","",[1]Sheet1!BF50)</f>
        <v>26.98</v>
      </c>
      <c r="BF50">
        <f>IF([1]Sheet1!BG50="","",[1]Sheet1!BG50)</f>
        <v>-12.37</v>
      </c>
      <c r="BG50">
        <f>IF([1]Sheet1!BH50="","",[1]Sheet1!BH50)</f>
        <v>22.18</v>
      </c>
      <c r="BH50">
        <f>IF([1]Sheet1!BI50="","",[1]Sheet1!BI50)</f>
        <v>39.68</v>
      </c>
      <c r="BI50">
        <f>IF([1]Sheet1!BJ50="","",[1]Sheet1!BJ50)</f>
        <v>31.99</v>
      </c>
      <c r="BJ50" t="b">
        <f>IF([1]Sheet1!BK50="","",[1]Sheet1!BK50)</f>
        <v>1</v>
      </c>
      <c r="BK50">
        <f>IF([1]Sheet1!BL50="","",[1]Sheet1!BL50)</f>
        <v>0.38</v>
      </c>
      <c r="BL50">
        <f>IF([1]Sheet1!BM50="","",[1]Sheet1!BM50)</f>
        <v>-1.82</v>
      </c>
      <c r="BM50">
        <f>IF([1]Sheet1!BN50="","",[1]Sheet1!BN50)</f>
        <v>26.68</v>
      </c>
      <c r="BN50">
        <f>IF([1]Sheet1!BO50="","",[1]Sheet1!BO50)</f>
        <v>0</v>
      </c>
      <c r="BO50" t="str">
        <f>IF([1]Sheet1!BP50="","",[1]Sheet1!BP50)</f>
        <v>CAPITAL GOODS</v>
      </c>
      <c r="BP50">
        <f>IF([1]Sheet1!BQ50="","",[1]Sheet1!BQ50)</f>
        <v>1826.75</v>
      </c>
      <c r="BQ50">
        <f>IF([1]Sheet1!BR50="","",[1]Sheet1!BR50)</f>
        <v>2.2400000000000002</v>
      </c>
      <c r="BR50">
        <f>IF([1]Sheet1!BS50="","",[1]Sheet1!BS50)</f>
        <v>-24</v>
      </c>
      <c r="BS50">
        <f>IF([1]Sheet1!BT50="","",[1]Sheet1!BT50)</f>
        <v>-1.3</v>
      </c>
      <c r="BT50" t="b">
        <f>IF([1]Sheet1!BU50="","",[1]Sheet1!BU50)</f>
        <v>0</v>
      </c>
      <c r="BU50" t="b">
        <f>IF([1]Sheet1!BV50="","",[1]Sheet1!BV50)</f>
        <v>0</v>
      </c>
      <c r="BV50" t="str">
        <f>IF([1]Sheet1!BW50="","",[1]Sheet1!BW50)</f>
        <v>BEARISH</v>
      </c>
      <c r="BW50">
        <f>IF([1]Sheet1!BX50="","",[1]Sheet1!BX50)</f>
        <v>-2.06</v>
      </c>
      <c r="BX50">
        <f>IF([1]Sheet1!BY50="","",[1]Sheet1!BY50)</f>
        <v>1.32</v>
      </c>
      <c r="BY50">
        <f>IF([1]Sheet1!BZ50="","",[1]Sheet1!BZ50)</f>
        <v>51.98</v>
      </c>
      <c r="BZ50">
        <f>IF([1]Sheet1!CA50="","",[1]Sheet1!CA50)</f>
        <v>1826.75</v>
      </c>
      <c r="CA50">
        <f>IF([1]Sheet1!CB50="","",[1]Sheet1!CB50)</f>
        <v>-12.37</v>
      </c>
      <c r="CB50" t="str">
        <f>IF([1]Sheet1!CC50="","",[1]Sheet1!CC50)</f>
        <v>Short Covering</v>
      </c>
      <c r="CC50">
        <f>IF([1]Sheet1!CD50="","",[1]Sheet1!CD50)</f>
        <v>1.98</v>
      </c>
      <c r="CD50">
        <f>IF([1]Sheet1!CE50="","",[1]Sheet1!CE50)</f>
        <v>-1.3</v>
      </c>
      <c r="CE50">
        <f>IF([1]Sheet1!CF50="","",[1]Sheet1!CF50)</f>
        <v>-63.1</v>
      </c>
      <c r="CF50" t="str">
        <f>IF([1]Sheet1!CG50="","",[1]Sheet1!CG50)</f>
        <v>Short Buildup</v>
      </c>
      <c r="CG50">
        <f>IF([1]Sheet1!CH50="","",[1]Sheet1!CH50)</f>
        <v>91.27</v>
      </c>
      <c r="CH50" t="str">
        <f>IF([1]Sheet1!CI50="","",[1]Sheet1!CI50)</f>
        <v>NSE:ASTRAL1!</v>
      </c>
      <c r="CI50">
        <f>IF([1]Sheet1!CJ50="","",[1]Sheet1!CJ50)</f>
        <v>139</v>
      </c>
      <c r="CJ50">
        <f>IF([1]Sheet1!CK50="","",[1]Sheet1!CK50)</f>
        <v>1938.8</v>
      </c>
      <c r="CK50">
        <f>IF([1]Sheet1!CL50="","",[1]Sheet1!CL50)</f>
        <v>120</v>
      </c>
      <c r="CL50">
        <f>IF([1]Sheet1!CM50="","",[1]Sheet1!CM50)</f>
        <v>1906.1</v>
      </c>
      <c r="CM50" t="str">
        <f>IF([1]Sheet1!CN50="","",[1]Sheet1!CN50)</f>
        <v>Buy</v>
      </c>
      <c r="CN50" t="str">
        <f>IF([1]Sheet1!CO50="","",[1]Sheet1!CO50)</f>
        <v>LAST_WINNER</v>
      </c>
      <c r="CO50">
        <f>IF([1]Sheet1!CP50="","",[1]Sheet1!CP50)</f>
        <v>13</v>
      </c>
      <c r="CP50">
        <f>IF([1]Sheet1!CQ50="","",[1]Sheet1!CQ50)</f>
        <v>1740</v>
      </c>
      <c r="CQ50" t="str">
        <f>IF([1]Sheet1!CR50="","",[1]Sheet1!CR50)</f>
        <v>BULLISH</v>
      </c>
      <c r="CR50" t="str">
        <f>IF([1]Sheet1!CS50="","",[1]Sheet1!CS50)</f>
        <v>BEARISH</v>
      </c>
      <c r="CS50" t="b">
        <f>IF([1]Sheet1!CT50="","",[1]Sheet1!CT50)</f>
        <v>0</v>
      </c>
      <c r="CT50" t="str">
        <f>IF([1]Sheet1!CU50="","",[1]Sheet1!CU50)</f>
        <v>na</v>
      </c>
      <c r="CU50" t="str">
        <f>IF([1]Sheet1!CV50="","",[1]Sheet1!CV50)</f>
        <v>BEARISH_ALIGNMENT</v>
      </c>
      <c r="CV50" t="str">
        <f>IF([1]Sheet1!CW50="","",[1]Sheet1!CW50)</f>
        <v>BEARISH</v>
      </c>
      <c r="CW50">
        <f>IF([1]Sheet1!CX50="","",[1]Sheet1!CX50)</f>
        <v>21</v>
      </c>
      <c r="CX50">
        <f>IF([1]Sheet1!CY50="","",[1]Sheet1!CY50)</f>
        <v>318</v>
      </c>
      <c r="CY50" t="b">
        <f>IF([1]Sheet1!CZ50="","",[1]Sheet1!CZ50)</f>
        <v>0</v>
      </c>
      <c r="CZ50">
        <f>IF([1]Sheet1!DA50="","",[1]Sheet1!DA50)</f>
        <v>23.55</v>
      </c>
      <c r="DA50">
        <f>IF([1]Sheet1!DB50="","",[1]Sheet1!DB50)</f>
        <v>23.46</v>
      </c>
      <c r="DB50" t="str">
        <f>IF([1]Sheet1!DC50="","",[1]Sheet1!DC50)</f>
        <v/>
      </c>
      <c r="DC50" t="b">
        <f t="shared" si="0"/>
        <v>0</v>
      </c>
      <c r="DD50" t="b">
        <f t="shared" si="1"/>
        <v>0</v>
      </c>
      <c r="DE50" t="b">
        <f t="shared" si="2"/>
        <v>0</v>
      </c>
      <c r="DF50" t="b">
        <f t="shared" si="3"/>
        <v>0</v>
      </c>
      <c r="DG50" t="str">
        <f>IF([1]Sheet1!DH50="","",[1]Sheet1!DH50)</f>
        <v/>
      </c>
    </row>
    <row r="51" spans="1:111" x14ac:dyDescent="0.25">
      <c r="A51" t="str">
        <f>IF([1]Sheet1!B51="","",[1]Sheet1!B51)</f>
        <v>GODREJPROP</v>
      </c>
      <c r="B51">
        <f>IF([1]Sheet1!C51="","",[1]Sheet1!C51)</f>
        <v>475</v>
      </c>
      <c r="C51">
        <f>IF([1]Sheet1!D51="","",[1]Sheet1!D51)</f>
        <v>20</v>
      </c>
      <c r="D51">
        <f>IF([1]Sheet1!E51="","",[1]Sheet1!E51)</f>
        <v>14250</v>
      </c>
      <c r="E51" t="str">
        <f>IF([1]Sheet1!F51="","",[1]Sheet1!F51)</f>
        <v>Finance</v>
      </c>
      <c r="F51" t="str">
        <f>IF([1]Sheet1!G51="","",[1]Sheet1!G51)</f>
        <v>Real Estate Development</v>
      </c>
      <c r="G51" t="str">
        <f>IF([1]Sheet1!H51="","",[1]Sheet1!H51)</f>
        <v xml:space="preserve">GODREJ PROPERTIES LTD               </v>
      </c>
      <c r="H51" t="str">
        <f>IF([1]Sheet1!I51="","",[1]Sheet1!I51)</f>
        <v>GODREJPROP</v>
      </c>
      <c r="I51" t="str">
        <f>IF([1]Sheet1!J51="","",[1]Sheet1!J51)</f>
        <v>NSE:GODREJPROP!1</v>
      </c>
      <c r="J51" t="str">
        <f>IF([1]Sheet1!K51="","",[1]Sheet1!K51)</f>
        <v>Godrej Properties Ltd.</v>
      </c>
      <c r="K51" t="str">
        <f>IF([1]Sheet1!L51="","",[1]Sheet1!L51)</f>
        <v>#fc5a5a7a</v>
      </c>
      <c r="L51">
        <f>IF([1]Sheet1!M51="","",[1]Sheet1!M51)</f>
        <v>2312.35</v>
      </c>
      <c r="M51">
        <f>IF([1]Sheet1!N51="","",[1]Sheet1!N51)</f>
        <v>-1.2723352000000001</v>
      </c>
      <c r="N51">
        <f>IF([1]Sheet1!O51="","",[1]Sheet1!O51)</f>
        <v>-29.8</v>
      </c>
      <c r="O51">
        <f>IF([1]Sheet1!P51="","",[1]Sheet1!P51)</f>
        <v>2707975</v>
      </c>
      <c r="P51">
        <f>IF([1]Sheet1!Q51="","",[1]Sheet1!Q51)</f>
        <v>-2.1287554000000002</v>
      </c>
      <c r="Q51">
        <f>IF([1]Sheet1!R51="","",[1]Sheet1!R51)</f>
        <v>-58900</v>
      </c>
      <c r="R51">
        <f>IF([1]Sheet1!S51="","",[1]Sheet1!S51)</f>
        <v>1529</v>
      </c>
      <c r="S51">
        <f>IF([1]Sheet1!T51="","",[1]Sheet1!T51)</f>
        <v>-1.2723352000000001</v>
      </c>
      <c r="T51">
        <f>IF([1]Sheet1!U51="","",[1]Sheet1!U51)</f>
        <v>-1250</v>
      </c>
      <c r="U51" t="str">
        <f>IF([1]Sheet1!V51="","",[1]Sheet1!V51)</f>
        <v>Long Unwinding</v>
      </c>
      <c r="V51">
        <f>IF([1]Sheet1!W51="","",[1]Sheet1!W51)</f>
        <v>2300</v>
      </c>
      <c r="W51">
        <f>IF([1]Sheet1!X51="","",[1]Sheet1!X51)</f>
        <v>2280</v>
      </c>
      <c r="X51">
        <f>IF([1]Sheet1!Y51="","",[1]Sheet1!Y51)</f>
        <v>2260</v>
      </c>
      <c r="Y51">
        <f>IF([1]Sheet1!Z51="","",[1]Sheet1!Z51)</f>
        <v>2240</v>
      </c>
      <c r="Z51">
        <f>IF([1]Sheet1!AA51="","",[1]Sheet1!AA51)</f>
        <v>2220</v>
      </c>
      <c r="AA51">
        <f>IF([1]Sheet1!AB51="","",[1]Sheet1!AB51)</f>
        <v>2320</v>
      </c>
      <c r="AB51">
        <f>IF([1]Sheet1!AC51="","",[1]Sheet1!AC51)</f>
        <v>2340</v>
      </c>
      <c r="AC51">
        <f>IF([1]Sheet1!AD51="","",[1]Sheet1!AD51)</f>
        <v>2360</v>
      </c>
      <c r="AD51">
        <f>IF([1]Sheet1!AE51="","",[1]Sheet1!AE51)</f>
        <v>2380</v>
      </c>
      <c r="AE51" t="str">
        <f>IF([1]Sheet1!AF51="","",[1]Sheet1!AF51)</f>
        <v>2,343.40</v>
      </c>
      <c r="AF51" t="str">
        <f>IF([1]Sheet1!AG51="","",[1]Sheet1!AG51)</f>
        <v>2,340.00</v>
      </c>
      <c r="AG51" t="str">
        <f>IF([1]Sheet1!AH51="","",[1]Sheet1!AH51)</f>
        <v>-3.40</v>
      </c>
      <c r="AH51" t="str">
        <f>IF([1]Sheet1!AI51="","",[1]Sheet1!AI51)</f>
        <v>-0.15</v>
      </c>
      <c r="AI51" t="str">
        <f>IF([1]Sheet1!AJ51="","",[1]Sheet1!AJ51)</f>
        <v>2,340.00</v>
      </c>
      <c r="AJ51">
        <f>IF([1]Sheet1!AK51="","",[1]Sheet1!AK51)</f>
        <v>548</v>
      </c>
      <c r="AK51" t="str">
        <f>IF([1]Sheet1!AL51="","",[1]Sheet1!AL51)</f>
        <v>0.13</v>
      </c>
      <c r="AL51" t="str">
        <f>IF([1]Sheet1!AM51="","",[1]Sheet1!AM51)</f>
        <v>-</v>
      </c>
      <c r="AM51" t="str">
        <f>IF([1]Sheet1!AN51="","",[1]Sheet1!AN51)</f>
        <v>-</v>
      </c>
      <c r="AN51" t="str">
        <f>IF([1]Sheet1!AO51="","",[1]Sheet1!AO51)</f>
        <v>-</v>
      </c>
      <c r="AO51" t="str">
        <f>IF([1]Sheet1!AP51="","",[1]Sheet1!AP51)</f>
        <v>VR115</v>
      </c>
      <c r="AP51" t="b">
        <f>IF([1]Sheet1!AQ51="","",[1]Sheet1!AQ51)</f>
        <v>0</v>
      </c>
      <c r="AQ51">
        <f>IF([1]Sheet1!AR51="","",[1]Sheet1!AR51)</f>
        <v>0</v>
      </c>
      <c r="AR51">
        <f>IF([1]Sheet1!AS51="","",[1]Sheet1!AS51)</f>
        <v>0</v>
      </c>
      <c r="AS51">
        <f>IF([1]Sheet1!AT51="","",[1]Sheet1!AT51)</f>
        <v>0</v>
      </c>
      <c r="AT51">
        <f>IF([1]Sheet1!AU51="","",[1]Sheet1!AU51)</f>
        <v>0</v>
      </c>
      <c r="AU51">
        <f>IF([1]Sheet1!AV51="","",[1]Sheet1!AV51)</f>
        <v>0</v>
      </c>
      <c r="AV51">
        <f>IF([1]Sheet1!AW51="","",[1]Sheet1!AW51)</f>
        <v>0</v>
      </c>
      <c r="AW51">
        <f>IF([1]Sheet1!AX51="","",[1]Sheet1!AX51)</f>
        <v>0</v>
      </c>
      <c r="AX51">
        <f>IF([1]Sheet1!AY51="","",[1]Sheet1!AY51)</f>
        <v>0</v>
      </c>
      <c r="AY51">
        <f>IF([1]Sheet1!AZ51="","",[1]Sheet1!AZ51)</f>
        <v>0</v>
      </c>
      <c r="AZ51" t="b">
        <f>IF([1]Sheet1!BA51="","",[1]Sheet1!BA51)</f>
        <v>0</v>
      </c>
      <c r="BA51" t="b">
        <f>IF([1]Sheet1!BB51="","",[1]Sheet1!BB51)</f>
        <v>0</v>
      </c>
      <c r="BB51" t="b">
        <f>IF([1]Sheet1!BC51="","",[1]Sheet1!BC51)</f>
        <v>0</v>
      </c>
      <c r="BC51" t="b">
        <f>IF([1]Sheet1!BD51="","",[1]Sheet1!BD51)</f>
        <v>0</v>
      </c>
      <c r="BD51">
        <f>IF([1]Sheet1!BE51="","",[1]Sheet1!BE51)</f>
        <v>26.72</v>
      </c>
      <c r="BE51">
        <f>IF([1]Sheet1!BF51="","",[1]Sheet1!BF51)</f>
        <v>29.95</v>
      </c>
      <c r="BF51">
        <f>IF([1]Sheet1!BG51="","",[1]Sheet1!BG51)</f>
        <v>-11.23</v>
      </c>
      <c r="BG51">
        <f>IF([1]Sheet1!BH51="","",[1]Sheet1!BH51)</f>
        <v>25</v>
      </c>
      <c r="BH51">
        <f>IF([1]Sheet1!BI51="","",[1]Sheet1!BI51)</f>
        <v>39.68</v>
      </c>
      <c r="BI51">
        <f>IF([1]Sheet1!BJ51="","",[1]Sheet1!BJ51)</f>
        <v>30.32</v>
      </c>
      <c r="BJ51" t="b">
        <f>IF([1]Sheet1!BK51="","",[1]Sheet1!BK51)</f>
        <v>1</v>
      </c>
      <c r="BK51">
        <f>IF([1]Sheet1!BL51="","",[1]Sheet1!BL51)</f>
        <v>1.05</v>
      </c>
      <c r="BL51">
        <f>IF([1]Sheet1!BM51="","",[1]Sheet1!BM51)</f>
        <v>-5.99</v>
      </c>
      <c r="BM51">
        <f>IF([1]Sheet1!BN51="","",[1]Sheet1!BN51)</f>
        <v>33.18</v>
      </c>
      <c r="BN51" t="str">
        <f>IF([1]Sheet1!BO51="","",[1]Sheet1!BO51)</f>
        <v>2024-02-06</v>
      </c>
      <c r="BO51" t="str">
        <f>IF([1]Sheet1!BP51="","",[1]Sheet1!BP51)</f>
        <v>REALTY</v>
      </c>
      <c r="BP51">
        <f>IF([1]Sheet1!BQ51="","",[1]Sheet1!BQ51)</f>
        <v>2316.1999999999998</v>
      </c>
      <c r="BQ51">
        <f>IF([1]Sheet1!BR51="","",[1]Sheet1!BR51)</f>
        <v>2.25</v>
      </c>
      <c r="BR51">
        <f>IF([1]Sheet1!BS51="","",[1]Sheet1!BS51)</f>
        <v>-25.95</v>
      </c>
      <c r="BS51">
        <f>IF([1]Sheet1!BT51="","",[1]Sheet1!BT51)</f>
        <v>-1.1100000000000001</v>
      </c>
      <c r="BT51" t="b">
        <f>IF([1]Sheet1!BU51="","",[1]Sheet1!BU51)</f>
        <v>0</v>
      </c>
      <c r="BU51" t="b">
        <f>IF([1]Sheet1!BV51="","",[1]Sheet1!BV51)</f>
        <v>1</v>
      </c>
      <c r="BV51" t="str">
        <f>IF([1]Sheet1!BW51="","",[1]Sheet1!BW51)</f>
        <v>BULLISH</v>
      </c>
      <c r="BW51">
        <f>IF([1]Sheet1!BX51="","",[1]Sheet1!BX51)</f>
        <v>8.2899999999999991</v>
      </c>
      <c r="BX51">
        <f>IF([1]Sheet1!BY51="","",[1]Sheet1!BY51)</f>
        <v>0.21</v>
      </c>
      <c r="BY51">
        <f>IF([1]Sheet1!BZ51="","",[1]Sheet1!BZ51)</f>
        <v>58.56</v>
      </c>
      <c r="BZ51">
        <f>IF([1]Sheet1!CA51="","",[1]Sheet1!CA51)</f>
        <v>2316.1999999999998</v>
      </c>
      <c r="CA51">
        <f>IF([1]Sheet1!CB51="","",[1]Sheet1!CB51)</f>
        <v>-11.23</v>
      </c>
      <c r="CB51" t="str">
        <f>IF([1]Sheet1!CC51="","",[1]Sheet1!CC51)</f>
        <v>Long Buildup</v>
      </c>
      <c r="CC51">
        <f>IF([1]Sheet1!CD51="","",[1]Sheet1!CD51)</f>
        <v>7.12</v>
      </c>
      <c r="CD51">
        <f>IF([1]Sheet1!CE51="","",[1]Sheet1!CE51)</f>
        <v>-1.1100000000000001</v>
      </c>
      <c r="CE51">
        <f>IF([1]Sheet1!CF51="","",[1]Sheet1!CF51)</f>
        <v>-41.27</v>
      </c>
      <c r="CF51" t="str">
        <f>IF([1]Sheet1!CG51="","",[1]Sheet1!CG51)</f>
        <v>Short Buildup</v>
      </c>
      <c r="CG51">
        <f>IF([1]Sheet1!CH51="","",[1]Sheet1!CH51)</f>
        <v>82.54</v>
      </c>
      <c r="CH51" t="str">
        <f>IF([1]Sheet1!CI51="","",[1]Sheet1!CI51)</f>
        <v>NSE:GODREJPROP1!</v>
      </c>
      <c r="CI51">
        <f>IF([1]Sheet1!CJ51="","",[1]Sheet1!CJ51)</f>
        <v>13</v>
      </c>
      <c r="CJ51">
        <f>IF([1]Sheet1!CK51="","",[1]Sheet1!CK51)</f>
        <v>2331.9</v>
      </c>
      <c r="CK51">
        <f>IF([1]Sheet1!CL51="","",[1]Sheet1!CL51)</f>
        <v>0</v>
      </c>
      <c r="CL51">
        <f>IF([1]Sheet1!CM51="","",[1]Sheet1!CM51)</f>
        <v>0</v>
      </c>
      <c r="CM51" t="str">
        <f>IF([1]Sheet1!CN51="","",[1]Sheet1!CN51)</f>
        <v>Buy</v>
      </c>
      <c r="CN51" t="str">
        <f>IF([1]Sheet1!CO51="","",[1]Sheet1!CO51)</f>
        <v>LAST_LOSER</v>
      </c>
      <c r="CO51">
        <f>IF([1]Sheet1!CP51="","",[1]Sheet1!CP51)</f>
        <v>14</v>
      </c>
      <c r="CP51">
        <f>IF([1]Sheet1!CQ51="","",[1]Sheet1!CQ51)</f>
        <v>2240</v>
      </c>
      <c r="CQ51" t="str">
        <f>IF([1]Sheet1!CR51="","",[1]Sheet1!CR51)</f>
        <v>BULLISH</v>
      </c>
      <c r="CR51" t="str">
        <f>IF([1]Sheet1!CS51="","",[1]Sheet1!CS51)</f>
        <v>BEARISH</v>
      </c>
      <c r="CS51" t="b">
        <f>IF([1]Sheet1!CT51="","",[1]Sheet1!CT51)</f>
        <v>0</v>
      </c>
      <c r="CT51" t="str">
        <f>IF([1]Sheet1!CU51="","",[1]Sheet1!CU51)</f>
        <v>BULLISH_ALIGNMENT</v>
      </c>
      <c r="CU51" t="str">
        <f>IF([1]Sheet1!CV51="","",[1]Sheet1!CV51)</f>
        <v>na</v>
      </c>
      <c r="CV51" t="str">
        <f>IF([1]Sheet1!CW51="","",[1]Sheet1!CW51)</f>
        <v>BEARISH</v>
      </c>
      <c r="CW51">
        <f>IF([1]Sheet1!CX51="","",[1]Sheet1!CX51)</f>
        <v>1</v>
      </c>
      <c r="CX51">
        <f>IF([1]Sheet1!CY51="","",[1]Sheet1!CY51)</f>
        <v>1</v>
      </c>
      <c r="CY51" t="b">
        <f>IF([1]Sheet1!CZ51="","",[1]Sheet1!CZ51)</f>
        <v>1</v>
      </c>
      <c r="CZ51">
        <f>IF([1]Sheet1!DA51="","",[1]Sheet1!DA51)</f>
        <v>30.77</v>
      </c>
      <c r="DA51">
        <f>IF([1]Sheet1!DB51="","",[1]Sheet1!DB51)</f>
        <v>31.12</v>
      </c>
      <c r="DB51" t="str">
        <f>IF([1]Sheet1!DC51="","",[1]Sheet1!DC51)</f>
        <v/>
      </c>
      <c r="DC51" t="b">
        <f t="shared" si="0"/>
        <v>0</v>
      </c>
      <c r="DD51" t="b">
        <f t="shared" si="1"/>
        <v>0</v>
      </c>
      <c r="DE51" t="b">
        <f t="shared" si="2"/>
        <v>0</v>
      </c>
      <c r="DF51" t="b">
        <f t="shared" si="3"/>
        <v>0</v>
      </c>
      <c r="DG51" t="str">
        <f>IF([1]Sheet1!DH51="","",[1]Sheet1!DH51)</f>
        <v/>
      </c>
    </row>
    <row r="52" spans="1:111" x14ac:dyDescent="0.25">
      <c r="A52" t="str">
        <f>IF([1]Sheet1!B52="","",[1]Sheet1!B52)</f>
        <v>HDFCLIFE</v>
      </c>
      <c r="B52">
        <f>IF([1]Sheet1!C52="","",[1]Sheet1!C52)</f>
        <v>1100</v>
      </c>
      <c r="C52">
        <f>IF([1]Sheet1!D52="","",[1]Sheet1!D52)</f>
        <v>10</v>
      </c>
      <c r="D52">
        <f>IF([1]Sheet1!E52="","",[1]Sheet1!E52)</f>
        <v>33000</v>
      </c>
      <c r="E52" t="str">
        <f>IF([1]Sheet1!F52="","",[1]Sheet1!F52)</f>
        <v>Finance</v>
      </c>
      <c r="F52" t="str">
        <f>IF([1]Sheet1!G52="","",[1]Sheet1!G52)</f>
        <v>Multi-Line Insurance</v>
      </c>
      <c r="G52" t="str">
        <f>IF([1]Sheet1!H52="","",[1]Sheet1!H52)</f>
        <v xml:space="preserve">HDFC LIFE INS CO LTD                </v>
      </c>
      <c r="H52" t="str">
        <f>IF([1]Sheet1!I52="","",[1]Sheet1!I52)</f>
        <v>HDFCLIFE</v>
      </c>
      <c r="I52" t="str">
        <f>IF([1]Sheet1!J52="","",[1]Sheet1!J52)</f>
        <v>NSE:HDFCLIFE!1</v>
      </c>
      <c r="J52" t="str">
        <f>IF([1]Sheet1!K52="","",[1]Sheet1!K52)</f>
        <v>HDFC Life Insurance Company Ltd.</v>
      </c>
      <c r="K52" t="str">
        <f>IF([1]Sheet1!L52="","",[1]Sheet1!L52)</f>
        <v>#fc5a5a79</v>
      </c>
      <c r="L52">
        <f>IF([1]Sheet1!M52="","",[1]Sheet1!M52)</f>
        <v>607.70000000000005</v>
      </c>
      <c r="M52">
        <f>IF([1]Sheet1!N52="","",[1]Sheet1!N52)</f>
        <v>-1.2592411999999999</v>
      </c>
      <c r="N52">
        <f>IF([1]Sheet1!O52="","",[1]Sheet1!O52)</f>
        <v>-7.75</v>
      </c>
      <c r="O52">
        <f>IF([1]Sheet1!P52="","",[1]Sheet1!P52)</f>
        <v>24005300</v>
      </c>
      <c r="P52">
        <f>IF([1]Sheet1!Q52="","",[1]Sheet1!Q52)</f>
        <v>-1.4228928000000001</v>
      </c>
      <c r="Q52">
        <f>IF([1]Sheet1!R52="","",[1]Sheet1!R52)</f>
        <v>-346500</v>
      </c>
      <c r="R52">
        <f>IF([1]Sheet1!S52="","",[1]Sheet1!S52)</f>
        <v>3099</v>
      </c>
      <c r="S52">
        <f>IF([1]Sheet1!T52="","",[1]Sheet1!T52)</f>
        <v>-1.2592411999999999</v>
      </c>
      <c r="T52">
        <f>IF([1]Sheet1!U52="","",[1]Sheet1!U52)</f>
        <v>-2385</v>
      </c>
      <c r="U52" t="str">
        <f>IF([1]Sheet1!V52="","",[1]Sheet1!V52)</f>
        <v>Long Unwinding</v>
      </c>
      <c r="V52">
        <f>IF([1]Sheet1!W52="","",[1]Sheet1!W52)</f>
        <v>600</v>
      </c>
      <c r="W52">
        <f>IF([1]Sheet1!X52="","",[1]Sheet1!X52)</f>
        <v>590</v>
      </c>
      <c r="X52">
        <f>IF([1]Sheet1!Y52="","",[1]Sheet1!Y52)</f>
        <v>580</v>
      </c>
      <c r="Y52">
        <f>IF([1]Sheet1!Z52="","",[1]Sheet1!Z52)</f>
        <v>570</v>
      </c>
      <c r="Z52">
        <f>IF([1]Sheet1!AA52="","",[1]Sheet1!AA52)</f>
        <v>560</v>
      </c>
      <c r="AA52">
        <f>IF([1]Sheet1!AB52="","",[1]Sheet1!AB52)</f>
        <v>610</v>
      </c>
      <c r="AB52">
        <f>IF([1]Sheet1!AC52="","",[1]Sheet1!AC52)</f>
        <v>620</v>
      </c>
      <c r="AC52">
        <f>IF([1]Sheet1!AD52="","",[1]Sheet1!AD52)</f>
        <v>630</v>
      </c>
      <c r="AD52">
        <f>IF([1]Sheet1!AE52="","",[1]Sheet1!AE52)</f>
        <v>640</v>
      </c>
      <c r="AE52" t="str">
        <f>IF([1]Sheet1!AF52="","",[1]Sheet1!AF52)</f>
        <v>615.90</v>
      </c>
      <c r="AF52" t="str">
        <f>IF([1]Sheet1!AG52="","",[1]Sheet1!AG52)</f>
        <v>618.00</v>
      </c>
      <c r="AG52" t="str">
        <f>IF([1]Sheet1!AH52="","",[1]Sheet1!AH52)</f>
        <v>2.10</v>
      </c>
      <c r="AH52" t="str">
        <f>IF([1]Sheet1!AI52="","",[1]Sheet1!AI52)</f>
        <v>0.34</v>
      </c>
      <c r="AI52" t="str">
        <f>IF([1]Sheet1!AJ52="","",[1]Sheet1!AJ52)</f>
        <v>618.00</v>
      </c>
      <c r="AJ52">
        <f>IF([1]Sheet1!AK52="","",[1]Sheet1!AK52)</f>
        <v>2045</v>
      </c>
      <c r="AK52" t="str">
        <f>IF([1]Sheet1!AL52="","",[1]Sheet1!AL52)</f>
        <v>0.13</v>
      </c>
      <c r="AL52" t="str">
        <f>IF([1]Sheet1!AM52="","",[1]Sheet1!AM52)</f>
        <v>-</v>
      </c>
      <c r="AM52" t="str">
        <f>IF([1]Sheet1!AN52="","",[1]Sheet1!AN52)</f>
        <v>-</v>
      </c>
      <c r="AN52" t="str">
        <f>IF([1]Sheet1!AO52="","",[1]Sheet1!AO52)</f>
        <v>-</v>
      </c>
      <c r="AO52" t="str">
        <f>IF([1]Sheet1!AP52="","",[1]Sheet1!AP52)</f>
        <v>VR83</v>
      </c>
      <c r="AP52" t="b">
        <f>IF([1]Sheet1!AQ52="","",[1]Sheet1!AQ52)</f>
        <v>0</v>
      </c>
      <c r="AQ52">
        <f>IF([1]Sheet1!AR52="","",[1]Sheet1!AR52)</f>
        <v>0</v>
      </c>
      <c r="AR52">
        <f>IF([1]Sheet1!AS52="","",[1]Sheet1!AS52)</f>
        <v>0</v>
      </c>
      <c r="AS52">
        <f>IF([1]Sheet1!AT52="","",[1]Sheet1!AT52)</f>
        <v>0</v>
      </c>
      <c r="AT52">
        <f>IF([1]Sheet1!AU52="","",[1]Sheet1!AU52)</f>
        <v>0</v>
      </c>
      <c r="AU52">
        <f>IF([1]Sheet1!AV52="","",[1]Sheet1!AV52)</f>
        <v>0</v>
      </c>
      <c r="AV52">
        <f>IF([1]Sheet1!AW52="","",[1]Sheet1!AW52)</f>
        <v>0</v>
      </c>
      <c r="AW52">
        <f>IF([1]Sheet1!AX52="","",[1]Sheet1!AX52)</f>
        <v>0</v>
      </c>
      <c r="AX52">
        <f>IF([1]Sheet1!AY52="","",[1]Sheet1!AY52)</f>
        <v>0</v>
      </c>
      <c r="AY52">
        <f>IF([1]Sheet1!AZ52="","",[1]Sheet1!AZ52)</f>
        <v>0</v>
      </c>
      <c r="AZ52" t="b">
        <f>IF([1]Sheet1!BA52="","",[1]Sheet1!BA52)</f>
        <v>0</v>
      </c>
      <c r="BA52" t="b">
        <f>IF([1]Sheet1!BB52="","",[1]Sheet1!BB52)</f>
        <v>0</v>
      </c>
      <c r="BB52" t="b">
        <f>IF([1]Sheet1!BC52="","",[1]Sheet1!BC52)</f>
        <v>0</v>
      </c>
      <c r="BC52" t="b">
        <f>IF([1]Sheet1!BD52="","",[1]Sheet1!BD52)</f>
        <v>0</v>
      </c>
      <c r="BD52">
        <f>IF([1]Sheet1!BE52="","",[1]Sheet1!BE52)</f>
        <v>32.89</v>
      </c>
      <c r="BE52">
        <f>IF([1]Sheet1!BF52="","",[1]Sheet1!BF52)</f>
        <v>29.24</v>
      </c>
      <c r="BF52">
        <f>IF([1]Sheet1!BG52="","",[1]Sheet1!BG52)</f>
        <v>-2.63</v>
      </c>
      <c r="BG52">
        <f>IF([1]Sheet1!BH52="","",[1]Sheet1!BH52)</f>
        <v>75.81</v>
      </c>
      <c r="BH52">
        <f>IF([1]Sheet1!BI52="","",[1]Sheet1!BI52)</f>
        <v>60.32</v>
      </c>
      <c r="BI52">
        <f>IF([1]Sheet1!BJ52="","",[1]Sheet1!BJ52)</f>
        <v>58.7</v>
      </c>
      <c r="BJ52" t="b">
        <f>IF([1]Sheet1!BK52="","",[1]Sheet1!BK52)</f>
        <v>1</v>
      </c>
      <c r="BK52">
        <f>IF([1]Sheet1!BL52="","",[1]Sheet1!BL52)</f>
        <v>0.45</v>
      </c>
      <c r="BL52">
        <f>IF([1]Sheet1!BM52="","",[1]Sheet1!BM52)</f>
        <v>15.88</v>
      </c>
      <c r="BM52">
        <f>IF([1]Sheet1!BN52="","",[1]Sheet1!BN52)</f>
        <v>25.59</v>
      </c>
      <c r="BN52">
        <f>IF([1]Sheet1!BO52="","",[1]Sheet1!BO52)</f>
        <v>0</v>
      </c>
      <c r="BO52" t="str">
        <f>IF([1]Sheet1!BP52="","",[1]Sheet1!BP52)</f>
        <v>FINANCIAL SERVICES</v>
      </c>
      <c r="BP52">
        <f>IF([1]Sheet1!BQ52="","",[1]Sheet1!BQ52)</f>
        <v>608.5</v>
      </c>
      <c r="BQ52">
        <f>IF([1]Sheet1!BR52="","",[1]Sheet1!BR52)</f>
        <v>2.23</v>
      </c>
      <c r="BR52">
        <f>IF([1]Sheet1!BS52="","",[1]Sheet1!BS52)</f>
        <v>-6.95</v>
      </c>
      <c r="BS52">
        <f>IF([1]Sheet1!BT52="","",[1]Sheet1!BT52)</f>
        <v>-1.1299999999999999</v>
      </c>
      <c r="BT52" t="b">
        <f>IF([1]Sheet1!BU52="","",[1]Sheet1!BU52)</f>
        <v>0</v>
      </c>
      <c r="BU52" t="b">
        <f>IF([1]Sheet1!BV52="","",[1]Sheet1!BV52)</f>
        <v>0</v>
      </c>
      <c r="BV52" t="str">
        <f>IF([1]Sheet1!BW52="","",[1]Sheet1!BW52)</f>
        <v>BEARISH</v>
      </c>
      <c r="BW52">
        <f>IF([1]Sheet1!BX52="","",[1]Sheet1!BX52)</f>
        <v>-0.24</v>
      </c>
      <c r="BX52">
        <f>IF([1]Sheet1!BY52="","",[1]Sheet1!BY52)</f>
        <v>-1.24</v>
      </c>
      <c r="BY52">
        <f>IF([1]Sheet1!BZ52="","",[1]Sheet1!BZ52)</f>
        <v>46.78</v>
      </c>
      <c r="BZ52">
        <f>IF([1]Sheet1!CA52="","",[1]Sheet1!CA52)</f>
        <v>608.5</v>
      </c>
      <c r="CA52">
        <f>IF([1]Sheet1!CB52="","",[1]Sheet1!CB52)</f>
        <v>-2.63</v>
      </c>
      <c r="CB52" t="str">
        <f>IF([1]Sheet1!CC52="","",[1]Sheet1!CC52)</f>
        <v>Long Unwinding</v>
      </c>
      <c r="CC52">
        <f>IF([1]Sheet1!CD52="","",[1]Sheet1!CD52)</f>
        <v>4.2</v>
      </c>
      <c r="CD52">
        <f>IF([1]Sheet1!CE52="","",[1]Sheet1!CE52)</f>
        <v>-1.1299999999999999</v>
      </c>
      <c r="CE52">
        <f>IF([1]Sheet1!CF52="","",[1]Sheet1!CF52)</f>
        <v>-43.22</v>
      </c>
      <c r="CF52" t="str">
        <f>IF([1]Sheet1!CG52="","",[1]Sheet1!CG52)</f>
        <v>Short Buildup</v>
      </c>
      <c r="CG52">
        <f>IF([1]Sheet1!CH52="","",[1]Sheet1!CH52)</f>
        <v>92.06</v>
      </c>
      <c r="CH52" t="str">
        <f>IF([1]Sheet1!CI52="","",[1]Sheet1!CI52)</f>
        <v>NSE:HDFCLIFE1!</v>
      </c>
      <c r="CI52">
        <f>IF([1]Sheet1!CJ52="","",[1]Sheet1!CJ52)</f>
        <v>202</v>
      </c>
      <c r="CJ52">
        <f>IF([1]Sheet1!CK52="","",[1]Sheet1!CK52)</f>
        <v>688.7</v>
      </c>
      <c r="CK52">
        <f>IF([1]Sheet1!CL52="","",[1]Sheet1!CL52)</f>
        <v>74</v>
      </c>
      <c r="CL52">
        <f>IF([1]Sheet1!CM52="","",[1]Sheet1!CM52)</f>
        <v>645.79999999999995</v>
      </c>
      <c r="CM52" t="str">
        <f>IF([1]Sheet1!CN52="","",[1]Sheet1!CN52)</f>
        <v>Sell</v>
      </c>
      <c r="CN52" t="str">
        <f>IF([1]Sheet1!CO52="","",[1]Sheet1!CO52)</f>
        <v>LAST_LOSER</v>
      </c>
      <c r="CO52">
        <f>IF([1]Sheet1!CP52="","",[1]Sheet1!CP52)</f>
        <v>1</v>
      </c>
      <c r="CP52">
        <f>IF([1]Sheet1!CQ52="","",[1]Sheet1!CQ52)</f>
        <v>610</v>
      </c>
      <c r="CQ52" t="str">
        <f>IF([1]Sheet1!CR52="","",[1]Sheet1!CR52)</f>
        <v>BEARISH</v>
      </c>
      <c r="CR52" t="str">
        <f>IF([1]Sheet1!CS52="","",[1]Sheet1!CS52)</f>
        <v>BEARISH</v>
      </c>
      <c r="CS52" t="b">
        <f>IF([1]Sheet1!CT52="","",[1]Sheet1!CT52)</f>
        <v>0</v>
      </c>
      <c r="CT52" t="str">
        <f>IF([1]Sheet1!CU52="","",[1]Sheet1!CU52)</f>
        <v>BEARISH_ALIGNMENT</v>
      </c>
      <c r="CU52" t="str">
        <f>IF([1]Sheet1!CV52="","",[1]Sheet1!CV52)</f>
        <v>BEARISH_ALIGNMENT</v>
      </c>
      <c r="CV52" t="str">
        <f>IF([1]Sheet1!CW52="","",[1]Sheet1!CW52)</f>
        <v>BEARISH</v>
      </c>
      <c r="CW52">
        <f>IF([1]Sheet1!CX52="","",[1]Sheet1!CX52)</f>
        <v>13</v>
      </c>
      <c r="CX52">
        <f>IF([1]Sheet1!CY52="","",[1]Sheet1!CY52)</f>
        <v>108</v>
      </c>
      <c r="CY52" t="b">
        <f>IF([1]Sheet1!CZ52="","",[1]Sheet1!CZ52)</f>
        <v>0</v>
      </c>
      <c r="CZ52">
        <f>IF([1]Sheet1!DA52="","",[1]Sheet1!DA52)</f>
        <v>29.21</v>
      </c>
      <c r="DA52">
        <f>IF([1]Sheet1!DB52="","",[1]Sheet1!DB52)</f>
        <v>30.66</v>
      </c>
      <c r="DB52" t="str">
        <f>IF([1]Sheet1!DC52="","",[1]Sheet1!DC52)</f>
        <v/>
      </c>
      <c r="DC52" t="b">
        <f t="shared" si="0"/>
        <v>0</v>
      </c>
      <c r="DD52" t="b">
        <f t="shared" si="1"/>
        <v>0</v>
      </c>
      <c r="DE52" t="b">
        <f t="shared" si="2"/>
        <v>0</v>
      </c>
      <c r="DF52" t="b">
        <f t="shared" si="3"/>
        <v>0</v>
      </c>
      <c r="DG52" t="str">
        <f>IF([1]Sheet1!DH52="","",[1]Sheet1!DH52)</f>
        <v/>
      </c>
    </row>
    <row r="53" spans="1:111" x14ac:dyDescent="0.25">
      <c r="A53" t="str">
        <f>IF([1]Sheet1!B53="","",[1]Sheet1!B53)</f>
        <v>MARICO</v>
      </c>
      <c r="B53">
        <f>IF([1]Sheet1!C53="","",[1]Sheet1!C53)</f>
        <v>1200</v>
      </c>
      <c r="C53">
        <f>IF([1]Sheet1!D53="","",[1]Sheet1!D53)</f>
        <v>5</v>
      </c>
      <c r="D53">
        <f>IF([1]Sheet1!E53="","",[1]Sheet1!E53)</f>
        <v>48000</v>
      </c>
      <c r="E53" t="str">
        <f>IF([1]Sheet1!F53="","",[1]Sheet1!F53)</f>
        <v>Consumer Non-Durables</v>
      </c>
      <c r="F53" t="str">
        <f>IF([1]Sheet1!G53="","",[1]Sheet1!G53)</f>
        <v>Household/Personal Care</v>
      </c>
      <c r="G53" t="str">
        <f>IF([1]Sheet1!H53="","",[1]Sheet1!H53)</f>
        <v xml:space="preserve">MARICO LIMITED                      </v>
      </c>
      <c r="H53" t="str">
        <f>IF([1]Sheet1!I53="","",[1]Sheet1!I53)</f>
        <v>MARICO</v>
      </c>
      <c r="I53" t="str">
        <f>IF([1]Sheet1!J53="","",[1]Sheet1!J53)</f>
        <v>NSE:MARICO!1</v>
      </c>
      <c r="J53" t="str">
        <f>IF([1]Sheet1!K53="","",[1]Sheet1!K53)</f>
        <v>Marico Ltd.</v>
      </c>
      <c r="K53" t="str">
        <f>IF([1]Sheet1!L53="","",[1]Sheet1!L53)</f>
        <v>#fc5a5a78</v>
      </c>
      <c r="L53">
        <f>IF([1]Sheet1!M53="","",[1]Sheet1!M53)</f>
        <v>524.1</v>
      </c>
      <c r="M53">
        <f>IF([1]Sheet1!N53="","",[1]Sheet1!N53)</f>
        <v>-1.2436404999999999</v>
      </c>
      <c r="N53">
        <f>IF([1]Sheet1!O53="","",[1]Sheet1!O53)</f>
        <v>-6.6</v>
      </c>
      <c r="O53">
        <f>IF([1]Sheet1!P53="","",[1]Sheet1!P53)</f>
        <v>11457600</v>
      </c>
      <c r="P53">
        <f>IF([1]Sheet1!Q53="","",[1]Sheet1!Q53)</f>
        <v>-1.7897552000000001</v>
      </c>
      <c r="Q53">
        <f>IF([1]Sheet1!R53="","",[1]Sheet1!R53)</f>
        <v>-208800</v>
      </c>
      <c r="R53">
        <f>IF([1]Sheet1!S53="","",[1]Sheet1!S53)</f>
        <v>876</v>
      </c>
      <c r="S53">
        <f>IF([1]Sheet1!T53="","",[1]Sheet1!T53)</f>
        <v>-1.2436404999999999</v>
      </c>
      <c r="T53">
        <f>IF([1]Sheet1!U53="","",[1]Sheet1!U53)</f>
        <v>-150</v>
      </c>
      <c r="U53" t="str">
        <f>IF([1]Sheet1!V53="","",[1]Sheet1!V53)</f>
        <v>Long Unwinding</v>
      </c>
      <c r="V53">
        <f>IF([1]Sheet1!W53="","",[1]Sheet1!W53)</f>
        <v>520</v>
      </c>
      <c r="W53">
        <f>IF([1]Sheet1!X53="","",[1]Sheet1!X53)</f>
        <v>515</v>
      </c>
      <c r="X53">
        <f>IF([1]Sheet1!Y53="","",[1]Sheet1!Y53)</f>
        <v>510</v>
      </c>
      <c r="Y53">
        <f>IF([1]Sheet1!Z53="","",[1]Sheet1!Z53)</f>
        <v>505</v>
      </c>
      <c r="Z53">
        <f>IF([1]Sheet1!AA53="","",[1]Sheet1!AA53)</f>
        <v>500</v>
      </c>
      <c r="AA53">
        <f>IF([1]Sheet1!AB53="","",[1]Sheet1!AB53)</f>
        <v>525</v>
      </c>
      <c r="AB53">
        <f>IF([1]Sheet1!AC53="","",[1]Sheet1!AC53)</f>
        <v>530</v>
      </c>
      <c r="AC53">
        <f>IF([1]Sheet1!AD53="","",[1]Sheet1!AD53)</f>
        <v>535</v>
      </c>
      <c r="AD53">
        <f>IF([1]Sheet1!AE53="","",[1]Sheet1!AE53)</f>
        <v>540</v>
      </c>
      <c r="AE53" t="str">
        <f>IF([1]Sheet1!AF53="","",[1]Sheet1!AF53)</f>
        <v>530.25</v>
      </c>
      <c r="AF53" t="str">
        <f>IF([1]Sheet1!AG53="","",[1]Sheet1!AG53)</f>
        <v>530.00</v>
      </c>
      <c r="AG53" t="str">
        <f>IF([1]Sheet1!AH53="","",[1]Sheet1!AH53)</f>
        <v>-0.25</v>
      </c>
      <c r="AH53" t="str">
        <f>IF([1]Sheet1!AI53="","",[1]Sheet1!AI53)</f>
        <v>-0.05</v>
      </c>
      <c r="AI53" t="str">
        <f>IF([1]Sheet1!AJ53="","",[1]Sheet1!AJ53)</f>
        <v>530.00</v>
      </c>
      <c r="AJ53">
        <f>IF([1]Sheet1!AK53="","",[1]Sheet1!AK53)</f>
        <v>1258</v>
      </c>
      <c r="AK53" t="str">
        <f>IF([1]Sheet1!AL53="","",[1]Sheet1!AL53)</f>
        <v>0.07</v>
      </c>
      <c r="AL53" t="str">
        <f>IF([1]Sheet1!AM53="","",[1]Sheet1!AM53)</f>
        <v>-</v>
      </c>
      <c r="AM53" t="str">
        <f>IF([1]Sheet1!AN53="","",[1]Sheet1!AN53)</f>
        <v>-</v>
      </c>
      <c r="AN53" t="str">
        <f>IF([1]Sheet1!AO53="","",[1]Sheet1!AO53)</f>
        <v>-</v>
      </c>
      <c r="AO53" t="str">
        <f>IF([1]Sheet1!AP53="","",[1]Sheet1!AP53)</f>
        <v>VR94</v>
      </c>
      <c r="AP53" t="b">
        <f>IF([1]Sheet1!AQ53="","",[1]Sheet1!AQ53)</f>
        <v>0</v>
      </c>
      <c r="AQ53">
        <f>IF([1]Sheet1!AR53="","",[1]Sheet1!AR53)</f>
        <v>0</v>
      </c>
      <c r="AR53">
        <f>IF([1]Sheet1!AS53="","",[1]Sheet1!AS53)</f>
        <v>0</v>
      </c>
      <c r="AS53">
        <f>IF([1]Sheet1!AT53="","",[1]Sheet1!AT53)</f>
        <v>0</v>
      </c>
      <c r="AT53">
        <f>IF([1]Sheet1!AU53="","",[1]Sheet1!AU53)</f>
        <v>0</v>
      </c>
      <c r="AU53">
        <f>IF([1]Sheet1!AV53="","",[1]Sheet1!AV53)</f>
        <v>0</v>
      </c>
      <c r="AV53">
        <f>IF([1]Sheet1!AW53="","",[1]Sheet1!AW53)</f>
        <v>0</v>
      </c>
      <c r="AW53">
        <f>IF([1]Sheet1!AX53="","",[1]Sheet1!AX53)</f>
        <v>0</v>
      </c>
      <c r="AX53">
        <f>IF([1]Sheet1!AY53="","",[1]Sheet1!AY53)</f>
        <v>0</v>
      </c>
      <c r="AY53">
        <f>IF([1]Sheet1!AZ53="","",[1]Sheet1!AZ53)</f>
        <v>0</v>
      </c>
      <c r="AZ53" t="b">
        <f>IF([1]Sheet1!BA53="","",[1]Sheet1!BA53)</f>
        <v>0</v>
      </c>
      <c r="BA53" t="b">
        <f>IF([1]Sheet1!BB53="","",[1]Sheet1!BB53)</f>
        <v>0</v>
      </c>
      <c r="BB53" t="b">
        <f>IF([1]Sheet1!BC53="","",[1]Sheet1!BC53)</f>
        <v>0</v>
      </c>
      <c r="BC53" t="b">
        <f>IF([1]Sheet1!BD53="","",[1]Sheet1!BD53)</f>
        <v>0</v>
      </c>
      <c r="BD53">
        <f>IF([1]Sheet1!BE53="","",[1]Sheet1!BE53)</f>
        <v>30.16</v>
      </c>
      <c r="BE53">
        <f>IF([1]Sheet1!BF53="","",[1]Sheet1!BF53)</f>
        <v>26</v>
      </c>
      <c r="BF53">
        <f>IF([1]Sheet1!BG53="","",[1]Sheet1!BG53)</f>
        <v>4.08</v>
      </c>
      <c r="BG53">
        <f>IF([1]Sheet1!BH53="","",[1]Sheet1!BH53)</f>
        <v>86.9</v>
      </c>
      <c r="BH53">
        <f>IF([1]Sheet1!BI53="","",[1]Sheet1!BI53)</f>
        <v>75.400000000000006</v>
      </c>
      <c r="BI53">
        <f>IF([1]Sheet1!BJ53="","",[1]Sheet1!BJ53)</f>
        <v>69.27</v>
      </c>
      <c r="BJ53" t="b">
        <f>IF([1]Sheet1!BK53="","",[1]Sheet1!BK53)</f>
        <v>1</v>
      </c>
      <c r="BK53">
        <f>IF([1]Sheet1!BL53="","",[1]Sheet1!BL53)</f>
        <v>0.44</v>
      </c>
      <c r="BL53">
        <f>IF([1]Sheet1!BM53="","",[1]Sheet1!BM53)</f>
        <v>-0.83</v>
      </c>
      <c r="BM53">
        <f>IF([1]Sheet1!BN53="","",[1]Sheet1!BN53)</f>
        <v>21.84</v>
      </c>
      <c r="BN53" t="str">
        <f>IF([1]Sheet1!BO53="","",[1]Sheet1!BO53)</f>
        <v>2024-01-29</v>
      </c>
      <c r="BO53" t="str">
        <f>IF([1]Sheet1!BP53="","",[1]Sheet1!BP53)</f>
        <v>FMCG</v>
      </c>
      <c r="BP53">
        <f>IF([1]Sheet1!BQ53="","",[1]Sheet1!BQ53)</f>
        <v>524</v>
      </c>
      <c r="BQ53">
        <f>IF([1]Sheet1!BR53="","",[1]Sheet1!BR53)</f>
        <v>1.98</v>
      </c>
      <c r="BR53">
        <f>IF([1]Sheet1!BS53="","",[1]Sheet1!BS53)</f>
        <v>-6.7</v>
      </c>
      <c r="BS53">
        <f>IF([1]Sheet1!BT53="","",[1]Sheet1!BT53)</f>
        <v>-1.26</v>
      </c>
      <c r="BT53" t="b">
        <f>IF([1]Sheet1!BU53="","",[1]Sheet1!BU53)</f>
        <v>0</v>
      </c>
      <c r="BU53" t="b">
        <f>IF([1]Sheet1!BV53="","",[1]Sheet1!BV53)</f>
        <v>1</v>
      </c>
      <c r="BV53" t="str">
        <f>IF([1]Sheet1!BW53="","",[1]Sheet1!BW53)</f>
        <v>BEARISH</v>
      </c>
      <c r="BW53">
        <f>IF([1]Sheet1!BX53="","",[1]Sheet1!BX53)</f>
        <v>5.1100000000000003</v>
      </c>
      <c r="BX53">
        <f>IF([1]Sheet1!BY53="","",[1]Sheet1!BY53)</f>
        <v>-1.47</v>
      </c>
      <c r="BY53">
        <f>IF([1]Sheet1!BZ53="","",[1]Sheet1!BZ53)</f>
        <v>96.28</v>
      </c>
      <c r="BZ53">
        <f>IF([1]Sheet1!CA53="","",[1]Sheet1!CA53)</f>
        <v>524</v>
      </c>
      <c r="CA53">
        <f>IF([1]Sheet1!CB53="","",[1]Sheet1!CB53)</f>
        <v>4.08</v>
      </c>
      <c r="CB53" t="str">
        <f>IF([1]Sheet1!CC53="","",[1]Sheet1!CC53)</f>
        <v>Short Buildup</v>
      </c>
      <c r="CC53">
        <f>IF([1]Sheet1!CD53="","",[1]Sheet1!CD53)</f>
        <v>4.5599999999999996</v>
      </c>
      <c r="CD53">
        <f>IF([1]Sheet1!CE53="","",[1]Sheet1!CE53)</f>
        <v>-1.26</v>
      </c>
      <c r="CE53">
        <f>IF([1]Sheet1!CF53="","",[1]Sheet1!CF53)</f>
        <v>-13.25</v>
      </c>
      <c r="CF53" t="str">
        <f>IF([1]Sheet1!CG53="","",[1]Sheet1!CG53)</f>
        <v>Short Buildup</v>
      </c>
      <c r="CG53">
        <f>IF([1]Sheet1!CH53="","",[1]Sheet1!CH53)</f>
        <v>76.19</v>
      </c>
      <c r="CH53" t="str">
        <f>IF([1]Sheet1!CI53="","",[1]Sheet1!CI53)</f>
        <v>NSE:MARICO1!</v>
      </c>
      <c r="CI53">
        <f>IF([1]Sheet1!CJ53="","",[1]Sheet1!CJ53)</f>
        <v>86</v>
      </c>
      <c r="CJ53">
        <f>IF([1]Sheet1!CK53="","",[1]Sheet1!CK53)</f>
        <v>558.70000000000005</v>
      </c>
      <c r="CK53">
        <f>IF([1]Sheet1!CL53="","",[1]Sheet1!CL53)</f>
        <v>26</v>
      </c>
      <c r="CL53">
        <f>IF([1]Sheet1!CM53="","",[1]Sheet1!CM53)</f>
        <v>528.5</v>
      </c>
      <c r="CM53" t="str">
        <f>IF([1]Sheet1!CN53="","",[1]Sheet1!CN53)</f>
        <v>Sell</v>
      </c>
      <c r="CN53" t="str">
        <f>IF([1]Sheet1!CO53="","",[1]Sheet1!CO53)</f>
        <v>LAST_LOSER</v>
      </c>
      <c r="CO53">
        <f>IF([1]Sheet1!CP53="","",[1]Sheet1!CP53)</f>
        <v>47</v>
      </c>
      <c r="CP53">
        <f>IF([1]Sheet1!CQ53="","",[1]Sheet1!CQ53)</f>
        <v>535</v>
      </c>
      <c r="CQ53" t="str">
        <f>IF([1]Sheet1!CR53="","",[1]Sheet1!CR53)</f>
        <v>BEARISH</v>
      </c>
      <c r="CR53" t="str">
        <f>IF([1]Sheet1!CS53="","",[1]Sheet1!CS53)</f>
        <v>BEARISH</v>
      </c>
      <c r="CS53" t="b">
        <f>IF([1]Sheet1!CT53="","",[1]Sheet1!CT53)</f>
        <v>0</v>
      </c>
      <c r="CT53" t="str">
        <f>IF([1]Sheet1!CU53="","",[1]Sheet1!CU53)</f>
        <v>BEARISH_ALIGNMENT</v>
      </c>
      <c r="CU53" t="str">
        <f>IF([1]Sheet1!CV53="","",[1]Sheet1!CV53)</f>
        <v>BEARISH_ALIGNMENT</v>
      </c>
      <c r="CV53" t="str">
        <f>IF([1]Sheet1!CW53="","",[1]Sheet1!CW53)</f>
        <v>BEARISH</v>
      </c>
      <c r="CW53">
        <f>IF([1]Sheet1!CX53="","",[1]Sheet1!CX53)</f>
        <v>5</v>
      </c>
      <c r="CX53">
        <f>IF([1]Sheet1!CY53="","",[1]Sheet1!CY53)</f>
        <v>89</v>
      </c>
      <c r="CY53" t="b">
        <f>IF([1]Sheet1!CZ53="","",[1]Sheet1!CZ53)</f>
        <v>0</v>
      </c>
      <c r="CZ53">
        <f>IF([1]Sheet1!DA53="","",[1]Sheet1!DA53)</f>
        <v>21.41</v>
      </c>
      <c r="DA53">
        <f>IF([1]Sheet1!DB53="","",[1]Sheet1!DB53)</f>
        <v>21.34</v>
      </c>
      <c r="DB53" t="str">
        <f>IF([1]Sheet1!DC53="","",[1]Sheet1!DC53)</f>
        <v/>
      </c>
      <c r="DC53" t="b">
        <f t="shared" si="0"/>
        <v>0</v>
      </c>
      <c r="DD53" t="b">
        <f t="shared" si="1"/>
        <v>0</v>
      </c>
      <c r="DE53" t="b">
        <f t="shared" si="2"/>
        <v>0</v>
      </c>
      <c r="DF53" t="b">
        <f t="shared" si="3"/>
        <v>0</v>
      </c>
      <c r="DG53" t="str">
        <f>IF([1]Sheet1!DH53="","",[1]Sheet1!DH53)</f>
        <v/>
      </c>
    </row>
    <row r="54" spans="1:111" x14ac:dyDescent="0.25">
      <c r="A54" t="str">
        <f>IF([1]Sheet1!B54="","",[1]Sheet1!B54)</f>
        <v>DIXON</v>
      </c>
      <c r="B54">
        <f>IF([1]Sheet1!C54="","",[1]Sheet1!C54)</f>
        <v>100</v>
      </c>
      <c r="C54">
        <f>IF([1]Sheet1!D54="","",[1]Sheet1!D54)</f>
        <v>100</v>
      </c>
      <c r="D54">
        <f>IF([1]Sheet1!E54="","",[1]Sheet1!E54)</f>
        <v>4000</v>
      </c>
      <c r="E54" t="str">
        <f>IF([1]Sheet1!F54="","",[1]Sheet1!F54)</f>
        <v>Electronic Technology</v>
      </c>
      <c r="F54" t="str">
        <f>IF([1]Sheet1!G54="","",[1]Sheet1!G54)</f>
        <v>Electronic Production Equipment</v>
      </c>
      <c r="G54" t="str">
        <f>IF([1]Sheet1!H54="","",[1]Sheet1!H54)</f>
        <v xml:space="preserve">DIXON TECHNO (INDIA) LTD            </v>
      </c>
      <c r="H54" t="str">
        <f>IF([1]Sheet1!I54="","",[1]Sheet1!I54)</f>
        <v>DIXON</v>
      </c>
      <c r="I54" t="str">
        <f>IF([1]Sheet1!J54="","",[1]Sheet1!J54)</f>
        <v>NSE:DIXON!1</v>
      </c>
      <c r="J54" t="str">
        <f>IF([1]Sheet1!K54="","",[1]Sheet1!K54)</f>
        <v>Dixon Technologies (India) Ltd.</v>
      </c>
      <c r="K54" t="str">
        <f>IF([1]Sheet1!L54="","",[1]Sheet1!L54)</f>
        <v>#fc5a5a76</v>
      </c>
      <c r="L54">
        <f>IF([1]Sheet1!M54="","",[1]Sheet1!M54)</f>
        <v>6021.6</v>
      </c>
      <c r="M54">
        <f>IF([1]Sheet1!N54="","",[1]Sheet1!N54)</f>
        <v>-1.2002132999999999</v>
      </c>
      <c r="N54">
        <f>IF([1]Sheet1!O54="","",[1]Sheet1!O54)</f>
        <v>-73.150000000000006</v>
      </c>
      <c r="O54">
        <f>IF([1]Sheet1!P54="","",[1]Sheet1!P54)</f>
        <v>939700</v>
      </c>
      <c r="P54">
        <f>IF([1]Sheet1!Q54="","",[1]Sheet1!Q54)</f>
        <v>-4.2002243000000004</v>
      </c>
      <c r="Q54">
        <f>IF([1]Sheet1!R54="","",[1]Sheet1!R54)</f>
        <v>-41200</v>
      </c>
      <c r="R54">
        <f>IF([1]Sheet1!S54="","",[1]Sheet1!S54)</f>
        <v>2260</v>
      </c>
      <c r="S54">
        <f>IF([1]Sheet1!T54="","",[1]Sheet1!T54)</f>
        <v>-1.2002132999999999</v>
      </c>
      <c r="T54">
        <f>IF([1]Sheet1!U54="","",[1]Sheet1!U54)</f>
        <v>-8807</v>
      </c>
      <c r="U54" t="str">
        <f>IF([1]Sheet1!V54="","",[1]Sheet1!V54)</f>
        <v>Long Unwinding</v>
      </c>
      <c r="V54">
        <f>IF([1]Sheet1!W54="","",[1]Sheet1!W54)</f>
        <v>6000</v>
      </c>
      <c r="W54">
        <f>IF([1]Sheet1!X54="","",[1]Sheet1!X54)</f>
        <v>5900</v>
      </c>
      <c r="X54">
        <f>IF([1]Sheet1!Y54="","",[1]Sheet1!Y54)</f>
        <v>5800</v>
      </c>
      <c r="Y54">
        <f>IF([1]Sheet1!Z54="","",[1]Sheet1!Z54)</f>
        <v>5700</v>
      </c>
      <c r="Z54">
        <f>IF([1]Sheet1!AA54="","",[1]Sheet1!AA54)</f>
        <v>5600</v>
      </c>
      <c r="AA54">
        <f>IF([1]Sheet1!AB54="","",[1]Sheet1!AB54)</f>
        <v>6100</v>
      </c>
      <c r="AB54">
        <f>IF([1]Sheet1!AC54="","",[1]Sheet1!AC54)</f>
        <v>6200</v>
      </c>
      <c r="AC54">
        <f>IF([1]Sheet1!AD54="","",[1]Sheet1!AD54)</f>
        <v>6300</v>
      </c>
      <c r="AD54">
        <f>IF([1]Sheet1!AE54="","",[1]Sheet1!AE54)</f>
        <v>6400</v>
      </c>
      <c r="AE54" t="str">
        <f>IF([1]Sheet1!AF54="","",[1]Sheet1!AF54)</f>
        <v>6,100.20</v>
      </c>
      <c r="AF54" t="str">
        <f>IF([1]Sheet1!AG54="","",[1]Sheet1!AG54)</f>
        <v>6,121.00</v>
      </c>
      <c r="AG54" t="str">
        <f>IF([1]Sheet1!AH54="","",[1]Sheet1!AH54)</f>
        <v>20.80</v>
      </c>
      <c r="AH54" t="str">
        <f>IF([1]Sheet1!AI54="","",[1]Sheet1!AI54)</f>
        <v>0.34</v>
      </c>
      <c r="AI54" t="str">
        <f>IF([1]Sheet1!AJ54="","",[1]Sheet1!AJ54)</f>
        <v>6,121.00</v>
      </c>
      <c r="AJ54">
        <f>IF([1]Sheet1!AK54="","",[1]Sheet1!AK54)</f>
        <v>421</v>
      </c>
      <c r="AK54" t="str">
        <f>IF([1]Sheet1!AL54="","",[1]Sheet1!AL54)</f>
        <v>0.26</v>
      </c>
      <c r="AL54" t="str">
        <f>IF([1]Sheet1!AM54="","",[1]Sheet1!AM54)</f>
        <v>-</v>
      </c>
      <c r="AM54" t="str">
        <f>IF([1]Sheet1!AN54="","",[1]Sheet1!AN54)</f>
        <v>-</v>
      </c>
      <c r="AN54" t="str">
        <f>IF([1]Sheet1!AO54="","",[1]Sheet1!AO54)</f>
        <v>-</v>
      </c>
      <c r="AO54" t="str">
        <f>IF([1]Sheet1!AP54="","",[1]Sheet1!AP54)</f>
        <v>VR122</v>
      </c>
      <c r="AP54" t="b">
        <f>IF([1]Sheet1!AQ54="","",[1]Sheet1!AQ54)</f>
        <v>0</v>
      </c>
      <c r="AQ54">
        <f>IF([1]Sheet1!AR54="","",[1]Sheet1!AR54)</f>
        <v>0</v>
      </c>
      <c r="AR54">
        <f>IF([1]Sheet1!AS54="","",[1]Sheet1!AS54)</f>
        <v>0</v>
      </c>
      <c r="AS54">
        <f>IF([1]Sheet1!AT54="","",[1]Sheet1!AT54)</f>
        <v>0</v>
      </c>
      <c r="AT54">
        <f>IF([1]Sheet1!AU54="","",[1]Sheet1!AU54)</f>
        <v>0</v>
      </c>
      <c r="AU54">
        <f>IF([1]Sheet1!AV54="","",[1]Sheet1!AV54)</f>
        <v>0</v>
      </c>
      <c r="AV54">
        <f>IF([1]Sheet1!AW54="","",[1]Sheet1!AW54)</f>
        <v>0</v>
      </c>
      <c r="AW54">
        <f>IF([1]Sheet1!AX54="","",[1]Sheet1!AX54)</f>
        <v>0</v>
      </c>
      <c r="AX54">
        <f>IF([1]Sheet1!AY54="","",[1]Sheet1!AY54)</f>
        <v>0</v>
      </c>
      <c r="AY54">
        <f>IF([1]Sheet1!AZ54="","",[1]Sheet1!AZ54)</f>
        <v>0</v>
      </c>
      <c r="AZ54" t="b">
        <f>IF([1]Sheet1!BA54="","",[1]Sheet1!BA54)</f>
        <v>0</v>
      </c>
      <c r="BA54" t="b">
        <f>IF([1]Sheet1!BB54="","",[1]Sheet1!BB54)</f>
        <v>0</v>
      </c>
      <c r="BB54" t="b">
        <f>IF([1]Sheet1!BC54="","",[1]Sheet1!BC54)</f>
        <v>0</v>
      </c>
      <c r="BC54" t="b">
        <f>IF([1]Sheet1!BD54="","",[1]Sheet1!BD54)</f>
        <v>0</v>
      </c>
      <c r="BD54">
        <f>IF([1]Sheet1!BE54="","",[1]Sheet1!BE54)</f>
        <v>49.3</v>
      </c>
      <c r="BE54">
        <f>IF([1]Sheet1!BF54="","",[1]Sheet1!BF54)</f>
        <v>52.92</v>
      </c>
      <c r="BF54">
        <f>IF([1]Sheet1!BG54="","",[1]Sheet1!BG54)</f>
        <v>-4.63</v>
      </c>
      <c r="BG54">
        <f>IF([1]Sheet1!BH54="","",[1]Sheet1!BH54)</f>
        <v>98.79</v>
      </c>
      <c r="BH54">
        <f>IF([1]Sheet1!BI54="","",[1]Sheet1!BI54)</f>
        <v>98.41</v>
      </c>
      <c r="BI54">
        <f>IF([1]Sheet1!BJ54="","",[1]Sheet1!BJ54)</f>
        <v>91.99</v>
      </c>
      <c r="BJ54" t="b">
        <f>IF([1]Sheet1!BK54="","",[1]Sheet1!BK54)</f>
        <v>0</v>
      </c>
      <c r="BK54">
        <f>IF([1]Sheet1!BL54="","",[1]Sheet1!BL54)</f>
        <v>0.43</v>
      </c>
      <c r="BL54">
        <f>IF([1]Sheet1!BM54="","",[1]Sheet1!BM54)</f>
        <v>6.28</v>
      </c>
      <c r="BM54">
        <f>IF([1]Sheet1!BN54="","",[1]Sheet1!BN54)</f>
        <v>56.54</v>
      </c>
      <c r="BN54">
        <f>IF([1]Sheet1!BO54="","",[1]Sheet1!BO54)</f>
        <v>0</v>
      </c>
      <c r="BO54" t="str">
        <f>IF([1]Sheet1!BP54="","",[1]Sheet1!BP54)</f>
        <v>FMCG</v>
      </c>
      <c r="BP54">
        <f>IF([1]Sheet1!BQ54="","",[1]Sheet1!BQ54)</f>
        <v>6019.3</v>
      </c>
      <c r="BQ54">
        <f>IF([1]Sheet1!BR54="","",[1]Sheet1!BR54)</f>
        <v>3.92</v>
      </c>
      <c r="BR54">
        <f>IF([1]Sheet1!BS54="","",[1]Sheet1!BS54)</f>
        <v>-75.45</v>
      </c>
      <c r="BS54">
        <f>IF([1]Sheet1!BT54="","",[1]Sheet1!BT54)</f>
        <v>-1.24</v>
      </c>
      <c r="BT54" t="b">
        <f>IF([1]Sheet1!BU54="","",[1]Sheet1!BU54)</f>
        <v>1</v>
      </c>
      <c r="BU54" t="b">
        <f>IF([1]Sheet1!BV54="","",[1]Sheet1!BV54)</f>
        <v>0</v>
      </c>
      <c r="BV54">
        <f>IF([1]Sheet1!BW54="","",[1]Sheet1!BW54)</f>
        <v>0</v>
      </c>
      <c r="BW54">
        <f>IF([1]Sheet1!BX54="","",[1]Sheet1!BX54)</f>
        <v>-1.88</v>
      </c>
      <c r="BX54">
        <f>IF([1]Sheet1!BY54="","",[1]Sheet1!BY54)</f>
        <v>-5</v>
      </c>
      <c r="BY54">
        <f>IF([1]Sheet1!BZ54="","",[1]Sheet1!BZ54)</f>
        <v>44.59</v>
      </c>
      <c r="BZ54">
        <f>IF([1]Sheet1!CA54="","",[1]Sheet1!CA54)</f>
        <v>6019.3</v>
      </c>
      <c r="CA54">
        <f>IF([1]Sheet1!CB54="","",[1]Sheet1!CB54)</f>
        <v>-4.63</v>
      </c>
      <c r="CB54" t="str">
        <f>IF([1]Sheet1!CC54="","",[1]Sheet1!CC54)</f>
        <v>Long Unwinding</v>
      </c>
      <c r="CC54">
        <f>IF([1]Sheet1!CD54="","",[1]Sheet1!CD54)</f>
        <v>2.23</v>
      </c>
      <c r="CD54">
        <f>IF([1]Sheet1!CE54="","",[1]Sheet1!CE54)</f>
        <v>-1.24</v>
      </c>
      <c r="CE54">
        <f>IF([1]Sheet1!CF54="","",[1]Sheet1!CF54)</f>
        <v>-77.95</v>
      </c>
      <c r="CF54" t="str">
        <f>IF([1]Sheet1!CG54="","",[1]Sheet1!CG54)</f>
        <v>Short Buildup</v>
      </c>
      <c r="CG54">
        <f>IF([1]Sheet1!CH54="","",[1]Sheet1!CH54)</f>
        <v>91.67</v>
      </c>
      <c r="CH54" t="str">
        <f>IF([1]Sheet1!CI54="","",[1]Sheet1!CI54)</f>
        <v>NSE:DIXON1!</v>
      </c>
      <c r="CI54">
        <f>IF([1]Sheet1!CJ54="","",[1]Sheet1!CJ54)</f>
        <v>0</v>
      </c>
      <c r="CJ54">
        <f>IF([1]Sheet1!CK54="","",[1]Sheet1!CK54)</f>
        <v>0</v>
      </c>
      <c r="CK54">
        <f>IF([1]Sheet1!CL54="","",[1]Sheet1!CL54)</f>
        <v>0</v>
      </c>
      <c r="CL54">
        <f>IF([1]Sheet1!CM54="","",[1]Sheet1!CM54)</f>
        <v>0</v>
      </c>
      <c r="CM54">
        <f>IF([1]Sheet1!CN54="","",[1]Sheet1!CN54)</f>
        <v>0</v>
      </c>
      <c r="CN54">
        <f>IF([1]Sheet1!CO54="","",[1]Sheet1!CO54)</f>
        <v>0</v>
      </c>
      <c r="CO54">
        <f>IF([1]Sheet1!CP54="","",[1]Sheet1!CP54)</f>
        <v>0</v>
      </c>
      <c r="CP54">
        <f>IF([1]Sheet1!CQ54="","",[1]Sheet1!CQ54)</f>
        <v>0</v>
      </c>
      <c r="CQ54" t="str">
        <f>IF([1]Sheet1!CR54="","",[1]Sheet1!CR54)</f>
        <v>BEARISH</v>
      </c>
      <c r="CR54" t="str">
        <f>IF([1]Sheet1!CS54="","",[1]Sheet1!CS54)</f>
        <v>BEARISH</v>
      </c>
      <c r="CS54" t="b">
        <f>IF([1]Sheet1!CT54="","",[1]Sheet1!CT54)</f>
        <v>0</v>
      </c>
      <c r="CT54" t="str">
        <f>IF([1]Sheet1!CU54="","",[1]Sheet1!CU54)</f>
        <v>na</v>
      </c>
      <c r="CU54" t="str">
        <f>IF([1]Sheet1!CV54="","",[1]Sheet1!CV54)</f>
        <v>na</v>
      </c>
      <c r="CV54" t="str">
        <f>IF([1]Sheet1!CW54="","",[1]Sheet1!CW54)</f>
        <v>na</v>
      </c>
      <c r="CW54">
        <f>IF([1]Sheet1!CX54="","",[1]Sheet1!CX54)</f>
        <v>0</v>
      </c>
      <c r="CX54">
        <f>IF([1]Sheet1!CY54="","",[1]Sheet1!CY54)</f>
        <v>0</v>
      </c>
      <c r="CY54" t="b">
        <f>IF([1]Sheet1!CZ54="","",[1]Sheet1!CZ54)</f>
        <v>0</v>
      </c>
      <c r="CZ54">
        <f>IF([1]Sheet1!DA54="","",[1]Sheet1!DA54)</f>
        <v>41.7</v>
      </c>
      <c r="DA54">
        <f>IF([1]Sheet1!DB54="","",[1]Sheet1!DB54)</f>
        <v>42.26</v>
      </c>
      <c r="DB54" t="str">
        <f>IF([1]Sheet1!DC54="","",[1]Sheet1!DC54)</f>
        <v/>
      </c>
      <c r="DC54" t="b">
        <f t="shared" si="0"/>
        <v>0</v>
      </c>
      <c r="DD54" t="b">
        <f t="shared" si="1"/>
        <v>0</v>
      </c>
      <c r="DE54" t="b">
        <f t="shared" si="2"/>
        <v>0</v>
      </c>
      <c r="DF54" t="b">
        <f t="shared" si="3"/>
        <v>0</v>
      </c>
      <c r="DG54" t="str">
        <f>IF([1]Sheet1!DH54="","",[1]Sheet1!DH54)</f>
        <v/>
      </c>
    </row>
    <row r="55" spans="1:111" x14ac:dyDescent="0.25">
      <c r="A55" t="str">
        <f>IF([1]Sheet1!B55="","",[1]Sheet1!B55)</f>
        <v>MGL</v>
      </c>
      <c r="B55">
        <f>IF([1]Sheet1!C55="","",[1]Sheet1!C55)</f>
        <v>800</v>
      </c>
      <c r="C55">
        <f>IF([1]Sheet1!D55="","",[1]Sheet1!D55)</f>
        <v>10</v>
      </c>
      <c r="D55">
        <f>IF([1]Sheet1!E55="","",[1]Sheet1!E55)</f>
        <v>24000</v>
      </c>
      <c r="E55" t="str">
        <f>IF([1]Sheet1!F55="","",[1]Sheet1!F55)</f>
        <v>Utilities</v>
      </c>
      <c r="F55" t="str">
        <f>IF([1]Sheet1!G55="","",[1]Sheet1!G55)</f>
        <v>Gas Distributors</v>
      </c>
      <c r="G55" t="str">
        <f>IF([1]Sheet1!H55="","",[1]Sheet1!H55)</f>
        <v xml:space="preserve">MAHANAGAR GAS LTD.                  </v>
      </c>
      <c r="H55" t="str">
        <f>IF([1]Sheet1!I55="","",[1]Sheet1!I55)</f>
        <v>MGL</v>
      </c>
      <c r="I55" t="str">
        <f>IF([1]Sheet1!J55="","",[1]Sheet1!J55)</f>
        <v>NSE:MGL!1</v>
      </c>
      <c r="J55" t="str">
        <f>IF([1]Sheet1!K55="","",[1]Sheet1!K55)</f>
        <v>Mahanagar Gas Ltd.</v>
      </c>
      <c r="K55" t="str">
        <f>IF([1]Sheet1!L55="","",[1]Sheet1!L55)</f>
        <v>#fc5a5a75</v>
      </c>
      <c r="L55">
        <f>IF([1]Sheet1!M55="","",[1]Sheet1!M55)</f>
        <v>1312.25</v>
      </c>
      <c r="M55">
        <f>IF([1]Sheet1!N55="","",[1]Sheet1!N55)</f>
        <v>-1.1897142000000001</v>
      </c>
      <c r="N55">
        <f>IF([1]Sheet1!O55="","",[1]Sheet1!O55)</f>
        <v>-15.8</v>
      </c>
      <c r="O55">
        <f>IF([1]Sheet1!P55="","",[1]Sheet1!P55)</f>
        <v>2711200</v>
      </c>
      <c r="P55">
        <f>IF([1]Sheet1!Q55="","",[1]Sheet1!Q55)</f>
        <v>-2.165127</v>
      </c>
      <c r="Q55">
        <f>IF([1]Sheet1!R55="","",[1]Sheet1!R55)</f>
        <v>-60000</v>
      </c>
      <c r="R55">
        <f>IF([1]Sheet1!S55="","",[1]Sheet1!S55)</f>
        <v>1027</v>
      </c>
      <c r="S55">
        <f>IF([1]Sheet1!T55="","",[1]Sheet1!T55)</f>
        <v>-1.1897142000000001</v>
      </c>
      <c r="T55">
        <f>IF([1]Sheet1!U55="","",[1]Sheet1!U55)</f>
        <v>-1305</v>
      </c>
      <c r="U55" t="str">
        <f>IF([1]Sheet1!V55="","",[1]Sheet1!V55)</f>
        <v>Long Unwinding</v>
      </c>
      <c r="V55">
        <f>IF([1]Sheet1!W55="","",[1]Sheet1!W55)</f>
        <v>1310</v>
      </c>
      <c r="W55">
        <f>IF([1]Sheet1!X55="","",[1]Sheet1!X55)</f>
        <v>1300</v>
      </c>
      <c r="X55">
        <f>IF([1]Sheet1!Y55="","",[1]Sheet1!Y55)</f>
        <v>1290</v>
      </c>
      <c r="Y55">
        <f>IF([1]Sheet1!Z55="","",[1]Sheet1!Z55)</f>
        <v>1280</v>
      </c>
      <c r="Z55">
        <f>IF([1]Sheet1!AA55="","",[1]Sheet1!AA55)</f>
        <v>1270</v>
      </c>
      <c r="AA55">
        <f>IF([1]Sheet1!AB55="","",[1]Sheet1!AB55)</f>
        <v>1320</v>
      </c>
      <c r="AB55">
        <f>IF([1]Sheet1!AC55="","",[1]Sheet1!AC55)</f>
        <v>1330</v>
      </c>
      <c r="AC55">
        <f>IF([1]Sheet1!AD55="","",[1]Sheet1!AD55)</f>
        <v>1340</v>
      </c>
      <c r="AD55">
        <f>IF([1]Sheet1!AE55="","",[1]Sheet1!AE55)</f>
        <v>1350</v>
      </c>
      <c r="AE55" t="str">
        <f>IF([1]Sheet1!AF55="","",[1]Sheet1!AF55)</f>
        <v>1,326.00</v>
      </c>
      <c r="AF55" t="str">
        <f>IF([1]Sheet1!AG55="","",[1]Sheet1!AG55)</f>
        <v>1,330.85</v>
      </c>
      <c r="AG55" t="str">
        <f>IF([1]Sheet1!AH55="","",[1]Sheet1!AH55)</f>
        <v>4.85</v>
      </c>
      <c r="AH55" t="str">
        <f>IF([1]Sheet1!AI55="","",[1]Sheet1!AI55)</f>
        <v>0.37</v>
      </c>
      <c r="AI55" t="str">
        <f>IF([1]Sheet1!AJ55="","",[1]Sheet1!AJ55)</f>
        <v>1,330.85</v>
      </c>
      <c r="AJ55">
        <f>IF([1]Sheet1!AK55="","",[1]Sheet1!AK55)</f>
        <v>591</v>
      </c>
      <c r="AK55" t="str">
        <f>IF([1]Sheet1!AL55="","",[1]Sheet1!AL55)</f>
        <v>0.08</v>
      </c>
      <c r="AL55" t="str">
        <f>IF([1]Sheet1!AM55="","",[1]Sheet1!AM55)</f>
        <v>-</v>
      </c>
      <c r="AM55" t="str">
        <f>IF([1]Sheet1!AN55="","",[1]Sheet1!AN55)</f>
        <v>-</v>
      </c>
      <c r="AN55" t="str">
        <f>IF([1]Sheet1!AO55="","",[1]Sheet1!AO55)</f>
        <v>-</v>
      </c>
      <c r="AO55" t="str">
        <f>IF([1]Sheet1!AP55="","",[1]Sheet1!AP55)</f>
        <v>VR110</v>
      </c>
      <c r="AP55" t="b">
        <f>IF([1]Sheet1!AQ55="","",[1]Sheet1!AQ55)</f>
        <v>0</v>
      </c>
      <c r="AQ55">
        <f>IF([1]Sheet1!AR55="","",[1]Sheet1!AR55)</f>
        <v>0</v>
      </c>
      <c r="AR55">
        <f>IF([1]Sheet1!AS55="","",[1]Sheet1!AS55)</f>
        <v>0</v>
      </c>
      <c r="AS55">
        <f>IF([1]Sheet1!AT55="","",[1]Sheet1!AT55)</f>
        <v>0</v>
      </c>
      <c r="AT55">
        <f>IF([1]Sheet1!AU55="","",[1]Sheet1!AU55)</f>
        <v>0</v>
      </c>
      <c r="AU55">
        <f>IF([1]Sheet1!AV55="","",[1]Sheet1!AV55)</f>
        <v>0</v>
      </c>
      <c r="AV55">
        <f>IF([1]Sheet1!AW55="","",[1]Sheet1!AW55)</f>
        <v>0</v>
      </c>
      <c r="AW55">
        <f>IF([1]Sheet1!AX55="","",[1]Sheet1!AX55)</f>
        <v>0</v>
      </c>
      <c r="AX55">
        <f>IF([1]Sheet1!AY55="","",[1]Sheet1!AY55)</f>
        <v>0</v>
      </c>
      <c r="AY55">
        <f>IF([1]Sheet1!AZ55="","",[1]Sheet1!AZ55)</f>
        <v>0</v>
      </c>
      <c r="AZ55" t="b">
        <f>IF([1]Sheet1!BA55="","",[1]Sheet1!BA55)</f>
        <v>0</v>
      </c>
      <c r="BA55" t="b">
        <f>IF([1]Sheet1!BB55="","",[1]Sheet1!BB55)</f>
        <v>0</v>
      </c>
      <c r="BB55" t="b">
        <f>IF([1]Sheet1!BC55="","",[1]Sheet1!BC55)</f>
        <v>0</v>
      </c>
      <c r="BC55" t="b">
        <f>IF([1]Sheet1!BD55="","",[1]Sheet1!BD55)</f>
        <v>0</v>
      </c>
      <c r="BD55">
        <f>IF([1]Sheet1!BE55="","",[1]Sheet1!BE55)</f>
        <v>36.31</v>
      </c>
      <c r="BE55">
        <f>IF([1]Sheet1!BF55="","",[1]Sheet1!BF55)</f>
        <v>38.18</v>
      </c>
      <c r="BF55">
        <f>IF([1]Sheet1!BG55="","",[1]Sheet1!BG55)</f>
        <v>0.24</v>
      </c>
      <c r="BG55">
        <f>IF([1]Sheet1!BH55="","",[1]Sheet1!BH55)</f>
        <v>97.38</v>
      </c>
      <c r="BH55">
        <f>IF([1]Sheet1!BI55="","",[1]Sheet1!BI55)</f>
        <v>91.27</v>
      </c>
      <c r="BI55">
        <f>IF([1]Sheet1!BJ55="","",[1]Sheet1!BJ55)</f>
        <v>79.62</v>
      </c>
      <c r="BJ55" t="b">
        <f>IF([1]Sheet1!BK55="","",[1]Sheet1!BK55)</f>
        <v>1</v>
      </c>
      <c r="BK55">
        <f>IF([1]Sheet1!BL55="","",[1]Sheet1!BL55)</f>
        <v>0.63</v>
      </c>
      <c r="BL55">
        <f>IF([1]Sheet1!BM55="","",[1]Sheet1!BM55)</f>
        <v>5.68</v>
      </c>
      <c r="BM55">
        <f>IF([1]Sheet1!BN55="","",[1]Sheet1!BN55)</f>
        <v>40.049999999999997</v>
      </c>
      <c r="BN55" t="str">
        <f>IF([1]Sheet1!BO55="","",[1]Sheet1!BO55)</f>
        <v>2024-01-23</v>
      </c>
      <c r="BO55" t="str">
        <f>IF([1]Sheet1!BP55="","",[1]Sheet1!BP55)</f>
        <v>ENERGY</v>
      </c>
      <c r="BP55">
        <f>IF([1]Sheet1!BQ55="","",[1]Sheet1!BQ55)</f>
        <v>1315.4</v>
      </c>
      <c r="BQ55">
        <f>IF([1]Sheet1!BR55="","",[1]Sheet1!BR55)</f>
        <v>3.22</v>
      </c>
      <c r="BR55">
        <f>IF([1]Sheet1!BS55="","",[1]Sheet1!BS55)</f>
        <v>-12.65</v>
      </c>
      <c r="BS55">
        <f>IF([1]Sheet1!BT55="","",[1]Sheet1!BT55)</f>
        <v>-0.95</v>
      </c>
      <c r="BT55" t="b">
        <f>IF([1]Sheet1!BU55="","",[1]Sheet1!BU55)</f>
        <v>1</v>
      </c>
      <c r="BU55" t="b">
        <f>IF([1]Sheet1!BV55="","",[1]Sheet1!BV55)</f>
        <v>1</v>
      </c>
      <c r="BV55" t="str">
        <f>IF([1]Sheet1!BW55="","",[1]Sheet1!BW55)</f>
        <v>BULLISH</v>
      </c>
      <c r="BW55">
        <f>IF([1]Sheet1!BX55="","",[1]Sheet1!BX55)</f>
        <v>23.5</v>
      </c>
      <c r="BX55">
        <f>IF([1]Sheet1!BY55="","",[1]Sheet1!BY55)</f>
        <v>4.08</v>
      </c>
      <c r="BY55">
        <f>IF([1]Sheet1!BZ55="","",[1]Sheet1!BZ55)</f>
        <v>59.36</v>
      </c>
      <c r="BZ55">
        <f>IF([1]Sheet1!CA55="","",[1]Sheet1!CA55)</f>
        <v>1315.4</v>
      </c>
      <c r="CA55">
        <f>IF([1]Sheet1!CB55="","",[1]Sheet1!CB55)</f>
        <v>0.21</v>
      </c>
      <c r="CB55" t="str">
        <f>IF([1]Sheet1!CC55="","",[1]Sheet1!CC55)</f>
        <v>Significant Long Buildup</v>
      </c>
      <c r="CC55">
        <f>IF([1]Sheet1!CD55="","",[1]Sheet1!CD55)</f>
        <v>2.29</v>
      </c>
      <c r="CD55">
        <f>IF([1]Sheet1!CE55="","",[1]Sheet1!CE55)</f>
        <v>-0.95</v>
      </c>
      <c r="CE55">
        <f>IF([1]Sheet1!CF55="","",[1]Sheet1!CF55)</f>
        <v>-57.4</v>
      </c>
      <c r="CF55" t="str">
        <f>IF([1]Sheet1!CG55="","",[1]Sheet1!CG55)</f>
        <v>Short Buildup</v>
      </c>
      <c r="CG55">
        <f>IF([1]Sheet1!CH55="","",[1]Sheet1!CH55)</f>
        <v>93.65</v>
      </c>
      <c r="CH55" t="str">
        <f>IF([1]Sheet1!CI55="","",[1]Sheet1!CI55)</f>
        <v>NSE:MGL1!</v>
      </c>
      <c r="CI55">
        <f>IF([1]Sheet1!CJ55="","",[1]Sheet1!CJ55)</f>
        <v>54</v>
      </c>
      <c r="CJ55">
        <f>IF([1]Sheet1!CK55="","",[1]Sheet1!CK55)</f>
        <v>1221</v>
      </c>
      <c r="CK55">
        <f>IF([1]Sheet1!CL55="","",[1]Sheet1!CL55)</f>
        <v>290</v>
      </c>
      <c r="CL55">
        <f>IF([1]Sheet1!CM55="","",[1]Sheet1!CM55)</f>
        <v>1025.1500000000001</v>
      </c>
      <c r="CM55" t="str">
        <f>IF([1]Sheet1!CN55="","",[1]Sheet1!CN55)</f>
        <v>Buy</v>
      </c>
      <c r="CN55" t="str">
        <f>IF([1]Sheet1!CO55="","",[1]Sheet1!CO55)</f>
        <v>LAST_LOSER</v>
      </c>
      <c r="CO55">
        <f>IF([1]Sheet1!CP55="","",[1]Sheet1!CP55)</f>
        <v>54</v>
      </c>
      <c r="CP55">
        <f>IF([1]Sheet1!CQ55="","",[1]Sheet1!CQ55)</f>
        <v>1180</v>
      </c>
      <c r="CQ55" t="str">
        <f>IF([1]Sheet1!CR55="","",[1]Sheet1!CR55)</f>
        <v>BULLISH</v>
      </c>
      <c r="CR55" t="str">
        <f>IF([1]Sheet1!CS55="","",[1]Sheet1!CS55)</f>
        <v>BEARISH</v>
      </c>
      <c r="CS55" t="b">
        <f>IF([1]Sheet1!CT55="","",[1]Sheet1!CT55)</f>
        <v>1</v>
      </c>
      <c r="CT55" t="str">
        <f>IF([1]Sheet1!CU55="","",[1]Sheet1!CU55)</f>
        <v>BULLISH_ALIGNMENT</v>
      </c>
      <c r="CU55" t="str">
        <f>IF([1]Sheet1!CV55="","",[1]Sheet1!CV55)</f>
        <v>na</v>
      </c>
      <c r="CV55" t="str">
        <f>IF([1]Sheet1!CW55="","",[1]Sheet1!CW55)</f>
        <v>BULLISH</v>
      </c>
      <c r="CW55">
        <f>IF([1]Sheet1!CX55="","",[1]Sheet1!CX55)</f>
        <v>10</v>
      </c>
      <c r="CX55">
        <f>IF([1]Sheet1!CY55="","",[1]Sheet1!CY55)</f>
        <v>204</v>
      </c>
      <c r="CY55" t="b">
        <f>IF([1]Sheet1!CZ55="","",[1]Sheet1!CZ55)</f>
        <v>0</v>
      </c>
      <c r="CZ55">
        <f>IF([1]Sheet1!DA55="","",[1]Sheet1!DA55)</f>
        <v>50.44</v>
      </c>
      <c r="DA55">
        <f>IF([1]Sheet1!DB55="","",[1]Sheet1!DB55)</f>
        <v>50.26</v>
      </c>
      <c r="DB55" t="str">
        <f>IF([1]Sheet1!DC55="","",[1]Sheet1!DC55)</f>
        <v/>
      </c>
      <c r="DC55" t="b">
        <f t="shared" si="0"/>
        <v>0</v>
      </c>
      <c r="DD55" t="b">
        <f t="shared" si="1"/>
        <v>0</v>
      </c>
      <c r="DE55" t="b">
        <f t="shared" si="2"/>
        <v>0</v>
      </c>
      <c r="DF55" t="b">
        <f t="shared" si="3"/>
        <v>0</v>
      </c>
      <c r="DG55" t="str">
        <f>IF([1]Sheet1!DH55="","",[1]Sheet1!DH55)</f>
        <v/>
      </c>
    </row>
    <row r="56" spans="1:111" x14ac:dyDescent="0.25">
      <c r="A56" t="str">
        <f>IF([1]Sheet1!B56="","",[1]Sheet1!B56)</f>
        <v>DLF</v>
      </c>
      <c r="B56">
        <f>IF([1]Sheet1!C56="","",[1]Sheet1!C56)</f>
        <v>1650</v>
      </c>
      <c r="C56">
        <f>IF([1]Sheet1!D56="","",[1]Sheet1!D56)</f>
        <v>10</v>
      </c>
      <c r="D56">
        <f>IF([1]Sheet1!E56="","",[1]Sheet1!E56)</f>
        <v>33000</v>
      </c>
      <c r="E56" t="str">
        <f>IF([1]Sheet1!F56="","",[1]Sheet1!F56)</f>
        <v>Finance</v>
      </c>
      <c r="F56" t="str">
        <f>IF([1]Sheet1!G56="","",[1]Sheet1!G56)</f>
        <v>Real Estate Development</v>
      </c>
      <c r="G56" t="str">
        <f>IF([1]Sheet1!H56="","",[1]Sheet1!H56)</f>
        <v xml:space="preserve">DLF LIMITED                         </v>
      </c>
      <c r="H56" t="str">
        <f>IF([1]Sheet1!I56="","",[1]Sheet1!I56)</f>
        <v>DLF</v>
      </c>
      <c r="I56" t="str">
        <f>IF([1]Sheet1!J56="","",[1]Sheet1!J56)</f>
        <v>NSE:DLF!1</v>
      </c>
      <c r="J56" t="str">
        <f>IF([1]Sheet1!K56="","",[1]Sheet1!K56)</f>
        <v>DLF Ltd.</v>
      </c>
      <c r="K56" t="str">
        <f>IF([1]Sheet1!L56="","",[1]Sheet1!L56)</f>
        <v>#fc5a5a75</v>
      </c>
      <c r="L56">
        <f>IF([1]Sheet1!M56="","",[1]Sheet1!M56)</f>
        <v>776.35</v>
      </c>
      <c r="M56">
        <f>IF([1]Sheet1!N56="","",[1]Sheet1!N56)</f>
        <v>-1.1837332</v>
      </c>
      <c r="N56">
        <f>IF([1]Sheet1!O56="","",[1]Sheet1!O56)</f>
        <v>-9.3000000000000007</v>
      </c>
      <c r="O56">
        <f>IF([1]Sheet1!P56="","",[1]Sheet1!P56)</f>
        <v>30647100</v>
      </c>
      <c r="P56">
        <f>IF([1]Sheet1!Q56="","",[1]Sheet1!Q56)</f>
        <v>-13.9175974</v>
      </c>
      <c r="Q56">
        <f>IF([1]Sheet1!R56="","",[1]Sheet1!R56)</f>
        <v>-4954950</v>
      </c>
      <c r="R56">
        <f>IF([1]Sheet1!S56="","",[1]Sheet1!S56)</f>
        <v>7303</v>
      </c>
      <c r="S56">
        <f>IF([1]Sheet1!T56="","",[1]Sheet1!T56)</f>
        <v>-1.1837332</v>
      </c>
      <c r="T56">
        <f>IF([1]Sheet1!U56="","",[1]Sheet1!U56)</f>
        <v>493</v>
      </c>
      <c r="U56" t="str">
        <f>IF([1]Sheet1!V56="","",[1]Sheet1!V56)</f>
        <v>Long Unwinding</v>
      </c>
      <c r="V56">
        <f>IF([1]Sheet1!W56="","",[1]Sheet1!W56)</f>
        <v>770</v>
      </c>
      <c r="W56">
        <f>IF([1]Sheet1!X56="","",[1]Sheet1!X56)</f>
        <v>760</v>
      </c>
      <c r="X56">
        <f>IF([1]Sheet1!Y56="","",[1]Sheet1!Y56)</f>
        <v>750</v>
      </c>
      <c r="Y56">
        <f>IF([1]Sheet1!Z56="","",[1]Sheet1!Z56)</f>
        <v>740</v>
      </c>
      <c r="Z56">
        <f>IF([1]Sheet1!AA56="","",[1]Sheet1!AA56)</f>
        <v>730</v>
      </c>
      <c r="AA56">
        <f>IF([1]Sheet1!AB56="","",[1]Sheet1!AB56)</f>
        <v>780</v>
      </c>
      <c r="AB56">
        <f>IF([1]Sheet1!AC56="","",[1]Sheet1!AC56)</f>
        <v>790</v>
      </c>
      <c r="AC56">
        <f>IF([1]Sheet1!AD56="","",[1]Sheet1!AD56)</f>
        <v>800</v>
      </c>
      <c r="AD56">
        <f>IF([1]Sheet1!AE56="","",[1]Sheet1!AE56)</f>
        <v>810</v>
      </c>
      <c r="AE56" t="str">
        <f>IF([1]Sheet1!AF56="","",[1]Sheet1!AF56)</f>
        <v>785.55</v>
      </c>
      <c r="AF56" t="str">
        <f>IF([1]Sheet1!AG56="","",[1]Sheet1!AG56)</f>
        <v>783.65</v>
      </c>
      <c r="AG56" t="str">
        <f>IF([1]Sheet1!AH56="","",[1]Sheet1!AH56)</f>
        <v>-1.90</v>
      </c>
      <c r="AH56" t="str">
        <f>IF([1]Sheet1!AI56="","",[1]Sheet1!AI56)</f>
        <v>-0.24</v>
      </c>
      <c r="AI56" t="str">
        <f>IF([1]Sheet1!AJ56="","",[1]Sheet1!AJ56)</f>
        <v>783.65</v>
      </c>
      <c r="AJ56">
        <f>IF([1]Sheet1!AK56="","",[1]Sheet1!AK56)</f>
        <v>7184</v>
      </c>
      <c r="AK56" t="str">
        <f>IF([1]Sheet1!AL56="","",[1]Sheet1!AL56)</f>
        <v>0.56</v>
      </c>
      <c r="AL56" t="str">
        <f>IF([1]Sheet1!AM56="","",[1]Sheet1!AM56)</f>
        <v>-</v>
      </c>
      <c r="AM56" t="str">
        <f>IF([1]Sheet1!AN56="","",[1]Sheet1!AN56)</f>
        <v>-</v>
      </c>
      <c r="AN56" t="str">
        <f>IF([1]Sheet1!AO56="","",[1]Sheet1!AO56)</f>
        <v>-</v>
      </c>
      <c r="AO56" t="str">
        <f>IF([1]Sheet1!AP56="","",[1]Sheet1!AP56)</f>
        <v>VR49</v>
      </c>
      <c r="AP56" t="b">
        <f>IF([1]Sheet1!AQ56="","",[1]Sheet1!AQ56)</f>
        <v>0</v>
      </c>
      <c r="AQ56">
        <f>IF([1]Sheet1!AR56="","",[1]Sheet1!AR56)</f>
        <v>0</v>
      </c>
      <c r="AR56">
        <f>IF([1]Sheet1!AS56="","",[1]Sheet1!AS56)</f>
        <v>0</v>
      </c>
      <c r="AS56">
        <f>IF([1]Sheet1!AT56="","",[1]Sheet1!AT56)</f>
        <v>0</v>
      </c>
      <c r="AT56">
        <f>IF([1]Sheet1!AU56="","",[1]Sheet1!AU56)</f>
        <v>0</v>
      </c>
      <c r="AU56">
        <f>IF([1]Sheet1!AV56="","",[1]Sheet1!AV56)</f>
        <v>0</v>
      </c>
      <c r="AV56">
        <f>IF([1]Sheet1!AW56="","",[1]Sheet1!AW56)</f>
        <v>0</v>
      </c>
      <c r="AW56">
        <f>IF([1]Sheet1!AX56="","",[1]Sheet1!AX56)</f>
        <v>0</v>
      </c>
      <c r="AX56">
        <f>IF([1]Sheet1!AY56="","",[1]Sheet1!AY56)</f>
        <v>0</v>
      </c>
      <c r="AY56">
        <f>IF([1]Sheet1!AZ56="","",[1]Sheet1!AZ56)</f>
        <v>0</v>
      </c>
      <c r="AZ56" t="b">
        <f>IF([1]Sheet1!BA56="","",[1]Sheet1!BA56)</f>
        <v>0</v>
      </c>
      <c r="BA56" t="b">
        <f>IF([1]Sheet1!BB56="","",[1]Sheet1!BB56)</f>
        <v>0</v>
      </c>
      <c r="BB56" t="b">
        <f>IF([1]Sheet1!BC56="","",[1]Sheet1!BC56)</f>
        <v>0</v>
      </c>
      <c r="BC56" t="b">
        <f>IF([1]Sheet1!BD56="","",[1]Sheet1!BD56)</f>
        <v>0</v>
      </c>
      <c r="BD56">
        <f>IF([1]Sheet1!BE56="","",[1]Sheet1!BE56)</f>
        <v>39.450000000000003</v>
      </c>
      <c r="BE56">
        <f>IF([1]Sheet1!BF56="","",[1]Sheet1!BF56)</f>
        <v>37.85</v>
      </c>
      <c r="BF56">
        <f>IF([1]Sheet1!BG56="","",[1]Sheet1!BG56)</f>
        <v>5.34</v>
      </c>
      <c r="BG56">
        <f>IF([1]Sheet1!BH56="","",[1]Sheet1!BH56)</f>
        <v>98.79</v>
      </c>
      <c r="BH56">
        <f>IF([1]Sheet1!BI56="","",[1]Sheet1!BI56)</f>
        <v>100</v>
      </c>
      <c r="BI56">
        <f>IF([1]Sheet1!BJ56="","",[1]Sheet1!BJ56)</f>
        <v>89.56</v>
      </c>
      <c r="BJ56" t="b">
        <f>IF([1]Sheet1!BK56="","",[1]Sheet1!BK56)</f>
        <v>1</v>
      </c>
      <c r="BK56">
        <f>IF([1]Sheet1!BL56="","",[1]Sheet1!BL56)</f>
        <v>0.69</v>
      </c>
      <c r="BL56">
        <f>IF([1]Sheet1!BM56="","",[1]Sheet1!BM56)</f>
        <v>6.65</v>
      </c>
      <c r="BM56">
        <f>IF([1]Sheet1!BN56="","",[1]Sheet1!BN56)</f>
        <v>36.26</v>
      </c>
      <c r="BN56" t="str">
        <f>IF([1]Sheet1!BO56="","",[1]Sheet1!BO56)</f>
        <v>2024-01-24</v>
      </c>
      <c r="BO56" t="str">
        <f>IF([1]Sheet1!BP56="","",[1]Sheet1!BP56)</f>
        <v>REALTY</v>
      </c>
      <c r="BP56">
        <f>IF([1]Sheet1!BQ56="","",[1]Sheet1!BQ56)</f>
        <v>776.6</v>
      </c>
      <c r="BQ56">
        <f>IF([1]Sheet1!BR56="","",[1]Sheet1!BR56)</f>
        <v>3.23</v>
      </c>
      <c r="BR56">
        <f>IF([1]Sheet1!BS56="","",[1]Sheet1!BS56)</f>
        <v>-9.0500000000000007</v>
      </c>
      <c r="BS56">
        <f>IF([1]Sheet1!BT56="","",[1]Sheet1!BT56)</f>
        <v>-1.1499999999999999</v>
      </c>
      <c r="BT56" t="b">
        <f>IF([1]Sheet1!BU56="","",[1]Sheet1!BU56)</f>
        <v>1</v>
      </c>
      <c r="BU56" t="b">
        <f>IF([1]Sheet1!BV56="","",[1]Sheet1!BV56)</f>
        <v>1</v>
      </c>
      <c r="BV56" t="str">
        <f>IF([1]Sheet1!BW56="","",[1]Sheet1!BW56)</f>
        <v>BULLISH</v>
      </c>
      <c r="BW56">
        <f>IF([1]Sheet1!BX56="","",[1]Sheet1!BX56)</f>
        <v>16.62</v>
      </c>
      <c r="BX56">
        <f>IF([1]Sheet1!BY56="","",[1]Sheet1!BY56)</f>
        <v>-3.87</v>
      </c>
      <c r="BY56">
        <f>IF([1]Sheet1!BZ56="","",[1]Sheet1!BZ56)</f>
        <v>129.59</v>
      </c>
      <c r="BZ56">
        <f>IF([1]Sheet1!CA56="","",[1]Sheet1!CA56)</f>
        <v>776.6</v>
      </c>
      <c r="CA56">
        <f>IF([1]Sheet1!CB56="","",[1]Sheet1!CB56)</f>
        <v>5.34</v>
      </c>
      <c r="CB56" t="str">
        <f>IF([1]Sheet1!CC56="","",[1]Sheet1!CC56)</f>
        <v>Significant Short Buildup</v>
      </c>
      <c r="CC56">
        <f>IF([1]Sheet1!CD56="","",[1]Sheet1!CD56)</f>
        <v>11.14</v>
      </c>
      <c r="CD56">
        <f>IF([1]Sheet1!CE56="","",[1]Sheet1!CE56)</f>
        <v>-1.1499999999999999</v>
      </c>
      <c r="CE56">
        <f>IF([1]Sheet1!CF56="","",[1]Sheet1!CF56)</f>
        <v>26.49</v>
      </c>
      <c r="CF56" t="str">
        <f>IF([1]Sheet1!CG56="","",[1]Sheet1!CG56)</f>
        <v>Significant Short Buildup</v>
      </c>
      <c r="CG56">
        <f>IF([1]Sheet1!CH56="","",[1]Sheet1!CH56)</f>
        <v>97.22</v>
      </c>
      <c r="CH56" t="str">
        <f>IF([1]Sheet1!CI56="","",[1]Sheet1!CI56)</f>
        <v>NSE:DLF1!</v>
      </c>
      <c r="CI56">
        <f>IF([1]Sheet1!CJ56="","",[1]Sheet1!CJ56)</f>
        <v>90</v>
      </c>
      <c r="CJ56">
        <f>IF([1]Sheet1!CK56="","",[1]Sheet1!CK56)</f>
        <v>750.85</v>
      </c>
      <c r="CK56">
        <f>IF([1]Sheet1!CL56="","",[1]Sheet1!CL56)</f>
        <v>0</v>
      </c>
      <c r="CL56">
        <f>IF([1]Sheet1!CM56="","",[1]Sheet1!CM56)</f>
        <v>0</v>
      </c>
      <c r="CM56" t="str">
        <f>IF([1]Sheet1!CN56="","",[1]Sheet1!CN56)</f>
        <v>Buy</v>
      </c>
      <c r="CN56" t="str">
        <f>IF([1]Sheet1!CO56="","",[1]Sheet1!CO56)</f>
        <v>LAST_WINNER</v>
      </c>
      <c r="CO56">
        <f>IF([1]Sheet1!CP56="","",[1]Sheet1!CP56)</f>
        <v>8</v>
      </c>
      <c r="CP56">
        <f>IF([1]Sheet1!CQ56="","",[1]Sheet1!CQ56)</f>
        <v>760</v>
      </c>
      <c r="CQ56" t="str">
        <f>IF([1]Sheet1!CR56="","",[1]Sheet1!CR56)</f>
        <v>BEARISH</v>
      </c>
      <c r="CR56" t="str">
        <f>IF([1]Sheet1!CS56="","",[1]Sheet1!CS56)</f>
        <v>BEARISH</v>
      </c>
      <c r="CS56" t="b">
        <f>IF([1]Sheet1!CT56="","",[1]Sheet1!CT56)</f>
        <v>1</v>
      </c>
      <c r="CT56" t="str">
        <f>IF([1]Sheet1!CU56="","",[1]Sheet1!CU56)</f>
        <v>na</v>
      </c>
      <c r="CU56" t="str">
        <f>IF([1]Sheet1!CV56="","",[1]Sheet1!CV56)</f>
        <v>na</v>
      </c>
      <c r="CV56" t="str">
        <f>IF([1]Sheet1!CW56="","",[1]Sheet1!CW56)</f>
        <v>BEARISH</v>
      </c>
      <c r="CW56">
        <f>IF([1]Sheet1!CX56="","",[1]Sheet1!CX56)</f>
        <v>1</v>
      </c>
      <c r="CX56">
        <f>IF([1]Sheet1!CY56="","",[1]Sheet1!CY56)</f>
        <v>1</v>
      </c>
      <c r="CY56" t="b">
        <f>IF([1]Sheet1!CZ56="","",[1]Sheet1!CZ56)</f>
        <v>1</v>
      </c>
      <c r="CZ56">
        <f>IF([1]Sheet1!DA56="","",[1]Sheet1!DA56)</f>
        <v>61.57</v>
      </c>
      <c r="DA56">
        <f>IF([1]Sheet1!DB56="","",[1]Sheet1!DB56)</f>
        <v>61.62</v>
      </c>
      <c r="DB56" t="str">
        <f>IF([1]Sheet1!DC56="","",[1]Sheet1!DC56)</f>
        <v/>
      </c>
      <c r="DC56" t="b">
        <f t="shared" si="0"/>
        <v>0</v>
      </c>
      <c r="DD56" t="b">
        <f t="shared" si="1"/>
        <v>0</v>
      </c>
      <c r="DE56" t="b">
        <f t="shared" si="2"/>
        <v>0</v>
      </c>
      <c r="DF56" t="b">
        <f t="shared" si="3"/>
        <v>0</v>
      </c>
      <c r="DG56" t="str">
        <f>IF([1]Sheet1!DH56="","",[1]Sheet1!DH56)</f>
        <v/>
      </c>
    </row>
    <row r="57" spans="1:111" x14ac:dyDescent="0.25">
      <c r="A57" t="str">
        <f>IF([1]Sheet1!B57="","",[1]Sheet1!B57)</f>
        <v>CIPLA</v>
      </c>
      <c r="B57">
        <f>IF([1]Sheet1!C57="","",[1]Sheet1!C57)</f>
        <v>650</v>
      </c>
      <c r="C57">
        <f>IF([1]Sheet1!D57="","",[1]Sheet1!D57)</f>
        <v>10</v>
      </c>
      <c r="D57">
        <f>IF([1]Sheet1!E57="","",[1]Sheet1!E57)</f>
        <v>19500</v>
      </c>
      <c r="E57" t="str">
        <f>IF([1]Sheet1!F57="","",[1]Sheet1!F57)</f>
        <v>Health Technology</v>
      </c>
      <c r="F57" t="str">
        <f>IF([1]Sheet1!G57="","",[1]Sheet1!G57)</f>
        <v>Pharmaceuticals: Other</v>
      </c>
      <c r="G57" t="str">
        <f>IF([1]Sheet1!H57="","",[1]Sheet1!H57)</f>
        <v xml:space="preserve">CIPLA LTD                           </v>
      </c>
      <c r="H57" t="str">
        <f>IF([1]Sheet1!I57="","",[1]Sheet1!I57)</f>
        <v>CIPLA</v>
      </c>
      <c r="I57" t="str">
        <f>IF([1]Sheet1!J57="","",[1]Sheet1!J57)</f>
        <v>NSE:CIPLA!1</v>
      </c>
      <c r="J57" t="str">
        <f>IF([1]Sheet1!K57="","",[1]Sheet1!K57)</f>
        <v>Cipla Ltd.</v>
      </c>
      <c r="K57" t="str">
        <f>IF([1]Sheet1!L57="","",[1]Sheet1!L57)</f>
        <v>#fc5a5a74</v>
      </c>
      <c r="L57">
        <f>IF([1]Sheet1!M57="","",[1]Sheet1!M57)</f>
        <v>1312.3</v>
      </c>
      <c r="M57">
        <f>IF([1]Sheet1!N57="","",[1]Sheet1!N57)</f>
        <v>-1.1673445</v>
      </c>
      <c r="N57">
        <f>IF([1]Sheet1!O57="","",[1]Sheet1!O57)</f>
        <v>-15.5</v>
      </c>
      <c r="O57">
        <f>IF([1]Sheet1!P57="","",[1]Sheet1!P57)</f>
        <v>8726250</v>
      </c>
      <c r="P57">
        <f>IF([1]Sheet1!Q57="","",[1]Sheet1!Q57)</f>
        <v>-0.49659059999999999</v>
      </c>
      <c r="Q57">
        <f>IF([1]Sheet1!R57="","",[1]Sheet1!R57)</f>
        <v>-43550</v>
      </c>
      <c r="R57">
        <f>IF([1]Sheet1!S57="","",[1]Sheet1!S57)</f>
        <v>981</v>
      </c>
      <c r="S57">
        <f>IF([1]Sheet1!T57="","",[1]Sheet1!T57)</f>
        <v>-1.1673445</v>
      </c>
      <c r="T57">
        <f>IF([1]Sheet1!U57="","",[1]Sheet1!U57)</f>
        <v>-1038</v>
      </c>
      <c r="U57" t="str">
        <f>IF([1]Sheet1!V57="","",[1]Sheet1!V57)</f>
        <v>Long Unwinding</v>
      </c>
      <c r="V57">
        <f>IF([1]Sheet1!W57="","",[1]Sheet1!W57)</f>
        <v>1310</v>
      </c>
      <c r="W57">
        <f>IF([1]Sheet1!X57="","",[1]Sheet1!X57)</f>
        <v>1300</v>
      </c>
      <c r="X57">
        <f>IF([1]Sheet1!Y57="","",[1]Sheet1!Y57)</f>
        <v>1290</v>
      </c>
      <c r="Y57">
        <f>IF([1]Sheet1!Z57="","",[1]Sheet1!Z57)</f>
        <v>1280</v>
      </c>
      <c r="Z57">
        <f>IF([1]Sheet1!AA57="","",[1]Sheet1!AA57)</f>
        <v>1270</v>
      </c>
      <c r="AA57">
        <f>IF([1]Sheet1!AB57="","",[1]Sheet1!AB57)</f>
        <v>1320</v>
      </c>
      <c r="AB57">
        <f>IF([1]Sheet1!AC57="","",[1]Sheet1!AC57)</f>
        <v>1330</v>
      </c>
      <c r="AC57">
        <f>IF([1]Sheet1!AD57="","",[1]Sheet1!AD57)</f>
        <v>1340</v>
      </c>
      <c r="AD57">
        <f>IF([1]Sheet1!AE57="","",[1]Sheet1!AE57)</f>
        <v>1350</v>
      </c>
      <c r="AE57" t="str">
        <f>IF([1]Sheet1!AF57="","",[1]Sheet1!AF57)</f>
        <v>1,327.95</v>
      </c>
      <c r="AF57" t="str">
        <f>IF([1]Sheet1!AG57="","",[1]Sheet1!AG57)</f>
        <v>1,335.65</v>
      </c>
      <c r="AG57" t="str">
        <f>IF([1]Sheet1!AH57="","",[1]Sheet1!AH57)</f>
        <v>7.70</v>
      </c>
      <c r="AH57" t="str">
        <f>IF([1]Sheet1!AI57="","",[1]Sheet1!AI57)</f>
        <v>0.58</v>
      </c>
      <c r="AI57" t="str">
        <f>IF([1]Sheet1!AJ57="","",[1]Sheet1!AJ57)</f>
        <v>1,335.65</v>
      </c>
      <c r="AJ57">
        <f>IF([1]Sheet1!AK57="","",[1]Sheet1!AK57)</f>
        <v>2267</v>
      </c>
      <c r="AK57" t="str">
        <f>IF([1]Sheet1!AL57="","",[1]Sheet1!AL57)</f>
        <v>0.30</v>
      </c>
      <c r="AL57" t="str">
        <f>IF([1]Sheet1!AM57="","",[1]Sheet1!AM57)</f>
        <v>-</v>
      </c>
      <c r="AM57" t="str">
        <f>IF([1]Sheet1!AN57="","",[1]Sheet1!AN57)</f>
        <v>-</v>
      </c>
      <c r="AN57" t="str">
        <f>IF([1]Sheet1!AO57="","",[1]Sheet1!AO57)</f>
        <v>-</v>
      </c>
      <c r="AO57" t="str">
        <f>IF([1]Sheet1!AP57="","",[1]Sheet1!AP57)</f>
        <v>VR80</v>
      </c>
      <c r="AP57" t="b">
        <f>IF([1]Sheet1!AQ57="","",[1]Sheet1!AQ57)</f>
        <v>0</v>
      </c>
      <c r="AQ57">
        <f>IF([1]Sheet1!AR57="","",[1]Sheet1!AR57)</f>
        <v>0</v>
      </c>
      <c r="AR57">
        <f>IF([1]Sheet1!AS57="","",[1]Sheet1!AS57)</f>
        <v>0</v>
      </c>
      <c r="AS57">
        <f>IF([1]Sheet1!AT57="","",[1]Sheet1!AT57)</f>
        <v>0</v>
      </c>
      <c r="AT57">
        <f>IF([1]Sheet1!AU57="","",[1]Sheet1!AU57)</f>
        <v>0</v>
      </c>
      <c r="AU57">
        <f>IF([1]Sheet1!AV57="","",[1]Sheet1!AV57)</f>
        <v>0</v>
      </c>
      <c r="AV57">
        <f>IF([1]Sheet1!AW57="","",[1]Sheet1!AW57)</f>
        <v>0</v>
      </c>
      <c r="AW57">
        <f>IF([1]Sheet1!AX57="","",[1]Sheet1!AX57)</f>
        <v>0</v>
      </c>
      <c r="AX57">
        <f>IF([1]Sheet1!AY57="","",[1]Sheet1!AY57)</f>
        <v>0</v>
      </c>
      <c r="AY57">
        <f>IF([1]Sheet1!AZ57="","",[1]Sheet1!AZ57)</f>
        <v>0</v>
      </c>
      <c r="AZ57" t="b">
        <f>IF([1]Sheet1!BA57="","",[1]Sheet1!BA57)</f>
        <v>0</v>
      </c>
      <c r="BA57" t="b">
        <f>IF([1]Sheet1!BB57="","",[1]Sheet1!BB57)</f>
        <v>0</v>
      </c>
      <c r="BB57" t="b">
        <f>IF([1]Sheet1!BC57="","",[1]Sheet1!BC57)</f>
        <v>0</v>
      </c>
      <c r="BC57" t="b">
        <f>IF([1]Sheet1!BD57="","",[1]Sheet1!BD57)</f>
        <v>0</v>
      </c>
      <c r="BD57">
        <f>IF([1]Sheet1!BE57="","",[1]Sheet1!BE57)</f>
        <v>27.89</v>
      </c>
      <c r="BE57">
        <f>IF([1]Sheet1!BF57="","",[1]Sheet1!BF57)</f>
        <v>28.28</v>
      </c>
      <c r="BF57">
        <f>IF([1]Sheet1!BG57="","",[1]Sheet1!BG57)</f>
        <v>0.53</v>
      </c>
      <c r="BG57">
        <f>IF([1]Sheet1!BH57="","",[1]Sheet1!BH57)</f>
        <v>97.58</v>
      </c>
      <c r="BH57">
        <f>IF([1]Sheet1!BI57="","",[1]Sheet1!BI57)</f>
        <v>92.06</v>
      </c>
      <c r="BI57">
        <f>IF([1]Sheet1!BJ57="","",[1]Sheet1!BJ57)</f>
        <v>75.069999999999993</v>
      </c>
      <c r="BJ57" t="b">
        <f>IF([1]Sheet1!BK57="","",[1]Sheet1!BK57)</f>
        <v>1</v>
      </c>
      <c r="BK57">
        <f>IF([1]Sheet1!BL57="","",[1]Sheet1!BL57)</f>
        <v>0.48</v>
      </c>
      <c r="BL57">
        <f>IF([1]Sheet1!BM57="","",[1]Sheet1!BM57)</f>
        <v>10.81</v>
      </c>
      <c r="BM57">
        <f>IF([1]Sheet1!BN57="","",[1]Sheet1!BN57)</f>
        <v>28.67</v>
      </c>
      <c r="BN57" t="str">
        <f>IF([1]Sheet1!BO57="","",[1]Sheet1!BO57)</f>
        <v>2024-01-25</v>
      </c>
      <c r="BO57" t="str">
        <f>IF([1]Sheet1!BP57="","",[1]Sheet1!BP57)</f>
        <v>HEALTHCARE</v>
      </c>
      <c r="BP57">
        <f>IF([1]Sheet1!BQ57="","",[1]Sheet1!BQ57)</f>
        <v>1312.45</v>
      </c>
      <c r="BQ57">
        <f>IF([1]Sheet1!BR57="","",[1]Sheet1!BR57)</f>
        <v>2.02</v>
      </c>
      <c r="BR57">
        <f>IF([1]Sheet1!BS57="","",[1]Sheet1!BS57)</f>
        <v>-15.35</v>
      </c>
      <c r="BS57">
        <f>IF([1]Sheet1!BT57="","",[1]Sheet1!BT57)</f>
        <v>-1.1599999999999999</v>
      </c>
      <c r="BT57" t="b">
        <f>IF([1]Sheet1!BU57="","",[1]Sheet1!BU57)</f>
        <v>1</v>
      </c>
      <c r="BU57" t="b">
        <f>IF([1]Sheet1!BV57="","",[1]Sheet1!BV57)</f>
        <v>1</v>
      </c>
      <c r="BV57" t="str">
        <f>IF([1]Sheet1!BW57="","",[1]Sheet1!BW57)</f>
        <v>BULLISH</v>
      </c>
      <c r="BW57">
        <f>IF([1]Sheet1!BX57="","",[1]Sheet1!BX57)</f>
        <v>-0.75</v>
      </c>
      <c r="BX57">
        <f>IF([1]Sheet1!BY57="","",[1]Sheet1!BY57)</f>
        <v>-0.38</v>
      </c>
      <c r="BY57">
        <f>IF([1]Sheet1!BZ57="","",[1]Sheet1!BZ57)</f>
        <v>44.67</v>
      </c>
      <c r="BZ57">
        <f>IF([1]Sheet1!CA57="","",[1]Sheet1!CA57)</f>
        <v>1312.45</v>
      </c>
      <c r="CA57">
        <f>IF([1]Sheet1!CB57="","",[1]Sheet1!CB57)</f>
        <v>0.53</v>
      </c>
      <c r="CB57" t="str">
        <f>IF([1]Sheet1!CC57="","",[1]Sheet1!CC57)</f>
        <v>Long Unwinding</v>
      </c>
      <c r="CC57">
        <f>IF([1]Sheet1!CD57="","",[1]Sheet1!CD57)</f>
        <v>1.07</v>
      </c>
      <c r="CD57">
        <f>IF([1]Sheet1!CE57="","",[1]Sheet1!CE57)</f>
        <v>-1.1599999999999999</v>
      </c>
      <c r="CE57">
        <f>IF([1]Sheet1!CF57="","",[1]Sheet1!CF57)</f>
        <v>-54.1</v>
      </c>
      <c r="CF57" t="str">
        <f>IF([1]Sheet1!CG57="","",[1]Sheet1!CG57)</f>
        <v>Short Buildup</v>
      </c>
      <c r="CG57">
        <f>IF([1]Sheet1!CH57="","",[1]Sheet1!CH57)</f>
        <v>65.48</v>
      </c>
      <c r="CH57" t="str">
        <f>IF([1]Sheet1!CI57="","",[1]Sheet1!CI57)</f>
        <v>NSE:CIPLA1!</v>
      </c>
      <c r="CI57">
        <f>IF([1]Sheet1!CJ57="","",[1]Sheet1!CJ57)</f>
        <v>16</v>
      </c>
      <c r="CJ57">
        <f>IF([1]Sheet1!CK57="","",[1]Sheet1!CK57)</f>
        <v>1316.35</v>
      </c>
      <c r="CK57">
        <f>IF([1]Sheet1!CL57="","",[1]Sheet1!CL57)</f>
        <v>213</v>
      </c>
      <c r="CL57">
        <f>IF([1]Sheet1!CM57="","",[1]Sheet1!CM57)</f>
        <v>1214.3</v>
      </c>
      <c r="CM57" t="str">
        <f>IF([1]Sheet1!CN57="","",[1]Sheet1!CN57)</f>
        <v>Buy</v>
      </c>
      <c r="CN57" t="str">
        <f>IF([1]Sheet1!CO57="","",[1]Sheet1!CO57)</f>
        <v>LAST_LOSER</v>
      </c>
      <c r="CO57">
        <f>IF([1]Sheet1!CP57="","",[1]Sheet1!CP57)</f>
        <v>16</v>
      </c>
      <c r="CP57">
        <f>IF([1]Sheet1!CQ57="","",[1]Sheet1!CQ57)</f>
        <v>1280</v>
      </c>
      <c r="CQ57" t="str">
        <f>IF([1]Sheet1!CR57="","",[1]Sheet1!CR57)</f>
        <v>BEARISH</v>
      </c>
      <c r="CR57" t="str">
        <f>IF([1]Sheet1!CS57="","",[1]Sheet1!CS57)</f>
        <v>BEARISH</v>
      </c>
      <c r="CS57" t="b">
        <f>IF([1]Sheet1!CT57="","",[1]Sheet1!CT57)</f>
        <v>0</v>
      </c>
      <c r="CT57" t="str">
        <f>IF([1]Sheet1!CU57="","",[1]Sheet1!CU57)</f>
        <v>na</v>
      </c>
      <c r="CU57" t="str">
        <f>IF([1]Sheet1!CV57="","",[1]Sheet1!CV57)</f>
        <v>na</v>
      </c>
      <c r="CV57" t="str">
        <f>IF([1]Sheet1!CW57="","",[1]Sheet1!CW57)</f>
        <v>BULLISH</v>
      </c>
      <c r="CW57">
        <f>IF([1]Sheet1!CX57="","",[1]Sheet1!CX57)</f>
        <v>3</v>
      </c>
      <c r="CX57">
        <f>IF([1]Sheet1!CY57="","",[1]Sheet1!CY57)</f>
        <v>220</v>
      </c>
      <c r="CY57" t="b">
        <f>IF([1]Sheet1!CZ57="","",[1]Sheet1!CZ57)</f>
        <v>1</v>
      </c>
      <c r="CZ57">
        <f>IF([1]Sheet1!DA57="","",[1]Sheet1!DA57)</f>
        <v>14.04</v>
      </c>
      <c r="DA57">
        <f>IF([1]Sheet1!DB57="","",[1]Sheet1!DB57)</f>
        <v>14.24</v>
      </c>
      <c r="DB57" t="str">
        <f>IF([1]Sheet1!DC57="","",[1]Sheet1!DC57)</f>
        <v/>
      </c>
      <c r="DC57" t="b">
        <f t="shared" si="0"/>
        <v>0</v>
      </c>
      <c r="DD57" t="b">
        <f t="shared" si="1"/>
        <v>0</v>
      </c>
      <c r="DE57" t="b">
        <f t="shared" si="2"/>
        <v>0</v>
      </c>
      <c r="DF57" t="b">
        <f t="shared" si="3"/>
        <v>0</v>
      </c>
      <c r="DG57" t="str">
        <f>IF([1]Sheet1!DH57="","",[1]Sheet1!DH57)</f>
        <v/>
      </c>
    </row>
    <row r="58" spans="1:111" x14ac:dyDescent="0.25">
      <c r="A58" t="str">
        <f>IF([1]Sheet1!B58="","",[1]Sheet1!B58)</f>
        <v>BAJAJFINSV</v>
      </c>
      <c r="B58">
        <f>IF([1]Sheet1!C58="","",[1]Sheet1!C58)</f>
        <v>500</v>
      </c>
      <c r="C58">
        <f>IF([1]Sheet1!D58="","",[1]Sheet1!D58)</f>
        <v>20</v>
      </c>
      <c r="D58">
        <f>IF([1]Sheet1!E58="","",[1]Sheet1!E58)</f>
        <v>15000</v>
      </c>
      <c r="E58" t="str">
        <f>IF([1]Sheet1!F58="","",[1]Sheet1!F58)</f>
        <v>Finance</v>
      </c>
      <c r="F58" t="str">
        <f>IF([1]Sheet1!G58="","",[1]Sheet1!G58)</f>
        <v>Life/Health Insurance</v>
      </c>
      <c r="G58" t="str">
        <f>IF([1]Sheet1!H58="","",[1]Sheet1!H58)</f>
        <v xml:space="preserve">BAJAJ FINSERV LTD.                  </v>
      </c>
      <c r="H58" t="str">
        <f>IF([1]Sheet1!I58="","",[1]Sheet1!I58)</f>
        <v>BAJAJFINSV</v>
      </c>
      <c r="I58" t="str">
        <f>IF([1]Sheet1!J58="","",[1]Sheet1!J58)</f>
        <v>NSE:BAJAJFINSV!1</v>
      </c>
      <c r="J58" t="str">
        <f>IF([1]Sheet1!K58="","",[1]Sheet1!K58)</f>
        <v>Bajaj Finserv Ltd.</v>
      </c>
      <c r="K58" t="str">
        <f>IF([1]Sheet1!L58="","",[1]Sheet1!L58)</f>
        <v>#fc5a5a73</v>
      </c>
      <c r="L58">
        <f>IF([1]Sheet1!M58="","",[1]Sheet1!M58)</f>
        <v>1581.55</v>
      </c>
      <c r="M58">
        <f>IF([1]Sheet1!N58="","",[1]Sheet1!N58)</f>
        <v>-1.153125</v>
      </c>
      <c r="N58">
        <f>IF([1]Sheet1!O58="","",[1]Sheet1!O58)</f>
        <v>-18.45</v>
      </c>
      <c r="O58">
        <f>IF([1]Sheet1!P58="","",[1]Sheet1!P58)</f>
        <v>7917500</v>
      </c>
      <c r="P58">
        <f>IF([1]Sheet1!Q58="","",[1]Sheet1!Q58)</f>
        <v>-6.5891929999999999</v>
      </c>
      <c r="Q58">
        <f>IF([1]Sheet1!R58="","",[1]Sheet1!R58)</f>
        <v>-558500</v>
      </c>
      <c r="R58">
        <f>IF([1]Sheet1!S58="","",[1]Sheet1!S58)</f>
        <v>2891</v>
      </c>
      <c r="S58">
        <f>IF([1]Sheet1!T58="","",[1]Sheet1!T58)</f>
        <v>-1.153125</v>
      </c>
      <c r="T58">
        <f>IF([1]Sheet1!U58="","",[1]Sheet1!U58)</f>
        <v>-1001</v>
      </c>
      <c r="U58" t="str">
        <f>IF([1]Sheet1!V58="","",[1]Sheet1!V58)</f>
        <v>Long Unwinding</v>
      </c>
      <c r="V58">
        <f>IF([1]Sheet1!W58="","",[1]Sheet1!W58)</f>
        <v>1580</v>
      </c>
      <c r="W58">
        <f>IF([1]Sheet1!X58="","",[1]Sheet1!X58)</f>
        <v>1560</v>
      </c>
      <c r="X58">
        <f>IF([1]Sheet1!Y58="","",[1]Sheet1!Y58)</f>
        <v>1540</v>
      </c>
      <c r="Y58">
        <f>IF([1]Sheet1!Z58="","",[1]Sheet1!Z58)</f>
        <v>1520</v>
      </c>
      <c r="Z58">
        <f>IF([1]Sheet1!AA58="","",[1]Sheet1!AA58)</f>
        <v>1500</v>
      </c>
      <c r="AA58">
        <f>IF([1]Sheet1!AB58="","",[1]Sheet1!AB58)</f>
        <v>1600</v>
      </c>
      <c r="AB58">
        <f>IF([1]Sheet1!AC58="","",[1]Sheet1!AC58)</f>
        <v>1620</v>
      </c>
      <c r="AC58">
        <f>IF([1]Sheet1!AD58="","",[1]Sheet1!AD58)</f>
        <v>1640</v>
      </c>
      <c r="AD58">
        <f>IF([1]Sheet1!AE58="","",[1]Sheet1!AE58)</f>
        <v>1660</v>
      </c>
      <c r="AE58" t="str">
        <f>IF([1]Sheet1!AF58="","",[1]Sheet1!AF58)</f>
        <v>1,600.50</v>
      </c>
      <c r="AF58" t="str">
        <f>IF([1]Sheet1!AG58="","",[1]Sheet1!AG58)</f>
        <v>1,600.50</v>
      </c>
      <c r="AG58" t="str">
        <f>IF([1]Sheet1!AH58="","",[1]Sheet1!AH58)</f>
        <v>-</v>
      </c>
      <c r="AH58" t="str">
        <f>IF([1]Sheet1!AI58="","",[1]Sheet1!AI58)</f>
        <v>-</v>
      </c>
      <c r="AI58" t="str">
        <f>IF([1]Sheet1!AJ58="","",[1]Sheet1!AJ58)</f>
        <v>1,600.50</v>
      </c>
      <c r="AJ58">
        <f>IF([1]Sheet1!AK58="","",[1]Sheet1!AK58)</f>
        <v>1496</v>
      </c>
      <c r="AK58" t="str">
        <f>IF([1]Sheet1!AL58="","",[1]Sheet1!AL58)</f>
        <v>0.24</v>
      </c>
      <c r="AL58" t="str">
        <f>IF([1]Sheet1!AM58="","",[1]Sheet1!AM58)</f>
        <v>-</v>
      </c>
      <c r="AM58" t="str">
        <f>IF([1]Sheet1!AN58="","",[1]Sheet1!AN58)</f>
        <v>-</v>
      </c>
      <c r="AN58" t="str">
        <f>IF([1]Sheet1!AO58="","",[1]Sheet1!AO58)</f>
        <v>-</v>
      </c>
      <c r="AO58" t="str">
        <f>IF([1]Sheet1!AP58="","",[1]Sheet1!AP58)</f>
        <v>VR91</v>
      </c>
      <c r="AP58" t="b">
        <f>IF([1]Sheet1!AQ58="","",[1]Sheet1!AQ58)</f>
        <v>0</v>
      </c>
      <c r="AQ58">
        <f>IF([1]Sheet1!AR58="","",[1]Sheet1!AR58)</f>
        <v>0</v>
      </c>
      <c r="AR58">
        <f>IF([1]Sheet1!AS58="","",[1]Sheet1!AS58)</f>
        <v>0</v>
      </c>
      <c r="AS58">
        <f>IF([1]Sheet1!AT58="","",[1]Sheet1!AT58)</f>
        <v>0</v>
      </c>
      <c r="AT58">
        <f>IF([1]Sheet1!AU58="","",[1]Sheet1!AU58)</f>
        <v>0</v>
      </c>
      <c r="AU58">
        <f>IF([1]Sheet1!AV58="","",[1]Sheet1!AV58)</f>
        <v>0</v>
      </c>
      <c r="AV58">
        <f>IF([1]Sheet1!AW58="","",[1]Sheet1!AW58)</f>
        <v>0</v>
      </c>
      <c r="AW58">
        <f>IF([1]Sheet1!AX58="","",[1]Sheet1!AX58)</f>
        <v>0</v>
      </c>
      <c r="AX58">
        <f>IF([1]Sheet1!AY58="","",[1]Sheet1!AY58)</f>
        <v>0</v>
      </c>
      <c r="AY58">
        <f>IF([1]Sheet1!AZ58="","",[1]Sheet1!AZ58)</f>
        <v>0</v>
      </c>
      <c r="AZ58" t="b">
        <f>IF([1]Sheet1!BA58="","",[1]Sheet1!BA58)</f>
        <v>0</v>
      </c>
      <c r="BA58" t="b">
        <f>IF([1]Sheet1!BB58="","",[1]Sheet1!BB58)</f>
        <v>0</v>
      </c>
      <c r="BB58" t="b">
        <f>IF([1]Sheet1!BC58="","",[1]Sheet1!BC58)</f>
        <v>0</v>
      </c>
      <c r="BC58" t="b">
        <f>IF([1]Sheet1!BD58="","",[1]Sheet1!BD58)</f>
        <v>0</v>
      </c>
      <c r="BD58">
        <f>IF([1]Sheet1!BE58="","",[1]Sheet1!BE58)</f>
        <v>30.1</v>
      </c>
      <c r="BE58">
        <f>IF([1]Sheet1!BF58="","",[1]Sheet1!BF58)</f>
        <v>27.1</v>
      </c>
      <c r="BF58">
        <f>IF([1]Sheet1!BG58="","",[1]Sheet1!BG58)</f>
        <v>-0.11</v>
      </c>
      <c r="BG58">
        <f>IF([1]Sheet1!BH58="","",[1]Sheet1!BH58)</f>
        <v>70.56</v>
      </c>
      <c r="BH58">
        <f>IF([1]Sheet1!BI58="","",[1]Sheet1!BI58)</f>
        <v>79.37</v>
      </c>
      <c r="BI58">
        <f>IF([1]Sheet1!BJ58="","",[1]Sheet1!BJ58)</f>
        <v>44.56</v>
      </c>
      <c r="BJ58" t="b">
        <f>IF([1]Sheet1!BK58="","",[1]Sheet1!BK58)</f>
        <v>1</v>
      </c>
      <c r="BK58">
        <f>IF([1]Sheet1!BL58="","",[1]Sheet1!BL58)</f>
        <v>0.42</v>
      </c>
      <c r="BL58">
        <f>IF([1]Sheet1!BM58="","",[1]Sheet1!BM58)</f>
        <v>15.94</v>
      </c>
      <c r="BM58">
        <f>IF([1]Sheet1!BN58="","",[1]Sheet1!BN58)</f>
        <v>24.11</v>
      </c>
      <c r="BN58" t="str">
        <f>IF([1]Sheet1!BO58="","",[1]Sheet1!BO58)</f>
        <v>2024-01-30</v>
      </c>
      <c r="BO58" t="str">
        <f>IF([1]Sheet1!BP58="","",[1]Sheet1!BP58)</f>
        <v>FINANCIAL SERVICES</v>
      </c>
      <c r="BP58">
        <f>IF([1]Sheet1!BQ58="","",[1]Sheet1!BQ58)</f>
        <v>1585.2</v>
      </c>
      <c r="BQ58">
        <f>IF([1]Sheet1!BR58="","",[1]Sheet1!BR58)</f>
        <v>2.11</v>
      </c>
      <c r="BR58">
        <f>IF([1]Sheet1!BS58="","",[1]Sheet1!BS58)</f>
        <v>-14.8</v>
      </c>
      <c r="BS58">
        <f>IF([1]Sheet1!BT58="","",[1]Sheet1!BT58)</f>
        <v>-0.92</v>
      </c>
      <c r="BT58" t="b">
        <f>IF([1]Sheet1!BU58="","",[1]Sheet1!BU58)</f>
        <v>0</v>
      </c>
      <c r="BU58" t="b">
        <f>IF([1]Sheet1!BV58="","",[1]Sheet1!BV58)</f>
        <v>1</v>
      </c>
      <c r="BV58" t="str">
        <f>IF([1]Sheet1!BW58="","",[1]Sheet1!BW58)</f>
        <v>BEARISH</v>
      </c>
      <c r="BW58">
        <f>IF([1]Sheet1!BX58="","",[1]Sheet1!BX58)</f>
        <v>11.11</v>
      </c>
      <c r="BX58">
        <f>IF([1]Sheet1!BY58="","",[1]Sheet1!BY58)</f>
        <v>-3.19</v>
      </c>
      <c r="BY58">
        <f>IF([1]Sheet1!BZ58="","",[1]Sheet1!BZ58)</f>
        <v>96.22</v>
      </c>
      <c r="BZ58">
        <f>IF([1]Sheet1!CA58="","",[1]Sheet1!CA58)</f>
        <v>1585.2</v>
      </c>
      <c r="CA58">
        <f>IF([1]Sheet1!CB58="","",[1]Sheet1!CB58)</f>
        <v>-0.11</v>
      </c>
      <c r="CB58" t="str">
        <f>IF([1]Sheet1!CC58="","",[1]Sheet1!CC58)</f>
        <v>Significant Short Buildup</v>
      </c>
      <c r="CC58">
        <f>IF([1]Sheet1!CD58="","",[1]Sheet1!CD58)</f>
        <v>7.49</v>
      </c>
      <c r="CD58">
        <f>IF([1]Sheet1!CE58="","",[1]Sheet1!CE58)</f>
        <v>-0.93</v>
      </c>
      <c r="CE58">
        <f>IF([1]Sheet1!CF58="","",[1]Sheet1!CF58)</f>
        <v>-13.33</v>
      </c>
      <c r="CF58" t="str">
        <f>IF([1]Sheet1!CG58="","",[1]Sheet1!CG58)</f>
        <v>Short Buildup</v>
      </c>
      <c r="CG58">
        <f>IF([1]Sheet1!CH58="","",[1]Sheet1!CH58)</f>
        <v>84.92</v>
      </c>
      <c r="CH58" t="str">
        <f>IF([1]Sheet1!CI58="","",[1]Sheet1!CI58)</f>
        <v>NSE:BAJAJFINSV1!</v>
      </c>
      <c r="CI58">
        <f>IF([1]Sheet1!CJ58="","",[1]Sheet1!CJ58)</f>
        <v>55</v>
      </c>
      <c r="CJ58">
        <f>IF([1]Sheet1!CK58="","",[1]Sheet1!CK58)</f>
        <v>1697.35</v>
      </c>
      <c r="CK58">
        <f>IF([1]Sheet1!CL58="","",[1]Sheet1!CL58)</f>
        <v>46</v>
      </c>
      <c r="CL58">
        <f>IF([1]Sheet1!CM58="","",[1]Sheet1!CM58)</f>
        <v>1652.5</v>
      </c>
      <c r="CM58" t="str">
        <f>IF([1]Sheet1!CN58="","",[1]Sheet1!CN58)</f>
        <v>Buy</v>
      </c>
      <c r="CN58" t="str">
        <f>IF([1]Sheet1!CO58="","",[1]Sheet1!CO58)</f>
        <v>LAST_WINNER</v>
      </c>
      <c r="CO58">
        <f>IF([1]Sheet1!CP58="","",[1]Sheet1!CP58)</f>
        <v>8</v>
      </c>
      <c r="CP58">
        <f>IF([1]Sheet1!CQ58="","",[1]Sheet1!CQ58)</f>
        <v>1560</v>
      </c>
      <c r="CQ58" t="str">
        <f>IF([1]Sheet1!CR58="","",[1]Sheet1!CR58)</f>
        <v>BEARISH</v>
      </c>
      <c r="CR58" t="str">
        <f>IF([1]Sheet1!CS58="","",[1]Sheet1!CS58)</f>
        <v>BEARISH</v>
      </c>
      <c r="CS58" t="b">
        <f>IF([1]Sheet1!CT58="","",[1]Sheet1!CT58)</f>
        <v>1</v>
      </c>
      <c r="CT58" t="str">
        <f>IF([1]Sheet1!CU58="","",[1]Sheet1!CU58)</f>
        <v>BEARISH_ALIGNMENT</v>
      </c>
      <c r="CU58" t="str">
        <f>IF([1]Sheet1!CV58="","",[1]Sheet1!CV58)</f>
        <v>BEARISH_ALIGNMENT</v>
      </c>
      <c r="CV58" t="str">
        <f>IF([1]Sheet1!CW58="","",[1]Sheet1!CW58)</f>
        <v>BEARISH</v>
      </c>
      <c r="CW58">
        <f>IF([1]Sheet1!CX58="","",[1]Sheet1!CX58)</f>
        <v>8</v>
      </c>
      <c r="CX58">
        <f>IF([1]Sheet1!CY58="","",[1]Sheet1!CY58)</f>
        <v>276</v>
      </c>
      <c r="CY58" t="b">
        <f>IF([1]Sheet1!CZ58="","",[1]Sheet1!CZ58)</f>
        <v>0</v>
      </c>
      <c r="CZ58">
        <f>IF([1]Sheet1!DA58="","",[1]Sheet1!DA58)</f>
        <v>16.37</v>
      </c>
      <c r="DA58">
        <f>IF([1]Sheet1!DB58="","",[1]Sheet1!DB58)</f>
        <v>16.850000000000001</v>
      </c>
      <c r="DB58" t="str">
        <f>IF([1]Sheet1!DC58="","",[1]Sheet1!DC58)</f>
        <v/>
      </c>
      <c r="DC58" t="b">
        <f t="shared" si="0"/>
        <v>0</v>
      </c>
      <c r="DD58" t="b">
        <f t="shared" si="1"/>
        <v>1</v>
      </c>
      <c r="DE58" t="b">
        <f t="shared" si="2"/>
        <v>0</v>
      </c>
      <c r="DF58" t="b">
        <f t="shared" si="3"/>
        <v>0</v>
      </c>
      <c r="DG58" t="str">
        <f>IF([1]Sheet1!DH58="","",[1]Sheet1!DH58)</f>
        <v/>
      </c>
    </row>
    <row r="59" spans="1:111" x14ac:dyDescent="0.25">
      <c r="A59" t="str">
        <f>IF([1]Sheet1!B59="","",[1]Sheet1!B59)</f>
        <v>OBEROIRLTY</v>
      </c>
      <c r="B59">
        <f>IF([1]Sheet1!C59="","",[1]Sheet1!C59)</f>
        <v>700</v>
      </c>
      <c r="C59">
        <f>IF([1]Sheet1!D59="","",[1]Sheet1!D59)</f>
        <v>20</v>
      </c>
      <c r="D59">
        <f>IF([1]Sheet1!E59="","",[1]Sheet1!E59)</f>
        <v>21000</v>
      </c>
      <c r="E59" t="str">
        <f>IF([1]Sheet1!F59="","",[1]Sheet1!F59)</f>
        <v>Finance</v>
      </c>
      <c r="F59" t="str">
        <f>IF([1]Sheet1!G59="","",[1]Sheet1!G59)</f>
        <v>Real Estate Development</v>
      </c>
      <c r="G59" t="str">
        <f>IF([1]Sheet1!H59="","",[1]Sheet1!H59)</f>
        <v xml:space="preserve">OBEROI REALTY LIMITED               </v>
      </c>
      <c r="H59" t="str">
        <f>IF([1]Sheet1!I59="","",[1]Sheet1!I59)</f>
        <v>OBEROIRLTY</v>
      </c>
      <c r="I59" t="str">
        <f>IF([1]Sheet1!J59="","",[1]Sheet1!J59)</f>
        <v>NSE:OBEROIRLTY!1</v>
      </c>
      <c r="J59" t="str">
        <f>IF([1]Sheet1!K59="","",[1]Sheet1!K59)</f>
        <v>Oberoi Realty Ltd.</v>
      </c>
      <c r="K59" t="str">
        <f>IF([1]Sheet1!L59="","",[1]Sheet1!L59)</f>
        <v>#fc5a5a73</v>
      </c>
      <c r="L59">
        <f>IF([1]Sheet1!M59="","",[1]Sheet1!M59)</f>
        <v>1504.5</v>
      </c>
      <c r="M59">
        <f>IF([1]Sheet1!N59="","",[1]Sheet1!N59)</f>
        <v>-1.1498029000000001</v>
      </c>
      <c r="N59">
        <f>IF([1]Sheet1!O59="","",[1]Sheet1!O59)</f>
        <v>-17.5</v>
      </c>
      <c r="O59">
        <f>IF([1]Sheet1!P59="","",[1]Sheet1!P59)</f>
        <v>5208700</v>
      </c>
      <c r="P59">
        <f>IF([1]Sheet1!Q59="","",[1]Sheet1!Q59)</f>
        <v>-0.60112209999999999</v>
      </c>
      <c r="Q59">
        <f>IF([1]Sheet1!R59="","",[1]Sheet1!R59)</f>
        <v>-31500</v>
      </c>
      <c r="R59">
        <f>IF([1]Sheet1!S59="","",[1]Sheet1!S59)</f>
        <v>960</v>
      </c>
      <c r="S59">
        <f>IF([1]Sheet1!T59="","",[1]Sheet1!T59)</f>
        <v>-1.1498029000000001</v>
      </c>
      <c r="T59">
        <f>IF([1]Sheet1!U59="","",[1]Sheet1!U59)</f>
        <v>-1767</v>
      </c>
      <c r="U59" t="str">
        <f>IF([1]Sheet1!V59="","",[1]Sheet1!V59)</f>
        <v>Long Unwinding</v>
      </c>
      <c r="V59">
        <f>IF([1]Sheet1!W59="","",[1]Sheet1!W59)</f>
        <v>1500</v>
      </c>
      <c r="W59">
        <f>IF([1]Sheet1!X59="","",[1]Sheet1!X59)</f>
        <v>1480</v>
      </c>
      <c r="X59">
        <f>IF([1]Sheet1!Y59="","",[1]Sheet1!Y59)</f>
        <v>1460</v>
      </c>
      <c r="Y59">
        <f>IF([1]Sheet1!Z59="","",[1]Sheet1!Z59)</f>
        <v>1440</v>
      </c>
      <c r="Z59">
        <f>IF([1]Sheet1!AA59="","",[1]Sheet1!AA59)</f>
        <v>1420</v>
      </c>
      <c r="AA59">
        <f>IF([1]Sheet1!AB59="","",[1]Sheet1!AB59)</f>
        <v>1520</v>
      </c>
      <c r="AB59">
        <f>IF([1]Sheet1!AC59="","",[1]Sheet1!AC59)</f>
        <v>1540</v>
      </c>
      <c r="AC59">
        <f>IF([1]Sheet1!AD59="","",[1]Sheet1!AD59)</f>
        <v>1560</v>
      </c>
      <c r="AD59">
        <f>IF([1]Sheet1!AE59="","",[1]Sheet1!AE59)</f>
        <v>1580</v>
      </c>
      <c r="AE59" t="str">
        <f>IF([1]Sheet1!AF59="","",[1]Sheet1!AF59)</f>
        <v>1,519.00</v>
      </c>
      <c r="AF59" t="str">
        <f>IF([1]Sheet1!AG59="","",[1]Sheet1!AG59)</f>
        <v>1,525.00</v>
      </c>
      <c r="AG59" t="str">
        <f>IF([1]Sheet1!AH59="","",[1]Sheet1!AH59)</f>
        <v>6.00</v>
      </c>
      <c r="AH59" t="str">
        <f>IF([1]Sheet1!AI59="","",[1]Sheet1!AI59)</f>
        <v>0.39</v>
      </c>
      <c r="AI59" t="str">
        <f>IF([1]Sheet1!AJ59="","",[1]Sheet1!AJ59)</f>
        <v>1,525.00</v>
      </c>
      <c r="AJ59">
        <f>IF([1]Sheet1!AK59="","",[1]Sheet1!AK59)</f>
        <v>52</v>
      </c>
      <c r="AK59" t="str">
        <f>IF([1]Sheet1!AL59="","",[1]Sheet1!AL59)</f>
        <v>0.01</v>
      </c>
      <c r="AL59" t="str">
        <f>IF([1]Sheet1!AM59="","",[1]Sheet1!AM59)</f>
        <v>-</v>
      </c>
      <c r="AM59" t="str">
        <f>IF([1]Sheet1!AN59="","",[1]Sheet1!AN59)</f>
        <v>-</v>
      </c>
      <c r="AN59" t="str">
        <f>IF([1]Sheet1!AO59="","",[1]Sheet1!AO59)</f>
        <v>-</v>
      </c>
      <c r="AO59" t="str">
        <f>IF([1]Sheet1!AP59="","",[1]Sheet1!AP59)</f>
        <v>VR173</v>
      </c>
      <c r="AP59" t="b">
        <f>IF([1]Sheet1!AQ59="","",[1]Sheet1!AQ59)</f>
        <v>0</v>
      </c>
      <c r="AQ59">
        <f>IF([1]Sheet1!AR59="","",[1]Sheet1!AR59)</f>
        <v>0</v>
      </c>
      <c r="AR59">
        <f>IF([1]Sheet1!AS59="","",[1]Sheet1!AS59)</f>
        <v>0</v>
      </c>
      <c r="AS59">
        <f>IF([1]Sheet1!AT59="","",[1]Sheet1!AT59)</f>
        <v>0</v>
      </c>
      <c r="AT59">
        <f>IF([1]Sheet1!AU59="","",[1]Sheet1!AU59)</f>
        <v>0</v>
      </c>
      <c r="AU59">
        <f>IF([1]Sheet1!AV59="","",[1]Sheet1!AV59)</f>
        <v>0</v>
      </c>
      <c r="AV59">
        <f>IF([1]Sheet1!AW59="","",[1]Sheet1!AW59)</f>
        <v>0</v>
      </c>
      <c r="AW59">
        <f>IF([1]Sheet1!AX59="","",[1]Sheet1!AX59)</f>
        <v>0</v>
      </c>
      <c r="AX59">
        <f>IF([1]Sheet1!AY59="","",[1]Sheet1!AY59)</f>
        <v>0</v>
      </c>
      <c r="AY59">
        <f>IF([1]Sheet1!AZ59="","",[1]Sheet1!AZ59)</f>
        <v>0</v>
      </c>
      <c r="AZ59" t="b">
        <f>IF([1]Sheet1!BA59="","",[1]Sheet1!BA59)</f>
        <v>0</v>
      </c>
      <c r="BA59" t="b">
        <f>IF([1]Sheet1!BB59="","",[1]Sheet1!BB59)</f>
        <v>0</v>
      </c>
      <c r="BB59" t="b">
        <f>IF([1]Sheet1!BC59="","",[1]Sheet1!BC59)</f>
        <v>0</v>
      </c>
      <c r="BC59" t="b">
        <f>IF([1]Sheet1!BD59="","",[1]Sheet1!BD59)</f>
        <v>0</v>
      </c>
      <c r="BD59">
        <f>IF([1]Sheet1!BE59="","",[1]Sheet1!BE59)</f>
        <v>41.91</v>
      </c>
      <c r="BE59">
        <f>IF([1]Sheet1!BF59="","",[1]Sheet1!BF59)</f>
        <v>47.45</v>
      </c>
      <c r="BF59">
        <f>IF([1]Sheet1!BG59="","",[1]Sheet1!BG59)</f>
        <v>13.71</v>
      </c>
      <c r="BG59">
        <f>IF([1]Sheet1!BH59="","",[1]Sheet1!BH59)</f>
        <v>100</v>
      </c>
      <c r="BH59">
        <f>IF([1]Sheet1!BI59="","",[1]Sheet1!BI59)</f>
        <v>100</v>
      </c>
      <c r="BI59">
        <f>IF([1]Sheet1!BJ59="","",[1]Sheet1!BJ59)</f>
        <v>100</v>
      </c>
      <c r="BJ59" t="b">
        <f>IF([1]Sheet1!BK59="","",[1]Sheet1!BK59)</f>
        <v>0</v>
      </c>
      <c r="BK59">
        <f>IF([1]Sheet1!BL59="","",[1]Sheet1!BL59)</f>
        <v>0.35</v>
      </c>
      <c r="BL59">
        <f>IF([1]Sheet1!BM59="","",[1]Sheet1!BM59)</f>
        <v>-44.01</v>
      </c>
      <c r="BM59">
        <f>IF([1]Sheet1!BN59="","",[1]Sheet1!BN59)</f>
        <v>52.98</v>
      </c>
      <c r="BN59" t="str">
        <f>IF([1]Sheet1!BO59="","",[1]Sheet1!BO59)</f>
        <v>2024-01-22</v>
      </c>
      <c r="BO59" t="str">
        <f>IF([1]Sheet1!BP59="","",[1]Sheet1!BP59)</f>
        <v>REALTY</v>
      </c>
      <c r="BP59">
        <f>IF([1]Sheet1!BQ59="","",[1]Sheet1!BQ59)</f>
        <v>1507.85</v>
      </c>
      <c r="BQ59">
        <f>IF([1]Sheet1!BR59="","",[1]Sheet1!BR59)</f>
        <v>4.26</v>
      </c>
      <c r="BR59">
        <f>IF([1]Sheet1!BS59="","",[1]Sheet1!BS59)</f>
        <v>-14.15</v>
      </c>
      <c r="BS59">
        <f>IF([1]Sheet1!BT59="","",[1]Sheet1!BT59)</f>
        <v>-0.93</v>
      </c>
      <c r="BT59" t="b">
        <f>IF([1]Sheet1!BU59="","",[1]Sheet1!BU59)</f>
        <v>1</v>
      </c>
      <c r="BU59" t="b">
        <f>IF([1]Sheet1!BV59="","",[1]Sheet1!BV59)</f>
        <v>1</v>
      </c>
      <c r="BV59">
        <f>IF([1]Sheet1!BW59="","",[1]Sheet1!BW59)</f>
        <v>0</v>
      </c>
      <c r="BW59">
        <f>IF([1]Sheet1!BX59="","",[1]Sheet1!BX59)</f>
        <v>7.88</v>
      </c>
      <c r="BX59">
        <f>IF([1]Sheet1!BY59="","",[1]Sheet1!BY59)</f>
        <v>-4.09</v>
      </c>
      <c r="BY59">
        <f>IF([1]Sheet1!BZ59="","",[1]Sheet1!BZ59)</f>
        <v>58.22</v>
      </c>
      <c r="BZ59">
        <f>IF([1]Sheet1!CA59="","",[1]Sheet1!CA59)</f>
        <v>1507.85</v>
      </c>
      <c r="CA59">
        <f>IF([1]Sheet1!CB59="","",[1]Sheet1!CB59)</f>
        <v>13.68</v>
      </c>
      <c r="CB59" t="str">
        <f>IF([1]Sheet1!CC59="","",[1]Sheet1!CC59)</f>
        <v>Significant Short Buildup</v>
      </c>
      <c r="CC59">
        <f>IF([1]Sheet1!CD59="","",[1]Sheet1!CD59)</f>
        <v>1.1399999999999999</v>
      </c>
      <c r="CD59">
        <f>IF([1]Sheet1!CE59="","",[1]Sheet1!CE59)</f>
        <v>-0.93</v>
      </c>
      <c r="CE59">
        <f>IF([1]Sheet1!CF59="","",[1]Sheet1!CF59)</f>
        <v>-67.13</v>
      </c>
      <c r="CF59" t="str">
        <f>IF([1]Sheet1!CG59="","",[1]Sheet1!CG59)</f>
        <v>Short Buildup</v>
      </c>
      <c r="CG59">
        <f>IF([1]Sheet1!CH59="","",[1]Sheet1!CH59)</f>
        <v>87.7</v>
      </c>
      <c r="CH59" t="str">
        <f>IF([1]Sheet1!CI59="","",[1]Sheet1!CI59)</f>
        <v>NSE:OBEROIRLTY1!</v>
      </c>
      <c r="CI59">
        <f>IF([1]Sheet1!CJ59="","",[1]Sheet1!CJ59)</f>
        <v>0</v>
      </c>
      <c r="CJ59">
        <f>IF([1]Sheet1!CK59="","",[1]Sheet1!CK59)</f>
        <v>0</v>
      </c>
      <c r="CK59">
        <f>IF([1]Sheet1!CL59="","",[1]Sheet1!CL59)</f>
        <v>0</v>
      </c>
      <c r="CL59">
        <f>IF([1]Sheet1!CM59="","",[1]Sheet1!CM59)</f>
        <v>0</v>
      </c>
      <c r="CM59">
        <f>IF([1]Sheet1!CN59="","",[1]Sheet1!CN59)</f>
        <v>0</v>
      </c>
      <c r="CN59">
        <f>IF([1]Sheet1!CO59="","",[1]Sheet1!CO59)</f>
        <v>0</v>
      </c>
      <c r="CO59">
        <f>IF([1]Sheet1!CP59="","",[1]Sheet1!CP59)</f>
        <v>0</v>
      </c>
      <c r="CP59">
        <f>IF([1]Sheet1!CQ59="","",[1]Sheet1!CQ59)</f>
        <v>0</v>
      </c>
      <c r="CQ59" t="str">
        <f>IF([1]Sheet1!CR59="","",[1]Sheet1!CR59)</f>
        <v>BEARISH</v>
      </c>
      <c r="CR59" t="str">
        <f>IF([1]Sheet1!CS59="","",[1]Sheet1!CS59)</f>
        <v>BEARISH</v>
      </c>
      <c r="CS59" t="b">
        <f>IF([1]Sheet1!CT59="","",[1]Sheet1!CT59)</f>
        <v>1</v>
      </c>
      <c r="CT59" t="str">
        <f>IF([1]Sheet1!CU59="","",[1]Sheet1!CU59)</f>
        <v>na</v>
      </c>
      <c r="CU59" t="str">
        <f>IF([1]Sheet1!CV59="","",[1]Sheet1!CV59)</f>
        <v>na</v>
      </c>
      <c r="CV59" t="str">
        <f>IF([1]Sheet1!CW59="","",[1]Sheet1!CW59)</f>
        <v>na</v>
      </c>
      <c r="CW59">
        <f>IF([1]Sheet1!CX59="","",[1]Sheet1!CX59)</f>
        <v>0</v>
      </c>
      <c r="CX59">
        <f>IF([1]Sheet1!CY59="","",[1]Sheet1!CY59)</f>
        <v>0</v>
      </c>
      <c r="CY59" t="b">
        <f>IF([1]Sheet1!CZ59="","",[1]Sheet1!CZ59)</f>
        <v>0</v>
      </c>
      <c r="CZ59">
        <f>IF([1]Sheet1!DA59="","",[1]Sheet1!DA59)</f>
        <v>37.799999999999997</v>
      </c>
      <c r="DA59">
        <f>IF([1]Sheet1!DB59="","",[1]Sheet1!DB59)</f>
        <v>35.659999999999997</v>
      </c>
      <c r="DB59" t="str">
        <f>IF([1]Sheet1!DC59="","",[1]Sheet1!DC59)</f>
        <v/>
      </c>
      <c r="DC59" t="b">
        <f t="shared" si="0"/>
        <v>0</v>
      </c>
      <c r="DD59" t="b">
        <f t="shared" si="1"/>
        <v>0</v>
      </c>
      <c r="DE59" t="b">
        <f t="shared" si="2"/>
        <v>0</v>
      </c>
      <c r="DF59" t="b">
        <f t="shared" si="3"/>
        <v>0</v>
      </c>
      <c r="DG59" t="str">
        <f>IF([1]Sheet1!DH59="","",[1]Sheet1!DH59)</f>
        <v/>
      </c>
    </row>
    <row r="60" spans="1:111" x14ac:dyDescent="0.25">
      <c r="A60" t="str">
        <f>IF([1]Sheet1!B60="","",[1]Sheet1!B60)</f>
        <v>DABUR</v>
      </c>
      <c r="B60">
        <f>IF([1]Sheet1!C60="","",[1]Sheet1!C60)</f>
        <v>1250</v>
      </c>
      <c r="C60">
        <f>IF([1]Sheet1!D60="","",[1]Sheet1!D60)</f>
        <v>5</v>
      </c>
      <c r="D60">
        <f>IF([1]Sheet1!E60="","",[1]Sheet1!E60)</f>
        <v>50000</v>
      </c>
      <c r="E60" t="str">
        <f>IF([1]Sheet1!F60="","",[1]Sheet1!F60)</f>
        <v>Consumer Non-Durables</v>
      </c>
      <c r="F60" t="str">
        <f>IF([1]Sheet1!G60="","",[1]Sheet1!G60)</f>
        <v>Household/Personal Care</v>
      </c>
      <c r="G60" t="str">
        <f>IF([1]Sheet1!H60="","",[1]Sheet1!H60)</f>
        <v xml:space="preserve">DABUR INDIA LTD                     </v>
      </c>
      <c r="H60" t="str">
        <f>IF([1]Sheet1!I60="","",[1]Sheet1!I60)</f>
        <v>DABUR</v>
      </c>
      <c r="I60" t="str">
        <f>IF([1]Sheet1!J60="","",[1]Sheet1!J60)</f>
        <v>NSE:DABUR!1</v>
      </c>
      <c r="J60" t="str">
        <f>IF([1]Sheet1!K60="","",[1]Sheet1!K60)</f>
        <v>Dabur India Ltd.</v>
      </c>
      <c r="K60" t="str">
        <f>IF([1]Sheet1!L60="","",[1]Sheet1!L60)</f>
        <v>#fc5a5a72</v>
      </c>
      <c r="L60">
        <f>IF([1]Sheet1!M60="","",[1]Sheet1!M60)</f>
        <v>537.65</v>
      </c>
      <c r="M60">
        <f>IF([1]Sheet1!N60="","",[1]Sheet1!N60)</f>
        <v>-1.1400201999999999</v>
      </c>
      <c r="N60">
        <f>IF([1]Sheet1!O60="","",[1]Sheet1!O60)</f>
        <v>-6.2</v>
      </c>
      <c r="O60">
        <f>IF([1]Sheet1!P60="","",[1]Sheet1!P60)</f>
        <v>21382500</v>
      </c>
      <c r="P60">
        <f>IF([1]Sheet1!Q60="","",[1]Sheet1!Q60)</f>
        <v>-1.7066022999999999</v>
      </c>
      <c r="Q60">
        <f>IF([1]Sheet1!R60="","",[1]Sheet1!R60)</f>
        <v>-371250</v>
      </c>
      <c r="R60">
        <f>IF([1]Sheet1!S60="","",[1]Sheet1!S60)</f>
        <v>923</v>
      </c>
      <c r="S60">
        <f>IF([1]Sheet1!T60="","",[1]Sheet1!T60)</f>
        <v>-1.1400201999999999</v>
      </c>
      <c r="T60">
        <f>IF([1]Sheet1!U60="","",[1]Sheet1!U60)</f>
        <v>-932</v>
      </c>
      <c r="U60" t="str">
        <f>IF([1]Sheet1!V60="","",[1]Sheet1!V60)</f>
        <v>Long Unwinding</v>
      </c>
      <c r="V60">
        <f>IF([1]Sheet1!W60="","",[1]Sheet1!W60)</f>
        <v>535</v>
      </c>
      <c r="W60">
        <f>IF([1]Sheet1!X60="","",[1]Sheet1!X60)</f>
        <v>530</v>
      </c>
      <c r="X60">
        <f>IF([1]Sheet1!Y60="","",[1]Sheet1!Y60)</f>
        <v>525</v>
      </c>
      <c r="Y60">
        <f>IF([1]Sheet1!Z60="","",[1]Sheet1!Z60)</f>
        <v>520</v>
      </c>
      <c r="Z60">
        <f>IF([1]Sheet1!AA60="","",[1]Sheet1!AA60)</f>
        <v>515</v>
      </c>
      <c r="AA60">
        <f>IF([1]Sheet1!AB60="","",[1]Sheet1!AB60)</f>
        <v>540</v>
      </c>
      <c r="AB60">
        <f>IF([1]Sheet1!AC60="","",[1]Sheet1!AC60)</f>
        <v>545</v>
      </c>
      <c r="AC60">
        <f>IF([1]Sheet1!AD60="","",[1]Sheet1!AD60)</f>
        <v>550</v>
      </c>
      <c r="AD60">
        <f>IF([1]Sheet1!AE60="","",[1]Sheet1!AE60)</f>
        <v>555</v>
      </c>
      <c r="AE60" t="str">
        <f>IF([1]Sheet1!AF60="","",[1]Sheet1!AF60)</f>
        <v>542.30</v>
      </c>
      <c r="AF60" t="str">
        <f>IF([1]Sheet1!AG60="","",[1]Sheet1!AG60)</f>
        <v>543.00</v>
      </c>
      <c r="AG60" t="str">
        <f>IF([1]Sheet1!AH60="","",[1]Sheet1!AH60)</f>
        <v>0.70</v>
      </c>
      <c r="AH60" t="str">
        <f>IF([1]Sheet1!AI60="","",[1]Sheet1!AI60)</f>
        <v>0.13</v>
      </c>
      <c r="AI60" t="str">
        <f>IF([1]Sheet1!AJ60="","",[1]Sheet1!AJ60)</f>
        <v>543.00</v>
      </c>
      <c r="AJ60">
        <f>IF([1]Sheet1!AK60="","",[1]Sheet1!AK60)</f>
        <v>620</v>
      </c>
      <c r="AK60" t="str">
        <f>IF([1]Sheet1!AL60="","",[1]Sheet1!AL60)</f>
        <v>0.03</v>
      </c>
      <c r="AL60" t="str">
        <f>IF([1]Sheet1!AM60="","",[1]Sheet1!AM60)</f>
        <v>-</v>
      </c>
      <c r="AM60" t="str">
        <f>IF([1]Sheet1!AN60="","",[1]Sheet1!AN60)</f>
        <v>-</v>
      </c>
      <c r="AN60" t="str">
        <f>IF([1]Sheet1!AO60="","",[1]Sheet1!AO60)</f>
        <v>-</v>
      </c>
      <c r="AO60" t="str">
        <f>IF([1]Sheet1!AP60="","",[1]Sheet1!AP60)</f>
        <v>VR108</v>
      </c>
      <c r="AP60" t="b">
        <f>IF([1]Sheet1!AQ60="","",[1]Sheet1!AQ60)</f>
        <v>0</v>
      </c>
      <c r="AQ60">
        <f>IF([1]Sheet1!AR60="","",[1]Sheet1!AR60)</f>
        <v>0</v>
      </c>
      <c r="AR60">
        <f>IF([1]Sheet1!AS60="","",[1]Sheet1!AS60)</f>
        <v>0</v>
      </c>
      <c r="AS60">
        <f>IF([1]Sheet1!AT60="","",[1]Sheet1!AT60)</f>
        <v>0</v>
      </c>
      <c r="AT60">
        <f>IF([1]Sheet1!AU60="","",[1]Sheet1!AU60)</f>
        <v>0</v>
      </c>
      <c r="AU60">
        <f>IF([1]Sheet1!AV60="","",[1]Sheet1!AV60)</f>
        <v>0</v>
      </c>
      <c r="AV60">
        <f>IF([1]Sheet1!AW60="","",[1]Sheet1!AW60)</f>
        <v>0</v>
      </c>
      <c r="AW60">
        <f>IF([1]Sheet1!AX60="","",[1]Sheet1!AX60)</f>
        <v>0</v>
      </c>
      <c r="AX60">
        <f>IF([1]Sheet1!AY60="","",[1]Sheet1!AY60)</f>
        <v>0</v>
      </c>
      <c r="AY60">
        <f>IF([1]Sheet1!AZ60="","",[1]Sheet1!AZ60)</f>
        <v>0</v>
      </c>
      <c r="AZ60" t="b">
        <f>IF([1]Sheet1!BA60="","",[1]Sheet1!BA60)</f>
        <v>0</v>
      </c>
      <c r="BA60" t="b">
        <f>IF([1]Sheet1!BB60="","",[1]Sheet1!BB60)</f>
        <v>0</v>
      </c>
      <c r="BB60" t="b">
        <f>IF([1]Sheet1!BC60="","",[1]Sheet1!BC60)</f>
        <v>0</v>
      </c>
      <c r="BC60" t="b">
        <f>IF([1]Sheet1!BD60="","",[1]Sheet1!BD60)</f>
        <v>0</v>
      </c>
      <c r="BD60">
        <f>IF([1]Sheet1!BE60="","",[1]Sheet1!BE60)</f>
        <v>30</v>
      </c>
      <c r="BE60">
        <f>IF([1]Sheet1!BF60="","",[1]Sheet1!BF60)</f>
        <v>24.93</v>
      </c>
      <c r="BF60">
        <f>IF([1]Sheet1!BG60="","",[1]Sheet1!BG60)</f>
        <v>-3.78</v>
      </c>
      <c r="BG60">
        <f>IF([1]Sheet1!BH60="","",[1]Sheet1!BH60)</f>
        <v>95.97</v>
      </c>
      <c r="BH60">
        <f>IF([1]Sheet1!BI60="","",[1]Sheet1!BI60)</f>
        <v>92.06</v>
      </c>
      <c r="BI60">
        <f>IF([1]Sheet1!BJ60="","",[1]Sheet1!BJ60)</f>
        <v>72.34</v>
      </c>
      <c r="BJ60" t="b">
        <f>IF([1]Sheet1!BK60="","",[1]Sheet1!BK60)</f>
        <v>1</v>
      </c>
      <c r="BK60">
        <f>IF([1]Sheet1!BL60="","",[1]Sheet1!BL60)</f>
        <v>0.28999999999999998</v>
      </c>
      <c r="BL60">
        <f>IF([1]Sheet1!BM60="","",[1]Sheet1!BM60)</f>
        <v>0.96</v>
      </c>
      <c r="BM60">
        <f>IF([1]Sheet1!BN60="","",[1]Sheet1!BN60)</f>
        <v>19.86</v>
      </c>
      <c r="BN60" t="str">
        <f>IF([1]Sheet1!BO60="","",[1]Sheet1!BO60)</f>
        <v>2024-01-31</v>
      </c>
      <c r="BO60" t="str">
        <f>IF([1]Sheet1!BP60="","",[1]Sheet1!BP60)</f>
        <v>FMCG</v>
      </c>
      <c r="BP60">
        <f>IF([1]Sheet1!BQ60="","",[1]Sheet1!BQ60)</f>
        <v>537.35</v>
      </c>
      <c r="BQ60">
        <f>IF([1]Sheet1!BR60="","",[1]Sheet1!BR60)</f>
        <v>1.62</v>
      </c>
      <c r="BR60">
        <f>IF([1]Sheet1!BS60="","",[1]Sheet1!BS60)</f>
        <v>-6.5</v>
      </c>
      <c r="BS60">
        <f>IF([1]Sheet1!BT60="","",[1]Sheet1!BT60)</f>
        <v>-1.2</v>
      </c>
      <c r="BT60" t="b">
        <f>IF([1]Sheet1!BU60="","",[1]Sheet1!BU60)</f>
        <v>1</v>
      </c>
      <c r="BU60" t="b">
        <f>IF([1]Sheet1!BV60="","",[1]Sheet1!BV60)</f>
        <v>1</v>
      </c>
      <c r="BV60" t="str">
        <f>IF([1]Sheet1!BW60="","",[1]Sheet1!BW60)</f>
        <v>BULLISH</v>
      </c>
      <c r="BW60">
        <f>IF([1]Sheet1!BX60="","",[1]Sheet1!BX60)</f>
        <v>5.62</v>
      </c>
      <c r="BX60">
        <f>IF([1]Sheet1!BY60="","",[1]Sheet1!BY60)</f>
        <v>-3.28</v>
      </c>
      <c r="BY60">
        <f>IF([1]Sheet1!BZ60="","",[1]Sheet1!BZ60)</f>
        <v>54.36</v>
      </c>
      <c r="BZ60">
        <f>IF([1]Sheet1!CA60="","",[1]Sheet1!CA60)</f>
        <v>537.35</v>
      </c>
      <c r="CA60">
        <f>IF([1]Sheet1!CB60="","",[1]Sheet1!CB60)</f>
        <v>-3.78</v>
      </c>
      <c r="CB60" t="str">
        <f>IF([1]Sheet1!CC60="","",[1]Sheet1!CC60)</f>
        <v>Significant Short Buildup</v>
      </c>
      <c r="CC60">
        <f>IF([1]Sheet1!CD60="","",[1]Sheet1!CD60)</f>
        <v>1.1299999999999999</v>
      </c>
      <c r="CD60">
        <f>IF([1]Sheet1!CE60="","",[1]Sheet1!CE60)</f>
        <v>-1.2</v>
      </c>
      <c r="CE60">
        <f>IF([1]Sheet1!CF60="","",[1]Sheet1!CF60)</f>
        <v>-50.6</v>
      </c>
      <c r="CF60" t="str">
        <f>IF([1]Sheet1!CG60="","",[1]Sheet1!CG60)</f>
        <v>Short Buildup</v>
      </c>
      <c r="CG60">
        <f>IF([1]Sheet1!CH60="","",[1]Sheet1!CH60)</f>
        <v>78.97</v>
      </c>
      <c r="CH60" t="str">
        <f>IF([1]Sheet1!CI60="","",[1]Sheet1!CI60)</f>
        <v>NSE:DABUR1!</v>
      </c>
      <c r="CI60">
        <f>IF([1]Sheet1!CJ60="","",[1]Sheet1!CJ60)</f>
        <v>33</v>
      </c>
      <c r="CJ60">
        <f>IF([1]Sheet1!CK60="","",[1]Sheet1!CK60)</f>
        <v>561</v>
      </c>
      <c r="CK60">
        <f>IF([1]Sheet1!CL60="","",[1]Sheet1!CL60)</f>
        <v>48</v>
      </c>
      <c r="CL60">
        <f>IF([1]Sheet1!CM60="","",[1]Sheet1!CM60)</f>
        <v>551.25</v>
      </c>
      <c r="CM60" t="str">
        <f>IF([1]Sheet1!CN60="","",[1]Sheet1!CN60)</f>
        <v>Sell</v>
      </c>
      <c r="CN60" t="str">
        <f>IF([1]Sheet1!CO60="","",[1]Sheet1!CO60)</f>
        <v>LAST_LOSER</v>
      </c>
      <c r="CO60">
        <f>IF([1]Sheet1!CP60="","",[1]Sheet1!CP60)</f>
        <v>25</v>
      </c>
      <c r="CP60">
        <f>IF([1]Sheet1!CQ60="","",[1]Sheet1!CQ60)</f>
        <v>560</v>
      </c>
      <c r="CQ60" t="str">
        <f>IF([1]Sheet1!CR60="","",[1]Sheet1!CR60)</f>
        <v>BEARISH</v>
      </c>
      <c r="CR60" t="str">
        <f>IF([1]Sheet1!CS60="","",[1]Sheet1!CS60)</f>
        <v>BEARISH</v>
      </c>
      <c r="CS60" t="b">
        <f>IF([1]Sheet1!CT60="","",[1]Sheet1!CT60)</f>
        <v>1</v>
      </c>
      <c r="CT60" t="str">
        <f>IF([1]Sheet1!CU60="","",[1]Sheet1!CU60)</f>
        <v>na</v>
      </c>
      <c r="CU60" t="str">
        <f>IF([1]Sheet1!CV60="","",[1]Sheet1!CV60)</f>
        <v>na</v>
      </c>
      <c r="CV60" t="str">
        <f>IF([1]Sheet1!CW60="","",[1]Sheet1!CW60)</f>
        <v>BULLISH</v>
      </c>
      <c r="CW60">
        <f>IF([1]Sheet1!CX60="","",[1]Sheet1!CX60)</f>
        <v>6</v>
      </c>
      <c r="CX60">
        <f>IF([1]Sheet1!CY60="","",[1]Sheet1!CY60)</f>
        <v>94</v>
      </c>
      <c r="CY60" t="b">
        <f>IF([1]Sheet1!CZ60="","",[1]Sheet1!CZ60)</f>
        <v>0</v>
      </c>
      <c r="CZ60">
        <f>IF([1]Sheet1!DA60="","",[1]Sheet1!DA60)</f>
        <v>32.85</v>
      </c>
      <c r="DA60">
        <f>IF([1]Sheet1!DB60="","",[1]Sheet1!DB60)</f>
        <v>33.32</v>
      </c>
      <c r="DB60" t="str">
        <f>IF([1]Sheet1!DC60="","",[1]Sheet1!DC60)</f>
        <v/>
      </c>
      <c r="DC60" t="b">
        <f t="shared" si="0"/>
        <v>0</v>
      </c>
      <c r="DD60" t="b">
        <f t="shared" si="1"/>
        <v>0</v>
      </c>
      <c r="DE60" t="b">
        <f t="shared" si="2"/>
        <v>0</v>
      </c>
      <c r="DF60" t="b">
        <f t="shared" si="3"/>
        <v>0</v>
      </c>
      <c r="DG60" t="str">
        <f>IF([1]Sheet1!DH60="","",[1]Sheet1!DH60)</f>
        <v/>
      </c>
    </row>
    <row r="61" spans="1:111" x14ac:dyDescent="0.25">
      <c r="A61" t="str">
        <f>IF([1]Sheet1!B61="","",[1]Sheet1!B61)</f>
        <v>TATAPOWER</v>
      </c>
      <c r="B61">
        <f>IF([1]Sheet1!C61="","",[1]Sheet1!C61)</f>
        <v>3375</v>
      </c>
      <c r="C61">
        <f>IF([1]Sheet1!D61="","",[1]Sheet1!D61)</f>
        <v>5</v>
      </c>
      <c r="D61">
        <f>IF([1]Sheet1!E61="","",[1]Sheet1!E61)</f>
        <v>67500</v>
      </c>
      <c r="E61" t="str">
        <f>IF([1]Sheet1!F61="","",[1]Sheet1!F61)</f>
        <v>Utilities</v>
      </c>
      <c r="F61" t="str">
        <f>IF([1]Sheet1!G61="","",[1]Sheet1!G61)</f>
        <v>Electric Utilities</v>
      </c>
      <c r="G61" t="str">
        <f>IF([1]Sheet1!H61="","",[1]Sheet1!H61)</f>
        <v xml:space="preserve">TATA POWER CO LTD                   </v>
      </c>
      <c r="H61" t="str">
        <f>IF([1]Sheet1!I61="","",[1]Sheet1!I61)</f>
        <v>TATAPOWER</v>
      </c>
      <c r="I61" t="str">
        <f>IF([1]Sheet1!J61="","",[1]Sheet1!J61)</f>
        <v>NSE:TATAPOWER!1</v>
      </c>
      <c r="J61" t="str">
        <f>IF([1]Sheet1!K61="","",[1]Sheet1!K61)</f>
        <v>Tata Power Company Ltd.</v>
      </c>
      <c r="K61" t="str">
        <f>IF([1]Sheet1!L61="","",[1]Sheet1!L61)</f>
        <v>#fc5a5a72</v>
      </c>
      <c r="L61">
        <f>IF([1]Sheet1!M61="","",[1]Sheet1!M61)</f>
        <v>345.45</v>
      </c>
      <c r="M61">
        <f>IF([1]Sheet1!N61="","",[1]Sheet1!N61)</f>
        <v>-1.1305094</v>
      </c>
      <c r="N61">
        <f>IF([1]Sheet1!O61="","",[1]Sheet1!O61)</f>
        <v>-3.95</v>
      </c>
      <c r="O61">
        <f>IF([1]Sheet1!P61="","",[1]Sheet1!P61)</f>
        <v>61647750</v>
      </c>
      <c r="P61">
        <f>IF([1]Sheet1!Q61="","",[1]Sheet1!Q61)</f>
        <v>-5.3231742000000004</v>
      </c>
      <c r="Q61">
        <f>IF([1]Sheet1!R61="","",[1]Sheet1!R61)</f>
        <v>-3466125</v>
      </c>
      <c r="R61">
        <f>IF([1]Sheet1!S61="","",[1]Sheet1!S61)</f>
        <v>3273</v>
      </c>
      <c r="S61">
        <f>IF([1]Sheet1!T61="","",[1]Sheet1!T61)</f>
        <v>-1.1305094</v>
      </c>
      <c r="T61">
        <f>IF([1]Sheet1!U61="","",[1]Sheet1!U61)</f>
        <v>-3555</v>
      </c>
      <c r="U61" t="str">
        <f>IF([1]Sheet1!V61="","",[1]Sheet1!V61)</f>
        <v>Long Unwinding</v>
      </c>
      <c r="V61">
        <f>IF([1]Sheet1!W61="","",[1]Sheet1!W61)</f>
        <v>345</v>
      </c>
      <c r="W61">
        <f>IF([1]Sheet1!X61="","",[1]Sheet1!X61)</f>
        <v>340</v>
      </c>
      <c r="X61">
        <f>IF([1]Sheet1!Y61="","",[1]Sheet1!Y61)</f>
        <v>335</v>
      </c>
      <c r="Y61">
        <f>IF([1]Sheet1!Z61="","",[1]Sheet1!Z61)</f>
        <v>330</v>
      </c>
      <c r="Z61">
        <f>IF([1]Sheet1!AA61="","",[1]Sheet1!AA61)</f>
        <v>325</v>
      </c>
      <c r="AA61">
        <f>IF([1]Sheet1!AB61="","",[1]Sheet1!AB61)</f>
        <v>350</v>
      </c>
      <c r="AB61">
        <f>IF([1]Sheet1!AC61="","",[1]Sheet1!AC61)</f>
        <v>355</v>
      </c>
      <c r="AC61">
        <f>IF([1]Sheet1!AD61="","",[1]Sheet1!AD61)</f>
        <v>360</v>
      </c>
      <c r="AD61">
        <f>IF([1]Sheet1!AE61="","",[1]Sheet1!AE61)</f>
        <v>365</v>
      </c>
      <c r="AE61" t="str">
        <f>IF([1]Sheet1!AF61="","",[1]Sheet1!AF61)</f>
        <v>348.65</v>
      </c>
      <c r="AF61" t="str">
        <f>IF([1]Sheet1!AG61="","",[1]Sheet1!AG61)</f>
        <v>350.00</v>
      </c>
      <c r="AG61" t="str">
        <f>IF([1]Sheet1!AH61="","",[1]Sheet1!AH61)</f>
        <v>1.35</v>
      </c>
      <c r="AH61" t="str">
        <f>IF([1]Sheet1!AI61="","",[1]Sheet1!AI61)</f>
        <v>0.39</v>
      </c>
      <c r="AI61" t="str">
        <f>IF([1]Sheet1!AJ61="","",[1]Sheet1!AJ61)</f>
        <v>350.00</v>
      </c>
      <c r="AJ61">
        <f>IF([1]Sheet1!AK61="","",[1]Sheet1!AK61)</f>
        <v>24264</v>
      </c>
      <c r="AK61" t="str">
        <f>IF([1]Sheet1!AL61="","",[1]Sheet1!AL61)</f>
        <v>0.85</v>
      </c>
      <c r="AL61" t="str">
        <f>IF([1]Sheet1!AM61="","",[1]Sheet1!AM61)</f>
        <v>-</v>
      </c>
      <c r="AM61" t="str">
        <f>IF([1]Sheet1!AN61="","",[1]Sheet1!AN61)</f>
        <v>-</v>
      </c>
      <c r="AN61" t="str">
        <f>IF([1]Sheet1!AO61="","",[1]Sheet1!AO61)</f>
        <v>-</v>
      </c>
      <c r="AO61" t="str">
        <f>IF([1]Sheet1!AP61="","",[1]Sheet1!AP61)</f>
        <v>VR28</v>
      </c>
      <c r="AP61" t="b">
        <f>IF([1]Sheet1!AQ61="","",[1]Sheet1!AQ61)</f>
        <v>0</v>
      </c>
      <c r="AQ61">
        <f>IF([1]Sheet1!AR61="","",[1]Sheet1!AR61)</f>
        <v>0</v>
      </c>
      <c r="AR61">
        <f>IF([1]Sheet1!AS61="","",[1]Sheet1!AS61)</f>
        <v>0</v>
      </c>
      <c r="AS61">
        <f>IF([1]Sheet1!AT61="","",[1]Sheet1!AT61)</f>
        <v>0</v>
      </c>
      <c r="AT61">
        <f>IF([1]Sheet1!AU61="","",[1]Sheet1!AU61)</f>
        <v>0</v>
      </c>
      <c r="AU61">
        <f>IF([1]Sheet1!AV61="","",[1]Sheet1!AV61)</f>
        <v>0</v>
      </c>
      <c r="AV61">
        <f>IF([1]Sheet1!AW61="","",[1]Sheet1!AW61)</f>
        <v>0</v>
      </c>
      <c r="AW61">
        <f>IF([1]Sheet1!AX61="","",[1]Sheet1!AX61)</f>
        <v>0</v>
      </c>
      <c r="AX61">
        <f>IF([1]Sheet1!AY61="","",[1]Sheet1!AY61)</f>
        <v>0</v>
      </c>
      <c r="AY61">
        <f>IF([1]Sheet1!AZ61="","",[1]Sheet1!AZ61)</f>
        <v>0</v>
      </c>
      <c r="AZ61" t="b">
        <f>IF([1]Sheet1!BA61="","",[1]Sheet1!BA61)</f>
        <v>0</v>
      </c>
      <c r="BA61" t="b">
        <f>IF([1]Sheet1!BB61="","",[1]Sheet1!BB61)</f>
        <v>0</v>
      </c>
      <c r="BB61" t="b">
        <f>IF([1]Sheet1!BC61="","",[1]Sheet1!BC61)</f>
        <v>0</v>
      </c>
      <c r="BC61" t="b">
        <f>IF([1]Sheet1!BD61="","",[1]Sheet1!BD61)</f>
        <v>0</v>
      </c>
      <c r="BD61">
        <f>IF([1]Sheet1!BE61="","",[1]Sheet1!BE61)</f>
        <v>34.44</v>
      </c>
      <c r="BE61">
        <f>IF([1]Sheet1!BF61="","",[1]Sheet1!BF61)</f>
        <v>31.61</v>
      </c>
      <c r="BF61">
        <f>IF([1]Sheet1!BG61="","",[1]Sheet1!BG61)</f>
        <v>-10.71</v>
      </c>
      <c r="BG61">
        <f>IF([1]Sheet1!BH61="","",[1]Sheet1!BH61)</f>
        <v>78.63</v>
      </c>
      <c r="BH61">
        <f>IF([1]Sheet1!BI61="","",[1]Sheet1!BI61)</f>
        <v>49.21</v>
      </c>
      <c r="BI61">
        <f>IF([1]Sheet1!BJ61="","",[1]Sheet1!BJ61)</f>
        <v>39.29</v>
      </c>
      <c r="BJ61" t="b">
        <f>IF([1]Sheet1!BK61="","",[1]Sheet1!BK61)</f>
        <v>1</v>
      </c>
      <c r="BK61">
        <f>IF([1]Sheet1!BL61="","",[1]Sheet1!BL61)</f>
        <v>0.54</v>
      </c>
      <c r="BL61">
        <f>IF([1]Sheet1!BM61="","",[1]Sheet1!BM61)</f>
        <v>5.67</v>
      </c>
      <c r="BM61">
        <f>IF([1]Sheet1!BN61="","",[1]Sheet1!BN61)</f>
        <v>28.77</v>
      </c>
      <c r="BN61" t="str">
        <f>IF([1]Sheet1!BO61="","",[1]Sheet1!BO61)</f>
        <v>2024-02-09</v>
      </c>
      <c r="BO61" t="str">
        <f>IF([1]Sheet1!BP61="","",[1]Sheet1!BP61)</f>
        <v>POWER</v>
      </c>
      <c r="BP61">
        <f>IF([1]Sheet1!BQ61="","",[1]Sheet1!BQ61)</f>
        <v>345.55</v>
      </c>
      <c r="BQ61">
        <f>IF([1]Sheet1!BR61="","",[1]Sheet1!BR61)</f>
        <v>2.4700000000000002</v>
      </c>
      <c r="BR61">
        <f>IF([1]Sheet1!BS61="","",[1]Sheet1!BS61)</f>
        <v>-3.85</v>
      </c>
      <c r="BS61">
        <f>IF([1]Sheet1!BT61="","",[1]Sheet1!BT61)</f>
        <v>-1.1000000000000001</v>
      </c>
      <c r="BT61" t="b">
        <f>IF([1]Sheet1!BU61="","",[1]Sheet1!BU61)</f>
        <v>0</v>
      </c>
      <c r="BU61" t="b">
        <f>IF([1]Sheet1!BV61="","",[1]Sheet1!BV61)</f>
        <v>1</v>
      </c>
      <c r="BV61" t="str">
        <f>IF([1]Sheet1!BW61="","",[1]Sheet1!BW61)</f>
        <v>BULLISH</v>
      </c>
      <c r="BW61">
        <f>IF([1]Sheet1!BX61="","",[1]Sheet1!BX61)</f>
        <v>3.99</v>
      </c>
      <c r="BX61">
        <f>IF([1]Sheet1!BY61="","",[1]Sheet1!BY61)</f>
        <v>-4.05</v>
      </c>
      <c r="BY61">
        <f>IF([1]Sheet1!BZ61="","",[1]Sheet1!BZ61)</f>
        <v>48.52</v>
      </c>
      <c r="BZ61">
        <f>IF([1]Sheet1!CA61="","",[1]Sheet1!CA61)</f>
        <v>345.55</v>
      </c>
      <c r="CA61">
        <f>IF([1]Sheet1!CB61="","",[1]Sheet1!CB61)</f>
        <v>-10.73</v>
      </c>
      <c r="CB61" t="str">
        <f>IF([1]Sheet1!CC61="","",[1]Sheet1!CC61)</f>
        <v>Short Buildup</v>
      </c>
      <c r="CC61">
        <f>IF([1]Sheet1!CD61="","",[1]Sheet1!CD61)</f>
        <v>2.91</v>
      </c>
      <c r="CD61">
        <f>IF([1]Sheet1!CE61="","",[1]Sheet1!CE61)</f>
        <v>-1.1000000000000001</v>
      </c>
      <c r="CE61">
        <f>IF([1]Sheet1!CF61="","",[1]Sheet1!CF61)</f>
        <v>-49.59</v>
      </c>
      <c r="CF61" t="str">
        <f>IF([1]Sheet1!CG61="","",[1]Sheet1!CG61)</f>
        <v>Short Buildup</v>
      </c>
      <c r="CG61">
        <f>IF([1]Sheet1!CH61="","",[1]Sheet1!CH61)</f>
        <v>81.75</v>
      </c>
      <c r="CH61" t="str">
        <f>IF([1]Sheet1!CI61="","",[1]Sheet1!CI61)</f>
        <v>NSE:TATAPOWER1!</v>
      </c>
      <c r="CI61">
        <f>IF([1]Sheet1!CJ61="","",[1]Sheet1!CJ61)</f>
        <v>89</v>
      </c>
      <c r="CJ61">
        <f>IF([1]Sheet1!CK61="","",[1]Sheet1!CK61)</f>
        <v>335.95</v>
      </c>
      <c r="CK61">
        <f>IF([1]Sheet1!CL61="","",[1]Sheet1!CL61)</f>
        <v>454</v>
      </c>
      <c r="CL61">
        <f>IF([1]Sheet1!CM61="","",[1]Sheet1!CM61)</f>
        <v>254.1</v>
      </c>
      <c r="CM61" t="str">
        <f>IF([1]Sheet1!CN61="","",[1]Sheet1!CN61)</f>
        <v>Sell</v>
      </c>
      <c r="CN61" t="str">
        <f>IF([1]Sheet1!CO61="","",[1]Sheet1!CO61)</f>
        <v>LAST_WINNER</v>
      </c>
      <c r="CO61">
        <f>IF([1]Sheet1!CP61="","",[1]Sheet1!CP61)</f>
        <v>31</v>
      </c>
      <c r="CP61">
        <f>IF([1]Sheet1!CQ61="","",[1]Sheet1!CQ61)</f>
        <v>360</v>
      </c>
      <c r="CQ61" t="str">
        <f>IF([1]Sheet1!CR61="","",[1]Sheet1!CR61)</f>
        <v>BEARISH</v>
      </c>
      <c r="CR61" t="str">
        <f>IF([1]Sheet1!CS61="","",[1]Sheet1!CS61)</f>
        <v>BEARISH</v>
      </c>
      <c r="CS61" t="b">
        <f>IF([1]Sheet1!CT61="","",[1]Sheet1!CT61)</f>
        <v>0</v>
      </c>
      <c r="CT61" t="str">
        <f>IF([1]Sheet1!CU61="","",[1]Sheet1!CU61)</f>
        <v>na</v>
      </c>
      <c r="CU61" t="str">
        <f>IF([1]Sheet1!CV61="","",[1]Sheet1!CV61)</f>
        <v>na</v>
      </c>
      <c r="CV61" t="str">
        <f>IF([1]Sheet1!CW61="","",[1]Sheet1!CW61)</f>
        <v>BULLISH</v>
      </c>
      <c r="CW61">
        <f>IF([1]Sheet1!CX61="","",[1]Sheet1!CX61)</f>
        <v>15</v>
      </c>
      <c r="CX61">
        <f>IF([1]Sheet1!CY61="","",[1]Sheet1!CY61)</f>
        <v>56</v>
      </c>
      <c r="CY61" t="b">
        <f>IF([1]Sheet1!CZ61="","",[1]Sheet1!CZ61)</f>
        <v>0</v>
      </c>
      <c r="CZ61">
        <f>IF([1]Sheet1!DA61="","",[1]Sheet1!DA61)</f>
        <v>61.3</v>
      </c>
      <c r="DA61">
        <f>IF([1]Sheet1!DB61="","",[1]Sheet1!DB61)</f>
        <v>61.82</v>
      </c>
      <c r="DB61" t="str">
        <f>IF([1]Sheet1!DC61="","",[1]Sheet1!DC61)</f>
        <v/>
      </c>
      <c r="DC61" t="b">
        <f t="shared" si="0"/>
        <v>0</v>
      </c>
      <c r="DD61" t="b">
        <f t="shared" si="1"/>
        <v>0</v>
      </c>
      <c r="DE61" t="b">
        <f t="shared" si="2"/>
        <v>0</v>
      </c>
      <c r="DF61" t="b">
        <f t="shared" si="3"/>
        <v>0</v>
      </c>
      <c r="DG61" t="str">
        <f>IF([1]Sheet1!DH61="","",[1]Sheet1!DH61)</f>
        <v/>
      </c>
    </row>
    <row r="62" spans="1:111" x14ac:dyDescent="0.25">
      <c r="A62" t="str">
        <f>IF([1]Sheet1!B62="","",[1]Sheet1!B62)</f>
        <v>L&amp;TFH</v>
      </c>
      <c r="B62">
        <f>IF([1]Sheet1!C62="","",[1]Sheet1!C62)</f>
        <v>4462</v>
      </c>
      <c r="C62">
        <f>IF([1]Sheet1!D62="","",[1]Sheet1!D62)</f>
        <v>2.5</v>
      </c>
      <c r="D62">
        <f>IF([1]Sheet1!E62="","",[1]Sheet1!E62)</f>
        <v>133860</v>
      </c>
      <c r="E62" t="str">
        <f>IF([1]Sheet1!F62="","",[1]Sheet1!F62)</f>
        <v>Finance</v>
      </c>
      <c r="F62" t="str">
        <f>IF([1]Sheet1!G62="","",[1]Sheet1!G62)</f>
        <v>Finance/Rental/Leasing</v>
      </c>
      <c r="G62" t="str">
        <f>IF([1]Sheet1!H62="","",[1]Sheet1!H62)</f>
        <v xml:space="preserve">L&amp;T FINANCE HOLDINGS LTD            </v>
      </c>
      <c r="H62" t="str">
        <f>IF([1]Sheet1!I62="","",[1]Sheet1!I62)</f>
        <v>L_TFH</v>
      </c>
      <c r="I62" t="str">
        <f>IF([1]Sheet1!J62="","",[1]Sheet1!J62)</f>
        <v>NSE:L_TFH!1</v>
      </c>
      <c r="J62" t="str">
        <f>IF([1]Sheet1!K62="","",[1]Sheet1!K62)</f>
        <v>L&amp;T Finance Holdings Ltd.</v>
      </c>
      <c r="K62" t="str">
        <f>IF([1]Sheet1!L62="","",[1]Sheet1!L62)</f>
        <v>#fc5a5a70</v>
      </c>
      <c r="L62">
        <f>IF([1]Sheet1!M62="","",[1]Sheet1!M62)</f>
        <v>166.85</v>
      </c>
      <c r="M62">
        <f>IF([1]Sheet1!N62="","",[1]Sheet1!N62)</f>
        <v>-1.0966212</v>
      </c>
      <c r="N62">
        <f>IF([1]Sheet1!O62="","",[1]Sheet1!O62)</f>
        <v>-1.85</v>
      </c>
      <c r="O62">
        <f>IF([1]Sheet1!P62="","",[1]Sheet1!P62)</f>
        <v>32077318</v>
      </c>
      <c r="P62">
        <f>IF([1]Sheet1!Q62="","",[1]Sheet1!Q62)</f>
        <v>-6.1365714000000002</v>
      </c>
      <c r="Q62">
        <f>IF([1]Sheet1!R62="","",[1]Sheet1!R62)</f>
        <v>-2097140</v>
      </c>
      <c r="R62">
        <f>IF([1]Sheet1!S62="","",[1]Sheet1!S62)</f>
        <v>1025</v>
      </c>
      <c r="S62">
        <f>IF([1]Sheet1!T62="","",[1]Sheet1!T62)</f>
        <v>-1.0966212</v>
      </c>
      <c r="T62">
        <f>IF([1]Sheet1!U62="","",[1]Sheet1!U62)</f>
        <v>-436</v>
      </c>
      <c r="U62" t="str">
        <f>IF([1]Sheet1!V62="","",[1]Sheet1!V62)</f>
        <v>Long Unwinding</v>
      </c>
      <c r="V62">
        <f>IF([1]Sheet1!W62="","",[1]Sheet1!W62)</f>
        <v>165</v>
      </c>
      <c r="W62">
        <f>IF([1]Sheet1!X62="","",[1]Sheet1!X62)</f>
        <v>162.5</v>
      </c>
      <c r="X62">
        <f>IF([1]Sheet1!Y62="","",[1]Sheet1!Y62)</f>
        <v>160</v>
      </c>
      <c r="Y62">
        <f>IF([1]Sheet1!Z62="","",[1]Sheet1!Z62)</f>
        <v>157.5</v>
      </c>
      <c r="Z62">
        <f>IF([1]Sheet1!AA62="","",[1]Sheet1!AA62)</f>
        <v>155</v>
      </c>
      <c r="AA62">
        <f>IF([1]Sheet1!AB62="","",[1]Sheet1!AB62)</f>
        <v>167.5</v>
      </c>
      <c r="AB62">
        <f>IF([1]Sheet1!AC62="","",[1]Sheet1!AC62)</f>
        <v>170</v>
      </c>
      <c r="AC62">
        <f>IF([1]Sheet1!AD62="","",[1]Sheet1!AD62)</f>
        <v>172.5</v>
      </c>
      <c r="AD62">
        <f>IF([1]Sheet1!AE62="","",[1]Sheet1!AE62)</f>
        <v>175</v>
      </c>
      <c r="AE62" t="str">
        <f>IF([1]Sheet1!AF62="","",[1]Sheet1!AF62)</f>
        <v>168.30</v>
      </c>
      <c r="AF62" t="str">
        <f>IF([1]Sheet1!AG62="","",[1]Sheet1!AG62)</f>
        <v>169.20</v>
      </c>
      <c r="AG62" t="str">
        <f>IF([1]Sheet1!AH62="","",[1]Sheet1!AH62)</f>
        <v>0.90</v>
      </c>
      <c r="AH62" t="str">
        <f>IF([1]Sheet1!AI62="","",[1]Sheet1!AI62)</f>
        <v>0.53</v>
      </c>
      <c r="AI62" t="str">
        <f>IF([1]Sheet1!AJ62="","",[1]Sheet1!AJ62)</f>
        <v>169.20</v>
      </c>
      <c r="AJ62">
        <f>IF([1]Sheet1!AK62="","",[1]Sheet1!AK62)</f>
        <v>4000</v>
      </c>
      <c r="AK62" t="str">
        <f>IF([1]Sheet1!AL62="","",[1]Sheet1!AL62)</f>
        <v>0.07</v>
      </c>
      <c r="AL62" t="str">
        <f>IF([1]Sheet1!AM62="","",[1]Sheet1!AM62)</f>
        <v>-</v>
      </c>
      <c r="AM62" t="str">
        <f>IF([1]Sheet1!AN62="","",[1]Sheet1!AN62)</f>
        <v>-</v>
      </c>
      <c r="AN62" t="str">
        <f>IF([1]Sheet1!AO62="","",[1]Sheet1!AO62)</f>
        <v>-</v>
      </c>
      <c r="AO62" t="str">
        <f>IF([1]Sheet1!AP62="","",[1]Sheet1!AP62)</f>
        <v>VR57</v>
      </c>
      <c r="AP62" t="b">
        <f>IF([1]Sheet1!AQ62="","",[1]Sheet1!AQ62)</f>
        <v>0</v>
      </c>
      <c r="AQ62">
        <f>IF([1]Sheet1!AR62="","",[1]Sheet1!AR62)</f>
        <v>0</v>
      </c>
      <c r="AR62">
        <f>IF([1]Sheet1!AS62="","",[1]Sheet1!AS62)</f>
        <v>0</v>
      </c>
      <c r="AS62">
        <f>IF([1]Sheet1!AT62="","",[1]Sheet1!AT62)</f>
        <v>0</v>
      </c>
      <c r="AT62">
        <f>IF([1]Sheet1!AU62="","",[1]Sheet1!AU62)</f>
        <v>0</v>
      </c>
      <c r="AU62">
        <f>IF([1]Sheet1!AV62="","",[1]Sheet1!AV62)</f>
        <v>0</v>
      </c>
      <c r="AV62">
        <f>IF([1]Sheet1!AW62="","",[1]Sheet1!AW62)</f>
        <v>0</v>
      </c>
      <c r="AW62">
        <f>IF([1]Sheet1!AX62="","",[1]Sheet1!AX62)</f>
        <v>0</v>
      </c>
      <c r="AX62">
        <f>IF([1]Sheet1!AY62="","",[1]Sheet1!AY62)</f>
        <v>0</v>
      </c>
      <c r="AY62">
        <f>IF([1]Sheet1!AZ62="","",[1]Sheet1!AZ62)</f>
        <v>0</v>
      </c>
      <c r="AZ62" t="b">
        <f>IF([1]Sheet1!BA62="","",[1]Sheet1!BA62)</f>
        <v>0</v>
      </c>
      <c r="BA62" t="b">
        <f>IF([1]Sheet1!BB62="","",[1]Sheet1!BB62)</f>
        <v>0</v>
      </c>
      <c r="BB62" t="b">
        <f>IF([1]Sheet1!BC62="","",[1]Sheet1!BC62)</f>
        <v>0</v>
      </c>
      <c r="BC62" t="b">
        <f>IF([1]Sheet1!BD62="","",[1]Sheet1!BD62)</f>
        <v>0</v>
      </c>
      <c r="BD62">
        <f>IF([1]Sheet1!BE62="","",[1]Sheet1!BE62)</f>
        <v>56.08</v>
      </c>
      <c r="BE62">
        <f>IF([1]Sheet1!BF62="","",[1]Sheet1!BF62)</f>
        <v>56</v>
      </c>
      <c r="BF62">
        <f>IF([1]Sheet1!BG62="","",[1]Sheet1!BG62)</f>
        <v>9.93</v>
      </c>
      <c r="BG62">
        <f>IF([1]Sheet1!BH62="","",[1]Sheet1!BH62)</f>
        <v>100</v>
      </c>
      <c r="BH62">
        <f>IF([1]Sheet1!BI62="","",[1]Sheet1!BI62)</f>
        <v>100</v>
      </c>
      <c r="BI62">
        <f>IF([1]Sheet1!BJ62="","",[1]Sheet1!BJ62)</f>
        <v>100</v>
      </c>
      <c r="BJ62" t="b">
        <f>IF([1]Sheet1!BK62="","",[1]Sheet1!BK62)</f>
        <v>0</v>
      </c>
      <c r="BK62">
        <f>IF([1]Sheet1!BL62="","",[1]Sheet1!BL62)</f>
        <v>0.66</v>
      </c>
      <c r="BL62">
        <f>IF([1]Sheet1!BM62="","",[1]Sheet1!BM62)</f>
        <v>16.8</v>
      </c>
      <c r="BM62">
        <f>IF([1]Sheet1!BN62="","",[1]Sheet1!BN62)</f>
        <v>55.93</v>
      </c>
      <c r="BN62" t="str">
        <f>IF([1]Sheet1!BO62="","",[1]Sheet1!BO62)</f>
        <v>2024-01-23</v>
      </c>
      <c r="BO62" t="str">
        <f>IF([1]Sheet1!BP62="","",[1]Sheet1!BP62)</f>
        <v>FINANCIAL SERVICES</v>
      </c>
      <c r="BP62">
        <f>IF([1]Sheet1!BQ62="","",[1]Sheet1!BQ62)</f>
        <v>166.95</v>
      </c>
      <c r="BQ62">
        <f>IF([1]Sheet1!BR62="","",[1]Sheet1!BR62)</f>
        <v>5.03</v>
      </c>
      <c r="BR62">
        <f>IF([1]Sheet1!BS62="","",[1]Sheet1!BS62)</f>
        <v>-1.75</v>
      </c>
      <c r="BS62">
        <f>IF([1]Sheet1!BT62="","",[1]Sheet1!BT62)</f>
        <v>-1.04</v>
      </c>
      <c r="BT62" t="b">
        <f>IF([1]Sheet1!BU62="","",[1]Sheet1!BU62)</f>
        <v>1</v>
      </c>
      <c r="BU62" t="b">
        <f>IF([1]Sheet1!BV62="","",[1]Sheet1!BV62)</f>
        <v>1</v>
      </c>
      <c r="BV62">
        <f>IF([1]Sheet1!BW62="","",[1]Sheet1!BW62)</f>
        <v>0</v>
      </c>
      <c r="BW62">
        <f>IF([1]Sheet1!BX62="","",[1]Sheet1!BX62)</f>
        <v>2.66</v>
      </c>
      <c r="BX62">
        <f>IF([1]Sheet1!BY62="","",[1]Sheet1!BY62)</f>
        <v>-1.62</v>
      </c>
      <c r="BY62">
        <f>IF([1]Sheet1!BZ62="","",[1]Sheet1!BZ62)</f>
        <v>69.650000000000006</v>
      </c>
      <c r="BZ62">
        <f>IF([1]Sheet1!CA62="","",[1]Sheet1!CA62)</f>
        <v>166.95</v>
      </c>
      <c r="CA62">
        <f>IF([1]Sheet1!CB62="","",[1]Sheet1!CB62)</f>
        <v>9.93</v>
      </c>
      <c r="CB62" t="str">
        <f>IF([1]Sheet1!CC62="","",[1]Sheet1!CC62)</f>
        <v>Short Buildup</v>
      </c>
      <c r="CC62">
        <f>IF([1]Sheet1!CD62="","",[1]Sheet1!CD62)</f>
        <v>6.86</v>
      </c>
      <c r="CD62">
        <f>IF([1]Sheet1!CE62="","",[1]Sheet1!CE62)</f>
        <v>-1.04</v>
      </c>
      <c r="CE62">
        <f>IF([1]Sheet1!CF62="","",[1]Sheet1!CF62)</f>
        <v>-23.24</v>
      </c>
      <c r="CF62" t="str">
        <f>IF([1]Sheet1!CG62="","",[1]Sheet1!CG62)</f>
        <v>Short Buildup</v>
      </c>
      <c r="CG62">
        <f>IF([1]Sheet1!CH62="","",[1]Sheet1!CH62)</f>
        <v>58.33</v>
      </c>
      <c r="CH62" t="str">
        <f>IF([1]Sheet1!CI62="","",[1]Sheet1!CI62)</f>
        <v>NSE:L_TFH1!</v>
      </c>
      <c r="CI62">
        <f>IF([1]Sheet1!CJ62="","",[1]Sheet1!CJ62)</f>
        <v>0</v>
      </c>
      <c r="CJ62">
        <f>IF([1]Sheet1!CK62="","",[1]Sheet1!CK62)</f>
        <v>0</v>
      </c>
      <c r="CK62">
        <f>IF([1]Sheet1!CL62="","",[1]Sheet1!CL62)</f>
        <v>0</v>
      </c>
      <c r="CL62">
        <f>IF([1]Sheet1!CM62="","",[1]Sheet1!CM62)</f>
        <v>0</v>
      </c>
      <c r="CM62">
        <f>IF([1]Sheet1!CN62="","",[1]Sheet1!CN62)</f>
        <v>0</v>
      </c>
      <c r="CN62">
        <f>IF([1]Sheet1!CO62="","",[1]Sheet1!CO62)</f>
        <v>0</v>
      </c>
      <c r="CO62">
        <f>IF([1]Sheet1!CP62="","",[1]Sheet1!CP62)</f>
        <v>0</v>
      </c>
      <c r="CP62">
        <f>IF([1]Sheet1!CQ62="","",[1]Sheet1!CQ62)</f>
        <v>0</v>
      </c>
      <c r="CQ62" t="str">
        <f>IF([1]Sheet1!CR62="","",[1]Sheet1!CR62)</f>
        <v>BEARISH</v>
      </c>
      <c r="CR62" t="str">
        <f>IF([1]Sheet1!CS62="","",[1]Sheet1!CS62)</f>
        <v>BEARISH</v>
      </c>
      <c r="CS62" t="b">
        <f>IF([1]Sheet1!CT62="","",[1]Sheet1!CT62)</f>
        <v>0</v>
      </c>
      <c r="CT62" t="str">
        <f>IF([1]Sheet1!CU62="","",[1]Sheet1!CU62)</f>
        <v>na</v>
      </c>
      <c r="CU62" t="str">
        <f>IF([1]Sheet1!CV62="","",[1]Sheet1!CV62)</f>
        <v>na</v>
      </c>
      <c r="CV62" t="str">
        <f>IF([1]Sheet1!CW62="","",[1]Sheet1!CW62)</f>
        <v>na</v>
      </c>
      <c r="CW62">
        <f>IF([1]Sheet1!CX62="","",[1]Sheet1!CX62)</f>
        <v>0</v>
      </c>
      <c r="CX62">
        <f>IF([1]Sheet1!CY62="","",[1]Sheet1!CY62)</f>
        <v>0</v>
      </c>
      <c r="CY62" t="b">
        <f>IF([1]Sheet1!CZ62="","",[1]Sheet1!CZ62)</f>
        <v>0</v>
      </c>
      <c r="CZ62">
        <f>IF([1]Sheet1!DA62="","",[1]Sheet1!DA62)</f>
        <v>47.94</v>
      </c>
      <c r="DA62">
        <f>IF([1]Sheet1!DB62="","",[1]Sheet1!DB62)</f>
        <v>47.85</v>
      </c>
      <c r="DB62" t="str">
        <f>IF([1]Sheet1!DC62="","",[1]Sheet1!DC62)</f>
        <v/>
      </c>
      <c r="DC62" t="b">
        <f t="shared" si="0"/>
        <v>0</v>
      </c>
      <c r="DD62" t="b">
        <f t="shared" si="1"/>
        <v>0</v>
      </c>
      <c r="DE62" t="b">
        <f t="shared" si="2"/>
        <v>0</v>
      </c>
      <c r="DF62" t="b">
        <f t="shared" si="3"/>
        <v>0</v>
      </c>
      <c r="DG62" t="str">
        <f>IF([1]Sheet1!DH62="","",[1]Sheet1!DH62)</f>
        <v/>
      </c>
    </row>
    <row r="63" spans="1:111" x14ac:dyDescent="0.25">
      <c r="A63" t="str">
        <f>IF([1]Sheet1!B63="","",[1]Sheet1!B63)</f>
        <v>BHARATFORG</v>
      </c>
      <c r="B63">
        <f>IF([1]Sheet1!C63="","",[1]Sheet1!C63)</f>
        <v>500</v>
      </c>
      <c r="C63">
        <f>IF([1]Sheet1!D63="","",[1]Sheet1!D63)</f>
        <v>10</v>
      </c>
      <c r="D63">
        <f>IF([1]Sheet1!E63="","",[1]Sheet1!E63)</f>
        <v>20000</v>
      </c>
      <c r="E63" t="str">
        <f>IF([1]Sheet1!F63="","",[1]Sheet1!F63)</f>
        <v>Producer Manufacturing</v>
      </c>
      <c r="F63" t="str">
        <f>IF([1]Sheet1!G63="","",[1]Sheet1!G63)</f>
        <v>Metal Fabrication</v>
      </c>
      <c r="G63" t="str">
        <f>IF([1]Sheet1!H63="","",[1]Sheet1!H63)</f>
        <v xml:space="preserve">BHARAT FORGE LTD                    </v>
      </c>
      <c r="H63" t="str">
        <f>IF([1]Sheet1!I63="","",[1]Sheet1!I63)</f>
        <v>BHARATFORG</v>
      </c>
      <c r="I63" t="str">
        <f>IF([1]Sheet1!J63="","",[1]Sheet1!J63)</f>
        <v>NSE:BHARATFORG!1</v>
      </c>
      <c r="J63" t="str">
        <f>IF([1]Sheet1!K63="","",[1]Sheet1!K63)</f>
        <v>Bharat Forge Ltd.</v>
      </c>
      <c r="K63" t="str">
        <f>IF([1]Sheet1!L63="","",[1]Sheet1!L63)</f>
        <v>#fc5a5a70</v>
      </c>
      <c r="L63">
        <f>IF([1]Sheet1!M63="","",[1]Sheet1!M63)</f>
        <v>1225.3499999999999</v>
      </c>
      <c r="M63">
        <f>IF([1]Sheet1!N63="","",[1]Sheet1!N63)</f>
        <v>-1.0937121999999999</v>
      </c>
      <c r="N63">
        <f>IF([1]Sheet1!O63="","",[1]Sheet1!O63)</f>
        <v>-13.55</v>
      </c>
      <c r="O63">
        <f>IF([1]Sheet1!P63="","",[1]Sheet1!P63)</f>
        <v>5197500</v>
      </c>
      <c r="P63">
        <f>IF([1]Sheet1!Q63="","",[1]Sheet1!Q63)</f>
        <v>-2.2566996000000001</v>
      </c>
      <c r="Q63">
        <f>IF([1]Sheet1!R63="","",[1]Sheet1!R63)</f>
        <v>-120000</v>
      </c>
      <c r="R63">
        <f>IF([1]Sheet1!S63="","",[1]Sheet1!S63)</f>
        <v>870</v>
      </c>
      <c r="S63">
        <f>IF([1]Sheet1!T63="","",[1]Sheet1!T63)</f>
        <v>-1.0937121999999999</v>
      </c>
      <c r="T63">
        <f>IF([1]Sheet1!U63="","",[1]Sheet1!U63)</f>
        <v>-1939</v>
      </c>
      <c r="U63" t="str">
        <f>IF([1]Sheet1!V63="","",[1]Sheet1!V63)</f>
        <v>Long Unwinding</v>
      </c>
      <c r="V63">
        <f>IF([1]Sheet1!W63="","",[1]Sheet1!W63)</f>
        <v>1220</v>
      </c>
      <c r="W63">
        <f>IF([1]Sheet1!X63="","",[1]Sheet1!X63)</f>
        <v>1210</v>
      </c>
      <c r="X63">
        <f>IF([1]Sheet1!Y63="","",[1]Sheet1!Y63)</f>
        <v>1200</v>
      </c>
      <c r="Y63">
        <f>IF([1]Sheet1!Z63="","",[1]Sheet1!Z63)</f>
        <v>1190</v>
      </c>
      <c r="Z63">
        <f>IF([1]Sheet1!AA63="","",[1]Sheet1!AA63)</f>
        <v>1180</v>
      </c>
      <c r="AA63">
        <f>IF([1]Sheet1!AB63="","",[1]Sheet1!AB63)</f>
        <v>1230</v>
      </c>
      <c r="AB63">
        <f>IF([1]Sheet1!AC63="","",[1]Sheet1!AC63)</f>
        <v>1240</v>
      </c>
      <c r="AC63">
        <f>IF([1]Sheet1!AD63="","",[1]Sheet1!AD63)</f>
        <v>1250</v>
      </c>
      <c r="AD63">
        <f>IF([1]Sheet1!AE63="","",[1]Sheet1!AE63)</f>
        <v>1260</v>
      </c>
      <c r="AE63" t="str">
        <f>IF([1]Sheet1!AF63="","",[1]Sheet1!AF63)</f>
        <v>1,233.85</v>
      </c>
      <c r="AF63" t="str">
        <f>IF([1]Sheet1!AG63="","",[1]Sheet1!AG63)</f>
        <v>1,238.00</v>
      </c>
      <c r="AG63" t="str">
        <f>IF([1]Sheet1!AH63="","",[1]Sheet1!AH63)</f>
        <v>4.15</v>
      </c>
      <c r="AH63" t="str">
        <f>IF([1]Sheet1!AI63="","",[1]Sheet1!AI63)</f>
        <v>0.34</v>
      </c>
      <c r="AI63" t="str">
        <f>IF([1]Sheet1!AJ63="","",[1]Sheet1!AJ63)</f>
        <v>1,238.00</v>
      </c>
      <c r="AJ63">
        <f>IF([1]Sheet1!AK63="","",[1]Sheet1!AK63)</f>
        <v>100</v>
      </c>
      <c r="AK63" t="str">
        <f>IF([1]Sheet1!AL63="","",[1]Sheet1!AL63)</f>
        <v>0.01</v>
      </c>
      <c r="AL63" t="str">
        <f>IF([1]Sheet1!AM63="","",[1]Sheet1!AM63)</f>
        <v>-</v>
      </c>
      <c r="AM63" t="str">
        <f>IF([1]Sheet1!AN63="","",[1]Sheet1!AN63)</f>
        <v>-</v>
      </c>
      <c r="AN63" t="str">
        <f>IF([1]Sheet1!AO63="","",[1]Sheet1!AO63)</f>
        <v>-</v>
      </c>
      <c r="AO63" t="str">
        <f>IF([1]Sheet1!AP63="","",[1]Sheet1!AP63)</f>
        <v>VR164</v>
      </c>
      <c r="AP63" t="b">
        <f>IF([1]Sheet1!AQ63="","",[1]Sheet1!AQ63)</f>
        <v>0</v>
      </c>
      <c r="AQ63">
        <f>IF([1]Sheet1!AR63="","",[1]Sheet1!AR63)</f>
        <v>0</v>
      </c>
      <c r="AR63">
        <f>IF([1]Sheet1!AS63="","",[1]Sheet1!AS63)</f>
        <v>0</v>
      </c>
      <c r="AS63">
        <f>IF([1]Sheet1!AT63="","",[1]Sheet1!AT63)</f>
        <v>0</v>
      </c>
      <c r="AT63">
        <f>IF([1]Sheet1!AU63="","",[1]Sheet1!AU63)</f>
        <v>0</v>
      </c>
      <c r="AU63">
        <f>IF([1]Sheet1!AV63="","",[1]Sheet1!AV63)</f>
        <v>0</v>
      </c>
      <c r="AV63">
        <f>IF([1]Sheet1!AW63="","",[1]Sheet1!AW63)</f>
        <v>0</v>
      </c>
      <c r="AW63">
        <f>IF([1]Sheet1!AX63="","",[1]Sheet1!AX63)</f>
        <v>0</v>
      </c>
      <c r="AX63">
        <f>IF([1]Sheet1!AY63="","",[1]Sheet1!AY63)</f>
        <v>0</v>
      </c>
      <c r="AY63">
        <f>IF([1]Sheet1!AZ63="","",[1]Sheet1!AZ63)</f>
        <v>0</v>
      </c>
      <c r="AZ63" t="b">
        <f>IF([1]Sheet1!BA63="","",[1]Sheet1!BA63)</f>
        <v>0</v>
      </c>
      <c r="BA63" t="b">
        <f>IF([1]Sheet1!BB63="","",[1]Sheet1!BB63)</f>
        <v>0</v>
      </c>
      <c r="BB63" t="b">
        <f>IF([1]Sheet1!BC63="","",[1]Sheet1!BC63)</f>
        <v>0</v>
      </c>
      <c r="BC63" t="b">
        <f>IF([1]Sheet1!BD63="","",[1]Sheet1!BD63)</f>
        <v>0</v>
      </c>
      <c r="BD63">
        <f>IF([1]Sheet1!BE63="","",[1]Sheet1!BE63)</f>
        <v>28.7</v>
      </c>
      <c r="BE63">
        <f>IF([1]Sheet1!BF63="","",[1]Sheet1!BF63)</f>
        <v>27.07</v>
      </c>
      <c r="BF63">
        <f>IF([1]Sheet1!BG63="","",[1]Sheet1!BG63)</f>
        <v>-7.0000000000000007E-2</v>
      </c>
      <c r="BG63">
        <f>IF([1]Sheet1!BH63="","",[1]Sheet1!BH63)</f>
        <v>45.16</v>
      </c>
      <c r="BH63">
        <f>IF([1]Sheet1!BI63="","",[1]Sheet1!BI63)</f>
        <v>39.68</v>
      </c>
      <c r="BI63">
        <f>IF([1]Sheet1!BJ63="","",[1]Sheet1!BJ63)</f>
        <v>37.36</v>
      </c>
      <c r="BJ63" t="b">
        <f>IF([1]Sheet1!BK63="","",[1]Sheet1!BK63)</f>
        <v>1</v>
      </c>
      <c r="BK63">
        <f>IF([1]Sheet1!BL63="","",[1]Sheet1!BL63)</f>
        <v>0.52</v>
      </c>
      <c r="BL63">
        <f>IF([1]Sheet1!BM63="","",[1]Sheet1!BM63)</f>
        <v>11.99</v>
      </c>
      <c r="BM63">
        <f>IF([1]Sheet1!BN63="","",[1]Sheet1!BN63)</f>
        <v>25.44</v>
      </c>
      <c r="BN63">
        <f>IF([1]Sheet1!BO63="","",[1]Sheet1!BO63)</f>
        <v>0</v>
      </c>
      <c r="BO63" t="str">
        <f>IF([1]Sheet1!BP63="","",[1]Sheet1!BP63)</f>
        <v>CAPITAL GOODS</v>
      </c>
      <c r="BP63">
        <f>IF([1]Sheet1!BQ63="","",[1]Sheet1!BQ63)</f>
        <v>1226.95</v>
      </c>
      <c r="BQ63">
        <f>IF([1]Sheet1!BR63="","",[1]Sheet1!BR63)</f>
        <v>1.92</v>
      </c>
      <c r="BR63">
        <f>IF([1]Sheet1!BS63="","",[1]Sheet1!BS63)</f>
        <v>-11.95</v>
      </c>
      <c r="BS63">
        <f>IF([1]Sheet1!BT63="","",[1]Sheet1!BT63)</f>
        <v>-0.96</v>
      </c>
      <c r="BT63" t="b">
        <f>IF([1]Sheet1!BU63="","",[1]Sheet1!BU63)</f>
        <v>0</v>
      </c>
      <c r="BU63" t="b">
        <f>IF([1]Sheet1!BV63="","",[1]Sheet1!BV63)</f>
        <v>0</v>
      </c>
      <c r="BV63" t="str">
        <f>IF([1]Sheet1!BW63="","",[1]Sheet1!BW63)</f>
        <v>BULLISH</v>
      </c>
      <c r="BW63">
        <f>IF([1]Sheet1!BX63="","",[1]Sheet1!BX63)</f>
        <v>4.5999999999999996</v>
      </c>
      <c r="BX63">
        <f>IF([1]Sheet1!BY63="","",[1]Sheet1!BY63)</f>
        <v>-2.5</v>
      </c>
      <c r="BY63">
        <f>IF([1]Sheet1!BZ63="","",[1]Sheet1!BZ63)</f>
        <v>34.74</v>
      </c>
      <c r="BZ63">
        <f>IF([1]Sheet1!CA63="","",[1]Sheet1!CA63)</f>
        <v>1226.95</v>
      </c>
      <c r="CA63">
        <f>IF([1]Sheet1!CB63="","",[1]Sheet1!CB63)</f>
        <v>-7.0000000000000007E-2</v>
      </c>
      <c r="CB63" t="str">
        <f>IF([1]Sheet1!CC63="","",[1]Sheet1!CC63)</f>
        <v>Short Buildup</v>
      </c>
      <c r="CC63">
        <f>IF([1]Sheet1!CD63="","",[1]Sheet1!CD63)</f>
        <v>-0.66</v>
      </c>
      <c r="CD63">
        <f>IF([1]Sheet1!CE63="","",[1]Sheet1!CE63)</f>
        <v>-0.96</v>
      </c>
      <c r="CE63">
        <f>IF([1]Sheet1!CF63="","",[1]Sheet1!CF63)</f>
        <v>-63.25</v>
      </c>
      <c r="CF63" t="str">
        <f>IF([1]Sheet1!CG63="","",[1]Sheet1!CG63)</f>
        <v>Long Unwinding</v>
      </c>
      <c r="CG63">
        <f>IF([1]Sheet1!CH63="","",[1]Sheet1!CH63)</f>
        <v>46.83</v>
      </c>
      <c r="CH63" t="str">
        <f>IF([1]Sheet1!CI63="","",[1]Sheet1!CI63)</f>
        <v>NSE:BHARATFORG1!</v>
      </c>
      <c r="CI63">
        <f>IF([1]Sheet1!CJ63="","",[1]Sheet1!CJ63)</f>
        <v>17</v>
      </c>
      <c r="CJ63">
        <f>IF([1]Sheet1!CK63="","",[1]Sheet1!CK63)</f>
        <v>1235.5</v>
      </c>
      <c r="CK63">
        <f>IF([1]Sheet1!CL63="","",[1]Sheet1!CL63)</f>
        <v>343</v>
      </c>
      <c r="CL63">
        <f>IF([1]Sheet1!CM63="","",[1]Sheet1!CM63)</f>
        <v>1028.9000000000001</v>
      </c>
      <c r="CM63" t="str">
        <f>IF([1]Sheet1!CN63="","",[1]Sheet1!CN63)</f>
        <v>Buy</v>
      </c>
      <c r="CN63" t="str">
        <f>IF([1]Sheet1!CO63="","",[1]Sheet1!CO63)</f>
        <v>LAST_WINNER</v>
      </c>
      <c r="CO63">
        <f>IF([1]Sheet1!CP63="","",[1]Sheet1!CP63)</f>
        <v>12</v>
      </c>
      <c r="CP63">
        <f>IF([1]Sheet1!CQ63="","",[1]Sheet1!CQ63)</f>
        <v>1190</v>
      </c>
      <c r="CQ63" t="str">
        <f>IF([1]Sheet1!CR63="","",[1]Sheet1!CR63)</f>
        <v>BEARISH</v>
      </c>
      <c r="CR63" t="str">
        <f>IF([1]Sheet1!CS63="","",[1]Sheet1!CS63)</f>
        <v>BEARISH</v>
      </c>
      <c r="CS63" t="b">
        <f>IF([1]Sheet1!CT63="","",[1]Sheet1!CT63)</f>
        <v>0</v>
      </c>
      <c r="CT63" t="str">
        <f>IF([1]Sheet1!CU63="","",[1]Sheet1!CU63)</f>
        <v>na</v>
      </c>
      <c r="CU63" t="str">
        <f>IF([1]Sheet1!CV63="","",[1]Sheet1!CV63)</f>
        <v>na</v>
      </c>
      <c r="CV63" t="str">
        <f>IF([1]Sheet1!CW63="","",[1]Sheet1!CW63)</f>
        <v>BULLISH</v>
      </c>
      <c r="CW63">
        <f>IF([1]Sheet1!CX63="","",[1]Sheet1!CX63)</f>
        <v>3</v>
      </c>
      <c r="CX63">
        <f>IF([1]Sheet1!CY63="","",[1]Sheet1!CY63)</f>
        <v>206</v>
      </c>
      <c r="CY63" t="b">
        <f>IF([1]Sheet1!CZ63="","",[1]Sheet1!CZ63)</f>
        <v>1</v>
      </c>
      <c r="CZ63">
        <f>IF([1]Sheet1!DA63="","",[1]Sheet1!DA63)</f>
        <v>18.89</v>
      </c>
      <c r="DA63">
        <f>IF([1]Sheet1!DB63="","",[1]Sheet1!DB63)</f>
        <v>19.350000000000001</v>
      </c>
      <c r="DB63" t="str">
        <f>IF([1]Sheet1!DC63="","",[1]Sheet1!DC63)</f>
        <v/>
      </c>
      <c r="DC63" t="b">
        <f t="shared" si="0"/>
        <v>0</v>
      </c>
      <c r="DD63" t="b">
        <f t="shared" si="1"/>
        <v>0</v>
      </c>
      <c r="DE63" t="b">
        <f t="shared" si="2"/>
        <v>0</v>
      </c>
      <c r="DF63" t="b">
        <f t="shared" si="3"/>
        <v>0</v>
      </c>
      <c r="DG63" t="str">
        <f>IF([1]Sheet1!DH63="","",[1]Sheet1!DH63)</f>
        <v/>
      </c>
    </row>
    <row r="64" spans="1:111" x14ac:dyDescent="0.25">
      <c r="A64" t="str">
        <f>IF([1]Sheet1!B64="","",[1]Sheet1!B64)</f>
        <v>BAJAJ-AUTO</v>
      </c>
      <c r="B64">
        <f>IF([1]Sheet1!C64="","",[1]Sheet1!C64)</f>
        <v>125</v>
      </c>
      <c r="C64">
        <f>IF([1]Sheet1!D64="","",[1]Sheet1!D64)</f>
        <v>50</v>
      </c>
      <c r="D64">
        <f>IF([1]Sheet1!E64="","",[1]Sheet1!E64)</f>
        <v>3750</v>
      </c>
      <c r="E64" t="str">
        <f>IF([1]Sheet1!F64="","",[1]Sheet1!F64)</f>
        <v>Consumer Durables</v>
      </c>
      <c r="F64" t="str">
        <f>IF([1]Sheet1!G64="","",[1]Sheet1!G64)</f>
        <v>Motor Vehicles</v>
      </c>
      <c r="G64" t="str">
        <f>IF([1]Sheet1!H64="","",[1]Sheet1!H64)</f>
        <v xml:space="preserve">BAJAJ AUTO LIMITED                  </v>
      </c>
      <c r="H64" t="str">
        <f>IF([1]Sheet1!I64="","",[1]Sheet1!I64)</f>
        <v>BAJAJ_AUTO</v>
      </c>
      <c r="I64" t="str">
        <f>IF([1]Sheet1!J64="","",[1]Sheet1!J64)</f>
        <v>NSE:BAJAJ_AUTO!1</v>
      </c>
      <c r="J64" t="str">
        <f>IF([1]Sheet1!K64="","",[1]Sheet1!K64)</f>
        <v>Bajaj Auto Ltd.</v>
      </c>
      <c r="K64" t="str">
        <f>IF([1]Sheet1!L64="","",[1]Sheet1!L64)</f>
        <v>#fc5a5a70</v>
      </c>
      <c r="L64">
        <f>IF([1]Sheet1!M64="","",[1]Sheet1!M64)</f>
        <v>7086.95</v>
      </c>
      <c r="M64">
        <f>IF([1]Sheet1!N64="","",[1]Sheet1!N64)</f>
        <v>-1.0920840000000001</v>
      </c>
      <c r="N64">
        <f>IF([1]Sheet1!O64="","",[1]Sheet1!O64)</f>
        <v>-78.25</v>
      </c>
      <c r="O64">
        <f>IF([1]Sheet1!P64="","",[1]Sheet1!P64)</f>
        <v>1712750</v>
      </c>
      <c r="P64">
        <f>IF([1]Sheet1!Q64="","",[1]Sheet1!Q64)</f>
        <v>-1.5519471</v>
      </c>
      <c r="Q64">
        <f>IF([1]Sheet1!R64="","",[1]Sheet1!R64)</f>
        <v>-27000</v>
      </c>
      <c r="R64">
        <f>IF([1]Sheet1!S64="","",[1]Sheet1!S64)</f>
        <v>1865</v>
      </c>
      <c r="S64">
        <f>IF([1]Sheet1!T64="","",[1]Sheet1!T64)</f>
        <v>-1.0920840000000001</v>
      </c>
      <c r="T64">
        <f>IF([1]Sheet1!U64="","",[1]Sheet1!U64)</f>
        <v>-2718</v>
      </c>
      <c r="U64" t="str">
        <f>IF([1]Sheet1!V64="","",[1]Sheet1!V64)</f>
        <v>Long Unwinding</v>
      </c>
      <c r="V64">
        <f>IF([1]Sheet1!W64="","",[1]Sheet1!W64)</f>
        <v>7050</v>
      </c>
      <c r="W64">
        <f>IF([1]Sheet1!X64="","",[1]Sheet1!X64)</f>
        <v>7000</v>
      </c>
      <c r="X64">
        <f>IF([1]Sheet1!Y64="","",[1]Sheet1!Y64)</f>
        <v>6950</v>
      </c>
      <c r="Y64">
        <f>IF([1]Sheet1!Z64="","",[1]Sheet1!Z64)</f>
        <v>6900</v>
      </c>
      <c r="Z64">
        <f>IF([1]Sheet1!AA64="","",[1]Sheet1!AA64)</f>
        <v>6850</v>
      </c>
      <c r="AA64">
        <f>IF([1]Sheet1!AB64="","",[1]Sheet1!AB64)</f>
        <v>7100</v>
      </c>
      <c r="AB64">
        <f>IF([1]Sheet1!AC64="","",[1]Sheet1!AC64)</f>
        <v>7150</v>
      </c>
      <c r="AC64">
        <f>IF([1]Sheet1!AD64="","",[1]Sheet1!AD64)</f>
        <v>7200</v>
      </c>
      <c r="AD64">
        <f>IF([1]Sheet1!AE64="","",[1]Sheet1!AE64)</f>
        <v>7250</v>
      </c>
      <c r="AE64" t="str">
        <f>IF([1]Sheet1!AF64="","",[1]Sheet1!AF64)</f>
        <v>7,136.55</v>
      </c>
      <c r="AF64" t="str">
        <f>IF([1]Sheet1!AG64="","",[1]Sheet1!AG64)</f>
        <v>7,170.00</v>
      </c>
      <c r="AG64" t="str">
        <f>IF([1]Sheet1!AH64="","",[1]Sheet1!AH64)</f>
        <v>33.45</v>
      </c>
      <c r="AH64" t="str">
        <f>IF([1]Sheet1!AI64="","",[1]Sheet1!AI64)</f>
        <v>0.47</v>
      </c>
      <c r="AI64" t="str">
        <f>IF([1]Sheet1!AJ64="","",[1]Sheet1!AJ64)</f>
        <v>7,170.00</v>
      </c>
      <c r="AJ64">
        <f>IF([1]Sheet1!AK64="","",[1]Sheet1!AK64)</f>
        <v>340</v>
      </c>
      <c r="AK64" t="str">
        <f>IF([1]Sheet1!AL64="","",[1]Sheet1!AL64)</f>
        <v>0.24</v>
      </c>
      <c r="AL64" t="str">
        <f>IF([1]Sheet1!AM64="","",[1]Sheet1!AM64)</f>
        <v>-</v>
      </c>
      <c r="AM64" t="str">
        <f>IF([1]Sheet1!AN64="","",[1]Sheet1!AN64)</f>
        <v>-</v>
      </c>
      <c r="AN64" t="str">
        <f>IF([1]Sheet1!AO64="","",[1]Sheet1!AO64)</f>
        <v>-</v>
      </c>
      <c r="AO64" t="str">
        <f>IF([1]Sheet1!AP64="","",[1]Sheet1!AP64)</f>
        <v>VR133</v>
      </c>
      <c r="AP64" t="b">
        <f>IF([1]Sheet1!AQ64="","",[1]Sheet1!AQ64)</f>
        <v>0</v>
      </c>
      <c r="AQ64">
        <f>IF([1]Sheet1!AR64="","",[1]Sheet1!AR64)</f>
        <v>0</v>
      </c>
      <c r="AR64">
        <f>IF([1]Sheet1!AS64="","",[1]Sheet1!AS64)</f>
        <v>0</v>
      </c>
      <c r="AS64">
        <f>IF([1]Sheet1!AT64="","",[1]Sheet1!AT64)</f>
        <v>0</v>
      </c>
      <c r="AT64">
        <f>IF([1]Sheet1!AU64="","",[1]Sheet1!AU64)</f>
        <v>0</v>
      </c>
      <c r="AU64">
        <f>IF([1]Sheet1!AV64="","",[1]Sheet1!AV64)</f>
        <v>0</v>
      </c>
      <c r="AV64">
        <f>IF([1]Sheet1!AW64="","",[1]Sheet1!AW64)</f>
        <v>0</v>
      </c>
      <c r="AW64">
        <f>IF([1]Sheet1!AX64="","",[1]Sheet1!AX64)</f>
        <v>0</v>
      </c>
      <c r="AX64">
        <f>IF([1]Sheet1!AY64="","",[1]Sheet1!AY64)</f>
        <v>0</v>
      </c>
      <c r="AY64">
        <f>IF([1]Sheet1!AZ64="","",[1]Sheet1!AZ64)</f>
        <v>0</v>
      </c>
      <c r="AZ64" t="b">
        <f>IF([1]Sheet1!BA64="","",[1]Sheet1!BA64)</f>
        <v>0</v>
      </c>
      <c r="BA64" t="b">
        <f>IF([1]Sheet1!BB64="","",[1]Sheet1!BB64)</f>
        <v>0</v>
      </c>
      <c r="BB64" t="b">
        <f>IF([1]Sheet1!BC64="","",[1]Sheet1!BC64)</f>
        <v>0</v>
      </c>
      <c r="BC64" t="b">
        <f>IF([1]Sheet1!BD64="","",[1]Sheet1!BD64)</f>
        <v>0</v>
      </c>
      <c r="BD64">
        <f>IF([1]Sheet1!BE64="","",[1]Sheet1!BE64)</f>
        <v>36.54</v>
      </c>
      <c r="BE64">
        <f>IF([1]Sheet1!BF64="","",[1]Sheet1!BF64)</f>
        <v>35.22</v>
      </c>
      <c r="BF64">
        <f>IF([1]Sheet1!BG64="","",[1]Sheet1!BG64)</f>
        <v>14.72</v>
      </c>
      <c r="BG64">
        <f>IF([1]Sheet1!BH64="","",[1]Sheet1!BH64)</f>
        <v>100</v>
      </c>
      <c r="BH64">
        <f>IF([1]Sheet1!BI64="","",[1]Sheet1!BI64)</f>
        <v>100</v>
      </c>
      <c r="BI64">
        <f>IF([1]Sheet1!BJ64="","",[1]Sheet1!BJ64)</f>
        <v>100</v>
      </c>
      <c r="BJ64" t="b">
        <f>IF([1]Sheet1!BK64="","",[1]Sheet1!BK64)</f>
        <v>1</v>
      </c>
      <c r="BK64">
        <f>IF([1]Sheet1!BL64="","",[1]Sheet1!BL64)</f>
        <v>0.69</v>
      </c>
      <c r="BL64">
        <f>IF([1]Sheet1!BM64="","",[1]Sheet1!BM64)</f>
        <v>4.96</v>
      </c>
      <c r="BM64">
        <f>IF([1]Sheet1!BN64="","",[1]Sheet1!BN64)</f>
        <v>33.9</v>
      </c>
      <c r="BN64" t="str">
        <f>IF([1]Sheet1!BO64="","",[1]Sheet1!BO64)</f>
        <v>2024-01-24</v>
      </c>
      <c r="BO64" t="str">
        <f>IF([1]Sheet1!BP64="","",[1]Sheet1!BP64)</f>
        <v>AUTOMOBILE</v>
      </c>
      <c r="BP64">
        <f>IF([1]Sheet1!BQ64="","",[1]Sheet1!BQ64)</f>
        <v>7075</v>
      </c>
      <c r="BQ64">
        <f>IF([1]Sheet1!BR64="","",[1]Sheet1!BR64)</f>
        <v>2.84</v>
      </c>
      <c r="BR64">
        <f>IF([1]Sheet1!BS64="","",[1]Sheet1!BS64)</f>
        <v>-90.2</v>
      </c>
      <c r="BS64">
        <f>IF([1]Sheet1!BT64="","",[1]Sheet1!BT64)</f>
        <v>-1.26</v>
      </c>
      <c r="BT64" t="b">
        <f>IF([1]Sheet1!BU64="","",[1]Sheet1!BU64)</f>
        <v>1</v>
      </c>
      <c r="BU64" t="b">
        <f>IF([1]Sheet1!BV64="","",[1]Sheet1!BV64)</f>
        <v>1</v>
      </c>
      <c r="BV64" t="str">
        <f>IF([1]Sheet1!BW64="","",[1]Sheet1!BW64)</f>
        <v>BULLISH</v>
      </c>
      <c r="BW64">
        <f>IF([1]Sheet1!BX64="","",[1]Sheet1!BX64)</f>
        <v>-16.27</v>
      </c>
      <c r="BX64">
        <f>IF([1]Sheet1!BY64="","",[1]Sheet1!BY64)</f>
        <v>-3.7</v>
      </c>
      <c r="BY64">
        <f>IF([1]Sheet1!BZ64="","",[1]Sheet1!BZ64)</f>
        <v>40.39</v>
      </c>
      <c r="BZ64">
        <f>IF([1]Sheet1!CA64="","",[1]Sheet1!CA64)</f>
        <v>7075</v>
      </c>
      <c r="CA64">
        <f>IF([1]Sheet1!CB64="","",[1]Sheet1!CB64)</f>
        <v>14.72</v>
      </c>
      <c r="CB64" t="str">
        <f>IF([1]Sheet1!CC64="","",[1]Sheet1!CC64)</f>
        <v>Significant Long Unwinding</v>
      </c>
      <c r="CC64">
        <f>IF([1]Sheet1!CD64="","",[1]Sheet1!CD64)</f>
        <v>1.1100000000000001</v>
      </c>
      <c r="CD64">
        <f>IF([1]Sheet1!CE64="","",[1]Sheet1!CE64)</f>
        <v>-1.26</v>
      </c>
      <c r="CE64">
        <f>IF([1]Sheet1!CF64="","",[1]Sheet1!CF64)</f>
        <v>-62.43</v>
      </c>
      <c r="CF64" t="str">
        <f>IF([1]Sheet1!CG64="","",[1]Sheet1!CG64)</f>
        <v>Short Buildup</v>
      </c>
      <c r="CG64">
        <f>IF([1]Sheet1!CH64="","",[1]Sheet1!CH64)</f>
        <v>74.209999999999994</v>
      </c>
      <c r="CH64" t="str">
        <f>IF([1]Sheet1!CI64="","",[1]Sheet1!CI64)</f>
        <v>NSE:BAJAJ_AUTO1!</v>
      </c>
      <c r="CI64">
        <f>IF([1]Sheet1!CJ64="","",[1]Sheet1!CJ64)</f>
        <v>92</v>
      </c>
      <c r="CJ64">
        <f>IF([1]Sheet1!CK64="","",[1]Sheet1!CK64)</f>
        <v>6949.9</v>
      </c>
      <c r="CK64">
        <f>IF([1]Sheet1!CL64="","",[1]Sheet1!CL64)</f>
        <v>0</v>
      </c>
      <c r="CL64">
        <f>IF([1]Sheet1!CM64="","",[1]Sheet1!CM64)</f>
        <v>0</v>
      </c>
      <c r="CM64" t="str">
        <f>IF([1]Sheet1!CN64="","",[1]Sheet1!CN64)</f>
        <v>Sell</v>
      </c>
      <c r="CN64" t="str">
        <f>IF([1]Sheet1!CO64="","",[1]Sheet1!CO64)</f>
        <v>LAST_WINNER</v>
      </c>
      <c r="CO64">
        <f>IF([1]Sheet1!CP64="","",[1]Sheet1!CP64)</f>
        <v>27</v>
      </c>
      <c r="CP64">
        <f>IF([1]Sheet1!CQ64="","",[1]Sheet1!CQ64)</f>
        <v>7350</v>
      </c>
      <c r="CQ64" t="str">
        <f>IF([1]Sheet1!CR64="","",[1]Sheet1!CR64)</f>
        <v>BEARISH</v>
      </c>
      <c r="CR64" t="str">
        <f>IF([1]Sheet1!CS64="","",[1]Sheet1!CS64)</f>
        <v>BEARISH</v>
      </c>
      <c r="CS64" t="b">
        <f>IF([1]Sheet1!CT64="","",[1]Sheet1!CT64)</f>
        <v>1</v>
      </c>
      <c r="CT64" t="str">
        <f>IF([1]Sheet1!CU64="","",[1]Sheet1!CU64)</f>
        <v>na</v>
      </c>
      <c r="CU64" t="str">
        <f>IF([1]Sheet1!CV64="","",[1]Sheet1!CV64)</f>
        <v>na</v>
      </c>
      <c r="CV64" t="str">
        <f>IF([1]Sheet1!CW64="","",[1]Sheet1!CW64)</f>
        <v>BEARISH</v>
      </c>
      <c r="CW64">
        <f>IF([1]Sheet1!CX64="","",[1]Sheet1!CX64)</f>
        <v>1</v>
      </c>
      <c r="CX64">
        <f>IF([1]Sheet1!CY64="","",[1]Sheet1!CY64)</f>
        <v>1</v>
      </c>
      <c r="CY64" t="b">
        <f>IF([1]Sheet1!CZ64="","",[1]Sheet1!CZ64)</f>
        <v>1</v>
      </c>
      <c r="CZ64">
        <f>IF([1]Sheet1!DA64="","",[1]Sheet1!DA64)</f>
        <v>25.07</v>
      </c>
      <c r="DA64">
        <f>IF([1]Sheet1!DB64="","",[1]Sheet1!DB64)</f>
        <v>26.01</v>
      </c>
      <c r="DB64" t="str">
        <f>IF([1]Sheet1!DC64="","",[1]Sheet1!DC64)</f>
        <v/>
      </c>
      <c r="DC64" t="b">
        <f t="shared" si="0"/>
        <v>0</v>
      </c>
      <c r="DD64" t="b">
        <f t="shared" si="1"/>
        <v>0</v>
      </c>
      <c r="DE64" t="b">
        <f t="shared" si="2"/>
        <v>0</v>
      </c>
      <c r="DF64" t="b">
        <f t="shared" si="3"/>
        <v>0</v>
      </c>
      <c r="DG64" t="str">
        <f>IF([1]Sheet1!DH64="","",[1]Sheet1!DH64)</f>
        <v/>
      </c>
    </row>
    <row r="65" spans="1:111" x14ac:dyDescent="0.25">
      <c r="A65" t="str">
        <f>IF([1]Sheet1!B65="","",[1]Sheet1!B65)</f>
        <v>LICHSGFIN</v>
      </c>
      <c r="B65">
        <f>IF([1]Sheet1!C65="","",[1]Sheet1!C65)</f>
        <v>2000</v>
      </c>
      <c r="C65">
        <f>IF([1]Sheet1!D65="","",[1]Sheet1!D65)</f>
        <v>5</v>
      </c>
      <c r="D65">
        <f>IF([1]Sheet1!E65="","",[1]Sheet1!E65)</f>
        <v>60000</v>
      </c>
      <c r="E65" t="str">
        <f>IF([1]Sheet1!F65="","",[1]Sheet1!F65)</f>
        <v>Finance</v>
      </c>
      <c r="F65" t="str">
        <f>IF([1]Sheet1!G65="","",[1]Sheet1!G65)</f>
        <v>Finance/Rental/Leasing</v>
      </c>
      <c r="G65" t="str">
        <f>IF([1]Sheet1!H65="","",[1]Sheet1!H65)</f>
        <v xml:space="preserve">LIC HOUSING FINANCE LTD             </v>
      </c>
      <c r="H65" t="str">
        <f>IF([1]Sheet1!I65="","",[1]Sheet1!I65)</f>
        <v>LICHSGFIN</v>
      </c>
      <c r="I65" t="str">
        <f>IF([1]Sheet1!J65="","",[1]Sheet1!J65)</f>
        <v>NSE:LICHSGFIN!1</v>
      </c>
      <c r="J65" t="str">
        <f>IF([1]Sheet1!K65="","",[1]Sheet1!K65)</f>
        <v>LIC Housing Finance Ltd.</v>
      </c>
      <c r="K65" t="str">
        <f>IF([1]Sheet1!L65="","",[1]Sheet1!L65)</f>
        <v>#fc5a5a6f</v>
      </c>
      <c r="L65">
        <f>IF([1]Sheet1!M65="","",[1]Sheet1!M65)</f>
        <v>577.85</v>
      </c>
      <c r="M65">
        <f>IF([1]Sheet1!N65="","",[1]Sheet1!N65)</f>
        <v>-1.0784901</v>
      </c>
      <c r="N65">
        <f>IF([1]Sheet1!O65="","",[1]Sheet1!O65)</f>
        <v>-6.3</v>
      </c>
      <c r="O65">
        <f>IF([1]Sheet1!P65="","",[1]Sheet1!P65)</f>
        <v>14134000</v>
      </c>
      <c r="P65">
        <f>IF([1]Sheet1!Q65="","",[1]Sheet1!Q65)</f>
        <v>-4.9495629000000001</v>
      </c>
      <c r="Q65">
        <f>IF([1]Sheet1!R65="","",[1]Sheet1!R65)</f>
        <v>-736000</v>
      </c>
      <c r="R65">
        <f>IF([1]Sheet1!S65="","",[1]Sheet1!S65)</f>
        <v>1272</v>
      </c>
      <c r="S65">
        <f>IF([1]Sheet1!T65="","",[1]Sheet1!T65)</f>
        <v>-1.0784901</v>
      </c>
      <c r="T65">
        <f>IF([1]Sheet1!U65="","",[1]Sheet1!U65)</f>
        <v>-2167</v>
      </c>
      <c r="U65" t="str">
        <f>IF([1]Sheet1!V65="","",[1]Sheet1!V65)</f>
        <v>Long Unwinding</v>
      </c>
      <c r="V65">
        <f>IF([1]Sheet1!W65="","",[1]Sheet1!W65)</f>
        <v>575</v>
      </c>
      <c r="W65">
        <f>IF([1]Sheet1!X65="","",[1]Sheet1!X65)</f>
        <v>570</v>
      </c>
      <c r="X65">
        <f>IF([1]Sheet1!Y65="","",[1]Sheet1!Y65)</f>
        <v>565</v>
      </c>
      <c r="Y65">
        <f>IF([1]Sheet1!Z65="","",[1]Sheet1!Z65)</f>
        <v>560</v>
      </c>
      <c r="Z65">
        <f>IF([1]Sheet1!AA65="","",[1]Sheet1!AA65)</f>
        <v>555</v>
      </c>
      <c r="AA65">
        <f>IF([1]Sheet1!AB65="","",[1]Sheet1!AB65)</f>
        <v>580</v>
      </c>
      <c r="AB65">
        <f>IF([1]Sheet1!AC65="","",[1]Sheet1!AC65)</f>
        <v>585</v>
      </c>
      <c r="AC65">
        <f>IF([1]Sheet1!AD65="","",[1]Sheet1!AD65)</f>
        <v>590</v>
      </c>
      <c r="AD65">
        <f>IF([1]Sheet1!AE65="","",[1]Sheet1!AE65)</f>
        <v>595</v>
      </c>
      <c r="AE65" t="str">
        <f>IF([1]Sheet1!AF65="","",[1]Sheet1!AF65)</f>
        <v>584.35</v>
      </c>
      <c r="AF65" t="str">
        <f>IF([1]Sheet1!AG65="","",[1]Sheet1!AG65)</f>
        <v>586.00</v>
      </c>
      <c r="AG65" t="str">
        <f>IF([1]Sheet1!AH65="","",[1]Sheet1!AH65)</f>
        <v>1.65</v>
      </c>
      <c r="AH65" t="str">
        <f>IF([1]Sheet1!AI65="","",[1]Sheet1!AI65)</f>
        <v>0.28</v>
      </c>
      <c r="AI65" t="str">
        <f>IF([1]Sheet1!AJ65="","",[1]Sheet1!AJ65)</f>
        <v>586.00</v>
      </c>
      <c r="AJ65">
        <f>IF([1]Sheet1!AK65="","",[1]Sheet1!AK65)</f>
        <v>2921</v>
      </c>
      <c r="AK65" t="str">
        <f>IF([1]Sheet1!AL65="","",[1]Sheet1!AL65)</f>
        <v>0.17</v>
      </c>
      <c r="AL65" t="str">
        <f>IF([1]Sheet1!AM65="","",[1]Sheet1!AM65)</f>
        <v>-</v>
      </c>
      <c r="AM65" t="str">
        <f>IF([1]Sheet1!AN65="","",[1]Sheet1!AN65)</f>
        <v>-</v>
      </c>
      <c r="AN65" t="str">
        <f>IF([1]Sheet1!AO65="","",[1]Sheet1!AO65)</f>
        <v>-</v>
      </c>
      <c r="AO65" t="str">
        <f>IF([1]Sheet1!AP65="","",[1]Sheet1!AP65)</f>
        <v>VR66</v>
      </c>
      <c r="AP65" t="b">
        <f>IF([1]Sheet1!AQ65="","",[1]Sheet1!AQ65)</f>
        <v>0</v>
      </c>
      <c r="AQ65">
        <f>IF([1]Sheet1!AR65="","",[1]Sheet1!AR65)</f>
        <v>0</v>
      </c>
      <c r="AR65">
        <f>IF([1]Sheet1!AS65="","",[1]Sheet1!AS65)</f>
        <v>0</v>
      </c>
      <c r="AS65">
        <f>IF([1]Sheet1!AT65="","",[1]Sheet1!AT65)</f>
        <v>0</v>
      </c>
      <c r="AT65">
        <f>IF([1]Sheet1!AU65="","",[1]Sheet1!AU65)</f>
        <v>0</v>
      </c>
      <c r="AU65">
        <f>IF([1]Sheet1!AV65="","",[1]Sheet1!AV65)</f>
        <v>0</v>
      </c>
      <c r="AV65">
        <f>IF([1]Sheet1!AW65="","",[1]Sheet1!AW65)</f>
        <v>0</v>
      </c>
      <c r="AW65">
        <f>IF([1]Sheet1!AX65="","",[1]Sheet1!AX65)</f>
        <v>0</v>
      </c>
      <c r="AX65">
        <f>IF([1]Sheet1!AY65="","",[1]Sheet1!AY65)</f>
        <v>0</v>
      </c>
      <c r="AY65">
        <f>IF([1]Sheet1!AZ65="","",[1]Sheet1!AZ65)</f>
        <v>0</v>
      </c>
      <c r="AZ65" t="b">
        <f>IF([1]Sheet1!BA65="","",[1]Sheet1!BA65)</f>
        <v>0</v>
      </c>
      <c r="BA65" t="b">
        <f>IF([1]Sheet1!BB65="","",[1]Sheet1!BB65)</f>
        <v>0</v>
      </c>
      <c r="BB65" t="b">
        <f>IF([1]Sheet1!BC65="","",[1]Sheet1!BC65)</f>
        <v>0</v>
      </c>
      <c r="BC65" t="b">
        <f>IF([1]Sheet1!BD65="","",[1]Sheet1!BD65)</f>
        <v>0</v>
      </c>
      <c r="BD65">
        <f>IF([1]Sheet1!BE65="","",[1]Sheet1!BE65)</f>
        <v>28.38</v>
      </c>
      <c r="BE65">
        <f>IF([1]Sheet1!BF65="","",[1]Sheet1!BF65)</f>
        <v>28.27</v>
      </c>
      <c r="BF65">
        <f>IF([1]Sheet1!BG65="","",[1]Sheet1!BG65)</f>
        <v>-7.13</v>
      </c>
      <c r="BG65">
        <f>IF([1]Sheet1!BH65="","",[1]Sheet1!BH65)</f>
        <v>36.69</v>
      </c>
      <c r="BH65">
        <f>IF([1]Sheet1!BI65="","",[1]Sheet1!BI65)</f>
        <v>44.44</v>
      </c>
      <c r="BI65">
        <f>IF([1]Sheet1!BJ65="","",[1]Sheet1!BJ65)</f>
        <v>38.630000000000003</v>
      </c>
      <c r="BJ65" t="b">
        <f>IF([1]Sheet1!BK65="","",[1]Sheet1!BK65)</f>
        <v>1</v>
      </c>
      <c r="BK65">
        <f>IF([1]Sheet1!BL65="","",[1]Sheet1!BL65)</f>
        <v>0.52</v>
      </c>
      <c r="BL65">
        <f>IF([1]Sheet1!BM65="","",[1]Sheet1!BM65)</f>
        <v>12.63</v>
      </c>
      <c r="BM65">
        <f>IF([1]Sheet1!BN65="","",[1]Sheet1!BN65)</f>
        <v>28.17</v>
      </c>
      <c r="BN65" t="str">
        <f>IF([1]Sheet1!BO65="","",[1]Sheet1!BO65)</f>
        <v>2024-02-02</v>
      </c>
      <c r="BO65" t="str">
        <f>IF([1]Sheet1!BP65="","",[1]Sheet1!BP65)</f>
        <v>FINANCIAL SERVICES</v>
      </c>
      <c r="BP65">
        <f>IF([1]Sheet1!BQ65="","",[1]Sheet1!BQ65)</f>
        <v>578.45000000000005</v>
      </c>
      <c r="BQ65">
        <f>IF([1]Sheet1!BR65="","",[1]Sheet1!BR65)</f>
        <v>2.23</v>
      </c>
      <c r="BR65">
        <f>IF([1]Sheet1!BS65="","",[1]Sheet1!BS65)</f>
        <v>-5.7</v>
      </c>
      <c r="BS65">
        <f>IF([1]Sheet1!BT65="","",[1]Sheet1!BT65)</f>
        <v>-0.98</v>
      </c>
      <c r="BT65" t="b">
        <f>IF([1]Sheet1!BU65="","",[1]Sheet1!BU65)</f>
        <v>0</v>
      </c>
      <c r="BU65" t="b">
        <f>IF([1]Sheet1!BV65="","",[1]Sheet1!BV65)</f>
        <v>1</v>
      </c>
      <c r="BV65" t="str">
        <f>IF([1]Sheet1!BW65="","",[1]Sheet1!BW65)</f>
        <v>BULLISH</v>
      </c>
      <c r="BW65">
        <f>IF([1]Sheet1!BX65="","",[1]Sheet1!BX65)</f>
        <v>9.2200000000000006</v>
      </c>
      <c r="BX65">
        <f>IF([1]Sheet1!BY65="","",[1]Sheet1!BY65)</f>
        <v>0.03</v>
      </c>
      <c r="BY65">
        <f>IF([1]Sheet1!BZ65="","",[1]Sheet1!BZ65)</f>
        <v>45.95</v>
      </c>
      <c r="BZ65">
        <f>IF([1]Sheet1!CA65="","",[1]Sheet1!CA65)</f>
        <v>578.45000000000005</v>
      </c>
      <c r="CA65">
        <f>IF([1]Sheet1!CB65="","",[1]Sheet1!CB65)</f>
        <v>-7.13</v>
      </c>
      <c r="CB65" t="str">
        <f>IF([1]Sheet1!CC65="","",[1]Sheet1!CC65)</f>
        <v>Long Buildup</v>
      </c>
      <c r="CC65">
        <f>IF([1]Sheet1!CD65="","",[1]Sheet1!CD65)</f>
        <v>2.79</v>
      </c>
      <c r="CD65">
        <f>IF([1]Sheet1!CE65="","",[1]Sheet1!CE65)</f>
        <v>-0.98</v>
      </c>
      <c r="CE65">
        <f>IF([1]Sheet1!CF65="","",[1]Sheet1!CF65)</f>
        <v>-59.99</v>
      </c>
      <c r="CF65" t="str">
        <f>IF([1]Sheet1!CG65="","",[1]Sheet1!CG65)</f>
        <v>Short Buildup</v>
      </c>
      <c r="CG65">
        <f>IF([1]Sheet1!CH65="","",[1]Sheet1!CH65)</f>
        <v>82.94</v>
      </c>
      <c r="CH65" t="str">
        <f>IF([1]Sheet1!CI65="","",[1]Sheet1!CI65)</f>
        <v>NSE:LICHSGFIN1!</v>
      </c>
      <c r="CI65">
        <f>IF([1]Sheet1!CJ65="","",[1]Sheet1!CJ65)</f>
        <v>12</v>
      </c>
      <c r="CJ65">
        <f>IF([1]Sheet1!CK65="","",[1]Sheet1!CK65)</f>
        <v>584.79999999999995</v>
      </c>
      <c r="CK65">
        <f>IF([1]Sheet1!CL65="","",[1]Sheet1!CL65)</f>
        <v>357</v>
      </c>
      <c r="CL65">
        <f>IF([1]Sheet1!CM65="","",[1]Sheet1!CM65)</f>
        <v>457</v>
      </c>
      <c r="CM65" t="str">
        <f>IF([1]Sheet1!CN65="","",[1]Sheet1!CN65)</f>
        <v>Buy</v>
      </c>
      <c r="CN65" t="str">
        <f>IF([1]Sheet1!CO65="","",[1]Sheet1!CO65)</f>
        <v>LAST_LOSER</v>
      </c>
      <c r="CO65">
        <f>IF([1]Sheet1!CP65="","",[1]Sheet1!CP65)</f>
        <v>12</v>
      </c>
      <c r="CP65">
        <f>IF([1]Sheet1!CQ65="","",[1]Sheet1!CQ65)</f>
        <v>565</v>
      </c>
      <c r="CQ65" t="str">
        <f>IF([1]Sheet1!CR65="","",[1]Sheet1!CR65)</f>
        <v>BULLISH</v>
      </c>
      <c r="CR65" t="str">
        <f>IF([1]Sheet1!CS65="","",[1]Sheet1!CS65)</f>
        <v>BEARISH</v>
      </c>
      <c r="CS65" t="b">
        <f>IF([1]Sheet1!CT65="","",[1]Sheet1!CT65)</f>
        <v>0</v>
      </c>
      <c r="CT65" t="str">
        <f>IF([1]Sheet1!CU65="","",[1]Sheet1!CU65)</f>
        <v>BULLISH_ALIGNMENT</v>
      </c>
      <c r="CU65" t="str">
        <f>IF([1]Sheet1!CV65="","",[1]Sheet1!CV65)</f>
        <v>na</v>
      </c>
      <c r="CV65" t="str">
        <f>IF([1]Sheet1!CW65="","",[1]Sheet1!CW65)</f>
        <v>BULLISH</v>
      </c>
      <c r="CW65">
        <f>IF([1]Sheet1!CX65="","",[1]Sheet1!CX65)</f>
        <v>3</v>
      </c>
      <c r="CX65">
        <f>IF([1]Sheet1!CY65="","",[1]Sheet1!CY65)</f>
        <v>98</v>
      </c>
      <c r="CY65" t="b">
        <f>IF([1]Sheet1!CZ65="","",[1]Sheet1!CZ65)</f>
        <v>1</v>
      </c>
      <c r="CZ65">
        <f>IF([1]Sheet1!DA65="","",[1]Sheet1!DA65)</f>
        <v>59.96</v>
      </c>
      <c r="DA65">
        <f>IF([1]Sheet1!DB65="","",[1]Sheet1!DB65)</f>
        <v>62.03</v>
      </c>
      <c r="DB65" t="str">
        <f>IF([1]Sheet1!DC65="","",[1]Sheet1!DC65)</f>
        <v/>
      </c>
      <c r="DC65" t="b">
        <f t="shared" si="0"/>
        <v>0</v>
      </c>
      <c r="DD65" t="b">
        <f t="shared" si="1"/>
        <v>0</v>
      </c>
      <c r="DE65" t="b">
        <f t="shared" si="2"/>
        <v>0</v>
      </c>
      <c r="DF65" t="b">
        <f t="shared" si="3"/>
        <v>0</v>
      </c>
      <c r="DG65" t="str">
        <f>IF([1]Sheet1!DH65="","",[1]Sheet1!DH65)</f>
        <v/>
      </c>
    </row>
    <row r="66" spans="1:111" x14ac:dyDescent="0.25">
      <c r="A66" t="str">
        <f>IF([1]Sheet1!B66="","",[1]Sheet1!B66)</f>
        <v>HAL</v>
      </c>
      <c r="B66">
        <f>IF([1]Sheet1!C66="","",[1]Sheet1!C66)</f>
        <v>300</v>
      </c>
      <c r="C66">
        <f>IF([1]Sheet1!D66="","",[1]Sheet1!D66)</f>
        <v>20</v>
      </c>
      <c r="D66">
        <f>IF([1]Sheet1!E66="","",[1]Sheet1!E66)</f>
        <v>9000</v>
      </c>
      <c r="E66" t="str">
        <f>IF([1]Sheet1!F66="","",[1]Sheet1!F66)</f>
        <v>Electronic Technology</v>
      </c>
      <c r="F66" t="str">
        <f>IF([1]Sheet1!G66="","",[1]Sheet1!G66)</f>
        <v>Aerospace &amp; Defense</v>
      </c>
      <c r="G66" t="str">
        <f>IF([1]Sheet1!H66="","",[1]Sheet1!H66)</f>
        <v xml:space="preserve">HINDUSTAN AERONAUTICS LTD           </v>
      </c>
      <c r="H66" t="str">
        <f>IF([1]Sheet1!I66="","",[1]Sheet1!I66)</f>
        <v>HAL</v>
      </c>
      <c r="I66" t="str">
        <f>IF([1]Sheet1!J66="","",[1]Sheet1!J66)</f>
        <v>NSE:HAL!1</v>
      </c>
      <c r="J66" t="str">
        <f>IF([1]Sheet1!K66="","",[1]Sheet1!K66)</f>
        <v>Hindustan Aeronautics Ltd.</v>
      </c>
      <c r="K66" t="str">
        <f>IF([1]Sheet1!L66="","",[1]Sheet1!L66)</f>
        <v>#fc5a5a6c</v>
      </c>
      <c r="L66">
        <f>IF([1]Sheet1!M66="","",[1]Sheet1!M66)</f>
        <v>3004.05</v>
      </c>
      <c r="M66">
        <f>IF([1]Sheet1!N66="","",[1]Sheet1!N66)</f>
        <v>-1.0311825999999999</v>
      </c>
      <c r="N66">
        <f>IF([1]Sheet1!O66="","",[1]Sheet1!O66)</f>
        <v>-31.3</v>
      </c>
      <c r="O66">
        <f>IF([1]Sheet1!P66="","",[1]Sheet1!P66)</f>
        <v>5931900</v>
      </c>
      <c r="P66">
        <f>IF([1]Sheet1!Q66="","",[1]Sheet1!Q66)</f>
        <v>-6.0441909999999996</v>
      </c>
      <c r="Q66">
        <f>IF([1]Sheet1!R66="","",[1]Sheet1!R66)</f>
        <v>-381600</v>
      </c>
      <c r="R66">
        <f>IF([1]Sheet1!S66="","",[1]Sheet1!S66)</f>
        <v>4047</v>
      </c>
      <c r="S66">
        <f>IF([1]Sheet1!T66="","",[1]Sheet1!T66)</f>
        <v>-1.0311825999999999</v>
      </c>
      <c r="T66">
        <f>IF([1]Sheet1!U66="","",[1]Sheet1!U66)</f>
        <v>-5248</v>
      </c>
      <c r="U66" t="str">
        <f>IF([1]Sheet1!V66="","",[1]Sheet1!V66)</f>
        <v>Long Unwinding</v>
      </c>
      <c r="V66">
        <f>IF([1]Sheet1!W66="","",[1]Sheet1!W66)</f>
        <v>3000</v>
      </c>
      <c r="W66">
        <f>IF([1]Sheet1!X66="","",[1]Sheet1!X66)</f>
        <v>2980</v>
      </c>
      <c r="X66">
        <f>IF([1]Sheet1!Y66="","",[1]Sheet1!Y66)</f>
        <v>2960</v>
      </c>
      <c r="Y66">
        <f>IF([1]Sheet1!Z66="","",[1]Sheet1!Z66)</f>
        <v>2940</v>
      </c>
      <c r="Z66">
        <f>IF([1]Sheet1!AA66="","",[1]Sheet1!AA66)</f>
        <v>2920</v>
      </c>
      <c r="AA66">
        <f>IF([1]Sheet1!AB66="","",[1]Sheet1!AB66)</f>
        <v>3020</v>
      </c>
      <c r="AB66">
        <f>IF([1]Sheet1!AC66="","",[1]Sheet1!AC66)</f>
        <v>3040</v>
      </c>
      <c r="AC66">
        <f>IF([1]Sheet1!AD66="","",[1]Sheet1!AD66)</f>
        <v>3060</v>
      </c>
      <c r="AD66">
        <f>IF([1]Sheet1!AE66="","",[1]Sheet1!AE66)</f>
        <v>3080</v>
      </c>
      <c r="AE66" t="str">
        <f>IF([1]Sheet1!AF66="","",[1]Sheet1!AF66)</f>
        <v>3,028.15</v>
      </c>
      <c r="AF66" t="str">
        <f>IF([1]Sheet1!AG66="","",[1]Sheet1!AG66)</f>
        <v>3,038.75</v>
      </c>
      <c r="AG66" t="str">
        <f>IF([1]Sheet1!AH66="","",[1]Sheet1!AH66)</f>
        <v>10.60</v>
      </c>
      <c r="AH66" t="str">
        <f>IF([1]Sheet1!AI66="","",[1]Sheet1!AI66)</f>
        <v>0.35</v>
      </c>
      <c r="AI66" t="str">
        <f>IF([1]Sheet1!AJ66="","",[1]Sheet1!AJ66)</f>
        <v>3,038.75</v>
      </c>
      <c r="AJ66">
        <f>IF([1]Sheet1!AK66="","",[1]Sheet1!AK66)</f>
        <v>2552</v>
      </c>
      <c r="AK66" t="str">
        <f>IF([1]Sheet1!AL66="","",[1]Sheet1!AL66)</f>
        <v>0.78</v>
      </c>
      <c r="AL66" t="str">
        <f>IF([1]Sheet1!AM66="","",[1]Sheet1!AM66)</f>
        <v>-</v>
      </c>
      <c r="AM66" t="str">
        <f>IF([1]Sheet1!AN66="","",[1]Sheet1!AN66)</f>
        <v>-</v>
      </c>
      <c r="AN66" t="str">
        <f>IF([1]Sheet1!AO66="","",[1]Sheet1!AO66)</f>
        <v>-</v>
      </c>
      <c r="AO66" t="str">
        <f>IF([1]Sheet1!AP66="","",[1]Sheet1!AP66)</f>
        <v>VR74</v>
      </c>
      <c r="AP66" t="b">
        <f>IF([1]Sheet1!AQ66="","",[1]Sheet1!AQ66)</f>
        <v>0</v>
      </c>
      <c r="AQ66">
        <f>IF([1]Sheet1!AR66="","",[1]Sheet1!AR66)</f>
        <v>0</v>
      </c>
      <c r="AR66">
        <f>IF([1]Sheet1!AS66="","",[1]Sheet1!AS66)</f>
        <v>0</v>
      </c>
      <c r="AS66">
        <f>IF([1]Sheet1!AT66="","",[1]Sheet1!AT66)</f>
        <v>0</v>
      </c>
      <c r="AT66">
        <f>IF([1]Sheet1!AU66="","",[1]Sheet1!AU66)</f>
        <v>0</v>
      </c>
      <c r="AU66">
        <f>IF([1]Sheet1!AV66="","",[1]Sheet1!AV66)</f>
        <v>0</v>
      </c>
      <c r="AV66">
        <f>IF([1]Sheet1!AW66="","",[1]Sheet1!AW66)</f>
        <v>0</v>
      </c>
      <c r="AW66">
        <f>IF([1]Sheet1!AX66="","",[1]Sheet1!AX66)</f>
        <v>0</v>
      </c>
      <c r="AX66">
        <f>IF([1]Sheet1!AY66="","",[1]Sheet1!AY66)</f>
        <v>0</v>
      </c>
      <c r="AY66">
        <f>IF([1]Sheet1!AZ66="","",[1]Sheet1!AZ66)</f>
        <v>0</v>
      </c>
      <c r="AZ66" t="b">
        <f>IF([1]Sheet1!BA66="","",[1]Sheet1!BA66)</f>
        <v>0</v>
      </c>
      <c r="BA66" t="b">
        <f>IF([1]Sheet1!BB66="","",[1]Sheet1!BB66)</f>
        <v>0</v>
      </c>
      <c r="BB66" t="b">
        <f>IF([1]Sheet1!BC66="","",[1]Sheet1!BC66)</f>
        <v>0</v>
      </c>
      <c r="BC66" t="b">
        <f>IF([1]Sheet1!BD66="","",[1]Sheet1!BD66)</f>
        <v>0</v>
      </c>
      <c r="BD66">
        <f>IF([1]Sheet1!BE66="","",[1]Sheet1!BE66)</f>
        <v>40.56</v>
      </c>
      <c r="BE66">
        <f>IF([1]Sheet1!BF66="","",[1]Sheet1!BF66)</f>
        <v>37.92</v>
      </c>
      <c r="BF66">
        <f>IF([1]Sheet1!BG66="","",[1]Sheet1!BG66)</f>
        <v>-12.61</v>
      </c>
      <c r="BG66">
        <f>IF([1]Sheet1!BH66="","",[1]Sheet1!BH66)</f>
        <v>73.39</v>
      </c>
      <c r="BH66">
        <f>IF([1]Sheet1!BI66="","",[1]Sheet1!BI66)</f>
        <v>42.86</v>
      </c>
      <c r="BI66">
        <f>IF([1]Sheet1!BJ66="","",[1]Sheet1!BJ66)</f>
        <v>46.63</v>
      </c>
      <c r="BJ66" t="b">
        <f>IF([1]Sheet1!BK66="","",[1]Sheet1!BK66)</f>
        <v>1</v>
      </c>
      <c r="BK66">
        <f>IF([1]Sheet1!BL66="","",[1]Sheet1!BL66)</f>
        <v>0.48</v>
      </c>
      <c r="BL66">
        <f>IF([1]Sheet1!BM66="","",[1]Sheet1!BM66)</f>
        <v>-3.26</v>
      </c>
      <c r="BM66">
        <f>IF([1]Sheet1!BN66="","",[1]Sheet1!BN66)</f>
        <v>35.28</v>
      </c>
      <c r="BN66">
        <f>IF([1]Sheet1!BO66="","",[1]Sheet1!BO66)</f>
        <v>0</v>
      </c>
      <c r="BO66" t="str">
        <f>IF([1]Sheet1!BP66="","",[1]Sheet1!BP66)</f>
        <v>CAPITAL GOODS</v>
      </c>
      <c r="BP66">
        <f>IF([1]Sheet1!BQ66="","",[1]Sheet1!BQ66)</f>
        <v>2998.7</v>
      </c>
      <c r="BQ66">
        <f>IF([1]Sheet1!BR66="","",[1]Sheet1!BR66)</f>
        <v>2.88</v>
      </c>
      <c r="BR66">
        <f>IF([1]Sheet1!BS66="","",[1]Sheet1!BS66)</f>
        <v>-36.65</v>
      </c>
      <c r="BS66">
        <f>IF([1]Sheet1!BT66="","",[1]Sheet1!BT66)</f>
        <v>-1.21</v>
      </c>
      <c r="BT66" t="b">
        <f>IF([1]Sheet1!BU66="","",[1]Sheet1!BU66)</f>
        <v>0</v>
      </c>
      <c r="BU66" t="b">
        <f>IF([1]Sheet1!BV66="","",[1]Sheet1!BV66)</f>
        <v>0</v>
      </c>
      <c r="BV66" t="str">
        <f>IF([1]Sheet1!BW66="","",[1]Sheet1!BW66)</f>
        <v>BULLISH</v>
      </c>
      <c r="BW66">
        <f>IF([1]Sheet1!BX66="","",[1]Sheet1!BX66)</f>
        <v>10.82</v>
      </c>
      <c r="BX66">
        <f>IF([1]Sheet1!BY66="","",[1]Sheet1!BY66)</f>
        <v>-1.42</v>
      </c>
      <c r="BY66">
        <f>IF([1]Sheet1!BZ66="","",[1]Sheet1!BZ66)</f>
        <v>54.94</v>
      </c>
      <c r="BZ66">
        <f>IF([1]Sheet1!CA66="","",[1]Sheet1!CA66)</f>
        <v>2998.7</v>
      </c>
      <c r="CA66">
        <f>IF([1]Sheet1!CB66="","",[1]Sheet1!CB66)</f>
        <v>-12.61</v>
      </c>
      <c r="CB66" t="str">
        <f>IF([1]Sheet1!CC66="","",[1]Sheet1!CC66)</f>
        <v>Short Buildup</v>
      </c>
      <c r="CC66">
        <f>IF([1]Sheet1!CD66="","",[1]Sheet1!CD66)</f>
        <v>4.1500000000000004</v>
      </c>
      <c r="CD66">
        <f>IF([1]Sheet1!CE66="","",[1]Sheet1!CE66)</f>
        <v>-1.21</v>
      </c>
      <c r="CE66">
        <f>IF([1]Sheet1!CF66="","",[1]Sheet1!CF66)</f>
        <v>-51.26</v>
      </c>
      <c r="CF66" t="str">
        <f>IF([1]Sheet1!CG66="","",[1]Sheet1!CG66)</f>
        <v>Short Buildup</v>
      </c>
      <c r="CG66">
        <f>IF([1]Sheet1!CH66="","",[1]Sheet1!CH66)</f>
        <v>81.75</v>
      </c>
      <c r="CH66" t="str">
        <f>IF([1]Sheet1!CI66="","",[1]Sheet1!CI66)</f>
        <v>NSE:HAL1!</v>
      </c>
      <c r="CI66">
        <f>IF([1]Sheet1!CJ66="","",[1]Sheet1!CJ66)</f>
        <v>95</v>
      </c>
      <c r="CJ66">
        <f>IF([1]Sheet1!CK66="","",[1]Sheet1!CK66)</f>
        <v>2849.4</v>
      </c>
      <c r="CK66">
        <f>IF([1]Sheet1!CL66="","",[1]Sheet1!CL66)</f>
        <v>449</v>
      </c>
      <c r="CL66">
        <f>IF([1]Sheet1!CM66="","",[1]Sheet1!CM66)</f>
        <v>1955.2</v>
      </c>
      <c r="CM66" t="str">
        <f>IF([1]Sheet1!CN66="","",[1]Sheet1!CN66)</f>
        <v>Buy</v>
      </c>
      <c r="CN66" t="str">
        <f>IF([1]Sheet1!CO66="","",[1]Sheet1!CO66)</f>
        <v>LAST_LOSER</v>
      </c>
      <c r="CO66">
        <f>IF([1]Sheet1!CP66="","",[1]Sheet1!CP66)</f>
        <v>11</v>
      </c>
      <c r="CP66">
        <f>IF([1]Sheet1!CQ66="","",[1]Sheet1!CQ66)</f>
        <v>2920</v>
      </c>
      <c r="CQ66" t="str">
        <f>IF([1]Sheet1!CR66="","",[1]Sheet1!CR66)</f>
        <v>BEARISH</v>
      </c>
      <c r="CR66" t="str">
        <f>IF([1]Sheet1!CS66="","",[1]Sheet1!CS66)</f>
        <v>BEARISH</v>
      </c>
      <c r="CS66" t="b">
        <f>IF([1]Sheet1!CT66="","",[1]Sheet1!CT66)</f>
        <v>0</v>
      </c>
      <c r="CT66" t="str">
        <f>IF([1]Sheet1!CU66="","",[1]Sheet1!CU66)</f>
        <v>na</v>
      </c>
      <c r="CU66" t="str">
        <f>IF([1]Sheet1!CV66="","",[1]Sheet1!CV66)</f>
        <v>na</v>
      </c>
      <c r="CV66" t="str">
        <f>IF([1]Sheet1!CW66="","",[1]Sheet1!CW66)</f>
        <v>BULLISH</v>
      </c>
      <c r="CW66">
        <f>IF([1]Sheet1!CX66="","",[1]Sheet1!CX66)</f>
        <v>16</v>
      </c>
      <c r="CX66">
        <f>IF([1]Sheet1!CY66="","",[1]Sheet1!CY66)</f>
        <v>475</v>
      </c>
      <c r="CY66" t="b">
        <f>IF([1]Sheet1!CZ66="","",[1]Sheet1!CZ66)</f>
        <v>0</v>
      </c>
      <c r="CZ66">
        <f>IF([1]Sheet1!DA66="","",[1]Sheet1!DA66)</f>
        <v>47.44</v>
      </c>
      <c r="DA66">
        <f>IF([1]Sheet1!DB66="","",[1]Sheet1!DB66)</f>
        <v>49.22</v>
      </c>
      <c r="DB66" t="str">
        <f>IF([1]Sheet1!DC66="","",[1]Sheet1!DC66)</f>
        <v/>
      </c>
      <c r="DC66" t="b">
        <f t="shared" si="0"/>
        <v>0</v>
      </c>
      <c r="DD66" t="b">
        <f t="shared" si="1"/>
        <v>0</v>
      </c>
      <c r="DE66" t="b">
        <f t="shared" si="2"/>
        <v>0</v>
      </c>
      <c r="DF66" t="b">
        <f t="shared" si="3"/>
        <v>0</v>
      </c>
      <c r="DG66" t="str">
        <f>IF([1]Sheet1!DH66="","",[1]Sheet1!DH66)</f>
        <v/>
      </c>
    </row>
    <row r="67" spans="1:111" x14ac:dyDescent="0.25">
      <c r="A67" t="str">
        <f>IF([1]Sheet1!B67="","",[1]Sheet1!B67)</f>
        <v>BIOCON</v>
      </c>
      <c r="B67">
        <f>IF([1]Sheet1!C67="","",[1]Sheet1!C67)</f>
        <v>2500</v>
      </c>
      <c r="C67">
        <f>IF([1]Sheet1!D67="","",[1]Sheet1!D67)</f>
        <v>2.5</v>
      </c>
      <c r="D67">
        <f>IF([1]Sheet1!E67="","",[1]Sheet1!E67)</f>
        <v>100000</v>
      </c>
      <c r="E67" t="str">
        <f>IF([1]Sheet1!F67="","",[1]Sheet1!F67)</f>
        <v>Health Technology</v>
      </c>
      <c r="F67" t="str">
        <f>IF([1]Sheet1!G67="","",[1]Sheet1!G67)</f>
        <v>Pharmaceuticals: Major</v>
      </c>
      <c r="G67" t="str">
        <f>IF([1]Sheet1!H67="","",[1]Sheet1!H67)</f>
        <v xml:space="preserve">BIOCON LIMITED.                     </v>
      </c>
      <c r="H67" t="str">
        <f>IF([1]Sheet1!I67="","",[1]Sheet1!I67)</f>
        <v>BIOCON</v>
      </c>
      <c r="I67" t="str">
        <f>IF([1]Sheet1!J67="","",[1]Sheet1!J67)</f>
        <v>NSE:BIOCON!1</v>
      </c>
      <c r="J67" t="str">
        <f>IF([1]Sheet1!K67="","",[1]Sheet1!K67)</f>
        <v>Biocon Ltd.</v>
      </c>
      <c r="K67" t="str">
        <f>IF([1]Sheet1!L67="","",[1]Sheet1!L67)</f>
        <v>#fc5a5a6c</v>
      </c>
      <c r="L67">
        <f>IF([1]Sheet1!M67="","",[1]Sheet1!M67)</f>
        <v>274.05</v>
      </c>
      <c r="M67">
        <f>IF([1]Sheet1!N67="","",[1]Sheet1!N67)</f>
        <v>-1.0292524000000001</v>
      </c>
      <c r="N67">
        <f>IF([1]Sheet1!O67="","",[1]Sheet1!O67)</f>
        <v>-2.85</v>
      </c>
      <c r="O67">
        <f>IF([1]Sheet1!P67="","",[1]Sheet1!P67)</f>
        <v>25135000</v>
      </c>
      <c r="P67">
        <f>IF([1]Sheet1!Q67="","",[1]Sheet1!Q67)</f>
        <v>-7.6767677000000001</v>
      </c>
      <c r="Q67">
        <f>IF([1]Sheet1!R67="","",[1]Sheet1!R67)</f>
        <v>-2090000</v>
      </c>
      <c r="R67">
        <f>IF([1]Sheet1!S67="","",[1]Sheet1!S67)</f>
        <v>2200</v>
      </c>
      <c r="S67">
        <f>IF([1]Sheet1!T67="","",[1]Sheet1!T67)</f>
        <v>-1.0292524000000001</v>
      </c>
      <c r="T67">
        <f>IF([1]Sheet1!U67="","",[1]Sheet1!U67)</f>
        <v>-549</v>
      </c>
      <c r="U67" t="str">
        <f>IF([1]Sheet1!V67="","",[1]Sheet1!V67)</f>
        <v>Long Unwinding</v>
      </c>
      <c r="V67">
        <f>IF([1]Sheet1!W67="","",[1]Sheet1!W67)</f>
        <v>272.5</v>
      </c>
      <c r="W67">
        <f>IF([1]Sheet1!X67="","",[1]Sheet1!X67)</f>
        <v>270</v>
      </c>
      <c r="X67">
        <f>IF([1]Sheet1!Y67="","",[1]Sheet1!Y67)</f>
        <v>267.5</v>
      </c>
      <c r="Y67">
        <f>IF([1]Sheet1!Z67="","",[1]Sheet1!Z67)</f>
        <v>265</v>
      </c>
      <c r="Z67">
        <f>IF([1]Sheet1!AA67="","",[1]Sheet1!AA67)</f>
        <v>262.5</v>
      </c>
      <c r="AA67">
        <f>IF([1]Sheet1!AB67="","",[1]Sheet1!AB67)</f>
        <v>275</v>
      </c>
      <c r="AB67">
        <f>IF([1]Sheet1!AC67="","",[1]Sheet1!AC67)</f>
        <v>277.5</v>
      </c>
      <c r="AC67">
        <f>IF([1]Sheet1!AD67="","",[1]Sheet1!AD67)</f>
        <v>280</v>
      </c>
      <c r="AD67">
        <f>IF([1]Sheet1!AE67="","",[1]Sheet1!AE67)</f>
        <v>282.5</v>
      </c>
      <c r="AE67" t="str">
        <f>IF([1]Sheet1!AF67="","",[1]Sheet1!AF67)</f>
        <v>276.10</v>
      </c>
      <c r="AF67" t="str">
        <f>IF([1]Sheet1!AG67="","",[1]Sheet1!AG67)</f>
        <v>277.00</v>
      </c>
      <c r="AG67" t="str">
        <f>IF([1]Sheet1!AH67="","",[1]Sheet1!AH67)</f>
        <v>0.90</v>
      </c>
      <c r="AH67" t="str">
        <f>IF([1]Sheet1!AI67="","",[1]Sheet1!AI67)</f>
        <v>0.33</v>
      </c>
      <c r="AI67" t="str">
        <f>IF([1]Sheet1!AJ67="","",[1]Sheet1!AJ67)</f>
        <v>277.00</v>
      </c>
      <c r="AJ67">
        <f>IF([1]Sheet1!AK67="","",[1]Sheet1!AK67)</f>
        <v>2441</v>
      </c>
      <c r="AK67" t="str">
        <f>IF([1]Sheet1!AL67="","",[1]Sheet1!AL67)</f>
        <v>0.07</v>
      </c>
      <c r="AL67" t="str">
        <f>IF([1]Sheet1!AM67="","",[1]Sheet1!AM67)</f>
        <v>-</v>
      </c>
      <c r="AM67" t="str">
        <f>IF([1]Sheet1!AN67="","",[1]Sheet1!AN67)</f>
        <v>-</v>
      </c>
      <c r="AN67" t="str">
        <f>IF([1]Sheet1!AO67="","",[1]Sheet1!AO67)</f>
        <v>-</v>
      </c>
      <c r="AO67" t="str">
        <f>IF([1]Sheet1!AP67="","",[1]Sheet1!AP67)</f>
        <v>VR76</v>
      </c>
      <c r="AP67" t="b">
        <f>IF([1]Sheet1!AQ67="","",[1]Sheet1!AQ67)</f>
        <v>0</v>
      </c>
      <c r="AQ67">
        <f>IF([1]Sheet1!AR67="","",[1]Sheet1!AR67)</f>
        <v>0</v>
      </c>
      <c r="AR67">
        <f>IF([1]Sheet1!AS67="","",[1]Sheet1!AS67)</f>
        <v>0</v>
      </c>
      <c r="AS67">
        <f>IF([1]Sheet1!AT67="","",[1]Sheet1!AT67)</f>
        <v>0</v>
      </c>
      <c r="AT67">
        <f>IF([1]Sheet1!AU67="","",[1]Sheet1!AU67)</f>
        <v>0</v>
      </c>
      <c r="AU67">
        <f>IF([1]Sheet1!AV67="","",[1]Sheet1!AV67)</f>
        <v>0</v>
      </c>
      <c r="AV67">
        <f>IF([1]Sheet1!AW67="","",[1]Sheet1!AW67)</f>
        <v>0</v>
      </c>
      <c r="AW67">
        <f>IF([1]Sheet1!AX67="","",[1]Sheet1!AX67)</f>
        <v>0</v>
      </c>
      <c r="AX67">
        <f>IF([1]Sheet1!AY67="","",[1]Sheet1!AY67)</f>
        <v>0</v>
      </c>
      <c r="AY67">
        <f>IF([1]Sheet1!AZ67="","",[1]Sheet1!AZ67)</f>
        <v>0</v>
      </c>
      <c r="AZ67" t="b">
        <f>IF([1]Sheet1!BA67="","",[1]Sheet1!BA67)</f>
        <v>0</v>
      </c>
      <c r="BA67" t="b">
        <f>IF([1]Sheet1!BB67="","",[1]Sheet1!BB67)</f>
        <v>0</v>
      </c>
      <c r="BB67" t="b">
        <f>IF([1]Sheet1!BC67="","",[1]Sheet1!BC67)</f>
        <v>0</v>
      </c>
      <c r="BC67" t="b">
        <f>IF([1]Sheet1!BD67="","",[1]Sheet1!BD67)</f>
        <v>0</v>
      </c>
      <c r="BD67">
        <f>IF([1]Sheet1!BE67="","",[1]Sheet1!BE67)</f>
        <v>42.39</v>
      </c>
      <c r="BE67">
        <f>IF([1]Sheet1!BF67="","",[1]Sheet1!BF67)</f>
        <v>39.85</v>
      </c>
      <c r="BF67">
        <f>IF([1]Sheet1!BG67="","",[1]Sheet1!BG67)</f>
        <v>-12.49</v>
      </c>
      <c r="BG67">
        <f>IF([1]Sheet1!BH67="","",[1]Sheet1!BH67)</f>
        <v>89.52</v>
      </c>
      <c r="BH67">
        <f>IF([1]Sheet1!BI67="","",[1]Sheet1!BI67)</f>
        <v>79.37</v>
      </c>
      <c r="BI67">
        <f>IF([1]Sheet1!BJ67="","",[1]Sheet1!BJ67)</f>
        <v>53.09</v>
      </c>
      <c r="BJ67" t="b">
        <f>IF([1]Sheet1!BK67="","",[1]Sheet1!BK67)</f>
        <v>1</v>
      </c>
      <c r="BK67">
        <f>IF([1]Sheet1!BL67="","",[1]Sheet1!BL67)</f>
        <v>0.5</v>
      </c>
      <c r="BL67">
        <f>IF([1]Sheet1!BM67="","",[1]Sheet1!BM67)</f>
        <v>0.19</v>
      </c>
      <c r="BM67">
        <f>IF([1]Sheet1!BN67="","",[1]Sheet1!BN67)</f>
        <v>37.31</v>
      </c>
      <c r="BN67" t="str">
        <f>IF([1]Sheet1!BO67="","",[1]Sheet1!BO67)</f>
        <v>2024-02-08</v>
      </c>
      <c r="BO67" t="str">
        <f>IF([1]Sheet1!BP67="","",[1]Sheet1!BP67)</f>
        <v>HEALTHCARE</v>
      </c>
      <c r="BP67">
        <f>IF([1]Sheet1!BQ67="","",[1]Sheet1!BQ67)</f>
        <v>273.55</v>
      </c>
      <c r="BQ67">
        <f>IF([1]Sheet1!BR67="","",[1]Sheet1!BR67)</f>
        <v>3.07</v>
      </c>
      <c r="BR67">
        <f>IF([1]Sheet1!BS67="","",[1]Sheet1!BS67)</f>
        <v>-3.35</v>
      </c>
      <c r="BS67">
        <f>IF([1]Sheet1!BT67="","",[1]Sheet1!BT67)</f>
        <v>-1.21</v>
      </c>
      <c r="BT67" t="b">
        <f>IF([1]Sheet1!BU67="","",[1]Sheet1!BU67)</f>
        <v>0</v>
      </c>
      <c r="BU67" t="b">
        <f>IF([1]Sheet1!BV67="","",[1]Sheet1!BV67)</f>
        <v>1</v>
      </c>
      <c r="BV67" t="str">
        <f>IF([1]Sheet1!BW67="","",[1]Sheet1!BW67)</f>
        <v>BULLISH</v>
      </c>
      <c r="BW67">
        <f>IF([1]Sheet1!BX67="","",[1]Sheet1!BX67)</f>
        <v>-11.74</v>
      </c>
      <c r="BX67">
        <f>IF([1]Sheet1!BY67="","",[1]Sheet1!BY67)</f>
        <v>-2.84</v>
      </c>
      <c r="BY67">
        <f>IF([1]Sheet1!BZ67="","",[1]Sheet1!BZ67)</f>
        <v>84.44</v>
      </c>
      <c r="BZ67">
        <f>IF([1]Sheet1!CA67="","",[1]Sheet1!CA67)</f>
        <v>273.55</v>
      </c>
      <c r="CA67">
        <f>IF([1]Sheet1!CB67="","",[1]Sheet1!CB67)</f>
        <v>-12.49</v>
      </c>
      <c r="CB67" t="str">
        <f>IF([1]Sheet1!CC67="","",[1]Sheet1!CC67)</f>
        <v>Significant Long Unwinding</v>
      </c>
      <c r="CC67">
        <f>IF([1]Sheet1!CD67="","",[1]Sheet1!CD67)</f>
        <v>4.62</v>
      </c>
      <c r="CD67">
        <f>IF([1]Sheet1!CE67="","",[1]Sheet1!CE67)</f>
        <v>-1.21</v>
      </c>
      <c r="CE67">
        <f>IF([1]Sheet1!CF67="","",[1]Sheet1!CF67)</f>
        <v>-15.55</v>
      </c>
      <c r="CF67" t="str">
        <f>IF([1]Sheet1!CG67="","",[1]Sheet1!CG67)</f>
        <v>Short Buildup</v>
      </c>
      <c r="CG67">
        <f>IF([1]Sheet1!CH67="","",[1]Sheet1!CH67)</f>
        <v>85.71</v>
      </c>
      <c r="CH67" t="str">
        <f>IF([1]Sheet1!CI67="","",[1]Sheet1!CI67)</f>
        <v>NSE:BIOCON1!</v>
      </c>
      <c r="CI67">
        <f>IF([1]Sheet1!CJ67="","",[1]Sheet1!CJ67)</f>
        <v>32</v>
      </c>
      <c r="CJ67">
        <f>IF([1]Sheet1!CK67="","",[1]Sheet1!CK67)</f>
        <v>285.89999999999998</v>
      </c>
      <c r="CK67">
        <f>IF([1]Sheet1!CL67="","",[1]Sheet1!CL67)</f>
        <v>343</v>
      </c>
      <c r="CL67">
        <f>IF([1]Sheet1!CM67="","",[1]Sheet1!CM67)</f>
        <v>224</v>
      </c>
      <c r="CM67" t="str">
        <f>IF([1]Sheet1!CN67="","",[1]Sheet1!CN67)</f>
        <v>Sell</v>
      </c>
      <c r="CN67" t="str">
        <f>IF([1]Sheet1!CO67="","",[1]Sheet1!CO67)</f>
        <v>LAST_LOSER</v>
      </c>
      <c r="CO67">
        <f>IF([1]Sheet1!CP67="","",[1]Sheet1!CP67)</f>
        <v>22</v>
      </c>
      <c r="CP67">
        <f>IF([1]Sheet1!CQ67="","",[1]Sheet1!CQ67)</f>
        <v>287.5</v>
      </c>
      <c r="CQ67" t="str">
        <f>IF([1]Sheet1!CR67="","",[1]Sheet1!CR67)</f>
        <v>BEARISH</v>
      </c>
      <c r="CR67" t="str">
        <f>IF([1]Sheet1!CS67="","",[1]Sheet1!CS67)</f>
        <v>BEARISH</v>
      </c>
      <c r="CS67" t="b">
        <f>IF([1]Sheet1!CT67="","",[1]Sheet1!CT67)</f>
        <v>1</v>
      </c>
      <c r="CT67" t="str">
        <f>IF([1]Sheet1!CU67="","",[1]Sheet1!CU67)</f>
        <v>na</v>
      </c>
      <c r="CU67" t="str">
        <f>IF([1]Sheet1!CV67="","",[1]Sheet1!CV67)</f>
        <v>na</v>
      </c>
      <c r="CV67" t="str">
        <f>IF([1]Sheet1!CW67="","",[1]Sheet1!CW67)</f>
        <v>BULLISH</v>
      </c>
      <c r="CW67">
        <f>IF([1]Sheet1!CX67="","",[1]Sheet1!CX67)</f>
        <v>6</v>
      </c>
      <c r="CX67">
        <f>IF([1]Sheet1!CY67="","",[1]Sheet1!CY67)</f>
        <v>48</v>
      </c>
      <c r="CY67" t="b">
        <f>IF([1]Sheet1!CZ67="","",[1]Sheet1!CZ67)</f>
        <v>0</v>
      </c>
      <c r="CZ67">
        <f>IF([1]Sheet1!DA67="","",[1]Sheet1!DA67)</f>
        <v>77.319999999999993</v>
      </c>
      <c r="DA67">
        <f>IF([1]Sheet1!DB67="","",[1]Sheet1!DB67)</f>
        <v>78.510000000000005</v>
      </c>
      <c r="DB67" t="str">
        <f>IF([1]Sheet1!DC67="","",[1]Sheet1!DC67)</f>
        <v/>
      </c>
      <c r="DC67" t="b">
        <f t="shared" ref="DC67:DC130" si="4">IF(A67="","",AND(BJ67,CT67="BULLISH_ALIGNMENT",CU67="BULLISH_ALIGNMENT",CV67="BULLISH",CS67))</f>
        <v>0</v>
      </c>
      <c r="DD67" t="b">
        <f t="shared" ref="DD67:DD130" si="5">IF(A67="","",AND(BJ67,CT67="BEARISH_ALIGNMENT",CU67="BEARISH_ALIGNMENT",CV67="BEARISH",CS67))</f>
        <v>0</v>
      </c>
      <c r="DE67" t="b">
        <f t="shared" ref="DE67:DE130" si="6">IF(A67="","",AND(BJ67,CT67="BULLISH_ALIGNMENT",CU67="BULLISH_ALIGNMENT",CV67="BULLISH",CS67,CM67="Buy",CN67="LAST_LOSER"))</f>
        <v>0</v>
      </c>
      <c r="DF67" t="b">
        <f t="shared" ref="DF67:DF130" si="7">IF(A67="","",AND(BJ67,CT67="BEARISH_ALIGNMENT",CU67="BEARISH_ALIGNMENT",CV67="BEARISH",CS67,CM67="Sell",CN67="LAST_LOSER"))</f>
        <v>0</v>
      </c>
      <c r="DG67" t="str">
        <f>IF([1]Sheet1!DH67="","",[1]Sheet1!DH67)</f>
        <v/>
      </c>
    </row>
    <row r="68" spans="1:111" x14ac:dyDescent="0.25">
      <c r="A68" t="str">
        <f>IF([1]Sheet1!B68="","",[1]Sheet1!B68)</f>
        <v>INDIACEM</v>
      </c>
      <c r="B68">
        <f>IF([1]Sheet1!C68="","",[1]Sheet1!C68)</f>
        <v>2900</v>
      </c>
      <c r="C68">
        <f>IF([1]Sheet1!D68="","",[1]Sheet1!D68)</f>
        <v>5</v>
      </c>
      <c r="D68">
        <f>IF([1]Sheet1!E68="","",[1]Sheet1!E68)</f>
        <v>87000</v>
      </c>
      <c r="E68" t="str">
        <f>IF([1]Sheet1!F68="","",[1]Sheet1!F68)</f>
        <v>Non-Energy Minerals</v>
      </c>
      <c r="F68" t="str">
        <f>IF([1]Sheet1!G68="","",[1]Sheet1!G68)</f>
        <v>Construction Materials</v>
      </c>
      <c r="G68" t="str">
        <f>IF([1]Sheet1!H68="","",[1]Sheet1!H68)</f>
        <v xml:space="preserve">THE INDIA CEMENTS LIMITED           </v>
      </c>
      <c r="H68" t="str">
        <f>IF([1]Sheet1!I68="","",[1]Sheet1!I68)</f>
        <v>INDIACEM</v>
      </c>
      <c r="I68" t="str">
        <f>IF([1]Sheet1!J68="","",[1]Sheet1!J68)</f>
        <v>NSE:INDIACEM!1</v>
      </c>
      <c r="J68" t="str">
        <f>IF([1]Sheet1!K68="","",[1]Sheet1!K68)</f>
        <v>India Cements Ltd.</v>
      </c>
      <c r="K68" t="str">
        <f>IF([1]Sheet1!L68="","",[1]Sheet1!L68)</f>
        <v>#fc5a5a6c</v>
      </c>
      <c r="L68">
        <f>IF([1]Sheet1!M68="","",[1]Sheet1!M68)</f>
        <v>251.25</v>
      </c>
      <c r="M68">
        <f>IF([1]Sheet1!N68="","",[1]Sheet1!N68)</f>
        <v>-1.0242268999999999</v>
      </c>
      <c r="N68">
        <f>IF([1]Sheet1!O68="","",[1]Sheet1!O68)</f>
        <v>-2.6</v>
      </c>
      <c r="O68">
        <f>IF([1]Sheet1!P68="","",[1]Sheet1!P68)</f>
        <v>15280100</v>
      </c>
      <c r="P68">
        <f>IF([1]Sheet1!Q68="","",[1]Sheet1!Q68)</f>
        <v>-10.0085397</v>
      </c>
      <c r="Q68">
        <f>IF([1]Sheet1!R68="","",[1]Sheet1!R68)</f>
        <v>-1699400</v>
      </c>
      <c r="R68">
        <f>IF([1]Sheet1!S68="","",[1]Sheet1!S68)</f>
        <v>1562</v>
      </c>
      <c r="S68">
        <f>IF([1]Sheet1!T68="","",[1]Sheet1!T68)</f>
        <v>-1.0242268999999999</v>
      </c>
      <c r="T68">
        <f>IF([1]Sheet1!U68="","",[1]Sheet1!U68)</f>
        <v>-547</v>
      </c>
      <c r="U68" t="str">
        <f>IF([1]Sheet1!V68="","",[1]Sheet1!V68)</f>
        <v>Long Unwinding</v>
      </c>
      <c r="V68">
        <f>IF([1]Sheet1!W68="","",[1]Sheet1!W68)</f>
        <v>250</v>
      </c>
      <c r="W68">
        <f>IF([1]Sheet1!X68="","",[1]Sheet1!X68)</f>
        <v>245</v>
      </c>
      <c r="X68">
        <f>IF([1]Sheet1!Y68="","",[1]Sheet1!Y68)</f>
        <v>240</v>
      </c>
      <c r="Y68">
        <f>IF([1]Sheet1!Z68="","",[1]Sheet1!Z68)</f>
        <v>235</v>
      </c>
      <c r="Z68">
        <f>IF([1]Sheet1!AA68="","",[1]Sheet1!AA68)</f>
        <v>230</v>
      </c>
      <c r="AA68">
        <f>IF([1]Sheet1!AB68="","",[1]Sheet1!AB68)</f>
        <v>255</v>
      </c>
      <c r="AB68">
        <f>IF([1]Sheet1!AC68="","",[1]Sheet1!AC68)</f>
        <v>260</v>
      </c>
      <c r="AC68">
        <f>IF([1]Sheet1!AD68="","",[1]Sheet1!AD68)</f>
        <v>265</v>
      </c>
      <c r="AD68">
        <f>IF([1]Sheet1!AE68="","",[1]Sheet1!AE68)</f>
        <v>270</v>
      </c>
      <c r="AE68" t="str">
        <f>IF([1]Sheet1!AF68="","",[1]Sheet1!AF68)</f>
        <v>253.10</v>
      </c>
      <c r="AF68" t="str">
        <f>IF([1]Sheet1!AG68="","",[1]Sheet1!AG68)</f>
        <v>254.40</v>
      </c>
      <c r="AG68" t="str">
        <f>IF([1]Sheet1!AH68="","",[1]Sheet1!AH68)</f>
        <v>1.30</v>
      </c>
      <c r="AH68" t="str">
        <f>IF([1]Sheet1!AI68="","",[1]Sheet1!AI68)</f>
        <v>0.51</v>
      </c>
      <c r="AI68" t="str">
        <f>IF([1]Sheet1!AJ68="","",[1]Sheet1!AJ68)</f>
        <v>254.40</v>
      </c>
      <c r="AJ68">
        <f>IF([1]Sheet1!AK68="","",[1]Sheet1!AK68)</f>
        <v>2916</v>
      </c>
      <c r="AK68" t="str">
        <f>IF([1]Sheet1!AL68="","",[1]Sheet1!AL68)</f>
        <v>0.07</v>
      </c>
      <c r="AL68" t="str">
        <f>IF([1]Sheet1!AM68="","",[1]Sheet1!AM68)</f>
        <v>-</v>
      </c>
      <c r="AM68" t="str">
        <f>IF([1]Sheet1!AN68="","",[1]Sheet1!AN68)</f>
        <v>-</v>
      </c>
      <c r="AN68" t="str">
        <f>IF([1]Sheet1!AO68="","",[1]Sheet1!AO68)</f>
        <v>-</v>
      </c>
      <c r="AO68" t="str">
        <f>IF([1]Sheet1!AP68="","",[1]Sheet1!AP68)</f>
        <v>VR67</v>
      </c>
      <c r="AP68" t="b">
        <f>IF([1]Sheet1!AQ68="","",[1]Sheet1!AQ68)</f>
        <v>0</v>
      </c>
      <c r="AQ68">
        <f>IF([1]Sheet1!AR68="","",[1]Sheet1!AR68)</f>
        <v>0</v>
      </c>
      <c r="AR68">
        <f>IF([1]Sheet1!AS68="","",[1]Sheet1!AS68)</f>
        <v>0</v>
      </c>
      <c r="AS68">
        <f>IF([1]Sheet1!AT68="","",[1]Sheet1!AT68)</f>
        <v>0</v>
      </c>
      <c r="AT68">
        <f>IF([1]Sheet1!AU68="","",[1]Sheet1!AU68)</f>
        <v>0</v>
      </c>
      <c r="AU68">
        <f>IF([1]Sheet1!AV68="","",[1]Sheet1!AV68)</f>
        <v>0</v>
      </c>
      <c r="AV68">
        <f>IF([1]Sheet1!AW68="","",[1]Sheet1!AW68)</f>
        <v>0</v>
      </c>
      <c r="AW68">
        <f>IF([1]Sheet1!AX68="","",[1]Sheet1!AX68)</f>
        <v>0</v>
      </c>
      <c r="AX68">
        <f>IF([1]Sheet1!AY68="","",[1]Sheet1!AY68)</f>
        <v>0</v>
      </c>
      <c r="AY68">
        <f>IF([1]Sheet1!AZ68="","",[1]Sheet1!AZ68)</f>
        <v>0</v>
      </c>
      <c r="AZ68" t="b">
        <f>IF([1]Sheet1!BA68="","",[1]Sheet1!BA68)</f>
        <v>0</v>
      </c>
      <c r="BA68" t="b">
        <f>IF([1]Sheet1!BB68="","",[1]Sheet1!BB68)</f>
        <v>0</v>
      </c>
      <c r="BB68" t="b">
        <f>IF([1]Sheet1!BC68="","",[1]Sheet1!BC68)</f>
        <v>0</v>
      </c>
      <c r="BC68" t="b">
        <f>IF([1]Sheet1!BD68="","",[1]Sheet1!BD68)</f>
        <v>0</v>
      </c>
      <c r="BD68">
        <f>IF([1]Sheet1!BE68="","",[1]Sheet1!BE68)</f>
        <v>48.84</v>
      </c>
      <c r="BE68">
        <f>IF([1]Sheet1!BF68="","",[1]Sheet1!BF68)</f>
        <v>42.31</v>
      </c>
      <c r="BF68">
        <f>IF([1]Sheet1!BG68="","",[1]Sheet1!BG68)</f>
        <v>-10.89</v>
      </c>
      <c r="BG68">
        <f>IF([1]Sheet1!BH68="","",[1]Sheet1!BH68)</f>
        <v>60.57</v>
      </c>
      <c r="BH68">
        <f>IF([1]Sheet1!BI68="","",[1]Sheet1!BI68)</f>
        <v>41.27</v>
      </c>
      <c r="BI68">
        <f>IF([1]Sheet1!BJ68="","",[1]Sheet1!BJ68)</f>
        <v>43.3</v>
      </c>
      <c r="BJ68" t="b">
        <f>IF([1]Sheet1!BK68="","",[1]Sheet1!BK68)</f>
        <v>0</v>
      </c>
      <c r="BK68">
        <f>IF([1]Sheet1!BL68="","",[1]Sheet1!BL68)</f>
        <v>0.43</v>
      </c>
      <c r="BL68">
        <f>IF([1]Sheet1!BM68="","",[1]Sheet1!BM68)</f>
        <v>-9.43</v>
      </c>
      <c r="BM68">
        <f>IF([1]Sheet1!BN68="","",[1]Sheet1!BN68)</f>
        <v>35.79</v>
      </c>
      <c r="BN68">
        <f>IF([1]Sheet1!BO68="","",[1]Sheet1!BO68)</f>
        <v>0</v>
      </c>
      <c r="BO68" t="str">
        <f>IF([1]Sheet1!BP68="","",[1]Sheet1!BP68)</f>
        <v>CONSTRUCTION MATERIALS</v>
      </c>
      <c r="BP68">
        <f>IF([1]Sheet1!BQ68="","",[1]Sheet1!BQ68)</f>
        <v>249.65</v>
      </c>
      <c r="BQ68">
        <f>IF([1]Sheet1!BR68="","",[1]Sheet1!BR68)</f>
        <v>3.04</v>
      </c>
      <c r="BR68">
        <f>IF([1]Sheet1!BS68="","",[1]Sheet1!BS68)</f>
        <v>-4.2</v>
      </c>
      <c r="BS68">
        <f>IF([1]Sheet1!BT68="","",[1]Sheet1!BT68)</f>
        <v>-1.65</v>
      </c>
      <c r="BT68" t="b">
        <f>IF([1]Sheet1!BU68="","",[1]Sheet1!BU68)</f>
        <v>0</v>
      </c>
      <c r="BU68" t="b">
        <f>IF([1]Sheet1!BV68="","",[1]Sheet1!BV68)</f>
        <v>0</v>
      </c>
      <c r="BV68">
        <f>IF([1]Sheet1!BW68="","",[1]Sheet1!BW68)</f>
        <v>0</v>
      </c>
      <c r="BW68">
        <f>IF([1]Sheet1!BX68="","",[1]Sheet1!BX68)</f>
        <v>2.72</v>
      </c>
      <c r="BX68">
        <f>IF([1]Sheet1!BY68="","",[1]Sheet1!BY68)</f>
        <v>-3.05</v>
      </c>
      <c r="BY68">
        <f>IF([1]Sheet1!BZ68="","",[1]Sheet1!BZ68)</f>
        <v>174.96</v>
      </c>
      <c r="BZ68">
        <f>IF([1]Sheet1!CA68="","",[1]Sheet1!CA68)</f>
        <v>249.65</v>
      </c>
      <c r="CA68">
        <f>IF([1]Sheet1!CB68="","",[1]Sheet1!CB68)</f>
        <v>-10.89</v>
      </c>
      <c r="CB68" t="str">
        <f>IF([1]Sheet1!CC68="","",[1]Sheet1!CC68)</f>
        <v>Short Buildup</v>
      </c>
      <c r="CC68">
        <f>IF([1]Sheet1!CD68="","",[1]Sheet1!CD68)</f>
        <v>8.1</v>
      </c>
      <c r="CD68">
        <f>IF([1]Sheet1!CE68="","",[1]Sheet1!CE68)</f>
        <v>-1.65</v>
      </c>
      <c r="CE68">
        <f>IF([1]Sheet1!CF68="","",[1]Sheet1!CF68)</f>
        <v>-22.49</v>
      </c>
      <c r="CF68" t="str">
        <f>IF([1]Sheet1!CG68="","",[1]Sheet1!CG68)</f>
        <v>Short Buildup</v>
      </c>
      <c r="CG68">
        <f>IF([1]Sheet1!CH68="","",[1]Sheet1!CH68)</f>
        <v>89.29</v>
      </c>
      <c r="CH68" t="str">
        <f>IF([1]Sheet1!CI68="","",[1]Sheet1!CI68)</f>
        <v>NSE:INDIACEM1!</v>
      </c>
      <c r="CI68">
        <f>IF([1]Sheet1!CJ68="","",[1]Sheet1!CJ68)</f>
        <v>0</v>
      </c>
      <c r="CJ68">
        <f>IF([1]Sheet1!CK68="","",[1]Sheet1!CK68)</f>
        <v>0</v>
      </c>
      <c r="CK68">
        <f>IF([1]Sheet1!CL68="","",[1]Sheet1!CL68)</f>
        <v>0</v>
      </c>
      <c r="CL68">
        <f>IF([1]Sheet1!CM68="","",[1]Sheet1!CM68)</f>
        <v>0</v>
      </c>
      <c r="CM68">
        <f>IF([1]Sheet1!CN68="","",[1]Sheet1!CN68)</f>
        <v>0</v>
      </c>
      <c r="CN68">
        <f>IF([1]Sheet1!CO68="","",[1]Sheet1!CO68)</f>
        <v>0</v>
      </c>
      <c r="CO68">
        <f>IF([1]Sheet1!CP68="","",[1]Sheet1!CP68)</f>
        <v>0</v>
      </c>
      <c r="CP68">
        <f>IF([1]Sheet1!CQ68="","",[1]Sheet1!CQ68)</f>
        <v>0</v>
      </c>
      <c r="CQ68" t="str">
        <f>IF([1]Sheet1!CR68="","",[1]Sheet1!CR68)</f>
        <v>BEARISH</v>
      </c>
      <c r="CR68" t="str">
        <f>IF([1]Sheet1!CS68="","",[1]Sheet1!CS68)</f>
        <v>BEARISH</v>
      </c>
      <c r="CS68" t="b">
        <f>IF([1]Sheet1!CT68="","",[1]Sheet1!CT68)</f>
        <v>0</v>
      </c>
      <c r="CT68" t="str">
        <f>IF([1]Sheet1!CU68="","",[1]Sheet1!CU68)</f>
        <v>na</v>
      </c>
      <c r="CU68" t="str">
        <f>IF([1]Sheet1!CV68="","",[1]Sheet1!CV68)</f>
        <v>na</v>
      </c>
      <c r="CV68" t="str">
        <f>IF([1]Sheet1!CW68="","",[1]Sheet1!CW68)</f>
        <v>na</v>
      </c>
      <c r="CW68">
        <f>IF([1]Sheet1!CX68="","",[1]Sheet1!CX68)</f>
        <v>0</v>
      </c>
      <c r="CX68">
        <f>IF([1]Sheet1!CY68="","",[1]Sheet1!CY68)</f>
        <v>0</v>
      </c>
      <c r="CY68" t="b">
        <f>IF([1]Sheet1!CZ68="","",[1]Sheet1!CZ68)</f>
        <v>0</v>
      </c>
      <c r="CZ68">
        <f>IF([1]Sheet1!DA68="","",[1]Sheet1!DA68)</f>
        <v>81.86</v>
      </c>
      <c r="DA68">
        <f>IF([1]Sheet1!DB68="","",[1]Sheet1!DB68)</f>
        <v>84.08</v>
      </c>
      <c r="DB68" t="str">
        <f>IF([1]Sheet1!DC68="","",[1]Sheet1!DC68)</f>
        <v>POTENTIAL_ENTRANT</v>
      </c>
      <c r="DC68" t="b">
        <f t="shared" si="4"/>
        <v>0</v>
      </c>
      <c r="DD68" t="b">
        <f t="shared" si="5"/>
        <v>0</v>
      </c>
      <c r="DE68" t="b">
        <f t="shared" si="6"/>
        <v>0</v>
      </c>
      <c r="DF68" t="b">
        <f t="shared" si="7"/>
        <v>0</v>
      </c>
      <c r="DG68" t="str">
        <f>IF([1]Sheet1!DH68="","",[1]Sheet1!DH68)</f>
        <v/>
      </c>
    </row>
    <row r="69" spans="1:111" x14ac:dyDescent="0.25">
      <c r="A69" t="str">
        <f>IF([1]Sheet1!B69="","",[1]Sheet1!B69)</f>
        <v>ICICIGI</v>
      </c>
      <c r="B69">
        <f>IF([1]Sheet1!C69="","",[1]Sheet1!C69)</f>
        <v>500</v>
      </c>
      <c r="C69">
        <f>IF([1]Sheet1!D69="","",[1]Sheet1!D69)</f>
        <v>20</v>
      </c>
      <c r="D69">
        <f>IF([1]Sheet1!E69="","",[1]Sheet1!E69)</f>
        <v>15000</v>
      </c>
      <c r="E69" t="str">
        <f>IF([1]Sheet1!F69="","",[1]Sheet1!F69)</f>
        <v>Finance</v>
      </c>
      <c r="F69" t="str">
        <f>IF([1]Sheet1!G69="","",[1]Sheet1!G69)</f>
        <v>Specialty Insurance</v>
      </c>
      <c r="G69" t="str">
        <f>IF([1]Sheet1!H69="","",[1]Sheet1!H69)</f>
        <v xml:space="preserve">ICICI LOMBARD GIC LIMITED           </v>
      </c>
      <c r="H69" t="str">
        <f>IF([1]Sheet1!I69="","",[1]Sheet1!I69)</f>
        <v>ICICIGI</v>
      </c>
      <c r="I69" t="str">
        <f>IF([1]Sheet1!J69="","",[1]Sheet1!J69)</f>
        <v>NSE:ICICIGI!1</v>
      </c>
      <c r="J69" t="str">
        <f>IF([1]Sheet1!K69="","",[1]Sheet1!K69)</f>
        <v>ICICI Lombard General Insurance Company Ltd.</v>
      </c>
      <c r="K69" t="str">
        <f>IF([1]Sheet1!L69="","",[1]Sheet1!L69)</f>
        <v>#fc5a5a6a</v>
      </c>
      <c r="L69">
        <f>IF([1]Sheet1!M69="","",[1]Sheet1!M69)</f>
        <v>1471.65</v>
      </c>
      <c r="M69">
        <f>IF([1]Sheet1!N69="","",[1]Sheet1!N69)</f>
        <v>-0.9923305</v>
      </c>
      <c r="N69">
        <f>IF([1]Sheet1!O69="","",[1]Sheet1!O69)</f>
        <v>-14.75</v>
      </c>
      <c r="O69">
        <f>IF([1]Sheet1!P69="","",[1]Sheet1!P69)</f>
        <v>3331500</v>
      </c>
      <c r="P69">
        <f>IF([1]Sheet1!Q69="","",[1]Sheet1!Q69)</f>
        <v>-1.7111668</v>
      </c>
      <c r="Q69">
        <f>IF([1]Sheet1!R69="","",[1]Sheet1!R69)</f>
        <v>-58000</v>
      </c>
      <c r="R69">
        <f>IF([1]Sheet1!S69="","",[1]Sheet1!S69)</f>
        <v>616</v>
      </c>
      <c r="S69">
        <f>IF([1]Sheet1!T69="","",[1]Sheet1!T69)</f>
        <v>-0.9923305</v>
      </c>
      <c r="T69">
        <f>IF([1]Sheet1!U69="","",[1]Sheet1!U69)</f>
        <v>-2198</v>
      </c>
      <c r="U69" t="str">
        <f>IF([1]Sheet1!V69="","",[1]Sheet1!V69)</f>
        <v>Long Unwinding</v>
      </c>
      <c r="V69">
        <f>IF([1]Sheet1!W69="","",[1]Sheet1!W69)</f>
        <v>1460</v>
      </c>
      <c r="W69">
        <f>IF([1]Sheet1!X69="","",[1]Sheet1!X69)</f>
        <v>1440</v>
      </c>
      <c r="X69">
        <f>IF([1]Sheet1!Y69="","",[1]Sheet1!Y69)</f>
        <v>1420</v>
      </c>
      <c r="Y69">
        <f>IF([1]Sheet1!Z69="","",[1]Sheet1!Z69)</f>
        <v>1400</v>
      </c>
      <c r="Z69">
        <f>IF([1]Sheet1!AA69="","",[1]Sheet1!AA69)</f>
        <v>1380</v>
      </c>
      <c r="AA69">
        <f>IF([1]Sheet1!AB69="","",[1]Sheet1!AB69)</f>
        <v>1480</v>
      </c>
      <c r="AB69">
        <f>IF([1]Sheet1!AC69="","",[1]Sheet1!AC69)</f>
        <v>1500</v>
      </c>
      <c r="AC69">
        <f>IF([1]Sheet1!AD69="","",[1]Sheet1!AD69)</f>
        <v>1520</v>
      </c>
      <c r="AD69">
        <f>IF([1]Sheet1!AE69="","",[1]Sheet1!AE69)</f>
        <v>1540</v>
      </c>
      <c r="AE69" t="str">
        <f>IF([1]Sheet1!AF69="","",[1]Sheet1!AF69)</f>
        <v>1,486.95</v>
      </c>
      <c r="AF69" t="str">
        <f>IF([1]Sheet1!AG69="","",[1]Sheet1!AG69)</f>
        <v>1,490.00</v>
      </c>
      <c r="AG69" t="str">
        <f>IF([1]Sheet1!AH69="","",[1]Sheet1!AH69)</f>
        <v>3.05</v>
      </c>
      <c r="AH69" t="str">
        <f>IF([1]Sheet1!AI69="","",[1]Sheet1!AI69)</f>
        <v>0.21</v>
      </c>
      <c r="AI69" t="str">
        <f>IF([1]Sheet1!AJ69="","",[1]Sheet1!AJ69)</f>
        <v>1,490.00</v>
      </c>
      <c r="AJ69">
        <f>IF([1]Sheet1!AK69="","",[1]Sheet1!AK69)</f>
        <v>394</v>
      </c>
      <c r="AK69" t="str">
        <f>IF([1]Sheet1!AL69="","",[1]Sheet1!AL69)</f>
        <v>0.06</v>
      </c>
      <c r="AL69" t="str">
        <f>IF([1]Sheet1!AM69="","",[1]Sheet1!AM69)</f>
        <v>-</v>
      </c>
      <c r="AM69" t="str">
        <f>IF([1]Sheet1!AN69="","",[1]Sheet1!AN69)</f>
        <v>-</v>
      </c>
      <c r="AN69" t="str">
        <f>IF([1]Sheet1!AO69="","",[1]Sheet1!AO69)</f>
        <v>-</v>
      </c>
      <c r="AO69" t="str">
        <f>IF([1]Sheet1!AP69="","",[1]Sheet1!AP69)</f>
        <v>VR125</v>
      </c>
      <c r="AP69" t="b">
        <f>IF([1]Sheet1!AQ69="","",[1]Sheet1!AQ69)</f>
        <v>0</v>
      </c>
      <c r="AQ69">
        <f>IF([1]Sheet1!AR69="","",[1]Sheet1!AR69)</f>
        <v>0</v>
      </c>
      <c r="AR69">
        <f>IF([1]Sheet1!AS69="","",[1]Sheet1!AS69)</f>
        <v>0</v>
      </c>
      <c r="AS69">
        <f>IF([1]Sheet1!AT69="","",[1]Sheet1!AT69)</f>
        <v>0</v>
      </c>
      <c r="AT69">
        <f>IF([1]Sheet1!AU69="","",[1]Sheet1!AU69)</f>
        <v>0</v>
      </c>
      <c r="AU69">
        <f>IF([1]Sheet1!AV69="","",[1]Sheet1!AV69)</f>
        <v>0</v>
      </c>
      <c r="AV69">
        <f>IF([1]Sheet1!AW69="","",[1]Sheet1!AW69)</f>
        <v>0</v>
      </c>
      <c r="AW69">
        <f>IF([1]Sheet1!AX69="","",[1]Sheet1!AX69)</f>
        <v>0</v>
      </c>
      <c r="AX69">
        <f>IF([1]Sheet1!AY69="","",[1]Sheet1!AY69)</f>
        <v>0</v>
      </c>
      <c r="AY69">
        <f>IF([1]Sheet1!AZ69="","",[1]Sheet1!AZ69)</f>
        <v>0</v>
      </c>
      <c r="AZ69" t="b">
        <f>IF([1]Sheet1!BA69="","",[1]Sheet1!BA69)</f>
        <v>0</v>
      </c>
      <c r="BA69" t="b">
        <f>IF([1]Sheet1!BB69="","",[1]Sheet1!BB69)</f>
        <v>0</v>
      </c>
      <c r="BB69" t="b">
        <f>IF([1]Sheet1!BC69="","",[1]Sheet1!BC69)</f>
        <v>0</v>
      </c>
      <c r="BC69" t="b">
        <f>IF([1]Sheet1!BD69="","",[1]Sheet1!BD69)</f>
        <v>0</v>
      </c>
      <c r="BD69">
        <f>IF([1]Sheet1!BE69="","",[1]Sheet1!BE69)</f>
        <v>28.57</v>
      </c>
      <c r="BE69">
        <f>IF([1]Sheet1!BF69="","",[1]Sheet1!BF69)</f>
        <v>28.03</v>
      </c>
      <c r="BF69">
        <f>IF([1]Sheet1!BG69="","",[1]Sheet1!BG69)</f>
        <v>-11.74</v>
      </c>
      <c r="BG69">
        <f>IF([1]Sheet1!BH69="","",[1]Sheet1!BH69)</f>
        <v>85.48</v>
      </c>
      <c r="BH69">
        <f>IF([1]Sheet1!BI69="","",[1]Sheet1!BI69)</f>
        <v>80.95</v>
      </c>
      <c r="BI69">
        <f>IF([1]Sheet1!BJ69="","",[1]Sheet1!BJ69)</f>
        <v>42.54</v>
      </c>
      <c r="BJ69" t="b">
        <f>IF([1]Sheet1!BK69="","",[1]Sheet1!BK69)</f>
        <v>1</v>
      </c>
      <c r="BK69">
        <f>IF([1]Sheet1!BL69="","",[1]Sheet1!BL69)</f>
        <v>0.73</v>
      </c>
      <c r="BL69">
        <f>IF([1]Sheet1!BM69="","",[1]Sheet1!BM69)</f>
        <v>2.95</v>
      </c>
      <c r="BM69">
        <f>IF([1]Sheet1!BN69="","",[1]Sheet1!BN69)</f>
        <v>27.48</v>
      </c>
      <c r="BN69">
        <f>IF([1]Sheet1!BO69="","",[1]Sheet1!BO69)</f>
        <v>0</v>
      </c>
      <c r="BO69" t="str">
        <f>IF([1]Sheet1!BP69="","",[1]Sheet1!BP69)</f>
        <v>FINANCIAL SERVICES</v>
      </c>
      <c r="BP69">
        <f>IF([1]Sheet1!BQ69="","",[1]Sheet1!BQ69)</f>
        <v>1472.8</v>
      </c>
      <c r="BQ69">
        <f>IF([1]Sheet1!BR69="","",[1]Sheet1!BR69)</f>
        <v>2.2599999999999998</v>
      </c>
      <c r="BR69">
        <f>IF([1]Sheet1!BS69="","",[1]Sheet1!BS69)</f>
        <v>-13.6</v>
      </c>
      <c r="BS69">
        <f>IF([1]Sheet1!BT69="","",[1]Sheet1!BT69)</f>
        <v>-0.91</v>
      </c>
      <c r="BT69" t="b">
        <f>IF([1]Sheet1!BU69="","",[1]Sheet1!BU69)</f>
        <v>1</v>
      </c>
      <c r="BU69" t="b">
        <f>IF([1]Sheet1!BV69="","",[1]Sheet1!BV69)</f>
        <v>0</v>
      </c>
      <c r="BV69" t="str">
        <f>IF([1]Sheet1!BW69="","",[1]Sheet1!BW69)</f>
        <v>BULLISH</v>
      </c>
      <c r="BW69">
        <f>IF([1]Sheet1!BX69="","",[1]Sheet1!BX69)</f>
        <v>3.85</v>
      </c>
      <c r="BX69">
        <f>IF([1]Sheet1!BY69="","",[1]Sheet1!BY69)</f>
        <v>6.97</v>
      </c>
      <c r="BY69">
        <f>IF([1]Sheet1!BZ69="","",[1]Sheet1!BZ69)</f>
        <v>14.76</v>
      </c>
      <c r="BZ69">
        <f>IF([1]Sheet1!CA69="","",[1]Sheet1!CA69)</f>
        <v>1472.8</v>
      </c>
      <c r="CA69">
        <f>IF([1]Sheet1!CB69="","",[1]Sheet1!CB69)</f>
        <v>-11.74</v>
      </c>
      <c r="CB69" t="str">
        <f>IF([1]Sheet1!CC69="","",[1]Sheet1!CC69)</f>
        <v>Long Buildup</v>
      </c>
      <c r="CC69">
        <f>IF([1]Sheet1!CD69="","",[1]Sheet1!CD69)</f>
        <v>0.28000000000000003</v>
      </c>
      <c r="CD69">
        <f>IF([1]Sheet1!CE69="","",[1]Sheet1!CE69)</f>
        <v>-0.91</v>
      </c>
      <c r="CE69">
        <f>IF([1]Sheet1!CF69="","",[1]Sheet1!CF69)</f>
        <v>-77.849999999999994</v>
      </c>
      <c r="CF69" t="str">
        <f>IF([1]Sheet1!CG69="","",[1]Sheet1!CG69)</f>
        <v>Short Buildup</v>
      </c>
      <c r="CG69">
        <f>IF([1]Sheet1!CH69="","",[1]Sheet1!CH69)</f>
        <v>84.52</v>
      </c>
      <c r="CH69" t="str">
        <f>IF([1]Sheet1!CI69="","",[1]Sheet1!CI69)</f>
        <v>NSE:ICICIGI1!</v>
      </c>
      <c r="CI69">
        <f>IF([1]Sheet1!CJ69="","",[1]Sheet1!CJ69)</f>
        <v>27</v>
      </c>
      <c r="CJ69">
        <f>IF([1]Sheet1!CK69="","",[1]Sheet1!CK69)</f>
        <v>1453.9</v>
      </c>
      <c r="CK69">
        <f>IF([1]Sheet1!CL69="","",[1]Sheet1!CL69)</f>
        <v>36</v>
      </c>
      <c r="CL69">
        <f>IF([1]Sheet1!CM69="","",[1]Sheet1!CM69)</f>
        <v>1376.25</v>
      </c>
      <c r="CM69" t="str">
        <f>IF([1]Sheet1!CN69="","",[1]Sheet1!CN69)</f>
        <v>Buy</v>
      </c>
      <c r="CN69" t="str">
        <f>IF([1]Sheet1!CO69="","",[1]Sheet1!CO69)</f>
        <v>LAST_LOSER</v>
      </c>
      <c r="CO69">
        <f>IF([1]Sheet1!CP69="","",[1]Sheet1!CP69)</f>
        <v>27</v>
      </c>
      <c r="CP69">
        <f>IF([1]Sheet1!CQ69="","",[1]Sheet1!CQ69)</f>
        <v>1360</v>
      </c>
      <c r="CQ69" t="str">
        <f>IF([1]Sheet1!CR69="","",[1]Sheet1!CR69)</f>
        <v>BULLISH</v>
      </c>
      <c r="CR69" t="str">
        <f>IF([1]Sheet1!CS69="","",[1]Sheet1!CS69)</f>
        <v>BEARISH</v>
      </c>
      <c r="CS69" t="b">
        <f>IF([1]Sheet1!CT69="","",[1]Sheet1!CT69)</f>
        <v>0</v>
      </c>
      <c r="CT69" t="str">
        <f>IF([1]Sheet1!CU69="","",[1]Sheet1!CU69)</f>
        <v>BULLISH_ALIGNMENT</v>
      </c>
      <c r="CU69" t="str">
        <f>IF([1]Sheet1!CV69="","",[1]Sheet1!CV69)</f>
        <v>na</v>
      </c>
      <c r="CV69" t="str">
        <f>IF([1]Sheet1!CW69="","",[1]Sheet1!CW69)</f>
        <v>BULLISH</v>
      </c>
      <c r="CW69">
        <f>IF([1]Sheet1!CX69="","",[1]Sheet1!CX69)</f>
        <v>5</v>
      </c>
      <c r="CX69">
        <f>IF([1]Sheet1!CY69="","",[1]Sheet1!CY69)</f>
        <v>243</v>
      </c>
      <c r="CY69" t="b">
        <f>IF([1]Sheet1!CZ69="","",[1]Sheet1!CZ69)</f>
        <v>0</v>
      </c>
      <c r="CZ69">
        <f>IF([1]Sheet1!DA69="","",[1]Sheet1!DA69)</f>
        <v>11.12</v>
      </c>
      <c r="DA69">
        <f>IF([1]Sheet1!DB69="","",[1]Sheet1!DB69)</f>
        <v>11.48</v>
      </c>
      <c r="DB69" t="str">
        <f>IF([1]Sheet1!DC69="","",[1]Sheet1!DC69)</f>
        <v/>
      </c>
      <c r="DC69" t="b">
        <f t="shared" si="4"/>
        <v>0</v>
      </c>
      <c r="DD69" t="b">
        <f t="shared" si="5"/>
        <v>0</v>
      </c>
      <c r="DE69" t="b">
        <f t="shared" si="6"/>
        <v>0</v>
      </c>
      <c r="DF69" t="b">
        <f t="shared" si="7"/>
        <v>0</v>
      </c>
      <c r="DG69" t="str">
        <f>IF([1]Sheet1!DH69="","",[1]Sheet1!DH69)</f>
        <v/>
      </c>
    </row>
    <row r="70" spans="1:111" x14ac:dyDescent="0.25">
      <c r="A70" t="str">
        <f>IF([1]Sheet1!B70="","",[1]Sheet1!B70)</f>
        <v>IDEA</v>
      </c>
      <c r="B70">
        <f>IF([1]Sheet1!C70="","",[1]Sheet1!C70)</f>
        <v>80000</v>
      </c>
      <c r="C70">
        <f>IF([1]Sheet1!D70="","",[1]Sheet1!D70)</f>
        <v>1</v>
      </c>
      <c r="D70">
        <f>IF([1]Sheet1!E70="","",[1]Sheet1!E70)</f>
        <v>1600000</v>
      </c>
      <c r="E70" t="str">
        <f>IF([1]Sheet1!F70="","",[1]Sheet1!F70)</f>
        <v>Communications</v>
      </c>
      <c r="F70" t="str">
        <f>IF([1]Sheet1!G70="","",[1]Sheet1!G70)</f>
        <v>Wireless Telecommunications</v>
      </c>
      <c r="G70" t="str">
        <f>IF([1]Sheet1!H70="","",[1]Sheet1!H70)</f>
        <v xml:space="preserve">VODAFONE IDEA LIMITED               </v>
      </c>
      <c r="H70" t="str">
        <f>IF([1]Sheet1!I70="","",[1]Sheet1!I70)</f>
        <v>IDEA</v>
      </c>
      <c r="I70" t="str">
        <f>IF([1]Sheet1!J70="","",[1]Sheet1!J70)</f>
        <v>NSE:IDEA!1</v>
      </c>
      <c r="J70" t="str">
        <f>IF([1]Sheet1!K70="","",[1]Sheet1!K70)</f>
        <v>Vodafone Idea Ltd.</v>
      </c>
      <c r="K70" t="str">
        <f>IF([1]Sheet1!L70="","",[1]Sheet1!L70)</f>
        <v>#fc5a5a6a</v>
      </c>
      <c r="L70">
        <f>IF([1]Sheet1!M70="","",[1]Sheet1!M70)</f>
        <v>15</v>
      </c>
      <c r="M70">
        <f>IF([1]Sheet1!N70="","",[1]Sheet1!N70)</f>
        <v>-0.99009899999999995</v>
      </c>
      <c r="N70">
        <f>IF([1]Sheet1!O70="","",[1]Sheet1!O70)</f>
        <v>-0.15</v>
      </c>
      <c r="O70">
        <f>IF([1]Sheet1!P70="","",[1]Sheet1!P70)</f>
        <v>1484560000</v>
      </c>
      <c r="P70">
        <f>IF([1]Sheet1!Q70="","",[1]Sheet1!Q70)</f>
        <v>-4.2812194000000003</v>
      </c>
      <c r="Q70">
        <f>IF([1]Sheet1!R70="","",[1]Sheet1!R70)</f>
        <v>-66400000</v>
      </c>
      <c r="R70">
        <f>IF([1]Sheet1!S70="","",[1]Sheet1!S70)</f>
        <v>2739</v>
      </c>
      <c r="S70">
        <f>IF([1]Sheet1!T70="","",[1]Sheet1!T70)</f>
        <v>-0.99009899999999995</v>
      </c>
      <c r="T70">
        <f>IF([1]Sheet1!U70="","",[1]Sheet1!U70)</f>
        <v>-2581</v>
      </c>
      <c r="U70" t="str">
        <f>IF([1]Sheet1!V70="","",[1]Sheet1!V70)</f>
        <v>Long Unwinding</v>
      </c>
      <c r="V70">
        <f>IF([1]Sheet1!W70="","",[1]Sheet1!W70)</f>
        <v>15</v>
      </c>
      <c r="W70">
        <f>IF([1]Sheet1!X70="","",[1]Sheet1!X70)</f>
        <v>14</v>
      </c>
      <c r="X70">
        <f>IF([1]Sheet1!Y70="","",[1]Sheet1!Y70)</f>
        <v>13</v>
      </c>
      <c r="Y70">
        <f>IF([1]Sheet1!Z70="","",[1]Sheet1!Z70)</f>
        <v>12</v>
      </c>
      <c r="Z70">
        <f>IF([1]Sheet1!AA70="","",[1]Sheet1!AA70)</f>
        <v>11</v>
      </c>
      <c r="AA70">
        <f>IF([1]Sheet1!AB70="","",[1]Sheet1!AB70)</f>
        <v>16</v>
      </c>
      <c r="AB70">
        <f>IF([1]Sheet1!AC70="","",[1]Sheet1!AC70)</f>
        <v>17</v>
      </c>
      <c r="AC70">
        <f>IF([1]Sheet1!AD70="","",[1]Sheet1!AD70)</f>
        <v>18</v>
      </c>
      <c r="AD70">
        <f>IF([1]Sheet1!AE70="","",[1]Sheet1!AE70)</f>
        <v>19</v>
      </c>
      <c r="AE70" t="str">
        <f>IF([1]Sheet1!AF70="","",[1]Sheet1!AF70)</f>
        <v>15.10</v>
      </c>
      <c r="AF70" t="str">
        <f>IF([1]Sheet1!AG70="","",[1]Sheet1!AG70)</f>
        <v>15.10</v>
      </c>
      <c r="AG70" t="str">
        <f>IF([1]Sheet1!AH70="","",[1]Sheet1!AH70)</f>
        <v>-</v>
      </c>
      <c r="AH70" t="str">
        <f>IF([1]Sheet1!AI70="","",[1]Sheet1!AI70)</f>
        <v>-</v>
      </c>
      <c r="AI70" t="str">
        <f>IF([1]Sheet1!AJ70="","",[1]Sheet1!AJ70)</f>
        <v>15.10</v>
      </c>
      <c r="AJ70">
        <f>IF([1]Sheet1!AK70="","",[1]Sheet1!AK70)</f>
        <v>243440</v>
      </c>
      <c r="AK70" t="str">
        <f>IF([1]Sheet1!AL70="","",[1]Sheet1!AL70)</f>
        <v>0.37</v>
      </c>
      <c r="AL70" t="str">
        <f>IF([1]Sheet1!AM70="","",[1]Sheet1!AM70)</f>
        <v>-</v>
      </c>
      <c r="AM70" t="str">
        <f>IF([1]Sheet1!AN70="","",[1]Sheet1!AN70)</f>
        <v>-</v>
      </c>
      <c r="AN70" t="str">
        <f>IF([1]Sheet1!AO70="","",[1]Sheet1!AO70)</f>
        <v>-</v>
      </c>
      <c r="AO70" t="str">
        <f>IF([1]Sheet1!AP70="","",[1]Sheet1!AP70)</f>
        <v>VR2</v>
      </c>
      <c r="AP70" t="b">
        <f>IF([1]Sheet1!AQ70="","",[1]Sheet1!AQ70)</f>
        <v>1</v>
      </c>
      <c r="AQ70">
        <f>IF([1]Sheet1!AR70="","",[1]Sheet1!AR70)</f>
        <v>0</v>
      </c>
      <c r="AR70">
        <f>IF([1]Sheet1!AS70="","",[1]Sheet1!AS70)</f>
        <v>0</v>
      </c>
      <c r="AS70">
        <f>IF([1]Sheet1!AT70="","",[1]Sheet1!AT70)</f>
        <v>0</v>
      </c>
      <c r="AT70">
        <f>IF([1]Sheet1!AU70="","",[1]Sheet1!AU70)</f>
        <v>0</v>
      </c>
      <c r="AU70">
        <f>IF([1]Sheet1!AV70="","",[1]Sheet1!AV70)</f>
        <v>0</v>
      </c>
      <c r="AV70">
        <f>IF([1]Sheet1!AW70="","",[1]Sheet1!AW70)</f>
        <v>0</v>
      </c>
      <c r="AW70">
        <f>IF([1]Sheet1!AX70="","",[1]Sheet1!AX70)</f>
        <v>0</v>
      </c>
      <c r="AX70">
        <f>IF([1]Sheet1!AY70="","",[1]Sheet1!AY70)</f>
        <v>0</v>
      </c>
      <c r="AY70">
        <f>IF([1]Sheet1!AZ70="","",[1]Sheet1!AZ70)</f>
        <v>0</v>
      </c>
      <c r="AZ70" t="b">
        <f>IF([1]Sheet1!BA70="","",[1]Sheet1!BA70)</f>
        <v>0</v>
      </c>
      <c r="BA70" t="b">
        <f>IF([1]Sheet1!BB70="","",[1]Sheet1!BB70)</f>
        <v>0</v>
      </c>
      <c r="BB70" t="b">
        <f>IF([1]Sheet1!BC70="","",[1]Sheet1!BC70)</f>
        <v>0</v>
      </c>
      <c r="BC70" t="b">
        <f>IF([1]Sheet1!BD70="","",[1]Sheet1!BD70)</f>
        <v>0</v>
      </c>
      <c r="BD70">
        <f>IF([1]Sheet1!BE70="","",[1]Sheet1!BE70)</f>
        <v>76.22</v>
      </c>
      <c r="BE70">
        <f>IF([1]Sheet1!BF70="","",[1]Sheet1!BF70)</f>
        <v>62.82</v>
      </c>
      <c r="BF70">
        <f>IF([1]Sheet1!BG70="","",[1]Sheet1!BG70)</f>
        <v>7.77</v>
      </c>
      <c r="BG70">
        <f>IF([1]Sheet1!BH70="","",[1]Sheet1!BH70)</f>
        <v>45.56</v>
      </c>
      <c r="BH70">
        <f>IF([1]Sheet1!BI70="","",[1]Sheet1!BI70)</f>
        <v>43.65</v>
      </c>
      <c r="BI70">
        <f>IF([1]Sheet1!BJ70="","",[1]Sheet1!BJ70)</f>
        <v>32.049999999999997</v>
      </c>
      <c r="BJ70" t="b">
        <f>IF([1]Sheet1!BK70="","",[1]Sheet1!BK70)</f>
        <v>1</v>
      </c>
      <c r="BK70">
        <f>IF([1]Sheet1!BL70="","",[1]Sheet1!BL70)</f>
        <v>0.47</v>
      </c>
      <c r="BL70">
        <f>IF([1]Sheet1!BM70="","",[1]Sheet1!BM70)</f>
        <v>3.22</v>
      </c>
      <c r="BM70">
        <f>IF([1]Sheet1!BN70="","",[1]Sheet1!BN70)</f>
        <v>49.42</v>
      </c>
      <c r="BN70">
        <f>IF([1]Sheet1!BO70="","",[1]Sheet1!BO70)</f>
        <v>0</v>
      </c>
      <c r="BO70" t="str">
        <f>IF([1]Sheet1!BP70="","",[1]Sheet1!BP70)</f>
        <v>TELECOM</v>
      </c>
      <c r="BP70">
        <f>IF([1]Sheet1!BQ70="","",[1]Sheet1!BQ70)</f>
        <v>14.95</v>
      </c>
      <c r="BQ70">
        <f>IF([1]Sheet1!BR70="","",[1]Sheet1!BR70)</f>
        <v>4.01</v>
      </c>
      <c r="BR70">
        <f>IF([1]Sheet1!BS70="","",[1]Sheet1!BS70)</f>
        <v>-0.2</v>
      </c>
      <c r="BS70">
        <f>IF([1]Sheet1!BT70="","",[1]Sheet1!BT70)</f>
        <v>-1.32</v>
      </c>
      <c r="BT70" t="b">
        <f>IF([1]Sheet1!BU70="","",[1]Sheet1!BU70)</f>
        <v>0</v>
      </c>
      <c r="BU70" t="b">
        <f>IF([1]Sheet1!BV70="","",[1]Sheet1!BV70)</f>
        <v>0</v>
      </c>
      <c r="BV70" t="str">
        <f>IF([1]Sheet1!BW70="","",[1]Sheet1!BW70)</f>
        <v>BULLISH</v>
      </c>
      <c r="BW70">
        <f>IF([1]Sheet1!BX70="","",[1]Sheet1!BX70)</f>
        <v>10.66</v>
      </c>
      <c r="BX70">
        <f>IF([1]Sheet1!BY70="","",[1]Sheet1!BY70)</f>
        <v>-9.67</v>
      </c>
      <c r="BY70">
        <f>IF([1]Sheet1!BZ70="","",[1]Sheet1!BZ70)</f>
        <v>47.25</v>
      </c>
      <c r="BZ70">
        <f>IF([1]Sheet1!CA70="","",[1]Sheet1!CA70)</f>
        <v>14.95</v>
      </c>
      <c r="CA70">
        <f>IF([1]Sheet1!CB70="","",[1]Sheet1!CB70)</f>
        <v>7.77</v>
      </c>
      <c r="CB70" t="str">
        <f>IF([1]Sheet1!CC70="","",[1]Sheet1!CC70)</f>
        <v>Significant Short Buildup</v>
      </c>
      <c r="CC70">
        <f>IF([1]Sheet1!CD70="","",[1]Sheet1!CD70)</f>
        <v>-0.26</v>
      </c>
      <c r="CD70">
        <f>IF([1]Sheet1!CE70="","",[1]Sheet1!CE70)</f>
        <v>-1.32</v>
      </c>
      <c r="CE70">
        <f>IF([1]Sheet1!CF70="","",[1]Sheet1!CF70)</f>
        <v>-41.58</v>
      </c>
      <c r="CF70" t="str">
        <f>IF([1]Sheet1!CG70="","",[1]Sheet1!CG70)</f>
        <v>Long Unwinding</v>
      </c>
      <c r="CG70">
        <f>IF([1]Sheet1!CH70="","",[1]Sheet1!CH70)</f>
        <v>90.48</v>
      </c>
      <c r="CH70" t="str">
        <f>IF([1]Sheet1!CI70="","",[1]Sheet1!CI70)</f>
        <v>NSE:IDEA1!</v>
      </c>
      <c r="CI70">
        <f>IF([1]Sheet1!CJ70="","",[1]Sheet1!CJ70)</f>
        <v>36</v>
      </c>
      <c r="CJ70">
        <f>IF([1]Sheet1!CK70="","",[1]Sheet1!CK70)</f>
        <v>16.55</v>
      </c>
      <c r="CK70">
        <f>IF([1]Sheet1!CL70="","",[1]Sheet1!CL70)</f>
        <v>156</v>
      </c>
      <c r="CL70">
        <f>IF([1]Sheet1!CM70="","",[1]Sheet1!CM70)</f>
        <v>13.4</v>
      </c>
      <c r="CM70" t="str">
        <f>IF([1]Sheet1!CN70="","",[1]Sheet1!CN70)</f>
        <v>Sell</v>
      </c>
      <c r="CN70" t="str">
        <f>IF([1]Sheet1!CO70="","",[1]Sheet1!CO70)</f>
        <v>LAST_LOSER</v>
      </c>
      <c r="CO70">
        <f>IF([1]Sheet1!CP70="","",[1]Sheet1!CP70)</f>
        <v>31</v>
      </c>
      <c r="CP70">
        <f>IF([1]Sheet1!CQ70="","",[1]Sheet1!CQ70)</f>
        <v>16</v>
      </c>
      <c r="CQ70" t="str">
        <f>IF([1]Sheet1!CR70="","",[1]Sheet1!CR70)</f>
        <v>BEARISH</v>
      </c>
      <c r="CR70" t="str">
        <f>IF([1]Sheet1!CS70="","",[1]Sheet1!CS70)</f>
        <v>BEARISH</v>
      </c>
      <c r="CS70" t="b">
        <f>IF([1]Sheet1!CT70="","",[1]Sheet1!CT70)</f>
        <v>1</v>
      </c>
      <c r="CT70" t="str">
        <f>IF([1]Sheet1!CU70="","",[1]Sheet1!CU70)</f>
        <v>na</v>
      </c>
      <c r="CU70" t="str">
        <f>IF([1]Sheet1!CV70="","",[1]Sheet1!CV70)</f>
        <v>na</v>
      </c>
      <c r="CV70" t="str">
        <f>IF([1]Sheet1!CW70="","",[1]Sheet1!CW70)</f>
        <v>BULLISH</v>
      </c>
      <c r="CW70">
        <f>IF([1]Sheet1!CX70="","",[1]Sheet1!CX70)</f>
        <v>7</v>
      </c>
      <c r="CX70">
        <f>IF([1]Sheet1!CY70="","",[1]Sheet1!CY70)</f>
        <v>3</v>
      </c>
      <c r="CY70" t="b">
        <f>IF([1]Sheet1!CZ70="","",[1]Sheet1!CZ70)</f>
        <v>0</v>
      </c>
      <c r="CZ70">
        <f>IF([1]Sheet1!DA70="","",[1]Sheet1!DA70)</f>
        <v>84.98</v>
      </c>
      <c r="DA70">
        <f>IF([1]Sheet1!DB70="","",[1]Sheet1!DB70)</f>
        <v>86.23</v>
      </c>
      <c r="DB70" t="str">
        <f>IF([1]Sheet1!DC70="","",[1]Sheet1!DC70)</f>
        <v>POTENTIAL_ENTRANT</v>
      </c>
      <c r="DC70" t="b">
        <f t="shared" si="4"/>
        <v>0</v>
      </c>
      <c r="DD70" t="b">
        <f t="shared" si="5"/>
        <v>0</v>
      </c>
      <c r="DE70" t="b">
        <f t="shared" si="6"/>
        <v>0</v>
      </c>
      <c r="DF70" t="b">
        <f t="shared" si="7"/>
        <v>0</v>
      </c>
      <c r="DG70" t="str">
        <f>IF([1]Sheet1!DH70="","",[1]Sheet1!DH70)</f>
        <v/>
      </c>
    </row>
    <row r="71" spans="1:111" x14ac:dyDescent="0.25">
      <c r="A71" t="str">
        <f>IF([1]Sheet1!B71="","",[1]Sheet1!B71)</f>
        <v>SRF</v>
      </c>
      <c r="B71">
        <f>IF([1]Sheet1!C71="","",[1]Sheet1!C71)</f>
        <v>375</v>
      </c>
      <c r="C71">
        <f>IF([1]Sheet1!D71="","",[1]Sheet1!D71)</f>
        <v>20</v>
      </c>
      <c r="D71">
        <f>IF([1]Sheet1!E71="","",[1]Sheet1!E71)</f>
        <v>11250</v>
      </c>
      <c r="E71" t="str">
        <f>IF([1]Sheet1!F71="","",[1]Sheet1!F71)</f>
        <v>Process Industries</v>
      </c>
      <c r="F71" t="str">
        <f>IF([1]Sheet1!G71="","",[1]Sheet1!G71)</f>
        <v>Industrial Specialties</v>
      </c>
      <c r="G71" t="str">
        <f>IF([1]Sheet1!H71="","",[1]Sheet1!H71)</f>
        <v xml:space="preserve">SRF LTD                             </v>
      </c>
      <c r="H71" t="str">
        <f>IF([1]Sheet1!I71="","",[1]Sheet1!I71)</f>
        <v>SRF</v>
      </c>
      <c r="I71" t="str">
        <f>IF([1]Sheet1!J71="","",[1]Sheet1!J71)</f>
        <v>NSE:SRF!1</v>
      </c>
      <c r="J71" t="str">
        <f>IF([1]Sheet1!K71="","",[1]Sheet1!K71)</f>
        <v>SRF Ltd.</v>
      </c>
      <c r="K71" t="str">
        <f>IF([1]Sheet1!L71="","",[1]Sheet1!L71)</f>
        <v>#fc5a5a69</v>
      </c>
      <c r="L71">
        <f>IF([1]Sheet1!M71="","",[1]Sheet1!M71)</f>
        <v>2292.85</v>
      </c>
      <c r="M71">
        <f>IF([1]Sheet1!N71="","",[1]Sheet1!N71)</f>
        <v>-0.98246670000000003</v>
      </c>
      <c r="N71">
        <f>IF([1]Sheet1!O71="","",[1]Sheet1!O71)</f>
        <v>-22.75</v>
      </c>
      <c r="O71">
        <f>IF([1]Sheet1!P71="","",[1]Sheet1!P71)</f>
        <v>3721500</v>
      </c>
      <c r="P71">
        <f>IF([1]Sheet1!Q71="","",[1]Sheet1!Q71)</f>
        <v>-3.2654255000000001</v>
      </c>
      <c r="Q71">
        <f>IF([1]Sheet1!R71="","",[1]Sheet1!R71)</f>
        <v>-125625</v>
      </c>
      <c r="R71">
        <f>IF([1]Sheet1!S71="","",[1]Sheet1!S71)</f>
        <v>984</v>
      </c>
      <c r="S71">
        <f>IF([1]Sheet1!T71="","",[1]Sheet1!T71)</f>
        <v>-0.98246670000000003</v>
      </c>
      <c r="T71">
        <f>IF([1]Sheet1!U71="","",[1]Sheet1!U71)</f>
        <v>-2961</v>
      </c>
      <c r="U71" t="str">
        <f>IF([1]Sheet1!V71="","",[1]Sheet1!V71)</f>
        <v>Long Unwinding</v>
      </c>
      <c r="V71">
        <f>IF([1]Sheet1!W71="","",[1]Sheet1!W71)</f>
        <v>2280</v>
      </c>
      <c r="W71">
        <f>IF([1]Sheet1!X71="","",[1]Sheet1!X71)</f>
        <v>2260</v>
      </c>
      <c r="X71">
        <f>IF([1]Sheet1!Y71="","",[1]Sheet1!Y71)</f>
        <v>2240</v>
      </c>
      <c r="Y71">
        <f>IF([1]Sheet1!Z71="","",[1]Sheet1!Z71)</f>
        <v>2220</v>
      </c>
      <c r="Z71">
        <f>IF([1]Sheet1!AA71="","",[1]Sheet1!AA71)</f>
        <v>2200</v>
      </c>
      <c r="AA71">
        <f>IF([1]Sheet1!AB71="","",[1]Sheet1!AB71)</f>
        <v>2300</v>
      </c>
      <c r="AB71">
        <f>IF([1]Sheet1!AC71="","",[1]Sheet1!AC71)</f>
        <v>2320</v>
      </c>
      <c r="AC71">
        <f>IF([1]Sheet1!AD71="","",[1]Sheet1!AD71)</f>
        <v>2340</v>
      </c>
      <c r="AD71">
        <f>IF([1]Sheet1!AE71="","",[1]Sheet1!AE71)</f>
        <v>2360</v>
      </c>
      <c r="AE71" t="str">
        <f>IF([1]Sheet1!AF71="","",[1]Sheet1!AF71)</f>
        <v>2,309.00</v>
      </c>
      <c r="AF71" t="str">
        <f>IF([1]Sheet1!AG71="","",[1]Sheet1!AG71)</f>
        <v>2,315.00</v>
      </c>
      <c r="AG71" t="str">
        <f>IF([1]Sheet1!AH71="","",[1]Sheet1!AH71)</f>
        <v>6.00</v>
      </c>
      <c r="AH71" t="str">
        <f>IF([1]Sheet1!AI71="","",[1]Sheet1!AI71)</f>
        <v>0.26</v>
      </c>
      <c r="AI71" t="str">
        <f>IF([1]Sheet1!AJ71="","",[1]Sheet1!AJ71)</f>
        <v>2,315.00</v>
      </c>
      <c r="AJ71">
        <f>IF([1]Sheet1!AK71="","",[1]Sheet1!AK71)</f>
        <v>137</v>
      </c>
      <c r="AK71" t="str">
        <f>IF([1]Sheet1!AL71="","",[1]Sheet1!AL71)</f>
        <v>0.03</v>
      </c>
      <c r="AL71" t="str">
        <f>IF([1]Sheet1!AM71="","",[1]Sheet1!AM71)</f>
        <v>-</v>
      </c>
      <c r="AM71" t="str">
        <f>IF([1]Sheet1!AN71="","",[1]Sheet1!AN71)</f>
        <v>-</v>
      </c>
      <c r="AN71" t="str">
        <f>IF([1]Sheet1!AO71="","",[1]Sheet1!AO71)</f>
        <v>-</v>
      </c>
      <c r="AO71" t="str">
        <f>IF([1]Sheet1!AP71="","",[1]Sheet1!AP71)</f>
        <v>VR159</v>
      </c>
      <c r="AP71" t="b">
        <f>IF([1]Sheet1!AQ71="","",[1]Sheet1!AQ71)</f>
        <v>0</v>
      </c>
      <c r="AQ71">
        <f>IF([1]Sheet1!AR71="","",[1]Sheet1!AR71)</f>
        <v>0</v>
      </c>
      <c r="AR71">
        <f>IF([1]Sheet1!AS71="","",[1]Sheet1!AS71)</f>
        <v>0</v>
      </c>
      <c r="AS71">
        <f>IF([1]Sheet1!AT71="","",[1]Sheet1!AT71)</f>
        <v>0</v>
      </c>
      <c r="AT71">
        <f>IF([1]Sheet1!AU71="","",[1]Sheet1!AU71)</f>
        <v>0</v>
      </c>
      <c r="AU71">
        <f>IF([1]Sheet1!AV71="","",[1]Sheet1!AV71)</f>
        <v>0</v>
      </c>
      <c r="AV71">
        <f>IF([1]Sheet1!AW71="","",[1]Sheet1!AW71)</f>
        <v>0</v>
      </c>
      <c r="AW71">
        <f>IF([1]Sheet1!AX71="","",[1]Sheet1!AX71)</f>
        <v>0</v>
      </c>
      <c r="AX71">
        <f>IF([1]Sheet1!AY71="","",[1]Sheet1!AY71)</f>
        <v>0</v>
      </c>
      <c r="AY71">
        <f>IF([1]Sheet1!AZ71="","",[1]Sheet1!AZ71)</f>
        <v>0</v>
      </c>
      <c r="AZ71" t="b">
        <f>IF([1]Sheet1!BA71="","",[1]Sheet1!BA71)</f>
        <v>0</v>
      </c>
      <c r="BA71" t="b">
        <f>IF([1]Sheet1!BB71="","",[1]Sheet1!BB71)</f>
        <v>0</v>
      </c>
      <c r="BB71" t="b">
        <f>IF([1]Sheet1!BC71="","",[1]Sheet1!BC71)</f>
        <v>0</v>
      </c>
      <c r="BC71" t="b">
        <f>IF([1]Sheet1!BD71="","",[1]Sheet1!BD71)</f>
        <v>0</v>
      </c>
      <c r="BD71">
        <f>IF([1]Sheet1!BE71="","",[1]Sheet1!BE71)</f>
        <v>37.26</v>
      </c>
      <c r="BE71">
        <f>IF([1]Sheet1!BF71="","",[1]Sheet1!BF71)</f>
        <v>31.69</v>
      </c>
      <c r="BF71">
        <f>IF([1]Sheet1!BG71="","",[1]Sheet1!BG71)</f>
        <v>10.92</v>
      </c>
      <c r="BG71">
        <f>IF([1]Sheet1!BH71="","",[1]Sheet1!BH71)</f>
        <v>87.5</v>
      </c>
      <c r="BH71">
        <f>IF([1]Sheet1!BI71="","",[1]Sheet1!BI71)</f>
        <v>74.599999999999994</v>
      </c>
      <c r="BI71">
        <f>IF([1]Sheet1!BJ71="","",[1]Sheet1!BJ71)</f>
        <v>66.34</v>
      </c>
      <c r="BJ71" t="b">
        <f>IF([1]Sheet1!BK71="","",[1]Sheet1!BK71)</f>
        <v>1</v>
      </c>
      <c r="BK71">
        <f>IF([1]Sheet1!BL71="","",[1]Sheet1!BL71)</f>
        <v>0.47</v>
      </c>
      <c r="BL71">
        <f>IF([1]Sheet1!BM71="","",[1]Sheet1!BM71)</f>
        <v>17.73</v>
      </c>
      <c r="BM71">
        <f>IF([1]Sheet1!BN71="","",[1]Sheet1!BN71)</f>
        <v>26.12</v>
      </c>
      <c r="BN71">
        <f>IF([1]Sheet1!BO71="","",[1]Sheet1!BO71)</f>
        <v>0</v>
      </c>
      <c r="BO71" t="str">
        <f>IF([1]Sheet1!BP71="","",[1]Sheet1!BP71)</f>
        <v>CHEMICALS</v>
      </c>
      <c r="BP71">
        <f>IF([1]Sheet1!BQ71="","",[1]Sheet1!BQ71)</f>
        <v>2291.0500000000002</v>
      </c>
      <c r="BQ71">
        <f>IF([1]Sheet1!BR71="","",[1]Sheet1!BR71)</f>
        <v>2</v>
      </c>
      <c r="BR71">
        <f>IF([1]Sheet1!BS71="","",[1]Sheet1!BS71)</f>
        <v>-24.55</v>
      </c>
      <c r="BS71">
        <f>IF([1]Sheet1!BT71="","",[1]Sheet1!BT71)</f>
        <v>-1.06</v>
      </c>
      <c r="BT71" t="b">
        <f>IF([1]Sheet1!BU71="","",[1]Sheet1!BU71)</f>
        <v>0</v>
      </c>
      <c r="BU71" t="b">
        <f>IF([1]Sheet1!BV71="","",[1]Sheet1!BV71)</f>
        <v>0</v>
      </c>
      <c r="BV71" t="str">
        <f>IF([1]Sheet1!BW71="","",[1]Sheet1!BW71)</f>
        <v>BEARISH</v>
      </c>
      <c r="BW71">
        <f>IF([1]Sheet1!BX71="","",[1]Sheet1!BX71)</f>
        <v>7.35</v>
      </c>
      <c r="BX71">
        <f>IF([1]Sheet1!BY71="","",[1]Sheet1!BY71)</f>
        <v>-2.5099999999999998</v>
      </c>
      <c r="BY71">
        <f>IF([1]Sheet1!BZ71="","",[1]Sheet1!BZ71)</f>
        <v>56.17</v>
      </c>
      <c r="BZ71">
        <f>IF([1]Sheet1!CA71="","",[1]Sheet1!CA71)</f>
        <v>2291.0500000000002</v>
      </c>
      <c r="CA71">
        <f>IF([1]Sheet1!CB71="","",[1]Sheet1!CB71)</f>
        <v>10.92</v>
      </c>
      <c r="CB71" t="str">
        <f>IF([1]Sheet1!CC71="","",[1]Sheet1!CC71)</f>
        <v>Significant Short Buildup</v>
      </c>
      <c r="CC71">
        <f>IF([1]Sheet1!CD71="","",[1]Sheet1!CD71)</f>
        <v>3.13</v>
      </c>
      <c r="CD71">
        <f>IF([1]Sheet1!CE71="","",[1]Sheet1!CE71)</f>
        <v>-1.06</v>
      </c>
      <c r="CE71">
        <f>IF([1]Sheet1!CF71="","",[1]Sheet1!CF71)</f>
        <v>-73.22</v>
      </c>
      <c r="CF71" t="str">
        <f>IF([1]Sheet1!CG71="","",[1]Sheet1!CG71)</f>
        <v>Short Buildup</v>
      </c>
      <c r="CG71">
        <f>IF([1]Sheet1!CH71="","",[1]Sheet1!CH71)</f>
        <v>93.25</v>
      </c>
      <c r="CH71" t="str">
        <f>IF([1]Sheet1!CI71="","",[1]Sheet1!CI71)</f>
        <v>NSE:SRF1!</v>
      </c>
      <c r="CI71">
        <f>IF([1]Sheet1!CJ71="","",[1]Sheet1!CJ71)</f>
        <v>95</v>
      </c>
      <c r="CJ71">
        <f>IF([1]Sheet1!CK71="","",[1]Sheet1!CK71)</f>
        <v>2525</v>
      </c>
      <c r="CK71">
        <f>IF([1]Sheet1!CL71="","",[1]Sheet1!CL71)</f>
        <v>25</v>
      </c>
      <c r="CL71">
        <f>IF([1]Sheet1!CM71="","",[1]Sheet1!CM71)</f>
        <v>2324.75</v>
      </c>
      <c r="CM71" t="str">
        <f>IF([1]Sheet1!CN71="","",[1]Sheet1!CN71)</f>
        <v>Sell</v>
      </c>
      <c r="CN71" t="str">
        <f>IF([1]Sheet1!CO71="","",[1]Sheet1!CO71)</f>
        <v>LAST_LOSER</v>
      </c>
      <c r="CO71">
        <f>IF([1]Sheet1!CP71="","",[1]Sheet1!CP71)</f>
        <v>25</v>
      </c>
      <c r="CP71">
        <f>IF([1]Sheet1!CQ71="","",[1]Sheet1!CQ71)</f>
        <v>2360</v>
      </c>
      <c r="CQ71" t="str">
        <f>IF([1]Sheet1!CR71="","",[1]Sheet1!CR71)</f>
        <v>BEARISH</v>
      </c>
      <c r="CR71" t="str">
        <f>IF([1]Sheet1!CS71="","",[1]Sheet1!CS71)</f>
        <v>BEARISH</v>
      </c>
      <c r="CS71" t="b">
        <f>IF([1]Sheet1!CT71="","",[1]Sheet1!CT71)</f>
        <v>1</v>
      </c>
      <c r="CT71" t="str">
        <f>IF([1]Sheet1!CU71="","",[1]Sheet1!CU71)</f>
        <v>BEARISH_ALIGNMENT</v>
      </c>
      <c r="CU71" t="str">
        <f>IF([1]Sheet1!CV71="","",[1]Sheet1!CV71)</f>
        <v>BEARISH_ALIGNMENT</v>
      </c>
      <c r="CV71" t="str">
        <f>IF([1]Sheet1!CW71="","",[1]Sheet1!CW71)</f>
        <v>BEARISH</v>
      </c>
      <c r="CW71">
        <f>IF([1]Sheet1!CX71="","",[1]Sheet1!CX71)</f>
        <v>5</v>
      </c>
      <c r="CX71">
        <f>IF([1]Sheet1!CY71="","",[1]Sheet1!CY71)</f>
        <v>388</v>
      </c>
      <c r="CY71" t="b">
        <f>IF([1]Sheet1!CZ71="","",[1]Sheet1!CZ71)</f>
        <v>0</v>
      </c>
      <c r="CZ71">
        <f>IF([1]Sheet1!DA71="","",[1]Sheet1!DA71)</f>
        <v>31.71</v>
      </c>
      <c r="DA71">
        <f>IF([1]Sheet1!DB71="","",[1]Sheet1!DB71)</f>
        <v>32.6</v>
      </c>
      <c r="DB71" t="str">
        <f>IF([1]Sheet1!DC71="","",[1]Sheet1!DC71)</f>
        <v/>
      </c>
      <c r="DC71" t="b">
        <f t="shared" si="4"/>
        <v>0</v>
      </c>
      <c r="DD71" t="b">
        <f t="shared" si="5"/>
        <v>1</v>
      </c>
      <c r="DE71" t="b">
        <f t="shared" si="6"/>
        <v>0</v>
      </c>
      <c r="DF71" t="b">
        <f t="shared" si="7"/>
        <v>1</v>
      </c>
      <c r="DG71" t="str">
        <f>IF([1]Sheet1!DH71="","",[1]Sheet1!DH71)</f>
        <v/>
      </c>
    </row>
    <row r="72" spans="1:111" x14ac:dyDescent="0.25">
      <c r="A72" t="str">
        <f>IF([1]Sheet1!B72="","",[1]Sheet1!B72)</f>
        <v>RELIANCE</v>
      </c>
      <c r="B72">
        <f>IF([1]Sheet1!C72="","",[1]Sheet1!C72)</f>
        <v>250</v>
      </c>
      <c r="C72">
        <f>IF([1]Sheet1!D72="","",[1]Sheet1!D72)</f>
        <v>20</v>
      </c>
      <c r="D72">
        <f>IF([1]Sheet1!E72="","",[1]Sheet1!E72)</f>
        <v>10000</v>
      </c>
      <c r="E72" t="str">
        <f>IF([1]Sheet1!F72="","",[1]Sheet1!F72)</f>
        <v>Energy Minerals</v>
      </c>
      <c r="F72" t="str">
        <f>IF([1]Sheet1!G72="","",[1]Sheet1!G72)</f>
        <v>Oil Refining/Marketing</v>
      </c>
      <c r="G72" t="str">
        <f>IF([1]Sheet1!H72="","",[1]Sheet1!H72)</f>
        <v xml:space="preserve">RELIANCE INDUSTRIES LTD             </v>
      </c>
      <c r="H72" t="str">
        <f>IF([1]Sheet1!I72="","",[1]Sheet1!I72)</f>
        <v>RELIANCE</v>
      </c>
      <c r="I72" t="str">
        <f>IF([1]Sheet1!J72="","",[1]Sheet1!J72)</f>
        <v>NSE:RELIANCE!1</v>
      </c>
      <c r="J72" t="str">
        <f>IF([1]Sheet1!K72="","",[1]Sheet1!K72)</f>
        <v>Reliance Industries Ltd.</v>
      </c>
      <c r="K72" t="str">
        <f>IF([1]Sheet1!L72="","",[1]Sheet1!L72)</f>
        <v>#fc5a5a68</v>
      </c>
      <c r="L72">
        <f>IF([1]Sheet1!M72="","",[1]Sheet1!M72)</f>
        <v>2713.8</v>
      </c>
      <c r="M72">
        <f>IF([1]Sheet1!N72="","",[1]Sheet1!N72)</f>
        <v>-0.9670474</v>
      </c>
      <c r="N72">
        <f>IF([1]Sheet1!O72="","",[1]Sheet1!O72)</f>
        <v>-26.5</v>
      </c>
      <c r="O72">
        <f>IF([1]Sheet1!P72="","",[1]Sheet1!P72)</f>
        <v>29057750</v>
      </c>
      <c r="P72">
        <f>IF([1]Sheet1!Q72="","",[1]Sheet1!Q72)</f>
        <v>-2.7559087999999998</v>
      </c>
      <c r="Q72">
        <f>IF([1]Sheet1!R72="","",[1]Sheet1!R72)</f>
        <v>-823500</v>
      </c>
      <c r="R72">
        <f>IF([1]Sheet1!S72="","",[1]Sheet1!S72)</f>
        <v>29284</v>
      </c>
      <c r="S72">
        <f>IF([1]Sheet1!T72="","",[1]Sheet1!T72)</f>
        <v>-0.9670474</v>
      </c>
      <c r="T72">
        <f>IF([1]Sheet1!U72="","",[1]Sheet1!U72)</f>
        <v>-1517</v>
      </c>
      <c r="U72" t="str">
        <f>IF([1]Sheet1!V72="","",[1]Sheet1!V72)</f>
        <v>Long Unwinding</v>
      </c>
      <c r="V72">
        <f>IF([1]Sheet1!W72="","",[1]Sheet1!W72)</f>
        <v>2700</v>
      </c>
      <c r="W72">
        <f>IF([1]Sheet1!X72="","",[1]Sheet1!X72)</f>
        <v>2680</v>
      </c>
      <c r="X72">
        <f>IF([1]Sheet1!Y72="","",[1]Sheet1!Y72)</f>
        <v>2660</v>
      </c>
      <c r="Y72">
        <f>IF([1]Sheet1!Z72="","",[1]Sheet1!Z72)</f>
        <v>2640</v>
      </c>
      <c r="Z72">
        <f>IF([1]Sheet1!AA72="","",[1]Sheet1!AA72)</f>
        <v>2620</v>
      </c>
      <c r="AA72">
        <f>IF([1]Sheet1!AB72="","",[1]Sheet1!AB72)</f>
        <v>2720</v>
      </c>
      <c r="AB72">
        <f>IF([1]Sheet1!AC72="","",[1]Sheet1!AC72)</f>
        <v>2740</v>
      </c>
      <c r="AC72">
        <f>IF([1]Sheet1!AD72="","",[1]Sheet1!AD72)</f>
        <v>2760</v>
      </c>
      <c r="AD72">
        <f>IF([1]Sheet1!AE72="","",[1]Sheet1!AE72)</f>
        <v>2780</v>
      </c>
      <c r="AE72" t="str">
        <f>IF([1]Sheet1!AF72="","",[1]Sheet1!AF72)</f>
        <v>2,734.90</v>
      </c>
      <c r="AF72" t="str">
        <f>IF([1]Sheet1!AG72="","",[1]Sheet1!AG72)</f>
        <v>2,730.00</v>
      </c>
      <c r="AG72" t="str">
        <f>IF([1]Sheet1!AH72="","",[1]Sheet1!AH72)</f>
        <v>-4.90</v>
      </c>
      <c r="AH72" t="str">
        <f>IF([1]Sheet1!AI72="","",[1]Sheet1!AI72)</f>
        <v>-0.18</v>
      </c>
      <c r="AI72" t="str">
        <f>IF([1]Sheet1!AJ72="","",[1]Sheet1!AJ72)</f>
        <v>2,730.00</v>
      </c>
      <c r="AJ72">
        <f>IF([1]Sheet1!AK72="","",[1]Sheet1!AK72)</f>
        <v>32044</v>
      </c>
      <c r="AK72" t="str">
        <f>IF([1]Sheet1!AL72="","",[1]Sheet1!AL72)</f>
        <v>8.75</v>
      </c>
      <c r="AL72" t="str">
        <f>IF([1]Sheet1!AM72="","",[1]Sheet1!AM72)</f>
        <v>-</v>
      </c>
      <c r="AM72" t="str">
        <f>IF([1]Sheet1!AN72="","",[1]Sheet1!AN72)</f>
        <v>-</v>
      </c>
      <c r="AN72" t="str">
        <f>IF([1]Sheet1!AO72="","",[1]Sheet1!AO72)</f>
        <v>-</v>
      </c>
      <c r="AO72" t="str">
        <f>IF([1]Sheet1!AP72="","",[1]Sheet1!AP72)</f>
        <v>VR23</v>
      </c>
      <c r="AP72" t="b">
        <f>IF([1]Sheet1!AQ72="","",[1]Sheet1!AQ72)</f>
        <v>0</v>
      </c>
      <c r="AQ72">
        <f>IF([1]Sheet1!AR72="","",[1]Sheet1!AR72)</f>
        <v>0</v>
      </c>
      <c r="AR72">
        <f>IF([1]Sheet1!AS72="","",[1]Sheet1!AS72)</f>
        <v>0</v>
      </c>
      <c r="AS72">
        <f>IF([1]Sheet1!AT72="","",[1]Sheet1!AT72)</f>
        <v>0</v>
      </c>
      <c r="AT72">
        <f>IF([1]Sheet1!AU72="","",[1]Sheet1!AU72)</f>
        <v>0</v>
      </c>
      <c r="AU72">
        <f>IF([1]Sheet1!AV72="","",[1]Sheet1!AV72)</f>
        <v>0</v>
      </c>
      <c r="AV72">
        <f>IF([1]Sheet1!AW72="","",[1]Sheet1!AW72)</f>
        <v>0</v>
      </c>
      <c r="AW72">
        <f>IF([1]Sheet1!AX72="","",[1]Sheet1!AX72)</f>
        <v>0</v>
      </c>
      <c r="AX72">
        <f>IF([1]Sheet1!AY72="","",[1]Sheet1!AY72)</f>
        <v>0</v>
      </c>
      <c r="AY72">
        <f>IF([1]Sheet1!AZ72="","",[1]Sheet1!AZ72)</f>
        <v>0</v>
      </c>
      <c r="AZ72" t="b">
        <f>IF([1]Sheet1!BA72="","",[1]Sheet1!BA72)</f>
        <v>0</v>
      </c>
      <c r="BA72" t="b">
        <f>IF([1]Sheet1!BB72="","",[1]Sheet1!BB72)</f>
        <v>0</v>
      </c>
      <c r="BB72" t="b">
        <f>IF([1]Sheet1!BC72="","",[1]Sheet1!BC72)</f>
        <v>0</v>
      </c>
      <c r="BC72" t="b">
        <f>IF([1]Sheet1!BD72="","",[1]Sheet1!BD72)</f>
        <v>0</v>
      </c>
      <c r="BD72">
        <f>IF([1]Sheet1!BE72="","",[1]Sheet1!BE72)</f>
        <v>23.9</v>
      </c>
      <c r="BE72">
        <f>IF([1]Sheet1!BF72="","",[1]Sheet1!BF72)</f>
        <v>21.4</v>
      </c>
      <c r="BF72">
        <f>IF([1]Sheet1!BG72="","",[1]Sheet1!BG72)</f>
        <v>-36.67</v>
      </c>
      <c r="BG72">
        <f>IF([1]Sheet1!BH72="","",[1]Sheet1!BH72)</f>
        <v>75.81</v>
      </c>
      <c r="BH72">
        <f>IF([1]Sheet1!BI72="","",[1]Sheet1!BI72)</f>
        <v>82.54</v>
      </c>
      <c r="BI72">
        <f>IF([1]Sheet1!BJ72="","",[1]Sheet1!BJ72)</f>
        <v>53.96</v>
      </c>
      <c r="BJ72" t="b">
        <f>IF([1]Sheet1!BK72="","",[1]Sheet1!BK72)</f>
        <v>1</v>
      </c>
      <c r="BK72">
        <f>IF([1]Sheet1!BL72="","",[1]Sheet1!BL72)</f>
        <v>0.5</v>
      </c>
      <c r="BL72">
        <f>IF([1]Sheet1!BM72="","",[1]Sheet1!BM72)</f>
        <v>-7.23</v>
      </c>
      <c r="BM72">
        <f>IF([1]Sheet1!BN72="","",[1]Sheet1!BN72)</f>
        <v>18.89</v>
      </c>
      <c r="BN72">
        <f>IF([1]Sheet1!BO72="","",[1]Sheet1!BO72)</f>
        <v>0</v>
      </c>
      <c r="BO72" t="str">
        <f>IF([1]Sheet1!BP72="","",[1]Sheet1!BP72)</f>
        <v>ENERGY</v>
      </c>
      <c r="BP72">
        <f>IF([1]Sheet1!BQ72="","",[1]Sheet1!BQ72)</f>
        <v>2717</v>
      </c>
      <c r="BQ72">
        <f>IF([1]Sheet1!BR72="","",[1]Sheet1!BR72)</f>
        <v>1.67</v>
      </c>
      <c r="BR72">
        <f>IF([1]Sheet1!BS72="","",[1]Sheet1!BS72)</f>
        <v>-23.3</v>
      </c>
      <c r="BS72">
        <f>IF([1]Sheet1!BT72="","",[1]Sheet1!BT72)</f>
        <v>-0.85</v>
      </c>
      <c r="BT72" t="b">
        <f>IF([1]Sheet1!BU72="","",[1]Sheet1!BU72)</f>
        <v>1</v>
      </c>
      <c r="BU72" t="b">
        <f>IF([1]Sheet1!BV72="","",[1]Sheet1!BV72)</f>
        <v>0</v>
      </c>
      <c r="BV72" t="str">
        <f>IF([1]Sheet1!BW72="","",[1]Sheet1!BW72)</f>
        <v>BULLISH</v>
      </c>
      <c r="BW72">
        <f>IF([1]Sheet1!BX72="","",[1]Sheet1!BX72)</f>
        <v>2.3199999999999998</v>
      </c>
      <c r="BX72">
        <f>IF([1]Sheet1!BY72="","",[1]Sheet1!BY72)</f>
        <v>-2.6</v>
      </c>
      <c r="BY72">
        <f>IF([1]Sheet1!BZ72="","",[1]Sheet1!BZ72)</f>
        <v>118.6</v>
      </c>
      <c r="BZ72">
        <f>IF([1]Sheet1!CA72="","",[1]Sheet1!CA72)</f>
        <v>2717</v>
      </c>
      <c r="CA72">
        <f>IF([1]Sheet1!CB72="","",[1]Sheet1!CB72)</f>
        <v>-36.67</v>
      </c>
      <c r="CB72" t="str">
        <f>IF([1]Sheet1!CC72="","",[1]Sheet1!CC72)</f>
        <v>Short Buildup</v>
      </c>
      <c r="CC72">
        <f>IF([1]Sheet1!CD72="","",[1]Sheet1!CD72)</f>
        <v>6.85</v>
      </c>
      <c r="CD72">
        <f>IF([1]Sheet1!CE72="","",[1]Sheet1!CE72)</f>
        <v>-0.85</v>
      </c>
      <c r="CE72">
        <f>IF([1]Sheet1!CF72="","",[1]Sheet1!CF72)</f>
        <v>9.09</v>
      </c>
      <c r="CF72" t="str">
        <f>IF([1]Sheet1!CG72="","",[1]Sheet1!CG72)</f>
        <v>Short Buildup</v>
      </c>
      <c r="CG72">
        <f>IF([1]Sheet1!CH72="","",[1]Sheet1!CH72)</f>
        <v>87.7</v>
      </c>
      <c r="CH72" t="str">
        <f>IF([1]Sheet1!CI72="","",[1]Sheet1!CI72)</f>
        <v>NSE:RELIANCE1!</v>
      </c>
      <c r="CI72">
        <f>IF([1]Sheet1!CJ72="","",[1]Sheet1!CJ72)</f>
        <v>57</v>
      </c>
      <c r="CJ72">
        <f>IF([1]Sheet1!CK72="","",[1]Sheet1!CK72)</f>
        <v>2660</v>
      </c>
      <c r="CK72">
        <f>IF([1]Sheet1!CL72="","",[1]Sheet1!CL72)</f>
        <v>452</v>
      </c>
      <c r="CL72">
        <f>IF([1]Sheet1!CM72="","",[1]Sheet1!CM72)</f>
        <v>2338</v>
      </c>
      <c r="CM72" t="str">
        <f>IF([1]Sheet1!CN72="","",[1]Sheet1!CN72)</f>
        <v>Sell</v>
      </c>
      <c r="CN72" t="str">
        <f>IF([1]Sheet1!CO72="","",[1]Sheet1!CO72)</f>
        <v>LAST_LOSER</v>
      </c>
      <c r="CO72">
        <f>IF([1]Sheet1!CP72="","",[1]Sheet1!CP72)</f>
        <v>1</v>
      </c>
      <c r="CP72">
        <f>IF([1]Sheet1!CQ72="","",[1]Sheet1!CQ72)</f>
        <v>2740</v>
      </c>
      <c r="CQ72" t="str">
        <f>IF([1]Sheet1!CR72="","",[1]Sheet1!CR72)</f>
        <v>BEARISH</v>
      </c>
      <c r="CR72" t="str">
        <f>IF([1]Sheet1!CS72="","",[1]Sheet1!CS72)</f>
        <v>BEARISH</v>
      </c>
      <c r="CS72" t="b">
        <f>IF([1]Sheet1!CT72="","",[1]Sheet1!CT72)</f>
        <v>0</v>
      </c>
      <c r="CT72" t="str">
        <f>IF([1]Sheet1!CU72="","",[1]Sheet1!CU72)</f>
        <v>na</v>
      </c>
      <c r="CU72" t="str">
        <f>IF([1]Sheet1!CV72="","",[1]Sheet1!CV72)</f>
        <v>na</v>
      </c>
      <c r="CV72" t="str">
        <f>IF([1]Sheet1!CW72="","",[1]Sheet1!CW72)</f>
        <v>BULLISH</v>
      </c>
      <c r="CW72">
        <f>IF([1]Sheet1!CX72="","",[1]Sheet1!CX72)</f>
        <v>10</v>
      </c>
      <c r="CX72">
        <f>IF([1]Sheet1!CY72="","",[1]Sheet1!CY72)</f>
        <v>444</v>
      </c>
      <c r="CY72" t="b">
        <f>IF([1]Sheet1!CZ72="","",[1]Sheet1!CZ72)</f>
        <v>0</v>
      </c>
      <c r="CZ72">
        <f>IF([1]Sheet1!DA72="","",[1]Sheet1!DA72)</f>
        <v>12.44</v>
      </c>
      <c r="DA72">
        <f>IF([1]Sheet1!DB72="","",[1]Sheet1!DB72)</f>
        <v>11.96</v>
      </c>
      <c r="DB72" t="str">
        <f>IF([1]Sheet1!DC72="","",[1]Sheet1!DC72)</f>
        <v/>
      </c>
      <c r="DC72" t="b">
        <f t="shared" si="4"/>
        <v>0</v>
      </c>
      <c r="DD72" t="b">
        <f t="shared" si="5"/>
        <v>0</v>
      </c>
      <c r="DE72" t="b">
        <f t="shared" si="6"/>
        <v>0</v>
      </c>
      <c r="DF72" t="b">
        <f t="shared" si="7"/>
        <v>0</v>
      </c>
      <c r="DG72" t="str">
        <f>IF([1]Sheet1!DH72="","",[1]Sheet1!DH72)</f>
        <v/>
      </c>
    </row>
    <row r="73" spans="1:111" x14ac:dyDescent="0.25">
      <c r="A73" t="str">
        <f>IF([1]Sheet1!B73="","",[1]Sheet1!B73)</f>
        <v>M&amp;MFIN</v>
      </c>
      <c r="B73">
        <f>IF([1]Sheet1!C73="","",[1]Sheet1!C73)</f>
        <v>2000</v>
      </c>
      <c r="C73">
        <f>IF([1]Sheet1!D73="","",[1]Sheet1!D73)</f>
        <v>5</v>
      </c>
      <c r="D73">
        <f>IF([1]Sheet1!E73="","",[1]Sheet1!E73)</f>
        <v>80000</v>
      </c>
      <c r="E73" t="str">
        <f>IF([1]Sheet1!F73="","",[1]Sheet1!F73)</f>
        <v>Finance</v>
      </c>
      <c r="F73" t="str">
        <f>IF([1]Sheet1!G73="","",[1]Sheet1!G73)</f>
        <v>Finance/Rental/Leasing</v>
      </c>
      <c r="G73" t="str">
        <f>IF([1]Sheet1!H73="","",[1]Sheet1!H73)</f>
        <v xml:space="preserve">M&amp;M FIN. SERVICES LTD               </v>
      </c>
      <c r="H73" t="str">
        <f>IF([1]Sheet1!I73="","",[1]Sheet1!I73)</f>
        <v>M_MFIN</v>
      </c>
      <c r="I73" t="str">
        <f>IF([1]Sheet1!J73="","",[1]Sheet1!J73)</f>
        <v>NSE:M_MFIN!1</v>
      </c>
      <c r="J73" t="str">
        <f>IF([1]Sheet1!K73="","",[1]Sheet1!K73)</f>
        <v>Mahindra &amp; Mahindra Financial Services Ltd.</v>
      </c>
      <c r="K73" t="str">
        <f>IF([1]Sheet1!L73="","",[1]Sheet1!L73)</f>
        <v>#fc5a5a68</v>
      </c>
      <c r="L73">
        <f>IF([1]Sheet1!M73="","",[1]Sheet1!M73)</f>
        <v>279.75</v>
      </c>
      <c r="M73">
        <f>IF([1]Sheet1!N73="","",[1]Sheet1!N73)</f>
        <v>-0.95592140000000003</v>
      </c>
      <c r="N73">
        <f>IF([1]Sheet1!O73="","",[1]Sheet1!O73)</f>
        <v>-2.7</v>
      </c>
      <c r="O73">
        <f>IF([1]Sheet1!P73="","",[1]Sheet1!P73)</f>
        <v>27378000</v>
      </c>
      <c r="P73">
        <f>IF([1]Sheet1!Q73="","",[1]Sheet1!Q73)</f>
        <v>4.385E-2</v>
      </c>
      <c r="Q73">
        <f>IF([1]Sheet1!R73="","",[1]Sheet1!R73)</f>
        <v>12000</v>
      </c>
      <c r="R73">
        <f>IF([1]Sheet1!S73="","",[1]Sheet1!S73)</f>
        <v>1641</v>
      </c>
      <c r="S73">
        <f>IF([1]Sheet1!T73="","",[1]Sheet1!T73)</f>
        <v>-0.95592140000000003</v>
      </c>
      <c r="T73">
        <f>IF([1]Sheet1!U73="","",[1]Sheet1!U73)</f>
        <v>-1707</v>
      </c>
      <c r="U73" t="str">
        <f>IF([1]Sheet1!V73="","",[1]Sheet1!V73)</f>
        <v>Short Build Up</v>
      </c>
      <c r="V73">
        <f>IF([1]Sheet1!W73="","",[1]Sheet1!W73)</f>
        <v>275</v>
      </c>
      <c r="W73">
        <f>IF([1]Sheet1!X73="","",[1]Sheet1!X73)</f>
        <v>270</v>
      </c>
      <c r="X73">
        <f>IF([1]Sheet1!Y73="","",[1]Sheet1!Y73)</f>
        <v>265</v>
      </c>
      <c r="Y73">
        <f>IF([1]Sheet1!Z73="","",[1]Sheet1!Z73)</f>
        <v>260</v>
      </c>
      <c r="Z73">
        <f>IF([1]Sheet1!AA73="","",[1]Sheet1!AA73)</f>
        <v>255</v>
      </c>
      <c r="AA73">
        <f>IF([1]Sheet1!AB73="","",[1]Sheet1!AB73)</f>
        <v>280</v>
      </c>
      <c r="AB73">
        <f>IF([1]Sheet1!AC73="","",[1]Sheet1!AC73)</f>
        <v>285</v>
      </c>
      <c r="AC73">
        <f>IF([1]Sheet1!AD73="","",[1]Sheet1!AD73)</f>
        <v>290</v>
      </c>
      <c r="AD73">
        <f>IF([1]Sheet1!AE73="","",[1]Sheet1!AE73)</f>
        <v>295</v>
      </c>
      <c r="AE73" t="str">
        <f>IF([1]Sheet1!AF73="","",[1]Sheet1!AF73)</f>
        <v>282.35</v>
      </c>
      <c r="AF73" t="str">
        <f>IF([1]Sheet1!AG73="","",[1]Sheet1!AG73)</f>
        <v>283.90</v>
      </c>
      <c r="AG73" t="str">
        <f>IF([1]Sheet1!AH73="","",[1]Sheet1!AH73)</f>
        <v>1.55</v>
      </c>
      <c r="AH73" t="str">
        <f>IF([1]Sheet1!AI73="","",[1]Sheet1!AI73)</f>
        <v>0.55</v>
      </c>
      <c r="AI73" t="str">
        <f>IF([1]Sheet1!AJ73="","",[1]Sheet1!AJ73)</f>
        <v>283.90</v>
      </c>
      <c r="AJ73">
        <f>IF([1]Sheet1!AK73="","",[1]Sheet1!AK73)</f>
        <v>2788</v>
      </c>
      <c r="AK73" t="str">
        <f>IF([1]Sheet1!AL73="","",[1]Sheet1!AL73)</f>
        <v>0.08</v>
      </c>
      <c r="AL73" t="str">
        <f>IF([1]Sheet1!AM73="","",[1]Sheet1!AM73)</f>
        <v>-</v>
      </c>
      <c r="AM73" t="str">
        <f>IF([1]Sheet1!AN73="","",[1]Sheet1!AN73)</f>
        <v>-</v>
      </c>
      <c r="AN73" t="str">
        <f>IF([1]Sheet1!AO73="","",[1]Sheet1!AO73)</f>
        <v>-</v>
      </c>
      <c r="AO73" t="str">
        <f>IF([1]Sheet1!AP73="","",[1]Sheet1!AP73)</f>
        <v>VR71</v>
      </c>
      <c r="AP73" t="b">
        <f>IF([1]Sheet1!AQ73="","",[1]Sheet1!AQ73)</f>
        <v>0</v>
      </c>
      <c r="AQ73">
        <f>IF([1]Sheet1!AR73="","",[1]Sheet1!AR73)</f>
        <v>0</v>
      </c>
      <c r="AR73">
        <f>IF([1]Sheet1!AS73="","",[1]Sheet1!AS73)</f>
        <v>4</v>
      </c>
      <c r="AS73">
        <f>IF([1]Sheet1!AT73="","",[1]Sheet1!AT73)</f>
        <v>0</v>
      </c>
      <c r="AT73">
        <f>IF([1]Sheet1!AU73="","",[1]Sheet1!AU73)</f>
        <v>5</v>
      </c>
      <c r="AU73">
        <f>IF([1]Sheet1!AV73="","",[1]Sheet1!AV73)</f>
        <v>0</v>
      </c>
      <c r="AV73">
        <f>IF([1]Sheet1!AW73="","",[1]Sheet1!AW73)</f>
        <v>4</v>
      </c>
      <c r="AW73" t="str">
        <f>IF([1]Sheet1!AX73="","",[1]Sheet1!AX73)</f>
        <v>SPR4</v>
      </c>
      <c r="AX73" t="str">
        <f>IF([1]Sheet1!AY73="","",[1]Sheet1!AY73)</f>
        <v>SOR5</v>
      </c>
      <c r="AY73" t="str">
        <f>IF([1]Sheet1!AZ73="","",[1]Sheet1!AZ73)</f>
        <v>SVR4</v>
      </c>
      <c r="AZ73" t="b">
        <f>IF([1]Sheet1!BA73="","",[1]Sheet1!BA73)</f>
        <v>0</v>
      </c>
      <c r="BA73" t="b">
        <f>IF([1]Sheet1!BB73="","",[1]Sheet1!BB73)</f>
        <v>1</v>
      </c>
      <c r="BB73" t="b">
        <f>IF([1]Sheet1!BC73="","",[1]Sheet1!BC73)</f>
        <v>1</v>
      </c>
      <c r="BC73" t="b">
        <f>IF([1]Sheet1!BD73="","",[1]Sheet1!BD73)</f>
        <v>1</v>
      </c>
      <c r="BD73">
        <f>IF([1]Sheet1!BE73="","",[1]Sheet1!BE73)</f>
        <v>43.92</v>
      </c>
      <c r="BE73">
        <f>IF([1]Sheet1!BF73="","",[1]Sheet1!BF73)</f>
        <v>51.3</v>
      </c>
      <c r="BF73">
        <f>IF([1]Sheet1!BG73="","",[1]Sheet1!BG73)</f>
        <v>-7.13</v>
      </c>
      <c r="BG73">
        <f>IF([1]Sheet1!BH73="","",[1]Sheet1!BH73)</f>
        <v>98.39</v>
      </c>
      <c r="BH73">
        <f>IF([1]Sheet1!BI73="","",[1]Sheet1!BI73)</f>
        <v>93.65</v>
      </c>
      <c r="BI73">
        <f>IF([1]Sheet1!BJ73="","",[1]Sheet1!BJ73)</f>
        <v>87.25</v>
      </c>
      <c r="BJ73" t="b">
        <f>IF([1]Sheet1!BK73="","",[1]Sheet1!BK73)</f>
        <v>1</v>
      </c>
      <c r="BK73">
        <f>IF([1]Sheet1!BL73="","",[1]Sheet1!BL73)</f>
        <v>1.36</v>
      </c>
      <c r="BL73">
        <f>IF([1]Sheet1!BM73="","",[1]Sheet1!BM73)</f>
        <v>43.76</v>
      </c>
      <c r="BM73">
        <f>IF([1]Sheet1!BN73="","",[1]Sheet1!BN73)</f>
        <v>58.68</v>
      </c>
      <c r="BN73" t="str">
        <f>IF([1]Sheet1!BO73="","",[1]Sheet1!BO73)</f>
        <v>2024-01-30</v>
      </c>
      <c r="BO73" t="str">
        <f>IF([1]Sheet1!BP73="","",[1]Sheet1!BP73)</f>
        <v>FINANCIAL SERVICES</v>
      </c>
      <c r="BP73">
        <f>IF([1]Sheet1!BQ73="","",[1]Sheet1!BQ73)</f>
        <v>280.14999999999998</v>
      </c>
      <c r="BQ73">
        <f>IF([1]Sheet1!BR73="","",[1]Sheet1!BR73)</f>
        <v>3.66</v>
      </c>
      <c r="BR73">
        <f>IF([1]Sheet1!BS73="","",[1]Sheet1!BS73)</f>
        <v>-2.2999999999999998</v>
      </c>
      <c r="BS73">
        <f>IF([1]Sheet1!BT73="","",[1]Sheet1!BT73)</f>
        <v>-0.81</v>
      </c>
      <c r="BT73" t="b">
        <f>IF([1]Sheet1!BU73="","",[1]Sheet1!BU73)</f>
        <v>1</v>
      </c>
      <c r="BU73" t="b">
        <f>IF([1]Sheet1!BV73="","",[1]Sheet1!BV73)</f>
        <v>1</v>
      </c>
      <c r="BV73" t="str">
        <f>IF([1]Sheet1!BW73="","",[1]Sheet1!BW73)</f>
        <v>BEARISH</v>
      </c>
      <c r="BW73">
        <f>IF([1]Sheet1!BX73="","",[1]Sheet1!BX73)</f>
        <v>6.82</v>
      </c>
      <c r="BX73">
        <f>IF([1]Sheet1!BY73="","",[1]Sheet1!BY73)</f>
        <v>-0.76</v>
      </c>
      <c r="BY73">
        <f>IF([1]Sheet1!BZ73="","",[1]Sheet1!BZ73)</f>
        <v>49.77</v>
      </c>
      <c r="BZ73">
        <f>IF([1]Sheet1!CA73="","",[1]Sheet1!CA73)</f>
        <v>280.14999999999998</v>
      </c>
      <c r="CA73">
        <f>IF([1]Sheet1!CB73="","",[1]Sheet1!CB73)</f>
        <v>-7.15</v>
      </c>
      <c r="CB73" t="str">
        <f>IF([1]Sheet1!CC73="","",[1]Sheet1!CC73)</f>
        <v>Short Buildup</v>
      </c>
      <c r="CC73">
        <f>IF([1]Sheet1!CD73="","",[1]Sheet1!CD73)</f>
        <v>2.36</v>
      </c>
      <c r="CD73">
        <f>IF([1]Sheet1!CE73="","",[1]Sheet1!CE73)</f>
        <v>-0.81</v>
      </c>
      <c r="CE73">
        <f>IF([1]Sheet1!CF73="","",[1]Sheet1!CF73)</f>
        <v>-48.39</v>
      </c>
      <c r="CF73" t="str">
        <f>IF([1]Sheet1!CG73="","",[1]Sheet1!CG73)</f>
        <v>Short Buildup</v>
      </c>
      <c r="CG73">
        <f>IF([1]Sheet1!CH73="","",[1]Sheet1!CH73)</f>
        <v>68.25</v>
      </c>
      <c r="CH73" t="str">
        <f>IF([1]Sheet1!CI73="","",[1]Sheet1!CI73)</f>
        <v>NSE:M_MFIN1!</v>
      </c>
      <c r="CI73">
        <f>IF([1]Sheet1!CJ73="","",[1]Sheet1!CJ73)</f>
        <v>8</v>
      </c>
      <c r="CJ73">
        <f>IF([1]Sheet1!CK73="","",[1]Sheet1!CK73)</f>
        <v>282.5</v>
      </c>
      <c r="CK73">
        <f>IF([1]Sheet1!CL73="","",[1]Sheet1!CL73)</f>
        <v>75</v>
      </c>
      <c r="CL73">
        <f>IF([1]Sheet1!CM73="","",[1]Sheet1!CM73)</f>
        <v>274.3</v>
      </c>
      <c r="CM73" t="str">
        <f>IF([1]Sheet1!CN73="","",[1]Sheet1!CN73)</f>
        <v>Buy</v>
      </c>
      <c r="CN73" t="str">
        <f>IF([1]Sheet1!CO73="","",[1]Sheet1!CO73)</f>
        <v>LAST_LOSER</v>
      </c>
      <c r="CO73">
        <f>IF([1]Sheet1!CP73="","",[1]Sheet1!CP73)</f>
        <v>11</v>
      </c>
      <c r="CP73" t="str">
        <f>IF([1]Sheet1!CQ73="","",[1]Sheet1!CQ73)</f>
        <v/>
      </c>
      <c r="CQ73" t="str">
        <f>IF([1]Sheet1!CR73="","",[1]Sheet1!CR73)</f>
        <v>BEARISH</v>
      </c>
      <c r="CR73" t="str">
        <f>IF([1]Sheet1!CS73="","",[1]Sheet1!CS73)</f>
        <v>BEARISH</v>
      </c>
      <c r="CS73" t="b">
        <f>IF([1]Sheet1!CT73="","",[1]Sheet1!CT73)</f>
        <v>0</v>
      </c>
      <c r="CT73" t="str">
        <f>IF([1]Sheet1!CU73="","",[1]Sheet1!CU73)</f>
        <v>BEARISH_ALIGNMENT</v>
      </c>
      <c r="CU73" t="str">
        <f>IF([1]Sheet1!CV73="","",[1]Sheet1!CV73)</f>
        <v>BEARISH_ALIGNMENT</v>
      </c>
      <c r="CV73" t="str">
        <f>IF([1]Sheet1!CW73="","",[1]Sheet1!CW73)</f>
        <v>BULLISH</v>
      </c>
      <c r="CW73">
        <f>IF([1]Sheet1!CX73="","",[1]Sheet1!CX73)</f>
        <v>2</v>
      </c>
      <c r="CX73">
        <f>IF([1]Sheet1!CY73="","",[1]Sheet1!CY73)</f>
        <v>48</v>
      </c>
      <c r="CY73" t="b">
        <f>IF([1]Sheet1!CZ73="","",[1]Sheet1!CZ73)</f>
        <v>1</v>
      </c>
      <c r="CZ73">
        <f>IF([1]Sheet1!DA73="","",[1]Sheet1!DA73)</f>
        <v>62.17</v>
      </c>
      <c r="DA73">
        <f>IF([1]Sheet1!DB73="","",[1]Sheet1!DB73)</f>
        <v>61.97</v>
      </c>
      <c r="DB73" t="str">
        <f>IF([1]Sheet1!DC73="","",[1]Sheet1!DC73)</f>
        <v/>
      </c>
      <c r="DC73" t="b">
        <f t="shared" si="4"/>
        <v>0</v>
      </c>
      <c r="DD73" t="b">
        <f t="shared" si="5"/>
        <v>0</v>
      </c>
      <c r="DE73" t="b">
        <f t="shared" si="6"/>
        <v>0</v>
      </c>
      <c r="DF73" t="b">
        <f t="shared" si="7"/>
        <v>0</v>
      </c>
      <c r="DG73" t="str">
        <f>IF([1]Sheet1!DH73="","",[1]Sheet1!DH73)</f>
        <v/>
      </c>
    </row>
    <row r="74" spans="1:111" x14ac:dyDescent="0.25">
      <c r="A74" t="str">
        <f>IF([1]Sheet1!B74="","",[1]Sheet1!B74)</f>
        <v>PIIND</v>
      </c>
      <c r="B74">
        <f>IF([1]Sheet1!C74="","",[1]Sheet1!C74)</f>
        <v>250</v>
      </c>
      <c r="C74">
        <f>IF([1]Sheet1!D74="","",[1]Sheet1!D74)</f>
        <v>50</v>
      </c>
      <c r="D74">
        <f>IF([1]Sheet1!E74="","",[1]Sheet1!E74)</f>
        <v>7500</v>
      </c>
      <c r="E74" t="str">
        <f>IF([1]Sheet1!F74="","",[1]Sheet1!F74)</f>
        <v>Process Industries</v>
      </c>
      <c r="F74" t="str">
        <f>IF([1]Sheet1!G74="","",[1]Sheet1!G74)</f>
        <v>Chemicals: Specialty</v>
      </c>
      <c r="G74" t="str">
        <f>IF([1]Sheet1!H74="","",[1]Sheet1!H74)</f>
        <v xml:space="preserve">PI INDUSTRIES LTD                   </v>
      </c>
      <c r="H74" t="str">
        <f>IF([1]Sheet1!I74="","",[1]Sheet1!I74)</f>
        <v>PIIND</v>
      </c>
      <c r="I74" t="str">
        <f>IF([1]Sheet1!J74="","",[1]Sheet1!J74)</f>
        <v>NSE:PIIND!1</v>
      </c>
      <c r="J74" t="str">
        <f>IF([1]Sheet1!K74="","",[1]Sheet1!K74)</f>
        <v>PI Industries Ltd.</v>
      </c>
      <c r="K74" t="str">
        <f>IF([1]Sheet1!L74="","",[1]Sheet1!L74)</f>
        <v>#fc5a5a67</v>
      </c>
      <c r="L74">
        <f>IF([1]Sheet1!M74="","",[1]Sheet1!M74)</f>
        <v>3384.75</v>
      </c>
      <c r="M74">
        <f>IF([1]Sheet1!N74="","",[1]Sheet1!N74)</f>
        <v>-0.94670920000000003</v>
      </c>
      <c r="N74">
        <f>IF([1]Sheet1!O74="","",[1]Sheet1!O74)</f>
        <v>-32.35</v>
      </c>
      <c r="O74">
        <f>IF([1]Sheet1!P74="","",[1]Sheet1!P74)</f>
        <v>1730500</v>
      </c>
      <c r="P74">
        <f>IF([1]Sheet1!Q74="","",[1]Sheet1!Q74)</f>
        <v>-1.8434486999999999</v>
      </c>
      <c r="Q74">
        <f>IF([1]Sheet1!R74="","",[1]Sheet1!R74)</f>
        <v>-32500</v>
      </c>
      <c r="R74">
        <f>IF([1]Sheet1!S74="","",[1]Sheet1!S74)</f>
        <v>456</v>
      </c>
      <c r="S74">
        <f>IF([1]Sheet1!T74="","",[1]Sheet1!T74)</f>
        <v>-0.94670920000000003</v>
      </c>
      <c r="T74">
        <f>IF([1]Sheet1!U74="","",[1]Sheet1!U74)</f>
        <v>-823</v>
      </c>
      <c r="U74" t="str">
        <f>IF([1]Sheet1!V74="","",[1]Sheet1!V74)</f>
        <v>Long Unwinding</v>
      </c>
      <c r="V74">
        <f>IF([1]Sheet1!W74="","",[1]Sheet1!W74)</f>
        <v>3350</v>
      </c>
      <c r="W74">
        <f>IF([1]Sheet1!X74="","",[1]Sheet1!X74)</f>
        <v>3300</v>
      </c>
      <c r="X74">
        <f>IF([1]Sheet1!Y74="","",[1]Sheet1!Y74)</f>
        <v>3250</v>
      </c>
      <c r="Y74">
        <f>IF([1]Sheet1!Z74="","",[1]Sheet1!Z74)</f>
        <v>3200</v>
      </c>
      <c r="Z74">
        <f>IF([1]Sheet1!AA74="","",[1]Sheet1!AA74)</f>
        <v>3150</v>
      </c>
      <c r="AA74">
        <f>IF([1]Sheet1!AB74="","",[1]Sheet1!AB74)</f>
        <v>3400</v>
      </c>
      <c r="AB74">
        <f>IF([1]Sheet1!AC74="","",[1]Sheet1!AC74)</f>
        <v>3450</v>
      </c>
      <c r="AC74">
        <f>IF([1]Sheet1!AD74="","",[1]Sheet1!AD74)</f>
        <v>3500</v>
      </c>
      <c r="AD74">
        <f>IF([1]Sheet1!AE74="","",[1]Sheet1!AE74)</f>
        <v>3550</v>
      </c>
      <c r="AE74" t="str">
        <f>IF([1]Sheet1!AF74="","",[1]Sheet1!AF74)</f>
        <v>3,405.40</v>
      </c>
      <c r="AF74" t="str">
        <f>IF([1]Sheet1!AG74="","",[1]Sheet1!AG74)</f>
        <v>3,426.00</v>
      </c>
      <c r="AG74" t="str">
        <f>IF([1]Sheet1!AH74="","",[1]Sheet1!AH74)</f>
        <v>20.60</v>
      </c>
      <c r="AH74" t="str">
        <f>IF([1]Sheet1!AI74="","",[1]Sheet1!AI74)</f>
        <v>0.60</v>
      </c>
      <c r="AI74" t="str">
        <f>IF([1]Sheet1!AJ74="","",[1]Sheet1!AJ74)</f>
        <v>3,426.00</v>
      </c>
      <c r="AJ74">
        <f>IF([1]Sheet1!AK74="","",[1]Sheet1!AK74)</f>
        <v>241</v>
      </c>
      <c r="AK74" t="str">
        <f>IF([1]Sheet1!AL74="","",[1]Sheet1!AL74)</f>
        <v>0.08</v>
      </c>
      <c r="AL74" t="str">
        <f>IF([1]Sheet1!AM74="","",[1]Sheet1!AM74)</f>
        <v>-</v>
      </c>
      <c r="AM74" t="str">
        <f>IF([1]Sheet1!AN74="","",[1]Sheet1!AN74)</f>
        <v>-</v>
      </c>
      <c r="AN74" t="str">
        <f>IF([1]Sheet1!AO74="","",[1]Sheet1!AO74)</f>
        <v>-</v>
      </c>
      <c r="AO74" t="str">
        <f>IF([1]Sheet1!AP74="","",[1]Sheet1!AP74)</f>
        <v>VR141</v>
      </c>
      <c r="AP74" t="b">
        <f>IF([1]Sheet1!AQ74="","",[1]Sheet1!AQ74)</f>
        <v>0</v>
      </c>
      <c r="AQ74">
        <f>IF([1]Sheet1!AR74="","",[1]Sheet1!AR74)</f>
        <v>0</v>
      </c>
      <c r="AR74">
        <f>IF([1]Sheet1!AS74="","",[1]Sheet1!AS74)</f>
        <v>0</v>
      </c>
      <c r="AS74">
        <f>IF([1]Sheet1!AT74="","",[1]Sheet1!AT74)</f>
        <v>0</v>
      </c>
      <c r="AT74">
        <f>IF([1]Sheet1!AU74="","",[1]Sheet1!AU74)</f>
        <v>0</v>
      </c>
      <c r="AU74">
        <f>IF([1]Sheet1!AV74="","",[1]Sheet1!AV74)</f>
        <v>0</v>
      </c>
      <c r="AV74">
        <f>IF([1]Sheet1!AW74="","",[1]Sheet1!AW74)</f>
        <v>0</v>
      </c>
      <c r="AW74">
        <f>IF([1]Sheet1!AX74="","",[1]Sheet1!AX74)</f>
        <v>0</v>
      </c>
      <c r="AX74">
        <f>IF([1]Sheet1!AY74="","",[1]Sheet1!AY74)</f>
        <v>0</v>
      </c>
      <c r="AY74">
        <f>IF([1]Sheet1!AZ74="","",[1]Sheet1!AZ74)</f>
        <v>0</v>
      </c>
      <c r="AZ74" t="b">
        <f>IF([1]Sheet1!BA74="","",[1]Sheet1!BA74)</f>
        <v>0</v>
      </c>
      <c r="BA74" t="b">
        <f>IF([1]Sheet1!BB74="","",[1]Sheet1!BB74)</f>
        <v>0</v>
      </c>
      <c r="BB74" t="b">
        <f>IF([1]Sheet1!BC74="","",[1]Sheet1!BC74)</f>
        <v>0</v>
      </c>
      <c r="BC74" t="b">
        <f>IF([1]Sheet1!BD74="","",[1]Sheet1!BD74)</f>
        <v>0</v>
      </c>
      <c r="BD74">
        <f>IF([1]Sheet1!BE74="","",[1]Sheet1!BE74)</f>
        <v>29.74</v>
      </c>
      <c r="BE74">
        <f>IF([1]Sheet1!BF74="","",[1]Sheet1!BF74)</f>
        <v>28.56</v>
      </c>
      <c r="BF74">
        <f>IF([1]Sheet1!BG74="","",[1]Sheet1!BG74)</f>
        <v>-0.73</v>
      </c>
      <c r="BG74">
        <f>IF([1]Sheet1!BH74="","",[1]Sheet1!BH74)</f>
        <v>20.77</v>
      </c>
      <c r="BH74">
        <f>IF([1]Sheet1!BI74="","",[1]Sheet1!BI74)</f>
        <v>23.02</v>
      </c>
      <c r="BI74">
        <f>IF([1]Sheet1!BJ74="","",[1]Sheet1!BJ74)</f>
        <v>19.940000000000001</v>
      </c>
      <c r="BJ74" t="b">
        <f>IF([1]Sheet1!BK74="","",[1]Sheet1!BK74)</f>
        <v>0</v>
      </c>
      <c r="BK74">
        <f>IF([1]Sheet1!BL74="","",[1]Sheet1!BL74)</f>
        <v>0.5</v>
      </c>
      <c r="BL74">
        <f>IF([1]Sheet1!BM74="","",[1]Sheet1!BM74)</f>
        <v>6.1</v>
      </c>
      <c r="BM74">
        <f>IF([1]Sheet1!BN74="","",[1]Sheet1!BN74)</f>
        <v>27.39</v>
      </c>
      <c r="BN74">
        <f>IF([1]Sheet1!BO74="","",[1]Sheet1!BO74)</f>
        <v>0</v>
      </c>
      <c r="BO74" t="str">
        <f>IF([1]Sheet1!BP74="","",[1]Sheet1!BP74)</f>
        <v>CHEMICALS</v>
      </c>
      <c r="BP74">
        <f>IF([1]Sheet1!BQ74="","",[1]Sheet1!BQ74)</f>
        <v>3389.95</v>
      </c>
      <c r="BQ74">
        <f>IF([1]Sheet1!BR74="","",[1]Sheet1!BR74)</f>
        <v>1.87</v>
      </c>
      <c r="BR74">
        <f>IF([1]Sheet1!BS74="","",[1]Sheet1!BS74)</f>
        <v>-27.15</v>
      </c>
      <c r="BS74">
        <f>IF([1]Sheet1!BT74="","",[1]Sheet1!BT74)</f>
        <v>-0.79</v>
      </c>
      <c r="BT74" t="b">
        <f>IF([1]Sheet1!BU74="","",[1]Sheet1!BU74)</f>
        <v>0</v>
      </c>
      <c r="BU74" t="b">
        <f>IF([1]Sheet1!BV74="","",[1]Sheet1!BV74)</f>
        <v>0</v>
      </c>
      <c r="BV74">
        <f>IF([1]Sheet1!BW74="","",[1]Sheet1!BW74)</f>
        <v>0</v>
      </c>
      <c r="BW74">
        <f>IF([1]Sheet1!BX74="","",[1]Sheet1!BX74)</f>
        <v>-2.48</v>
      </c>
      <c r="BX74">
        <f>IF([1]Sheet1!BY74="","",[1]Sheet1!BY74)</f>
        <v>-2.4</v>
      </c>
      <c r="BY74">
        <f>IF([1]Sheet1!BZ74="","",[1]Sheet1!BZ74)</f>
        <v>48.75</v>
      </c>
      <c r="BZ74">
        <f>IF([1]Sheet1!CA74="","",[1]Sheet1!CA74)</f>
        <v>3389.95</v>
      </c>
      <c r="CA74">
        <f>IF([1]Sheet1!CB74="","",[1]Sheet1!CB74)</f>
        <v>-0.73</v>
      </c>
      <c r="CB74" t="str">
        <f>IF([1]Sheet1!CC74="","",[1]Sheet1!CC74)</f>
        <v>Long Unwinding</v>
      </c>
      <c r="CC74">
        <f>IF([1]Sheet1!CD74="","",[1]Sheet1!CD74)</f>
        <v>1.91</v>
      </c>
      <c r="CD74">
        <f>IF([1]Sheet1!CE74="","",[1]Sheet1!CE74)</f>
        <v>-0.79</v>
      </c>
      <c r="CE74">
        <f>IF([1]Sheet1!CF74="","",[1]Sheet1!CF74)</f>
        <v>-58.03</v>
      </c>
      <c r="CF74" t="str">
        <f>IF([1]Sheet1!CG74="","",[1]Sheet1!CG74)</f>
        <v>Short Buildup</v>
      </c>
      <c r="CG74">
        <f>IF([1]Sheet1!CH74="","",[1]Sheet1!CH74)</f>
        <v>67.86</v>
      </c>
      <c r="CH74" t="str">
        <f>IF([1]Sheet1!CI74="","",[1]Sheet1!CI74)</f>
        <v>NSE:PIIND1!</v>
      </c>
      <c r="CI74">
        <f>IF([1]Sheet1!CJ74="","",[1]Sheet1!CJ74)</f>
        <v>0</v>
      </c>
      <c r="CJ74">
        <f>IF([1]Sheet1!CK74="","",[1]Sheet1!CK74)</f>
        <v>0</v>
      </c>
      <c r="CK74">
        <f>IF([1]Sheet1!CL74="","",[1]Sheet1!CL74)</f>
        <v>0</v>
      </c>
      <c r="CL74">
        <f>IF([1]Sheet1!CM74="","",[1]Sheet1!CM74)</f>
        <v>0</v>
      </c>
      <c r="CM74">
        <f>IF([1]Sheet1!CN74="","",[1]Sheet1!CN74)</f>
        <v>0</v>
      </c>
      <c r="CN74">
        <f>IF([1]Sheet1!CO74="","",[1]Sheet1!CO74)</f>
        <v>0</v>
      </c>
      <c r="CO74">
        <f>IF([1]Sheet1!CP74="","",[1]Sheet1!CP74)</f>
        <v>0</v>
      </c>
      <c r="CP74">
        <f>IF([1]Sheet1!CQ74="","",[1]Sheet1!CQ74)</f>
        <v>0</v>
      </c>
      <c r="CQ74" t="str">
        <f>IF([1]Sheet1!CR74="","",[1]Sheet1!CR74)</f>
        <v>BEARISH</v>
      </c>
      <c r="CR74" t="str">
        <f>IF([1]Sheet1!CS74="","",[1]Sheet1!CS74)</f>
        <v>BEARISH</v>
      </c>
      <c r="CS74" t="b">
        <f>IF([1]Sheet1!CT74="","",[1]Sheet1!CT74)</f>
        <v>0</v>
      </c>
      <c r="CT74" t="str">
        <f>IF([1]Sheet1!CU74="","",[1]Sheet1!CU74)</f>
        <v>na</v>
      </c>
      <c r="CU74" t="str">
        <f>IF([1]Sheet1!CV74="","",[1]Sheet1!CV74)</f>
        <v>na</v>
      </c>
      <c r="CV74" t="str">
        <f>IF([1]Sheet1!CW74="","",[1]Sheet1!CW74)</f>
        <v>na</v>
      </c>
      <c r="CW74">
        <f>IF([1]Sheet1!CX74="","",[1]Sheet1!CX74)</f>
        <v>0</v>
      </c>
      <c r="CX74">
        <f>IF([1]Sheet1!CY74="","",[1]Sheet1!CY74)</f>
        <v>0</v>
      </c>
      <c r="CY74" t="b">
        <f>IF([1]Sheet1!CZ74="","",[1]Sheet1!CZ74)</f>
        <v>0</v>
      </c>
      <c r="CZ74">
        <f>IF([1]Sheet1!DA74="","",[1]Sheet1!DA74)</f>
        <v>20.03</v>
      </c>
      <c r="DA74">
        <f>IF([1]Sheet1!DB74="","",[1]Sheet1!DB74)</f>
        <v>20.47</v>
      </c>
      <c r="DB74" t="str">
        <f>IF([1]Sheet1!DC74="","",[1]Sheet1!DC74)</f>
        <v/>
      </c>
      <c r="DC74" t="b">
        <f t="shared" si="4"/>
        <v>0</v>
      </c>
      <c r="DD74" t="b">
        <f t="shared" si="5"/>
        <v>0</v>
      </c>
      <c r="DE74" t="b">
        <f t="shared" si="6"/>
        <v>0</v>
      </c>
      <c r="DF74" t="b">
        <f t="shared" si="7"/>
        <v>0</v>
      </c>
      <c r="DG74" t="str">
        <f>IF([1]Sheet1!DH74="","",[1]Sheet1!DH74)</f>
        <v/>
      </c>
    </row>
    <row r="75" spans="1:111" x14ac:dyDescent="0.25">
      <c r="A75" t="str">
        <f>IF([1]Sheet1!B75="","",[1]Sheet1!B75)</f>
        <v>SUNTV</v>
      </c>
      <c r="B75">
        <f>IF([1]Sheet1!C75="","",[1]Sheet1!C75)</f>
        <v>1500</v>
      </c>
      <c r="C75">
        <f>IF([1]Sheet1!D75="","",[1]Sheet1!D75)</f>
        <v>10</v>
      </c>
      <c r="D75">
        <f>IF([1]Sheet1!E75="","",[1]Sheet1!E75)</f>
        <v>45000</v>
      </c>
      <c r="E75" t="str">
        <f>IF([1]Sheet1!F75="","",[1]Sheet1!F75)</f>
        <v>Consumer Services</v>
      </c>
      <c r="F75" t="str">
        <f>IF([1]Sheet1!G75="","",[1]Sheet1!G75)</f>
        <v>Broadcasting</v>
      </c>
      <c r="G75" t="str">
        <f>IF([1]Sheet1!H75="","",[1]Sheet1!H75)</f>
        <v xml:space="preserve">SUN TV NETWORK LIMITED              </v>
      </c>
      <c r="H75" t="str">
        <f>IF([1]Sheet1!I75="","",[1]Sheet1!I75)</f>
        <v>SUNTV</v>
      </c>
      <c r="I75" t="str">
        <f>IF([1]Sheet1!J75="","",[1]Sheet1!J75)</f>
        <v>NSE:SUNTV!1</v>
      </c>
      <c r="J75" t="str">
        <f>IF([1]Sheet1!K75="","",[1]Sheet1!K75)</f>
        <v>Sun TV Network Ltd.</v>
      </c>
      <c r="K75" t="str">
        <f>IF([1]Sheet1!L75="","",[1]Sheet1!L75)</f>
        <v>#fc5a5a66</v>
      </c>
      <c r="L75">
        <f>IF([1]Sheet1!M75="","",[1]Sheet1!M75)</f>
        <v>665.05</v>
      </c>
      <c r="M75">
        <f>IF([1]Sheet1!N75="","",[1]Sheet1!N75)</f>
        <v>-0.92364990000000002</v>
      </c>
      <c r="N75">
        <f>IF([1]Sheet1!O75="","",[1]Sheet1!O75)</f>
        <v>-6.2</v>
      </c>
      <c r="O75">
        <f>IF([1]Sheet1!P75="","",[1]Sheet1!P75)</f>
        <v>4645500</v>
      </c>
      <c r="P75">
        <f>IF([1]Sheet1!Q75="","",[1]Sheet1!Q75)</f>
        <v>-29.097985300000001</v>
      </c>
      <c r="Q75">
        <f>IF([1]Sheet1!R75="","",[1]Sheet1!R75)</f>
        <v>-1906500</v>
      </c>
      <c r="R75">
        <f>IF([1]Sheet1!S75="","",[1]Sheet1!S75)</f>
        <v>2299</v>
      </c>
      <c r="S75">
        <f>IF([1]Sheet1!T75="","",[1]Sheet1!T75)</f>
        <v>-0.92364990000000002</v>
      </c>
      <c r="T75">
        <f>IF([1]Sheet1!U75="","",[1]Sheet1!U75)</f>
        <v>667</v>
      </c>
      <c r="U75" t="str">
        <f>IF([1]Sheet1!V75="","",[1]Sheet1!V75)</f>
        <v>Long Unwinding</v>
      </c>
      <c r="V75">
        <f>IF([1]Sheet1!W75="","",[1]Sheet1!W75)</f>
        <v>660</v>
      </c>
      <c r="W75">
        <f>IF([1]Sheet1!X75="","",[1]Sheet1!X75)</f>
        <v>650</v>
      </c>
      <c r="X75">
        <f>IF([1]Sheet1!Y75="","",[1]Sheet1!Y75)</f>
        <v>640</v>
      </c>
      <c r="Y75">
        <f>IF([1]Sheet1!Z75="","",[1]Sheet1!Z75)</f>
        <v>630</v>
      </c>
      <c r="Z75">
        <f>IF([1]Sheet1!AA75="","",[1]Sheet1!AA75)</f>
        <v>620</v>
      </c>
      <c r="AA75">
        <f>IF([1]Sheet1!AB75="","",[1]Sheet1!AB75)</f>
        <v>670</v>
      </c>
      <c r="AB75">
        <f>IF([1]Sheet1!AC75="","",[1]Sheet1!AC75)</f>
        <v>680</v>
      </c>
      <c r="AC75">
        <f>IF([1]Sheet1!AD75="","",[1]Sheet1!AD75)</f>
        <v>690</v>
      </c>
      <c r="AD75">
        <f>IF([1]Sheet1!AE75="","",[1]Sheet1!AE75)</f>
        <v>700</v>
      </c>
      <c r="AE75" t="str">
        <f>IF([1]Sheet1!AF75="","",[1]Sheet1!AF75)</f>
        <v>669.40</v>
      </c>
      <c r="AF75" t="str">
        <f>IF([1]Sheet1!AG75="","",[1]Sheet1!AG75)</f>
        <v>673.00</v>
      </c>
      <c r="AG75" t="str">
        <f>IF([1]Sheet1!AH75="","",[1]Sheet1!AH75)</f>
        <v>3.60</v>
      </c>
      <c r="AH75" t="str">
        <f>IF([1]Sheet1!AI75="","",[1]Sheet1!AI75)</f>
        <v>0.54</v>
      </c>
      <c r="AI75" t="str">
        <f>IF([1]Sheet1!AJ75="","",[1]Sheet1!AJ75)</f>
        <v>673.00</v>
      </c>
      <c r="AJ75">
        <f>IF([1]Sheet1!AK75="","",[1]Sheet1!AK75)</f>
        <v>326</v>
      </c>
      <c r="AK75" t="str">
        <f>IF([1]Sheet1!AL75="","",[1]Sheet1!AL75)</f>
        <v>0.02</v>
      </c>
      <c r="AL75" t="str">
        <f>IF([1]Sheet1!AM75="","",[1]Sheet1!AM75)</f>
        <v>-</v>
      </c>
      <c r="AM75" t="str">
        <f>IF([1]Sheet1!AN75="","",[1]Sheet1!AN75)</f>
        <v>-</v>
      </c>
      <c r="AN75" t="str">
        <f>IF([1]Sheet1!AO75="","",[1]Sheet1!AO75)</f>
        <v>-</v>
      </c>
      <c r="AO75" t="str">
        <f>IF([1]Sheet1!AP75="","",[1]Sheet1!AP75)</f>
        <v>VR134</v>
      </c>
      <c r="AP75" t="b">
        <f>IF([1]Sheet1!AQ75="","",[1]Sheet1!AQ75)</f>
        <v>0</v>
      </c>
      <c r="AQ75">
        <f>IF([1]Sheet1!AR75="","",[1]Sheet1!AR75)</f>
        <v>0</v>
      </c>
      <c r="AR75">
        <f>IF([1]Sheet1!AS75="","",[1]Sheet1!AS75)</f>
        <v>0</v>
      </c>
      <c r="AS75">
        <f>IF([1]Sheet1!AT75="","",[1]Sheet1!AT75)</f>
        <v>0</v>
      </c>
      <c r="AT75">
        <f>IF([1]Sheet1!AU75="","",[1]Sheet1!AU75)</f>
        <v>0</v>
      </c>
      <c r="AU75">
        <f>IF([1]Sheet1!AV75="","",[1]Sheet1!AV75)</f>
        <v>0</v>
      </c>
      <c r="AV75">
        <f>IF([1]Sheet1!AW75="","",[1]Sheet1!AW75)</f>
        <v>0</v>
      </c>
      <c r="AW75">
        <f>IF([1]Sheet1!AX75="","",[1]Sheet1!AX75)</f>
        <v>0</v>
      </c>
      <c r="AX75">
        <f>IF([1]Sheet1!AY75="","",[1]Sheet1!AY75)</f>
        <v>0</v>
      </c>
      <c r="AY75">
        <f>IF([1]Sheet1!AZ75="","",[1]Sheet1!AZ75)</f>
        <v>0</v>
      </c>
      <c r="AZ75" t="b">
        <f>IF([1]Sheet1!BA75="","",[1]Sheet1!BA75)</f>
        <v>0</v>
      </c>
      <c r="BA75" t="b">
        <f>IF([1]Sheet1!BB75="","",[1]Sheet1!BB75)</f>
        <v>0</v>
      </c>
      <c r="BB75" t="b">
        <f>IF([1]Sheet1!BC75="","",[1]Sheet1!BC75)</f>
        <v>0</v>
      </c>
      <c r="BC75" t="b">
        <f>IF([1]Sheet1!BD75="","",[1]Sheet1!BD75)</f>
        <v>0</v>
      </c>
      <c r="BD75">
        <f>IF([1]Sheet1!BE75="","",[1]Sheet1!BE75)</f>
        <v>42.81</v>
      </c>
      <c r="BE75">
        <f>IF([1]Sheet1!BF75="","",[1]Sheet1!BF75)</f>
        <v>38.31</v>
      </c>
      <c r="BF75">
        <f>IF([1]Sheet1!BG75="","",[1]Sheet1!BG75)</f>
        <v>-0.55000000000000004</v>
      </c>
      <c r="BG75">
        <f>IF([1]Sheet1!BH75="","",[1]Sheet1!BH75)</f>
        <v>90.73</v>
      </c>
      <c r="BH75">
        <f>IF([1]Sheet1!BI75="","",[1]Sheet1!BI75)</f>
        <v>84.13</v>
      </c>
      <c r="BI75">
        <f>IF([1]Sheet1!BJ75="","",[1]Sheet1!BJ75)</f>
        <v>67.540000000000006</v>
      </c>
      <c r="BJ75" t="b">
        <f>IF([1]Sheet1!BK75="","",[1]Sheet1!BK75)</f>
        <v>0</v>
      </c>
      <c r="BK75">
        <f>IF([1]Sheet1!BL75="","",[1]Sheet1!BL75)</f>
        <v>0.28999999999999998</v>
      </c>
      <c r="BL75">
        <f>IF([1]Sheet1!BM75="","",[1]Sheet1!BM75)</f>
        <v>-1.68</v>
      </c>
      <c r="BM75">
        <f>IF([1]Sheet1!BN75="","",[1]Sheet1!BN75)</f>
        <v>33.81</v>
      </c>
      <c r="BN75">
        <f>IF([1]Sheet1!BO75="","",[1]Sheet1!BO75)</f>
        <v>0</v>
      </c>
      <c r="BO75" t="str">
        <f>IF([1]Sheet1!BP75="","",[1]Sheet1!BP75)</f>
        <v>MEDIA</v>
      </c>
      <c r="BP75">
        <f>IF([1]Sheet1!BQ75="","",[1]Sheet1!BQ75)</f>
        <v>663.55</v>
      </c>
      <c r="BQ75">
        <f>IF([1]Sheet1!BR75="","",[1]Sheet1!BR75)</f>
        <v>2.41</v>
      </c>
      <c r="BR75">
        <f>IF([1]Sheet1!BS75="","",[1]Sheet1!BS75)</f>
        <v>-7.7</v>
      </c>
      <c r="BS75">
        <f>IF([1]Sheet1!BT75="","",[1]Sheet1!BT75)</f>
        <v>-1.1499999999999999</v>
      </c>
      <c r="BT75" t="b">
        <f>IF([1]Sheet1!BU75="","",[1]Sheet1!BU75)</f>
        <v>1</v>
      </c>
      <c r="BU75" t="b">
        <f>IF([1]Sheet1!BV75="","",[1]Sheet1!BV75)</f>
        <v>0</v>
      </c>
      <c r="BV75">
        <f>IF([1]Sheet1!BW75="","",[1]Sheet1!BW75)</f>
        <v>0</v>
      </c>
      <c r="BW75">
        <f>IF([1]Sheet1!BX75="","",[1]Sheet1!BX75)</f>
        <v>47.59</v>
      </c>
      <c r="BX75">
        <f>IF([1]Sheet1!BY75="","",[1]Sheet1!BY75)</f>
        <v>-3.72</v>
      </c>
      <c r="BY75">
        <f>IF([1]Sheet1!BZ75="","",[1]Sheet1!BZ75)</f>
        <v>246.1</v>
      </c>
      <c r="BZ75">
        <f>IF([1]Sheet1!CA75="","",[1]Sheet1!CA75)</f>
        <v>663.55</v>
      </c>
      <c r="CA75">
        <f>IF([1]Sheet1!CB75="","",[1]Sheet1!CB75)</f>
        <v>-0.55000000000000004</v>
      </c>
      <c r="CB75" t="str">
        <f>IF([1]Sheet1!CC75="","",[1]Sheet1!CC75)</f>
        <v>Significant Short Buildup</v>
      </c>
      <c r="CC75">
        <f>IF([1]Sheet1!CD75="","",[1]Sheet1!CD75)</f>
        <v>40.17</v>
      </c>
      <c r="CD75">
        <f>IF([1]Sheet1!CE75="","",[1]Sheet1!CE75)</f>
        <v>-1.1499999999999999</v>
      </c>
      <c r="CE75">
        <f>IF([1]Sheet1!CF75="","",[1]Sheet1!CF75)</f>
        <v>70.489999999999995</v>
      </c>
      <c r="CF75" t="str">
        <f>IF([1]Sheet1!CG75="","",[1]Sheet1!CG75)</f>
        <v>Significant Short Buildup</v>
      </c>
      <c r="CG75">
        <f>IF([1]Sheet1!CH75="","",[1]Sheet1!CH75)</f>
        <v>97.22</v>
      </c>
      <c r="CH75" t="str">
        <f>IF([1]Sheet1!CI75="","",[1]Sheet1!CI75)</f>
        <v>NSE:SUNTV1!</v>
      </c>
      <c r="CI75">
        <f>IF([1]Sheet1!CJ75="","",[1]Sheet1!CJ75)</f>
        <v>0</v>
      </c>
      <c r="CJ75">
        <f>IF([1]Sheet1!CK75="","",[1]Sheet1!CK75)</f>
        <v>0</v>
      </c>
      <c r="CK75">
        <f>IF([1]Sheet1!CL75="","",[1]Sheet1!CL75)</f>
        <v>0</v>
      </c>
      <c r="CL75">
        <f>IF([1]Sheet1!CM75="","",[1]Sheet1!CM75)</f>
        <v>0</v>
      </c>
      <c r="CM75">
        <f>IF([1]Sheet1!CN75="","",[1]Sheet1!CN75)</f>
        <v>0</v>
      </c>
      <c r="CN75">
        <f>IF([1]Sheet1!CO75="","",[1]Sheet1!CO75)</f>
        <v>0</v>
      </c>
      <c r="CO75">
        <f>IF([1]Sheet1!CP75="","",[1]Sheet1!CP75)</f>
        <v>0</v>
      </c>
      <c r="CP75">
        <f>IF([1]Sheet1!CQ75="","",[1]Sheet1!CQ75)</f>
        <v>0</v>
      </c>
      <c r="CQ75" t="str">
        <f>IF([1]Sheet1!CR75="","",[1]Sheet1!CR75)</f>
        <v>BEARISH</v>
      </c>
      <c r="CR75" t="str">
        <f>IF([1]Sheet1!CS75="","",[1]Sheet1!CS75)</f>
        <v>BEARISH</v>
      </c>
      <c r="CS75" t="b">
        <f>IF([1]Sheet1!CT75="","",[1]Sheet1!CT75)</f>
        <v>1</v>
      </c>
      <c r="CT75" t="str">
        <f>IF([1]Sheet1!CU75="","",[1]Sheet1!CU75)</f>
        <v>na</v>
      </c>
      <c r="CU75" t="str">
        <f>IF([1]Sheet1!CV75="","",[1]Sheet1!CV75)</f>
        <v>na</v>
      </c>
      <c r="CV75" t="str">
        <f>IF([1]Sheet1!CW75="","",[1]Sheet1!CW75)</f>
        <v>na</v>
      </c>
      <c r="CW75">
        <f>IF([1]Sheet1!CX75="","",[1]Sheet1!CX75)</f>
        <v>0</v>
      </c>
      <c r="CX75">
        <f>IF([1]Sheet1!CY75="","",[1]Sheet1!CY75)</f>
        <v>0</v>
      </c>
      <c r="CY75" t="b">
        <f>IF([1]Sheet1!CZ75="","",[1]Sheet1!CZ75)</f>
        <v>0</v>
      </c>
      <c r="CZ75">
        <f>IF([1]Sheet1!DA75="","",[1]Sheet1!DA75)</f>
        <v>85.23</v>
      </c>
      <c r="DA75">
        <f>IF([1]Sheet1!DB75="","",[1]Sheet1!DB75)</f>
        <v>82.2</v>
      </c>
      <c r="DB75" t="str">
        <f>IF([1]Sheet1!DC75="","",[1]Sheet1!DC75)</f>
        <v>POTENTIAL_ENTRANT</v>
      </c>
      <c r="DC75" t="b">
        <f t="shared" si="4"/>
        <v>0</v>
      </c>
      <c r="DD75" t="b">
        <f t="shared" si="5"/>
        <v>0</v>
      </c>
      <c r="DE75" t="b">
        <f t="shared" si="6"/>
        <v>0</v>
      </c>
      <c r="DF75" t="b">
        <f t="shared" si="7"/>
        <v>0</v>
      </c>
      <c r="DG75" t="str">
        <f>IF([1]Sheet1!DH75="","",[1]Sheet1!DH75)</f>
        <v/>
      </c>
    </row>
    <row r="76" spans="1:111" x14ac:dyDescent="0.25">
      <c r="A76" t="str">
        <f>IF([1]Sheet1!B76="","",[1]Sheet1!B76)</f>
        <v>DALBHARAT</v>
      </c>
      <c r="B76">
        <f>IF([1]Sheet1!C76="","",[1]Sheet1!C76)</f>
        <v>250</v>
      </c>
      <c r="C76">
        <f>IF([1]Sheet1!D76="","",[1]Sheet1!D76)</f>
        <v>20</v>
      </c>
      <c r="D76">
        <f>IF([1]Sheet1!E76="","",[1]Sheet1!E76)</f>
        <v>10000</v>
      </c>
      <c r="E76" t="str">
        <f>IF([1]Sheet1!F76="","",[1]Sheet1!F76)</f>
        <v>Producer Manufacturing</v>
      </c>
      <c r="F76" t="str">
        <f>IF([1]Sheet1!G76="","",[1]Sheet1!G76)</f>
        <v>Miscellaneous Manufacturing</v>
      </c>
      <c r="G76" t="str">
        <f>IF([1]Sheet1!H76="","",[1]Sheet1!H76)</f>
        <v xml:space="preserve">DALMIA BHARAT LIMITED               </v>
      </c>
      <c r="H76" t="str">
        <f>IF([1]Sheet1!I76="","",[1]Sheet1!I76)</f>
        <v>DALBHARAT</v>
      </c>
      <c r="I76" t="str">
        <f>IF([1]Sheet1!J76="","",[1]Sheet1!J76)</f>
        <v>NSE:DALBHARAT!1</v>
      </c>
      <c r="J76" t="str">
        <f>IF([1]Sheet1!K76="","",[1]Sheet1!K76)</f>
        <v>Dalmia Bharat Ltd.</v>
      </c>
      <c r="K76" t="str">
        <f>IF([1]Sheet1!L76="","",[1]Sheet1!L76)</f>
        <v>#fc5a5a65</v>
      </c>
      <c r="L76">
        <f>IF([1]Sheet1!M76="","",[1]Sheet1!M76)</f>
        <v>2202.0500000000002</v>
      </c>
      <c r="M76">
        <f>IF([1]Sheet1!N76="","",[1]Sheet1!N76)</f>
        <v>-0.91567670000000001</v>
      </c>
      <c r="N76">
        <f>IF([1]Sheet1!O76="","",[1]Sheet1!O76)</f>
        <v>-20.350000000000001</v>
      </c>
      <c r="O76">
        <f>IF([1]Sheet1!P76="","",[1]Sheet1!P76)</f>
        <v>2985000</v>
      </c>
      <c r="P76">
        <f>IF([1]Sheet1!Q76="","",[1]Sheet1!Q76)</f>
        <v>-1.0442566</v>
      </c>
      <c r="Q76">
        <f>IF([1]Sheet1!R76="","",[1]Sheet1!R76)</f>
        <v>-31500</v>
      </c>
      <c r="R76">
        <f>IF([1]Sheet1!S76="","",[1]Sheet1!S76)</f>
        <v>676</v>
      </c>
      <c r="S76">
        <f>IF([1]Sheet1!T76="","",[1]Sheet1!T76)</f>
        <v>-0.91567670000000001</v>
      </c>
      <c r="T76">
        <f>IF([1]Sheet1!U76="","",[1]Sheet1!U76)</f>
        <v>-2819</v>
      </c>
      <c r="U76" t="str">
        <f>IF([1]Sheet1!V76="","",[1]Sheet1!V76)</f>
        <v>Long Unwinding</v>
      </c>
      <c r="V76">
        <f>IF([1]Sheet1!W76="","",[1]Sheet1!W76)</f>
        <v>2200</v>
      </c>
      <c r="W76">
        <f>IF([1]Sheet1!X76="","",[1]Sheet1!X76)</f>
        <v>2180</v>
      </c>
      <c r="X76">
        <f>IF([1]Sheet1!Y76="","",[1]Sheet1!Y76)</f>
        <v>2160</v>
      </c>
      <c r="Y76">
        <f>IF([1]Sheet1!Z76="","",[1]Sheet1!Z76)</f>
        <v>2140</v>
      </c>
      <c r="Z76">
        <f>IF([1]Sheet1!AA76="","",[1]Sheet1!AA76)</f>
        <v>2120</v>
      </c>
      <c r="AA76">
        <f>IF([1]Sheet1!AB76="","",[1]Sheet1!AB76)</f>
        <v>2220</v>
      </c>
      <c r="AB76">
        <f>IF([1]Sheet1!AC76="","",[1]Sheet1!AC76)</f>
        <v>2240</v>
      </c>
      <c r="AC76">
        <f>IF([1]Sheet1!AD76="","",[1]Sheet1!AD76)</f>
        <v>2260</v>
      </c>
      <c r="AD76">
        <f>IF([1]Sheet1!AE76="","",[1]Sheet1!AE76)</f>
        <v>2280</v>
      </c>
      <c r="AE76" t="str">
        <f>IF([1]Sheet1!AF76="","",[1]Sheet1!AF76)</f>
        <v>2,214.40</v>
      </c>
      <c r="AF76" t="str">
        <f>IF([1]Sheet1!AG76="","",[1]Sheet1!AG76)</f>
        <v>2,240.00</v>
      </c>
      <c r="AG76" t="str">
        <f>IF([1]Sheet1!AH76="","",[1]Sheet1!AH76)</f>
        <v>25.60</v>
      </c>
      <c r="AH76" t="str">
        <f>IF([1]Sheet1!AI76="","",[1]Sheet1!AI76)</f>
        <v>1.16</v>
      </c>
      <c r="AI76" t="str">
        <f>IF([1]Sheet1!AJ76="","",[1]Sheet1!AJ76)</f>
        <v>2,240.00</v>
      </c>
      <c r="AJ76">
        <f>IF([1]Sheet1!AK76="","",[1]Sheet1!AK76)</f>
        <v>470</v>
      </c>
      <c r="AK76" t="str">
        <f>IF([1]Sheet1!AL76="","",[1]Sheet1!AL76)</f>
        <v>0.11</v>
      </c>
      <c r="AL76" t="str">
        <f>IF([1]Sheet1!AM76="","",[1]Sheet1!AM76)</f>
        <v>-</v>
      </c>
      <c r="AM76" t="str">
        <f>IF([1]Sheet1!AN76="","",[1]Sheet1!AN76)</f>
        <v>-</v>
      </c>
      <c r="AN76" t="str">
        <f>IF([1]Sheet1!AO76="","",[1]Sheet1!AO76)</f>
        <v>-</v>
      </c>
      <c r="AO76" t="str">
        <f>IF([1]Sheet1!AP76="","",[1]Sheet1!AP76)</f>
        <v>VR119</v>
      </c>
      <c r="AP76" t="b">
        <f>IF([1]Sheet1!AQ76="","",[1]Sheet1!AQ76)</f>
        <v>0</v>
      </c>
      <c r="AQ76">
        <f>IF([1]Sheet1!AR76="","",[1]Sheet1!AR76)</f>
        <v>0</v>
      </c>
      <c r="AR76">
        <f>IF([1]Sheet1!AS76="","",[1]Sheet1!AS76)</f>
        <v>0</v>
      </c>
      <c r="AS76">
        <f>IF([1]Sheet1!AT76="","",[1]Sheet1!AT76)</f>
        <v>0</v>
      </c>
      <c r="AT76">
        <f>IF([1]Sheet1!AU76="","",[1]Sheet1!AU76)</f>
        <v>0</v>
      </c>
      <c r="AU76">
        <f>IF([1]Sheet1!AV76="","",[1]Sheet1!AV76)</f>
        <v>0</v>
      </c>
      <c r="AV76">
        <f>IF([1]Sheet1!AW76="","",[1]Sheet1!AW76)</f>
        <v>0</v>
      </c>
      <c r="AW76">
        <f>IF([1]Sheet1!AX76="","",[1]Sheet1!AX76)</f>
        <v>0</v>
      </c>
      <c r="AX76">
        <f>IF([1]Sheet1!AY76="","",[1]Sheet1!AY76)</f>
        <v>0</v>
      </c>
      <c r="AY76">
        <f>IF([1]Sheet1!AZ76="","",[1]Sheet1!AZ76)</f>
        <v>0</v>
      </c>
      <c r="AZ76" t="b">
        <f>IF([1]Sheet1!BA76="","",[1]Sheet1!BA76)</f>
        <v>0</v>
      </c>
      <c r="BA76" t="b">
        <f>IF([1]Sheet1!BB76="","",[1]Sheet1!BB76)</f>
        <v>0</v>
      </c>
      <c r="BB76" t="b">
        <f>IF([1]Sheet1!BC76="","",[1]Sheet1!BC76)</f>
        <v>0</v>
      </c>
      <c r="BC76" t="b">
        <f>IF([1]Sheet1!BD76="","",[1]Sheet1!BD76)</f>
        <v>0</v>
      </c>
      <c r="BD76">
        <f>IF([1]Sheet1!BE76="","",[1]Sheet1!BE76)</f>
        <v>49.61</v>
      </c>
      <c r="BE76">
        <f>IF([1]Sheet1!BF76="","",[1]Sheet1!BF76)</f>
        <v>39.51</v>
      </c>
      <c r="BF76">
        <f>IF([1]Sheet1!BG76="","",[1]Sheet1!BG76)</f>
        <v>4.5199999999999996</v>
      </c>
      <c r="BG76">
        <f>IF([1]Sheet1!BH76="","",[1]Sheet1!BH76)</f>
        <v>98.39</v>
      </c>
      <c r="BH76">
        <f>IF([1]Sheet1!BI76="","",[1]Sheet1!BI76)</f>
        <v>100</v>
      </c>
      <c r="BI76">
        <f>IF([1]Sheet1!BJ76="","",[1]Sheet1!BJ76)</f>
        <v>92.13</v>
      </c>
      <c r="BJ76" t="b">
        <f>IF([1]Sheet1!BK76="","",[1]Sheet1!BK76)</f>
        <v>0</v>
      </c>
      <c r="BK76">
        <f>IF([1]Sheet1!BL76="","",[1]Sheet1!BL76)</f>
        <v>0.26</v>
      </c>
      <c r="BL76">
        <f>IF([1]Sheet1!BM76="","",[1]Sheet1!BM76)</f>
        <v>1.61</v>
      </c>
      <c r="BM76">
        <f>IF([1]Sheet1!BN76="","",[1]Sheet1!BN76)</f>
        <v>29.41</v>
      </c>
      <c r="BN76" t="str">
        <f>IF([1]Sheet1!BO76="","",[1]Sheet1!BO76)</f>
        <v>2024-01-24</v>
      </c>
      <c r="BO76" t="str">
        <f>IF([1]Sheet1!BP76="","",[1]Sheet1!BP76)</f>
        <v>CONSTRUCTION MATERIALS</v>
      </c>
      <c r="BP76">
        <f>IF([1]Sheet1!BQ76="","",[1]Sheet1!BQ76)</f>
        <v>2187.9499999999998</v>
      </c>
      <c r="BQ76">
        <f>IF([1]Sheet1!BR76="","",[1]Sheet1!BR76)</f>
        <v>3.58</v>
      </c>
      <c r="BR76">
        <f>IF([1]Sheet1!BS76="","",[1]Sheet1!BS76)</f>
        <v>-34.450000000000003</v>
      </c>
      <c r="BS76">
        <f>IF([1]Sheet1!BT76="","",[1]Sheet1!BT76)</f>
        <v>-1.55</v>
      </c>
      <c r="BT76" t="b">
        <f>IF([1]Sheet1!BU76="","",[1]Sheet1!BU76)</f>
        <v>1</v>
      </c>
      <c r="BU76" t="b">
        <f>IF([1]Sheet1!BV76="","",[1]Sheet1!BV76)</f>
        <v>1</v>
      </c>
      <c r="BV76">
        <f>IF([1]Sheet1!BW76="","",[1]Sheet1!BW76)</f>
        <v>0</v>
      </c>
      <c r="BW76">
        <f>IF([1]Sheet1!BX76="","",[1]Sheet1!BX76)</f>
        <v>6.86</v>
      </c>
      <c r="BX76">
        <f>IF([1]Sheet1!BY76="","",[1]Sheet1!BY76)</f>
        <v>-4.91</v>
      </c>
      <c r="BY76">
        <f>IF([1]Sheet1!BZ76="","",[1]Sheet1!BZ76)</f>
        <v>32.28</v>
      </c>
      <c r="BZ76">
        <f>IF([1]Sheet1!CA76="","",[1]Sheet1!CA76)</f>
        <v>2187.9499999999998</v>
      </c>
      <c r="CA76">
        <f>IF([1]Sheet1!CB76="","",[1]Sheet1!CB76)</f>
        <v>4.5</v>
      </c>
      <c r="CB76" t="str">
        <f>IF([1]Sheet1!CC76="","",[1]Sheet1!CC76)</f>
        <v>Significant Short Buildup</v>
      </c>
      <c r="CC76">
        <f>IF([1]Sheet1!CD76="","",[1]Sheet1!CD76)</f>
        <v>0.22</v>
      </c>
      <c r="CD76">
        <f>IF([1]Sheet1!CE76="","",[1]Sheet1!CE76)</f>
        <v>-1.55</v>
      </c>
      <c r="CE76">
        <f>IF([1]Sheet1!CF76="","",[1]Sheet1!CF76)</f>
        <v>-76.92</v>
      </c>
      <c r="CF76" t="str">
        <f>IF([1]Sheet1!CG76="","",[1]Sheet1!CG76)</f>
        <v>Short Buildup</v>
      </c>
      <c r="CG76">
        <f>IF([1]Sheet1!CH76="","",[1]Sheet1!CH76)</f>
        <v>81.349999999999994</v>
      </c>
      <c r="CH76" t="str">
        <f>IF([1]Sheet1!CI76="","",[1]Sheet1!CI76)</f>
        <v>NSE:DALBHARAT1!</v>
      </c>
      <c r="CI76">
        <f>IF([1]Sheet1!CJ76="","",[1]Sheet1!CJ76)</f>
        <v>0</v>
      </c>
      <c r="CJ76">
        <f>IF([1]Sheet1!CK76="","",[1]Sheet1!CK76)</f>
        <v>0</v>
      </c>
      <c r="CK76">
        <f>IF([1]Sheet1!CL76="","",[1]Sheet1!CL76)</f>
        <v>0</v>
      </c>
      <c r="CL76">
        <f>IF([1]Sheet1!CM76="","",[1]Sheet1!CM76)</f>
        <v>0</v>
      </c>
      <c r="CM76">
        <f>IF([1]Sheet1!CN76="","",[1]Sheet1!CN76)</f>
        <v>0</v>
      </c>
      <c r="CN76">
        <f>IF([1]Sheet1!CO76="","",[1]Sheet1!CO76)</f>
        <v>0</v>
      </c>
      <c r="CO76">
        <f>IF([1]Sheet1!CP76="","",[1]Sheet1!CP76)</f>
        <v>0</v>
      </c>
      <c r="CP76">
        <f>IF([1]Sheet1!CQ76="","",[1]Sheet1!CQ76)</f>
        <v>0</v>
      </c>
      <c r="CQ76" t="str">
        <f>IF([1]Sheet1!CR76="","",[1]Sheet1!CR76)</f>
        <v>BEARISH</v>
      </c>
      <c r="CR76" t="str">
        <f>IF([1]Sheet1!CS76="","",[1]Sheet1!CS76)</f>
        <v>BEARISH</v>
      </c>
      <c r="CS76" t="b">
        <f>IF([1]Sheet1!CT76="","",[1]Sheet1!CT76)</f>
        <v>1</v>
      </c>
      <c r="CT76" t="str">
        <f>IF([1]Sheet1!CU76="","",[1]Sheet1!CU76)</f>
        <v>na</v>
      </c>
      <c r="CU76" t="str">
        <f>IF([1]Sheet1!CV76="","",[1]Sheet1!CV76)</f>
        <v>na</v>
      </c>
      <c r="CV76" t="str">
        <f>IF([1]Sheet1!CW76="","",[1]Sheet1!CW76)</f>
        <v>na</v>
      </c>
      <c r="CW76">
        <f>IF([1]Sheet1!CX76="","",[1]Sheet1!CX76)</f>
        <v>0</v>
      </c>
      <c r="CX76">
        <f>IF([1]Sheet1!CY76="","",[1]Sheet1!CY76)</f>
        <v>0</v>
      </c>
      <c r="CY76" t="b">
        <f>IF([1]Sheet1!CZ76="","",[1]Sheet1!CZ76)</f>
        <v>0</v>
      </c>
      <c r="CZ76">
        <f>IF([1]Sheet1!DA76="","",[1]Sheet1!DA76)</f>
        <v>27.33</v>
      </c>
      <c r="DA76">
        <f>IF([1]Sheet1!DB76="","",[1]Sheet1!DB76)</f>
        <v>27.94</v>
      </c>
      <c r="DB76" t="str">
        <f>IF([1]Sheet1!DC76="","",[1]Sheet1!DC76)</f>
        <v/>
      </c>
      <c r="DC76" t="b">
        <f t="shared" si="4"/>
        <v>0</v>
      </c>
      <c r="DD76" t="b">
        <f t="shared" si="5"/>
        <v>0</v>
      </c>
      <c r="DE76" t="b">
        <f t="shared" si="6"/>
        <v>0</v>
      </c>
      <c r="DF76" t="b">
        <f t="shared" si="7"/>
        <v>0</v>
      </c>
      <c r="DG76" t="str">
        <f>IF([1]Sheet1!DH76="","",[1]Sheet1!DH76)</f>
        <v/>
      </c>
    </row>
    <row r="77" spans="1:111" x14ac:dyDescent="0.25">
      <c r="A77" t="str">
        <f>IF([1]Sheet1!B77="","",[1]Sheet1!B77)</f>
        <v>TITAN</v>
      </c>
      <c r="B77">
        <f>IF([1]Sheet1!C77="","",[1]Sheet1!C77)</f>
        <v>175</v>
      </c>
      <c r="C77">
        <f>IF([1]Sheet1!D77="","",[1]Sheet1!D77)</f>
        <v>20</v>
      </c>
      <c r="D77">
        <f>IF([1]Sheet1!E77="","",[1]Sheet1!E77)</f>
        <v>7000</v>
      </c>
      <c r="E77" t="str">
        <f>IF([1]Sheet1!F77="","",[1]Sheet1!F77)</f>
        <v>Consumer Durables</v>
      </c>
      <c r="F77" t="str">
        <f>IF([1]Sheet1!G77="","",[1]Sheet1!G77)</f>
        <v>Other Consumer Specialties</v>
      </c>
      <c r="G77" t="str">
        <f>IF([1]Sheet1!H77="","",[1]Sheet1!H77)</f>
        <v xml:space="preserve">TITAN COMPANY LIMITED               </v>
      </c>
      <c r="H77" t="str">
        <f>IF([1]Sheet1!I77="","",[1]Sheet1!I77)</f>
        <v>TITAN</v>
      </c>
      <c r="I77" t="str">
        <f>IF([1]Sheet1!J77="","",[1]Sheet1!J77)</f>
        <v>NSE:TITAN!1</v>
      </c>
      <c r="J77" t="str">
        <f>IF([1]Sheet1!K77="","",[1]Sheet1!K77)</f>
        <v>Titan Company Ltd.</v>
      </c>
      <c r="K77" t="str">
        <f>IF([1]Sheet1!L77="","",[1]Sheet1!L77)</f>
        <v>#fc5a5a64</v>
      </c>
      <c r="L77">
        <f>IF([1]Sheet1!M77="","",[1]Sheet1!M77)</f>
        <v>3785.6</v>
      </c>
      <c r="M77">
        <f>IF([1]Sheet1!N77="","",[1]Sheet1!N77)</f>
        <v>-0.89144290000000004</v>
      </c>
      <c r="N77">
        <f>IF([1]Sheet1!O77="","",[1]Sheet1!O77)</f>
        <v>-34.049999999999997</v>
      </c>
      <c r="O77">
        <f>IF([1]Sheet1!P77="","",[1]Sheet1!P77)</f>
        <v>4172875</v>
      </c>
      <c r="P77">
        <f>IF([1]Sheet1!Q77="","",[1]Sheet1!Q77)</f>
        <v>-1.3854424999999999</v>
      </c>
      <c r="Q77">
        <f>IF([1]Sheet1!R77="","",[1]Sheet1!R77)</f>
        <v>-58625</v>
      </c>
      <c r="R77">
        <f>IF([1]Sheet1!S77="","",[1]Sheet1!S77)</f>
        <v>2369</v>
      </c>
      <c r="S77">
        <f>IF([1]Sheet1!T77="","",[1]Sheet1!T77)</f>
        <v>-0.89144290000000004</v>
      </c>
      <c r="T77">
        <f>IF([1]Sheet1!U77="","",[1]Sheet1!U77)</f>
        <v>-9018</v>
      </c>
      <c r="U77" t="str">
        <f>IF([1]Sheet1!V77="","",[1]Sheet1!V77)</f>
        <v>Long Unwinding</v>
      </c>
      <c r="V77">
        <f>IF([1]Sheet1!W77="","",[1]Sheet1!W77)</f>
        <v>3780</v>
      </c>
      <c r="W77">
        <f>IF([1]Sheet1!X77="","",[1]Sheet1!X77)</f>
        <v>3760</v>
      </c>
      <c r="X77">
        <f>IF([1]Sheet1!Y77="","",[1]Sheet1!Y77)</f>
        <v>3740</v>
      </c>
      <c r="Y77">
        <f>IF([1]Sheet1!Z77="","",[1]Sheet1!Z77)</f>
        <v>3720</v>
      </c>
      <c r="Z77">
        <f>IF([1]Sheet1!AA77="","",[1]Sheet1!AA77)</f>
        <v>3700</v>
      </c>
      <c r="AA77">
        <f>IF([1]Sheet1!AB77="","",[1]Sheet1!AB77)</f>
        <v>3800</v>
      </c>
      <c r="AB77">
        <f>IF([1]Sheet1!AC77="","",[1]Sheet1!AC77)</f>
        <v>3820</v>
      </c>
      <c r="AC77">
        <f>IF([1]Sheet1!AD77="","",[1]Sheet1!AD77)</f>
        <v>3840</v>
      </c>
      <c r="AD77">
        <f>IF([1]Sheet1!AE77="","",[1]Sheet1!AE77)</f>
        <v>3860</v>
      </c>
      <c r="AE77" t="str">
        <f>IF([1]Sheet1!AF77="","",[1]Sheet1!AF77)</f>
        <v>3,810.60</v>
      </c>
      <c r="AF77" t="str">
        <f>IF([1]Sheet1!AG77="","",[1]Sheet1!AG77)</f>
        <v>3,833.95</v>
      </c>
      <c r="AG77" t="str">
        <f>IF([1]Sheet1!AH77="","",[1]Sheet1!AH77)</f>
        <v>23.35</v>
      </c>
      <c r="AH77" t="str">
        <f>IF([1]Sheet1!AI77="","",[1]Sheet1!AI77)</f>
        <v>0.61</v>
      </c>
      <c r="AI77" t="str">
        <f>IF([1]Sheet1!AJ77="","",[1]Sheet1!AJ77)</f>
        <v>3,833.95</v>
      </c>
      <c r="AJ77">
        <f>IF([1]Sheet1!AK77="","",[1]Sheet1!AK77)</f>
        <v>564</v>
      </c>
      <c r="AK77" t="str">
        <f>IF([1]Sheet1!AL77="","",[1]Sheet1!AL77)</f>
        <v>0.22</v>
      </c>
      <c r="AL77" t="str">
        <f>IF([1]Sheet1!AM77="","",[1]Sheet1!AM77)</f>
        <v>-</v>
      </c>
      <c r="AM77" t="str">
        <f>IF([1]Sheet1!AN77="","",[1]Sheet1!AN77)</f>
        <v>-</v>
      </c>
      <c r="AN77" t="str">
        <f>IF([1]Sheet1!AO77="","",[1]Sheet1!AO77)</f>
        <v>-</v>
      </c>
      <c r="AO77" t="str">
        <f>IF([1]Sheet1!AP77="","",[1]Sheet1!AP77)</f>
        <v>VR112</v>
      </c>
      <c r="AP77" t="b">
        <f>IF([1]Sheet1!AQ77="","",[1]Sheet1!AQ77)</f>
        <v>0</v>
      </c>
      <c r="AQ77">
        <f>IF([1]Sheet1!AR77="","",[1]Sheet1!AR77)</f>
        <v>0</v>
      </c>
      <c r="AR77">
        <f>IF([1]Sheet1!AS77="","",[1]Sheet1!AS77)</f>
        <v>0</v>
      </c>
      <c r="AS77">
        <f>IF([1]Sheet1!AT77="","",[1]Sheet1!AT77)</f>
        <v>0</v>
      </c>
      <c r="AT77">
        <f>IF([1]Sheet1!AU77="","",[1]Sheet1!AU77)</f>
        <v>0</v>
      </c>
      <c r="AU77">
        <f>IF([1]Sheet1!AV77="","",[1]Sheet1!AV77)</f>
        <v>0</v>
      </c>
      <c r="AV77">
        <f>IF([1]Sheet1!AW77="","",[1]Sheet1!AW77)</f>
        <v>0</v>
      </c>
      <c r="AW77">
        <f>IF([1]Sheet1!AX77="","",[1]Sheet1!AX77)</f>
        <v>0</v>
      </c>
      <c r="AX77">
        <f>IF([1]Sheet1!AY77="","",[1]Sheet1!AY77)</f>
        <v>0</v>
      </c>
      <c r="AY77">
        <f>IF([1]Sheet1!AZ77="","",[1]Sheet1!AZ77)</f>
        <v>0</v>
      </c>
      <c r="AZ77" t="b">
        <f>IF([1]Sheet1!BA77="","",[1]Sheet1!BA77)</f>
        <v>0</v>
      </c>
      <c r="BA77" t="b">
        <f>IF([1]Sheet1!BB77="","",[1]Sheet1!BB77)</f>
        <v>0</v>
      </c>
      <c r="BB77" t="b">
        <f>IF([1]Sheet1!BC77="","",[1]Sheet1!BC77)</f>
        <v>0</v>
      </c>
      <c r="BC77" t="b">
        <f>IF([1]Sheet1!BD77="","",[1]Sheet1!BD77)</f>
        <v>0</v>
      </c>
      <c r="BD77">
        <f>IF([1]Sheet1!BE77="","",[1]Sheet1!BE77)</f>
        <v>24.31</v>
      </c>
      <c r="BE77">
        <f>IF([1]Sheet1!BF77="","",[1]Sheet1!BF77)</f>
        <v>22.37</v>
      </c>
      <c r="BF77">
        <f>IF([1]Sheet1!BG77="","",[1]Sheet1!BG77)</f>
        <v>-4.5199999999999996</v>
      </c>
      <c r="BG77">
        <f>IF([1]Sheet1!BH77="","",[1]Sheet1!BH77)</f>
        <v>77.42</v>
      </c>
      <c r="BH77">
        <f>IF([1]Sheet1!BI77="","",[1]Sheet1!BI77)</f>
        <v>77.78</v>
      </c>
      <c r="BI77">
        <f>IF([1]Sheet1!BJ77="","",[1]Sheet1!BJ77)</f>
        <v>52.87</v>
      </c>
      <c r="BJ77" t="b">
        <f>IF([1]Sheet1!BK77="","",[1]Sheet1!BK77)</f>
        <v>1</v>
      </c>
      <c r="BK77">
        <f>IF([1]Sheet1!BL77="","",[1]Sheet1!BL77)</f>
        <v>0.6</v>
      </c>
      <c r="BL77">
        <f>IF([1]Sheet1!BM77="","",[1]Sheet1!BM77)</f>
        <v>-4.0999999999999996</v>
      </c>
      <c r="BM77">
        <f>IF([1]Sheet1!BN77="","",[1]Sheet1!BN77)</f>
        <v>20.440000000000001</v>
      </c>
      <c r="BN77" t="str">
        <f>IF([1]Sheet1!BO77="","",[1]Sheet1!BO77)</f>
        <v>2024-02-01</v>
      </c>
      <c r="BO77" t="str">
        <f>IF([1]Sheet1!BP77="","",[1]Sheet1!BP77)</f>
        <v>FMCG</v>
      </c>
      <c r="BP77">
        <f>IF([1]Sheet1!BQ77="","",[1]Sheet1!BQ77)</f>
        <v>3783.35</v>
      </c>
      <c r="BQ77">
        <f>IF([1]Sheet1!BR77="","",[1]Sheet1!BR77)</f>
        <v>1.45</v>
      </c>
      <c r="BR77">
        <f>IF([1]Sheet1!BS77="","",[1]Sheet1!BS77)</f>
        <v>-36.299999999999997</v>
      </c>
      <c r="BS77">
        <f>IF([1]Sheet1!BT77="","",[1]Sheet1!BT77)</f>
        <v>-0.95</v>
      </c>
      <c r="BT77" t="b">
        <f>IF([1]Sheet1!BU77="","",[1]Sheet1!BU77)</f>
        <v>0</v>
      </c>
      <c r="BU77" t="b">
        <f>IF([1]Sheet1!BV77="","",[1]Sheet1!BV77)</f>
        <v>1</v>
      </c>
      <c r="BV77" t="str">
        <f>IF([1]Sheet1!BW77="","",[1]Sheet1!BW77)</f>
        <v>BULLISH</v>
      </c>
      <c r="BW77">
        <f>IF([1]Sheet1!BX77="","",[1]Sheet1!BX77)</f>
        <v>9.69</v>
      </c>
      <c r="BX77">
        <f>IF([1]Sheet1!BY77="","",[1]Sheet1!BY77)</f>
        <v>0.56000000000000005</v>
      </c>
      <c r="BY77">
        <f>IF([1]Sheet1!BZ77="","",[1]Sheet1!BZ77)</f>
        <v>37.33</v>
      </c>
      <c r="BZ77">
        <f>IF([1]Sheet1!CA77="","",[1]Sheet1!CA77)</f>
        <v>3783.35</v>
      </c>
      <c r="CA77">
        <f>IF([1]Sheet1!CB77="","",[1]Sheet1!CB77)</f>
        <v>-4.5199999999999996</v>
      </c>
      <c r="CB77" t="str">
        <f>IF([1]Sheet1!CC77="","",[1]Sheet1!CC77)</f>
        <v>Long Buildup</v>
      </c>
      <c r="CC77">
        <f>IF([1]Sheet1!CD77="","",[1]Sheet1!CD77)</f>
        <v>0.73</v>
      </c>
      <c r="CD77">
        <f>IF([1]Sheet1!CE77="","",[1]Sheet1!CE77)</f>
        <v>-0.95</v>
      </c>
      <c r="CE77">
        <f>IF([1]Sheet1!CF77="","",[1]Sheet1!CF77)</f>
        <v>-77.42</v>
      </c>
      <c r="CF77" t="str">
        <f>IF([1]Sheet1!CG77="","",[1]Sheet1!CG77)</f>
        <v>Short Buildup</v>
      </c>
      <c r="CG77">
        <f>IF([1]Sheet1!CH77="","",[1]Sheet1!CH77)</f>
        <v>85.32</v>
      </c>
      <c r="CH77" t="str">
        <f>IF([1]Sheet1!CI77="","",[1]Sheet1!CI77)</f>
        <v>NSE:TITAN1!</v>
      </c>
      <c r="CI77">
        <f>IF([1]Sheet1!CJ77="","",[1]Sheet1!CJ77)</f>
        <v>43</v>
      </c>
      <c r="CJ77">
        <f>IF([1]Sheet1!CK77="","",[1]Sheet1!CK77)</f>
        <v>3724.45</v>
      </c>
      <c r="CK77">
        <f>IF([1]Sheet1!CL77="","",[1]Sheet1!CL77)</f>
        <v>0</v>
      </c>
      <c r="CL77">
        <f>IF([1]Sheet1!CM77="","",[1]Sheet1!CM77)</f>
        <v>0</v>
      </c>
      <c r="CM77" t="str">
        <f>IF([1]Sheet1!CN77="","",[1]Sheet1!CN77)</f>
        <v>Sell</v>
      </c>
      <c r="CN77" t="str">
        <f>IF([1]Sheet1!CO77="","",[1]Sheet1!CO77)</f>
        <v>LAST_WINNER</v>
      </c>
      <c r="CO77">
        <f>IF([1]Sheet1!CP77="","",[1]Sheet1!CP77)</f>
        <v>17</v>
      </c>
      <c r="CP77">
        <f>IF([1]Sheet1!CQ77="","",[1]Sheet1!CQ77)</f>
        <v>3840</v>
      </c>
      <c r="CQ77" t="str">
        <f>IF([1]Sheet1!CR77="","",[1]Sheet1!CR77)</f>
        <v>BULLISH</v>
      </c>
      <c r="CR77" t="str">
        <f>IF([1]Sheet1!CS77="","",[1]Sheet1!CS77)</f>
        <v>BEARISH</v>
      </c>
      <c r="CS77" t="b">
        <f>IF([1]Sheet1!CT77="","",[1]Sheet1!CT77)</f>
        <v>0</v>
      </c>
      <c r="CT77" t="str">
        <f>IF([1]Sheet1!CU77="","",[1]Sheet1!CU77)</f>
        <v>BULLISH_ALIGNMENT</v>
      </c>
      <c r="CU77" t="str">
        <f>IF([1]Sheet1!CV77="","",[1]Sheet1!CV77)</f>
        <v>na</v>
      </c>
      <c r="CV77" t="str">
        <f>IF([1]Sheet1!CW77="","",[1]Sheet1!CW77)</f>
        <v>BEARISH</v>
      </c>
      <c r="CW77">
        <f>IF([1]Sheet1!CX77="","",[1]Sheet1!CX77)</f>
        <v>1</v>
      </c>
      <c r="CX77">
        <f>IF([1]Sheet1!CY77="","",[1]Sheet1!CY77)</f>
        <v>1</v>
      </c>
      <c r="CY77" t="b">
        <f>IF([1]Sheet1!CZ77="","",[1]Sheet1!CZ77)</f>
        <v>1</v>
      </c>
      <c r="CZ77">
        <f>IF([1]Sheet1!DA77="","",[1]Sheet1!DA77)</f>
        <v>12.82</v>
      </c>
      <c r="DA77">
        <f>IF([1]Sheet1!DB77="","",[1]Sheet1!DB77)</f>
        <v>13.27</v>
      </c>
      <c r="DB77" t="str">
        <f>IF([1]Sheet1!DC77="","",[1]Sheet1!DC77)</f>
        <v/>
      </c>
      <c r="DC77" t="b">
        <f t="shared" si="4"/>
        <v>0</v>
      </c>
      <c r="DD77" t="b">
        <f t="shared" si="5"/>
        <v>0</v>
      </c>
      <c r="DE77" t="b">
        <f t="shared" si="6"/>
        <v>0</v>
      </c>
      <c r="DF77" t="b">
        <f t="shared" si="7"/>
        <v>0</v>
      </c>
      <c r="DG77" t="str">
        <f>IF([1]Sheet1!DH77="","",[1]Sheet1!DH77)</f>
        <v/>
      </c>
    </row>
    <row r="78" spans="1:111" x14ac:dyDescent="0.25">
      <c r="A78" t="str">
        <f>IF([1]Sheet1!B78="","",[1]Sheet1!B78)</f>
        <v>GLENMARK</v>
      </c>
      <c r="B78">
        <f>IF([1]Sheet1!C78="","",[1]Sheet1!C78)</f>
        <v>725</v>
      </c>
      <c r="C78">
        <f>IF([1]Sheet1!D78="","",[1]Sheet1!D78)</f>
        <v>10</v>
      </c>
      <c r="D78">
        <f>IF([1]Sheet1!E78="","",[1]Sheet1!E78)</f>
        <v>29000</v>
      </c>
      <c r="E78" t="str">
        <f>IF([1]Sheet1!F78="","",[1]Sheet1!F78)</f>
        <v>Health Technology</v>
      </c>
      <c r="F78" t="str">
        <f>IF([1]Sheet1!G78="","",[1]Sheet1!G78)</f>
        <v>Pharmaceuticals: Major</v>
      </c>
      <c r="G78" t="str">
        <f>IF([1]Sheet1!H78="","",[1]Sheet1!H78)</f>
        <v xml:space="preserve">GLENMARK PHARMACEUTICALS            </v>
      </c>
      <c r="H78" t="str">
        <f>IF([1]Sheet1!I78="","",[1]Sheet1!I78)</f>
        <v>GLENMARK</v>
      </c>
      <c r="I78" t="str">
        <f>IF([1]Sheet1!J78="","",[1]Sheet1!J78)</f>
        <v>NSE:GLENMARK!1</v>
      </c>
      <c r="J78" t="str">
        <f>IF([1]Sheet1!K78="","",[1]Sheet1!K78)</f>
        <v>Glenmark Pharmaceuticals Ltd.</v>
      </c>
      <c r="K78" t="str">
        <f>IF([1]Sheet1!L78="","",[1]Sheet1!L78)</f>
        <v>#fc5a5a64</v>
      </c>
      <c r="L78">
        <f>IF([1]Sheet1!M78="","",[1]Sheet1!M78)</f>
        <v>873.5</v>
      </c>
      <c r="M78">
        <f>IF([1]Sheet1!N78="","",[1]Sheet1!N78)</f>
        <v>-0.89067909999999995</v>
      </c>
      <c r="N78">
        <f>IF([1]Sheet1!O78="","",[1]Sheet1!O78)</f>
        <v>-7.85</v>
      </c>
      <c r="O78">
        <f>IF([1]Sheet1!P78="","",[1]Sheet1!P78)</f>
        <v>8526725</v>
      </c>
      <c r="P78">
        <f>IF([1]Sheet1!Q78="","",[1]Sheet1!Q78)</f>
        <v>-6.5994282000000002</v>
      </c>
      <c r="Q78">
        <f>IF([1]Sheet1!R78="","",[1]Sheet1!R78)</f>
        <v>-602475</v>
      </c>
      <c r="R78">
        <f>IF([1]Sheet1!S78="","",[1]Sheet1!S78)</f>
        <v>1555</v>
      </c>
      <c r="S78">
        <f>IF([1]Sheet1!T78="","",[1]Sheet1!T78)</f>
        <v>-0.89067909999999995</v>
      </c>
      <c r="T78">
        <f>IF([1]Sheet1!U78="","",[1]Sheet1!U78)</f>
        <v>-2389</v>
      </c>
      <c r="U78" t="str">
        <f>IF([1]Sheet1!V78="","",[1]Sheet1!V78)</f>
        <v>Long Unwinding</v>
      </c>
      <c r="V78">
        <f>IF([1]Sheet1!W78="","",[1]Sheet1!W78)</f>
        <v>870</v>
      </c>
      <c r="W78">
        <f>IF([1]Sheet1!X78="","",[1]Sheet1!X78)</f>
        <v>860</v>
      </c>
      <c r="X78">
        <f>IF([1]Sheet1!Y78="","",[1]Sheet1!Y78)</f>
        <v>850</v>
      </c>
      <c r="Y78">
        <f>IF([1]Sheet1!Z78="","",[1]Sheet1!Z78)</f>
        <v>840</v>
      </c>
      <c r="Z78">
        <f>IF([1]Sheet1!AA78="","",[1]Sheet1!AA78)</f>
        <v>830</v>
      </c>
      <c r="AA78">
        <f>IF([1]Sheet1!AB78="","",[1]Sheet1!AB78)</f>
        <v>880</v>
      </c>
      <c r="AB78">
        <f>IF([1]Sheet1!AC78="","",[1]Sheet1!AC78)</f>
        <v>890</v>
      </c>
      <c r="AC78">
        <f>IF([1]Sheet1!AD78="","",[1]Sheet1!AD78)</f>
        <v>900</v>
      </c>
      <c r="AD78">
        <f>IF([1]Sheet1!AE78="","",[1]Sheet1!AE78)</f>
        <v>910</v>
      </c>
      <c r="AE78" t="str">
        <f>IF([1]Sheet1!AF78="","",[1]Sheet1!AF78)</f>
        <v>879.15</v>
      </c>
      <c r="AF78" t="str">
        <f>IF([1]Sheet1!AG78="","",[1]Sheet1!AG78)</f>
        <v>884.90</v>
      </c>
      <c r="AG78" t="str">
        <f>IF([1]Sheet1!AH78="","",[1]Sheet1!AH78)</f>
        <v>5.75</v>
      </c>
      <c r="AH78" t="str">
        <f>IF([1]Sheet1!AI78="","",[1]Sheet1!AI78)</f>
        <v>0.65</v>
      </c>
      <c r="AI78" t="str">
        <f>IF([1]Sheet1!AJ78="","",[1]Sheet1!AJ78)</f>
        <v>884.90</v>
      </c>
      <c r="AJ78">
        <f>IF([1]Sheet1!AK78="","",[1]Sheet1!AK78)</f>
        <v>484</v>
      </c>
      <c r="AK78" t="str">
        <f>IF([1]Sheet1!AL78="","",[1]Sheet1!AL78)</f>
        <v>0.04</v>
      </c>
      <c r="AL78" t="str">
        <f>IF([1]Sheet1!AM78="","",[1]Sheet1!AM78)</f>
        <v>-</v>
      </c>
      <c r="AM78" t="str">
        <f>IF([1]Sheet1!AN78="","",[1]Sheet1!AN78)</f>
        <v>-</v>
      </c>
      <c r="AN78" t="str">
        <f>IF([1]Sheet1!AO78="","",[1]Sheet1!AO78)</f>
        <v>-</v>
      </c>
      <c r="AO78" t="str">
        <f>IF([1]Sheet1!AP78="","",[1]Sheet1!AP78)</f>
        <v>VR117</v>
      </c>
      <c r="AP78" t="b">
        <f>IF([1]Sheet1!AQ78="","",[1]Sheet1!AQ78)</f>
        <v>0</v>
      </c>
      <c r="AQ78">
        <f>IF([1]Sheet1!AR78="","",[1]Sheet1!AR78)</f>
        <v>0</v>
      </c>
      <c r="AR78">
        <f>IF([1]Sheet1!AS78="","",[1]Sheet1!AS78)</f>
        <v>0</v>
      </c>
      <c r="AS78">
        <f>IF([1]Sheet1!AT78="","",[1]Sheet1!AT78)</f>
        <v>0</v>
      </c>
      <c r="AT78">
        <f>IF([1]Sheet1!AU78="","",[1]Sheet1!AU78)</f>
        <v>0</v>
      </c>
      <c r="AU78">
        <f>IF([1]Sheet1!AV78="","",[1]Sheet1!AV78)</f>
        <v>0</v>
      </c>
      <c r="AV78">
        <f>IF([1]Sheet1!AW78="","",[1]Sheet1!AW78)</f>
        <v>0</v>
      </c>
      <c r="AW78">
        <f>IF([1]Sheet1!AX78="","",[1]Sheet1!AX78)</f>
        <v>0</v>
      </c>
      <c r="AX78">
        <f>IF([1]Sheet1!AY78="","",[1]Sheet1!AY78)</f>
        <v>0</v>
      </c>
      <c r="AY78">
        <f>IF([1]Sheet1!AZ78="","",[1]Sheet1!AZ78)</f>
        <v>0</v>
      </c>
      <c r="AZ78" t="b">
        <f>IF([1]Sheet1!BA78="","",[1]Sheet1!BA78)</f>
        <v>0</v>
      </c>
      <c r="BA78" t="b">
        <f>IF([1]Sheet1!BB78="","",[1]Sheet1!BB78)</f>
        <v>0</v>
      </c>
      <c r="BB78" t="b">
        <f>IF([1]Sheet1!BC78="","",[1]Sheet1!BC78)</f>
        <v>0</v>
      </c>
      <c r="BC78" t="b">
        <f>IF([1]Sheet1!BD78="","",[1]Sheet1!BD78)</f>
        <v>0</v>
      </c>
      <c r="BD78">
        <f>IF([1]Sheet1!BE78="","",[1]Sheet1!BE78)</f>
        <v>34.94</v>
      </c>
      <c r="BE78">
        <f>IF([1]Sheet1!BF78="","",[1]Sheet1!BF78)</f>
        <v>33.04</v>
      </c>
      <c r="BF78">
        <f>IF([1]Sheet1!BG78="","",[1]Sheet1!BG78)</f>
        <v>-1.87</v>
      </c>
      <c r="BG78">
        <f>IF([1]Sheet1!BH78="","",[1]Sheet1!BH78)</f>
        <v>59.88</v>
      </c>
      <c r="BH78">
        <f>IF([1]Sheet1!BI78="","",[1]Sheet1!BI78)</f>
        <v>47.62</v>
      </c>
      <c r="BI78">
        <f>IF([1]Sheet1!BJ78="","",[1]Sheet1!BJ78)</f>
        <v>40.17</v>
      </c>
      <c r="BJ78" t="b">
        <f>IF([1]Sheet1!BK78="","",[1]Sheet1!BK78)</f>
        <v>0</v>
      </c>
      <c r="BK78">
        <f>IF([1]Sheet1!BL78="","",[1]Sheet1!BL78)</f>
        <v>0.46</v>
      </c>
      <c r="BL78">
        <f>IF([1]Sheet1!BM78="","",[1]Sheet1!BM78)</f>
        <v>28.79</v>
      </c>
      <c r="BM78">
        <f>IF([1]Sheet1!BN78="","",[1]Sheet1!BN78)</f>
        <v>31.14</v>
      </c>
      <c r="BN78">
        <f>IF([1]Sheet1!BO78="","",[1]Sheet1!BO78)</f>
        <v>0</v>
      </c>
      <c r="BO78" t="str">
        <f>IF([1]Sheet1!BP78="","",[1]Sheet1!BP78)</f>
        <v>HEALTHCARE</v>
      </c>
      <c r="BP78">
        <f>IF([1]Sheet1!BQ78="","",[1]Sheet1!BQ78)</f>
        <v>873.25</v>
      </c>
      <c r="BQ78">
        <f>IF([1]Sheet1!BR78="","",[1]Sheet1!BR78)</f>
        <v>2.46</v>
      </c>
      <c r="BR78">
        <f>IF([1]Sheet1!BS78="","",[1]Sheet1!BS78)</f>
        <v>-8.1</v>
      </c>
      <c r="BS78">
        <f>IF([1]Sheet1!BT78="","",[1]Sheet1!BT78)</f>
        <v>-0.92</v>
      </c>
      <c r="BT78" t="b">
        <f>IF([1]Sheet1!BU78="","",[1]Sheet1!BU78)</f>
        <v>0</v>
      </c>
      <c r="BU78" t="b">
        <f>IF([1]Sheet1!BV78="","",[1]Sheet1!BV78)</f>
        <v>0</v>
      </c>
      <c r="BV78">
        <f>IF([1]Sheet1!BW78="","",[1]Sheet1!BW78)</f>
        <v>0</v>
      </c>
      <c r="BW78">
        <f>IF([1]Sheet1!BX78="","",[1]Sheet1!BX78)</f>
        <v>13.52</v>
      </c>
      <c r="BX78">
        <f>IF([1]Sheet1!BY78="","",[1]Sheet1!BY78)</f>
        <v>-4.4000000000000004</v>
      </c>
      <c r="BY78">
        <f>IF([1]Sheet1!BZ78="","",[1]Sheet1!BZ78)</f>
        <v>43.61</v>
      </c>
      <c r="BZ78">
        <f>IF([1]Sheet1!CA78="","",[1]Sheet1!CA78)</f>
        <v>873.25</v>
      </c>
      <c r="CA78">
        <f>IF([1]Sheet1!CB78="","",[1]Sheet1!CB78)</f>
        <v>-1.87</v>
      </c>
      <c r="CB78" t="str">
        <f>IF([1]Sheet1!CC78="","",[1]Sheet1!CC78)</f>
        <v>Significant Short Buildup</v>
      </c>
      <c r="CC78">
        <f>IF([1]Sheet1!CD78="","",[1]Sheet1!CD78)</f>
        <v>4.05</v>
      </c>
      <c r="CD78">
        <f>IF([1]Sheet1!CE78="","",[1]Sheet1!CE78)</f>
        <v>-0.92</v>
      </c>
      <c r="CE78">
        <f>IF([1]Sheet1!CF78="","",[1]Sheet1!CF78)</f>
        <v>-60.5</v>
      </c>
      <c r="CF78" t="str">
        <f>IF([1]Sheet1!CG78="","",[1]Sheet1!CG78)</f>
        <v>Short Buildup</v>
      </c>
      <c r="CG78">
        <f>IF([1]Sheet1!CH78="","",[1]Sheet1!CH78)</f>
        <v>86.51</v>
      </c>
      <c r="CH78" t="str">
        <f>IF([1]Sheet1!CI78="","",[1]Sheet1!CI78)</f>
        <v>NSE:GLENMARK1!</v>
      </c>
      <c r="CI78">
        <f>IF([1]Sheet1!CJ78="","",[1]Sheet1!CJ78)</f>
        <v>0</v>
      </c>
      <c r="CJ78">
        <f>IF([1]Sheet1!CK78="","",[1]Sheet1!CK78)</f>
        <v>0</v>
      </c>
      <c r="CK78">
        <f>IF([1]Sheet1!CL78="","",[1]Sheet1!CL78)</f>
        <v>0</v>
      </c>
      <c r="CL78">
        <f>IF([1]Sheet1!CM78="","",[1]Sheet1!CM78)</f>
        <v>0</v>
      </c>
      <c r="CM78">
        <f>IF([1]Sheet1!CN78="","",[1]Sheet1!CN78)</f>
        <v>0</v>
      </c>
      <c r="CN78">
        <f>IF([1]Sheet1!CO78="","",[1]Sheet1!CO78)</f>
        <v>0</v>
      </c>
      <c r="CO78">
        <f>IF([1]Sheet1!CP78="","",[1]Sheet1!CP78)</f>
        <v>0</v>
      </c>
      <c r="CP78">
        <f>IF([1]Sheet1!CQ78="","",[1]Sheet1!CQ78)</f>
        <v>0</v>
      </c>
      <c r="CQ78" t="str">
        <f>IF([1]Sheet1!CR78="","",[1]Sheet1!CR78)</f>
        <v>BEARISH</v>
      </c>
      <c r="CR78" t="str">
        <f>IF([1]Sheet1!CS78="","",[1]Sheet1!CS78)</f>
        <v>BEARISH</v>
      </c>
      <c r="CS78" t="b">
        <f>IF([1]Sheet1!CT78="","",[1]Sheet1!CT78)</f>
        <v>1</v>
      </c>
      <c r="CT78" t="str">
        <f>IF([1]Sheet1!CU78="","",[1]Sheet1!CU78)</f>
        <v>na</v>
      </c>
      <c r="CU78" t="str">
        <f>IF([1]Sheet1!CV78="","",[1]Sheet1!CV78)</f>
        <v>na</v>
      </c>
      <c r="CV78" t="str">
        <f>IF([1]Sheet1!CW78="","",[1]Sheet1!CW78)</f>
        <v>na</v>
      </c>
      <c r="CW78">
        <f>IF([1]Sheet1!CX78="","",[1]Sheet1!CX78)</f>
        <v>0</v>
      </c>
      <c r="CX78">
        <f>IF([1]Sheet1!CY78="","",[1]Sheet1!CY78)</f>
        <v>0</v>
      </c>
      <c r="CY78" t="b">
        <f>IF([1]Sheet1!CZ78="","",[1]Sheet1!CZ78)</f>
        <v>0</v>
      </c>
      <c r="CZ78">
        <f>IF([1]Sheet1!DA78="","",[1]Sheet1!DA78)</f>
        <v>61.31</v>
      </c>
      <c r="DA78">
        <f>IF([1]Sheet1!DB78="","",[1]Sheet1!DB78)</f>
        <v>62.18</v>
      </c>
      <c r="DB78" t="str">
        <f>IF([1]Sheet1!DC78="","",[1]Sheet1!DC78)</f>
        <v/>
      </c>
      <c r="DC78" t="b">
        <f t="shared" si="4"/>
        <v>0</v>
      </c>
      <c r="DD78" t="b">
        <f t="shared" si="5"/>
        <v>0</v>
      </c>
      <c r="DE78" t="b">
        <f t="shared" si="6"/>
        <v>0</v>
      </c>
      <c r="DF78" t="b">
        <f t="shared" si="7"/>
        <v>0</v>
      </c>
      <c r="DG78" t="str">
        <f>IF([1]Sheet1!DH78="","",[1]Sheet1!DH78)</f>
        <v/>
      </c>
    </row>
    <row r="79" spans="1:111" x14ac:dyDescent="0.25">
      <c r="A79" t="str">
        <f>IF([1]Sheet1!B79="","",[1]Sheet1!B79)</f>
        <v>DRREDDY</v>
      </c>
      <c r="B79">
        <f>IF([1]Sheet1!C79="","",[1]Sheet1!C79)</f>
        <v>125</v>
      </c>
      <c r="C79">
        <f>IF([1]Sheet1!D79="","",[1]Sheet1!D79)</f>
        <v>50</v>
      </c>
      <c r="D79">
        <f>IF([1]Sheet1!E79="","",[1]Sheet1!E79)</f>
        <v>3750</v>
      </c>
      <c r="E79" t="str">
        <f>IF([1]Sheet1!F79="","",[1]Sheet1!F79)</f>
        <v>Health Technology</v>
      </c>
      <c r="F79" t="str">
        <f>IF([1]Sheet1!G79="","",[1]Sheet1!G79)</f>
        <v>Pharmaceuticals: Major</v>
      </c>
      <c r="G79" t="str">
        <f>IF([1]Sheet1!H79="","",[1]Sheet1!H79)</f>
        <v xml:space="preserve">DR. REDDY S LABORATORIES            </v>
      </c>
      <c r="H79" t="str">
        <f>IF([1]Sheet1!I79="","",[1]Sheet1!I79)</f>
        <v>DRREDDY</v>
      </c>
      <c r="I79" t="str">
        <f>IF([1]Sheet1!J79="","",[1]Sheet1!J79)</f>
        <v>NSE:DRREDDY!1</v>
      </c>
      <c r="J79" t="str">
        <f>IF([1]Sheet1!K79="","",[1]Sheet1!K79)</f>
        <v>Dr. Reddy's Laboratories Ltd.</v>
      </c>
      <c r="K79" t="str">
        <f>IF([1]Sheet1!L79="","",[1]Sheet1!L79)</f>
        <v>#fc5a5a63</v>
      </c>
      <c r="L79">
        <f>IF([1]Sheet1!M79="","",[1]Sheet1!M79)</f>
        <v>5633.05</v>
      </c>
      <c r="M79">
        <f>IF([1]Sheet1!N79="","",[1]Sheet1!N79)</f>
        <v>-0.87370440000000005</v>
      </c>
      <c r="N79">
        <f>IF([1]Sheet1!O79="","",[1]Sheet1!O79)</f>
        <v>-49.65</v>
      </c>
      <c r="O79">
        <f>IF([1]Sheet1!P79="","",[1]Sheet1!P79)</f>
        <v>1846375</v>
      </c>
      <c r="P79">
        <f>IF([1]Sheet1!Q79="","",[1]Sheet1!Q79)</f>
        <v>-3.2234815999999999</v>
      </c>
      <c r="Q79">
        <f>IF([1]Sheet1!R79="","",[1]Sheet1!R79)</f>
        <v>-61500</v>
      </c>
      <c r="R79">
        <f>IF([1]Sheet1!S79="","",[1]Sheet1!S79)</f>
        <v>1681</v>
      </c>
      <c r="S79">
        <f>IF([1]Sheet1!T79="","",[1]Sheet1!T79)</f>
        <v>-0.87370440000000005</v>
      </c>
      <c r="T79">
        <f>IF([1]Sheet1!U79="","",[1]Sheet1!U79)</f>
        <v>-1964</v>
      </c>
      <c r="U79" t="str">
        <f>IF([1]Sheet1!V79="","",[1]Sheet1!V79)</f>
        <v>Long Unwinding</v>
      </c>
      <c r="V79">
        <f>IF([1]Sheet1!W79="","",[1]Sheet1!W79)</f>
        <v>5600</v>
      </c>
      <c r="W79">
        <f>IF([1]Sheet1!X79="","",[1]Sheet1!X79)</f>
        <v>5550</v>
      </c>
      <c r="X79">
        <f>IF([1]Sheet1!Y79="","",[1]Sheet1!Y79)</f>
        <v>5500</v>
      </c>
      <c r="Y79">
        <f>IF([1]Sheet1!Z79="","",[1]Sheet1!Z79)</f>
        <v>5450</v>
      </c>
      <c r="Z79">
        <f>IF([1]Sheet1!AA79="","",[1]Sheet1!AA79)</f>
        <v>5400</v>
      </c>
      <c r="AA79">
        <f>IF([1]Sheet1!AB79="","",[1]Sheet1!AB79)</f>
        <v>5650</v>
      </c>
      <c r="AB79">
        <f>IF([1]Sheet1!AC79="","",[1]Sheet1!AC79)</f>
        <v>5700</v>
      </c>
      <c r="AC79">
        <f>IF([1]Sheet1!AD79="","",[1]Sheet1!AD79)</f>
        <v>5750</v>
      </c>
      <c r="AD79">
        <f>IF([1]Sheet1!AE79="","",[1]Sheet1!AE79)</f>
        <v>5800</v>
      </c>
      <c r="AE79" t="str">
        <f>IF([1]Sheet1!AF79="","",[1]Sheet1!AF79)</f>
        <v>5,668.20</v>
      </c>
      <c r="AF79" t="str">
        <f>IF([1]Sheet1!AG79="","",[1]Sheet1!AG79)</f>
        <v>5,698.20</v>
      </c>
      <c r="AG79" t="str">
        <f>IF([1]Sheet1!AH79="","",[1]Sheet1!AH79)</f>
        <v>30.00</v>
      </c>
      <c r="AH79" t="str">
        <f>IF([1]Sheet1!AI79="","",[1]Sheet1!AI79)</f>
        <v>0.53</v>
      </c>
      <c r="AI79" t="str">
        <f>IF([1]Sheet1!AJ79="","",[1]Sheet1!AJ79)</f>
        <v>5,698.20</v>
      </c>
      <c r="AJ79">
        <f>IF([1]Sheet1!AK79="","",[1]Sheet1!AK79)</f>
        <v>210</v>
      </c>
      <c r="AK79" t="str">
        <f>IF([1]Sheet1!AL79="","",[1]Sheet1!AL79)</f>
        <v>0.12</v>
      </c>
      <c r="AL79" t="str">
        <f>IF([1]Sheet1!AM79="","",[1]Sheet1!AM79)</f>
        <v>-</v>
      </c>
      <c r="AM79" t="str">
        <f>IF([1]Sheet1!AN79="","",[1]Sheet1!AN79)</f>
        <v>-</v>
      </c>
      <c r="AN79" t="str">
        <f>IF([1]Sheet1!AO79="","",[1]Sheet1!AO79)</f>
        <v>-</v>
      </c>
      <c r="AO79" t="str">
        <f>IF([1]Sheet1!AP79="","",[1]Sheet1!AP79)</f>
        <v>VR146</v>
      </c>
      <c r="AP79" t="b">
        <f>IF([1]Sheet1!AQ79="","",[1]Sheet1!AQ79)</f>
        <v>0</v>
      </c>
      <c r="AQ79">
        <f>IF([1]Sheet1!AR79="","",[1]Sheet1!AR79)</f>
        <v>0</v>
      </c>
      <c r="AR79">
        <f>IF([1]Sheet1!AS79="","",[1]Sheet1!AS79)</f>
        <v>0</v>
      </c>
      <c r="AS79">
        <f>IF([1]Sheet1!AT79="","",[1]Sheet1!AT79)</f>
        <v>0</v>
      </c>
      <c r="AT79">
        <f>IF([1]Sheet1!AU79="","",[1]Sheet1!AU79)</f>
        <v>0</v>
      </c>
      <c r="AU79">
        <f>IF([1]Sheet1!AV79="","",[1]Sheet1!AV79)</f>
        <v>0</v>
      </c>
      <c r="AV79">
        <f>IF([1]Sheet1!AW79="","",[1]Sheet1!AW79)</f>
        <v>0</v>
      </c>
      <c r="AW79">
        <f>IF([1]Sheet1!AX79="","",[1]Sheet1!AX79)</f>
        <v>0</v>
      </c>
      <c r="AX79">
        <f>IF([1]Sheet1!AY79="","",[1]Sheet1!AY79)</f>
        <v>0</v>
      </c>
      <c r="AY79">
        <f>IF([1]Sheet1!AZ79="","",[1]Sheet1!AZ79)</f>
        <v>0</v>
      </c>
      <c r="AZ79" t="b">
        <f>IF([1]Sheet1!BA79="","",[1]Sheet1!BA79)</f>
        <v>0</v>
      </c>
      <c r="BA79" t="b">
        <f>IF([1]Sheet1!BB79="","",[1]Sheet1!BB79)</f>
        <v>0</v>
      </c>
      <c r="BB79" t="b">
        <f>IF([1]Sheet1!BC79="","",[1]Sheet1!BC79)</f>
        <v>0</v>
      </c>
      <c r="BC79" t="b">
        <f>IF([1]Sheet1!BD79="","",[1]Sheet1!BD79)</f>
        <v>0</v>
      </c>
      <c r="BD79">
        <f>IF([1]Sheet1!BE79="","",[1]Sheet1!BE79)</f>
        <v>26.94</v>
      </c>
      <c r="BE79">
        <f>IF([1]Sheet1!BF79="","",[1]Sheet1!BF79)</f>
        <v>23.38</v>
      </c>
      <c r="BF79">
        <f>IF([1]Sheet1!BG79="","",[1]Sheet1!BG79)</f>
        <v>-0.09</v>
      </c>
      <c r="BG79">
        <f>IF([1]Sheet1!BH79="","",[1]Sheet1!BH79)</f>
        <v>63.71</v>
      </c>
      <c r="BH79">
        <f>IF([1]Sheet1!BI79="","",[1]Sheet1!BI79)</f>
        <v>47.62</v>
      </c>
      <c r="BI79">
        <f>IF([1]Sheet1!BJ79="","",[1]Sheet1!BJ79)</f>
        <v>46.52</v>
      </c>
      <c r="BJ79" t="b">
        <f>IF([1]Sheet1!BK79="","",[1]Sheet1!BK79)</f>
        <v>1</v>
      </c>
      <c r="BK79">
        <f>IF([1]Sheet1!BL79="","",[1]Sheet1!BL79)</f>
        <v>0.38</v>
      </c>
      <c r="BL79">
        <f>IF([1]Sheet1!BM79="","",[1]Sheet1!BM79)</f>
        <v>10.26</v>
      </c>
      <c r="BM79">
        <f>IF([1]Sheet1!BN79="","",[1]Sheet1!BN79)</f>
        <v>19.829999999999998</v>
      </c>
      <c r="BN79" t="str">
        <f>IF([1]Sheet1!BO79="","",[1]Sheet1!BO79)</f>
        <v>2024-01-30</v>
      </c>
      <c r="BO79" t="str">
        <f>IF([1]Sheet1!BP79="","",[1]Sheet1!BP79)</f>
        <v>HEALTHCARE</v>
      </c>
      <c r="BP79">
        <f>IF([1]Sheet1!BQ79="","",[1]Sheet1!BQ79)</f>
        <v>5623.95</v>
      </c>
      <c r="BQ79">
        <f>IF([1]Sheet1!BR79="","",[1]Sheet1!BR79)</f>
        <v>1.76</v>
      </c>
      <c r="BR79">
        <f>IF([1]Sheet1!BS79="","",[1]Sheet1!BS79)</f>
        <v>-58.75</v>
      </c>
      <c r="BS79">
        <f>IF([1]Sheet1!BT79="","",[1]Sheet1!BT79)</f>
        <v>-1.03</v>
      </c>
      <c r="BT79" t="b">
        <f>IF([1]Sheet1!BU79="","",[1]Sheet1!BU79)</f>
        <v>0</v>
      </c>
      <c r="BU79" t="b">
        <f>IF([1]Sheet1!BV79="","",[1]Sheet1!BV79)</f>
        <v>1</v>
      </c>
      <c r="BV79" t="str">
        <f>IF([1]Sheet1!BW79="","",[1]Sheet1!BW79)</f>
        <v>BEARISH</v>
      </c>
      <c r="BW79">
        <f>IF([1]Sheet1!BX79="","",[1]Sheet1!BX79)</f>
        <v>2.13</v>
      </c>
      <c r="BX79">
        <f>IF([1]Sheet1!BY79="","",[1]Sheet1!BY79)</f>
        <v>-2.95</v>
      </c>
      <c r="BY79">
        <f>IF([1]Sheet1!BZ79="","",[1]Sheet1!BZ79)</f>
        <v>41.75</v>
      </c>
      <c r="BZ79">
        <f>IF([1]Sheet1!CA79="","",[1]Sheet1!CA79)</f>
        <v>5623.95</v>
      </c>
      <c r="CA79">
        <f>IF([1]Sheet1!CB79="","",[1]Sheet1!CB79)</f>
        <v>-0.09</v>
      </c>
      <c r="CB79" t="str">
        <f>IF([1]Sheet1!CC79="","",[1]Sheet1!CC79)</f>
        <v>Short Buildup</v>
      </c>
      <c r="CC79">
        <f>IF([1]Sheet1!CD79="","",[1]Sheet1!CD79)</f>
        <v>-1.19</v>
      </c>
      <c r="CD79">
        <f>IF([1]Sheet1!CE79="","",[1]Sheet1!CE79)</f>
        <v>-1.03</v>
      </c>
      <c r="CE79">
        <f>IF([1]Sheet1!CF79="","",[1]Sheet1!CF79)</f>
        <v>-61.59</v>
      </c>
      <c r="CF79" t="str">
        <f>IF([1]Sheet1!CG79="","",[1]Sheet1!CG79)</f>
        <v>Long Unwinding</v>
      </c>
      <c r="CG79">
        <f>IF([1]Sheet1!CH79="","",[1]Sheet1!CH79)</f>
        <v>74.599999999999994</v>
      </c>
      <c r="CH79" t="str">
        <f>IF([1]Sheet1!CI79="","",[1]Sheet1!CI79)</f>
        <v>NSE:DRREDDY1!</v>
      </c>
      <c r="CI79">
        <f>IF([1]Sheet1!CJ79="","",[1]Sheet1!CJ79)</f>
        <v>128</v>
      </c>
      <c r="CJ79">
        <f>IF([1]Sheet1!CK79="","",[1]Sheet1!CK79)</f>
        <v>5709</v>
      </c>
      <c r="CK79">
        <f>IF([1]Sheet1!CL79="","",[1]Sheet1!CL79)</f>
        <v>30</v>
      </c>
      <c r="CL79">
        <f>IF([1]Sheet1!CM79="","",[1]Sheet1!CM79)</f>
        <v>5738.25</v>
      </c>
      <c r="CM79" t="str">
        <f>IF([1]Sheet1!CN79="","",[1]Sheet1!CN79)</f>
        <v>Sell</v>
      </c>
      <c r="CN79" t="str">
        <f>IF([1]Sheet1!CO79="","",[1]Sheet1!CO79)</f>
        <v>LAST_LOSER</v>
      </c>
      <c r="CO79">
        <f>IF([1]Sheet1!CP79="","",[1]Sheet1!CP79)</f>
        <v>0</v>
      </c>
      <c r="CP79">
        <f>IF([1]Sheet1!CQ79="","",[1]Sheet1!CQ79)</f>
        <v>5650</v>
      </c>
      <c r="CQ79" t="str">
        <f>IF([1]Sheet1!CR79="","",[1]Sheet1!CR79)</f>
        <v>BEARISH</v>
      </c>
      <c r="CR79" t="str">
        <f>IF([1]Sheet1!CS79="","",[1]Sheet1!CS79)</f>
        <v>BEARISH</v>
      </c>
      <c r="CS79" t="b">
        <f>IF([1]Sheet1!CT79="","",[1]Sheet1!CT79)</f>
        <v>0</v>
      </c>
      <c r="CT79" t="str">
        <f>IF([1]Sheet1!CU79="","",[1]Sheet1!CU79)</f>
        <v>BEARISH_ALIGNMENT</v>
      </c>
      <c r="CU79" t="str">
        <f>IF([1]Sheet1!CV79="","",[1]Sheet1!CV79)</f>
        <v>BEARISH_ALIGNMENT</v>
      </c>
      <c r="CV79" t="str">
        <f>IF([1]Sheet1!CW79="","",[1]Sheet1!CW79)</f>
        <v>BEARISH</v>
      </c>
      <c r="CW79">
        <f>IF([1]Sheet1!CX79="","",[1]Sheet1!CX79)</f>
        <v>6</v>
      </c>
      <c r="CX79">
        <f>IF([1]Sheet1!CY79="","",[1]Sheet1!CY79)</f>
        <v>957</v>
      </c>
      <c r="CY79" t="b">
        <f>IF([1]Sheet1!CZ79="","",[1]Sheet1!CZ79)</f>
        <v>0</v>
      </c>
      <c r="CZ79">
        <f>IF([1]Sheet1!DA79="","",[1]Sheet1!DA79)</f>
        <v>17.48</v>
      </c>
      <c r="DA79">
        <f>IF([1]Sheet1!DB79="","",[1]Sheet1!DB79)</f>
        <v>18.84</v>
      </c>
      <c r="DB79" t="str">
        <f>IF([1]Sheet1!DC79="","",[1]Sheet1!DC79)</f>
        <v/>
      </c>
      <c r="DC79" t="b">
        <f t="shared" si="4"/>
        <v>0</v>
      </c>
      <c r="DD79" t="b">
        <f t="shared" si="5"/>
        <v>0</v>
      </c>
      <c r="DE79" t="b">
        <f t="shared" si="6"/>
        <v>0</v>
      </c>
      <c r="DF79" t="b">
        <f t="shared" si="7"/>
        <v>0</v>
      </c>
      <c r="DG79" t="str">
        <f>IF([1]Sheet1!DH79="","",[1]Sheet1!DH79)</f>
        <v/>
      </c>
    </row>
    <row r="80" spans="1:111" x14ac:dyDescent="0.25">
      <c r="A80" t="str">
        <f>IF([1]Sheet1!B80="","",[1]Sheet1!B80)</f>
        <v>BERGEPAINT</v>
      </c>
      <c r="B80">
        <f>IF([1]Sheet1!C80="","",[1]Sheet1!C80)</f>
        <v>1320</v>
      </c>
      <c r="C80">
        <f>IF([1]Sheet1!D80="","",[1]Sheet1!D80)</f>
        <v>5</v>
      </c>
      <c r="D80">
        <f>IF([1]Sheet1!E80="","",[1]Sheet1!E80)</f>
        <v>39600</v>
      </c>
      <c r="E80" t="str">
        <f>IF([1]Sheet1!F80="","",[1]Sheet1!F80)</f>
        <v>Process Industries</v>
      </c>
      <c r="F80" t="str">
        <f>IF([1]Sheet1!G80="","",[1]Sheet1!G80)</f>
        <v>Industrial Specialties</v>
      </c>
      <c r="G80" t="str">
        <f>IF([1]Sheet1!H80="","",[1]Sheet1!H80)</f>
        <v xml:space="preserve">BERGER PAINTS (I) LTD               </v>
      </c>
      <c r="H80" t="str">
        <f>IF([1]Sheet1!I80="","",[1]Sheet1!I80)</f>
        <v>BERGEPAINT</v>
      </c>
      <c r="I80" t="str">
        <f>IF([1]Sheet1!J80="","",[1]Sheet1!J80)</f>
        <v>NSE:BERGEPAINT!1</v>
      </c>
      <c r="J80" t="str">
        <f>IF([1]Sheet1!K80="","",[1]Sheet1!K80)</f>
        <v>Berger Paints (India) Ltd.</v>
      </c>
      <c r="K80" t="str">
        <f>IF([1]Sheet1!L80="","",[1]Sheet1!L80)</f>
        <v>#fc5a5a62</v>
      </c>
      <c r="L80">
        <f>IF([1]Sheet1!M80="","",[1]Sheet1!M80)</f>
        <v>574.4</v>
      </c>
      <c r="M80">
        <f>IF([1]Sheet1!N80="","",[1]Sheet1!N80)</f>
        <v>-0.86296170000000005</v>
      </c>
      <c r="N80">
        <f>IF([1]Sheet1!O80="","",[1]Sheet1!O80)</f>
        <v>-5</v>
      </c>
      <c r="O80">
        <f>IF([1]Sheet1!P80="","",[1]Sheet1!P80)</f>
        <v>6725400</v>
      </c>
      <c r="P80">
        <f>IF([1]Sheet1!Q80="","",[1]Sheet1!Q80)</f>
        <v>-2.5439938999999998</v>
      </c>
      <c r="Q80">
        <f>IF([1]Sheet1!R80="","",[1]Sheet1!R80)</f>
        <v>-175560</v>
      </c>
      <c r="R80">
        <f>IF([1]Sheet1!S80="","",[1]Sheet1!S80)</f>
        <v>450</v>
      </c>
      <c r="S80">
        <f>IF([1]Sheet1!T80="","",[1]Sheet1!T80)</f>
        <v>-0.86296170000000005</v>
      </c>
      <c r="T80">
        <f>IF([1]Sheet1!U80="","",[1]Sheet1!U80)</f>
        <v>-819</v>
      </c>
      <c r="U80" t="str">
        <f>IF([1]Sheet1!V80="","",[1]Sheet1!V80)</f>
        <v>Long Unwinding</v>
      </c>
      <c r="V80">
        <f>IF([1]Sheet1!W80="","",[1]Sheet1!W80)</f>
        <v>570</v>
      </c>
      <c r="W80">
        <f>IF([1]Sheet1!X80="","",[1]Sheet1!X80)</f>
        <v>565</v>
      </c>
      <c r="X80">
        <f>IF([1]Sheet1!Y80="","",[1]Sheet1!Y80)</f>
        <v>560</v>
      </c>
      <c r="Y80">
        <f>IF([1]Sheet1!Z80="","",[1]Sheet1!Z80)</f>
        <v>555</v>
      </c>
      <c r="Z80">
        <f>IF([1]Sheet1!AA80="","",[1]Sheet1!AA80)</f>
        <v>550</v>
      </c>
      <c r="AA80">
        <f>IF([1]Sheet1!AB80="","",[1]Sheet1!AB80)</f>
        <v>575</v>
      </c>
      <c r="AB80">
        <f>IF([1]Sheet1!AC80="","",[1]Sheet1!AC80)</f>
        <v>580</v>
      </c>
      <c r="AC80">
        <f>IF([1]Sheet1!AD80="","",[1]Sheet1!AD80)</f>
        <v>585</v>
      </c>
      <c r="AD80">
        <f>IF([1]Sheet1!AE80="","",[1]Sheet1!AE80)</f>
        <v>590</v>
      </c>
      <c r="AE80" t="str">
        <f>IF([1]Sheet1!AF80="","",[1]Sheet1!AF80)</f>
        <v>579.35</v>
      </c>
      <c r="AF80" t="str">
        <f>IF([1]Sheet1!AG80="","",[1]Sheet1!AG80)</f>
        <v>582.00</v>
      </c>
      <c r="AG80" t="str">
        <f>IF([1]Sheet1!AH80="","",[1]Sheet1!AH80)</f>
        <v>2.65</v>
      </c>
      <c r="AH80" t="str">
        <f>IF([1]Sheet1!AI80="","",[1]Sheet1!AI80)</f>
        <v>0.46</v>
      </c>
      <c r="AI80" t="str">
        <f>IF([1]Sheet1!AJ80="","",[1]Sheet1!AJ80)</f>
        <v>582.00</v>
      </c>
      <c r="AJ80">
        <f>IF([1]Sheet1!AK80="","",[1]Sheet1!AK80)</f>
        <v>199</v>
      </c>
      <c r="AK80" t="str">
        <f>IF([1]Sheet1!AL80="","",[1]Sheet1!AL80)</f>
        <v>0.01</v>
      </c>
      <c r="AL80" t="str">
        <f>IF([1]Sheet1!AM80="","",[1]Sheet1!AM80)</f>
        <v>-</v>
      </c>
      <c r="AM80" t="str">
        <f>IF([1]Sheet1!AN80="","",[1]Sheet1!AN80)</f>
        <v>-</v>
      </c>
      <c r="AN80" t="str">
        <f>IF([1]Sheet1!AO80="","",[1]Sheet1!AO80)</f>
        <v>-</v>
      </c>
      <c r="AO80" t="str">
        <f>IF([1]Sheet1!AP80="","",[1]Sheet1!AP80)</f>
        <v>VR148</v>
      </c>
      <c r="AP80" t="b">
        <f>IF([1]Sheet1!AQ80="","",[1]Sheet1!AQ80)</f>
        <v>0</v>
      </c>
      <c r="AQ80">
        <f>IF([1]Sheet1!AR80="","",[1]Sheet1!AR80)</f>
        <v>0</v>
      </c>
      <c r="AR80">
        <f>IF([1]Sheet1!AS80="","",[1]Sheet1!AS80)</f>
        <v>0</v>
      </c>
      <c r="AS80">
        <f>IF([1]Sheet1!AT80="","",[1]Sheet1!AT80)</f>
        <v>0</v>
      </c>
      <c r="AT80">
        <f>IF([1]Sheet1!AU80="","",[1]Sheet1!AU80)</f>
        <v>0</v>
      </c>
      <c r="AU80">
        <f>IF([1]Sheet1!AV80="","",[1]Sheet1!AV80)</f>
        <v>0</v>
      </c>
      <c r="AV80">
        <f>IF([1]Sheet1!AW80="","",[1]Sheet1!AW80)</f>
        <v>0</v>
      </c>
      <c r="AW80">
        <f>IF([1]Sheet1!AX80="","",[1]Sheet1!AX80)</f>
        <v>0</v>
      </c>
      <c r="AX80">
        <f>IF([1]Sheet1!AY80="","",[1]Sheet1!AY80)</f>
        <v>0</v>
      </c>
      <c r="AY80">
        <f>IF([1]Sheet1!AZ80="","",[1]Sheet1!AZ80)</f>
        <v>0</v>
      </c>
      <c r="AZ80" t="b">
        <f>IF([1]Sheet1!BA80="","",[1]Sheet1!BA80)</f>
        <v>0</v>
      </c>
      <c r="BA80" t="b">
        <f>IF([1]Sheet1!BB80="","",[1]Sheet1!BB80)</f>
        <v>0</v>
      </c>
      <c r="BB80" t="b">
        <f>IF([1]Sheet1!BC80="","",[1]Sheet1!BC80)</f>
        <v>0</v>
      </c>
      <c r="BC80" t="b">
        <f>IF([1]Sheet1!BD80="","",[1]Sheet1!BD80)</f>
        <v>0</v>
      </c>
      <c r="BD80">
        <f>IF([1]Sheet1!BE80="","",[1]Sheet1!BE80)</f>
        <v>33.99</v>
      </c>
      <c r="BE80">
        <f>IF([1]Sheet1!BF80="","",[1]Sheet1!BF80)</f>
        <v>29.01</v>
      </c>
      <c r="BF80">
        <f>IF([1]Sheet1!BG80="","",[1]Sheet1!BG80)</f>
        <v>2.1800000000000002</v>
      </c>
      <c r="BG80">
        <f>IF([1]Sheet1!BH80="","",[1]Sheet1!BH80)</f>
        <v>80.44</v>
      </c>
      <c r="BH80">
        <f>IF([1]Sheet1!BI80="","",[1]Sheet1!BI80)</f>
        <v>61.9</v>
      </c>
      <c r="BI80">
        <f>IF([1]Sheet1!BJ80="","",[1]Sheet1!BJ80)</f>
        <v>57.88</v>
      </c>
      <c r="BJ80" t="b">
        <f>IF([1]Sheet1!BK80="","",[1]Sheet1!BK80)</f>
        <v>1</v>
      </c>
      <c r="BK80">
        <f>IF([1]Sheet1!BL80="","",[1]Sheet1!BL80)</f>
        <v>0.54</v>
      </c>
      <c r="BL80">
        <f>IF([1]Sheet1!BM80="","",[1]Sheet1!BM80)</f>
        <v>23.07</v>
      </c>
      <c r="BM80">
        <f>IF([1]Sheet1!BN80="","",[1]Sheet1!BN80)</f>
        <v>24.02</v>
      </c>
      <c r="BN80" t="str">
        <f>IF([1]Sheet1!BO80="","",[1]Sheet1!BO80)</f>
        <v>2024-02-06</v>
      </c>
      <c r="BO80" t="str">
        <f>IF([1]Sheet1!BP80="","",[1]Sheet1!BP80)</f>
        <v>FMCG</v>
      </c>
      <c r="BP80">
        <f>IF([1]Sheet1!BQ80="","",[1]Sheet1!BQ80)</f>
        <v>574.85</v>
      </c>
      <c r="BQ80">
        <f>IF([1]Sheet1!BR80="","",[1]Sheet1!BR80)</f>
        <v>1.97</v>
      </c>
      <c r="BR80">
        <f>IF([1]Sheet1!BS80="","",[1]Sheet1!BS80)</f>
        <v>-4.55</v>
      </c>
      <c r="BS80">
        <f>IF([1]Sheet1!BT80="","",[1]Sheet1!BT80)</f>
        <v>-0.79</v>
      </c>
      <c r="BT80" t="b">
        <f>IF([1]Sheet1!BU80="","",[1]Sheet1!BU80)</f>
        <v>0</v>
      </c>
      <c r="BU80" t="b">
        <f>IF([1]Sheet1!BV80="","",[1]Sheet1!BV80)</f>
        <v>1</v>
      </c>
      <c r="BV80" t="str">
        <f>IF([1]Sheet1!BW80="","",[1]Sheet1!BW80)</f>
        <v>BEARISH</v>
      </c>
      <c r="BW80">
        <f>IF([1]Sheet1!BX80="","",[1]Sheet1!BX80)</f>
        <v>-0.13</v>
      </c>
      <c r="BX80">
        <f>IF([1]Sheet1!BY80="","",[1]Sheet1!BY80)</f>
        <v>-4.6900000000000004</v>
      </c>
      <c r="BY80">
        <f>IF([1]Sheet1!BZ80="","",[1]Sheet1!BZ80)</f>
        <v>31.19</v>
      </c>
      <c r="BZ80">
        <f>IF([1]Sheet1!CA80="","",[1]Sheet1!CA80)</f>
        <v>574.85</v>
      </c>
      <c r="CA80">
        <f>IF([1]Sheet1!CB80="","",[1]Sheet1!CB80)</f>
        <v>2.15</v>
      </c>
      <c r="CB80" t="str">
        <f>IF([1]Sheet1!CC80="","",[1]Sheet1!CC80)</f>
        <v>Long Unwinding</v>
      </c>
      <c r="CC80">
        <f>IF([1]Sheet1!CD80="","",[1]Sheet1!CD80)</f>
        <v>1.19</v>
      </c>
      <c r="CD80">
        <f>IF([1]Sheet1!CE80="","",[1]Sheet1!CE80)</f>
        <v>-0.79</v>
      </c>
      <c r="CE80">
        <f>IF([1]Sheet1!CF80="","",[1]Sheet1!CF80)</f>
        <v>-65.73</v>
      </c>
      <c r="CF80" t="str">
        <f>IF([1]Sheet1!CG80="","",[1]Sheet1!CG80)</f>
        <v>Short Buildup</v>
      </c>
      <c r="CG80">
        <f>IF([1]Sheet1!CH80="","",[1]Sheet1!CH80)</f>
        <v>72.62</v>
      </c>
      <c r="CH80" t="str">
        <f>IF([1]Sheet1!CI80="","",[1]Sheet1!CI80)</f>
        <v>NSE:BERGEPAINT1!</v>
      </c>
      <c r="CI80">
        <f>IF([1]Sheet1!CJ80="","",[1]Sheet1!CJ80)</f>
        <v>58</v>
      </c>
      <c r="CJ80">
        <f>IF([1]Sheet1!CK80="","",[1]Sheet1!CK80)</f>
        <v>593.20000000000005</v>
      </c>
      <c r="CK80">
        <f>IF([1]Sheet1!CL80="","",[1]Sheet1!CL80)</f>
        <v>76</v>
      </c>
      <c r="CL80">
        <f>IF([1]Sheet1!CM80="","",[1]Sheet1!CM80)</f>
        <v>588.85</v>
      </c>
      <c r="CM80" t="str">
        <f>IF([1]Sheet1!CN80="","",[1]Sheet1!CN80)</f>
        <v>Sell</v>
      </c>
      <c r="CN80" t="str">
        <f>IF([1]Sheet1!CO80="","",[1]Sheet1!CO80)</f>
        <v>LAST_WINNER</v>
      </c>
      <c r="CO80">
        <f>IF([1]Sheet1!CP80="","",[1]Sheet1!CP80)</f>
        <v>22</v>
      </c>
      <c r="CP80">
        <f>IF([1]Sheet1!CQ80="","",[1]Sheet1!CQ80)</f>
        <v>600</v>
      </c>
      <c r="CQ80" t="str">
        <f>IF([1]Sheet1!CR80="","",[1]Sheet1!CR80)</f>
        <v>BEARISH</v>
      </c>
      <c r="CR80" t="str">
        <f>IF([1]Sheet1!CS80="","",[1]Sheet1!CS80)</f>
        <v>BEARISH</v>
      </c>
      <c r="CS80" t="b">
        <f>IF([1]Sheet1!CT80="","",[1]Sheet1!CT80)</f>
        <v>0</v>
      </c>
      <c r="CT80" t="str">
        <f>IF([1]Sheet1!CU80="","",[1]Sheet1!CU80)</f>
        <v>BEARISH_ALIGNMENT</v>
      </c>
      <c r="CU80" t="str">
        <f>IF([1]Sheet1!CV80="","",[1]Sheet1!CV80)</f>
        <v>BEARISH_ALIGNMENT</v>
      </c>
      <c r="CV80" t="str">
        <f>IF([1]Sheet1!CW80="","",[1]Sheet1!CW80)</f>
        <v>BULLISH</v>
      </c>
      <c r="CW80">
        <f>IF([1]Sheet1!CX80="","",[1]Sheet1!CX80)</f>
        <v>10</v>
      </c>
      <c r="CX80">
        <f>IF([1]Sheet1!CY80="","",[1]Sheet1!CY80)</f>
        <v>99</v>
      </c>
      <c r="CY80" t="b">
        <f>IF([1]Sheet1!CZ80="","",[1]Sheet1!CZ80)</f>
        <v>0</v>
      </c>
      <c r="CZ80">
        <f>IF([1]Sheet1!DA80="","",[1]Sheet1!DA80)</f>
        <v>21.63</v>
      </c>
      <c r="DA80">
        <f>IF([1]Sheet1!DB80="","",[1]Sheet1!DB80)</f>
        <v>22.28</v>
      </c>
      <c r="DB80" t="str">
        <f>IF([1]Sheet1!DC80="","",[1]Sheet1!DC80)</f>
        <v/>
      </c>
      <c r="DC80" t="b">
        <f t="shared" si="4"/>
        <v>0</v>
      </c>
      <c r="DD80" t="b">
        <f t="shared" si="5"/>
        <v>0</v>
      </c>
      <c r="DE80" t="b">
        <f t="shared" si="6"/>
        <v>0</v>
      </c>
      <c r="DF80" t="b">
        <f t="shared" si="7"/>
        <v>0</v>
      </c>
      <c r="DG80" t="str">
        <f>IF([1]Sheet1!DH80="","",[1]Sheet1!DH80)</f>
        <v/>
      </c>
    </row>
    <row r="81" spans="1:111" x14ac:dyDescent="0.25">
      <c r="A81" t="str">
        <f>IF([1]Sheet1!B81="","",[1]Sheet1!B81)</f>
        <v>VEDL</v>
      </c>
      <c r="B81">
        <f>IF([1]Sheet1!C81="","",[1]Sheet1!C81)</f>
        <v>2300</v>
      </c>
      <c r="C81">
        <f>IF([1]Sheet1!D81="","",[1]Sheet1!D81)</f>
        <v>2.5</v>
      </c>
      <c r="D81">
        <f>IF([1]Sheet1!E81="","",[1]Sheet1!E81)</f>
        <v>92000</v>
      </c>
      <c r="E81" t="str">
        <f>IF([1]Sheet1!F81="","",[1]Sheet1!F81)</f>
        <v>Non-Energy Minerals</v>
      </c>
      <c r="F81" t="str">
        <f>IF([1]Sheet1!G81="","",[1]Sheet1!G81)</f>
        <v>Aluminum</v>
      </c>
      <c r="G81" t="str">
        <f>IF([1]Sheet1!H81="","",[1]Sheet1!H81)</f>
        <v xml:space="preserve">VEDANTA LIMITED                     </v>
      </c>
      <c r="H81" t="str">
        <f>IF([1]Sheet1!I81="","",[1]Sheet1!I81)</f>
        <v>VEDL</v>
      </c>
      <c r="I81" t="str">
        <f>IF([1]Sheet1!J81="","",[1]Sheet1!J81)</f>
        <v>NSE:VEDL!1</v>
      </c>
      <c r="J81" t="str">
        <f>IF([1]Sheet1!K81="","",[1]Sheet1!K81)</f>
        <v>Vedanta Ltd.</v>
      </c>
      <c r="K81" t="str">
        <f>IF([1]Sheet1!L81="","",[1]Sheet1!L81)</f>
        <v>#fc5a5a62</v>
      </c>
      <c r="L81">
        <f>IF([1]Sheet1!M81="","",[1]Sheet1!M81)</f>
        <v>264.64999999999998</v>
      </c>
      <c r="M81">
        <f>IF([1]Sheet1!N81="","",[1]Sheet1!N81)</f>
        <v>-0.86158460000000003</v>
      </c>
      <c r="N81">
        <f>IF([1]Sheet1!O81="","",[1]Sheet1!O81)</f>
        <v>-2.2999999999999998</v>
      </c>
      <c r="O81">
        <f>IF([1]Sheet1!P81="","",[1]Sheet1!P81)</f>
        <v>70623800</v>
      </c>
      <c r="P81">
        <f>IF([1]Sheet1!Q81="","",[1]Sheet1!Q81)</f>
        <v>-3.5978902000000001</v>
      </c>
      <c r="Q81">
        <f>IF([1]Sheet1!R81="","",[1]Sheet1!R81)</f>
        <v>-2635800</v>
      </c>
      <c r="R81">
        <f>IF([1]Sheet1!S81="","",[1]Sheet1!S81)</f>
        <v>2410</v>
      </c>
      <c r="S81">
        <f>IF([1]Sheet1!T81="","",[1]Sheet1!T81)</f>
        <v>-0.86158460000000003</v>
      </c>
      <c r="T81">
        <f>IF([1]Sheet1!U81="","",[1]Sheet1!U81)</f>
        <v>-2756</v>
      </c>
      <c r="U81" t="str">
        <f>IF([1]Sheet1!V81="","",[1]Sheet1!V81)</f>
        <v>Long Unwinding</v>
      </c>
      <c r="V81">
        <f>IF([1]Sheet1!W81="","",[1]Sheet1!W81)</f>
        <v>262.5</v>
      </c>
      <c r="W81">
        <f>IF([1]Sheet1!X81="","",[1]Sheet1!X81)</f>
        <v>260</v>
      </c>
      <c r="X81">
        <f>IF([1]Sheet1!Y81="","",[1]Sheet1!Y81)</f>
        <v>257.5</v>
      </c>
      <c r="Y81">
        <f>IF([1]Sheet1!Z81="","",[1]Sheet1!Z81)</f>
        <v>255</v>
      </c>
      <c r="Z81">
        <f>IF([1]Sheet1!AA81="","",[1]Sheet1!AA81)</f>
        <v>252.5</v>
      </c>
      <c r="AA81">
        <f>IF([1]Sheet1!AB81="","",[1]Sheet1!AB81)</f>
        <v>265</v>
      </c>
      <c r="AB81">
        <f>IF([1]Sheet1!AC81="","",[1]Sheet1!AC81)</f>
        <v>267.5</v>
      </c>
      <c r="AC81">
        <f>IF([1]Sheet1!AD81="","",[1]Sheet1!AD81)</f>
        <v>270</v>
      </c>
      <c r="AD81">
        <f>IF([1]Sheet1!AE81="","",[1]Sheet1!AE81)</f>
        <v>272.5</v>
      </c>
      <c r="AE81" t="str">
        <f>IF([1]Sheet1!AF81="","",[1]Sheet1!AF81)</f>
        <v>266.45</v>
      </c>
      <c r="AF81" t="str">
        <f>IF([1]Sheet1!AG81="","",[1]Sheet1!AG81)</f>
        <v>266.75</v>
      </c>
      <c r="AG81" t="str">
        <f>IF([1]Sheet1!AH81="","",[1]Sheet1!AH81)</f>
        <v>0.30</v>
      </c>
      <c r="AH81" t="str">
        <f>IF([1]Sheet1!AI81="","",[1]Sheet1!AI81)</f>
        <v>0.11</v>
      </c>
      <c r="AI81" t="str">
        <f>IF([1]Sheet1!AJ81="","",[1]Sheet1!AJ81)</f>
        <v>266.75</v>
      </c>
      <c r="AJ81">
        <f>IF([1]Sheet1!AK81="","",[1]Sheet1!AK81)</f>
        <v>6735</v>
      </c>
      <c r="AK81" t="str">
        <f>IF([1]Sheet1!AL81="","",[1]Sheet1!AL81)</f>
        <v>0.18</v>
      </c>
      <c r="AL81" t="str">
        <f>IF([1]Sheet1!AM81="","",[1]Sheet1!AM81)</f>
        <v>-</v>
      </c>
      <c r="AM81" t="str">
        <f>IF([1]Sheet1!AN81="","",[1]Sheet1!AN81)</f>
        <v>-</v>
      </c>
      <c r="AN81" t="str">
        <f>IF([1]Sheet1!AO81="","",[1]Sheet1!AO81)</f>
        <v>-</v>
      </c>
      <c r="AO81" t="str">
        <f>IF([1]Sheet1!AP81="","",[1]Sheet1!AP81)</f>
        <v>VR50</v>
      </c>
      <c r="AP81" t="b">
        <f>IF([1]Sheet1!AQ81="","",[1]Sheet1!AQ81)</f>
        <v>0</v>
      </c>
      <c r="AQ81">
        <f>IF([1]Sheet1!AR81="","",[1]Sheet1!AR81)</f>
        <v>0</v>
      </c>
      <c r="AR81">
        <f>IF([1]Sheet1!AS81="","",[1]Sheet1!AS81)</f>
        <v>0</v>
      </c>
      <c r="AS81">
        <f>IF([1]Sheet1!AT81="","",[1]Sheet1!AT81)</f>
        <v>0</v>
      </c>
      <c r="AT81">
        <f>IF([1]Sheet1!AU81="","",[1]Sheet1!AU81)</f>
        <v>0</v>
      </c>
      <c r="AU81">
        <f>IF([1]Sheet1!AV81="","",[1]Sheet1!AV81)</f>
        <v>0</v>
      </c>
      <c r="AV81">
        <f>IF([1]Sheet1!AW81="","",[1]Sheet1!AW81)</f>
        <v>0</v>
      </c>
      <c r="AW81">
        <f>IF([1]Sheet1!AX81="","",[1]Sheet1!AX81)</f>
        <v>0</v>
      </c>
      <c r="AX81">
        <f>IF([1]Sheet1!AY81="","",[1]Sheet1!AY81)</f>
        <v>0</v>
      </c>
      <c r="AY81">
        <f>IF([1]Sheet1!AZ81="","",[1]Sheet1!AZ81)</f>
        <v>0</v>
      </c>
      <c r="AZ81" t="b">
        <f>IF([1]Sheet1!BA81="","",[1]Sheet1!BA81)</f>
        <v>0</v>
      </c>
      <c r="BA81" t="b">
        <f>IF([1]Sheet1!BB81="","",[1]Sheet1!BB81)</f>
        <v>0</v>
      </c>
      <c r="BB81" t="b">
        <f>IF([1]Sheet1!BC81="","",[1]Sheet1!BC81)</f>
        <v>0</v>
      </c>
      <c r="BC81" t="b">
        <f>IF([1]Sheet1!BD81="","",[1]Sheet1!BD81)</f>
        <v>0</v>
      </c>
      <c r="BD81">
        <f>IF([1]Sheet1!BE81="","",[1]Sheet1!BE81)</f>
        <v>33.380000000000003</v>
      </c>
      <c r="BE81">
        <f>IF([1]Sheet1!BF81="","",[1]Sheet1!BF81)</f>
        <v>31.92</v>
      </c>
      <c r="BF81">
        <f>IF([1]Sheet1!BG81="","",[1]Sheet1!BG81)</f>
        <v>-8.17</v>
      </c>
      <c r="BG81">
        <f>IF([1]Sheet1!BH81="","",[1]Sheet1!BH81)</f>
        <v>39.520000000000003</v>
      </c>
      <c r="BH81">
        <f>IF([1]Sheet1!BI81="","",[1]Sheet1!BI81)</f>
        <v>42.86</v>
      </c>
      <c r="BI81">
        <f>IF([1]Sheet1!BJ81="","",[1]Sheet1!BJ81)</f>
        <v>26.75</v>
      </c>
      <c r="BJ81" t="b">
        <f>IF([1]Sheet1!BK81="","",[1]Sheet1!BK81)</f>
        <v>1</v>
      </c>
      <c r="BK81">
        <f>IF([1]Sheet1!BL81="","",[1]Sheet1!BL81)</f>
        <v>0.64</v>
      </c>
      <c r="BL81">
        <f>IF([1]Sheet1!BM81="","",[1]Sheet1!BM81)</f>
        <v>3.04</v>
      </c>
      <c r="BM81">
        <f>IF([1]Sheet1!BN81="","",[1]Sheet1!BN81)</f>
        <v>30.45</v>
      </c>
      <c r="BN81" t="str">
        <f>IF([1]Sheet1!BO81="","",[1]Sheet1!BO81)</f>
        <v>2024-01-25</v>
      </c>
      <c r="BO81" t="str">
        <f>IF([1]Sheet1!BP81="","",[1]Sheet1!BP81)</f>
        <v>METALS</v>
      </c>
      <c r="BP81">
        <f>IF([1]Sheet1!BQ81="","",[1]Sheet1!BQ81)</f>
        <v>264.5</v>
      </c>
      <c r="BQ81">
        <f>IF([1]Sheet1!BR81="","",[1]Sheet1!BR81)</f>
        <v>2.31</v>
      </c>
      <c r="BR81">
        <f>IF([1]Sheet1!BS81="","",[1]Sheet1!BS81)</f>
        <v>-2.4500000000000002</v>
      </c>
      <c r="BS81">
        <f>IF([1]Sheet1!BT81="","",[1]Sheet1!BT81)</f>
        <v>-0.92</v>
      </c>
      <c r="BT81" t="b">
        <f>IF([1]Sheet1!BU81="","",[1]Sheet1!BU81)</f>
        <v>0</v>
      </c>
      <c r="BU81" t="b">
        <f>IF([1]Sheet1!BV81="","",[1]Sheet1!BV81)</f>
        <v>1</v>
      </c>
      <c r="BV81" t="str">
        <f>IF([1]Sheet1!BW81="","",[1]Sheet1!BW81)</f>
        <v>BULLISH</v>
      </c>
      <c r="BW81">
        <f>IF([1]Sheet1!BX81="","",[1]Sheet1!BX81)</f>
        <v>-3.78</v>
      </c>
      <c r="BX81">
        <f>IF([1]Sheet1!BY81="","",[1]Sheet1!BY81)</f>
        <v>-3.57</v>
      </c>
      <c r="BY81">
        <f>IF([1]Sheet1!BZ81="","",[1]Sheet1!BZ81)</f>
        <v>32.92</v>
      </c>
      <c r="BZ81">
        <f>IF([1]Sheet1!CA81="","",[1]Sheet1!CA81)</f>
        <v>264.5</v>
      </c>
      <c r="CA81">
        <f>IF([1]Sheet1!CB81="","",[1]Sheet1!CB81)</f>
        <v>-8.1999999999999993</v>
      </c>
      <c r="CB81" t="str">
        <f>IF([1]Sheet1!CC81="","",[1]Sheet1!CC81)</f>
        <v>Long Unwinding</v>
      </c>
      <c r="CC81">
        <f>IF([1]Sheet1!CD81="","",[1]Sheet1!CD81)</f>
        <v>2.2400000000000002</v>
      </c>
      <c r="CD81">
        <f>IF([1]Sheet1!CE81="","",[1]Sheet1!CE81)</f>
        <v>-0.92</v>
      </c>
      <c r="CE81">
        <f>IF([1]Sheet1!CF81="","",[1]Sheet1!CF81)</f>
        <v>-49.19</v>
      </c>
      <c r="CF81" t="str">
        <f>IF([1]Sheet1!CG81="","",[1]Sheet1!CG81)</f>
        <v>Short Buildup</v>
      </c>
      <c r="CG81">
        <f>IF([1]Sheet1!CH81="","",[1]Sheet1!CH81)</f>
        <v>76.59</v>
      </c>
      <c r="CH81" t="str">
        <f>IF([1]Sheet1!CI81="","",[1]Sheet1!CI81)</f>
        <v>NSE:VEDL1!</v>
      </c>
      <c r="CI81">
        <f>IF([1]Sheet1!CJ81="","",[1]Sheet1!CJ81)</f>
        <v>57</v>
      </c>
      <c r="CJ81">
        <f>IF([1]Sheet1!CK81="","",[1]Sheet1!CK81)</f>
        <v>267.55</v>
      </c>
      <c r="CK81">
        <f>IF([1]Sheet1!CL81="","",[1]Sheet1!CL81)</f>
        <v>440</v>
      </c>
      <c r="CL81">
        <f>IF([1]Sheet1!CM81="","",[1]Sheet1!CM81)</f>
        <v>226.65</v>
      </c>
      <c r="CM81" t="str">
        <f>IF([1]Sheet1!CN81="","",[1]Sheet1!CN81)</f>
        <v>Sell</v>
      </c>
      <c r="CN81" t="str">
        <f>IF([1]Sheet1!CO81="","",[1]Sheet1!CO81)</f>
        <v>LAST_WINNER</v>
      </c>
      <c r="CO81">
        <f>IF([1]Sheet1!CP81="","",[1]Sheet1!CP81)</f>
        <v>27</v>
      </c>
      <c r="CP81">
        <f>IF([1]Sheet1!CQ81="","",[1]Sheet1!CQ81)</f>
        <v>275</v>
      </c>
      <c r="CQ81" t="str">
        <f>IF([1]Sheet1!CR81="","",[1]Sheet1!CR81)</f>
        <v>BEARISH</v>
      </c>
      <c r="CR81" t="str">
        <f>IF([1]Sheet1!CS81="","",[1]Sheet1!CS81)</f>
        <v>BEARISH</v>
      </c>
      <c r="CS81" t="b">
        <f>IF([1]Sheet1!CT81="","",[1]Sheet1!CT81)</f>
        <v>0</v>
      </c>
      <c r="CT81" t="str">
        <f>IF([1]Sheet1!CU81="","",[1]Sheet1!CU81)</f>
        <v>na</v>
      </c>
      <c r="CU81" t="str">
        <f>IF([1]Sheet1!CV81="","",[1]Sheet1!CV81)</f>
        <v>na</v>
      </c>
      <c r="CV81" t="str">
        <f>IF([1]Sheet1!CW81="","",[1]Sheet1!CW81)</f>
        <v>BULLISH</v>
      </c>
      <c r="CW81">
        <f>IF([1]Sheet1!CX81="","",[1]Sheet1!CX81)</f>
        <v>10</v>
      </c>
      <c r="CX81">
        <f>IF([1]Sheet1!CY81="","",[1]Sheet1!CY81)</f>
        <v>45</v>
      </c>
      <c r="CY81" t="b">
        <f>IF([1]Sheet1!CZ81="","",[1]Sheet1!CZ81)</f>
        <v>0</v>
      </c>
      <c r="CZ81">
        <f>IF([1]Sheet1!DA81="","",[1]Sheet1!DA81)</f>
        <v>65.98</v>
      </c>
      <c r="DA81">
        <f>IF([1]Sheet1!DB81="","",[1]Sheet1!DB81)</f>
        <v>66.209999999999994</v>
      </c>
      <c r="DB81" t="str">
        <f>IF([1]Sheet1!DC81="","",[1]Sheet1!DC81)</f>
        <v/>
      </c>
      <c r="DC81" t="b">
        <f t="shared" si="4"/>
        <v>0</v>
      </c>
      <c r="DD81" t="b">
        <f t="shared" si="5"/>
        <v>0</v>
      </c>
      <c r="DE81" t="b">
        <f t="shared" si="6"/>
        <v>0</v>
      </c>
      <c r="DF81" t="b">
        <f t="shared" si="7"/>
        <v>0</v>
      </c>
      <c r="DG81" t="str">
        <f>IF([1]Sheet1!DH81="","",[1]Sheet1!DH81)</f>
        <v/>
      </c>
    </row>
    <row r="82" spans="1:111" x14ac:dyDescent="0.25">
      <c r="A82" t="str">
        <f>IF([1]Sheet1!B82="","",[1]Sheet1!B82)</f>
        <v>TATACONSUM</v>
      </c>
      <c r="B82">
        <f>IF([1]Sheet1!C82="","",[1]Sheet1!C82)</f>
        <v>900</v>
      </c>
      <c r="C82">
        <f>IF([1]Sheet1!D82="","",[1]Sheet1!D82)</f>
        <v>10</v>
      </c>
      <c r="D82">
        <f>IF([1]Sheet1!E82="","",[1]Sheet1!E82)</f>
        <v>27000</v>
      </c>
      <c r="E82" t="str">
        <f>IF([1]Sheet1!F82="","",[1]Sheet1!F82)</f>
        <v>Consumer Non-Durables</v>
      </c>
      <c r="F82" t="str">
        <f>IF([1]Sheet1!G82="","",[1]Sheet1!G82)</f>
        <v>Food: Specialty/Candy</v>
      </c>
      <c r="G82" t="str">
        <f>IF([1]Sheet1!H82="","",[1]Sheet1!H82)</f>
        <v xml:space="preserve">TATA CONSUMER PRODUCT LTD           </v>
      </c>
      <c r="H82" t="str">
        <f>IF([1]Sheet1!I82="","",[1]Sheet1!I82)</f>
        <v>TATACONSUM</v>
      </c>
      <c r="I82" t="str">
        <f>IF([1]Sheet1!J82="","",[1]Sheet1!J82)</f>
        <v>NSE:TATACONSUM!1</v>
      </c>
      <c r="J82" t="str">
        <f>IF([1]Sheet1!K82="","",[1]Sheet1!K82)</f>
        <v>Tata Consumer Products Ltd.</v>
      </c>
      <c r="K82" t="str">
        <f>IF([1]Sheet1!L82="","",[1]Sheet1!L82)</f>
        <v>#fc5a5a62</v>
      </c>
      <c r="L82">
        <f>IF([1]Sheet1!M82="","",[1]Sheet1!M82)</f>
        <v>1151.2</v>
      </c>
      <c r="M82">
        <f>IF([1]Sheet1!N82="","",[1]Sheet1!N82)</f>
        <v>-0.86117809999999995</v>
      </c>
      <c r="N82">
        <f>IF([1]Sheet1!O82="","",[1]Sheet1!O82)</f>
        <v>-10</v>
      </c>
      <c r="O82">
        <f>IF([1]Sheet1!P82="","",[1]Sheet1!P82)</f>
        <v>7832700</v>
      </c>
      <c r="P82">
        <f>IF([1]Sheet1!Q82="","",[1]Sheet1!Q82)</f>
        <v>-1.5943012000000001</v>
      </c>
      <c r="Q82">
        <f>IF([1]Sheet1!R82="","",[1]Sheet1!R82)</f>
        <v>-126900</v>
      </c>
      <c r="R82">
        <f>IF([1]Sheet1!S82="","",[1]Sheet1!S82)</f>
        <v>1228</v>
      </c>
      <c r="S82">
        <f>IF([1]Sheet1!T82="","",[1]Sheet1!T82)</f>
        <v>-0.86117809999999995</v>
      </c>
      <c r="T82">
        <f>IF([1]Sheet1!U82="","",[1]Sheet1!U82)</f>
        <v>-1803</v>
      </c>
      <c r="U82" t="str">
        <f>IF([1]Sheet1!V82="","",[1]Sheet1!V82)</f>
        <v>Long Unwinding</v>
      </c>
      <c r="V82">
        <f>IF([1]Sheet1!W82="","",[1]Sheet1!W82)</f>
        <v>1150</v>
      </c>
      <c r="W82">
        <f>IF([1]Sheet1!X82="","",[1]Sheet1!X82)</f>
        <v>1140</v>
      </c>
      <c r="X82">
        <f>IF([1]Sheet1!Y82="","",[1]Sheet1!Y82)</f>
        <v>1130</v>
      </c>
      <c r="Y82">
        <f>IF([1]Sheet1!Z82="","",[1]Sheet1!Z82)</f>
        <v>1120</v>
      </c>
      <c r="Z82">
        <f>IF([1]Sheet1!AA82="","",[1]Sheet1!AA82)</f>
        <v>1110</v>
      </c>
      <c r="AA82">
        <f>IF([1]Sheet1!AB82="","",[1]Sheet1!AB82)</f>
        <v>1160</v>
      </c>
      <c r="AB82">
        <f>IF([1]Sheet1!AC82="","",[1]Sheet1!AC82)</f>
        <v>1170</v>
      </c>
      <c r="AC82">
        <f>IF([1]Sheet1!AD82="","",[1]Sheet1!AD82)</f>
        <v>1180</v>
      </c>
      <c r="AD82">
        <f>IF([1]Sheet1!AE82="","",[1]Sheet1!AE82)</f>
        <v>1190</v>
      </c>
      <c r="AE82" t="str">
        <f>IF([1]Sheet1!AF82="","",[1]Sheet1!AF82)</f>
        <v>1,161.70</v>
      </c>
      <c r="AF82" t="str">
        <f>IF([1]Sheet1!AG82="","",[1]Sheet1!AG82)</f>
        <v>1,168.00</v>
      </c>
      <c r="AG82" t="str">
        <f>IF([1]Sheet1!AH82="","",[1]Sheet1!AH82)</f>
        <v>6.30</v>
      </c>
      <c r="AH82" t="str">
        <f>IF([1]Sheet1!AI82="","",[1]Sheet1!AI82)</f>
        <v>0.54</v>
      </c>
      <c r="AI82" t="str">
        <f>IF([1]Sheet1!AJ82="","",[1]Sheet1!AJ82)</f>
        <v>1,168.00</v>
      </c>
      <c r="AJ82">
        <f>IF([1]Sheet1!AK82="","",[1]Sheet1!AK82)</f>
        <v>1680</v>
      </c>
      <c r="AK82" t="str">
        <f>IF([1]Sheet1!AL82="","",[1]Sheet1!AL82)</f>
        <v>0.20</v>
      </c>
      <c r="AL82" t="str">
        <f>IF([1]Sheet1!AM82="","",[1]Sheet1!AM82)</f>
        <v>-</v>
      </c>
      <c r="AM82" t="str">
        <f>IF([1]Sheet1!AN82="","",[1]Sheet1!AN82)</f>
        <v>-</v>
      </c>
      <c r="AN82" t="str">
        <f>IF([1]Sheet1!AO82="","",[1]Sheet1!AO82)</f>
        <v>-</v>
      </c>
      <c r="AO82" t="str">
        <f>IF([1]Sheet1!AP82="","",[1]Sheet1!AP82)</f>
        <v>VR87</v>
      </c>
      <c r="AP82" t="b">
        <f>IF([1]Sheet1!AQ82="","",[1]Sheet1!AQ82)</f>
        <v>0</v>
      </c>
      <c r="AQ82">
        <f>IF([1]Sheet1!AR82="","",[1]Sheet1!AR82)</f>
        <v>0</v>
      </c>
      <c r="AR82">
        <f>IF([1]Sheet1!AS82="","",[1]Sheet1!AS82)</f>
        <v>0</v>
      </c>
      <c r="AS82">
        <f>IF([1]Sheet1!AT82="","",[1]Sheet1!AT82)</f>
        <v>0</v>
      </c>
      <c r="AT82">
        <f>IF([1]Sheet1!AU82="","",[1]Sheet1!AU82)</f>
        <v>0</v>
      </c>
      <c r="AU82">
        <f>IF([1]Sheet1!AV82="","",[1]Sheet1!AV82)</f>
        <v>0</v>
      </c>
      <c r="AV82">
        <f>IF([1]Sheet1!AW82="","",[1]Sheet1!AW82)</f>
        <v>0</v>
      </c>
      <c r="AW82">
        <f>IF([1]Sheet1!AX82="","",[1]Sheet1!AX82)</f>
        <v>0</v>
      </c>
      <c r="AX82">
        <f>IF([1]Sheet1!AY82="","",[1]Sheet1!AY82)</f>
        <v>0</v>
      </c>
      <c r="AY82">
        <f>IF([1]Sheet1!AZ82="","",[1]Sheet1!AZ82)</f>
        <v>0</v>
      </c>
      <c r="AZ82" t="b">
        <f>IF([1]Sheet1!BA82="","",[1]Sheet1!BA82)</f>
        <v>0</v>
      </c>
      <c r="BA82" t="b">
        <f>IF([1]Sheet1!BB82="","",[1]Sheet1!BB82)</f>
        <v>0</v>
      </c>
      <c r="BB82" t="b">
        <f>IF([1]Sheet1!BC82="","",[1]Sheet1!BC82)</f>
        <v>0</v>
      </c>
      <c r="BC82" t="b">
        <f>IF([1]Sheet1!BD82="","",[1]Sheet1!BD82)</f>
        <v>0</v>
      </c>
      <c r="BD82">
        <f>IF([1]Sheet1!BE82="","",[1]Sheet1!BE82)</f>
        <v>24.78</v>
      </c>
      <c r="BE82">
        <f>IF([1]Sheet1!BF82="","",[1]Sheet1!BF82)</f>
        <v>25.69</v>
      </c>
      <c r="BF82">
        <f>IF([1]Sheet1!BG82="","",[1]Sheet1!BG82)</f>
        <v>-0.39</v>
      </c>
      <c r="BG82">
        <f>IF([1]Sheet1!BH82="","",[1]Sheet1!BH82)</f>
        <v>90.32</v>
      </c>
      <c r="BH82">
        <f>IF([1]Sheet1!BI82="","",[1]Sheet1!BI82)</f>
        <v>82.54</v>
      </c>
      <c r="BI82">
        <f>IF([1]Sheet1!BJ82="","",[1]Sheet1!BJ82)</f>
        <v>74.489999999999995</v>
      </c>
      <c r="BJ82" t="b">
        <f>IF([1]Sheet1!BK82="","",[1]Sheet1!BK82)</f>
        <v>1</v>
      </c>
      <c r="BK82">
        <f>IF([1]Sheet1!BL82="","",[1]Sheet1!BL82)</f>
        <v>1.28</v>
      </c>
      <c r="BL82">
        <f>IF([1]Sheet1!BM82="","",[1]Sheet1!BM82)</f>
        <v>14.18</v>
      </c>
      <c r="BM82">
        <f>IF([1]Sheet1!BN82="","",[1]Sheet1!BN82)</f>
        <v>26.6</v>
      </c>
      <c r="BN82" t="str">
        <f>IF([1]Sheet1!BO82="","",[1]Sheet1!BO82)</f>
        <v>2024-02-07</v>
      </c>
      <c r="BO82" t="str">
        <f>IF([1]Sheet1!BP82="","",[1]Sheet1!BP82)</f>
        <v>FMCG</v>
      </c>
      <c r="BP82">
        <f>IF([1]Sheet1!BQ82="","",[1]Sheet1!BQ82)</f>
        <v>1150.05</v>
      </c>
      <c r="BQ82">
        <f>IF([1]Sheet1!BR82="","",[1]Sheet1!BR82)</f>
        <v>1.34</v>
      </c>
      <c r="BR82">
        <f>IF([1]Sheet1!BS82="","",[1]Sheet1!BS82)</f>
        <v>-11.15</v>
      </c>
      <c r="BS82">
        <f>IF([1]Sheet1!BT82="","",[1]Sheet1!BT82)</f>
        <v>-0.96</v>
      </c>
      <c r="BT82" t="b">
        <f>IF([1]Sheet1!BU82="","",[1]Sheet1!BU82)</f>
        <v>1</v>
      </c>
      <c r="BU82" t="b">
        <f>IF([1]Sheet1!BV82="","",[1]Sheet1!BV82)</f>
        <v>1</v>
      </c>
      <c r="BV82" t="str">
        <f>IF([1]Sheet1!BW82="","",[1]Sheet1!BW82)</f>
        <v>BULLISH</v>
      </c>
      <c r="BW82">
        <f>IF([1]Sheet1!BX82="","",[1]Sheet1!BX82)</f>
        <v>-12.82</v>
      </c>
      <c r="BX82">
        <f>IF([1]Sheet1!BY82="","",[1]Sheet1!BY82)</f>
        <v>-0.01</v>
      </c>
      <c r="BY82">
        <f>IF([1]Sheet1!BZ82="","",[1]Sheet1!BZ82)</f>
        <v>33.36</v>
      </c>
      <c r="BZ82">
        <f>IF([1]Sheet1!CA82="","",[1]Sheet1!CA82)</f>
        <v>1150.05</v>
      </c>
      <c r="CA82">
        <f>IF([1]Sheet1!CB82="","",[1]Sheet1!CB82)</f>
        <v>-0.39</v>
      </c>
      <c r="CB82" t="str">
        <f>IF([1]Sheet1!CC82="","",[1]Sheet1!CC82)</f>
        <v>Long Unwinding</v>
      </c>
      <c r="CC82">
        <f>IF([1]Sheet1!CD82="","",[1]Sheet1!CD82)</f>
        <v>0.35</v>
      </c>
      <c r="CD82">
        <f>IF([1]Sheet1!CE82="","",[1]Sheet1!CE82)</f>
        <v>-0.96</v>
      </c>
      <c r="CE82">
        <f>IF([1]Sheet1!CF82="","",[1]Sheet1!CF82)</f>
        <v>-60.83</v>
      </c>
      <c r="CF82" t="str">
        <f>IF([1]Sheet1!CG82="","",[1]Sheet1!CG82)</f>
        <v>Short Buildup</v>
      </c>
      <c r="CG82">
        <f>IF([1]Sheet1!CH82="","",[1]Sheet1!CH82)</f>
        <v>78.97</v>
      </c>
      <c r="CH82" t="str">
        <f>IF([1]Sheet1!CI82="","",[1]Sheet1!CI82)</f>
        <v>NSE:TATACONSUM1!</v>
      </c>
      <c r="CI82">
        <f>IF([1]Sheet1!CJ82="","",[1]Sheet1!CJ82)</f>
        <v>13</v>
      </c>
      <c r="CJ82">
        <f>IF([1]Sheet1!CK82="","",[1]Sheet1!CK82)</f>
        <v>1153.0999999999999</v>
      </c>
      <c r="CK82">
        <f>IF([1]Sheet1!CL82="","",[1]Sheet1!CL82)</f>
        <v>0</v>
      </c>
      <c r="CL82">
        <f>IF([1]Sheet1!CM82="","",[1]Sheet1!CM82)</f>
        <v>0</v>
      </c>
      <c r="CM82" t="str">
        <f>IF([1]Sheet1!CN82="","",[1]Sheet1!CN82)</f>
        <v>Buy</v>
      </c>
      <c r="CN82" t="str">
        <f>IF([1]Sheet1!CO82="","",[1]Sheet1!CO82)</f>
        <v>LAST_LOSER</v>
      </c>
      <c r="CO82">
        <f>IF([1]Sheet1!CP82="","",[1]Sheet1!CP82)</f>
        <v>13</v>
      </c>
      <c r="CP82">
        <f>IF([1]Sheet1!CQ82="","",[1]Sheet1!CQ82)</f>
        <v>1120</v>
      </c>
      <c r="CQ82" t="str">
        <f>IF([1]Sheet1!CR82="","",[1]Sheet1!CR82)</f>
        <v>BEARISH</v>
      </c>
      <c r="CR82" t="str">
        <f>IF([1]Sheet1!CS82="","",[1]Sheet1!CS82)</f>
        <v>BEARISH</v>
      </c>
      <c r="CS82" t="b">
        <f>IF([1]Sheet1!CT82="","",[1]Sheet1!CT82)</f>
        <v>0</v>
      </c>
      <c r="CT82" t="str">
        <f>IF([1]Sheet1!CU82="","",[1]Sheet1!CU82)</f>
        <v>na</v>
      </c>
      <c r="CU82" t="str">
        <f>IF([1]Sheet1!CV82="","",[1]Sheet1!CV82)</f>
        <v>na</v>
      </c>
      <c r="CV82" t="str">
        <f>IF([1]Sheet1!CW82="","",[1]Sheet1!CW82)</f>
        <v>BEARISH</v>
      </c>
      <c r="CW82">
        <f>IF([1]Sheet1!CX82="","",[1]Sheet1!CX82)</f>
        <v>1</v>
      </c>
      <c r="CX82">
        <f>IF([1]Sheet1!CY82="","",[1]Sheet1!CY82)</f>
        <v>1</v>
      </c>
      <c r="CY82" t="b">
        <f>IF([1]Sheet1!CZ82="","",[1]Sheet1!CZ82)</f>
        <v>1</v>
      </c>
      <c r="CZ82">
        <f>IF([1]Sheet1!DA82="","",[1]Sheet1!DA82)</f>
        <v>20.92</v>
      </c>
      <c r="DA82">
        <f>IF([1]Sheet1!DB82="","",[1]Sheet1!DB82)</f>
        <v>21.86</v>
      </c>
      <c r="DB82" t="str">
        <f>IF([1]Sheet1!DC82="","",[1]Sheet1!DC82)</f>
        <v/>
      </c>
      <c r="DC82" t="b">
        <f t="shared" si="4"/>
        <v>0</v>
      </c>
      <c r="DD82" t="b">
        <f t="shared" si="5"/>
        <v>0</v>
      </c>
      <c r="DE82" t="b">
        <f t="shared" si="6"/>
        <v>0</v>
      </c>
      <c r="DF82" t="b">
        <f t="shared" si="7"/>
        <v>0</v>
      </c>
      <c r="DG82" t="str">
        <f>IF([1]Sheet1!DH82="","",[1]Sheet1!DH82)</f>
        <v/>
      </c>
    </row>
    <row r="83" spans="1:111" x14ac:dyDescent="0.25">
      <c r="A83" t="str">
        <f>IF([1]Sheet1!B83="","",[1]Sheet1!B83)</f>
        <v>BOSCHLTD</v>
      </c>
      <c r="B83">
        <f>IF([1]Sheet1!C83="","",[1]Sheet1!C83)</f>
        <v>50</v>
      </c>
      <c r="C83">
        <f>IF([1]Sheet1!D83="","",[1]Sheet1!D83)</f>
        <v>100</v>
      </c>
      <c r="D83">
        <f>IF([1]Sheet1!E83="","",[1]Sheet1!E83)</f>
        <v>1500</v>
      </c>
      <c r="E83" t="str">
        <f>IF([1]Sheet1!F83="","",[1]Sheet1!F83)</f>
        <v>Producer Manufacturing</v>
      </c>
      <c r="F83" t="str">
        <f>IF([1]Sheet1!G83="","",[1]Sheet1!G83)</f>
        <v>Auto Parts: OEM</v>
      </c>
      <c r="G83" t="str">
        <f>IF([1]Sheet1!H83="","",[1]Sheet1!H83)</f>
        <v xml:space="preserve">BOSCH LIMITED                       </v>
      </c>
      <c r="H83" t="str">
        <f>IF([1]Sheet1!I83="","",[1]Sheet1!I83)</f>
        <v>BOSCHLTD</v>
      </c>
      <c r="I83" t="str">
        <f>IF([1]Sheet1!J83="","",[1]Sheet1!J83)</f>
        <v>NSE:BOSCHLTD!1</v>
      </c>
      <c r="J83" t="str">
        <f>IF([1]Sheet1!K83="","",[1]Sheet1!K83)</f>
        <v>Bosch Ltd.</v>
      </c>
      <c r="K83" t="str">
        <f>IF([1]Sheet1!L83="","",[1]Sheet1!L83)</f>
        <v>#fc5a5a62</v>
      </c>
      <c r="L83">
        <f>IF([1]Sheet1!M83="","",[1]Sheet1!M83)</f>
        <v>23079</v>
      </c>
      <c r="M83">
        <f>IF([1]Sheet1!N83="","",[1]Sheet1!N83)</f>
        <v>-0.85339370000000003</v>
      </c>
      <c r="N83">
        <f>IF([1]Sheet1!O83="","",[1]Sheet1!O83)</f>
        <v>-198.65</v>
      </c>
      <c r="O83">
        <f>IF([1]Sheet1!P83="","",[1]Sheet1!P83)</f>
        <v>95900</v>
      </c>
      <c r="P83">
        <f>IF([1]Sheet1!Q83="","",[1]Sheet1!Q83)</f>
        <v>-1.5905593</v>
      </c>
      <c r="Q83">
        <f>IF([1]Sheet1!R83="","",[1]Sheet1!R83)</f>
        <v>-1550</v>
      </c>
      <c r="R83">
        <f>IF([1]Sheet1!S83="","",[1]Sheet1!S83)</f>
        <v>797</v>
      </c>
      <c r="S83">
        <f>IF([1]Sheet1!T83="","",[1]Sheet1!T83)</f>
        <v>-0.85339370000000003</v>
      </c>
      <c r="T83">
        <f>IF([1]Sheet1!U83="","",[1]Sheet1!U83)</f>
        <v>-39</v>
      </c>
      <c r="U83" t="str">
        <f>IF([1]Sheet1!V83="","",[1]Sheet1!V83)</f>
        <v>Long Unwinding</v>
      </c>
      <c r="V83">
        <f>IF([1]Sheet1!W83="","",[1]Sheet1!W83)</f>
        <v>23000</v>
      </c>
      <c r="W83">
        <f>IF([1]Sheet1!X83="","",[1]Sheet1!X83)</f>
        <v>22900</v>
      </c>
      <c r="X83">
        <f>IF([1]Sheet1!Y83="","",[1]Sheet1!Y83)</f>
        <v>22800</v>
      </c>
      <c r="Y83">
        <f>IF([1]Sheet1!Z83="","",[1]Sheet1!Z83)</f>
        <v>22700</v>
      </c>
      <c r="Z83">
        <f>IF([1]Sheet1!AA83="","",[1]Sheet1!AA83)</f>
        <v>22600</v>
      </c>
      <c r="AA83">
        <f>IF([1]Sheet1!AB83="","",[1]Sheet1!AB83)</f>
        <v>23100</v>
      </c>
      <c r="AB83">
        <f>IF([1]Sheet1!AC83="","",[1]Sheet1!AC83)</f>
        <v>23200</v>
      </c>
      <c r="AC83">
        <f>IF([1]Sheet1!AD83="","",[1]Sheet1!AD83)</f>
        <v>23300</v>
      </c>
      <c r="AD83">
        <f>IF([1]Sheet1!AE83="","",[1]Sheet1!AE83)</f>
        <v>23400</v>
      </c>
      <c r="AE83" t="str">
        <f>IF([1]Sheet1!AF83="","",[1]Sheet1!AF83)</f>
        <v>23,184.30</v>
      </c>
      <c r="AF83" t="str">
        <f>IF([1]Sheet1!AG83="","",[1]Sheet1!AG83)</f>
        <v>23,150.00</v>
      </c>
      <c r="AG83" t="str">
        <f>IF([1]Sheet1!AH83="","",[1]Sheet1!AH83)</f>
        <v>-34.30</v>
      </c>
      <c r="AH83" t="str">
        <f>IF([1]Sheet1!AI83="","",[1]Sheet1!AI83)</f>
        <v>-0.15</v>
      </c>
      <c r="AI83" t="str">
        <f>IF([1]Sheet1!AJ83="","",[1]Sheet1!AJ83)</f>
        <v>23,150.00</v>
      </c>
      <c r="AJ83">
        <f>IF([1]Sheet1!AK83="","",[1]Sheet1!AK83)</f>
        <v>3</v>
      </c>
      <c r="AK83" t="str">
        <f>IF([1]Sheet1!AL83="","",[1]Sheet1!AL83)</f>
        <v>0.01</v>
      </c>
      <c r="AL83" t="str">
        <f>IF([1]Sheet1!AM83="","",[1]Sheet1!AM83)</f>
        <v>-</v>
      </c>
      <c r="AM83" t="str">
        <f>IF([1]Sheet1!AN83="","",[1]Sheet1!AN83)</f>
        <v>-</v>
      </c>
      <c r="AN83" t="str">
        <f>IF([1]Sheet1!AO83="","",[1]Sheet1!AO83)</f>
        <v>-</v>
      </c>
      <c r="AO83" t="str">
        <f>IF([1]Sheet1!AP83="","",[1]Sheet1!AP83)</f>
        <v>VR182</v>
      </c>
      <c r="AP83" t="b">
        <f>IF([1]Sheet1!AQ83="","",[1]Sheet1!AQ83)</f>
        <v>0</v>
      </c>
      <c r="AQ83">
        <f>IF([1]Sheet1!AR83="","",[1]Sheet1!AR83)</f>
        <v>0</v>
      </c>
      <c r="AR83">
        <f>IF([1]Sheet1!AS83="","",[1]Sheet1!AS83)</f>
        <v>0</v>
      </c>
      <c r="AS83">
        <f>IF([1]Sheet1!AT83="","",[1]Sheet1!AT83)</f>
        <v>0</v>
      </c>
      <c r="AT83">
        <f>IF([1]Sheet1!AU83="","",[1]Sheet1!AU83)</f>
        <v>0</v>
      </c>
      <c r="AU83">
        <f>IF([1]Sheet1!AV83="","",[1]Sheet1!AV83)</f>
        <v>0</v>
      </c>
      <c r="AV83">
        <f>IF([1]Sheet1!AW83="","",[1]Sheet1!AW83)</f>
        <v>0</v>
      </c>
      <c r="AW83">
        <f>IF([1]Sheet1!AX83="","",[1]Sheet1!AX83)</f>
        <v>0</v>
      </c>
      <c r="AX83">
        <f>IF([1]Sheet1!AY83="","",[1]Sheet1!AY83)</f>
        <v>0</v>
      </c>
      <c r="AY83">
        <f>IF([1]Sheet1!AZ83="","",[1]Sheet1!AZ83)</f>
        <v>0</v>
      </c>
      <c r="AZ83" t="b">
        <f>IF([1]Sheet1!BA83="","",[1]Sheet1!BA83)</f>
        <v>0</v>
      </c>
      <c r="BA83" t="b">
        <f>IF([1]Sheet1!BB83="","",[1]Sheet1!BB83)</f>
        <v>0</v>
      </c>
      <c r="BB83" t="b">
        <f>IF([1]Sheet1!BC83="","",[1]Sheet1!BC83)</f>
        <v>0</v>
      </c>
      <c r="BC83" t="b">
        <f>IF([1]Sheet1!BD83="","",[1]Sheet1!BD83)</f>
        <v>0</v>
      </c>
      <c r="BD83">
        <f>IF([1]Sheet1!BE83="","",[1]Sheet1!BE83)</f>
        <v>23.24</v>
      </c>
      <c r="BE83">
        <f>IF([1]Sheet1!BF83="","",[1]Sheet1!BF83)</f>
        <v>21.41</v>
      </c>
      <c r="BF83">
        <f>IF([1]Sheet1!BG83="","",[1]Sheet1!BG83)</f>
        <v>-5.0599999999999996</v>
      </c>
      <c r="BG83">
        <f>IF([1]Sheet1!BH83="","",[1]Sheet1!BH83)</f>
        <v>21.77</v>
      </c>
      <c r="BH83">
        <f>IF([1]Sheet1!BI83="","",[1]Sheet1!BI83)</f>
        <v>11.11</v>
      </c>
      <c r="BI83">
        <f>IF([1]Sheet1!BJ83="","",[1]Sheet1!BJ83)</f>
        <v>20.62</v>
      </c>
      <c r="BJ83" t="b">
        <f>IF([1]Sheet1!BK83="","",[1]Sheet1!BK83)</f>
        <v>1</v>
      </c>
      <c r="BK83">
        <f>IF([1]Sheet1!BL83="","",[1]Sheet1!BL83)</f>
        <v>0.69</v>
      </c>
      <c r="BL83">
        <f>IF([1]Sheet1!BM83="","",[1]Sheet1!BM83)</f>
        <v>72.75</v>
      </c>
      <c r="BM83">
        <f>IF([1]Sheet1!BN83="","",[1]Sheet1!BN83)</f>
        <v>19.57</v>
      </c>
      <c r="BN83" t="str">
        <f>IF([1]Sheet1!BO83="","",[1]Sheet1!BO83)</f>
        <v>2024-02-13</v>
      </c>
      <c r="BO83" t="str">
        <f>IF([1]Sheet1!BP83="","",[1]Sheet1!BP83)</f>
        <v>AUTOMOBILE</v>
      </c>
      <c r="BP83">
        <f>IF([1]Sheet1!BQ83="","",[1]Sheet1!BQ83)</f>
        <v>23050.55</v>
      </c>
      <c r="BQ83">
        <f>IF([1]Sheet1!BR83="","",[1]Sheet1!BR83)</f>
        <v>1.98</v>
      </c>
      <c r="BR83">
        <f>IF([1]Sheet1!BS83="","",[1]Sheet1!BS83)</f>
        <v>-227.1</v>
      </c>
      <c r="BS83">
        <f>IF([1]Sheet1!BT83="","",[1]Sheet1!BT83)</f>
        <v>-0.98</v>
      </c>
      <c r="BT83" t="b">
        <f>IF([1]Sheet1!BU83="","",[1]Sheet1!BU83)</f>
        <v>0</v>
      </c>
      <c r="BU83" t="b">
        <f>IF([1]Sheet1!BV83="","",[1]Sheet1!BV83)</f>
        <v>1</v>
      </c>
      <c r="BV83" t="str">
        <f>IF([1]Sheet1!BW83="","",[1]Sheet1!BW83)</f>
        <v>BEARISH</v>
      </c>
      <c r="BW83">
        <f>IF([1]Sheet1!BX83="","",[1]Sheet1!BX83)</f>
        <v>-0.77</v>
      </c>
      <c r="BX83">
        <f>IF([1]Sheet1!BY83="","",[1]Sheet1!BY83)</f>
        <v>-1.4</v>
      </c>
      <c r="BY83">
        <f>IF([1]Sheet1!BZ83="","",[1]Sheet1!BZ83)</f>
        <v>130.15</v>
      </c>
      <c r="BZ83">
        <f>IF([1]Sheet1!CA83="","",[1]Sheet1!CA83)</f>
        <v>23050.55</v>
      </c>
      <c r="CA83">
        <f>IF([1]Sheet1!CB83="","",[1]Sheet1!CB83)</f>
        <v>-5.0599999999999996</v>
      </c>
      <c r="CB83" t="str">
        <f>IF([1]Sheet1!CC83="","",[1]Sheet1!CC83)</f>
        <v>Long Unwinding</v>
      </c>
      <c r="CC83">
        <f>IF([1]Sheet1!CD83="","",[1]Sheet1!CD83)</f>
        <v>3.34</v>
      </c>
      <c r="CD83">
        <f>IF([1]Sheet1!CE83="","",[1]Sheet1!CE83)</f>
        <v>-0.98</v>
      </c>
      <c r="CE83">
        <f>IF([1]Sheet1!CF83="","",[1]Sheet1!CF83)</f>
        <v>-6.72</v>
      </c>
      <c r="CF83" t="str">
        <f>IF([1]Sheet1!CG83="","",[1]Sheet1!CG83)</f>
        <v>Short Buildup</v>
      </c>
      <c r="CG83">
        <f>IF([1]Sheet1!CH83="","",[1]Sheet1!CH83)</f>
        <v>77.78</v>
      </c>
      <c r="CH83" t="str">
        <f>IF([1]Sheet1!CI83="","",[1]Sheet1!CI83)</f>
        <v>NSE:BOSCHLTD1!</v>
      </c>
      <c r="CI83">
        <f>IF([1]Sheet1!CJ83="","",[1]Sheet1!CJ83)</f>
        <v>8</v>
      </c>
      <c r="CJ83">
        <f>IF([1]Sheet1!CK83="","",[1]Sheet1!CK83)</f>
        <v>23262</v>
      </c>
      <c r="CK83">
        <f>IF([1]Sheet1!CL83="","",[1]Sheet1!CL83)</f>
        <v>355</v>
      </c>
      <c r="CL83">
        <f>IF([1]Sheet1!CM83="","",[1]Sheet1!CM83)</f>
        <v>19421</v>
      </c>
      <c r="CM83" t="str">
        <f>IF([1]Sheet1!CN83="","",[1]Sheet1!CN83)</f>
        <v>Buy</v>
      </c>
      <c r="CN83" t="str">
        <f>IF([1]Sheet1!CO83="","",[1]Sheet1!CO83)</f>
        <v>LAST_LOSER</v>
      </c>
      <c r="CO83">
        <f>IF([1]Sheet1!CP83="","",[1]Sheet1!CP83)</f>
        <v>10</v>
      </c>
      <c r="CP83">
        <f>IF([1]Sheet1!CQ83="","",[1]Sheet1!CQ83)</f>
        <v>22700</v>
      </c>
      <c r="CQ83" t="str">
        <f>IF([1]Sheet1!CR83="","",[1]Sheet1!CR83)</f>
        <v>BEARISH</v>
      </c>
      <c r="CR83" t="str">
        <f>IF([1]Sheet1!CS83="","",[1]Sheet1!CS83)</f>
        <v>BEARISH</v>
      </c>
      <c r="CS83" t="b">
        <f>IF([1]Sheet1!CT83="","",[1]Sheet1!CT83)</f>
        <v>0</v>
      </c>
      <c r="CT83" t="str">
        <f>IF([1]Sheet1!CU83="","",[1]Sheet1!CU83)</f>
        <v>BEARISH_ALIGNMENT</v>
      </c>
      <c r="CU83" t="str">
        <f>IF([1]Sheet1!CV83="","",[1]Sheet1!CV83)</f>
        <v>BEARISH_ALIGNMENT</v>
      </c>
      <c r="CV83" t="str">
        <f>IF([1]Sheet1!CW83="","",[1]Sheet1!CW83)</f>
        <v>BULLISH</v>
      </c>
      <c r="CW83">
        <f>IF([1]Sheet1!CX83="","",[1]Sheet1!CX83)</f>
        <v>2</v>
      </c>
      <c r="CX83">
        <f>IF([1]Sheet1!CY83="","",[1]Sheet1!CY83)</f>
        <v>3878</v>
      </c>
      <c r="CY83" t="b">
        <f>IF([1]Sheet1!CZ83="","",[1]Sheet1!CZ83)</f>
        <v>1</v>
      </c>
      <c r="CZ83">
        <f>IF([1]Sheet1!DA83="","",[1]Sheet1!DA83)</f>
        <v>10.7</v>
      </c>
      <c r="DA83">
        <f>IF([1]Sheet1!DB83="","",[1]Sheet1!DB83)</f>
        <v>9.83</v>
      </c>
      <c r="DB83" t="str">
        <f>IF([1]Sheet1!DC83="","",[1]Sheet1!DC83)</f>
        <v/>
      </c>
      <c r="DC83" t="b">
        <f t="shared" si="4"/>
        <v>0</v>
      </c>
      <c r="DD83" t="b">
        <f t="shared" si="5"/>
        <v>0</v>
      </c>
      <c r="DE83" t="b">
        <f t="shared" si="6"/>
        <v>0</v>
      </c>
      <c r="DF83" t="b">
        <f t="shared" si="7"/>
        <v>0</v>
      </c>
      <c r="DG83" t="str">
        <f>IF([1]Sheet1!DH83="","",[1]Sheet1!DH83)</f>
        <v/>
      </c>
    </row>
    <row r="84" spans="1:111" x14ac:dyDescent="0.25">
      <c r="A84" t="str">
        <f>IF([1]Sheet1!B84="","",[1]Sheet1!B84)</f>
        <v>ASIANPAINT</v>
      </c>
      <c r="B84">
        <f>IF([1]Sheet1!C84="","",[1]Sheet1!C84)</f>
        <v>200</v>
      </c>
      <c r="C84">
        <f>IF([1]Sheet1!D84="","",[1]Sheet1!D84)</f>
        <v>20</v>
      </c>
      <c r="D84">
        <f>IF([1]Sheet1!E84="","",[1]Sheet1!E84)</f>
        <v>8000</v>
      </c>
      <c r="E84" t="str">
        <f>IF([1]Sheet1!F84="","",[1]Sheet1!F84)</f>
        <v>Process Industries</v>
      </c>
      <c r="F84" t="str">
        <f>IF([1]Sheet1!G84="","",[1]Sheet1!G84)</f>
        <v>Industrial Specialties</v>
      </c>
      <c r="G84" t="str">
        <f>IF([1]Sheet1!H84="","",[1]Sheet1!H84)</f>
        <v xml:space="preserve">ASIAN PAINTS LIMITED                </v>
      </c>
      <c r="H84" t="str">
        <f>IF([1]Sheet1!I84="","",[1]Sheet1!I84)</f>
        <v>ASIANPAINT</v>
      </c>
      <c r="I84" t="str">
        <f>IF([1]Sheet1!J84="","",[1]Sheet1!J84)</f>
        <v>NSE:ASIANPAINT!1</v>
      </c>
      <c r="J84" t="str">
        <f>IF([1]Sheet1!K84="","",[1]Sheet1!K84)</f>
        <v>Asian Paints Ltd.</v>
      </c>
      <c r="K84" t="str">
        <f>IF([1]Sheet1!L84="","",[1]Sheet1!L84)</f>
        <v>#fc5a5a62</v>
      </c>
      <c r="L84">
        <f>IF([1]Sheet1!M84="","",[1]Sheet1!M84)</f>
        <v>3138.7</v>
      </c>
      <c r="M84">
        <f>IF([1]Sheet1!N84="","",[1]Sheet1!N84)</f>
        <v>-0.84975990000000001</v>
      </c>
      <c r="N84">
        <f>IF([1]Sheet1!O84="","",[1]Sheet1!O84)</f>
        <v>-26.9</v>
      </c>
      <c r="O84">
        <f>IF([1]Sheet1!P84="","",[1]Sheet1!P84)</f>
        <v>5241800</v>
      </c>
      <c r="P84">
        <f>IF([1]Sheet1!Q84="","",[1]Sheet1!Q84)</f>
        <v>-1.6547841999999999</v>
      </c>
      <c r="Q84">
        <f>IF([1]Sheet1!R84="","",[1]Sheet1!R84)</f>
        <v>-88200</v>
      </c>
      <c r="R84">
        <f>IF([1]Sheet1!S84="","",[1]Sheet1!S84)</f>
        <v>2468</v>
      </c>
      <c r="S84">
        <f>IF([1]Sheet1!T84="","",[1]Sheet1!T84)</f>
        <v>-0.84975990000000001</v>
      </c>
      <c r="T84">
        <f>IF([1]Sheet1!U84="","",[1]Sheet1!U84)</f>
        <v>-2765</v>
      </c>
      <c r="U84" t="str">
        <f>IF([1]Sheet1!V84="","",[1]Sheet1!V84)</f>
        <v>Long Unwinding</v>
      </c>
      <c r="V84">
        <f>IF([1]Sheet1!W84="","",[1]Sheet1!W84)</f>
        <v>3120</v>
      </c>
      <c r="W84">
        <f>IF([1]Sheet1!X84="","",[1]Sheet1!X84)</f>
        <v>3100</v>
      </c>
      <c r="X84">
        <f>IF([1]Sheet1!Y84="","",[1]Sheet1!Y84)</f>
        <v>3080</v>
      </c>
      <c r="Y84">
        <f>IF([1]Sheet1!Z84="","",[1]Sheet1!Z84)</f>
        <v>3060</v>
      </c>
      <c r="Z84">
        <f>IF([1]Sheet1!AA84="","",[1]Sheet1!AA84)</f>
        <v>3040</v>
      </c>
      <c r="AA84">
        <f>IF([1]Sheet1!AB84="","",[1]Sheet1!AB84)</f>
        <v>3140</v>
      </c>
      <c r="AB84">
        <f>IF([1]Sheet1!AC84="","",[1]Sheet1!AC84)</f>
        <v>3160</v>
      </c>
      <c r="AC84">
        <f>IF([1]Sheet1!AD84="","",[1]Sheet1!AD84)</f>
        <v>3180</v>
      </c>
      <c r="AD84">
        <f>IF([1]Sheet1!AE84="","",[1]Sheet1!AE84)</f>
        <v>3200</v>
      </c>
      <c r="AE84" t="str">
        <f>IF([1]Sheet1!AF84="","",[1]Sheet1!AF84)</f>
        <v>3,165.85</v>
      </c>
      <c r="AF84" t="str">
        <f>IF([1]Sheet1!AG84="","",[1]Sheet1!AG84)</f>
        <v>3,179.90</v>
      </c>
      <c r="AG84" t="str">
        <f>IF([1]Sheet1!AH84="","",[1]Sheet1!AH84)</f>
        <v>14.05</v>
      </c>
      <c r="AH84" t="str">
        <f>IF([1]Sheet1!AI84="","",[1]Sheet1!AI84)</f>
        <v>0.44</v>
      </c>
      <c r="AI84" t="str">
        <f>IF([1]Sheet1!AJ84="","",[1]Sheet1!AJ84)</f>
        <v>3,179.90</v>
      </c>
      <c r="AJ84">
        <f>IF([1]Sheet1!AK84="","",[1]Sheet1!AK84)</f>
        <v>377</v>
      </c>
      <c r="AK84" t="str">
        <f>IF([1]Sheet1!AL84="","",[1]Sheet1!AL84)</f>
        <v>0.12</v>
      </c>
      <c r="AL84" t="str">
        <f>IF([1]Sheet1!AM84="","",[1]Sheet1!AM84)</f>
        <v>-</v>
      </c>
      <c r="AM84" t="str">
        <f>IF([1]Sheet1!AN84="","",[1]Sheet1!AN84)</f>
        <v>-</v>
      </c>
      <c r="AN84" t="str">
        <f>IF([1]Sheet1!AO84="","",[1]Sheet1!AO84)</f>
        <v>-</v>
      </c>
      <c r="AO84" t="str">
        <f>IF([1]Sheet1!AP84="","",[1]Sheet1!AP84)</f>
        <v>VR127</v>
      </c>
      <c r="AP84" t="b">
        <f>IF([1]Sheet1!AQ84="","",[1]Sheet1!AQ84)</f>
        <v>0</v>
      </c>
      <c r="AQ84">
        <f>IF([1]Sheet1!AR84="","",[1]Sheet1!AR84)</f>
        <v>0</v>
      </c>
      <c r="AR84">
        <f>IF([1]Sheet1!AS84="","",[1]Sheet1!AS84)</f>
        <v>0</v>
      </c>
      <c r="AS84">
        <f>IF([1]Sheet1!AT84="","",[1]Sheet1!AT84)</f>
        <v>0</v>
      </c>
      <c r="AT84">
        <f>IF([1]Sheet1!AU84="","",[1]Sheet1!AU84)</f>
        <v>0</v>
      </c>
      <c r="AU84">
        <f>IF([1]Sheet1!AV84="","",[1]Sheet1!AV84)</f>
        <v>0</v>
      </c>
      <c r="AV84">
        <f>IF([1]Sheet1!AW84="","",[1]Sheet1!AW84)</f>
        <v>0</v>
      </c>
      <c r="AW84">
        <f>IF([1]Sheet1!AX84="","",[1]Sheet1!AX84)</f>
        <v>0</v>
      </c>
      <c r="AX84">
        <f>IF([1]Sheet1!AY84="","",[1]Sheet1!AY84)</f>
        <v>0</v>
      </c>
      <c r="AY84">
        <f>IF([1]Sheet1!AZ84="","",[1]Sheet1!AZ84)</f>
        <v>0</v>
      </c>
      <c r="AZ84" t="b">
        <f>IF([1]Sheet1!BA84="","",[1]Sheet1!BA84)</f>
        <v>0</v>
      </c>
      <c r="BA84" t="b">
        <f>IF([1]Sheet1!BB84="","",[1]Sheet1!BB84)</f>
        <v>0</v>
      </c>
      <c r="BB84" t="b">
        <f>IF([1]Sheet1!BC84="","",[1]Sheet1!BC84)</f>
        <v>0</v>
      </c>
      <c r="BC84" t="b">
        <f>IF([1]Sheet1!BD84="","",[1]Sheet1!BD84)</f>
        <v>0</v>
      </c>
      <c r="BD84">
        <f>IF([1]Sheet1!BE84="","",[1]Sheet1!BE84)</f>
        <v>28.99</v>
      </c>
      <c r="BE84">
        <f>IF([1]Sheet1!BF84="","",[1]Sheet1!BF84)</f>
        <v>24.19</v>
      </c>
      <c r="BF84">
        <f>IF([1]Sheet1!BG84="","",[1]Sheet1!BG84)</f>
        <v>-6.57</v>
      </c>
      <c r="BG84">
        <f>IF([1]Sheet1!BH84="","",[1]Sheet1!BH84)</f>
        <v>86.69</v>
      </c>
      <c r="BH84">
        <f>IF([1]Sheet1!BI84="","",[1]Sheet1!BI84)</f>
        <v>69.84</v>
      </c>
      <c r="BI84">
        <f>IF([1]Sheet1!BJ84="","",[1]Sheet1!BJ84)</f>
        <v>31.66</v>
      </c>
      <c r="BJ84" t="b">
        <f>IF([1]Sheet1!BK84="","",[1]Sheet1!BK84)</f>
        <v>1</v>
      </c>
      <c r="BK84">
        <f>IF([1]Sheet1!BL84="","",[1]Sheet1!BL84)</f>
        <v>0.41</v>
      </c>
      <c r="BL84">
        <f>IF([1]Sheet1!BM84="","",[1]Sheet1!BM84)</f>
        <v>9.94</v>
      </c>
      <c r="BM84">
        <f>IF([1]Sheet1!BN84="","",[1]Sheet1!BN84)</f>
        <v>19.399999999999999</v>
      </c>
      <c r="BN84">
        <f>IF([1]Sheet1!BO84="","",[1]Sheet1!BO84)</f>
        <v>0</v>
      </c>
      <c r="BO84" t="str">
        <f>IF([1]Sheet1!BP84="","",[1]Sheet1!BP84)</f>
        <v>FMCG</v>
      </c>
      <c r="BP84">
        <f>IF([1]Sheet1!BQ84="","",[1]Sheet1!BQ84)</f>
        <v>3141.8</v>
      </c>
      <c r="BQ84">
        <f>IF([1]Sheet1!BR84="","",[1]Sheet1!BR84)</f>
        <v>1.76</v>
      </c>
      <c r="BR84">
        <f>IF([1]Sheet1!BS84="","",[1]Sheet1!BS84)</f>
        <v>-23.8</v>
      </c>
      <c r="BS84">
        <f>IF([1]Sheet1!BT84="","",[1]Sheet1!BT84)</f>
        <v>-0.75</v>
      </c>
      <c r="BT84" t="b">
        <f>IF([1]Sheet1!BU84="","",[1]Sheet1!BU84)</f>
        <v>0</v>
      </c>
      <c r="BU84" t="b">
        <f>IF([1]Sheet1!BV84="","",[1]Sheet1!BV84)</f>
        <v>0</v>
      </c>
      <c r="BV84" t="str">
        <f>IF([1]Sheet1!BW84="","",[1]Sheet1!BW84)</f>
        <v>BEARISH</v>
      </c>
      <c r="BW84">
        <f>IF([1]Sheet1!BX84="","",[1]Sheet1!BX84)</f>
        <v>9.0299999999999994</v>
      </c>
      <c r="BX84">
        <f>IF([1]Sheet1!BY84="","",[1]Sheet1!BY84)</f>
        <v>-4.37</v>
      </c>
      <c r="BY84">
        <f>IF([1]Sheet1!BZ84="","",[1]Sheet1!BZ84)</f>
        <v>31.58</v>
      </c>
      <c r="BZ84">
        <f>IF([1]Sheet1!CA84="","",[1]Sheet1!CA84)</f>
        <v>3141.8</v>
      </c>
      <c r="CA84">
        <f>IF([1]Sheet1!CB84="","",[1]Sheet1!CB84)</f>
        <v>-6.57</v>
      </c>
      <c r="CB84" t="str">
        <f>IF([1]Sheet1!CC84="","",[1]Sheet1!CC84)</f>
        <v>Significant Short Buildup</v>
      </c>
      <c r="CC84">
        <f>IF([1]Sheet1!CD84="","",[1]Sheet1!CD84)</f>
        <v>1.34</v>
      </c>
      <c r="CD84">
        <f>IF([1]Sheet1!CE84="","",[1]Sheet1!CE84)</f>
        <v>-0.75</v>
      </c>
      <c r="CE84">
        <f>IF([1]Sheet1!CF84="","",[1]Sheet1!CF84)</f>
        <v>-49.37</v>
      </c>
      <c r="CF84" t="str">
        <f>IF([1]Sheet1!CG84="","",[1]Sheet1!CG84)</f>
        <v>Short Buildup</v>
      </c>
      <c r="CG84">
        <f>IF([1]Sheet1!CH84="","",[1]Sheet1!CH84)</f>
        <v>76.19</v>
      </c>
      <c r="CH84" t="str">
        <f>IF([1]Sheet1!CI84="","",[1]Sheet1!CI84)</f>
        <v>NSE:ASIANPAINT1!</v>
      </c>
      <c r="CI84">
        <f>IF([1]Sheet1!CJ84="","",[1]Sheet1!CJ84)</f>
        <v>144</v>
      </c>
      <c r="CJ84">
        <f>IF([1]Sheet1!CK84="","",[1]Sheet1!CK84)</f>
        <v>3344.5</v>
      </c>
      <c r="CK84">
        <f>IF([1]Sheet1!CL84="","",[1]Sheet1!CL84)</f>
        <v>22</v>
      </c>
      <c r="CL84">
        <f>IF([1]Sheet1!CM84="","",[1]Sheet1!CM84)</f>
        <v>3254.3</v>
      </c>
      <c r="CM84" t="str">
        <f>IF([1]Sheet1!CN84="","",[1]Sheet1!CN84)</f>
        <v>Sell</v>
      </c>
      <c r="CN84" t="str">
        <f>IF([1]Sheet1!CO84="","",[1]Sheet1!CO84)</f>
        <v>LAST_LOSER</v>
      </c>
      <c r="CO84">
        <f>IF([1]Sheet1!CP84="","",[1]Sheet1!CP84)</f>
        <v>22</v>
      </c>
      <c r="CP84">
        <f>IF([1]Sheet1!CQ84="","",[1]Sheet1!CQ84)</f>
        <v>3300</v>
      </c>
      <c r="CQ84" t="str">
        <f>IF([1]Sheet1!CR84="","",[1]Sheet1!CR84)</f>
        <v>BEARISH</v>
      </c>
      <c r="CR84" t="str">
        <f>IF([1]Sheet1!CS84="","",[1]Sheet1!CS84)</f>
        <v>BEARISH</v>
      </c>
      <c r="CS84" t="b">
        <f>IF([1]Sheet1!CT84="","",[1]Sheet1!CT84)</f>
        <v>1</v>
      </c>
      <c r="CT84" t="str">
        <f>IF([1]Sheet1!CU84="","",[1]Sheet1!CU84)</f>
        <v>BEARISH_ALIGNMENT</v>
      </c>
      <c r="CU84" t="str">
        <f>IF([1]Sheet1!CV84="","",[1]Sheet1!CV84)</f>
        <v>BEARISH_ALIGNMENT</v>
      </c>
      <c r="CV84" t="str">
        <f>IF([1]Sheet1!CW84="","",[1]Sheet1!CW84)</f>
        <v>BEARISH</v>
      </c>
      <c r="CW84">
        <f>IF([1]Sheet1!CX84="","",[1]Sheet1!CX84)</f>
        <v>4</v>
      </c>
      <c r="CX84">
        <f>IF([1]Sheet1!CY84="","",[1]Sheet1!CY84)</f>
        <v>543</v>
      </c>
      <c r="CY84" t="b">
        <f>IF([1]Sheet1!CZ84="","",[1]Sheet1!CZ84)</f>
        <v>0</v>
      </c>
      <c r="CZ84">
        <f>IF([1]Sheet1!DA84="","",[1]Sheet1!DA84)</f>
        <v>14.15</v>
      </c>
      <c r="DA84">
        <f>IF([1]Sheet1!DB84="","",[1]Sheet1!DB84)</f>
        <v>14.93</v>
      </c>
      <c r="DB84" t="str">
        <f>IF([1]Sheet1!DC84="","",[1]Sheet1!DC84)</f>
        <v/>
      </c>
      <c r="DC84" t="b">
        <f t="shared" si="4"/>
        <v>0</v>
      </c>
      <c r="DD84" t="b">
        <f t="shared" si="5"/>
        <v>1</v>
      </c>
      <c r="DE84" t="b">
        <f t="shared" si="6"/>
        <v>0</v>
      </c>
      <c r="DF84" t="b">
        <f t="shared" si="7"/>
        <v>1</v>
      </c>
      <c r="DG84" t="str">
        <f>IF([1]Sheet1!DH84="","",[1]Sheet1!DH84)</f>
        <v/>
      </c>
    </row>
    <row r="85" spans="1:111" x14ac:dyDescent="0.25">
      <c r="A85" t="str">
        <f>IF([1]Sheet1!B85="","",[1]Sheet1!B85)</f>
        <v>GMRINFRA</v>
      </c>
      <c r="B85">
        <f>IF([1]Sheet1!C85="","",[1]Sheet1!C85)</f>
        <v>11250</v>
      </c>
      <c r="C85">
        <f>IF([1]Sheet1!D85="","",[1]Sheet1!D85)</f>
        <v>1</v>
      </c>
      <c r="D85">
        <f>IF([1]Sheet1!E85="","",[1]Sheet1!E85)</f>
        <v>337500</v>
      </c>
      <c r="E85" t="str">
        <f>IF([1]Sheet1!F85="","",[1]Sheet1!F85)</f>
        <v>Transportation</v>
      </c>
      <c r="F85" t="str">
        <f>IF([1]Sheet1!G85="","",[1]Sheet1!G85)</f>
        <v>Other Transportation</v>
      </c>
      <c r="G85" t="str">
        <f>IF([1]Sheet1!H85="","",[1]Sheet1!H85)</f>
        <v xml:space="preserve">GMR AIRPORTS INFRA LTD              </v>
      </c>
      <c r="H85" t="str">
        <f>IF([1]Sheet1!I85="","",[1]Sheet1!I85)</f>
        <v>GMRINFRA</v>
      </c>
      <c r="I85" t="str">
        <f>IF([1]Sheet1!J85="","",[1]Sheet1!J85)</f>
        <v>NSE:GMRINFRA!1</v>
      </c>
      <c r="J85" t="str">
        <f>IF([1]Sheet1!K85="","",[1]Sheet1!K85)</f>
        <v>GMR Airports Infrastructure Ltd.</v>
      </c>
      <c r="K85" t="str">
        <f>IF([1]Sheet1!L85="","",[1]Sheet1!L85)</f>
        <v>#fc5a5a61</v>
      </c>
      <c r="L85">
        <f>IF([1]Sheet1!M85="","",[1]Sheet1!M85)</f>
        <v>82.05</v>
      </c>
      <c r="M85">
        <f>IF([1]Sheet1!N85="","",[1]Sheet1!N85)</f>
        <v>-0.84592149999999999</v>
      </c>
      <c r="N85">
        <f>IF([1]Sheet1!O85="","",[1]Sheet1!O85)</f>
        <v>-0.7</v>
      </c>
      <c r="O85">
        <f>IF([1]Sheet1!P85="","",[1]Sheet1!P85)</f>
        <v>149096250</v>
      </c>
      <c r="P85">
        <f>IF([1]Sheet1!Q85="","",[1]Sheet1!Q85)</f>
        <v>-5.5246649999999997</v>
      </c>
      <c r="Q85">
        <f>IF([1]Sheet1!R85="","",[1]Sheet1!R85)</f>
        <v>-8718750</v>
      </c>
      <c r="R85">
        <f>IF([1]Sheet1!S85="","",[1]Sheet1!S85)</f>
        <v>4045</v>
      </c>
      <c r="S85">
        <f>IF([1]Sheet1!T85="","",[1]Sheet1!T85)</f>
        <v>-0.84592149999999999</v>
      </c>
      <c r="T85">
        <f>IF([1]Sheet1!U85="","",[1]Sheet1!U85)</f>
        <v>1017</v>
      </c>
      <c r="U85" t="str">
        <f>IF([1]Sheet1!V85="","",[1]Sheet1!V85)</f>
        <v>Long Unwinding</v>
      </c>
      <c r="V85">
        <f>IF([1]Sheet1!W85="","",[1]Sheet1!W85)</f>
        <v>82</v>
      </c>
      <c r="W85">
        <f>IF([1]Sheet1!X85="","",[1]Sheet1!X85)</f>
        <v>81</v>
      </c>
      <c r="X85">
        <f>IF([1]Sheet1!Y85="","",[1]Sheet1!Y85)</f>
        <v>80</v>
      </c>
      <c r="Y85">
        <f>IF([1]Sheet1!Z85="","",[1]Sheet1!Z85)</f>
        <v>79</v>
      </c>
      <c r="Z85">
        <f>IF([1]Sheet1!AA85="","",[1]Sheet1!AA85)</f>
        <v>78</v>
      </c>
      <c r="AA85">
        <f>IF([1]Sheet1!AB85="","",[1]Sheet1!AB85)</f>
        <v>83</v>
      </c>
      <c r="AB85">
        <f>IF([1]Sheet1!AC85="","",[1]Sheet1!AC85)</f>
        <v>84</v>
      </c>
      <c r="AC85">
        <f>IF([1]Sheet1!AD85="","",[1]Sheet1!AD85)</f>
        <v>85</v>
      </c>
      <c r="AD85">
        <f>IF([1]Sheet1!AE85="","",[1]Sheet1!AE85)</f>
        <v>86</v>
      </c>
      <c r="AE85" t="str">
        <f>IF([1]Sheet1!AF85="","",[1]Sheet1!AF85)</f>
        <v>82.50</v>
      </c>
      <c r="AF85" t="str">
        <f>IF([1]Sheet1!AG85="","",[1]Sheet1!AG85)</f>
        <v>83.00</v>
      </c>
      <c r="AG85" t="str">
        <f>IF([1]Sheet1!AH85="","",[1]Sheet1!AH85)</f>
        <v>0.50</v>
      </c>
      <c r="AH85" t="str">
        <f>IF([1]Sheet1!AI85="","",[1]Sheet1!AI85)</f>
        <v>0.61</v>
      </c>
      <c r="AI85" t="str">
        <f>IF([1]Sheet1!AJ85="","",[1]Sheet1!AJ85)</f>
        <v>83.00</v>
      </c>
      <c r="AJ85">
        <f>IF([1]Sheet1!AK85="","",[1]Sheet1!AK85)</f>
        <v>32022</v>
      </c>
      <c r="AK85" t="str">
        <f>IF([1]Sheet1!AL85="","",[1]Sheet1!AL85)</f>
        <v>0.27</v>
      </c>
      <c r="AL85" t="str">
        <f>IF([1]Sheet1!AM85="","",[1]Sheet1!AM85)</f>
        <v>-</v>
      </c>
      <c r="AM85" t="str">
        <f>IF([1]Sheet1!AN85="","",[1]Sheet1!AN85)</f>
        <v>-</v>
      </c>
      <c r="AN85" t="str">
        <f>IF([1]Sheet1!AO85="","",[1]Sheet1!AO85)</f>
        <v>-</v>
      </c>
      <c r="AO85" t="str">
        <f>IF([1]Sheet1!AP85="","",[1]Sheet1!AP85)</f>
        <v>VR24</v>
      </c>
      <c r="AP85" t="b">
        <f>IF([1]Sheet1!AQ85="","",[1]Sheet1!AQ85)</f>
        <v>0</v>
      </c>
      <c r="AQ85">
        <f>IF([1]Sheet1!AR85="","",[1]Sheet1!AR85)</f>
        <v>0</v>
      </c>
      <c r="AR85">
        <f>IF([1]Sheet1!AS85="","",[1]Sheet1!AS85)</f>
        <v>0</v>
      </c>
      <c r="AS85">
        <f>IF([1]Sheet1!AT85="","",[1]Sheet1!AT85)</f>
        <v>0</v>
      </c>
      <c r="AT85">
        <f>IF([1]Sheet1!AU85="","",[1]Sheet1!AU85)</f>
        <v>0</v>
      </c>
      <c r="AU85">
        <f>IF([1]Sheet1!AV85="","",[1]Sheet1!AV85)</f>
        <v>0</v>
      </c>
      <c r="AV85">
        <f>IF([1]Sheet1!AW85="","",[1]Sheet1!AW85)</f>
        <v>0</v>
      </c>
      <c r="AW85">
        <f>IF([1]Sheet1!AX85="","",[1]Sheet1!AX85)</f>
        <v>0</v>
      </c>
      <c r="AX85">
        <f>IF([1]Sheet1!AY85="","",[1]Sheet1!AY85)</f>
        <v>0</v>
      </c>
      <c r="AY85">
        <f>IF([1]Sheet1!AZ85="","",[1]Sheet1!AZ85)</f>
        <v>0</v>
      </c>
      <c r="AZ85" t="b">
        <f>IF([1]Sheet1!BA85="","",[1]Sheet1!BA85)</f>
        <v>0</v>
      </c>
      <c r="BA85" t="b">
        <f>IF([1]Sheet1!BB85="","",[1]Sheet1!BB85)</f>
        <v>0</v>
      </c>
      <c r="BB85" t="b">
        <f>IF([1]Sheet1!BC85="","",[1]Sheet1!BC85)</f>
        <v>0</v>
      </c>
      <c r="BC85" t="b">
        <f>IF([1]Sheet1!BD85="","",[1]Sheet1!BD85)</f>
        <v>0</v>
      </c>
      <c r="BD85">
        <f>IF([1]Sheet1!BE85="","",[1]Sheet1!BE85)</f>
        <v>48.1</v>
      </c>
      <c r="BE85">
        <f>IF([1]Sheet1!BF85="","",[1]Sheet1!BF85)</f>
        <v>44.38</v>
      </c>
      <c r="BF85">
        <f>IF([1]Sheet1!BG85="","",[1]Sheet1!BG85)</f>
        <v>-10.88</v>
      </c>
      <c r="BG85">
        <f>IF([1]Sheet1!BH85="","",[1]Sheet1!BH85)</f>
        <v>83.47</v>
      </c>
      <c r="BH85">
        <f>IF([1]Sheet1!BI85="","",[1]Sheet1!BI85)</f>
        <v>50.79</v>
      </c>
      <c r="BI85">
        <f>IF([1]Sheet1!BJ85="","",[1]Sheet1!BJ85)</f>
        <v>55.34</v>
      </c>
      <c r="BJ85" t="b">
        <f>IF([1]Sheet1!BK85="","",[1]Sheet1!BK85)</f>
        <v>0</v>
      </c>
      <c r="BK85">
        <f>IF([1]Sheet1!BL85="","",[1]Sheet1!BL85)</f>
        <v>0.55000000000000004</v>
      </c>
      <c r="BL85">
        <f>IF([1]Sheet1!BM85="","",[1]Sheet1!BM85)</f>
        <v>0.5</v>
      </c>
      <c r="BM85">
        <f>IF([1]Sheet1!BN85="","",[1]Sheet1!BN85)</f>
        <v>40.659999999999997</v>
      </c>
      <c r="BN85">
        <f>IF([1]Sheet1!BO85="","",[1]Sheet1!BO85)</f>
        <v>0</v>
      </c>
      <c r="BO85" t="str">
        <f>IF([1]Sheet1!BP85="","",[1]Sheet1!BP85)</f>
        <v>SERVICES</v>
      </c>
      <c r="BP85">
        <f>IF([1]Sheet1!BQ85="","",[1]Sheet1!BQ85)</f>
        <v>82.2</v>
      </c>
      <c r="BQ85">
        <f>IF([1]Sheet1!BR85="","",[1]Sheet1!BR85)</f>
        <v>3.41</v>
      </c>
      <c r="BR85">
        <f>IF([1]Sheet1!BS85="","",[1]Sheet1!BS85)</f>
        <v>-0.55000000000000004</v>
      </c>
      <c r="BS85">
        <f>IF([1]Sheet1!BT85="","",[1]Sheet1!BT85)</f>
        <v>-0.66</v>
      </c>
      <c r="BT85" t="b">
        <f>IF([1]Sheet1!BU85="","",[1]Sheet1!BU85)</f>
        <v>0</v>
      </c>
      <c r="BU85" t="b">
        <f>IF([1]Sheet1!BV85="","",[1]Sheet1!BV85)</f>
        <v>0</v>
      </c>
      <c r="BV85">
        <f>IF([1]Sheet1!BW85="","",[1]Sheet1!BW85)</f>
        <v>0</v>
      </c>
      <c r="BW85">
        <f>IF([1]Sheet1!BX85="","",[1]Sheet1!BX85)</f>
        <v>15.78</v>
      </c>
      <c r="BX85">
        <f>IF([1]Sheet1!BY85="","",[1]Sheet1!BY85)</f>
        <v>-1.5</v>
      </c>
      <c r="BY85">
        <f>IF([1]Sheet1!BZ85="","",[1]Sheet1!BZ85)</f>
        <v>121.6</v>
      </c>
      <c r="BZ85">
        <f>IF([1]Sheet1!CA85="","",[1]Sheet1!CA85)</f>
        <v>82.2</v>
      </c>
      <c r="CA85">
        <f>IF([1]Sheet1!CB85="","",[1]Sheet1!CB85)</f>
        <v>-10.88</v>
      </c>
      <c r="CB85" t="str">
        <f>IF([1]Sheet1!CC85="","",[1]Sheet1!CC85)</f>
        <v>Short Buildup</v>
      </c>
      <c r="CC85">
        <f>IF([1]Sheet1!CD85="","",[1]Sheet1!CD85)</f>
        <v>9.4499999999999993</v>
      </c>
      <c r="CD85">
        <f>IF([1]Sheet1!CE85="","",[1]Sheet1!CE85)</f>
        <v>-0.66</v>
      </c>
      <c r="CE85">
        <f>IF([1]Sheet1!CF85="","",[1]Sheet1!CF85)</f>
        <v>25.45</v>
      </c>
      <c r="CF85" t="str">
        <f>IF([1]Sheet1!CG85="","",[1]Sheet1!CG85)</f>
        <v>Short Buildup</v>
      </c>
      <c r="CG85">
        <f>IF([1]Sheet1!CH85="","",[1]Sheet1!CH85)</f>
        <v>91.27</v>
      </c>
      <c r="CH85" t="str">
        <f>IF([1]Sheet1!CI85="","",[1]Sheet1!CI85)</f>
        <v>NSE:GMRINFRA1!</v>
      </c>
      <c r="CI85">
        <f>IF([1]Sheet1!CJ85="","",[1]Sheet1!CJ85)</f>
        <v>0</v>
      </c>
      <c r="CJ85">
        <f>IF([1]Sheet1!CK85="","",[1]Sheet1!CK85)</f>
        <v>0</v>
      </c>
      <c r="CK85">
        <f>IF([1]Sheet1!CL85="","",[1]Sheet1!CL85)</f>
        <v>0</v>
      </c>
      <c r="CL85">
        <f>IF([1]Sheet1!CM85="","",[1]Sheet1!CM85)</f>
        <v>0</v>
      </c>
      <c r="CM85">
        <f>IF([1]Sheet1!CN85="","",[1]Sheet1!CN85)</f>
        <v>0</v>
      </c>
      <c r="CN85">
        <f>IF([1]Sheet1!CO85="","",[1]Sheet1!CO85)</f>
        <v>0</v>
      </c>
      <c r="CO85">
        <f>IF([1]Sheet1!CP85="","",[1]Sheet1!CP85)</f>
        <v>0</v>
      </c>
      <c r="CP85">
        <f>IF([1]Sheet1!CQ85="","",[1]Sheet1!CQ85)</f>
        <v>0</v>
      </c>
      <c r="CQ85" t="str">
        <f>IF([1]Sheet1!CR85="","",[1]Sheet1!CR85)</f>
        <v>BEARISH</v>
      </c>
      <c r="CR85" t="str">
        <f>IF([1]Sheet1!CS85="","",[1]Sheet1!CS85)</f>
        <v>BEARISH</v>
      </c>
      <c r="CS85" t="b">
        <f>IF([1]Sheet1!CT85="","",[1]Sheet1!CT85)</f>
        <v>0</v>
      </c>
      <c r="CT85" t="str">
        <f>IF([1]Sheet1!CU85="","",[1]Sheet1!CU85)</f>
        <v>na</v>
      </c>
      <c r="CU85" t="str">
        <f>IF([1]Sheet1!CV85="","",[1]Sheet1!CV85)</f>
        <v>na</v>
      </c>
      <c r="CV85" t="str">
        <f>IF([1]Sheet1!CW85="","",[1]Sheet1!CW85)</f>
        <v>na</v>
      </c>
      <c r="CW85">
        <f>IF([1]Sheet1!CX85="","",[1]Sheet1!CX85)</f>
        <v>0</v>
      </c>
      <c r="CX85">
        <f>IF([1]Sheet1!CY85="","",[1]Sheet1!CY85)</f>
        <v>0</v>
      </c>
      <c r="CY85" t="b">
        <f>IF([1]Sheet1!CZ85="","",[1]Sheet1!CZ85)</f>
        <v>0</v>
      </c>
      <c r="CZ85">
        <f>IF([1]Sheet1!DA85="","",[1]Sheet1!DA85)</f>
        <v>87.84</v>
      </c>
      <c r="DA85">
        <f>IF([1]Sheet1!DB85="","",[1]Sheet1!DB85)</f>
        <v>87.45</v>
      </c>
      <c r="DB85" t="str">
        <f>IF([1]Sheet1!DC85="","",[1]Sheet1!DC85)</f>
        <v>POTENTIAL_ENTRANT</v>
      </c>
      <c r="DC85" t="b">
        <f t="shared" si="4"/>
        <v>0</v>
      </c>
      <c r="DD85" t="b">
        <f t="shared" si="5"/>
        <v>0</v>
      </c>
      <c r="DE85" t="b">
        <f t="shared" si="6"/>
        <v>0</v>
      </c>
      <c r="DF85" t="b">
        <f t="shared" si="7"/>
        <v>0</v>
      </c>
      <c r="DG85" t="str">
        <f>IF([1]Sheet1!DH85="","",[1]Sheet1!DH85)</f>
        <v/>
      </c>
    </row>
    <row r="86" spans="1:111" x14ac:dyDescent="0.25">
      <c r="A86" t="str">
        <f>IF([1]Sheet1!B86="","",[1]Sheet1!B86)</f>
        <v>ICICIPRULI</v>
      </c>
      <c r="B86">
        <f>IF([1]Sheet1!C86="","",[1]Sheet1!C86)</f>
        <v>1500</v>
      </c>
      <c r="C86">
        <f>IF([1]Sheet1!D86="","",[1]Sheet1!D86)</f>
        <v>5</v>
      </c>
      <c r="D86">
        <f>IF([1]Sheet1!E86="","",[1]Sheet1!E86)</f>
        <v>45000</v>
      </c>
      <c r="E86" t="str">
        <f>IF([1]Sheet1!F86="","",[1]Sheet1!F86)</f>
        <v>Finance</v>
      </c>
      <c r="F86" t="str">
        <f>IF([1]Sheet1!G86="","",[1]Sheet1!G86)</f>
        <v>Life/Health Insurance</v>
      </c>
      <c r="G86" t="str">
        <f>IF([1]Sheet1!H86="","",[1]Sheet1!H86)</f>
        <v xml:space="preserve">ICICI PRU LIFE INS CO LTD           </v>
      </c>
      <c r="H86" t="str">
        <f>IF([1]Sheet1!I86="","",[1]Sheet1!I86)</f>
        <v>ICICIPRULI</v>
      </c>
      <c r="I86" t="str">
        <f>IF([1]Sheet1!J86="","",[1]Sheet1!J86)</f>
        <v>NSE:ICICIPRULI!1</v>
      </c>
      <c r="J86" t="str">
        <f>IF([1]Sheet1!K86="","",[1]Sheet1!K86)</f>
        <v>ICICI Prudential Life Insurance Company Ltd.</v>
      </c>
      <c r="K86" t="str">
        <f>IF([1]Sheet1!L86="","",[1]Sheet1!L86)</f>
        <v>#fc5a5a60</v>
      </c>
      <c r="L86">
        <f>IF([1]Sheet1!M86="","",[1]Sheet1!M86)</f>
        <v>490.8</v>
      </c>
      <c r="M86">
        <f>IF([1]Sheet1!N86="","",[1]Sheet1!N86)</f>
        <v>-0.82845020000000003</v>
      </c>
      <c r="N86">
        <f>IF([1]Sheet1!O86="","",[1]Sheet1!O86)</f>
        <v>-4.0999999999999996</v>
      </c>
      <c r="O86">
        <f>IF([1]Sheet1!P86="","",[1]Sheet1!P86)</f>
        <v>13396500</v>
      </c>
      <c r="P86">
        <f>IF([1]Sheet1!Q86="","",[1]Sheet1!Q86)</f>
        <v>-1.8247774000000001</v>
      </c>
      <c r="Q86">
        <f>IF([1]Sheet1!R86="","",[1]Sheet1!R86)</f>
        <v>-249000</v>
      </c>
      <c r="R86">
        <f>IF([1]Sheet1!S86="","",[1]Sheet1!S86)</f>
        <v>1430</v>
      </c>
      <c r="S86">
        <f>IF([1]Sheet1!T86="","",[1]Sheet1!T86)</f>
        <v>-0.82845020000000003</v>
      </c>
      <c r="T86">
        <f>IF([1]Sheet1!U86="","",[1]Sheet1!U86)</f>
        <v>-1628</v>
      </c>
      <c r="U86" t="str">
        <f>IF([1]Sheet1!V86="","",[1]Sheet1!V86)</f>
        <v>Long Unwinding</v>
      </c>
      <c r="V86">
        <f>IF([1]Sheet1!W86="","",[1]Sheet1!W86)</f>
        <v>490</v>
      </c>
      <c r="W86">
        <f>IF([1]Sheet1!X86="","",[1]Sheet1!X86)</f>
        <v>485</v>
      </c>
      <c r="X86">
        <f>IF([1]Sheet1!Y86="","",[1]Sheet1!Y86)</f>
        <v>480</v>
      </c>
      <c r="Y86">
        <f>IF([1]Sheet1!Z86="","",[1]Sheet1!Z86)</f>
        <v>475</v>
      </c>
      <c r="Z86">
        <f>IF([1]Sheet1!AA86="","",[1]Sheet1!AA86)</f>
        <v>470</v>
      </c>
      <c r="AA86">
        <f>IF([1]Sheet1!AB86="","",[1]Sheet1!AB86)</f>
        <v>495</v>
      </c>
      <c r="AB86">
        <f>IF([1]Sheet1!AC86="","",[1]Sheet1!AC86)</f>
        <v>500</v>
      </c>
      <c r="AC86">
        <f>IF([1]Sheet1!AD86="","",[1]Sheet1!AD86)</f>
        <v>505</v>
      </c>
      <c r="AD86">
        <f>IF([1]Sheet1!AE86="","",[1]Sheet1!AE86)</f>
        <v>510</v>
      </c>
      <c r="AE86" t="str">
        <f>IF([1]Sheet1!AF86="","",[1]Sheet1!AF86)</f>
        <v>494.60</v>
      </c>
      <c r="AF86" t="str">
        <f>IF([1]Sheet1!AG86="","",[1]Sheet1!AG86)</f>
        <v>498.40</v>
      </c>
      <c r="AG86" t="str">
        <f>IF([1]Sheet1!AH86="","",[1]Sheet1!AH86)</f>
        <v>3.80</v>
      </c>
      <c r="AH86" t="str">
        <f>IF([1]Sheet1!AI86="","",[1]Sheet1!AI86)</f>
        <v>0.77</v>
      </c>
      <c r="AI86" t="str">
        <f>IF([1]Sheet1!AJ86="","",[1]Sheet1!AJ86)</f>
        <v>498.40</v>
      </c>
      <c r="AJ86">
        <f>IF([1]Sheet1!AK86="","",[1]Sheet1!AK86)</f>
        <v>2586</v>
      </c>
      <c r="AK86" t="str">
        <f>IF([1]Sheet1!AL86="","",[1]Sheet1!AL86)</f>
        <v>0.13</v>
      </c>
      <c r="AL86" t="str">
        <f>IF([1]Sheet1!AM86="","",[1]Sheet1!AM86)</f>
        <v>-</v>
      </c>
      <c r="AM86" t="str">
        <f>IF([1]Sheet1!AN86="","",[1]Sheet1!AN86)</f>
        <v>-</v>
      </c>
      <c r="AN86" t="str">
        <f>IF([1]Sheet1!AO86="","",[1]Sheet1!AO86)</f>
        <v>-</v>
      </c>
      <c r="AO86" t="str">
        <f>IF([1]Sheet1!AP86="","",[1]Sheet1!AP86)</f>
        <v>VR73</v>
      </c>
      <c r="AP86" t="b">
        <f>IF([1]Sheet1!AQ86="","",[1]Sheet1!AQ86)</f>
        <v>0</v>
      </c>
      <c r="AQ86">
        <f>IF([1]Sheet1!AR86="","",[1]Sheet1!AR86)</f>
        <v>0</v>
      </c>
      <c r="AR86">
        <f>IF([1]Sheet1!AS86="","",[1]Sheet1!AS86)</f>
        <v>0</v>
      </c>
      <c r="AS86">
        <f>IF([1]Sheet1!AT86="","",[1]Sheet1!AT86)</f>
        <v>0</v>
      </c>
      <c r="AT86">
        <f>IF([1]Sheet1!AU86="","",[1]Sheet1!AU86)</f>
        <v>0</v>
      </c>
      <c r="AU86">
        <f>IF([1]Sheet1!AV86="","",[1]Sheet1!AV86)</f>
        <v>0</v>
      </c>
      <c r="AV86">
        <f>IF([1]Sheet1!AW86="","",[1]Sheet1!AW86)</f>
        <v>0</v>
      </c>
      <c r="AW86">
        <f>IF([1]Sheet1!AX86="","",[1]Sheet1!AX86)</f>
        <v>0</v>
      </c>
      <c r="AX86">
        <f>IF([1]Sheet1!AY86="","",[1]Sheet1!AY86)</f>
        <v>0</v>
      </c>
      <c r="AY86">
        <f>IF([1]Sheet1!AZ86="","",[1]Sheet1!AZ86)</f>
        <v>0</v>
      </c>
      <c r="AZ86" t="b">
        <f>IF([1]Sheet1!BA86="","",[1]Sheet1!BA86)</f>
        <v>0</v>
      </c>
      <c r="BA86" t="b">
        <f>IF([1]Sheet1!BB86="","",[1]Sheet1!BB86)</f>
        <v>0</v>
      </c>
      <c r="BB86" t="b">
        <f>IF([1]Sheet1!BC86="","",[1]Sheet1!BC86)</f>
        <v>0</v>
      </c>
      <c r="BC86" t="b">
        <f>IF([1]Sheet1!BD86="","",[1]Sheet1!BD86)</f>
        <v>0</v>
      </c>
      <c r="BD86">
        <f>IF([1]Sheet1!BE86="","",[1]Sheet1!BE86)</f>
        <v>34.840000000000003</v>
      </c>
      <c r="BE86">
        <f>IF([1]Sheet1!BF86="","",[1]Sheet1!BF86)</f>
        <v>31.54</v>
      </c>
      <c r="BF86">
        <f>IF([1]Sheet1!BG86="","",[1]Sheet1!BG86)</f>
        <v>-6.1</v>
      </c>
      <c r="BG86">
        <f>IF([1]Sheet1!BH86="","",[1]Sheet1!BH86)</f>
        <v>72.180000000000007</v>
      </c>
      <c r="BH86">
        <f>IF([1]Sheet1!BI86="","",[1]Sheet1!BI86)</f>
        <v>52.38</v>
      </c>
      <c r="BI86">
        <f>IF([1]Sheet1!BJ86="","",[1]Sheet1!BJ86)</f>
        <v>38.49</v>
      </c>
      <c r="BJ86" t="b">
        <f>IF([1]Sheet1!BK86="","",[1]Sheet1!BK86)</f>
        <v>1</v>
      </c>
      <c r="BK86">
        <f>IF([1]Sheet1!BL86="","",[1]Sheet1!BL86)</f>
        <v>0.55000000000000004</v>
      </c>
      <c r="BL86">
        <f>IF([1]Sheet1!BM86="","",[1]Sheet1!BM86)</f>
        <v>7.73</v>
      </c>
      <c r="BM86">
        <f>IF([1]Sheet1!BN86="","",[1]Sheet1!BN86)</f>
        <v>28.23</v>
      </c>
      <c r="BN86">
        <f>IF([1]Sheet1!BO86="","",[1]Sheet1!BO86)</f>
        <v>0</v>
      </c>
      <c r="BO86" t="str">
        <f>IF([1]Sheet1!BP86="","",[1]Sheet1!BP86)</f>
        <v>FINANCIAL SERVICES</v>
      </c>
      <c r="BP86">
        <f>IF([1]Sheet1!BQ86="","",[1]Sheet1!BQ86)</f>
        <v>490.25</v>
      </c>
      <c r="BQ86">
        <f>IF([1]Sheet1!BR86="","",[1]Sheet1!BR86)</f>
        <v>2.41</v>
      </c>
      <c r="BR86">
        <f>IF([1]Sheet1!BS86="","",[1]Sheet1!BS86)</f>
        <v>-4.6500000000000004</v>
      </c>
      <c r="BS86">
        <f>IF([1]Sheet1!BT86="","",[1]Sheet1!BT86)</f>
        <v>-0.94</v>
      </c>
      <c r="BT86" t="b">
        <f>IF([1]Sheet1!BU86="","",[1]Sheet1!BU86)</f>
        <v>0</v>
      </c>
      <c r="BU86" t="b">
        <f>IF([1]Sheet1!BV86="","",[1]Sheet1!BV86)</f>
        <v>0</v>
      </c>
      <c r="BV86" t="str">
        <f>IF([1]Sheet1!BW86="","",[1]Sheet1!BW86)</f>
        <v>BEARISH</v>
      </c>
      <c r="BW86">
        <f>IF([1]Sheet1!BX86="","",[1]Sheet1!BX86)</f>
        <v>26.69</v>
      </c>
      <c r="BX86">
        <f>IF([1]Sheet1!BY86="","",[1]Sheet1!BY86)</f>
        <v>-6.42</v>
      </c>
      <c r="BY86">
        <f>IF([1]Sheet1!BZ86="","",[1]Sheet1!BZ86)</f>
        <v>37.799999999999997</v>
      </c>
      <c r="BZ86">
        <f>IF([1]Sheet1!CA86="","",[1]Sheet1!CA86)</f>
        <v>490.25</v>
      </c>
      <c r="CA86">
        <f>IF([1]Sheet1!CB86="","",[1]Sheet1!CB86)</f>
        <v>-6.13</v>
      </c>
      <c r="CB86" t="str">
        <f>IF([1]Sheet1!CC86="","",[1]Sheet1!CC86)</f>
        <v>Significant Short Buildup</v>
      </c>
      <c r="CC86">
        <f>IF([1]Sheet1!CD86="","",[1]Sheet1!CD86)</f>
        <v>2.61</v>
      </c>
      <c r="CD86">
        <f>IF([1]Sheet1!CE86="","",[1]Sheet1!CE86)</f>
        <v>-0.94</v>
      </c>
      <c r="CE86">
        <f>IF([1]Sheet1!CF86="","",[1]Sheet1!CF86)</f>
        <v>-48.97</v>
      </c>
      <c r="CF86" t="str">
        <f>IF([1]Sheet1!CG86="","",[1]Sheet1!CG86)</f>
        <v>Short Buildup</v>
      </c>
      <c r="CG86">
        <f>IF([1]Sheet1!CH86="","",[1]Sheet1!CH86)</f>
        <v>90.08</v>
      </c>
      <c r="CH86" t="str">
        <f>IF([1]Sheet1!CI86="","",[1]Sheet1!CI86)</f>
        <v>NSE:ICICIPRULI1!</v>
      </c>
      <c r="CI86">
        <f>IF([1]Sheet1!CJ86="","",[1]Sheet1!CJ86)</f>
        <v>96</v>
      </c>
      <c r="CJ86">
        <f>IF([1]Sheet1!CK86="","",[1]Sheet1!CK86)</f>
        <v>541.4</v>
      </c>
      <c r="CK86">
        <f>IF([1]Sheet1!CL86="","",[1]Sheet1!CL86)</f>
        <v>103</v>
      </c>
      <c r="CL86">
        <f>IF([1]Sheet1!CM86="","",[1]Sheet1!CM86)</f>
        <v>532.25</v>
      </c>
      <c r="CM86" t="str">
        <f>IF([1]Sheet1!CN86="","",[1]Sheet1!CN86)</f>
        <v>Sell</v>
      </c>
      <c r="CN86" t="str">
        <f>IF([1]Sheet1!CO86="","",[1]Sheet1!CO86)</f>
        <v>LAST_LOSER</v>
      </c>
      <c r="CO86">
        <f>IF([1]Sheet1!CP86="","",[1]Sheet1!CP86)</f>
        <v>48</v>
      </c>
      <c r="CP86">
        <f>IF([1]Sheet1!CQ86="","",[1]Sheet1!CQ86)</f>
        <v>550</v>
      </c>
      <c r="CQ86" t="str">
        <f>IF([1]Sheet1!CR86="","",[1]Sheet1!CR86)</f>
        <v>BEARISH</v>
      </c>
      <c r="CR86" t="str">
        <f>IF([1]Sheet1!CS86="","",[1]Sheet1!CS86)</f>
        <v>BEARISH</v>
      </c>
      <c r="CS86" t="b">
        <f>IF([1]Sheet1!CT86="","",[1]Sheet1!CT86)</f>
        <v>1</v>
      </c>
      <c r="CT86" t="str">
        <f>IF([1]Sheet1!CU86="","",[1]Sheet1!CU86)</f>
        <v>BEARISH_ALIGNMENT</v>
      </c>
      <c r="CU86" t="str">
        <f>IF([1]Sheet1!CV86="","",[1]Sheet1!CV86)</f>
        <v>BEARISH_ALIGNMENT</v>
      </c>
      <c r="CV86" t="str">
        <f>IF([1]Sheet1!CW86="","",[1]Sheet1!CW86)</f>
        <v>BULLISH</v>
      </c>
      <c r="CW86">
        <f>IF([1]Sheet1!CX86="","",[1]Sheet1!CX86)</f>
        <v>17</v>
      </c>
      <c r="CX86">
        <f>IF([1]Sheet1!CY86="","",[1]Sheet1!CY86)</f>
        <v>91</v>
      </c>
      <c r="CY86" t="b">
        <f>IF([1]Sheet1!CZ86="","",[1]Sheet1!CZ86)</f>
        <v>0</v>
      </c>
      <c r="CZ86">
        <f>IF([1]Sheet1!DA86="","",[1]Sheet1!DA86)</f>
        <v>36.81</v>
      </c>
      <c r="DA86">
        <f>IF([1]Sheet1!DB86="","",[1]Sheet1!DB86)</f>
        <v>37.700000000000003</v>
      </c>
      <c r="DB86" t="str">
        <f>IF([1]Sheet1!DC86="","",[1]Sheet1!DC86)</f>
        <v/>
      </c>
      <c r="DC86" t="b">
        <f t="shared" si="4"/>
        <v>0</v>
      </c>
      <c r="DD86" t="b">
        <f t="shared" si="5"/>
        <v>0</v>
      </c>
      <c r="DE86" t="b">
        <f t="shared" si="6"/>
        <v>0</v>
      </c>
      <c r="DF86" t="b">
        <f t="shared" si="7"/>
        <v>0</v>
      </c>
      <c r="DG86" t="str">
        <f>IF([1]Sheet1!DH86="","",[1]Sheet1!DH86)</f>
        <v/>
      </c>
    </row>
    <row r="87" spans="1:111" x14ac:dyDescent="0.25">
      <c r="A87" t="str">
        <f>IF([1]Sheet1!B87="","",[1]Sheet1!B87)</f>
        <v>COROMANDEL</v>
      </c>
      <c r="B87">
        <f>IF([1]Sheet1!C87="","",[1]Sheet1!C87)</f>
        <v>700</v>
      </c>
      <c r="C87">
        <f>IF([1]Sheet1!D87="","",[1]Sheet1!D87)</f>
        <v>10</v>
      </c>
      <c r="D87">
        <f>IF([1]Sheet1!E87="","",[1]Sheet1!E87)</f>
        <v>21000</v>
      </c>
      <c r="E87" t="str">
        <f>IF([1]Sheet1!F87="","",[1]Sheet1!F87)</f>
        <v>Process Industries</v>
      </c>
      <c r="F87" t="str">
        <f>IF([1]Sheet1!G87="","",[1]Sheet1!G87)</f>
        <v>Chemicals: Specialty</v>
      </c>
      <c r="G87" t="str">
        <f>IF([1]Sheet1!H87="","",[1]Sheet1!H87)</f>
        <v xml:space="preserve">COROMANDEL INTERNTL. LTD            </v>
      </c>
      <c r="H87" t="str">
        <f>IF([1]Sheet1!I87="","",[1]Sheet1!I87)</f>
        <v>COROMANDEL</v>
      </c>
      <c r="I87" t="str">
        <f>IF([1]Sheet1!J87="","",[1]Sheet1!J87)</f>
        <v>NSE:COROMANDEL!1</v>
      </c>
      <c r="J87" t="str">
        <f>IF([1]Sheet1!K87="","",[1]Sheet1!K87)</f>
        <v>Coromandel International Ltd.</v>
      </c>
      <c r="K87" t="str">
        <f>IF([1]Sheet1!L87="","",[1]Sheet1!L87)</f>
        <v>#fc5a5a5e</v>
      </c>
      <c r="L87">
        <f>IF([1]Sheet1!M87="","",[1]Sheet1!M87)</f>
        <v>1177.8</v>
      </c>
      <c r="M87">
        <f>IF([1]Sheet1!N87="","",[1]Sheet1!N87)</f>
        <v>-0.79177900000000001</v>
      </c>
      <c r="N87">
        <f>IF([1]Sheet1!O87="","",[1]Sheet1!O87)</f>
        <v>-9.4</v>
      </c>
      <c r="O87">
        <f>IF([1]Sheet1!P87="","",[1]Sheet1!P87)</f>
        <v>809200</v>
      </c>
      <c r="P87">
        <f>IF([1]Sheet1!Q87="","",[1]Sheet1!Q87)</f>
        <v>-1.3651876999999999</v>
      </c>
      <c r="Q87">
        <f>IF([1]Sheet1!R87="","",[1]Sheet1!R87)</f>
        <v>-11200</v>
      </c>
      <c r="R87">
        <f>IF([1]Sheet1!S87="","",[1]Sheet1!S87)</f>
        <v>146</v>
      </c>
      <c r="S87">
        <f>IF([1]Sheet1!T87="","",[1]Sheet1!T87)</f>
        <v>-0.79177900000000001</v>
      </c>
      <c r="T87">
        <f>IF([1]Sheet1!U87="","",[1]Sheet1!U87)</f>
        <v>-510</v>
      </c>
      <c r="U87" t="str">
        <f>IF([1]Sheet1!V87="","",[1]Sheet1!V87)</f>
        <v>Long Unwinding</v>
      </c>
      <c r="V87">
        <f>IF([1]Sheet1!W87="","",[1]Sheet1!W87)</f>
        <v>1170</v>
      </c>
      <c r="W87">
        <f>IF([1]Sheet1!X87="","",[1]Sheet1!X87)</f>
        <v>1160</v>
      </c>
      <c r="X87">
        <f>IF([1]Sheet1!Y87="","",[1]Sheet1!Y87)</f>
        <v>1150</v>
      </c>
      <c r="Y87">
        <f>IF([1]Sheet1!Z87="","",[1]Sheet1!Z87)</f>
        <v>1140</v>
      </c>
      <c r="Z87">
        <f>IF([1]Sheet1!AA87="","",[1]Sheet1!AA87)</f>
        <v>1130</v>
      </c>
      <c r="AA87">
        <f>IF([1]Sheet1!AB87="","",[1]Sheet1!AB87)</f>
        <v>1180</v>
      </c>
      <c r="AB87">
        <f>IF([1]Sheet1!AC87="","",[1]Sheet1!AC87)</f>
        <v>1190</v>
      </c>
      <c r="AC87">
        <f>IF([1]Sheet1!AD87="","",[1]Sheet1!AD87)</f>
        <v>1200</v>
      </c>
      <c r="AD87">
        <f>IF([1]Sheet1!AE87="","",[1]Sheet1!AE87)</f>
        <v>1210</v>
      </c>
      <c r="AE87" t="str">
        <f>IF([1]Sheet1!AF87="","",[1]Sheet1!AF87)</f>
        <v>1,182.70</v>
      </c>
      <c r="AF87" t="str">
        <f>IF([1]Sheet1!AG87="","",[1]Sheet1!AG87)</f>
        <v>1,186.00</v>
      </c>
      <c r="AG87" t="str">
        <f>IF([1]Sheet1!AH87="","",[1]Sheet1!AH87)</f>
        <v>3.30</v>
      </c>
      <c r="AH87" t="str">
        <f>IF([1]Sheet1!AI87="","",[1]Sheet1!AI87)</f>
        <v>0.28</v>
      </c>
      <c r="AI87" t="str">
        <f>IF([1]Sheet1!AJ87="","",[1]Sheet1!AJ87)</f>
        <v>1,186.00</v>
      </c>
      <c r="AJ87">
        <f>IF([1]Sheet1!AK87="","",[1]Sheet1!AK87)</f>
        <v>79</v>
      </c>
      <c r="AK87" t="str">
        <f>IF([1]Sheet1!AL87="","",[1]Sheet1!AL87)</f>
        <v>0.01</v>
      </c>
      <c r="AL87" t="str">
        <f>IF([1]Sheet1!AM87="","",[1]Sheet1!AM87)</f>
        <v>-</v>
      </c>
      <c r="AM87" t="str">
        <f>IF([1]Sheet1!AN87="","",[1]Sheet1!AN87)</f>
        <v>-</v>
      </c>
      <c r="AN87" t="str">
        <f>IF([1]Sheet1!AO87="","",[1]Sheet1!AO87)</f>
        <v>-</v>
      </c>
      <c r="AO87" t="str">
        <f>IF([1]Sheet1!AP87="","",[1]Sheet1!AP87)</f>
        <v>VR168</v>
      </c>
      <c r="AP87" t="b">
        <f>IF([1]Sheet1!AQ87="","",[1]Sheet1!AQ87)</f>
        <v>0</v>
      </c>
      <c r="AQ87">
        <f>IF([1]Sheet1!AR87="","",[1]Sheet1!AR87)</f>
        <v>0</v>
      </c>
      <c r="AR87">
        <f>IF([1]Sheet1!AS87="","",[1]Sheet1!AS87)</f>
        <v>0</v>
      </c>
      <c r="AS87">
        <f>IF([1]Sheet1!AT87="","",[1]Sheet1!AT87)</f>
        <v>0</v>
      </c>
      <c r="AT87">
        <f>IF([1]Sheet1!AU87="","",[1]Sheet1!AU87)</f>
        <v>0</v>
      </c>
      <c r="AU87">
        <f>IF([1]Sheet1!AV87="","",[1]Sheet1!AV87)</f>
        <v>0</v>
      </c>
      <c r="AV87">
        <f>IF([1]Sheet1!AW87="","",[1]Sheet1!AW87)</f>
        <v>0</v>
      </c>
      <c r="AW87">
        <f>IF([1]Sheet1!AX87="","",[1]Sheet1!AX87)</f>
        <v>0</v>
      </c>
      <c r="AX87">
        <f>IF([1]Sheet1!AY87="","",[1]Sheet1!AY87)</f>
        <v>0</v>
      </c>
      <c r="AY87">
        <f>IF([1]Sheet1!AZ87="","",[1]Sheet1!AZ87)</f>
        <v>0</v>
      </c>
      <c r="AZ87" t="b">
        <f>IF([1]Sheet1!BA87="","",[1]Sheet1!BA87)</f>
        <v>0</v>
      </c>
      <c r="BA87" t="b">
        <f>IF([1]Sheet1!BB87="","",[1]Sheet1!BB87)</f>
        <v>0</v>
      </c>
      <c r="BB87" t="b">
        <f>IF([1]Sheet1!BC87="","",[1]Sheet1!BC87)</f>
        <v>0</v>
      </c>
      <c r="BC87" t="b">
        <f>IF([1]Sheet1!BD87="","",[1]Sheet1!BD87)</f>
        <v>0</v>
      </c>
      <c r="BD87">
        <f>IF([1]Sheet1!BE87="","",[1]Sheet1!BE87)</f>
        <v>35.31</v>
      </c>
      <c r="BE87">
        <f>IF([1]Sheet1!BF87="","",[1]Sheet1!BF87)</f>
        <v>32.22</v>
      </c>
      <c r="BF87">
        <f>IF([1]Sheet1!BG87="","",[1]Sheet1!BG87)</f>
        <v>9</v>
      </c>
      <c r="BG87">
        <f>IF([1]Sheet1!BH87="","",[1]Sheet1!BH87)</f>
        <v>71.77</v>
      </c>
      <c r="BH87">
        <f>IF([1]Sheet1!BI87="","",[1]Sheet1!BI87)</f>
        <v>74.599999999999994</v>
      </c>
      <c r="BI87">
        <f>IF([1]Sheet1!BJ87="","",[1]Sheet1!BJ87)</f>
        <v>49.42</v>
      </c>
      <c r="BJ87" t="b">
        <f>IF([1]Sheet1!BK87="","",[1]Sheet1!BK87)</f>
        <v>1</v>
      </c>
      <c r="BK87">
        <f>IF([1]Sheet1!BL87="","",[1]Sheet1!BL87)</f>
        <v>0.36</v>
      </c>
      <c r="BL87">
        <f>IF([1]Sheet1!BM87="","",[1]Sheet1!BM87)</f>
        <v>6.37</v>
      </c>
      <c r="BM87">
        <f>IF([1]Sheet1!BN87="","",[1]Sheet1!BN87)</f>
        <v>29.13</v>
      </c>
      <c r="BN87">
        <f>IF([1]Sheet1!BO87="","",[1]Sheet1!BO87)</f>
        <v>0</v>
      </c>
      <c r="BO87" t="str">
        <f>IF([1]Sheet1!BP87="","",[1]Sheet1!BP87)</f>
        <v>CHEMICALS</v>
      </c>
      <c r="BP87">
        <f>IF([1]Sheet1!BQ87="","",[1]Sheet1!BQ87)</f>
        <v>1174.75</v>
      </c>
      <c r="BQ87">
        <f>IF([1]Sheet1!BR87="","",[1]Sheet1!BR87)</f>
        <v>0</v>
      </c>
      <c r="BR87">
        <f>IF([1]Sheet1!BS87="","",[1]Sheet1!BS87)</f>
        <v>-12.45</v>
      </c>
      <c r="BS87">
        <f>IF([1]Sheet1!BT87="","",[1]Sheet1!BT87)</f>
        <v>-1.05</v>
      </c>
      <c r="BT87" t="b">
        <f>IF([1]Sheet1!BU87="","",[1]Sheet1!BU87)</f>
        <v>0</v>
      </c>
      <c r="BU87" t="b">
        <f>IF([1]Sheet1!BV87="","",[1]Sheet1!BV87)</f>
        <v>0</v>
      </c>
      <c r="BV87" t="str">
        <f>IF([1]Sheet1!BW87="","",[1]Sheet1!BW87)</f>
        <v>BEARISH</v>
      </c>
      <c r="BW87">
        <f>IF([1]Sheet1!BX87="","",[1]Sheet1!BX87)</f>
        <v>-8.01</v>
      </c>
      <c r="BX87">
        <f>IF([1]Sheet1!BY87="","",[1]Sheet1!BY87)</f>
        <v>-2.91</v>
      </c>
      <c r="BY87">
        <f>IF([1]Sheet1!BZ87="","",[1]Sheet1!BZ87)</f>
        <v>22.94</v>
      </c>
      <c r="BZ87">
        <f>IF([1]Sheet1!CA87="","",[1]Sheet1!CA87)</f>
        <v>1174.75</v>
      </c>
      <c r="CA87">
        <f>IF([1]Sheet1!CB87="","",[1]Sheet1!CB87)</f>
        <v>9</v>
      </c>
      <c r="CB87" t="str">
        <f>IF([1]Sheet1!CC87="","",[1]Sheet1!CC87)</f>
        <v>Significant Long Unwinding</v>
      </c>
      <c r="CC87">
        <f>IF([1]Sheet1!CD87="","",[1]Sheet1!CD87)</f>
        <v>0.21</v>
      </c>
      <c r="CD87">
        <f>IF([1]Sheet1!CE87="","",[1]Sheet1!CE87)</f>
        <v>-1.05</v>
      </c>
      <c r="CE87">
        <f>IF([1]Sheet1!CF87="","",[1]Sheet1!CF87)</f>
        <v>-77.84</v>
      </c>
      <c r="CF87" t="str">
        <f>IF([1]Sheet1!CG87="","",[1]Sheet1!CG87)</f>
        <v>Short Buildup</v>
      </c>
      <c r="CG87">
        <f>IF([1]Sheet1!CH87="","",[1]Sheet1!CH87)</f>
        <v>65.08</v>
      </c>
      <c r="CH87" t="str">
        <f>IF([1]Sheet1!CI87="","",[1]Sheet1!CI87)</f>
        <v>NSE:COROMANDEL1!</v>
      </c>
      <c r="CI87">
        <f>IF([1]Sheet1!CJ87="","",[1]Sheet1!CJ87)</f>
        <v>90</v>
      </c>
      <c r="CJ87">
        <f>IF([1]Sheet1!CK87="","",[1]Sheet1!CK87)</f>
        <v>1259.4000000000001</v>
      </c>
      <c r="CK87">
        <f>IF([1]Sheet1!CL87="","",[1]Sheet1!CL87)</f>
        <v>31</v>
      </c>
      <c r="CL87">
        <f>IF([1]Sheet1!CM87="","",[1]Sheet1!CM87)</f>
        <v>1187.0999999999999</v>
      </c>
      <c r="CM87" t="str">
        <f>IF([1]Sheet1!CN87="","",[1]Sheet1!CN87)</f>
        <v>Buy</v>
      </c>
      <c r="CN87" t="str">
        <f>IF([1]Sheet1!CO87="","",[1]Sheet1!CO87)</f>
        <v>LAST_LOSER</v>
      </c>
      <c r="CO87">
        <f>IF([1]Sheet1!CP87="","",[1]Sheet1!CP87)</f>
        <v>9</v>
      </c>
      <c r="CP87">
        <f>IF([1]Sheet1!CQ87="","",[1]Sheet1!CQ87)</f>
        <v>1140</v>
      </c>
      <c r="CQ87" t="str">
        <f>IF([1]Sheet1!CR87="","",[1]Sheet1!CR87)</f>
        <v>BEARISH</v>
      </c>
      <c r="CR87" t="str">
        <f>IF([1]Sheet1!CS87="","",[1]Sheet1!CS87)</f>
        <v>BEARISH</v>
      </c>
      <c r="CS87" t="b">
        <f>IF([1]Sheet1!CT87="","",[1]Sheet1!CT87)</f>
        <v>1</v>
      </c>
      <c r="CT87" t="str">
        <f>IF([1]Sheet1!CU87="","",[1]Sheet1!CU87)</f>
        <v>BEARISH_ALIGNMENT</v>
      </c>
      <c r="CU87" t="str">
        <f>IF([1]Sheet1!CV87="","",[1]Sheet1!CV87)</f>
        <v>BEARISH_ALIGNMENT</v>
      </c>
      <c r="CV87" t="str">
        <f>IF([1]Sheet1!CW87="","",[1]Sheet1!CW87)</f>
        <v>BEARISH</v>
      </c>
      <c r="CW87">
        <f>IF([1]Sheet1!CX87="","",[1]Sheet1!CX87)</f>
        <v>6</v>
      </c>
      <c r="CX87">
        <f>IF([1]Sheet1!CY87="","",[1]Sheet1!CY87)</f>
        <v>198</v>
      </c>
      <c r="CY87" t="b">
        <f>IF([1]Sheet1!CZ87="","",[1]Sheet1!CZ87)</f>
        <v>0</v>
      </c>
      <c r="CZ87">
        <f>IF([1]Sheet1!DA87="","",[1]Sheet1!DA87)</f>
        <v>9.98</v>
      </c>
      <c r="DA87">
        <f>IF([1]Sheet1!DB87="","",[1]Sheet1!DB87)</f>
        <v>10.210000000000001</v>
      </c>
      <c r="DB87" t="str">
        <f>IF([1]Sheet1!DC87="","",[1]Sheet1!DC87)</f>
        <v/>
      </c>
      <c r="DC87" t="b">
        <f t="shared" si="4"/>
        <v>0</v>
      </c>
      <c r="DD87" t="b">
        <f t="shared" si="5"/>
        <v>1</v>
      </c>
      <c r="DE87" t="b">
        <f t="shared" si="6"/>
        <v>0</v>
      </c>
      <c r="DF87" t="b">
        <f t="shared" si="7"/>
        <v>0</v>
      </c>
      <c r="DG87" t="str">
        <f>IF([1]Sheet1!DH87="","",[1]Sheet1!DH87)</f>
        <v/>
      </c>
    </row>
    <row r="88" spans="1:111" x14ac:dyDescent="0.25">
      <c r="A88" t="str">
        <f>IF([1]Sheet1!B88="","",[1]Sheet1!B88)</f>
        <v>BALRAMCHIN</v>
      </c>
      <c r="B88">
        <f>IF([1]Sheet1!C88="","",[1]Sheet1!C88)</f>
        <v>1600</v>
      </c>
      <c r="C88">
        <f>IF([1]Sheet1!D88="","",[1]Sheet1!D88)</f>
        <v>5</v>
      </c>
      <c r="D88">
        <f>IF([1]Sheet1!E88="","",[1]Sheet1!E88)</f>
        <v>48000</v>
      </c>
      <c r="E88" t="str">
        <f>IF([1]Sheet1!F88="","",[1]Sheet1!F88)</f>
        <v>Process Industries</v>
      </c>
      <c r="F88" t="str">
        <f>IF([1]Sheet1!G88="","",[1]Sheet1!G88)</f>
        <v>Agricultural Commodities/Milling</v>
      </c>
      <c r="G88" t="str">
        <f>IF([1]Sheet1!H88="","",[1]Sheet1!H88)</f>
        <v xml:space="preserve">BALRAMPUR CHINI MILLS LTD           </v>
      </c>
      <c r="H88" t="str">
        <f>IF([1]Sheet1!I88="","",[1]Sheet1!I88)</f>
        <v>BALRAMCHIN</v>
      </c>
      <c r="I88" t="str">
        <f>IF([1]Sheet1!J88="","",[1]Sheet1!J88)</f>
        <v>NSE:BALRAMCHIN!1</v>
      </c>
      <c r="J88" t="str">
        <f>IF([1]Sheet1!K88="","",[1]Sheet1!K88)</f>
        <v>Balrampur Chini Mills Ltd.</v>
      </c>
      <c r="K88" t="str">
        <f>IF([1]Sheet1!L88="","",[1]Sheet1!L88)</f>
        <v>#fc5a5a5d</v>
      </c>
      <c r="L88">
        <f>IF([1]Sheet1!M88="","",[1]Sheet1!M88)</f>
        <v>382.4</v>
      </c>
      <c r="M88">
        <f>IF([1]Sheet1!N88="","",[1]Sheet1!N88)</f>
        <v>-0.76553780000000005</v>
      </c>
      <c r="N88">
        <f>IF([1]Sheet1!O88="","",[1]Sheet1!O88)</f>
        <v>-2.95</v>
      </c>
      <c r="O88">
        <f>IF([1]Sheet1!P88="","",[1]Sheet1!P88)</f>
        <v>8676800</v>
      </c>
      <c r="P88">
        <f>IF([1]Sheet1!Q88="","",[1]Sheet1!Q88)</f>
        <v>-1.1123267999999999</v>
      </c>
      <c r="Q88">
        <f>IF([1]Sheet1!R88="","",[1]Sheet1!R88)</f>
        <v>-97600</v>
      </c>
      <c r="R88">
        <f>IF([1]Sheet1!S88="","",[1]Sheet1!S88)</f>
        <v>61</v>
      </c>
      <c r="S88">
        <f>IF([1]Sheet1!T88="","",[1]Sheet1!T88)</f>
        <v>-0.76553780000000005</v>
      </c>
      <c r="T88">
        <f>IF([1]Sheet1!U88="","",[1]Sheet1!U88)</f>
        <v>-246</v>
      </c>
      <c r="U88" t="str">
        <f>IF([1]Sheet1!V88="","",[1]Sheet1!V88)</f>
        <v>Long Unwinding</v>
      </c>
      <c r="V88">
        <f>IF([1]Sheet1!W88="","",[1]Sheet1!W88)</f>
        <v>380</v>
      </c>
      <c r="W88">
        <f>IF([1]Sheet1!X88="","",[1]Sheet1!X88)</f>
        <v>375</v>
      </c>
      <c r="X88">
        <f>IF([1]Sheet1!Y88="","",[1]Sheet1!Y88)</f>
        <v>370</v>
      </c>
      <c r="Y88">
        <f>IF([1]Sheet1!Z88="","",[1]Sheet1!Z88)</f>
        <v>365</v>
      </c>
      <c r="Z88">
        <f>IF([1]Sheet1!AA88="","",[1]Sheet1!AA88)</f>
        <v>360</v>
      </c>
      <c r="AA88">
        <f>IF([1]Sheet1!AB88="","",[1]Sheet1!AB88)</f>
        <v>385</v>
      </c>
      <c r="AB88">
        <f>IF([1]Sheet1!AC88="","",[1]Sheet1!AC88)</f>
        <v>390</v>
      </c>
      <c r="AC88">
        <f>IF([1]Sheet1!AD88="","",[1]Sheet1!AD88)</f>
        <v>395</v>
      </c>
      <c r="AD88">
        <f>IF([1]Sheet1!AE88="","",[1]Sheet1!AE88)</f>
        <v>400</v>
      </c>
      <c r="AE88" t="str">
        <f>IF([1]Sheet1!AF88="","",[1]Sheet1!AF88)</f>
        <v>382.75</v>
      </c>
      <c r="AF88" t="str">
        <f>IF([1]Sheet1!AG88="","",[1]Sheet1!AG88)</f>
        <v>384.50</v>
      </c>
      <c r="AG88" t="str">
        <f>IF([1]Sheet1!AH88="","",[1]Sheet1!AH88)</f>
        <v>1.75</v>
      </c>
      <c r="AH88" t="str">
        <f>IF([1]Sheet1!AI88="","",[1]Sheet1!AI88)</f>
        <v>0.46</v>
      </c>
      <c r="AI88" t="str">
        <f>IF([1]Sheet1!AJ88="","",[1]Sheet1!AJ88)</f>
        <v>384.50</v>
      </c>
      <c r="AJ88">
        <f>IF([1]Sheet1!AK88="","",[1]Sheet1!AK88)</f>
        <v>1413</v>
      </c>
      <c r="AK88" t="str">
        <f>IF([1]Sheet1!AL88="","",[1]Sheet1!AL88)</f>
        <v>0.05</v>
      </c>
      <c r="AL88" t="str">
        <f>IF([1]Sheet1!AM88="","",[1]Sheet1!AM88)</f>
        <v>-</v>
      </c>
      <c r="AM88" t="str">
        <f>IF([1]Sheet1!AN88="","",[1]Sheet1!AN88)</f>
        <v>-</v>
      </c>
      <c r="AN88" t="str">
        <f>IF([1]Sheet1!AO88="","",[1]Sheet1!AO88)</f>
        <v>-</v>
      </c>
      <c r="AO88" t="str">
        <f>IF([1]Sheet1!AP88="","",[1]Sheet1!AP88)</f>
        <v>VR92</v>
      </c>
      <c r="AP88" t="b">
        <f>IF([1]Sheet1!AQ88="","",[1]Sheet1!AQ88)</f>
        <v>0</v>
      </c>
      <c r="AQ88">
        <f>IF([1]Sheet1!AR88="","",[1]Sheet1!AR88)</f>
        <v>0</v>
      </c>
      <c r="AR88">
        <f>IF([1]Sheet1!AS88="","",[1]Sheet1!AS88)</f>
        <v>0</v>
      </c>
      <c r="AS88">
        <f>IF([1]Sheet1!AT88="","",[1]Sheet1!AT88)</f>
        <v>0</v>
      </c>
      <c r="AT88">
        <f>IF([1]Sheet1!AU88="","",[1]Sheet1!AU88)</f>
        <v>0</v>
      </c>
      <c r="AU88">
        <f>IF([1]Sheet1!AV88="","",[1]Sheet1!AV88)</f>
        <v>0</v>
      </c>
      <c r="AV88">
        <f>IF([1]Sheet1!AW88="","",[1]Sheet1!AW88)</f>
        <v>0</v>
      </c>
      <c r="AW88">
        <f>IF([1]Sheet1!AX88="","",[1]Sheet1!AX88)</f>
        <v>0</v>
      </c>
      <c r="AX88">
        <f>IF([1]Sheet1!AY88="","",[1]Sheet1!AY88)</f>
        <v>0</v>
      </c>
      <c r="AY88">
        <f>IF([1]Sheet1!AZ88="","",[1]Sheet1!AZ88)</f>
        <v>0</v>
      </c>
      <c r="AZ88" t="b">
        <f>IF([1]Sheet1!BA88="","",[1]Sheet1!BA88)</f>
        <v>0</v>
      </c>
      <c r="BA88" t="b">
        <f>IF([1]Sheet1!BB88="","",[1]Sheet1!BB88)</f>
        <v>0</v>
      </c>
      <c r="BB88" t="b">
        <f>IF([1]Sheet1!BC88="","",[1]Sheet1!BC88)</f>
        <v>0</v>
      </c>
      <c r="BC88" t="b">
        <f>IF([1]Sheet1!BD88="","",[1]Sheet1!BD88)</f>
        <v>0</v>
      </c>
      <c r="BD88">
        <f>IF([1]Sheet1!BE88="","",[1]Sheet1!BE88)</f>
        <v>48.42</v>
      </c>
      <c r="BE88">
        <f>IF([1]Sheet1!BF88="","",[1]Sheet1!BF88)</f>
        <v>39.57</v>
      </c>
      <c r="BF88">
        <f>IF([1]Sheet1!BG88="","",[1]Sheet1!BG88)</f>
        <v>-2.2999999999999998</v>
      </c>
      <c r="BG88">
        <f>IF([1]Sheet1!BH88="","",[1]Sheet1!BH88)</f>
        <v>79.42</v>
      </c>
      <c r="BH88">
        <f>IF([1]Sheet1!BI88="","",[1]Sheet1!BI88)</f>
        <v>55.56</v>
      </c>
      <c r="BI88">
        <f>IF([1]Sheet1!BJ88="","",[1]Sheet1!BJ88)</f>
        <v>31.22</v>
      </c>
      <c r="BJ88" t="b">
        <f>IF([1]Sheet1!BK88="","",[1]Sheet1!BK88)</f>
        <v>0</v>
      </c>
      <c r="BK88">
        <f>IF([1]Sheet1!BL88="","",[1]Sheet1!BL88)</f>
        <v>0.69</v>
      </c>
      <c r="BL88">
        <f>IF([1]Sheet1!BM88="","",[1]Sheet1!BM88)</f>
        <v>0.28000000000000003</v>
      </c>
      <c r="BM88">
        <f>IF([1]Sheet1!BN88="","",[1]Sheet1!BN88)</f>
        <v>30.71</v>
      </c>
      <c r="BN88">
        <f>IF([1]Sheet1!BO88="","",[1]Sheet1!BO88)</f>
        <v>0</v>
      </c>
      <c r="BO88" t="str">
        <f>IF([1]Sheet1!BP88="","",[1]Sheet1!BP88)</f>
        <v>FMCG</v>
      </c>
      <c r="BP88">
        <f>IF([1]Sheet1!BQ88="","",[1]Sheet1!BQ88)</f>
        <v>381.1</v>
      </c>
      <c r="BQ88">
        <f>IF([1]Sheet1!BR88="","",[1]Sheet1!BR88)</f>
        <v>2.5299999999999998</v>
      </c>
      <c r="BR88">
        <f>IF([1]Sheet1!BS88="","",[1]Sheet1!BS88)</f>
        <v>-4.25</v>
      </c>
      <c r="BS88">
        <f>IF([1]Sheet1!BT88="","",[1]Sheet1!BT88)</f>
        <v>-1.1000000000000001</v>
      </c>
      <c r="BT88" t="b">
        <f>IF([1]Sheet1!BU88="","",[1]Sheet1!BU88)</f>
        <v>0</v>
      </c>
      <c r="BU88" t="b">
        <f>IF([1]Sheet1!BV88="","",[1]Sheet1!BV88)</f>
        <v>0</v>
      </c>
      <c r="BV88">
        <f>IF([1]Sheet1!BW88="","",[1]Sheet1!BW88)</f>
        <v>0</v>
      </c>
      <c r="BW88">
        <f>IF([1]Sheet1!BX88="","",[1]Sheet1!BX88)</f>
        <v>5.28</v>
      </c>
      <c r="BX88">
        <f>IF([1]Sheet1!BY88="","",[1]Sheet1!BY88)</f>
        <v>-2.67</v>
      </c>
      <c r="BY88">
        <f>IF([1]Sheet1!BZ88="","",[1]Sheet1!BZ88)</f>
        <v>2.8</v>
      </c>
      <c r="BZ88">
        <f>IF([1]Sheet1!CA88="","",[1]Sheet1!CA88)</f>
        <v>381.1</v>
      </c>
      <c r="CA88">
        <f>IF([1]Sheet1!CB88="","",[1]Sheet1!CB88)</f>
        <v>-2.2999999999999998</v>
      </c>
      <c r="CB88" t="str">
        <f>IF([1]Sheet1!CC88="","",[1]Sheet1!CC88)</f>
        <v>Significant Short Buildup</v>
      </c>
      <c r="CC88">
        <f>IF([1]Sheet1!CD88="","",[1]Sheet1!CD88)</f>
        <v>-0.84</v>
      </c>
      <c r="CD88">
        <f>IF([1]Sheet1!CE88="","",[1]Sheet1!CE88)</f>
        <v>-1.1000000000000001</v>
      </c>
      <c r="CE88">
        <f>IF([1]Sheet1!CF88="","",[1]Sheet1!CF88)</f>
        <v>-79.95</v>
      </c>
      <c r="CF88" t="str">
        <f>IF([1]Sheet1!CG88="","",[1]Sheet1!CG88)</f>
        <v>Long Unwinding</v>
      </c>
      <c r="CG88">
        <f>IF([1]Sheet1!CH88="","",[1]Sheet1!CH88)</f>
        <v>23.02</v>
      </c>
      <c r="CH88" t="str">
        <f>IF([1]Sheet1!CI88="","",[1]Sheet1!CI88)</f>
        <v>NSE:BALRAMCHIN1!</v>
      </c>
      <c r="CI88">
        <f>IF([1]Sheet1!CJ88="","",[1]Sheet1!CJ88)</f>
        <v>0</v>
      </c>
      <c r="CJ88">
        <f>IF([1]Sheet1!CK88="","",[1]Sheet1!CK88)</f>
        <v>0</v>
      </c>
      <c r="CK88">
        <f>IF([1]Sheet1!CL88="","",[1]Sheet1!CL88)</f>
        <v>0</v>
      </c>
      <c r="CL88">
        <f>IF([1]Sheet1!CM88="","",[1]Sheet1!CM88)</f>
        <v>0</v>
      </c>
      <c r="CM88">
        <f>IF([1]Sheet1!CN88="","",[1]Sheet1!CN88)</f>
        <v>0</v>
      </c>
      <c r="CN88">
        <f>IF([1]Sheet1!CO88="","",[1]Sheet1!CO88)</f>
        <v>0</v>
      </c>
      <c r="CO88">
        <f>IF([1]Sheet1!CP88="","",[1]Sheet1!CP88)</f>
        <v>0</v>
      </c>
      <c r="CP88">
        <f>IF([1]Sheet1!CQ88="","",[1]Sheet1!CQ88)</f>
        <v>0</v>
      </c>
      <c r="CQ88" t="str">
        <f>IF([1]Sheet1!CR88="","",[1]Sheet1!CR88)</f>
        <v>BEARISH</v>
      </c>
      <c r="CR88" t="str">
        <f>IF([1]Sheet1!CS88="","",[1]Sheet1!CS88)</f>
        <v>BEARISH</v>
      </c>
      <c r="CS88" t="b">
        <f>IF([1]Sheet1!CT88="","",[1]Sheet1!CT88)</f>
        <v>1</v>
      </c>
      <c r="CT88" t="str">
        <f>IF([1]Sheet1!CU88="","",[1]Sheet1!CU88)</f>
        <v>na</v>
      </c>
      <c r="CU88" t="str">
        <f>IF([1]Sheet1!CV88="","",[1]Sheet1!CV88)</f>
        <v>na</v>
      </c>
      <c r="CV88" t="str">
        <f>IF([1]Sheet1!CW88="","",[1]Sheet1!CW88)</f>
        <v>na</v>
      </c>
      <c r="CW88">
        <f>IF([1]Sheet1!CX88="","",[1]Sheet1!CX88)</f>
        <v>0</v>
      </c>
      <c r="CX88">
        <f>IF([1]Sheet1!CY88="","",[1]Sheet1!CY88)</f>
        <v>0</v>
      </c>
      <c r="CY88" t="b">
        <f>IF([1]Sheet1!CZ88="","",[1]Sheet1!CZ88)</f>
        <v>0</v>
      </c>
      <c r="CZ88">
        <f>IF([1]Sheet1!DA88="","",[1]Sheet1!DA88)</f>
        <v>86.46</v>
      </c>
      <c r="DA88">
        <f>IF([1]Sheet1!DB88="","",[1]Sheet1!DB88)</f>
        <v>89.48</v>
      </c>
      <c r="DB88" t="str">
        <f>IF([1]Sheet1!DC88="","",[1]Sheet1!DC88)</f>
        <v>BANNED</v>
      </c>
      <c r="DC88" t="b">
        <f t="shared" si="4"/>
        <v>0</v>
      </c>
      <c r="DD88" t="b">
        <f t="shared" si="5"/>
        <v>0</v>
      </c>
      <c r="DE88" t="b">
        <f t="shared" si="6"/>
        <v>0</v>
      </c>
      <c r="DF88" t="b">
        <f t="shared" si="7"/>
        <v>0</v>
      </c>
      <c r="DG88" t="str">
        <f>IF([1]Sheet1!DH88="","",[1]Sheet1!DH88)</f>
        <v/>
      </c>
    </row>
    <row r="89" spans="1:111" x14ac:dyDescent="0.25">
      <c r="A89" t="str">
        <f>IF([1]Sheet1!B89="","",[1]Sheet1!B89)</f>
        <v>IGL</v>
      </c>
      <c r="B89">
        <f>IF([1]Sheet1!C89="","",[1]Sheet1!C89)</f>
        <v>1375</v>
      </c>
      <c r="C89">
        <f>IF([1]Sheet1!D89="","",[1]Sheet1!D89)</f>
        <v>5</v>
      </c>
      <c r="D89">
        <f>IF([1]Sheet1!E89="","",[1]Sheet1!E89)</f>
        <v>55000</v>
      </c>
      <c r="E89" t="str">
        <f>IF([1]Sheet1!F89="","",[1]Sheet1!F89)</f>
        <v>Utilities</v>
      </c>
      <c r="F89" t="str">
        <f>IF([1]Sheet1!G89="","",[1]Sheet1!G89)</f>
        <v>Gas Distributors</v>
      </c>
      <c r="G89" t="str">
        <f>IF([1]Sheet1!H89="","",[1]Sheet1!H89)</f>
        <v xml:space="preserve">INDRAPRASTHA GAS LTD                </v>
      </c>
      <c r="H89" t="str">
        <f>IF([1]Sheet1!I89="","",[1]Sheet1!I89)</f>
        <v>IGL</v>
      </c>
      <c r="I89" t="str">
        <f>IF([1]Sheet1!J89="","",[1]Sheet1!J89)</f>
        <v>NSE:IGL!1</v>
      </c>
      <c r="J89" t="str">
        <f>IF([1]Sheet1!K89="","",[1]Sheet1!K89)</f>
        <v>Indraprastha Gas Ltd.</v>
      </c>
      <c r="K89" t="str">
        <f>IF([1]Sheet1!L89="","",[1]Sheet1!L89)</f>
        <v>#fc5a5a5d</v>
      </c>
      <c r="L89">
        <f>IF([1]Sheet1!M89="","",[1]Sheet1!M89)</f>
        <v>442.55</v>
      </c>
      <c r="M89">
        <f>IF([1]Sheet1!N89="","",[1]Sheet1!N89)</f>
        <v>-0.76241729999999996</v>
      </c>
      <c r="N89">
        <f>IF([1]Sheet1!O89="","",[1]Sheet1!O89)</f>
        <v>-3.4</v>
      </c>
      <c r="O89">
        <f>IF([1]Sheet1!P89="","",[1]Sheet1!P89)</f>
        <v>11569250</v>
      </c>
      <c r="P89">
        <f>IF([1]Sheet1!Q89="","",[1]Sheet1!Q89)</f>
        <v>-1.9804287</v>
      </c>
      <c r="Q89">
        <f>IF([1]Sheet1!R89="","",[1]Sheet1!R89)</f>
        <v>-233750</v>
      </c>
      <c r="R89">
        <f>IF([1]Sheet1!S89="","",[1]Sheet1!S89)</f>
        <v>1216</v>
      </c>
      <c r="S89">
        <f>IF([1]Sheet1!T89="","",[1]Sheet1!T89)</f>
        <v>-0.76241729999999996</v>
      </c>
      <c r="T89">
        <f>IF([1]Sheet1!U89="","",[1]Sheet1!U89)</f>
        <v>-3411</v>
      </c>
      <c r="U89" t="str">
        <f>IF([1]Sheet1!V89="","",[1]Sheet1!V89)</f>
        <v>Long Unwinding</v>
      </c>
      <c r="V89">
        <f>IF([1]Sheet1!W89="","",[1]Sheet1!W89)</f>
        <v>440</v>
      </c>
      <c r="W89">
        <f>IF([1]Sheet1!X89="","",[1]Sheet1!X89)</f>
        <v>435</v>
      </c>
      <c r="X89">
        <f>IF([1]Sheet1!Y89="","",[1]Sheet1!Y89)</f>
        <v>430</v>
      </c>
      <c r="Y89">
        <f>IF([1]Sheet1!Z89="","",[1]Sheet1!Z89)</f>
        <v>425</v>
      </c>
      <c r="Z89">
        <f>IF([1]Sheet1!AA89="","",[1]Sheet1!AA89)</f>
        <v>420</v>
      </c>
      <c r="AA89">
        <f>IF([1]Sheet1!AB89="","",[1]Sheet1!AB89)</f>
        <v>445</v>
      </c>
      <c r="AB89">
        <f>IF([1]Sheet1!AC89="","",[1]Sheet1!AC89)</f>
        <v>450</v>
      </c>
      <c r="AC89">
        <f>IF([1]Sheet1!AD89="","",[1]Sheet1!AD89)</f>
        <v>455</v>
      </c>
      <c r="AD89">
        <f>IF([1]Sheet1!AE89="","",[1]Sheet1!AE89)</f>
        <v>460</v>
      </c>
      <c r="AE89" t="str">
        <f>IF([1]Sheet1!AF89="","",[1]Sheet1!AF89)</f>
        <v>446.20</v>
      </c>
      <c r="AF89" t="str">
        <f>IF([1]Sheet1!AG89="","",[1]Sheet1!AG89)</f>
        <v>448.95</v>
      </c>
      <c r="AG89" t="str">
        <f>IF([1]Sheet1!AH89="","",[1]Sheet1!AH89)</f>
        <v>2.75</v>
      </c>
      <c r="AH89" t="str">
        <f>IF([1]Sheet1!AI89="","",[1]Sheet1!AI89)</f>
        <v>0.62</v>
      </c>
      <c r="AI89" t="str">
        <f>IF([1]Sheet1!AJ89="","",[1]Sheet1!AJ89)</f>
        <v>448.95</v>
      </c>
      <c r="AJ89">
        <f>IF([1]Sheet1!AK89="","",[1]Sheet1!AK89)</f>
        <v>5171</v>
      </c>
      <c r="AK89" t="str">
        <f>IF([1]Sheet1!AL89="","",[1]Sheet1!AL89)</f>
        <v>0.23</v>
      </c>
      <c r="AL89" t="str">
        <f>IF([1]Sheet1!AM89="","",[1]Sheet1!AM89)</f>
        <v>-</v>
      </c>
      <c r="AM89" t="str">
        <f>IF([1]Sheet1!AN89="","",[1]Sheet1!AN89)</f>
        <v>-</v>
      </c>
      <c r="AN89" t="str">
        <f>IF([1]Sheet1!AO89="","",[1]Sheet1!AO89)</f>
        <v>-</v>
      </c>
      <c r="AO89" t="str">
        <f>IF([1]Sheet1!AP89="","",[1]Sheet1!AP89)</f>
        <v>VR54</v>
      </c>
      <c r="AP89" t="b">
        <f>IF([1]Sheet1!AQ89="","",[1]Sheet1!AQ89)</f>
        <v>0</v>
      </c>
      <c r="AQ89">
        <f>IF([1]Sheet1!AR89="","",[1]Sheet1!AR89)</f>
        <v>0</v>
      </c>
      <c r="AR89">
        <f>IF([1]Sheet1!AS89="","",[1]Sheet1!AS89)</f>
        <v>0</v>
      </c>
      <c r="AS89">
        <f>IF([1]Sheet1!AT89="","",[1]Sheet1!AT89)</f>
        <v>0</v>
      </c>
      <c r="AT89">
        <f>IF([1]Sheet1!AU89="","",[1]Sheet1!AU89)</f>
        <v>0</v>
      </c>
      <c r="AU89">
        <f>IF([1]Sheet1!AV89="","",[1]Sheet1!AV89)</f>
        <v>0</v>
      </c>
      <c r="AV89">
        <f>IF([1]Sheet1!AW89="","",[1]Sheet1!AW89)</f>
        <v>0</v>
      </c>
      <c r="AW89">
        <f>IF([1]Sheet1!AX89="","",[1]Sheet1!AX89)</f>
        <v>0</v>
      </c>
      <c r="AX89">
        <f>IF([1]Sheet1!AY89="","",[1]Sheet1!AY89)</f>
        <v>0</v>
      </c>
      <c r="AY89">
        <f>IF([1]Sheet1!AZ89="","",[1]Sheet1!AZ89)</f>
        <v>0</v>
      </c>
      <c r="AZ89" t="b">
        <f>IF([1]Sheet1!BA89="","",[1]Sheet1!BA89)</f>
        <v>0</v>
      </c>
      <c r="BA89" t="b">
        <f>IF([1]Sheet1!BB89="","",[1]Sheet1!BB89)</f>
        <v>0</v>
      </c>
      <c r="BB89" t="b">
        <f>IF([1]Sheet1!BC89="","",[1]Sheet1!BC89)</f>
        <v>0</v>
      </c>
      <c r="BC89" t="b">
        <f>IF([1]Sheet1!BD89="","",[1]Sheet1!BD89)</f>
        <v>0</v>
      </c>
      <c r="BD89">
        <f>IF([1]Sheet1!BE89="","",[1]Sheet1!BE89)</f>
        <v>34.35</v>
      </c>
      <c r="BE89">
        <f>IF([1]Sheet1!BF89="","",[1]Sheet1!BF89)</f>
        <v>33.99</v>
      </c>
      <c r="BF89">
        <f>IF([1]Sheet1!BG89="","",[1]Sheet1!BG89)</f>
        <v>0.47</v>
      </c>
      <c r="BG89">
        <f>IF([1]Sheet1!BH89="","",[1]Sheet1!BH89)</f>
        <v>85.89</v>
      </c>
      <c r="BH89">
        <f>IF([1]Sheet1!BI89="","",[1]Sheet1!BI89)</f>
        <v>60.32</v>
      </c>
      <c r="BI89">
        <f>IF([1]Sheet1!BJ89="","",[1]Sheet1!BJ89)</f>
        <v>57.1</v>
      </c>
      <c r="BJ89" t="b">
        <f>IF([1]Sheet1!BK89="","",[1]Sheet1!BK89)</f>
        <v>1</v>
      </c>
      <c r="BK89">
        <f>IF([1]Sheet1!BL89="","",[1]Sheet1!BL89)</f>
        <v>0.75</v>
      </c>
      <c r="BL89">
        <f>IF([1]Sheet1!BM89="","",[1]Sheet1!BM89)</f>
        <v>18.79</v>
      </c>
      <c r="BM89">
        <f>IF([1]Sheet1!BN89="","",[1]Sheet1!BN89)</f>
        <v>33.630000000000003</v>
      </c>
      <c r="BN89" t="str">
        <f>IF([1]Sheet1!BO89="","",[1]Sheet1!BO89)</f>
        <v>2024-01-25</v>
      </c>
      <c r="BO89" t="str">
        <f>IF([1]Sheet1!BP89="","",[1]Sheet1!BP89)</f>
        <v>ENERGY</v>
      </c>
      <c r="BP89">
        <f>IF([1]Sheet1!BQ89="","",[1]Sheet1!BQ89)</f>
        <v>441.05</v>
      </c>
      <c r="BQ89">
        <f>IF([1]Sheet1!BR89="","",[1]Sheet1!BR89)</f>
        <v>2.73</v>
      </c>
      <c r="BR89">
        <f>IF([1]Sheet1!BS89="","",[1]Sheet1!BS89)</f>
        <v>-4.9000000000000004</v>
      </c>
      <c r="BS89">
        <f>IF([1]Sheet1!BT89="","",[1]Sheet1!BT89)</f>
        <v>-1.1000000000000001</v>
      </c>
      <c r="BT89" t="b">
        <f>IF([1]Sheet1!BU89="","",[1]Sheet1!BU89)</f>
        <v>0</v>
      </c>
      <c r="BU89" t="b">
        <f>IF([1]Sheet1!BV89="","",[1]Sheet1!BV89)</f>
        <v>1</v>
      </c>
      <c r="BV89" t="str">
        <f>IF([1]Sheet1!BW89="","",[1]Sheet1!BW89)</f>
        <v>BULLISH</v>
      </c>
      <c r="BW89">
        <f>IF([1]Sheet1!BX89="","",[1]Sheet1!BX89)</f>
        <v>-3.96</v>
      </c>
      <c r="BX89">
        <f>IF([1]Sheet1!BY89="","",[1]Sheet1!BY89)</f>
        <v>1.91</v>
      </c>
      <c r="BY89">
        <f>IF([1]Sheet1!BZ89="","",[1]Sheet1!BZ89)</f>
        <v>42.09</v>
      </c>
      <c r="BZ89">
        <f>IF([1]Sheet1!CA89="","",[1]Sheet1!CA89)</f>
        <v>441.05</v>
      </c>
      <c r="CA89">
        <f>IF([1]Sheet1!CB89="","",[1]Sheet1!CB89)</f>
        <v>0.47</v>
      </c>
      <c r="CB89" t="str">
        <f>IF([1]Sheet1!CC89="","",[1]Sheet1!CC89)</f>
        <v>Short Covering</v>
      </c>
      <c r="CC89">
        <f>IF([1]Sheet1!CD89="","",[1]Sheet1!CD89)</f>
        <v>1.79</v>
      </c>
      <c r="CD89">
        <f>IF([1]Sheet1!CE89="","",[1]Sheet1!CE89)</f>
        <v>-1.1000000000000001</v>
      </c>
      <c r="CE89">
        <f>IF([1]Sheet1!CF89="","",[1]Sheet1!CF89)</f>
        <v>-71.11</v>
      </c>
      <c r="CF89" t="str">
        <f>IF([1]Sheet1!CG89="","",[1]Sheet1!CG89)</f>
        <v>Short Buildup</v>
      </c>
      <c r="CG89">
        <f>IF([1]Sheet1!CH89="","",[1]Sheet1!CH89)</f>
        <v>93.25</v>
      </c>
      <c r="CH89" t="str">
        <f>IF([1]Sheet1!CI89="","",[1]Sheet1!CI89)</f>
        <v>NSE:IGL1!</v>
      </c>
      <c r="CI89">
        <f>IF([1]Sheet1!CJ89="","",[1]Sheet1!CJ89)</f>
        <v>15</v>
      </c>
      <c r="CJ89">
        <f>IF([1]Sheet1!CK89="","",[1]Sheet1!CK89)</f>
        <v>438.2</v>
      </c>
      <c r="CK89">
        <f>IF([1]Sheet1!CL89="","",[1]Sheet1!CL89)</f>
        <v>62</v>
      </c>
      <c r="CL89">
        <f>IF([1]Sheet1!CM89="","",[1]Sheet1!CM89)</f>
        <v>415.8</v>
      </c>
      <c r="CM89" t="str">
        <f>IF([1]Sheet1!CN89="","",[1]Sheet1!CN89)</f>
        <v>Buy</v>
      </c>
      <c r="CN89" t="str">
        <f>IF([1]Sheet1!CO89="","",[1]Sheet1!CO89)</f>
        <v>LAST_LOSER</v>
      </c>
      <c r="CO89">
        <f>IF([1]Sheet1!CP89="","",[1]Sheet1!CP89)</f>
        <v>18</v>
      </c>
      <c r="CP89">
        <f>IF([1]Sheet1!CQ89="","",[1]Sheet1!CQ89)</f>
        <v>425</v>
      </c>
      <c r="CQ89" t="str">
        <f>IF([1]Sheet1!CR89="","",[1]Sheet1!CR89)</f>
        <v>BULLISH</v>
      </c>
      <c r="CR89" t="str">
        <f>IF([1]Sheet1!CS89="","",[1]Sheet1!CS89)</f>
        <v>BEARISH</v>
      </c>
      <c r="CS89" t="b">
        <f>IF([1]Sheet1!CT89="","",[1]Sheet1!CT89)</f>
        <v>0</v>
      </c>
      <c r="CT89" t="str">
        <f>IF([1]Sheet1!CU89="","",[1]Sheet1!CU89)</f>
        <v>BULLISH_ALIGNMENT</v>
      </c>
      <c r="CU89" t="str">
        <f>IF([1]Sheet1!CV89="","",[1]Sheet1!CV89)</f>
        <v>na</v>
      </c>
      <c r="CV89" t="str">
        <f>IF([1]Sheet1!CW89="","",[1]Sheet1!CW89)</f>
        <v>BULLISH</v>
      </c>
      <c r="CW89">
        <f>IF([1]Sheet1!CX89="","",[1]Sheet1!CX89)</f>
        <v>3</v>
      </c>
      <c r="CX89">
        <f>IF([1]Sheet1!CY89="","",[1]Sheet1!CY89)</f>
        <v>74</v>
      </c>
      <c r="CY89" t="b">
        <f>IF([1]Sheet1!CZ89="","",[1]Sheet1!CZ89)</f>
        <v>1</v>
      </c>
      <c r="CZ89">
        <f>IF([1]Sheet1!DA89="","",[1]Sheet1!DA89)</f>
        <v>37.869999999999997</v>
      </c>
      <c r="DA89">
        <f>IF([1]Sheet1!DB89="","",[1]Sheet1!DB89)</f>
        <v>39.21</v>
      </c>
      <c r="DB89" t="str">
        <f>IF([1]Sheet1!DC89="","",[1]Sheet1!DC89)</f>
        <v/>
      </c>
      <c r="DC89" t="b">
        <f t="shared" si="4"/>
        <v>0</v>
      </c>
      <c r="DD89" t="b">
        <f t="shared" si="5"/>
        <v>0</v>
      </c>
      <c r="DE89" t="b">
        <f t="shared" si="6"/>
        <v>0</v>
      </c>
      <c r="DF89" t="b">
        <f t="shared" si="7"/>
        <v>0</v>
      </c>
      <c r="DG89" t="str">
        <f>IF([1]Sheet1!DH89="","",[1]Sheet1!DH89)</f>
        <v/>
      </c>
    </row>
    <row r="90" spans="1:111" x14ac:dyDescent="0.25">
      <c r="A90" t="str">
        <f>IF([1]Sheet1!B90="","",[1]Sheet1!B90)</f>
        <v>ITC</v>
      </c>
      <c r="B90">
        <f>IF([1]Sheet1!C90="","",[1]Sheet1!C90)</f>
        <v>1600</v>
      </c>
      <c r="C90">
        <f>IF([1]Sheet1!D90="","",[1]Sheet1!D90)</f>
        <v>2.5</v>
      </c>
      <c r="D90">
        <f>IF([1]Sheet1!E90="","",[1]Sheet1!E90)</f>
        <v>64000</v>
      </c>
      <c r="E90" t="str">
        <f>IF([1]Sheet1!F90="","",[1]Sheet1!F90)</f>
        <v>Consumer Non-Durables</v>
      </c>
      <c r="F90" t="str">
        <f>IF([1]Sheet1!G90="","",[1]Sheet1!G90)</f>
        <v>Tobacco</v>
      </c>
      <c r="G90" t="str">
        <f>IF([1]Sheet1!H90="","",[1]Sheet1!H90)</f>
        <v xml:space="preserve">ITC LTD                             </v>
      </c>
      <c r="H90" t="str">
        <f>IF([1]Sheet1!I90="","",[1]Sheet1!I90)</f>
        <v>ITC</v>
      </c>
      <c r="I90" t="str">
        <f>IF([1]Sheet1!J90="","",[1]Sheet1!J90)</f>
        <v>NSE:ITC!1</v>
      </c>
      <c r="J90" t="str">
        <f>IF([1]Sheet1!K90="","",[1]Sheet1!K90)</f>
        <v>ITC Ltd.</v>
      </c>
      <c r="K90" t="str">
        <f>IF([1]Sheet1!L90="","",[1]Sheet1!L90)</f>
        <v>#fc5a5a5c</v>
      </c>
      <c r="L90">
        <f>IF([1]Sheet1!M90="","",[1]Sheet1!M90)</f>
        <v>469</v>
      </c>
      <c r="M90">
        <f>IF([1]Sheet1!N90="","",[1]Sheet1!N90)</f>
        <v>-0.76174350000000002</v>
      </c>
      <c r="N90">
        <f>IF([1]Sheet1!O90="","",[1]Sheet1!O90)</f>
        <v>-3.6</v>
      </c>
      <c r="O90">
        <f>IF([1]Sheet1!P90="","",[1]Sheet1!P90)</f>
        <v>65734400</v>
      </c>
      <c r="P90">
        <f>IF([1]Sheet1!Q90="","",[1]Sheet1!Q90)</f>
        <v>-2.7021906000000002</v>
      </c>
      <c r="Q90">
        <f>IF([1]Sheet1!R90="","",[1]Sheet1!R90)</f>
        <v>-1825600</v>
      </c>
      <c r="R90">
        <f>IF([1]Sheet1!S90="","",[1]Sheet1!S90)</f>
        <v>4562</v>
      </c>
      <c r="S90">
        <f>IF([1]Sheet1!T90="","",[1]Sheet1!T90)</f>
        <v>-0.76174350000000002</v>
      </c>
      <c r="T90">
        <f>IF([1]Sheet1!U90="","",[1]Sheet1!U90)</f>
        <v>-5915</v>
      </c>
      <c r="U90" t="str">
        <f>IF([1]Sheet1!V90="","",[1]Sheet1!V90)</f>
        <v>Long Unwinding</v>
      </c>
      <c r="V90">
        <f>IF([1]Sheet1!W90="","",[1]Sheet1!W90)</f>
        <v>467.5</v>
      </c>
      <c r="W90">
        <f>IF([1]Sheet1!X90="","",[1]Sheet1!X90)</f>
        <v>465</v>
      </c>
      <c r="X90">
        <f>IF([1]Sheet1!Y90="","",[1]Sheet1!Y90)</f>
        <v>462.5</v>
      </c>
      <c r="Y90">
        <f>IF([1]Sheet1!Z90="","",[1]Sheet1!Z90)</f>
        <v>460</v>
      </c>
      <c r="Z90">
        <f>IF([1]Sheet1!AA90="","",[1]Sheet1!AA90)</f>
        <v>457.5</v>
      </c>
      <c r="AA90">
        <f>IF([1]Sheet1!AB90="","",[1]Sheet1!AB90)</f>
        <v>470</v>
      </c>
      <c r="AB90">
        <f>IF([1]Sheet1!AC90="","",[1]Sheet1!AC90)</f>
        <v>472.5</v>
      </c>
      <c r="AC90">
        <f>IF([1]Sheet1!AD90="","",[1]Sheet1!AD90)</f>
        <v>475</v>
      </c>
      <c r="AD90">
        <f>IF([1]Sheet1!AE90="","",[1]Sheet1!AE90)</f>
        <v>477.5</v>
      </c>
      <c r="AE90" t="str">
        <f>IF([1]Sheet1!AF90="","",[1]Sheet1!AF90)</f>
        <v>471.50</v>
      </c>
      <c r="AF90" t="str">
        <f>IF([1]Sheet1!AG90="","",[1]Sheet1!AG90)</f>
        <v>473.40</v>
      </c>
      <c r="AG90" t="str">
        <f>IF([1]Sheet1!AH90="","",[1]Sheet1!AH90)</f>
        <v>1.90</v>
      </c>
      <c r="AH90" t="str">
        <f>IF([1]Sheet1!AI90="","",[1]Sheet1!AI90)</f>
        <v>0.40</v>
      </c>
      <c r="AI90" t="str">
        <f>IF([1]Sheet1!AJ90="","",[1]Sheet1!AJ90)</f>
        <v>473.40</v>
      </c>
      <c r="AJ90">
        <f>IF([1]Sheet1!AK90="","",[1]Sheet1!AK90)</f>
        <v>8744</v>
      </c>
      <c r="AK90" t="str">
        <f>IF([1]Sheet1!AL90="","",[1]Sheet1!AL90)</f>
        <v>0.41</v>
      </c>
      <c r="AL90" t="str">
        <f>IF([1]Sheet1!AM90="","",[1]Sheet1!AM90)</f>
        <v>-</v>
      </c>
      <c r="AM90" t="str">
        <f>IF([1]Sheet1!AN90="","",[1]Sheet1!AN90)</f>
        <v>-</v>
      </c>
      <c r="AN90" t="str">
        <f>IF([1]Sheet1!AO90="","",[1]Sheet1!AO90)</f>
        <v>-</v>
      </c>
      <c r="AO90" t="str">
        <f>IF([1]Sheet1!AP90="","",[1]Sheet1!AP90)</f>
        <v>VR46</v>
      </c>
      <c r="AP90" t="b">
        <f>IF([1]Sheet1!AQ90="","",[1]Sheet1!AQ90)</f>
        <v>0</v>
      </c>
      <c r="AQ90">
        <f>IF([1]Sheet1!AR90="","",[1]Sheet1!AR90)</f>
        <v>0</v>
      </c>
      <c r="AR90">
        <f>IF([1]Sheet1!AS90="","",[1]Sheet1!AS90)</f>
        <v>0</v>
      </c>
      <c r="AS90">
        <f>IF([1]Sheet1!AT90="","",[1]Sheet1!AT90)</f>
        <v>0</v>
      </c>
      <c r="AT90">
        <f>IF([1]Sheet1!AU90="","",[1]Sheet1!AU90)</f>
        <v>0</v>
      </c>
      <c r="AU90">
        <f>IF([1]Sheet1!AV90="","",[1]Sheet1!AV90)</f>
        <v>0</v>
      </c>
      <c r="AV90">
        <f>IF([1]Sheet1!AW90="","",[1]Sheet1!AW90)</f>
        <v>0</v>
      </c>
      <c r="AW90">
        <f>IF([1]Sheet1!AX90="","",[1]Sheet1!AX90)</f>
        <v>0</v>
      </c>
      <c r="AX90">
        <f>IF([1]Sheet1!AY90="","",[1]Sheet1!AY90)</f>
        <v>0</v>
      </c>
      <c r="AY90">
        <f>IF([1]Sheet1!AZ90="","",[1]Sheet1!AZ90)</f>
        <v>0</v>
      </c>
      <c r="AZ90" t="b">
        <f>IF([1]Sheet1!BA90="","",[1]Sheet1!BA90)</f>
        <v>0</v>
      </c>
      <c r="BA90" t="b">
        <f>IF([1]Sheet1!BB90="","",[1]Sheet1!BB90)</f>
        <v>0</v>
      </c>
      <c r="BB90" t="b">
        <f>IF([1]Sheet1!BC90="","",[1]Sheet1!BC90)</f>
        <v>0</v>
      </c>
      <c r="BC90" t="b">
        <f>IF([1]Sheet1!BD90="","",[1]Sheet1!BD90)</f>
        <v>0</v>
      </c>
      <c r="BD90">
        <f>IF([1]Sheet1!BE90="","",[1]Sheet1!BE90)</f>
        <v>23.16</v>
      </c>
      <c r="BE90">
        <f>IF([1]Sheet1!BF90="","",[1]Sheet1!BF90)</f>
        <v>22.1</v>
      </c>
      <c r="BF90">
        <f>IF([1]Sheet1!BG90="","",[1]Sheet1!BG90)</f>
        <v>4.84</v>
      </c>
      <c r="BG90">
        <f>IF([1]Sheet1!BH90="","",[1]Sheet1!BH90)</f>
        <v>79.64</v>
      </c>
      <c r="BH90">
        <f>IF([1]Sheet1!BI90="","",[1]Sheet1!BI90)</f>
        <v>87.3</v>
      </c>
      <c r="BI90">
        <f>IF([1]Sheet1!BJ90="","",[1]Sheet1!BJ90)</f>
        <v>46.7</v>
      </c>
      <c r="BJ90" t="b">
        <f>IF([1]Sheet1!BK90="","",[1]Sheet1!BK90)</f>
        <v>1</v>
      </c>
      <c r="BK90">
        <f>IF([1]Sheet1!BL90="","",[1]Sheet1!BL90)</f>
        <v>0.37</v>
      </c>
      <c r="BL90">
        <f>IF([1]Sheet1!BM90="","",[1]Sheet1!BM90)</f>
        <v>-4.34</v>
      </c>
      <c r="BM90">
        <f>IF([1]Sheet1!BN90="","",[1]Sheet1!BN90)</f>
        <v>21.05</v>
      </c>
      <c r="BN90" t="str">
        <f>IF([1]Sheet1!BO90="","",[1]Sheet1!BO90)</f>
        <v>2024-01-29</v>
      </c>
      <c r="BO90" t="str">
        <f>IF([1]Sheet1!BP90="","",[1]Sheet1!BP90)</f>
        <v>FMCG</v>
      </c>
      <c r="BP90">
        <f>IF([1]Sheet1!BQ90="","",[1]Sheet1!BQ90)</f>
        <v>468.9</v>
      </c>
      <c r="BQ90">
        <f>IF([1]Sheet1!BR90="","",[1]Sheet1!BR90)</f>
        <v>1.72</v>
      </c>
      <c r="BR90">
        <f>IF([1]Sheet1!BS90="","",[1]Sheet1!BS90)</f>
        <v>-3.7</v>
      </c>
      <c r="BS90">
        <f>IF([1]Sheet1!BT90="","",[1]Sheet1!BT90)</f>
        <v>-0.78</v>
      </c>
      <c r="BT90" t="b">
        <f>IF([1]Sheet1!BU90="","",[1]Sheet1!BU90)</f>
        <v>1</v>
      </c>
      <c r="BU90" t="b">
        <f>IF([1]Sheet1!BV90="","",[1]Sheet1!BV90)</f>
        <v>1</v>
      </c>
      <c r="BV90" t="str">
        <f>IF([1]Sheet1!BW90="","",[1]Sheet1!BW90)</f>
        <v>BULLISH</v>
      </c>
      <c r="BW90">
        <f>IF([1]Sheet1!BX90="","",[1]Sheet1!BX90)</f>
        <v>7.89</v>
      </c>
      <c r="BX90">
        <f>IF([1]Sheet1!BY90="","",[1]Sheet1!BY90)</f>
        <v>-0.05</v>
      </c>
      <c r="BY90">
        <f>IF([1]Sheet1!BZ90="","",[1]Sheet1!BZ90)</f>
        <v>51.2</v>
      </c>
      <c r="BZ90">
        <f>IF([1]Sheet1!CA90="","",[1]Sheet1!CA90)</f>
        <v>468.9</v>
      </c>
      <c r="CA90">
        <f>IF([1]Sheet1!CB90="","",[1]Sheet1!CB90)</f>
        <v>4.84</v>
      </c>
      <c r="CB90" t="str">
        <f>IF([1]Sheet1!CC90="","",[1]Sheet1!CC90)</f>
        <v>Short Buildup</v>
      </c>
      <c r="CC90">
        <f>IF([1]Sheet1!CD90="","",[1]Sheet1!CD90)</f>
        <v>3.21</v>
      </c>
      <c r="CD90">
        <f>IF([1]Sheet1!CE90="","",[1]Sheet1!CE90)</f>
        <v>-0.78</v>
      </c>
      <c r="CE90">
        <f>IF([1]Sheet1!CF90="","",[1]Sheet1!CF90)</f>
        <v>-52.35</v>
      </c>
      <c r="CF90" t="str">
        <f>IF([1]Sheet1!CG90="","",[1]Sheet1!CG90)</f>
        <v>Short Buildup</v>
      </c>
      <c r="CG90">
        <f>IF([1]Sheet1!CH90="","",[1]Sheet1!CH90)</f>
        <v>86.51</v>
      </c>
      <c r="CH90" t="str">
        <f>IF([1]Sheet1!CI90="","",[1]Sheet1!CI90)</f>
        <v>NSE:ITC1!</v>
      </c>
      <c r="CI90">
        <f>IF([1]Sheet1!CJ90="","",[1]Sheet1!CJ90)</f>
        <v>6</v>
      </c>
      <c r="CJ90">
        <f>IF([1]Sheet1!CK90="","",[1]Sheet1!CK90)</f>
        <v>473.9</v>
      </c>
      <c r="CK90">
        <f>IF([1]Sheet1!CL90="","",[1]Sheet1!CL90)</f>
        <v>20</v>
      </c>
      <c r="CL90">
        <f>IF([1]Sheet1!CM90="","",[1]Sheet1!CM90)</f>
        <v>461.65</v>
      </c>
      <c r="CM90" t="str">
        <f>IF([1]Sheet1!CN90="","",[1]Sheet1!CN90)</f>
        <v>Buy</v>
      </c>
      <c r="CN90" t="str">
        <f>IF([1]Sheet1!CO90="","",[1]Sheet1!CO90)</f>
        <v>LAST_LOSER</v>
      </c>
      <c r="CO90">
        <f>IF([1]Sheet1!CP90="","",[1]Sheet1!CP90)</f>
        <v>8</v>
      </c>
      <c r="CP90">
        <f>IF([1]Sheet1!CQ90="","",[1]Sheet1!CQ90)</f>
        <v>460</v>
      </c>
      <c r="CQ90" t="str">
        <f>IF([1]Sheet1!CR90="","",[1]Sheet1!CR90)</f>
        <v>BEARISH</v>
      </c>
      <c r="CR90" t="str">
        <f>IF([1]Sheet1!CS90="","",[1]Sheet1!CS90)</f>
        <v>BEARISH</v>
      </c>
      <c r="CS90" t="b">
        <f>IF([1]Sheet1!CT90="","",[1]Sheet1!CT90)</f>
        <v>0</v>
      </c>
      <c r="CT90" t="str">
        <f>IF([1]Sheet1!CU90="","",[1]Sheet1!CU90)</f>
        <v>na</v>
      </c>
      <c r="CU90" t="str">
        <f>IF([1]Sheet1!CV90="","",[1]Sheet1!CV90)</f>
        <v>na</v>
      </c>
      <c r="CV90" t="str">
        <f>IF([1]Sheet1!CW90="","",[1]Sheet1!CW90)</f>
        <v>BULLISH</v>
      </c>
      <c r="CW90">
        <f>IF([1]Sheet1!CX90="","",[1]Sheet1!CX90)</f>
        <v>2</v>
      </c>
      <c r="CX90">
        <f>IF([1]Sheet1!CY90="","",[1]Sheet1!CY90)</f>
        <v>79</v>
      </c>
      <c r="CY90" t="b">
        <f>IF([1]Sheet1!CZ90="","",[1]Sheet1!CZ90)</f>
        <v>1</v>
      </c>
      <c r="CZ90">
        <f>IF([1]Sheet1!DA90="","",[1]Sheet1!DA90)</f>
        <v>7.05</v>
      </c>
      <c r="DA90">
        <f>IF([1]Sheet1!DB90="","",[1]Sheet1!DB90)</f>
        <v>7.1</v>
      </c>
      <c r="DB90" t="str">
        <f>IF([1]Sheet1!DC90="","",[1]Sheet1!DC90)</f>
        <v/>
      </c>
      <c r="DC90" t="b">
        <f t="shared" si="4"/>
        <v>0</v>
      </c>
      <c r="DD90" t="b">
        <f t="shared" si="5"/>
        <v>0</v>
      </c>
      <c r="DE90" t="b">
        <f t="shared" si="6"/>
        <v>0</v>
      </c>
      <c r="DF90" t="b">
        <f t="shared" si="7"/>
        <v>0</v>
      </c>
      <c r="DG90" t="str">
        <f>IF([1]Sheet1!DH90="","",[1]Sheet1!DH90)</f>
        <v/>
      </c>
    </row>
    <row r="91" spans="1:111" x14ac:dyDescent="0.25">
      <c r="A91" t="str">
        <f>IF([1]Sheet1!B91="","",[1]Sheet1!B91)</f>
        <v>TATAMOTORS</v>
      </c>
      <c r="B91">
        <f>IF([1]Sheet1!C91="","",[1]Sheet1!C91)</f>
        <v>1425</v>
      </c>
      <c r="C91">
        <f>IF([1]Sheet1!D91="","",[1]Sheet1!D91)</f>
        <v>10</v>
      </c>
      <c r="D91">
        <f>IF([1]Sheet1!E91="","",[1]Sheet1!E91)</f>
        <v>28500</v>
      </c>
      <c r="E91" t="str">
        <f>IF([1]Sheet1!F91="","",[1]Sheet1!F91)</f>
        <v>Consumer Durables</v>
      </c>
      <c r="F91" t="str">
        <f>IF([1]Sheet1!G91="","",[1]Sheet1!G91)</f>
        <v>Motor Vehicles</v>
      </c>
      <c r="G91" t="str">
        <f>IF([1]Sheet1!H91="","",[1]Sheet1!H91)</f>
        <v xml:space="preserve">TATA MOTORS LIMITED                 </v>
      </c>
      <c r="H91" t="str">
        <f>IF([1]Sheet1!I91="","",[1]Sheet1!I91)</f>
        <v>TATAMOTORS</v>
      </c>
      <c r="I91" t="str">
        <f>IF([1]Sheet1!J91="","",[1]Sheet1!J91)</f>
        <v>NSE:TATAMOTORS!1</v>
      </c>
      <c r="J91" t="str">
        <f>IF([1]Sheet1!K91="","",[1]Sheet1!K91)</f>
        <v>Tata Motors Ltd.</v>
      </c>
      <c r="K91" t="str">
        <f>IF([1]Sheet1!L91="","",[1]Sheet1!L91)</f>
        <v>#fc5a5a5c</v>
      </c>
      <c r="L91">
        <f>IF([1]Sheet1!M91="","",[1]Sheet1!M91)</f>
        <v>818.25</v>
      </c>
      <c r="M91">
        <f>IF([1]Sheet1!N91="","",[1]Sheet1!N91)</f>
        <v>-0.74599709999999997</v>
      </c>
      <c r="N91">
        <f>IF([1]Sheet1!O91="","",[1]Sheet1!O91)</f>
        <v>-6.15</v>
      </c>
      <c r="O91">
        <f>IF([1]Sheet1!P91="","",[1]Sheet1!P91)</f>
        <v>48609600</v>
      </c>
      <c r="P91">
        <f>IF([1]Sheet1!Q91="","",[1]Sheet1!Q91)</f>
        <v>-4.0962636000000003</v>
      </c>
      <c r="Q91">
        <f>IF([1]Sheet1!R91="","",[1]Sheet1!R91)</f>
        <v>-2076225</v>
      </c>
      <c r="R91">
        <f>IF([1]Sheet1!S91="","",[1]Sheet1!S91)</f>
        <v>4775</v>
      </c>
      <c r="S91">
        <f>IF([1]Sheet1!T91="","",[1]Sheet1!T91)</f>
        <v>-0.74599709999999997</v>
      </c>
      <c r="T91">
        <f>IF([1]Sheet1!U91="","",[1]Sheet1!U91)</f>
        <v>-5485</v>
      </c>
      <c r="U91" t="str">
        <f>IF([1]Sheet1!V91="","",[1]Sheet1!V91)</f>
        <v>Long Unwinding</v>
      </c>
      <c r="V91">
        <f>IF([1]Sheet1!W91="","",[1]Sheet1!W91)</f>
        <v>810</v>
      </c>
      <c r="W91">
        <f>IF([1]Sheet1!X91="","",[1]Sheet1!X91)</f>
        <v>800</v>
      </c>
      <c r="X91">
        <f>IF([1]Sheet1!Y91="","",[1]Sheet1!Y91)</f>
        <v>790</v>
      </c>
      <c r="Y91">
        <f>IF([1]Sheet1!Z91="","",[1]Sheet1!Z91)</f>
        <v>780</v>
      </c>
      <c r="Z91">
        <f>IF([1]Sheet1!AA91="","",[1]Sheet1!AA91)</f>
        <v>770</v>
      </c>
      <c r="AA91">
        <f>IF([1]Sheet1!AB91="","",[1]Sheet1!AB91)</f>
        <v>820</v>
      </c>
      <c r="AB91">
        <f>IF([1]Sheet1!AC91="","",[1]Sheet1!AC91)</f>
        <v>830</v>
      </c>
      <c r="AC91">
        <f>IF([1]Sheet1!AD91="","",[1]Sheet1!AD91)</f>
        <v>840</v>
      </c>
      <c r="AD91">
        <f>IF([1]Sheet1!AE91="","",[1]Sheet1!AE91)</f>
        <v>850</v>
      </c>
      <c r="AE91" t="str">
        <f>IF([1]Sheet1!AF91="","",[1]Sheet1!AF91)</f>
        <v>823.55</v>
      </c>
      <c r="AF91" t="str">
        <f>IF([1]Sheet1!AG91="","",[1]Sheet1!AG91)</f>
        <v>826.00</v>
      </c>
      <c r="AG91" t="str">
        <f>IF([1]Sheet1!AH91="","",[1]Sheet1!AH91)</f>
        <v>2.45</v>
      </c>
      <c r="AH91" t="str">
        <f>IF([1]Sheet1!AI91="","",[1]Sheet1!AI91)</f>
        <v>0.30</v>
      </c>
      <c r="AI91" t="str">
        <f>IF([1]Sheet1!AJ91="","",[1]Sheet1!AJ91)</f>
        <v>826.00</v>
      </c>
      <c r="AJ91">
        <f>IF([1]Sheet1!AK91="","",[1]Sheet1!AK91)</f>
        <v>12594</v>
      </c>
      <c r="AK91" t="str">
        <f>IF([1]Sheet1!AL91="","",[1]Sheet1!AL91)</f>
        <v>1.04</v>
      </c>
      <c r="AL91" t="str">
        <f>IF([1]Sheet1!AM91="","",[1]Sheet1!AM91)</f>
        <v>-</v>
      </c>
      <c r="AM91" t="str">
        <f>IF([1]Sheet1!AN91="","",[1]Sheet1!AN91)</f>
        <v>-</v>
      </c>
      <c r="AN91" t="str">
        <f>IF([1]Sheet1!AO91="","",[1]Sheet1!AO91)</f>
        <v>-</v>
      </c>
      <c r="AO91" t="str">
        <f>IF([1]Sheet1!AP91="","",[1]Sheet1!AP91)</f>
        <v>VR39</v>
      </c>
      <c r="AP91" t="b">
        <f>IF([1]Sheet1!AQ91="","",[1]Sheet1!AQ91)</f>
        <v>0</v>
      </c>
      <c r="AQ91">
        <f>IF([1]Sheet1!AR91="","",[1]Sheet1!AR91)</f>
        <v>0</v>
      </c>
      <c r="AR91">
        <f>IF([1]Sheet1!AS91="","",[1]Sheet1!AS91)</f>
        <v>0</v>
      </c>
      <c r="AS91">
        <f>IF([1]Sheet1!AT91="","",[1]Sheet1!AT91)</f>
        <v>0</v>
      </c>
      <c r="AT91">
        <f>IF([1]Sheet1!AU91="","",[1]Sheet1!AU91)</f>
        <v>0</v>
      </c>
      <c r="AU91">
        <f>IF([1]Sheet1!AV91="","",[1]Sheet1!AV91)</f>
        <v>0</v>
      </c>
      <c r="AV91">
        <f>IF([1]Sheet1!AW91="","",[1]Sheet1!AW91)</f>
        <v>0</v>
      </c>
      <c r="AW91">
        <f>IF([1]Sheet1!AX91="","",[1]Sheet1!AX91)</f>
        <v>0</v>
      </c>
      <c r="AX91">
        <f>IF([1]Sheet1!AY91="","",[1]Sheet1!AY91)</f>
        <v>0</v>
      </c>
      <c r="AY91">
        <f>IF([1]Sheet1!AZ91="","",[1]Sheet1!AZ91)</f>
        <v>0</v>
      </c>
      <c r="AZ91" t="b">
        <f>IF([1]Sheet1!BA91="","",[1]Sheet1!BA91)</f>
        <v>0</v>
      </c>
      <c r="BA91" t="b">
        <f>IF([1]Sheet1!BB91="","",[1]Sheet1!BB91)</f>
        <v>0</v>
      </c>
      <c r="BB91" t="b">
        <f>IF([1]Sheet1!BC91="","",[1]Sheet1!BC91)</f>
        <v>0</v>
      </c>
      <c r="BC91" t="b">
        <f>IF([1]Sheet1!BD91="","",[1]Sheet1!BD91)</f>
        <v>0</v>
      </c>
      <c r="BD91">
        <f>IF([1]Sheet1!BE91="","",[1]Sheet1!BE91)</f>
        <v>25.33</v>
      </c>
      <c r="BE91">
        <f>IF([1]Sheet1!BF91="","",[1]Sheet1!BF91)</f>
        <v>23.8</v>
      </c>
      <c r="BF91">
        <f>IF([1]Sheet1!BG91="","",[1]Sheet1!BG91)</f>
        <v>-10.43</v>
      </c>
      <c r="BG91">
        <f>IF([1]Sheet1!BH91="","",[1]Sheet1!BH91)</f>
        <v>7.86</v>
      </c>
      <c r="BH91">
        <f>IF([1]Sheet1!BI91="","",[1]Sheet1!BI91)</f>
        <v>15.87</v>
      </c>
      <c r="BI91">
        <f>IF([1]Sheet1!BJ91="","",[1]Sheet1!BJ91)</f>
        <v>22.81</v>
      </c>
      <c r="BJ91" t="b">
        <f>IF([1]Sheet1!BK91="","",[1]Sheet1!BK91)</f>
        <v>1</v>
      </c>
      <c r="BK91">
        <f>IF([1]Sheet1!BL91="","",[1]Sheet1!BL91)</f>
        <v>0.62</v>
      </c>
      <c r="BL91">
        <f>IF([1]Sheet1!BM91="","",[1]Sheet1!BM91)</f>
        <v>2.08</v>
      </c>
      <c r="BM91">
        <f>IF([1]Sheet1!BN91="","",[1]Sheet1!BN91)</f>
        <v>22.26</v>
      </c>
      <c r="BN91" t="str">
        <f>IF([1]Sheet1!BO91="","",[1]Sheet1!BO91)</f>
        <v>2024-02-02</v>
      </c>
      <c r="BO91" t="str">
        <f>IF([1]Sheet1!BP91="","",[1]Sheet1!BP91)</f>
        <v>AUTOMOBILE</v>
      </c>
      <c r="BP91">
        <f>IF([1]Sheet1!BQ91="","",[1]Sheet1!BQ91)</f>
        <v>819.2</v>
      </c>
      <c r="BQ91">
        <f>IF([1]Sheet1!BR91="","",[1]Sheet1!BR91)</f>
        <v>1.89</v>
      </c>
      <c r="BR91">
        <f>IF([1]Sheet1!BS91="","",[1]Sheet1!BS91)</f>
        <v>-5.2</v>
      </c>
      <c r="BS91">
        <f>IF([1]Sheet1!BT91="","",[1]Sheet1!BT91)</f>
        <v>-0.63</v>
      </c>
      <c r="BT91" t="b">
        <f>IF([1]Sheet1!BU91="","",[1]Sheet1!BU91)</f>
        <v>0</v>
      </c>
      <c r="BU91" t="b">
        <f>IF([1]Sheet1!BV91="","",[1]Sheet1!BV91)</f>
        <v>1</v>
      </c>
      <c r="BV91" t="str">
        <f>IF([1]Sheet1!BW91="","",[1]Sheet1!BW91)</f>
        <v>BEARISH</v>
      </c>
      <c r="BW91">
        <f>IF([1]Sheet1!BX91="","",[1]Sheet1!BX91)</f>
        <v>3.02</v>
      </c>
      <c r="BX91">
        <f>IF([1]Sheet1!BY91="","",[1]Sheet1!BY91)</f>
        <v>0.59</v>
      </c>
      <c r="BY91">
        <f>IF([1]Sheet1!BZ91="","",[1]Sheet1!BZ91)</f>
        <v>51.24</v>
      </c>
      <c r="BZ91">
        <f>IF([1]Sheet1!CA91="","",[1]Sheet1!CA91)</f>
        <v>819.2</v>
      </c>
      <c r="CA91">
        <f>IF([1]Sheet1!CB91="","",[1]Sheet1!CB91)</f>
        <v>-10.46</v>
      </c>
      <c r="CB91" t="str">
        <f>IF([1]Sheet1!CC91="","",[1]Sheet1!CC91)</f>
        <v>Long Buildup</v>
      </c>
      <c r="CC91">
        <f>IF([1]Sheet1!CD91="","",[1]Sheet1!CD91)</f>
        <v>3.15</v>
      </c>
      <c r="CD91">
        <f>IF([1]Sheet1!CE91="","",[1]Sheet1!CE91)</f>
        <v>-0.63</v>
      </c>
      <c r="CE91">
        <f>IF([1]Sheet1!CF91="","",[1]Sheet1!CF91)</f>
        <v>-50.26</v>
      </c>
      <c r="CF91" t="str">
        <f>IF([1]Sheet1!CG91="","",[1]Sheet1!CG91)</f>
        <v>Short Buildup</v>
      </c>
      <c r="CG91">
        <f>IF([1]Sheet1!CH91="","",[1]Sheet1!CH91)</f>
        <v>78.569999999999993</v>
      </c>
      <c r="CH91" t="str">
        <f>IF([1]Sheet1!CI91="","",[1]Sheet1!CI91)</f>
        <v>NSE:TATAMOTORS1!</v>
      </c>
      <c r="CI91">
        <f>IF([1]Sheet1!CJ91="","",[1]Sheet1!CJ91)</f>
        <v>15</v>
      </c>
      <c r="CJ91">
        <f>IF([1]Sheet1!CK91="","",[1]Sheet1!CK91)</f>
        <v>820.1</v>
      </c>
      <c r="CK91">
        <f>IF([1]Sheet1!CL91="","",[1]Sheet1!CL91)</f>
        <v>0</v>
      </c>
      <c r="CL91">
        <f>IF([1]Sheet1!CM91="","",[1]Sheet1!CM91)</f>
        <v>0</v>
      </c>
      <c r="CM91" t="str">
        <f>IF([1]Sheet1!CN91="","",[1]Sheet1!CN91)</f>
        <v>Buy</v>
      </c>
      <c r="CN91" t="str">
        <f>IF([1]Sheet1!CO91="","",[1]Sheet1!CO91)</f>
        <v>LAST_LOSER</v>
      </c>
      <c r="CO91">
        <f>IF([1]Sheet1!CP91="","",[1]Sheet1!CP91)</f>
        <v>14</v>
      </c>
      <c r="CP91">
        <f>IF([1]Sheet1!CQ91="","",[1]Sheet1!CQ91)</f>
        <v>800</v>
      </c>
      <c r="CQ91" t="str">
        <f>IF([1]Sheet1!CR91="","",[1]Sheet1!CR91)</f>
        <v>BULLISH</v>
      </c>
      <c r="CR91" t="str">
        <f>IF([1]Sheet1!CS91="","",[1]Sheet1!CS91)</f>
        <v>BEARISH</v>
      </c>
      <c r="CS91" t="b">
        <f>IF([1]Sheet1!CT91="","",[1]Sheet1!CT91)</f>
        <v>0</v>
      </c>
      <c r="CT91" t="str">
        <f>IF([1]Sheet1!CU91="","",[1]Sheet1!CU91)</f>
        <v>na</v>
      </c>
      <c r="CU91" t="str">
        <f>IF([1]Sheet1!CV91="","",[1]Sheet1!CV91)</f>
        <v>BEARISH_ALIGNMENT</v>
      </c>
      <c r="CV91" t="str">
        <f>IF([1]Sheet1!CW91="","",[1]Sheet1!CW91)</f>
        <v>BEARISH</v>
      </c>
      <c r="CW91">
        <f>IF([1]Sheet1!CX91="","",[1]Sheet1!CX91)</f>
        <v>1</v>
      </c>
      <c r="CX91">
        <f>IF([1]Sheet1!CY91="","",[1]Sheet1!CY91)</f>
        <v>1</v>
      </c>
      <c r="CY91" t="b">
        <f>IF([1]Sheet1!CZ91="","",[1]Sheet1!CZ91)</f>
        <v>1</v>
      </c>
      <c r="CZ91">
        <f>IF([1]Sheet1!DA91="","",[1]Sheet1!DA91)</f>
        <v>42.71</v>
      </c>
      <c r="DA91">
        <f>IF([1]Sheet1!DB91="","",[1]Sheet1!DB91)</f>
        <v>43.56</v>
      </c>
      <c r="DB91" t="str">
        <f>IF([1]Sheet1!DC91="","",[1]Sheet1!DC91)</f>
        <v/>
      </c>
      <c r="DC91" t="b">
        <f t="shared" si="4"/>
        <v>0</v>
      </c>
      <c r="DD91" t="b">
        <f t="shared" si="5"/>
        <v>0</v>
      </c>
      <c r="DE91" t="b">
        <f t="shared" si="6"/>
        <v>0</v>
      </c>
      <c r="DF91" t="b">
        <f t="shared" si="7"/>
        <v>0</v>
      </c>
      <c r="DG91" t="str">
        <f>IF([1]Sheet1!DH91="","",[1]Sheet1!DH91)</f>
        <v/>
      </c>
    </row>
    <row r="92" spans="1:111" x14ac:dyDescent="0.25">
      <c r="A92" t="str">
        <f>IF([1]Sheet1!B92="","",[1]Sheet1!B92)</f>
        <v>ULTRACEMCO</v>
      </c>
      <c r="B92">
        <f>IF([1]Sheet1!C92="","",[1]Sheet1!C92)</f>
        <v>100</v>
      </c>
      <c r="C92">
        <f>IF([1]Sheet1!D92="","",[1]Sheet1!D92)</f>
        <v>100</v>
      </c>
      <c r="D92">
        <f>IF([1]Sheet1!E92="","",[1]Sheet1!E92)</f>
        <v>3000</v>
      </c>
      <c r="E92" t="str">
        <f>IF([1]Sheet1!F92="","",[1]Sheet1!F92)</f>
        <v>Non-Energy Minerals</v>
      </c>
      <c r="F92" t="str">
        <f>IF([1]Sheet1!G92="","",[1]Sheet1!G92)</f>
        <v>Construction Materials</v>
      </c>
      <c r="G92" t="str">
        <f>IF([1]Sheet1!H92="","",[1]Sheet1!H92)</f>
        <v xml:space="preserve">ULTRATECH CEMENT LIMITED            </v>
      </c>
      <c r="H92" t="str">
        <f>IF([1]Sheet1!I92="","",[1]Sheet1!I92)</f>
        <v>ULTRACEMCO</v>
      </c>
      <c r="I92" t="str">
        <f>IF([1]Sheet1!J92="","",[1]Sheet1!J92)</f>
        <v>NSE:ULTRACEMCO!1</v>
      </c>
      <c r="J92" t="str">
        <f>IF([1]Sheet1!K92="","",[1]Sheet1!K92)</f>
        <v>UltraTech Cement Ltd.</v>
      </c>
      <c r="K92" t="str">
        <f>IF([1]Sheet1!L92="","",[1]Sheet1!L92)</f>
        <v>#fc5a5a5b</v>
      </c>
      <c r="L92">
        <f>IF([1]Sheet1!M92="","",[1]Sheet1!M92)</f>
        <v>10010.549999999999</v>
      </c>
      <c r="M92">
        <f>IF([1]Sheet1!N92="","",[1]Sheet1!N92)</f>
        <v>-0.74413019999999996</v>
      </c>
      <c r="N92">
        <f>IF([1]Sheet1!O92="","",[1]Sheet1!O92)</f>
        <v>-75.05</v>
      </c>
      <c r="O92">
        <f>IF([1]Sheet1!P92="","",[1]Sheet1!P92)</f>
        <v>1579600</v>
      </c>
      <c r="P92">
        <f>IF([1]Sheet1!Q92="","",[1]Sheet1!Q92)</f>
        <v>-5.2031447000000002</v>
      </c>
      <c r="Q92">
        <f>IF([1]Sheet1!R92="","",[1]Sheet1!R92)</f>
        <v>-86700</v>
      </c>
      <c r="R92">
        <f>IF([1]Sheet1!S92="","",[1]Sheet1!S92)</f>
        <v>4236</v>
      </c>
      <c r="S92">
        <f>IF([1]Sheet1!T92="","",[1]Sheet1!T92)</f>
        <v>-0.74413019999999996</v>
      </c>
      <c r="T92">
        <f>IF([1]Sheet1!U92="","",[1]Sheet1!U92)</f>
        <v>-13139</v>
      </c>
      <c r="U92" t="str">
        <f>IF([1]Sheet1!V92="","",[1]Sheet1!V92)</f>
        <v>Long Unwinding</v>
      </c>
      <c r="V92">
        <f>IF([1]Sheet1!W92="","",[1]Sheet1!W92)</f>
        <v>10000</v>
      </c>
      <c r="W92">
        <f>IF([1]Sheet1!X92="","",[1]Sheet1!X92)</f>
        <v>9900</v>
      </c>
      <c r="X92">
        <f>IF([1]Sheet1!Y92="","",[1]Sheet1!Y92)</f>
        <v>9800</v>
      </c>
      <c r="Y92">
        <f>IF([1]Sheet1!Z92="","",[1]Sheet1!Z92)</f>
        <v>9700</v>
      </c>
      <c r="Z92">
        <f>IF([1]Sheet1!AA92="","",[1]Sheet1!AA92)</f>
        <v>9600</v>
      </c>
      <c r="AA92">
        <f>IF([1]Sheet1!AB92="","",[1]Sheet1!AB92)</f>
        <v>10100</v>
      </c>
      <c r="AB92">
        <f>IF([1]Sheet1!AC92="","",[1]Sheet1!AC92)</f>
        <v>10200</v>
      </c>
      <c r="AC92">
        <f>IF([1]Sheet1!AD92="","",[1]Sheet1!AD92)</f>
        <v>10300</v>
      </c>
      <c r="AD92">
        <f>IF([1]Sheet1!AE92="","",[1]Sheet1!AE92)</f>
        <v>10400</v>
      </c>
      <c r="AE92" t="str">
        <f>IF([1]Sheet1!AF92="","",[1]Sheet1!AF92)</f>
        <v>10,093.70</v>
      </c>
      <c r="AF92" t="str">
        <f>IF([1]Sheet1!AG92="","",[1]Sheet1!AG92)</f>
        <v>10,200.00</v>
      </c>
      <c r="AG92" t="str">
        <f>IF([1]Sheet1!AH92="","",[1]Sheet1!AH92)</f>
        <v>106.30</v>
      </c>
      <c r="AH92" t="str">
        <f>IF([1]Sheet1!AI92="","",[1]Sheet1!AI92)</f>
        <v>1.05</v>
      </c>
      <c r="AI92" t="str">
        <f>IF([1]Sheet1!AJ92="","",[1]Sheet1!AJ92)</f>
        <v>10,200.00</v>
      </c>
      <c r="AJ92">
        <f>IF([1]Sheet1!AK92="","",[1]Sheet1!AK92)</f>
        <v>3047</v>
      </c>
      <c r="AK92" t="str">
        <f>IF([1]Sheet1!AL92="","",[1]Sheet1!AL92)</f>
        <v>3.11</v>
      </c>
      <c r="AL92" t="str">
        <f>IF([1]Sheet1!AM92="","",[1]Sheet1!AM92)</f>
        <v>-</v>
      </c>
      <c r="AM92" t="str">
        <f>IF([1]Sheet1!AN92="","",[1]Sheet1!AN92)</f>
        <v>-</v>
      </c>
      <c r="AN92" t="str">
        <f>IF([1]Sheet1!AO92="","",[1]Sheet1!AO92)</f>
        <v>-</v>
      </c>
      <c r="AO92" t="str">
        <f>IF([1]Sheet1!AP92="","",[1]Sheet1!AP92)</f>
        <v>VR64</v>
      </c>
      <c r="AP92" t="b">
        <f>IF([1]Sheet1!AQ92="","",[1]Sheet1!AQ92)</f>
        <v>0</v>
      </c>
      <c r="AQ92">
        <f>IF([1]Sheet1!AR92="","",[1]Sheet1!AR92)</f>
        <v>0</v>
      </c>
      <c r="AR92">
        <f>IF([1]Sheet1!AS92="","",[1]Sheet1!AS92)</f>
        <v>0</v>
      </c>
      <c r="AS92">
        <f>IF([1]Sheet1!AT92="","",[1]Sheet1!AT92)</f>
        <v>0</v>
      </c>
      <c r="AT92">
        <f>IF([1]Sheet1!AU92="","",[1]Sheet1!AU92)</f>
        <v>0</v>
      </c>
      <c r="AU92">
        <f>IF([1]Sheet1!AV92="","",[1]Sheet1!AV92)</f>
        <v>0</v>
      </c>
      <c r="AV92">
        <f>IF([1]Sheet1!AW92="","",[1]Sheet1!AW92)</f>
        <v>0</v>
      </c>
      <c r="AW92">
        <f>IF([1]Sheet1!AX92="","",[1]Sheet1!AX92)</f>
        <v>0</v>
      </c>
      <c r="AX92">
        <f>IF([1]Sheet1!AY92="","",[1]Sheet1!AY92)</f>
        <v>0</v>
      </c>
      <c r="AY92">
        <f>IF([1]Sheet1!AZ92="","",[1]Sheet1!AZ92)</f>
        <v>0</v>
      </c>
      <c r="AZ92" t="b">
        <f>IF([1]Sheet1!BA92="","",[1]Sheet1!BA92)</f>
        <v>0</v>
      </c>
      <c r="BA92" t="b">
        <f>IF([1]Sheet1!BB92="","",[1]Sheet1!BB92)</f>
        <v>0</v>
      </c>
      <c r="BB92" t="b">
        <f>IF([1]Sheet1!BC92="","",[1]Sheet1!BC92)</f>
        <v>0</v>
      </c>
      <c r="BC92" t="b">
        <f>IF([1]Sheet1!BD92="","",[1]Sheet1!BD92)</f>
        <v>0</v>
      </c>
      <c r="BD92">
        <f>IF([1]Sheet1!BE92="","",[1]Sheet1!BE92)</f>
        <v>26.12</v>
      </c>
      <c r="BE92">
        <f>IF([1]Sheet1!BF92="","",[1]Sheet1!BF92)</f>
        <v>23.85</v>
      </c>
      <c r="BF92">
        <f>IF([1]Sheet1!BG92="","",[1]Sheet1!BG92)</f>
        <v>-27.99</v>
      </c>
      <c r="BG92">
        <f>IF([1]Sheet1!BH92="","",[1]Sheet1!BH92)</f>
        <v>77.42</v>
      </c>
      <c r="BH92">
        <f>IF([1]Sheet1!BI92="","",[1]Sheet1!BI92)</f>
        <v>61.9</v>
      </c>
      <c r="BI92">
        <f>IF([1]Sheet1!BJ92="","",[1]Sheet1!BJ92)</f>
        <v>35.520000000000003</v>
      </c>
      <c r="BJ92" t="b">
        <f>IF([1]Sheet1!BK92="","",[1]Sheet1!BK92)</f>
        <v>1</v>
      </c>
      <c r="BK92">
        <f>IF([1]Sheet1!BL92="","",[1]Sheet1!BL92)</f>
        <v>0.44</v>
      </c>
      <c r="BL92">
        <f>IF([1]Sheet1!BM92="","",[1]Sheet1!BM92)</f>
        <v>-5.82</v>
      </c>
      <c r="BM92">
        <f>IF([1]Sheet1!BN92="","",[1]Sheet1!BN92)</f>
        <v>21.58</v>
      </c>
      <c r="BN92">
        <f>IF([1]Sheet1!BO92="","",[1]Sheet1!BO92)</f>
        <v>0</v>
      </c>
      <c r="BO92" t="str">
        <f>IF([1]Sheet1!BP92="","",[1]Sheet1!BP92)</f>
        <v>CONSTRUCTION MATERIALS</v>
      </c>
      <c r="BP92">
        <f>IF([1]Sheet1!BQ92="","",[1]Sheet1!BQ92)</f>
        <v>10015</v>
      </c>
      <c r="BQ92">
        <f>IF([1]Sheet1!BR92="","",[1]Sheet1!BR92)</f>
        <v>1.7</v>
      </c>
      <c r="BR92">
        <f>IF([1]Sheet1!BS92="","",[1]Sheet1!BS92)</f>
        <v>-70.599999999999994</v>
      </c>
      <c r="BS92">
        <f>IF([1]Sheet1!BT92="","",[1]Sheet1!BT92)</f>
        <v>-0.7</v>
      </c>
      <c r="BT92" t="b">
        <f>IF([1]Sheet1!BU92="","",[1]Sheet1!BU92)</f>
        <v>0</v>
      </c>
      <c r="BU92" t="b">
        <f>IF([1]Sheet1!BV92="","",[1]Sheet1!BV92)</f>
        <v>0</v>
      </c>
      <c r="BV92" t="str">
        <f>IF([1]Sheet1!BW92="","",[1]Sheet1!BW92)</f>
        <v>BEARISH</v>
      </c>
      <c r="BW92">
        <f>IF([1]Sheet1!BX92="","",[1]Sheet1!BX92)</f>
        <v>-0.02</v>
      </c>
      <c r="BX92">
        <f>IF([1]Sheet1!BY92="","",[1]Sheet1!BY92)</f>
        <v>0.31</v>
      </c>
      <c r="BY92">
        <f>IF([1]Sheet1!BZ92="","",[1]Sheet1!BZ92)</f>
        <v>59.73</v>
      </c>
      <c r="BZ92">
        <f>IF([1]Sheet1!CA92="","",[1]Sheet1!CA92)</f>
        <v>10015</v>
      </c>
      <c r="CA92">
        <f>IF([1]Sheet1!CB92="","",[1]Sheet1!CB92)</f>
        <v>-27.99</v>
      </c>
      <c r="CB92" t="str">
        <f>IF([1]Sheet1!CC92="","",[1]Sheet1!CC92)</f>
        <v>Short Covering</v>
      </c>
      <c r="CC92">
        <f>IF([1]Sheet1!CD92="","",[1]Sheet1!CD92)</f>
        <v>-1.95</v>
      </c>
      <c r="CD92">
        <f>IF([1]Sheet1!CE92="","",[1]Sheet1!CE92)</f>
        <v>-0.7</v>
      </c>
      <c r="CE92">
        <f>IF([1]Sheet1!CF92="","",[1]Sheet1!CF92)</f>
        <v>-73.39</v>
      </c>
      <c r="CF92" t="str">
        <f>IF([1]Sheet1!CG92="","",[1]Sheet1!CG92)</f>
        <v>Long Unwinding</v>
      </c>
      <c r="CG92">
        <f>IF([1]Sheet1!CH92="","",[1]Sheet1!CH92)</f>
        <v>100</v>
      </c>
      <c r="CH92" t="str">
        <f>IF([1]Sheet1!CI92="","",[1]Sheet1!CI92)</f>
        <v>NSE:ULTRACEMCO1!</v>
      </c>
      <c r="CI92">
        <f>IF([1]Sheet1!CJ92="","",[1]Sheet1!CJ92)</f>
        <v>52</v>
      </c>
      <c r="CJ92">
        <f>IF([1]Sheet1!CK92="","",[1]Sheet1!CK92)</f>
        <v>9958.2000000000007</v>
      </c>
      <c r="CK92">
        <f>IF([1]Sheet1!CL92="","",[1]Sheet1!CL92)</f>
        <v>429</v>
      </c>
      <c r="CL92">
        <f>IF([1]Sheet1!CM92="","",[1]Sheet1!CM92)</f>
        <v>8326</v>
      </c>
      <c r="CM92" t="str">
        <f>IF([1]Sheet1!CN92="","",[1]Sheet1!CN92)</f>
        <v>Buy</v>
      </c>
      <c r="CN92" t="str">
        <f>IF([1]Sheet1!CO92="","",[1]Sheet1!CO92)</f>
        <v>LAST_LOSER</v>
      </c>
      <c r="CO92">
        <f>IF([1]Sheet1!CP92="","",[1]Sheet1!CP92)</f>
        <v>10</v>
      </c>
      <c r="CP92">
        <f>IF([1]Sheet1!CQ92="","",[1]Sheet1!CQ92)</f>
        <v>9800</v>
      </c>
      <c r="CQ92" t="str">
        <f>IF([1]Sheet1!CR92="","",[1]Sheet1!CR92)</f>
        <v>BULLISH</v>
      </c>
      <c r="CR92" t="str">
        <f>IF([1]Sheet1!CS92="","",[1]Sheet1!CS92)</f>
        <v>BEARISH</v>
      </c>
      <c r="CS92" t="b">
        <f>IF([1]Sheet1!CT92="","",[1]Sheet1!CT92)</f>
        <v>0</v>
      </c>
      <c r="CT92" t="str">
        <f>IF([1]Sheet1!CU92="","",[1]Sheet1!CU92)</f>
        <v>na</v>
      </c>
      <c r="CU92" t="str">
        <f>IF([1]Sheet1!CV92="","",[1]Sheet1!CV92)</f>
        <v>BEARISH_ALIGNMENT</v>
      </c>
      <c r="CV92" t="str">
        <f>IF([1]Sheet1!CW92="","",[1]Sheet1!CW92)</f>
        <v>BULLISH</v>
      </c>
      <c r="CW92">
        <f>IF([1]Sheet1!CX92="","",[1]Sheet1!CX92)</f>
        <v>9</v>
      </c>
      <c r="CX92">
        <f>IF([1]Sheet1!CY92="","",[1]Sheet1!CY92)</f>
        <v>1660</v>
      </c>
      <c r="CY92" t="b">
        <f>IF([1]Sheet1!CZ92="","",[1]Sheet1!CZ92)</f>
        <v>0</v>
      </c>
      <c r="CZ92">
        <f>IF([1]Sheet1!DA92="","",[1]Sheet1!DA92)</f>
        <v>18.18</v>
      </c>
      <c r="DA92">
        <f>IF([1]Sheet1!DB92="","",[1]Sheet1!DB92)</f>
        <v>19.07</v>
      </c>
      <c r="DB92" t="str">
        <f>IF([1]Sheet1!DC92="","",[1]Sheet1!DC92)</f>
        <v/>
      </c>
      <c r="DC92" t="b">
        <f t="shared" si="4"/>
        <v>0</v>
      </c>
      <c r="DD92" t="b">
        <f t="shared" si="5"/>
        <v>0</v>
      </c>
      <c r="DE92" t="b">
        <f t="shared" si="6"/>
        <v>0</v>
      </c>
      <c r="DF92" t="b">
        <f t="shared" si="7"/>
        <v>0</v>
      </c>
      <c r="DG92" t="str">
        <f>IF([1]Sheet1!DH92="","",[1]Sheet1!DH92)</f>
        <v/>
      </c>
    </row>
    <row r="93" spans="1:111" x14ac:dyDescent="0.25">
      <c r="A93" t="str">
        <f>IF([1]Sheet1!B93="","",[1]Sheet1!B93)</f>
        <v>ABCAPITAL</v>
      </c>
      <c r="B93">
        <f>IF([1]Sheet1!C93="","",[1]Sheet1!C93)</f>
        <v>5400</v>
      </c>
      <c r="C93">
        <f>IF([1]Sheet1!D93="","",[1]Sheet1!D93)</f>
        <v>2.5</v>
      </c>
      <c r="D93">
        <f>IF([1]Sheet1!E93="","",[1]Sheet1!E93)</f>
        <v>162000</v>
      </c>
      <c r="E93" t="str">
        <f>IF([1]Sheet1!F93="","",[1]Sheet1!F93)</f>
        <v>Finance</v>
      </c>
      <c r="F93" t="str">
        <f>IF([1]Sheet1!G93="","",[1]Sheet1!G93)</f>
        <v>Multi-Line Insurance</v>
      </c>
      <c r="G93" t="str">
        <f>IF([1]Sheet1!H93="","",[1]Sheet1!H93)</f>
        <v xml:space="preserve">ADITYA BIRLA CAPITAL LTD.           </v>
      </c>
      <c r="H93" t="str">
        <f>IF([1]Sheet1!I93="","",[1]Sheet1!I93)</f>
        <v>ABCAPITAL</v>
      </c>
      <c r="I93" t="str">
        <f>IF([1]Sheet1!J93="","",[1]Sheet1!J93)</f>
        <v>NSE:ABCAPITAL!1</v>
      </c>
      <c r="J93" t="str">
        <f>IF([1]Sheet1!K93="","",[1]Sheet1!K93)</f>
        <v>Aditya Birla Capital Ltd.</v>
      </c>
      <c r="K93" t="str">
        <f>IF([1]Sheet1!L93="","",[1]Sheet1!L93)</f>
        <v>#fc5a5a5b</v>
      </c>
      <c r="L93">
        <f>IF([1]Sheet1!M93="","",[1]Sheet1!M93)</f>
        <v>173.9</v>
      </c>
      <c r="M93">
        <f>IF([1]Sheet1!N93="","",[1]Sheet1!N93)</f>
        <v>-0.74200909999999998</v>
      </c>
      <c r="N93">
        <f>IF([1]Sheet1!O93="","",[1]Sheet1!O93)</f>
        <v>-1.3</v>
      </c>
      <c r="O93">
        <f>IF([1]Sheet1!P93="","",[1]Sheet1!P93)</f>
        <v>52131600</v>
      </c>
      <c r="P93">
        <f>IF([1]Sheet1!Q93="","",[1]Sheet1!Q93)</f>
        <v>-6.3445866999999998</v>
      </c>
      <c r="Q93">
        <f>IF([1]Sheet1!R93="","",[1]Sheet1!R93)</f>
        <v>-3531600</v>
      </c>
      <c r="R93">
        <f>IF([1]Sheet1!S93="","",[1]Sheet1!S93)</f>
        <v>1210</v>
      </c>
      <c r="S93">
        <f>IF([1]Sheet1!T93="","",[1]Sheet1!T93)</f>
        <v>-0.74200909999999998</v>
      </c>
      <c r="T93">
        <f>IF([1]Sheet1!U93="","",[1]Sheet1!U93)</f>
        <v>-884</v>
      </c>
      <c r="U93" t="str">
        <f>IF([1]Sheet1!V93="","",[1]Sheet1!V93)</f>
        <v>Long Unwinding</v>
      </c>
      <c r="V93">
        <f>IF([1]Sheet1!W93="","",[1]Sheet1!W93)</f>
        <v>172.5</v>
      </c>
      <c r="W93">
        <f>IF([1]Sheet1!X93="","",[1]Sheet1!X93)</f>
        <v>170</v>
      </c>
      <c r="X93">
        <f>IF([1]Sheet1!Y93="","",[1]Sheet1!Y93)</f>
        <v>167.5</v>
      </c>
      <c r="Y93">
        <f>IF([1]Sheet1!Z93="","",[1]Sheet1!Z93)</f>
        <v>165</v>
      </c>
      <c r="Z93">
        <f>IF([1]Sheet1!AA93="","",[1]Sheet1!AA93)</f>
        <v>162.5</v>
      </c>
      <c r="AA93">
        <f>IF([1]Sheet1!AB93="","",[1]Sheet1!AB93)</f>
        <v>175</v>
      </c>
      <c r="AB93">
        <f>IF([1]Sheet1!AC93="","",[1]Sheet1!AC93)</f>
        <v>177.5</v>
      </c>
      <c r="AC93">
        <f>IF([1]Sheet1!AD93="","",[1]Sheet1!AD93)</f>
        <v>180</v>
      </c>
      <c r="AD93">
        <f>IF([1]Sheet1!AE93="","",[1]Sheet1!AE93)</f>
        <v>182.5</v>
      </c>
      <c r="AE93" t="str">
        <f>IF([1]Sheet1!AF93="","",[1]Sheet1!AF93)</f>
        <v>174.70</v>
      </c>
      <c r="AF93" t="str">
        <f>IF([1]Sheet1!AG93="","",[1]Sheet1!AG93)</f>
        <v>175.70</v>
      </c>
      <c r="AG93" t="str">
        <f>IF([1]Sheet1!AH93="","",[1]Sheet1!AH93)</f>
        <v>1.00</v>
      </c>
      <c r="AH93" t="str">
        <f>IF([1]Sheet1!AI93="","",[1]Sheet1!AI93)</f>
        <v>0.57</v>
      </c>
      <c r="AI93" t="str">
        <f>IF([1]Sheet1!AJ93="","",[1]Sheet1!AJ93)</f>
        <v>175.70</v>
      </c>
      <c r="AJ93">
        <f>IF([1]Sheet1!AK93="","",[1]Sheet1!AK93)</f>
        <v>2071</v>
      </c>
      <c r="AK93" t="str">
        <f>IF([1]Sheet1!AL93="","",[1]Sheet1!AL93)</f>
        <v>0.04</v>
      </c>
      <c r="AL93" t="str">
        <f>IF([1]Sheet1!AM93="","",[1]Sheet1!AM93)</f>
        <v>-</v>
      </c>
      <c r="AM93" t="str">
        <f>IF([1]Sheet1!AN93="","",[1]Sheet1!AN93)</f>
        <v>-</v>
      </c>
      <c r="AN93" t="str">
        <f>IF([1]Sheet1!AO93="","",[1]Sheet1!AO93)</f>
        <v>-</v>
      </c>
      <c r="AO93" t="str">
        <f>IF([1]Sheet1!AP93="","",[1]Sheet1!AP93)</f>
        <v>VR82</v>
      </c>
      <c r="AP93" t="b">
        <f>IF([1]Sheet1!AQ93="","",[1]Sheet1!AQ93)</f>
        <v>0</v>
      </c>
      <c r="AQ93">
        <f>IF([1]Sheet1!AR93="","",[1]Sheet1!AR93)</f>
        <v>0</v>
      </c>
      <c r="AR93">
        <f>IF([1]Sheet1!AS93="","",[1]Sheet1!AS93)</f>
        <v>0</v>
      </c>
      <c r="AS93">
        <f>IF([1]Sheet1!AT93="","",[1]Sheet1!AT93)</f>
        <v>0</v>
      </c>
      <c r="AT93">
        <f>IF([1]Sheet1!AU93="","",[1]Sheet1!AU93)</f>
        <v>0</v>
      </c>
      <c r="AU93">
        <f>IF([1]Sheet1!AV93="","",[1]Sheet1!AV93)</f>
        <v>0</v>
      </c>
      <c r="AV93">
        <f>IF([1]Sheet1!AW93="","",[1]Sheet1!AW93)</f>
        <v>0</v>
      </c>
      <c r="AW93">
        <f>IF([1]Sheet1!AX93="","",[1]Sheet1!AX93)</f>
        <v>0</v>
      </c>
      <c r="AX93">
        <f>IF([1]Sheet1!AY93="","",[1]Sheet1!AY93)</f>
        <v>0</v>
      </c>
      <c r="AY93">
        <f>IF([1]Sheet1!AZ93="","",[1]Sheet1!AZ93)</f>
        <v>0</v>
      </c>
      <c r="AZ93" t="b">
        <f>IF([1]Sheet1!BA93="","",[1]Sheet1!BA93)</f>
        <v>0</v>
      </c>
      <c r="BA93" t="b">
        <f>IF([1]Sheet1!BB93="","",[1]Sheet1!BB93)</f>
        <v>0</v>
      </c>
      <c r="BB93" t="b">
        <f>IF([1]Sheet1!BC93="","",[1]Sheet1!BC93)</f>
        <v>0</v>
      </c>
      <c r="BC93" t="b">
        <f>IF([1]Sheet1!BD93="","",[1]Sheet1!BD93)</f>
        <v>0</v>
      </c>
      <c r="BD93">
        <f>IF([1]Sheet1!BE93="","",[1]Sheet1!BE93)</f>
        <v>38.44</v>
      </c>
      <c r="BE93">
        <f>IF([1]Sheet1!BF93="","",[1]Sheet1!BF93)</f>
        <v>36.69</v>
      </c>
      <c r="BF93">
        <f>IF([1]Sheet1!BG93="","",[1]Sheet1!BG93)</f>
        <v>2.09</v>
      </c>
      <c r="BG93">
        <f>IF([1]Sheet1!BH93="","",[1]Sheet1!BH93)</f>
        <v>82.66</v>
      </c>
      <c r="BH93">
        <f>IF([1]Sheet1!BI93="","",[1]Sheet1!BI93)</f>
        <v>69.84</v>
      </c>
      <c r="BI93">
        <f>IF([1]Sheet1!BJ93="","",[1]Sheet1!BJ93)</f>
        <v>60.45</v>
      </c>
      <c r="BJ93" t="b">
        <f>IF([1]Sheet1!BK93="","",[1]Sheet1!BK93)</f>
        <v>0</v>
      </c>
      <c r="BK93">
        <f>IF([1]Sheet1!BL93="","",[1]Sheet1!BL93)</f>
        <v>0.54</v>
      </c>
      <c r="BL93">
        <f>IF([1]Sheet1!BM93="","",[1]Sheet1!BM93)</f>
        <v>2.69</v>
      </c>
      <c r="BM93">
        <f>IF([1]Sheet1!BN93="","",[1]Sheet1!BN93)</f>
        <v>34.93</v>
      </c>
      <c r="BN93" t="str">
        <f>IF([1]Sheet1!BO93="","",[1]Sheet1!BO93)</f>
        <v>2024-02-01</v>
      </c>
      <c r="BO93" t="str">
        <f>IF([1]Sheet1!BP93="","",[1]Sheet1!BP93)</f>
        <v>FINANCIAL SERVICES</v>
      </c>
      <c r="BP93">
        <f>IF([1]Sheet1!BQ93="","",[1]Sheet1!BQ93)</f>
        <v>174</v>
      </c>
      <c r="BQ93">
        <f>IF([1]Sheet1!BR93="","",[1]Sheet1!BR93)</f>
        <v>2.61</v>
      </c>
      <c r="BR93">
        <f>IF([1]Sheet1!BS93="","",[1]Sheet1!BS93)</f>
        <v>-1.2</v>
      </c>
      <c r="BS93">
        <f>IF([1]Sheet1!BT93="","",[1]Sheet1!BT93)</f>
        <v>-0.68</v>
      </c>
      <c r="BT93" t="b">
        <f>IF([1]Sheet1!BU93="","",[1]Sheet1!BU93)</f>
        <v>0</v>
      </c>
      <c r="BU93" t="b">
        <f>IF([1]Sheet1!BV93="","",[1]Sheet1!BV93)</f>
        <v>1</v>
      </c>
      <c r="BV93">
        <f>IF([1]Sheet1!BW93="","",[1]Sheet1!BW93)</f>
        <v>0</v>
      </c>
      <c r="BW93">
        <f>IF([1]Sheet1!BX93="","",[1]Sheet1!BX93)</f>
        <v>1.76</v>
      </c>
      <c r="BX93">
        <f>IF([1]Sheet1!BY93="","",[1]Sheet1!BY93)</f>
        <v>-3.2</v>
      </c>
      <c r="BY93">
        <f>IF([1]Sheet1!BZ93="","",[1]Sheet1!BZ93)</f>
        <v>65.239999999999995</v>
      </c>
      <c r="BZ93">
        <f>IF([1]Sheet1!CA93="","",[1]Sheet1!CA93)</f>
        <v>174</v>
      </c>
      <c r="CA93">
        <f>IF([1]Sheet1!CB93="","",[1]Sheet1!CB93)</f>
        <v>2.06</v>
      </c>
      <c r="CB93" t="str">
        <f>IF([1]Sheet1!CC93="","",[1]Sheet1!CC93)</f>
        <v>Short Buildup</v>
      </c>
      <c r="CC93">
        <f>IF([1]Sheet1!CD93="","",[1]Sheet1!CD93)</f>
        <v>5.69</v>
      </c>
      <c r="CD93">
        <f>IF([1]Sheet1!CE93="","",[1]Sheet1!CE93)</f>
        <v>-0.68</v>
      </c>
      <c r="CE93">
        <f>IF([1]Sheet1!CF93="","",[1]Sheet1!CF93)</f>
        <v>-39.450000000000003</v>
      </c>
      <c r="CF93" t="str">
        <f>IF([1]Sheet1!CG93="","",[1]Sheet1!CG93)</f>
        <v>Short Buildup</v>
      </c>
      <c r="CG93">
        <f>IF([1]Sheet1!CH93="","",[1]Sheet1!CH93)</f>
        <v>88.1</v>
      </c>
      <c r="CH93" t="str">
        <f>IF([1]Sheet1!CI93="","",[1]Sheet1!CI93)</f>
        <v>NSE:ABCAPITAL1!</v>
      </c>
      <c r="CI93">
        <f>IF([1]Sheet1!CJ93="","",[1]Sheet1!CJ93)</f>
        <v>0</v>
      </c>
      <c r="CJ93">
        <f>IF([1]Sheet1!CK93="","",[1]Sheet1!CK93)</f>
        <v>0</v>
      </c>
      <c r="CK93">
        <f>IF([1]Sheet1!CL93="","",[1]Sheet1!CL93)</f>
        <v>0</v>
      </c>
      <c r="CL93">
        <f>IF([1]Sheet1!CM93="","",[1]Sheet1!CM93)</f>
        <v>0</v>
      </c>
      <c r="CM93">
        <f>IF([1]Sheet1!CN93="","",[1]Sheet1!CN93)</f>
        <v>0</v>
      </c>
      <c r="CN93">
        <f>IF([1]Sheet1!CO93="","",[1]Sheet1!CO93)</f>
        <v>0</v>
      </c>
      <c r="CO93">
        <f>IF([1]Sheet1!CP93="","",[1]Sheet1!CP93)</f>
        <v>0</v>
      </c>
      <c r="CP93">
        <f>IF([1]Sheet1!CQ93="","",[1]Sheet1!CQ93)</f>
        <v>0</v>
      </c>
      <c r="CQ93" t="str">
        <f>IF([1]Sheet1!CR93="","",[1]Sheet1!CR93)</f>
        <v>BEARISH</v>
      </c>
      <c r="CR93" t="str">
        <f>IF([1]Sheet1!CS93="","",[1]Sheet1!CS93)</f>
        <v>BEARISH</v>
      </c>
      <c r="CS93" t="b">
        <f>IF([1]Sheet1!CT93="","",[1]Sheet1!CT93)</f>
        <v>0</v>
      </c>
      <c r="CT93" t="str">
        <f>IF([1]Sheet1!CU93="","",[1]Sheet1!CU93)</f>
        <v>na</v>
      </c>
      <c r="CU93" t="str">
        <f>IF([1]Sheet1!CV93="","",[1]Sheet1!CV93)</f>
        <v>na</v>
      </c>
      <c r="CV93" t="str">
        <f>IF([1]Sheet1!CW93="","",[1]Sheet1!CW93)</f>
        <v>na</v>
      </c>
      <c r="CW93">
        <f>IF([1]Sheet1!CX93="","",[1]Sheet1!CX93)</f>
        <v>0</v>
      </c>
      <c r="CX93">
        <f>IF([1]Sheet1!CY93="","",[1]Sheet1!CY93)</f>
        <v>0</v>
      </c>
      <c r="CY93" t="b">
        <f>IF([1]Sheet1!CZ93="","",[1]Sheet1!CZ93)</f>
        <v>0</v>
      </c>
      <c r="CZ93">
        <f>IF([1]Sheet1!DA93="","",[1]Sheet1!DA93)</f>
        <v>74.83</v>
      </c>
      <c r="DA93">
        <f>IF([1]Sheet1!DB93="","",[1]Sheet1!DB93)</f>
        <v>75.8</v>
      </c>
      <c r="DB93" t="str">
        <f>IF([1]Sheet1!DC93="","",[1]Sheet1!DC93)</f>
        <v/>
      </c>
      <c r="DC93" t="b">
        <f t="shared" si="4"/>
        <v>0</v>
      </c>
      <c r="DD93" t="b">
        <f t="shared" si="5"/>
        <v>0</v>
      </c>
      <c r="DE93" t="b">
        <f t="shared" si="6"/>
        <v>0</v>
      </c>
      <c r="DF93" t="b">
        <f t="shared" si="7"/>
        <v>0</v>
      </c>
      <c r="DG93" t="str">
        <f>IF([1]Sheet1!DH93="","",[1]Sheet1!DH93)</f>
        <v/>
      </c>
    </row>
    <row r="94" spans="1:111" x14ac:dyDescent="0.25">
      <c r="A94" t="str">
        <f>IF([1]Sheet1!B94="","",[1]Sheet1!B94)</f>
        <v>BATAINDIA</v>
      </c>
      <c r="B94">
        <f>IF([1]Sheet1!C94="","",[1]Sheet1!C94)</f>
        <v>375</v>
      </c>
      <c r="C94">
        <f>IF([1]Sheet1!D94="","",[1]Sheet1!D94)</f>
        <v>20</v>
      </c>
      <c r="D94">
        <f>IF([1]Sheet1!E94="","",[1]Sheet1!E94)</f>
        <v>15000</v>
      </c>
      <c r="E94" t="str">
        <f>IF([1]Sheet1!F94="","",[1]Sheet1!F94)</f>
        <v>Consumer Non-Durables</v>
      </c>
      <c r="F94" t="str">
        <f>IF([1]Sheet1!G94="","",[1]Sheet1!G94)</f>
        <v>Apparel/Footwear</v>
      </c>
      <c r="G94" t="str">
        <f>IF([1]Sheet1!H94="","",[1]Sheet1!H94)</f>
        <v xml:space="preserve">BATA INDIA LTD                      </v>
      </c>
      <c r="H94" t="str">
        <f>IF([1]Sheet1!I94="","",[1]Sheet1!I94)</f>
        <v>BATAINDIA</v>
      </c>
      <c r="I94" t="str">
        <f>IF([1]Sheet1!J94="","",[1]Sheet1!J94)</f>
        <v>NSE:BATAINDIA!1</v>
      </c>
      <c r="J94" t="str">
        <f>IF([1]Sheet1!K94="","",[1]Sheet1!K94)</f>
        <v>Bata India Ltd.</v>
      </c>
      <c r="K94" t="str">
        <f>IF([1]Sheet1!L94="","",[1]Sheet1!L94)</f>
        <v>#fc5a5a5b</v>
      </c>
      <c r="L94">
        <f>IF([1]Sheet1!M94="","",[1]Sheet1!M94)</f>
        <v>1504.55</v>
      </c>
      <c r="M94">
        <f>IF([1]Sheet1!N94="","",[1]Sheet1!N94)</f>
        <v>-0.73563369999999995</v>
      </c>
      <c r="N94">
        <f>IF([1]Sheet1!O94="","",[1]Sheet1!O94)</f>
        <v>-11.15</v>
      </c>
      <c r="O94">
        <f>IF([1]Sheet1!P94="","",[1]Sheet1!P94)</f>
        <v>1779750</v>
      </c>
      <c r="P94">
        <f>IF([1]Sheet1!Q94="","",[1]Sheet1!Q94)</f>
        <v>-2.6461538</v>
      </c>
      <c r="Q94">
        <f>IF([1]Sheet1!R94="","",[1]Sheet1!R94)</f>
        <v>-48375</v>
      </c>
      <c r="R94">
        <f>IF([1]Sheet1!S94="","",[1]Sheet1!S94)</f>
        <v>839</v>
      </c>
      <c r="S94">
        <f>IF([1]Sheet1!T94="","",[1]Sheet1!T94)</f>
        <v>-0.73563369999999995</v>
      </c>
      <c r="T94">
        <f>IF([1]Sheet1!U94="","",[1]Sheet1!U94)</f>
        <v>-694</v>
      </c>
      <c r="U94" t="str">
        <f>IF([1]Sheet1!V94="","",[1]Sheet1!V94)</f>
        <v>Long Unwinding</v>
      </c>
      <c r="V94">
        <f>IF([1]Sheet1!W94="","",[1]Sheet1!W94)</f>
        <v>1500</v>
      </c>
      <c r="W94">
        <f>IF([1]Sheet1!X94="","",[1]Sheet1!X94)</f>
        <v>1480</v>
      </c>
      <c r="X94">
        <f>IF([1]Sheet1!Y94="","",[1]Sheet1!Y94)</f>
        <v>1460</v>
      </c>
      <c r="Y94">
        <f>IF([1]Sheet1!Z94="","",[1]Sheet1!Z94)</f>
        <v>1440</v>
      </c>
      <c r="Z94">
        <f>IF([1]Sheet1!AA94="","",[1]Sheet1!AA94)</f>
        <v>1420</v>
      </c>
      <c r="AA94">
        <f>IF([1]Sheet1!AB94="","",[1]Sheet1!AB94)</f>
        <v>1520</v>
      </c>
      <c r="AB94">
        <f>IF([1]Sheet1!AC94="","",[1]Sheet1!AC94)</f>
        <v>1540</v>
      </c>
      <c r="AC94">
        <f>IF([1]Sheet1!AD94="","",[1]Sheet1!AD94)</f>
        <v>1560</v>
      </c>
      <c r="AD94">
        <f>IF([1]Sheet1!AE94="","",[1]Sheet1!AE94)</f>
        <v>1580</v>
      </c>
      <c r="AE94" t="str">
        <f>IF([1]Sheet1!AF94="","",[1]Sheet1!AF94)</f>
        <v>1,515.80</v>
      </c>
      <c r="AF94" t="str">
        <f>IF([1]Sheet1!AG94="","",[1]Sheet1!AG94)</f>
        <v>1,531.40</v>
      </c>
      <c r="AG94" t="str">
        <f>IF([1]Sheet1!AH94="","",[1]Sheet1!AH94)</f>
        <v>15.60</v>
      </c>
      <c r="AH94" t="str">
        <f>IF([1]Sheet1!AI94="","",[1]Sheet1!AI94)</f>
        <v>1.03</v>
      </c>
      <c r="AI94" t="str">
        <f>IF([1]Sheet1!AJ94="","",[1]Sheet1!AJ94)</f>
        <v>1,531.40</v>
      </c>
      <c r="AJ94">
        <f>IF([1]Sheet1!AK94="","",[1]Sheet1!AK94)</f>
        <v>365</v>
      </c>
      <c r="AK94" t="str">
        <f>IF([1]Sheet1!AL94="","",[1]Sheet1!AL94)</f>
        <v>0.06</v>
      </c>
      <c r="AL94" t="str">
        <f>IF([1]Sheet1!AM94="","",[1]Sheet1!AM94)</f>
        <v>-</v>
      </c>
      <c r="AM94" t="str">
        <f>IF([1]Sheet1!AN94="","",[1]Sheet1!AN94)</f>
        <v>-</v>
      </c>
      <c r="AN94" t="str">
        <f>IF([1]Sheet1!AO94="","",[1]Sheet1!AO94)</f>
        <v>-</v>
      </c>
      <c r="AO94" t="str">
        <f>IF([1]Sheet1!AP94="","",[1]Sheet1!AP94)</f>
        <v>VR129</v>
      </c>
      <c r="AP94" t="b">
        <f>IF([1]Sheet1!AQ94="","",[1]Sheet1!AQ94)</f>
        <v>0</v>
      </c>
      <c r="AQ94">
        <f>IF([1]Sheet1!AR94="","",[1]Sheet1!AR94)</f>
        <v>0</v>
      </c>
      <c r="AR94">
        <f>IF([1]Sheet1!AS94="","",[1]Sheet1!AS94)</f>
        <v>0</v>
      </c>
      <c r="AS94">
        <f>IF([1]Sheet1!AT94="","",[1]Sheet1!AT94)</f>
        <v>0</v>
      </c>
      <c r="AT94">
        <f>IF([1]Sheet1!AU94="","",[1]Sheet1!AU94)</f>
        <v>0</v>
      </c>
      <c r="AU94">
        <f>IF([1]Sheet1!AV94="","",[1]Sheet1!AV94)</f>
        <v>0</v>
      </c>
      <c r="AV94">
        <f>IF([1]Sheet1!AW94="","",[1]Sheet1!AW94)</f>
        <v>0</v>
      </c>
      <c r="AW94">
        <f>IF([1]Sheet1!AX94="","",[1]Sheet1!AX94)</f>
        <v>0</v>
      </c>
      <c r="AX94">
        <f>IF([1]Sheet1!AY94="","",[1]Sheet1!AY94)</f>
        <v>0</v>
      </c>
      <c r="AY94">
        <f>IF([1]Sheet1!AZ94="","",[1]Sheet1!AZ94)</f>
        <v>0</v>
      </c>
      <c r="AZ94" t="b">
        <f>IF([1]Sheet1!BA94="","",[1]Sheet1!BA94)</f>
        <v>0</v>
      </c>
      <c r="BA94" t="b">
        <f>IF([1]Sheet1!BB94="","",[1]Sheet1!BB94)</f>
        <v>0</v>
      </c>
      <c r="BB94" t="b">
        <f>IF([1]Sheet1!BC94="","",[1]Sheet1!BC94)</f>
        <v>0</v>
      </c>
      <c r="BC94" t="b">
        <f>IF([1]Sheet1!BD94="","",[1]Sheet1!BD94)</f>
        <v>0</v>
      </c>
      <c r="BD94">
        <f>IF([1]Sheet1!BE94="","",[1]Sheet1!BE94)</f>
        <v>33.81</v>
      </c>
      <c r="BE94">
        <f>IF([1]Sheet1!BF94="","",[1]Sheet1!BF94)</f>
        <v>26.84</v>
      </c>
      <c r="BF94">
        <f>IF([1]Sheet1!BG94="","",[1]Sheet1!BG94)</f>
        <v>-4.18</v>
      </c>
      <c r="BG94">
        <f>IF([1]Sheet1!BH94="","",[1]Sheet1!BH94)</f>
        <v>69.760000000000005</v>
      </c>
      <c r="BH94">
        <f>IF([1]Sheet1!BI94="","",[1]Sheet1!BI94)</f>
        <v>71.430000000000007</v>
      </c>
      <c r="BI94">
        <f>IF([1]Sheet1!BJ94="","",[1]Sheet1!BJ94)</f>
        <v>52.99</v>
      </c>
      <c r="BJ94" t="b">
        <f>IF([1]Sheet1!BK94="","",[1]Sheet1!BK94)</f>
        <v>1</v>
      </c>
      <c r="BK94">
        <f>IF([1]Sheet1!BL94="","",[1]Sheet1!BL94)</f>
        <v>0.45</v>
      </c>
      <c r="BL94">
        <f>IF([1]Sheet1!BM94="","",[1]Sheet1!BM94)</f>
        <v>23.38</v>
      </c>
      <c r="BM94">
        <f>IF([1]Sheet1!BN94="","",[1]Sheet1!BN94)</f>
        <v>19.88</v>
      </c>
      <c r="BN94" t="str">
        <f>IF([1]Sheet1!BO94="","",[1]Sheet1!BO94)</f>
        <v>2024-02-01</v>
      </c>
      <c r="BO94" t="str">
        <f>IF([1]Sheet1!BP94="","",[1]Sheet1!BP94)</f>
        <v>FMCG</v>
      </c>
      <c r="BP94">
        <f>IF([1]Sheet1!BQ94="","",[1]Sheet1!BQ94)</f>
        <v>1501.1</v>
      </c>
      <c r="BQ94">
        <f>IF([1]Sheet1!BR94="","",[1]Sheet1!BR94)</f>
        <v>1.86</v>
      </c>
      <c r="BR94">
        <f>IF([1]Sheet1!BS94="","",[1]Sheet1!BS94)</f>
        <v>-14.6</v>
      </c>
      <c r="BS94">
        <f>IF([1]Sheet1!BT94="","",[1]Sheet1!BT94)</f>
        <v>-0.96</v>
      </c>
      <c r="BT94" t="b">
        <f>IF([1]Sheet1!BU94="","",[1]Sheet1!BU94)</f>
        <v>0</v>
      </c>
      <c r="BU94" t="b">
        <f>IF([1]Sheet1!BV94="","",[1]Sheet1!BV94)</f>
        <v>1</v>
      </c>
      <c r="BV94" t="str">
        <f>IF([1]Sheet1!BW94="","",[1]Sheet1!BW94)</f>
        <v>BEARISH</v>
      </c>
      <c r="BW94">
        <f>IF([1]Sheet1!BX94="","",[1]Sheet1!BX94)</f>
        <v>14.13</v>
      </c>
      <c r="BX94">
        <f>IF([1]Sheet1!BY94="","",[1]Sheet1!BY94)</f>
        <v>-5.42</v>
      </c>
      <c r="BY94">
        <f>IF([1]Sheet1!BZ94="","",[1]Sheet1!BZ94)</f>
        <v>82.71</v>
      </c>
      <c r="BZ94">
        <f>IF([1]Sheet1!CA94="","",[1]Sheet1!CA94)</f>
        <v>1501.1</v>
      </c>
      <c r="CA94">
        <f>IF([1]Sheet1!CB94="","",[1]Sheet1!CB94)</f>
        <v>-4.18</v>
      </c>
      <c r="CB94" t="str">
        <f>IF([1]Sheet1!CC94="","",[1]Sheet1!CC94)</f>
        <v>Significant Short Buildup</v>
      </c>
      <c r="CC94">
        <f>IF([1]Sheet1!CD94="","",[1]Sheet1!CD94)</f>
        <v>2.9</v>
      </c>
      <c r="CD94">
        <f>IF([1]Sheet1!CE94="","",[1]Sheet1!CE94)</f>
        <v>-0.96</v>
      </c>
      <c r="CE94">
        <f>IF([1]Sheet1!CF94="","",[1]Sheet1!CF94)</f>
        <v>-44.74</v>
      </c>
      <c r="CF94" t="str">
        <f>IF([1]Sheet1!CG94="","",[1]Sheet1!CG94)</f>
        <v>Short Buildup</v>
      </c>
      <c r="CG94">
        <f>IF([1]Sheet1!CH94="","",[1]Sheet1!CH94)</f>
        <v>79.760000000000005</v>
      </c>
      <c r="CH94" t="str">
        <f>IF([1]Sheet1!CI94="","",[1]Sheet1!CI94)</f>
        <v>NSE:BATAINDIA1!</v>
      </c>
      <c r="CI94">
        <f>IF([1]Sheet1!CJ94="","",[1]Sheet1!CJ94)</f>
        <v>125</v>
      </c>
      <c r="CJ94">
        <f>IF([1]Sheet1!CK94="","",[1]Sheet1!CK94)</f>
        <v>1643</v>
      </c>
      <c r="CK94">
        <f>IF([1]Sheet1!CL94="","",[1]Sheet1!CL94)</f>
        <v>30</v>
      </c>
      <c r="CL94">
        <f>IF([1]Sheet1!CM94="","",[1]Sheet1!CM94)</f>
        <v>1579.55</v>
      </c>
      <c r="CM94" t="str">
        <f>IF([1]Sheet1!CN94="","",[1]Sheet1!CN94)</f>
        <v>Sell</v>
      </c>
      <c r="CN94" t="str">
        <f>IF([1]Sheet1!CO94="","",[1]Sheet1!CO94)</f>
        <v>LAST_LOSER</v>
      </c>
      <c r="CO94">
        <f>IF([1]Sheet1!CP94="","",[1]Sheet1!CP94)</f>
        <v>31</v>
      </c>
      <c r="CP94">
        <f>IF([1]Sheet1!CQ94="","",[1]Sheet1!CQ94)</f>
        <v>1580</v>
      </c>
      <c r="CQ94" t="str">
        <f>IF([1]Sheet1!CR94="","",[1]Sheet1!CR94)</f>
        <v>BEARISH</v>
      </c>
      <c r="CR94" t="str">
        <f>IF([1]Sheet1!CS94="","",[1]Sheet1!CS94)</f>
        <v>BEARISH</v>
      </c>
      <c r="CS94" t="b">
        <f>IF([1]Sheet1!CT94="","",[1]Sheet1!CT94)</f>
        <v>1</v>
      </c>
      <c r="CT94" t="str">
        <f>IF([1]Sheet1!CU94="","",[1]Sheet1!CU94)</f>
        <v>BEARISH_ALIGNMENT</v>
      </c>
      <c r="CU94" t="str">
        <f>IF([1]Sheet1!CV94="","",[1]Sheet1!CV94)</f>
        <v>BEARISH_ALIGNMENT</v>
      </c>
      <c r="CV94" t="str">
        <f>IF([1]Sheet1!CW94="","",[1]Sheet1!CW94)</f>
        <v>BEARISH</v>
      </c>
      <c r="CW94">
        <f>IF([1]Sheet1!CX94="","",[1]Sheet1!CX94)</f>
        <v>6</v>
      </c>
      <c r="CX94">
        <f>IF([1]Sheet1!CY94="","",[1]Sheet1!CY94)</f>
        <v>264</v>
      </c>
      <c r="CY94" t="b">
        <f>IF([1]Sheet1!CZ94="","",[1]Sheet1!CZ94)</f>
        <v>0</v>
      </c>
      <c r="CZ94">
        <f>IF([1]Sheet1!DA94="","",[1]Sheet1!DA94)</f>
        <v>39.61</v>
      </c>
      <c r="DA94">
        <f>IF([1]Sheet1!DB94="","",[1]Sheet1!DB94)</f>
        <v>41.41</v>
      </c>
      <c r="DB94" t="str">
        <f>IF([1]Sheet1!DC94="","",[1]Sheet1!DC94)</f>
        <v/>
      </c>
      <c r="DC94" t="b">
        <f t="shared" si="4"/>
        <v>0</v>
      </c>
      <c r="DD94" t="b">
        <f t="shared" si="5"/>
        <v>1</v>
      </c>
      <c r="DE94" t="b">
        <f t="shared" si="6"/>
        <v>0</v>
      </c>
      <c r="DF94" t="b">
        <f t="shared" si="7"/>
        <v>1</v>
      </c>
      <c r="DG94" t="str">
        <f>IF([1]Sheet1!DH94="","",[1]Sheet1!DH94)</f>
        <v/>
      </c>
    </row>
    <row r="95" spans="1:111" x14ac:dyDescent="0.25">
      <c r="A95" t="str">
        <f>IF([1]Sheet1!B95="","",[1]Sheet1!B95)</f>
        <v>ZEEL</v>
      </c>
      <c r="B95">
        <f>IF([1]Sheet1!C95="","",[1]Sheet1!C95)</f>
        <v>3000</v>
      </c>
      <c r="C95">
        <f>IF([1]Sheet1!D95="","",[1]Sheet1!D95)</f>
        <v>5</v>
      </c>
      <c r="D95">
        <f>IF([1]Sheet1!E95="","",[1]Sheet1!E95)</f>
        <v>90000</v>
      </c>
      <c r="E95" t="str">
        <f>IF([1]Sheet1!F95="","",[1]Sheet1!F95)</f>
        <v>Consumer Services</v>
      </c>
      <c r="F95" t="str">
        <f>IF([1]Sheet1!G95="","",[1]Sheet1!G95)</f>
        <v>Broadcasting</v>
      </c>
      <c r="G95" t="str">
        <f>IF([1]Sheet1!H95="","",[1]Sheet1!H95)</f>
        <v xml:space="preserve">ZEE ENTERTAINMENT ENT LTD           </v>
      </c>
      <c r="H95" t="str">
        <f>IF([1]Sheet1!I95="","",[1]Sheet1!I95)</f>
        <v>ZEEL</v>
      </c>
      <c r="I95" t="str">
        <f>IF([1]Sheet1!J95="","",[1]Sheet1!J95)</f>
        <v>NSE:ZEEL!1</v>
      </c>
      <c r="J95" t="str">
        <f>IF([1]Sheet1!K95="","",[1]Sheet1!K95)</f>
        <v>Zee Entertainment Enterprises Ltd.</v>
      </c>
      <c r="K95" t="str">
        <f>IF([1]Sheet1!L95="","",[1]Sheet1!L95)</f>
        <v>#fc5a5a5a</v>
      </c>
      <c r="L95">
        <f>IF([1]Sheet1!M95="","",[1]Sheet1!M95)</f>
        <v>230.6</v>
      </c>
      <c r="M95">
        <f>IF([1]Sheet1!N95="","",[1]Sheet1!N95)</f>
        <v>-0.71044130000000005</v>
      </c>
      <c r="N95">
        <f>IF([1]Sheet1!O95="","",[1]Sheet1!O95)</f>
        <v>-1.65</v>
      </c>
      <c r="O95">
        <f>IF([1]Sheet1!P95="","",[1]Sheet1!P95)</f>
        <v>86190000</v>
      </c>
      <c r="P95">
        <f>IF([1]Sheet1!Q95="","",[1]Sheet1!Q95)</f>
        <v>-1.4374420999999999</v>
      </c>
      <c r="Q95">
        <f>IF([1]Sheet1!R95="","",[1]Sheet1!R95)</f>
        <v>-1257000</v>
      </c>
      <c r="R95">
        <f>IF([1]Sheet1!S95="","",[1]Sheet1!S95)</f>
        <v>558</v>
      </c>
      <c r="S95">
        <f>IF([1]Sheet1!T95="","",[1]Sheet1!T95)</f>
        <v>-0.71044130000000005</v>
      </c>
      <c r="T95">
        <f>IF([1]Sheet1!U95="","",[1]Sheet1!U95)</f>
        <v>-2109</v>
      </c>
      <c r="U95" t="str">
        <f>IF([1]Sheet1!V95="","",[1]Sheet1!V95)</f>
        <v>Long Unwinding</v>
      </c>
      <c r="V95">
        <f>IF([1]Sheet1!W95="","",[1]Sheet1!W95)</f>
        <v>230</v>
      </c>
      <c r="W95">
        <f>IF([1]Sheet1!X95="","",[1]Sheet1!X95)</f>
        <v>225</v>
      </c>
      <c r="X95">
        <f>IF([1]Sheet1!Y95="","",[1]Sheet1!Y95)</f>
        <v>220</v>
      </c>
      <c r="Y95">
        <f>IF([1]Sheet1!Z95="","",[1]Sheet1!Z95)</f>
        <v>215</v>
      </c>
      <c r="Z95">
        <f>IF([1]Sheet1!AA95="","",[1]Sheet1!AA95)</f>
        <v>210</v>
      </c>
      <c r="AA95">
        <f>IF([1]Sheet1!AB95="","",[1]Sheet1!AB95)</f>
        <v>235</v>
      </c>
      <c r="AB95">
        <f>IF([1]Sheet1!AC95="","",[1]Sheet1!AC95)</f>
        <v>240</v>
      </c>
      <c r="AC95">
        <f>IF([1]Sheet1!AD95="","",[1]Sheet1!AD95)</f>
        <v>245</v>
      </c>
      <c r="AD95">
        <f>IF([1]Sheet1!AE95="","",[1]Sheet1!AE95)</f>
        <v>250</v>
      </c>
      <c r="AE95" t="str">
        <f>IF([1]Sheet1!AF95="","",[1]Sheet1!AF95)</f>
        <v>235.00</v>
      </c>
      <c r="AF95" t="str">
        <f>IF([1]Sheet1!AG95="","",[1]Sheet1!AG95)</f>
        <v>237.00</v>
      </c>
      <c r="AG95" t="str">
        <f>IF([1]Sheet1!AH95="","",[1]Sheet1!AH95)</f>
        <v>2.00</v>
      </c>
      <c r="AH95" t="str">
        <f>IF([1]Sheet1!AI95="","",[1]Sheet1!AI95)</f>
        <v>0.85</v>
      </c>
      <c r="AI95" t="str">
        <f>IF([1]Sheet1!AJ95="","",[1]Sheet1!AJ95)</f>
        <v>237.00</v>
      </c>
      <c r="AJ95">
        <f>IF([1]Sheet1!AK95="","",[1]Sheet1!AK95)</f>
        <v>110157</v>
      </c>
      <c r="AK95" t="str">
        <f>IF([1]Sheet1!AL95="","",[1]Sheet1!AL95)</f>
        <v>2.61</v>
      </c>
      <c r="AL95" t="str">
        <f>IF([1]Sheet1!AM95="","",[1]Sheet1!AM95)</f>
        <v>-</v>
      </c>
      <c r="AM95" t="str">
        <f>IF([1]Sheet1!AN95="","",[1]Sheet1!AN95)</f>
        <v>-</v>
      </c>
      <c r="AN95" t="str">
        <f>IF([1]Sheet1!AO95="","",[1]Sheet1!AO95)</f>
        <v>-</v>
      </c>
      <c r="AO95" t="str">
        <f>IF([1]Sheet1!AP95="","",[1]Sheet1!AP95)</f>
        <v>VR7</v>
      </c>
      <c r="AP95" t="b">
        <f>IF([1]Sheet1!AQ95="","",[1]Sheet1!AQ95)</f>
        <v>1</v>
      </c>
      <c r="AQ95">
        <f>IF([1]Sheet1!AR95="","",[1]Sheet1!AR95)</f>
        <v>0</v>
      </c>
      <c r="AR95">
        <f>IF([1]Sheet1!AS95="","",[1]Sheet1!AS95)</f>
        <v>0</v>
      </c>
      <c r="AS95">
        <f>IF([1]Sheet1!AT95="","",[1]Sheet1!AT95)</f>
        <v>0</v>
      </c>
      <c r="AT95">
        <f>IF([1]Sheet1!AU95="","",[1]Sheet1!AU95)</f>
        <v>0</v>
      </c>
      <c r="AU95">
        <f>IF([1]Sheet1!AV95="","",[1]Sheet1!AV95)</f>
        <v>0</v>
      </c>
      <c r="AV95">
        <f>IF([1]Sheet1!AW95="","",[1]Sheet1!AW95)</f>
        <v>0</v>
      </c>
      <c r="AW95">
        <f>IF([1]Sheet1!AX95="","",[1]Sheet1!AX95)</f>
        <v>0</v>
      </c>
      <c r="AX95">
        <f>IF([1]Sheet1!AY95="","",[1]Sheet1!AY95)</f>
        <v>0</v>
      </c>
      <c r="AY95">
        <f>IF([1]Sheet1!AZ95="","",[1]Sheet1!AZ95)</f>
        <v>0</v>
      </c>
      <c r="AZ95" t="b">
        <f>IF([1]Sheet1!BA95="","",[1]Sheet1!BA95)</f>
        <v>0</v>
      </c>
      <c r="BA95" t="b">
        <f>IF([1]Sheet1!BB95="","",[1]Sheet1!BB95)</f>
        <v>0</v>
      </c>
      <c r="BB95" t="b">
        <f>IF([1]Sheet1!BC95="","",[1]Sheet1!BC95)</f>
        <v>0</v>
      </c>
      <c r="BC95" t="b">
        <f>IF([1]Sheet1!BD95="","",[1]Sheet1!BD95)</f>
        <v>0</v>
      </c>
      <c r="BD95">
        <f>IF([1]Sheet1!BE95="","",[1]Sheet1!BE95)</f>
        <v>150.22</v>
      </c>
      <c r="BE95">
        <f>IF([1]Sheet1!BF95="","",[1]Sheet1!BF95)</f>
        <v>141.63</v>
      </c>
      <c r="BF95">
        <f>IF([1]Sheet1!BG95="","",[1]Sheet1!BG95)</f>
        <v>8.26</v>
      </c>
      <c r="BG95">
        <f>IF([1]Sheet1!BH95="","",[1]Sheet1!BH95)</f>
        <v>100</v>
      </c>
      <c r="BH95">
        <f>IF([1]Sheet1!BI95="","",[1]Sheet1!BI95)</f>
        <v>100</v>
      </c>
      <c r="BI95">
        <f>IF([1]Sheet1!BJ95="","",[1]Sheet1!BJ95)</f>
        <v>100</v>
      </c>
      <c r="BJ95" t="b">
        <f>IF([1]Sheet1!BK95="","",[1]Sheet1!BK95)</f>
        <v>1</v>
      </c>
      <c r="BK95">
        <f>IF([1]Sheet1!BL95="","",[1]Sheet1!BL95)</f>
        <v>0.91</v>
      </c>
      <c r="BL95">
        <f>IF([1]Sheet1!BM95="","",[1]Sheet1!BM95)</f>
        <v>15.11</v>
      </c>
      <c r="BM95">
        <f>IF([1]Sheet1!BN95="","",[1]Sheet1!BN95)</f>
        <v>133.04</v>
      </c>
      <c r="BN95">
        <f>IF([1]Sheet1!BO95="","",[1]Sheet1!BO95)</f>
        <v>0</v>
      </c>
      <c r="BO95" t="str">
        <f>IF([1]Sheet1!BP95="","",[1]Sheet1!BP95)</f>
        <v>MEDIA</v>
      </c>
      <c r="BP95">
        <f>IF([1]Sheet1!BQ95="","",[1]Sheet1!BQ95)</f>
        <v>230</v>
      </c>
      <c r="BQ95">
        <f>IF([1]Sheet1!BR95="","",[1]Sheet1!BR95)</f>
        <v>11.74</v>
      </c>
      <c r="BR95">
        <f>IF([1]Sheet1!BS95="","",[1]Sheet1!BS95)</f>
        <v>-2.25</v>
      </c>
      <c r="BS95">
        <f>IF([1]Sheet1!BT95="","",[1]Sheet1!BT95)</f>
        <v>-0.97</v>
      </c>
      <c r="BT95" t="b">
        <f>IF([1]Sheet1!BU95="","",[1]Sheet1!BU95)</f>
        <v>1</v>
      </c>
      <c r="BU95" t="b">
        <f>IF([1]Sheet1!BV95="","",[1]Sheet1!BV95)</f>
        <v>0</v>
      </c>
      <c r="BV95" t="str">
        <f>IF([1]Sheet1!BW95="","",[1]Sheet1!BW95)</f>
        <v>BULLISH</v>
      </c>
      <c r="BW95">
        <f>IF([1]Sheet1!BX95="","",[1]Sheet1!BX95)</f>
        <v>-14.75</v>
      </c>
      <c r="BX95">
        <f>IF([1]Sheet1!BY95="","",[1]Sheet1!BY95)</f>
        <v>-5.31</v>
      </c>
      <c r="BY95">
        <f>IF([1]Sheet1!BZ95="","",[1]Sheet1!BZ95)</f>
        <v>42.79</v>
      </c>
      <c r="BZ95">
        <f>IF([1]Sheet1!CA95="","",[1]Sheet1!CA95)</f>
        <v>230</v>
      </c>
      <c r="CA95">
        <f>IF([1]Sheet1!CB95="","",[1]Sheet1!CB95)</f>
        <v>8.26</v>
      </c>
      <c r="CB95" t="str">
        <f>IF([1]Sheet1!CC95="","",[1]Sheet1!CC95)</f>
        <v>Significant Long Unwinding</v>
      </c>
      <c r="CC95">
        <f>IF([1]Sheet1!CD95="","",[1]Sheet1!CD95)</f>
        <v>-0.14000000000000001</v>
      </c>
      <c r="CD95">
        <f>IF([1]Sheet1!CE95="","",[1]Sheet1!CE95)</f>
        <v>-0.97</v>
      </c>
      <c r="CE95">
        <f>IF([1]Sheet1!CF95="","",[1]Sheet1!CF95)</f>
        <v>-79.17</v>
      </c>
      <c r="CF95" t="str">
        <f>IF([1]Sheet1!CG95="","",[1]Sheet1!CG95)</f>
        <v>Long Unwinding</v>
      </c>
      <c r="CG95">
        <f>IF([1]Sheet1!CH95="","",[1]Sheet1!CH95)</f>
        <v>43.25</v>
      </c>
      <c r="CH95" t="str">
        <f>IF([1]Sheet1!CI95="","",[1]Sheet1!CI95)</f>
        <v>NSE:ZEEL1!</v>
      </c>
      <c r="CI95">
        <f>IF([1]Sheet1!CJ95="","",[1]Sheet1!CJ95)</f>
        <v>120</v>
      </c>
      <c r="CJ95">
        <f>IF([1]Sheet1!CK95="","",[1]Sheet1!CK95)</f>
        <v>272.60000000000002</v>
      </c>
      <c r="CK95">
        <f>IF([1]Sheet1!CL95="","",[1]Sheet1!CL95)</f>
        <v>20</v>
      </c>
      <c r="CL95">
        <f>IF([1]Sheet1!CM95="","",[1]Sheet1!CM95)</f>
        <v>237.3</v>
      </c>
      <c r="CM95" t="str">
        <f>IF([1]Sheet1!CN95="","",[1]Sheet1!CN95)</f>
        <v>Sell</v>
      </c>
      <c r="CN95" t="str">
        <f>IF([1]Sheet1!CO95="","",[1]Sheet1!CO95)</f>
        <v>LAST_LOSER</v>
      </c>
      <c r="CO95">
        <f>IF([1]Sheet1!CP95="","",[1]Sheet1!CP95)</f>
        <v>10</v>
      </c>
      <c r="CP95">
        <f>IF([1]Sheet1!CQ95="","",[1]Sheet1!CQ95)</f>
        <v>255</v>
      </c>
      <c r="CQ95" t="str">
        <f>IF([1]Sheet1!CR95="","",[1]Sheet1!CR95)</f>
        <v>BEARISH</v>
      </c>
      <c r="CR95" t="str">
        <f>IF([1]Sheet1!CS95="","",[1]Sheet1!CS95)</f>
        <v>BEARISH</v>
      </c>
      <c r="CS95" t="b">
        <f>IF([1]Sheet1!CT95="","",[1]Sheet1!CT95)</f>
        <v>1</v>
      </c>
      <c r="CT95" t="str">
        <f>IF([1]Sheet1!CU95="","",[1]Sheet1!CU95)</f>
        <v>na</v>
      </c>
      <c r="CU95" t="str">
        <f>IF([1]Sheet1!CV95="","",[1]Sheet1!CV95)</f>
        <v>na</v>
      </c>
      <c r="CV95" t="str">
        <f>IF([1]Sheet1!CW95="","",[1]Sheet1!CW95)</f>
        <v>BEARISH</v>
      </c>
      <c r="CW95">
        <f>IF([1]Sheet1!CX95="","",[1]Sheet1!CX95)</f>
        <v>4</v>
      </c>
      <c r="CX95">
        <f>IF([1]Sheet1!CY95="","",[1]Sheet1!CY95)</f>
        <v>40</v>
      </c>
      <c r="CY95" t="b">
        <f>IF([1]Sheet1!CZ95="","",[1]Sheet1!CZ95)</f>
        <v>0</v>
      </c>
      <c r="CZ95">
        <f>IF([1]Sheet1!DA95="","",[1]Sheet1!DA95)</f>
        <v>86.05</v>
      </c>
      <c r="DA95">
        <f>IF([1]Sheet1!DB95="","",[1]Sheet1!DB95)</f>
        <v>87.34</v>
      </c>
      <c r="DB95" t="str">
        <f>IF([1]Sheet1!DC95="","",[1]Sheet1!DC95)</f>
        <v>BANNED</v>
      </c>
      <c r="DC95" t="b">
        <f t="shared" si="4"/>
        <v>0</v>
      </c>
      <c r="DD95" t="b">
        <f t="shared" si="5"/>
        <v>0</v>
      </c>
      <c r="DE95" t="b">
        <f t="shared" si="6"/>
        <v>0</v>
      </c>
      <c r="DF95" t="b">
        <f t="shared" si="7"/>
        <v>0</v>
      </c>
      <c r="DG95" t="str">
        <f>IF([1]Sheet1!DH95="","",[1]Sheet1!DH95)</f>
        <v/>
      </c>
    </row>
    <row r="96" spans="1:111" x14ac:dyDescent="0.25">
      <c r="A96" t="str">
        <f>IF([1]Sheet1!B96="","",[1]Sheet1!B96)</f>
        <v>MARUTI</v>
      </c>
      <c r="B96">
        <f>IF([1]Sheet1!C96="","",[1]Sheet1!C96)</f>
        <v>50</v>
      </c>
      <c r="C96">
        <f>IF([1]Sheet1!D96="","",[1]Sheet1!D96)</f>
        <v>100</v>
      </c>
      <c r="D96">
        <f>IF([1]Sheet1!E96="","",[1]Sheet1!E96)</f>
        <v>2500</v>
      </c>
      <c r="E96" t="str">
        <f>IF([1]Sheet1!F96="","",[1]Sheet1!F96)</f>
        <v>Consumer Durables</v>
      </c>
      <c r="F96" t="str">
        <f>IF([1]Sheet1!G96="","",[1]Sheet1!G96)</f>
        <v>Motor Vehicles</v>
      </c>
      <c r="G96" t="str">
        <f>IF([1]Sheet1!H96="","",[1]Sheet1!H96)</f>
        <v xml:space="preserve">MARUTI SUZUKI INDIA LTD.            </v>
      </c>
      <c r="H96" t="str">
        <f>IF([1]Sheet1!I96="","",[1]Sheet1!I96)</f>
        <v>MARUTI</v>
      </c>
      <c r="I96" t="str">
        <f>IF([1]Sheet1!J96="","",[1]Sheet1!J96)</f>
        <v>NSE:MARUTI!1</v>
      </c>
      <c r="J96" t="str">
        <f>IF([1]Sheet1!K96="","",[1]Sheet1!K96)</f>
        <v>Maruti Suzuki India Ltd.</v>
      </c>
      <c r="K96" t="str">
        <f>IF([1]Sheet1!L96="","",[1]Sheet1!L96)</f>
        <v>#fc5a5a59</v>
      </c>
      <c r="L96">
        <f>IF([1]Sheet1!M96="","",[1]Sheet1!M96)</f>
        <v>9966.5</v>
      </c>
      <c r="M96">
        <f>IF([1]Sheet1!N96="","",[1]Sheet1!N96)</f>
        <v>-0.69498070000000001</v>
      </c>
      <c r="N96">
        <f>IF([1]Sheet1!O96="","",[1]Sheet1!O96)</f>
        <v>-69.75</v>
      </c>
      <c r="O96">
        <f>IF([1]Sheet1!P96="","",[1]Sheet1!P96)</f>
        <v>2896800</v>
      </c>
      <c r="P96">
        <f>IF([1]Sheet1!Q96="","",[1]Sheet1!Q96)</f>
        <v>-2.2177215000000001</v>
      </c>
      <c r="Q96">
        <f>IF([1]Sheet1!R96="","",[1]Sheet1!R96)</f>
        <v>-65700</v>
      </c>
      <c r="R96">
        <f>IF([1]Sheet1!S96="","",[1]Sheet1!S96)</f>
        <v>4876</v>
      </c>
      <c r="S96">
        <f>IF([1]Sheet1!T96="","",[1]Sheet1!T96)</f>
        <v>-0.69498070000000001</v>
      </c>
      <c r="T96">
        <f>IF([1]Sheet1!U96="","",[1]Sheet1!U96)</f>
        <v>-5874</v>
      </c>
      <c r="U96" t="str">
        <f>IF([1]Sheet1!V96="","",[1]Sheet1!V96)</f>
        <v>Long Unwinding</v>
      </c>
      <c r="V96">
        <f>IF([1]Sheet1!W96="","",[1]Sheet1!W96)</f>
        <v>9900</v>
      </c>
      <c r="W96">
        <f>IF([1]Sheet1!X96="","",[1]Sheet1!X96)</f>
        <v>9800</v>
      </c>
      <c r="X96">
        <f>IF([1]Sheet1!Y96="","",[1]Sheet1!Y96)</f>
        <v>9700</v>
      </c>
      <c r="Y96">
        <f>IF([1]Sheet1!Z96="","",[1]Sheet1!Z96)</f>
        <v>9600</v>
      </c>
      <c r="Z96">
        <f>IF([1]Sheet1!AA96="","",[1]Sheet1!AA96)</f>
        <v>9500</v>
      </c>
      <c r="AA96">
        <f>IF([1]Sheet1!AB96="","",[1]Sheet1!AB96)</f>
        <v>10000</v>
      </c>
      <c r="AB96">
        <f>IF([1]Sheet1!AC96="","",[1]Sheet1!AC96)</f>
        <v>10100</v>
      </c>
      <c r="AC96">
        <f>IF([1]Sheet1!AD96="","",[1]Sheet1!AD96)</f>
        <v>10200</v>
      </c>
      <c r="AD96">
        <f>IF([1]Sheet1!AE96="","",[1]Sheet1!AE96)</f>
        <v>10300</v>
      </c>
      <c r="AE96" t="str">
        <f>IF([1]Sheet1!AF96="","",[1]Sheet1!AF96)</f>
        <v>10,037.70</v>
      </c>
      <c r="AF96" t="str">
        <f>IF([1]Sheet1!AG96="","",[1]Sheet1!AG96)</f>
        <v>10,037.70</v>
      </c>
      <c r="AG96" t="str">
        <f>IF([1]Sheet1!AH96="","",[1]Sheet1!AH96)</f>
        <v>-</v>
      </c>
      <c r="AH96" t="str">
        <f>IF([1]Sheet1!AI96="","",[1]Sheet1!AI96)</f>
        <v>-</v>
      </c>
      <c r="AI96" t="str">
        <f>IF([1]Sheet1!AJ96="","",[1]Sheet1!AJ96)</f>
        <v>10,037.70</v>
      </c>
      <c r="AJ96">
        <f>IF([1]Sheet1!AK96="","",[1]Sheet1!AK96)</f>
        <v>204</v>
      </c>
      <c r="AK96" t="str">
        <f>IF([1]Sheet1!AL96="","",[1]Sheet1!AL96)</f>
        <v>0.20</v>
      </c>
      <c r="AL96" t="str">
        <f>IF([1]Sheet1!AM96="","",[1]Sheet1!AM96)</f>
        <v>-</v>
      </c>
      <c r="AM96" t="str">
        <f>IF([1]Sheet1!AN96="","",[1]Sheet1!AN96)</f>
        <v>-</v>
      </c>
      <c r="AN96" t="str">
        <f>IF([1]Sheet1!AO96="","",[1]Sheet1!AO96)</f>
        <v>-</v>
      </c>
      <c r="AO96" t="str">
        <f>IF([1]Sheet1!AP96="","",[1]Sheet1!AP96)</f>
        <v>VR147</v>
      </c>
      <c r="AP96" t="b">
        <f>IF([1]Sheet1!AQ96="","",[1]Sheet1!AQ96)</f>
        <v>0</v>
      </c>
      <c r="AQ96">
        <f>IF([1]Sheet1!AR96="","",[1]Sheet1!AR96)</f>
        <v>0</v>
      </c>
      <c r="AR96">
        <f>IF([1]Sheet1!AS96="","",[1]Sheet1!AS96)</f>
        <v>0</v>
      </c>
      <c r="AS96">
        <f>IF([1]Sheet1!AT96="","",[1]Sheet1!AT96)</f>
        <v>0</v>
      </c>
      <c r="AT96">
        <f>IF([1]Sheet1!AU96="","",[1]Sheet1!AU96)</f>
        <v>0</v>
      </c>
      <c r="AU96">
        <f>IF([1]Sheet1!AV96="","",[1]Sheet1!AV96)</f>
        <v>0</v>
      </c>
      <c r="AV96">
        <f>IF([1]Sheet1!AW96="","",[1]Sheet1!AW96)</f>
        <v>0</v>
      </c>
      <c r="AW96">
        <f>IF([1]Sheet1!AX96="","",[1]Sheet1!AX96)</f>
        <v>0</v>
      </c>
      <c r="AX96">
        <f>IF([1]Sheet1!AY96="","",[1]Sheet1!AY96)</f>
        <v>0</v>
      </c>
      <c r="AY96">
        <f>IF([1]Sheet1!AZ96="","",[1]Sheet1!AZ96)</f>
        <v>0</v>
      </c>
      <c r="AZ96" t="b">
        <f>IF([1]Sheet1!BA96="","",[1]Sheet1!BA96)</f>
        <v>0</v>
      </c>
      <c r="BA96" t="b">
        <f>IF([1]Sheet1!BB96="","",[1]Sheet1!BB96)</f>
        <v>0</v>
      </c>
      <c r="BB96" t="b">
        <f>IF([1]Sheet1!BC96="","",[1]Sheet1!BC96)</f>
        <v>0</v>
      </c>
      <c r="BC96" t="b">
        <f>IF([1]Sheet1!BD96="","",[1]Sheet1!BD96)</f>
        <v>0</v>
      </c>
      <c r="BD96">
        <f>IF([1]Sheet1!BE96="","",[1]Sheet1!BE96)</f>
        <v>24.31</v>
      </c>
      <c r="BE96">
        <f>IF([1]Sheet1!BF96="","",[1]Sheet1!BF96)</f>
        <v>23.22</v>
      </c>
      <c r="BF96">
        <f>IF([1]Sheet1!BG96="","",[1]Sheet1!BG96)</f>
        <v>-5.03</v>
      </c>
      <c r="BG96">
        <f>IF([1]Sheet1!BH96="","",[1]Sheet1!BH96)</f>
        <v>84.68</v>
      </c>
      <c r="BH96">
        <f>IF([1]Sheet1!BI96="","",[1]Sheet1!BI96)</f>
        <v>58.73</v>
      </c>
      <c r="BI96">
        <f>IF([1]Sheet1!BJ96="","",[1]Sheet1!BJ96)</f>
        <v>62.17</v>
      </c>
      <c r="BJ96" t="b">
        <f>IF([1]Sheet1!BK96="","",[1]Sheet1!BK96)</f>
        <v>1</v>
      </c>
      <c r="BK96">
        <f>IF([1]Sheet1!BL96="","",[1]Sheet1!BL96)</f>
        <v>0.33</v>
      </c>
      <c r="BL96">
        <f>IF([1]Sheet1!BM96="","",[1]Sheet1!BM96)</f>
        <v>7.82</v>
      </c>
      <c r="BM96">
        <f>IF([1]Sheet1!BN96="","",[1]Sheet1!BN96)</f>
        <v>22.12</v>
      </c>
      <c r="BN96" t="str">
        <f>IF([1]Sheet1!BO96="","",[1]Sheet1!BO96)</f>
        <v>2024-01-31</v>
      </c>
      <c r="BO96" t="str">
        <f>IF([1]Sheet1!BP96="","",[1]Sheet1!BP96)</f>
        <v>AUTOMOBILE</v>
      </c>
      <c r="BP96">
        <f>IF([1]Sheet1!BQ96="","",[1]Sheet1!BQ96)</f>
        <v>9968.1</v>
      </c>
      <c r="BQ96">
        <f>IF([1]Sheet1!BR96="","",[1]Sheet1!BR96)</f>
        <v>1.46</v>
      </c>
      <c r="BR96">
        <f>IF([1]Sheet1!BS96="","",[1]Sheet1!BS96)</f>
        <v>-68.150000000000006</v>
      </c>
      <c r="BS96">
        <f>IF([1]Sheet1!BT96="","",[1]Sheet1!BT96)</f>
        <v>-0.68</v>
      </c>
      <c r="BT96" t="b">
        <f>IF([1]Sheet1!BU96="","",[1]Sheet1!BU96)</f>
        <v>0</v>
      </c>
      <c r="BU96" t="b">
        <f>IF([1]Sheet1!BV96="","",[1]Sheet1!BV96)</f>
        <v>1</v>
      </c>
      <c r="BV96" t="str">
        <f>IF([1]Sheet1!BW96="","",[1]Sheet1!BW96)</f>
        <v>BEARISH</v>
      </c>
      <c r="BW96">
        <f>IF([1]Sheet1!BX96="","",[1]Sheet1!BX96)</f>
        <v>-3.79</v>
      </c>
      <c r="BX96">
        <f>IF([1]Sheet1!BY96="","",[1]Sheet1!BY96)</f>
        <v>-1.51</v>
      </c>
      <c r="BY96">
        <f>IF([1]Sheet1!BZ96="","",[1]Sheet1!BZ96)</f>
        <v>43.17</v>
      </c>
      <c r="BZ96">
        <f>IF([1]Sheet1!CA96="","",[1]Sheet1!CA96)</f>
        <v>9968.1</v>
      </c>
      <c r="CA96">
        <f>IF([1]Sheet1!CB96="","",[1]Sheet1!CB96)</f>
        <v>-5.07</v>
      </c>
      <c r="CB96" t="str">
        <f>IF([1]Sheet1!CC96="","",[1]Sheet1!CC96)</f>
        <v>Long Unwinding</v>
      </c>
      <c r="CC96">
        <f>IF([1]Sheet1!CD96="","",[1]Sheet1!CD96)</f>
        <v>2.5</v>
      </c>
      <c r="CD96">
        <f>IF([1]Sheet1!CE96="","",[1]Sheet1!CE96)</f>
        <v>-0.68</v>
      </c>
      <c r="CE96">
        <f>IF([1]Sheet1!CF96="","",[1]Sheet1!CF96)</f>
        <v>-53.14</v>
      </c>
      <c r="CF96" t="str">
        <f>IF([1]Sheet1!CG96="","",[1]Sheet1!CG96)</f>
        <v>Short Buildup</v>
      </c>
      <c r="CG96">
        <f>IF([1]Sheet1!CH96="","",[1]Sheet1!CH96)</f>
        <v>75.400000000000006</v>
      </c>
      <c r="CH96" t="str">
        <f>IF([1]Sheet1!CI96="","",[1]Sheet1!CI96)</f>
        <v>NSE:MARUTI1!</v>
      </c>
      <c r="CI96">
        <f>IF([1]Sheet1!CJ96="","",[1]Sheet1!CJ96)</f>
        <v>237</v>
      </c>
      <c r="CJ96">
        <f>IF([1]Sheet1!CK96="","",[1]Sheet1!CK96)</f>
        <v>10785</v>
      </c>
      <c r="CK96">
        <f>IF([1]Sheet1!CL96="","",[1]Sheet1!CL96)</f>
        <v>20</v>
      </c>
      <c r="CL96">
        <f>IF([1]Sheet1!CM96="","",[1]Sheet1!CM96)</f>
        <v>9858</v>
      </c>
      <c r="CM96" t="str">
        <f>IF([1]Sheet1!CN96="","",[1]Sheet1!CN96)</f>
        <v>Sell</v>
      </c>
      <c r="CN96" t="str">
        <f>IF([1]Sheet1!CO96="","",[1]Sheet1!CO96)</f>
        <v>LAST_LOSER</v>
      </c>
      <c r="CO96">
        <f>IF([1]Sheet1!CP96="","",[1]Sheet1!CP96)</f>
        <v>21</v>
      </c>
      <c r="CP96">
        <f>IF([1]Sheet1!CQ96="","",[1]Sheet1!CQ96)</f>
        <v>10200</v>
      </c>
      <c r="CQ96" t="str">
        <f>IF([1]Sheet1!CR96="","",[1]Sheet1!CR96)</f>
        <v>BEARISH</v>
      </c>
      <c r="CR96" t="str">
        <f>IF([1]Sheet1!CS96="","",[1]Sheet1!CS96)</f>
        <v>BEARISH</v>
      </c>
      <c r="CS96" t="b">
        <f>IF([1]Sheet1!CT96="","",[1]Sheet1!CT96)</f>
        <v>0</v>
      </c>
      <c r="CT96" t="str">
        <f>IF([1]Sheet1!CU96="","",[1]Sheet1!CU96)</f>
        <v>BEARISH_ALIGNMENT</v>
      </c>
      <c r="CU96" t="str">
        <f>IF([1]Sheet1!CV96="","",[1]Sheet1!CV96)</f>
        <v>BEARISH_ALIGNMENT</v>
      </c>
      <c r="CV96" t="str">
        <f>IF([1]Sheet1!CW96="","",[1]Sheet1!CW96)</f>
        <v>BEARISH</v>
      </c>
      <c r="CW96">
        <f>IF([1]Sheet1!CX96="","",[1]Sheet1!CX96)</f>
        <v>4</v>
      </c>
      <c r="CX96">
        <f>IF([1]Sheet1!CY96="","",[1]Sheet1!CY96)</f>
        <v>1644</v>
      </c>
      <c r="CY96" t="b">
        <f>IF([1]Sheet1!CZ96="","",[1]Sheet1!CZ96)</f>
        <v>0</v>
      </c>
      <c r="CZ96">
        <f>IF([1]Sheet1!DA96="","",[1]Sheet1!DA96)</f>
        <v>31.09</v>
      </c>
      <c r="DA96">
        <f>IF([1]Sheet1!DB96="","",[1]Sheet1!DB96)</f>
        <v>32.07</v>
      </c>
      <c r="DB96" t="str">
        <f>IF([1]Sheet1!DC96="","",[1]Sheet1!DC96)</f>
        <v/>
      </c>
      <c r="DC96" t="b">
        <f t="shared" si="4"/>
        <v>0</v>
      </c>
      <c r="DD96" t="b">
        <f t="shared" si="5"/>
        <v>0</v>
      </c>
      <c r="DE96" t="b">
        <f t="shared" si="6"/>
        <v>0</v>
      </c>
      <c r="DF96" t="b">
        <f t="shared" si="7"/>
        <v>0</v>
      </c>
      <c r="DG96" t="str">
        <f>IF([1]Sheet1!DH96="","",[1]Sheet1!DH96)</f>
        <v/>
      </c>
    </row>
    <row r="97" spans="1:111" x14ac:dyDescent="0.25">
      <c r="A97" t="str">
        <f>IF([1]Sheet1!B97="","",[1]Sheet1!B97)</f>
        <v>TECHM</v>
      </c>
      <c r="B97">
        <f>IF([1]Sheet1!C97="","",[1]Sheet1!C97)</f>
        <v>600</v>
      </c>
      <c r="C97">
        <f>IF([1]Sheet1!D97="","",[1]Sheet1!D97)</f>
        <v>10</v>
      </c>
      <c r="D97">
        <f>IF([1]Sheet1!E97="","",[1]Sheet1!E97)</f>
        <v>18000</v>
      </c>
      <c r="E97" t="str">
        <f>IF([1]Sheet1!F97="","",[1]Sheet1!F97)</f>
        <v>Technology Services</v>
      </c>
      <c r="F97" t="str">
        <f>IF([1]Sheet1!G97="","",[1]Sheet1!G97)</f>
        <v>Information Technology Services</v>
      </c>
      <c r="G97" t="str">
        <f>IF([1]Sheet1!H97="","",[1]Sheet1!H97)</f>
        <v xml:space="preserve">TECH MAHINDRA LIMITED               </v>
      </c>
      <c r="H97" t="str">
        <f>IF([1]Sheet1!I97="","",[1]Sheet1!I97)</f>
        <v>TECHM</v>
      </c>
      <c r="I97" t="str">
        <f>IF([1]Sheet1!J97="","",[1]Sheet1!J97)</f>
        <v>NSE:TECHM!1</v>
      </c>
      <c r="J97" t="str">
        <f>IF([1]Sheet1!K97="","",[1]Sheet1!K97)</f>
        <v>Tech Mahindra Ltd.</v>
      </c>
      <c r="K97" t="str">
        <f>IF([1]Sheet1!L97="","",[1]Sheet1!L97)</f>
        <v>#fc5a5a56</v>
      </c>
      <c r="L97">
        <f>IF([1]Sheet1!M97="","",[1]Sheet1!M97)</f>
        <v>1383.7</v>
      </c>
      <c r="M97">
        <f>IF([1]Sheet1!N97="","",[1]Sheet1!N97)</f>
        <v>-0.6533601</v>
      </c>
      <c r="N97">
        <f>IF([1]Sheet1!O97="","",[1]Sheet1!O97)</f>
        <v>-9.1</v>
      </c>
      <c r="O97">
        <f>IF([1]Sheet1!P97="","",[1]Sheet1!P97)</f>
        <v>12045000</v>
      </c>
      <c r="P97">
        <f>IF([1]Sheet1!Q97="","",[1]Sheet1!Q97)</f>
        <v>-1.2882922999999999</v>
      </c>
      <c r="Q97">
        <f>IF([1]Sheet1!R97="","",[1]Sheet1!R97)</f>
        <v>-157200</v>
      </c>
      <c r="R97">
        <f>IF([1]Sheet1!S97="","",[1]Sheet1!S97)</f>
        <v>5522</v>
      </c>
      <c r="S97">
        <f>IF([1]Sheet1!T97="","",[1]Sheet1!T97)</f>
        <v>-0.6533601</v>
      </c>
      <c r="T97">
        <f>IF([1]Sheet1!U97="","",[1]Sheet1!U97)</f>
        <v>-4733</v>
      </c>
      <c r="U97" t="str">
        <f>IF([1]Sheet1!V97="","",[1]Sheet1!V97)</f>
        <v>Long Unwinding</v>
      </c>
      <c r="V97">
        <f>IF([1]Sheet1!W97="","",[1]Sheet1!W97)</f>
        <v>1380</v>
      </c>
      <c r="W97">
        <f>IF([1]Sheet1!X97="","",[1]Sheet1!X97)</f>
        <v>1370</v>
      </c>
      <c r="X97">
        <f>IF([1]Sheet1!Y97="","",[1]Sheet1!Y97)</f>
        <v>1360</v>
      </c>
      <c r="Y97">
        <f>IF([1]Sheet1!Z97="","",[1]Sheet1!Z97)</f>
        <v>1350</v>
      </c>
      <c r="Z97">
        <f>IF([1]Sheet1!AA97="","",[1]Sheet1!AA97)</f>
        <v>1340</v>
      </c>
      <c r="AA97">
        <f>IF([1]Sheet1!AB97="","",[1]Sheet1!AB97)</f>
        <v>1390</v>
      </c>
      <c r="AB97">
        <f>IF([1]Sheet1!AC97="","",[1]Sheet1!AC97)</f>
        <v>1400</v>
      </c>
      <c r="AC97">
        <f>IF([1]Sheet1!AD97="","",[1]Sheet1!AD97)</f>
        <v>1410</v>
      </c>
      <c r="AD97">
        <f>IF([1]Sheet1!AE97="","",[1]Sheet1!AE97)</f>
        <v>1420</v>
      </c>
      <c r="AE97" t="str">
        <f>IF([1]Sheet1!AF97="","",[1]Sheet1!AF97)</f>
        <v>1,389.90</v>
      </c>
      <c r="AF97" t="str">
        <f>IF([1]Sheet1!AG97="","",[1]Sheet1!AG97)</f>
        <v>1,405.00</v>
      </c>
      <c r="AG97" t="str">
        <f>IF([1]Sheet1!AH97="","",[1]Sheet1!AH97)</f>
        <v>15.10</v>
      </c>
      <c r="AH97" t="str">
        <f>IF([1]Sheet1!AI97="","",[1]Sheet1!AI97)</f>
        <v>1.09</v>
      </c>
      <c r="AI97" t="str">
        <f>IF([1]Sheet1!AJ97="","",[1]Sheet1!AJ97)</f>
        <v>1,405.00</v>
      </c>
      <c r="AJ97">
        <f>IF([1]Sheet1!AK97="","",[1]Sheet1!AK97)</f>
        <v>10526</v>
      </c>
      <c r="AK97" t="str">
        <f>IF([1]Sheet1!AL97="","",[1]Sheet1!AL97)</f>
        <v>1.48</v>
      </c>
      <c r="AL97" t="str">
        <f>IF([1]Sheet1!AM97="","",[1]Sheet1!AM97)</f>
        <v>-</v>
      </c>
      <c r="AM97" t="str">
        <f>IF([1]Sheet1!AN97="","",[1]Sheet1!AN97)</f>
        <v>-</v>
      </c>
      <c r="AN97" t="str">
        <f>IF([1]Sheet1!AO97="","",[1]Sheet1!AO97)</f>
        <v>-</v>
      </c>
      <c r="AO97" t="str">
        <f>IF([1]Sheet1!AP97="","",[1]Sheet1!AP97)</f>
        <v>VR43</v>
      </c>
      <c r="AP97" t="b">
        <f>IF([1]Sheet1!AQ97="","",[1]Sheet1!AQ97)</f>
        <v>0</v>
      </c>
      <c r="AQ97">
        <f>IF([1]Sheet1!AR97="","",[1]Sheet1!AR97)</f>
        <v>0</v>
      </c>
      <c r="AR97">
        <f>IF([1]Sheet1!AS97="","",[1]Sheet1!AS97)</f>
        <v>0</v>
      </c>
      <c r="AS97">
        <f>IF([1]Sheet1!AT97="","",[1]Sheet1!AT97)</f>
        <v>0</v>
      </c>
      <c r="AT97">
        <f>IF([1]Sheet1!AU97="","",[1]Sheet1!AU97)</f>
        <v>0</v>
      </c>
      <c r="AU97">
        <f>IF([1]Sheet1!AV97="","",[1]Sheet1!AV97)</f>
        <v>0</v>
      </c>
      <c r="AV97">
        <f>IF([1]Sheet1!AW97="","",[1]Sheet1!AW97)</f>
        <v>0</v>
      </c>
      <c r="AW97">
        <f>IF([1]Sheet1!AX97="","",[1]Sheet1!AX97)</f>
        <v>0</v>
      </c>
      <c r="AX97">
        <f>IF([1]Sheet1!AY97="","",[1]Sheet1!AY97)</f>
        <v>0</v>
      </c>
      <c r="AY97">
        <f>IF([1]Sheet1!AZ97="","",[1]Sheet1!AZ97)</f>
        <v>0</v>
      </c>
      <c r="AZ97" t="b">
        <f>IF([1]Sheet1!BA97="","",[1]Sheet1!BA97)</f>
        <v>0</v>
      </c>
      <c r="BA97" t="b">
        <f>IF([1]Sheet1!BB97="","",[1]Sheet1!BB97)</f>
        <v>0</v>
      </c>
      <c r="BB97" t="b">
        <f>IF([1]Sheet1!BC97="","",[1]Sheet1!BC97)</f>
        <v>0</v>
      </c>
      <c r="BC97" t="b">
        <f>IF([1]Sheet1!BD97="","",[1]Sheet1!BD97)</f>
        <v>0</v>
      </c>
      <c r="BD97">
        <f>IF([1]Sheet1!BE97="","",[1]Sheet1!BE97)</f>
        <v>40.57</v>
      </c>
      <c r="BE97">
        <f>IF([1]Sheet1!BF97="","",[1]Sheet1!BF97)</f>
        <v>42.16</v>
      </c>
      <c r="BF97">
        <f>IF([1]Sheet1!BG97="","",[1]Sheet1!BG97)</f>
        <v>0.98</v>
      </c>
      <c r="BG97">
        <f>IF([1]Sheet1!BH97="","",[1]Sheet1!BH97)</f>
        <v>99.6</v>
      </c>
      <c r="BH97">
        <f>IF([1]Sheet1!BI97="","",[1]Sheet1!BI97)</f>
        <v>98.41</v>
      </c>
      <c r="BI97">
        <f>IF([1]Sheet1!BJ97="","",[1]Sheet1!BJ97)</f>
        <v>92.12</v>
      </c>
      <c r="BJ97" t="b">
        <f>IF([1]Sheet1!BK97="","",[1]Sheet1!BK97)</f>
        <v>1</v>
      </c>
      <c r="BK97">
        <f>IF([1]Sheet1!BL97="","",[1]Sheet1!BL97)</f>
        <v>0.66</v>
      </c>
      <c r="BL97">
        <f>IF([1]Sheet1!BM97="","",[1]Sheet1!BM97)</f>
        <v>14.04</v>
      </c>
      <c r="BM97">
        <f>IF([1]Sheet1!BN97="","",[1]Sheet1!BN97)</f>
        <v>43.75</v>
      </c>
      <c r="BN97" t="str">
        <f>IF([1]Sheet1!BO97="","",[1]Sheet1!BO97)</f>
        <v>2024-01-24</v>
      </c>
      <c r="BO97" t="str">
        <f>IF([1]Sheet1!BP97="","",[1]Sheet1!BP97)</f>
        <v>IT</v>
      </c>
      <c r="BP97">
        <f>IF([1]Sheet1!BQ97="","",[1]Sheet1!BQ97)</f>
        <v>1383.95</v>
      </c>
      <c r="BQ97">
        <f>IF([1]Sheet1!BR97="","",[1]Sheet1!BR97)</f>
        <v>3.6</v>
      </c>
      <c r="BR97">
        <f>IF([1]Sheet1!BS97="","",[1]Sheet1!BS97)</f>
        <v>-8.85</v>
      </c>
      <c r="BS97">
        <f>IF([1]Sheet1!BT97="","",[1]Sheet1!BT97)</f>
        <v>-0.64</v>
      </c>
      <c r="BT97" t="b">
        <f>IF([1]Sheet1!BU97="","",[1]Sheet1!BU97)</f>
        <v>1</v>
      </c>
      <c r="BU97" t="b">
        <f>IF([1]Sheet1!BV97="","",[1]Sheet1!BV97)</f>
        <v>1</v>
      </c>
      <c r="BV97" t="str">
        <f>IF([1]Sheet1!BW97="","",[1]Sheet1!BW97)</f>
        <v>BULLISH</v>
      </c>
      <c r="BW97">
        <f>IF([1]Sheet1!BX97="","",[1]Sheet1!BX97)</f>
        <v>13.41</v>
      </c>
      <c r="BX97">
        <f>IF([1]Sheet1!BY97="","",[1]Sheet1!BY97)</f>
        <v>3.21</v>
      </c>
      <c r="BY97">
        <f>IF([1]Sheet1!BZ97="","",[1]Sheet1!BZ97)</f>
        <v>56.81</v>
      </c>
      <c r="BZ97">
        <f>IF([1]Sheet1!CA97="","",[1]Sheet1!CA97)</f>
        <v>1383.95</v>
      </c>
      <c r="CA97">
        <f>IF([1]Sheet1!CB97="","",[1]Sheet1!CB97)</f>
        <v>0.98</v>
      </c>
      <c r="CB97" t="str">
        <f>IF([1]Sheet1!CC97="","",[1]Sheet1!CC97)</f>
        <v>Significant Long Buildup</v>
      </c>
      <c r="CC97">
        <f>IF([1]Sheet1!CD97="","",[1]Sheet1!CD97)</f>
        <v>6.63</v>
      </c>
      <c r="CD97">
        <f>IF([1]Sheet1!CE97="","",[1]Sheet1!CE97)</f>
        <v>-0.64</v>
      </c>
      <c r="CE97">
        <f>IF([1]Sheet1!CF97="","",[1]Sheet1!CF97)</f>
        <v>-39.86</v>
      </c>
      <c r="CF97" t="str">
        <f>IF([1]Sheet1!CG97="","",[1]Sheet1!CG97)</f>
        <v>Short Buildup</v>
      </c>
      <c r="CG97">
        <f>IF([1]Sheet1!CH97="","",[1]Sheet1!CH97)</f>
        <v>94.84</v>
      </c>
      <c r="CH97" t="str">
        <f>IF([1]Sheet1!CI97="","",[1]Sheet1!CI97)</f>
        <v>NSE:TECHM1!</v>
      </c>
      <c r="CI97">
        <f>IF([1]Sheet1!CJ97="","",[1]Sheet1!CJ97)</f>
        <v>55</v>
      </c>
      <c r="CJ97">
        <f>IF([1]Sheet1!CK97="","",[1]Sheet1!CK97)</f>
        <v>1256.0999999999999</v>
      </c>
      <c r="CK97">
        <f>IF([1]Sheet1!CL97="","",[1]Sheet1!CL97)</f>
        <v>75</v>
      </c>
      <c r="CL97">
        <f>IF([1]Sheet1!CM97="","",[1]Sheet1!CM97)</f>
        <v>1238.8</v>
      </c>
      <c r="CM97" t="str">
        <f>IF([1]Sheet1!CN97="","",[1]Sheet1!CN97)</f>
        <v>Buy</v>
      </c>
      <c r="CN97" t="str">
        <f>IF([1]Sheet1!CO97="","",[1]Sheet1!CO97)</f>
        <v>LAST_LOSER</v>
      </c>
      <c r="CO97">
        <f>IF([1]Sheet1!CP97="","",[1]Sheet1!CP97)</f>
        <v>55</v>
      </c>
      <c r="CP97">
        <f>IF([1]Sheet1!CQ97="","",[1]Sheet1!CQ97)</f>
        <v>1220</v>
      </c>
      <c r="CQ97" t="str">
        <f>IF([1]Sheet1!CR97="","",[1]Sheet1!CR97)</f>
        <v>BULLISH</v>
      </c>
      <c r="CR97" t="str">
        <f>IF([1]Sheet1!CS97="","",[1]Sheet1!CS97)</f>
        <v>BEARISH</v>
      </c>
      <c r="CS97" t="b">
        <f>IF([1]Sheet1!CT97="","",[1]Sheet1!CT97)</f>
        <v>1</v>
      </c>
      <c r="CT97" t="str">
        <f>IF([1]Sheet1!CU97="","",[1]Sheet1!CU97)</f>
        <v>BULLISH_ALIGNMENT</v>
      </c>
      <c r="CU97" t="str">
        <f>IF([1]Sheet1!CV97="","",[1]Sheet1!CV97)</f>
        <v>na</v>
      </c>
      <c r="CV97" t="str">
        <f>IF([1]Sheet1!CW97="","",[1]Sheet1!CW97)</f>
        <v>BULLISH</v>
      </c>
      <c r="CW97">
        <f>IF([1]Sheet1!CX97="","",[1]Sheet1!CX97)</f>
        <v>10</v>
      </c>
      <c r="CX97">
        <f>IF([1]Sheet1!CY97="","",[1]Sheet1!CY97)</f>
        <v>210</v>
      </c>
      <c r="CY97" t="b">
        <f>IF([1]Sheet1!CZ97="","",[1]Sheet1!CZ97)</f>
        <v>0</v>
      </c>
      <c r="CZ97">
        <f>IF([1]Sheet1!DA97="","",[1]Sheet1!DA97)</f>
        <v>21.63</v>
      </c>
      <c r="DA97">
        <f>IF([1]Sheet1!DB97="","",[1]Sheet1!DB97)</f>
        <v>21.37</v>
      </c>
      <c r="DB97" t="str">
        <f>IF([1]Sheet1!DC97="","",[1]Sheet1!DC97)</f>
        <v/>
      </c>
      <c r="DC97" t="b">
        <f t="shared" si="4"/>
        <v>0</v>
      </c>
      <c r="DD97" t="b">
        <f t="shared" si="5"/>
        <v>0</v>
      </c>
      <c r="DE97" t="b">
        <f t="shared" si="6"/>
        <v>0</v>
      </c>
      <c r="DF97" t="b">
        <f t="shared" si="7"/>
        <v>0</v>
      </c>
      <c r="DG97" t="str">
        <f>IF([1]Sheet1!DH97="","",[1]Sheet1!DH97)</f>
        <v/>
      </c>
    </row>
    <row r="98" spans="1:111" x14ac:dyDescent="0.25">
      <c r="A98" t="str">
        <f>IF([1]Sheet1!B98="","",[1]Sheet1!B98)</f>
        <v>SUNPHARMA</v>
      </c>
      <c r="B98">
        <f>IF([1]Sheet1!C98="","",[1]Sheet1!C98)</f>
        <v>700</v>
      </c>
      <c r="C98">
        <f>IF([1]Sheet1!D98="","",[1]Sheet1!D98)</f>
        <v>10</v>
      </c>
      <c r="D98">
        <f>IF([1]Sheet1!E98="","",[1]Sheet1!E98)</f>
        <v>21000</v>
      </c>
      <c r="E98" t="str">
        <f>IF([1]Sheet1!F98="","",[1]Sheet1!F98)</f>
        <v>Health Technology</v>
      </c>
      <c r="F98" t="str">
        <f>IF([1]Sheet1!G98="","",[1]Sheet1!G98)</f>
        <v>Pharmaceuticals: Major</v>
      </c>
      <c r="G98" t="str">
        <f>IF([1]Sheet1!H98="","",[1]Sheet1!H98)</f>
        <v xml:space="preserve">SUN PHARMACEUTICAL IND L            </v>
      </c>
      <c r="H98" t="str">
        <f>IF([1]Sheet1!I98="","",[1]Sheet1!I98)</f>
        <v>SUNPHARMA</v>
      </c>
      <c r="I98" t="str">
        <f>IF([1]Sheet1!J98="","",[1]Sheet1!J98)</f>
        <v>NSE:SUNPHARMA!1</v>
      </c>
      <c r="J98" t="str">
        <f>IF([1]Sheet1!K98="","",[1]Sheet1!K98)</f>
        <v>Sun Pharmaceutical Industries Ltd.</v>
      </c>
      <c r="K98" t="str">
        <f>IF([1]Sheet1!L98="","",[1]Sheet1!L98)</f>
        <v>#fc5a5a56</v>
      </c>
      <c r="L98">
        <f>IF([1]Sheet1!M98="","",[1]Sheet1!M98)</f>
        <v>1327.85</v>
      </c>
      <c r="M98">
        <f>IF([1]Sheet1!N98="","",[1]Sheet1!N98)</f>
        <v>-0.6509296</v>
      </c>
      <c r="N98">
        <f>IF([1]Sheet1!O98="","",[1]Sheet1!O98)</f>
        <v>-8.6999999999999993</v>
      </c>
      <c r="O98">
        <f>IF([1]Sheet1!P98="","",[1]Sheet1!P98)</f>
        <v>12419400</v>
      </c>
      <c r="P98">
        <f>IF([1]Sheet1!Q98="","",[1]Sheet1!Q98)</f>
        <v>-2.2479339</v>
      </c>
      <c r="Q98">
        <f>IF([1]Sheet1!R98="","",[1]Sheet1!R98)</f>
        <v>-285600</v>
      </c>
      <c r="R98">
        <f>IF([1]Sheet1!S98="","",[1]Sheet1!S98)</f>
        <v>1349</v>
      </c>
      <c r="S98">
        <f>IF([1]Sheet1!T98="","",[1]Sheet1!T98)</f>
        <v>-0.6509296</v>
      </c>
      <c r="T98">
        <f>IF([1]Sheet1!U98="","",[1]Sheet1!U98)</f>
        <v>-1312</v>
      </c>
      <c r="U98" t="str">
        <f>IF([1]Sheet1!V98="","",[1]Sheet1!V98)</f>
        <v>Long Unwinding</v>
      </c>
      <c r="V98">
        <f>IF([1]Sheet1!W98="","",[1]Sheet1!W98)</f>
        <v>1320</v>
      </c>
      <c r="W98">
        <f>IF([1]Sheet1!X98="","",[1]Sheet1!X98)</f>
        <v>1310</v>
      </c>
      <c r="X98">
        <f>IF([1]Sheet1!Y98="","",[1]Sheet1!Y98)</f>
        <v>1300</v>
      </c>
      <c r="Y98">
        <f>IF([1]Sheet1!Z98="","",[1]Sheet1!Z98)</f>
        <v>1290</v>
      </c>
      <c r="Z98">
        <f>IF([1]Sheet1!AA98="","",[1]Sheet1!AA98)</f>
        <v>1280</v>
      </c>
      <c r="AA98">
        <f>IF([1]Sheet1!AB98="","",[1]Sheet1!AB98)</f>
        <v>1330</v>
      </c>
      <c r="AB98">
        <f>IF([1]Sheet1!AC98="","",[1]Sheet1!AC98)</f>
        <v>1340</v>
      </c>
      <c r="AC98">
        <f>IF([1]Sheet1!AD98="","",[1]Sheet1!AD98)</f>
        <v>1350</v>
      </c>
      <c r="AD98">
        <f>IF([1]Sheet1!AE98="","",[1]Sheet1!AE98)</f>
        <v>1360</v>
      </c>
      <c r="AE98" t="str">
        <f>IF([1]Sheet1!AF98="","",[1]Sheet1!AF98)</f>
        <v>1,335.60</v>
      </c>
      <c r="AF98" t="str">
        <f>IF([1]Sheet1!AG98="","",[1]Sheet1!AG98)</f>
        <v>1,339.00</v>
      </c>
      <c r="AG98" t="str">
        <f>IF([1]Sheet1!AH98="","",[1]Sheet1!AH98)</f>
        <v>3.40</v>
      </c>
      <c r="AH98" t="str">
        <f>IF([1]Sheet1!AI98="","",[1]Sheet1!AI98)</f>
        <v>0.25</v>
      </c>
      <c r="AI98" t="str">
        <f>IF([1]Sheet1!AJ98="","",[1]Sheet1!AJ98)</f>
        <v>1,339.00</v>
      </c>
      <c r="AJ98">
        <f>IF([1]Sheet1!AK98="","",[1]Sheet1!AK98)</f>
        <v>366</v>
      </c>
      <c r="AK98" t="str">
        <f>IF([1]Sheet1!AL98="","",[1]Sheet1!AL98)</f>
        <v>0.05</v>
      </c>
      <c r="AL98" t="str">
        <f>IF([1]Sheet1!AM98="","",[1]Sheet1!AM98)</f>
        <v>-</v>
      </c>
      <c r="AM98" t="str">
        <f>IF([1]Sheet1!AN98="","",[1]Sheet1!AN98)</f>
        <v>-</v>
      </c>
      <c r="AN98" t="str">
        <f>IF([1]Sheet1!AO98="","",[1]Sheet1!AO98)</f>
        <v>-</v>
      </c>
      <c r="AO98" t="str">
        <f>IF([1]Sheet1!AP98="","",[1]Sheet1!AP98)</f>
        <v>VR128</v>
      </c>
      <c r="AP98" t="b">
        <f>IF([1]Sheet1!AQ98="","",[1]Sheet1!AQ98)</f>
        <v>0</v>
      </c>
      <c r="AQ98">
        <f>IF([1]Sheet1!AR98="","",[1]Sheet1!AR98)</f>
        <v>0</v>
      </c>
      <c r="AR98">
        <f>IF([1]Sheet1!AS98="","",[1]Sheet1!AS98)</f>
        <v>0</v>
      </c>
      <c r="AS98">
        <f>IF([1]Sheet1!AT98="","",[1]Sheet1!AT98)</f>
        <v>0</v>
      </c>
      <c r="AT98">
        <f>IF([1]Sheet1!AU98="","",[1]Sheet1!AU98)</f>
        <v>0</v>
      </c>
      <c r="AU98">
        <f>IF([1]Sheet1!AV98="","",[1]Sheet1!AV98)</f>
        <v>0</v>
      </c>
      <c r="AV98">
        <f>IF([1]Sheet1!AW98="","",[1]Sheet1!AW98)</f>
        <v>0</v>
      </c>
      <c r="AW98">
        <f>IF([1]Sheet1!AX98="","",[1]Sheet1!AX98)</f>
        <v>0</v>
      </c>
      <c r="AX98">
        <f>IF([1]Sheet1!AY98="","",[1]Sheet1!AY98)</f>
        <v>0</v>
      </c>
      <c r="AY98">
        <f>IF([1]Sheet1!AZ98="","",[1]Sheet1!AZ98)</f>
        <v>0</v>
      </c>
      <c r="AZ98" t="b">
        <f>IF([1]Sheet1!BA98="","",[1]Sheet1!BA98)</f>
        <v>0</v>
      </c>
      <c r="BA98" t="b">
        <f>IF([1]Sheet1!BB98="","",[1]Sheet1!BB98)</f>
        <v>0</v>
      </c>
      <c r="BB98" t="b">
        <f>IF([1]Sheet1!BC98="","",[1]Sheet1!BC98)</f>
        <v>0</v>
      </c>
      <c r="BC98" t="b">
        <f>IF([1]Sheet1!BD98="","",[1]Sheet1!BD98)</f>
        <v>0</v>
      </c>
      <c r="BD98">
        <f>IF([1]Sheet1!BE98="","",[1]Sheet1!BE98)</f>
        <v>18.920000000000002</v>
      </c>
      <c r="BE98">
        <f>IF([1]Sheet1!BF98="","",[1]Sheet1!BF98)</f>
        <v>19.190000000000001</v>
      </c>
      <c r="BF98">
        <f>IF([1]Sheet1!BG98="","",[1]Sheet1!BG98)</f>
        <v>-13.44</v>
      </c>
      <c r="BG98">
        <f>IF([1]Sheet1!BH98="","",[1]Sheet1!BH98)</f>
        <v>45.77</v>
      </c>
      <c r="BH98">
        <f>IF([1]Sheet1!BI98="","",[1]Sheet1!BI98)</f>
        <v>36.51</v>
      </c>
      <c r="BI98">
        <f>IF([1]Sheet1!BJ98="","",[1]Sheet1!BJ98)</f>
        <v>46.27</v>
      </c>
      <c r="BJ98" t="b">
        <f>IF([1]Sheet1!BK98="","",[1]Sheet1!BK98)</f>
        <v>1</v>
      </c>
      <c r="BK98">
        <f>IF([1]Sheet1!BL98="","",[1]Sheet1!BL98)</f>
        <v>0.67</v>
      </c>
      <c r="BL98">
        <f>IF([1]Sheet1!BM98="","",[1]Sheet1!BM98)</f>
        <v>21.18</v>
      </c>
      <c r="BM98">
        <f>IF([1]Sheet1!BN98="","",[1]Sheet1!BN98)</f>
        <v>19.45</v>
      </c>
      <c r="BN98" t="str">
        <f>IF([1]Sheet1!BO98="","",[1]Sheet1!BO98)</f>
        <v>2024-01-31</v>
      </c>
      <c r="BO98" t="str">
        <f>IF([1]Sheet1!BP98="","",[1]Sheet1!BP98)</f>
        <v>HEALTHCARE</v>
      </c>
      <c r="BP98">
        <f>IF([1]Sheet1!BQ98="","",[1]Sheet1!BQ98)</f>
        <v>1329.7</v>
      </c>
      <c r="BQ98">
        <f>IF([1]Sheet1!BR98="","",[1]Sheet1!BR98)</f>
        <v>1.46</v>
      </c>
      <c r="BR98">
        <f>IF([1]Sheet1!BS98="","",[1]Sheet1!BS98)</f>
        <v>-6.85</v>
      </c>
      <c r="BS98">
        <f>IF([1]Sheet1!BT98="","",[1]Sheet1!BT98)</f>
        <v>-0.51</v>
      </c>
      <c r="BT98" t="b">
        <f>IF([1]Sheet1!BU98="","",[1]Sheet1!BU98)</f>
        <v>0</v>
      </c>
      <c r="BU98" t="b">
        <f>IF([1]Sheet1!BV98="","",[1]Sheet1!BV98)</f>
        <v>1</v>
      </c>
      <c r="BV98" t="str">
        <f>IF([1]Sheet1!BW98="","",[1]Sheet1!BW98)</f>
        <v>BULLISH</v>
      </c>
      <c r="BW98">
        <f>IF([1]Sheet1!BX98="","",[1]Sheet1!BX98)</f>
        <v>3.89</v>
      </c>
      <c r="BX98">
        <f>IF([1]Sheet1!BY98="","",[1]Sheet1!BY98)</f>
        <v>-0.28999999999999998</v>
      </c>
      <c r="BY98">
        <f>IF([1]Sheet1!BZ98="","",[1]Sheet1!BZ98)</f>
        <v>47.73</v>
      </c>
      <c r="BZ98">
        <f>IF([1]Sheet1!CA98="","",[1]Sheet1!CA98)</f>
        <v>1329.7</v>
      </c>
      <c r="CA98">
        <f>IF([1]Sheet1!CB98="","",[1]Sheet1!CB98)</f>
        <v>-13.44</v>
      </c>
      <c r="CB98" t="str">
        <f>IF([1]Sheet1!CC98="","",[1]Sheet1!CC98)</f>
        <v>Short Buildup</v>
      </c>
      <c r="CC98">
        <f>IF([1]Sheet1!CD98="","",[1]Sheet1!CD98)</f>
        <v>1.56</v>
      </c>
      <c r="CD98">
        <f>IF([1]Sheet1!CE98="","",[1]Sheet1!CE98)</f>
        <v>-0.51</v>
      </c>
      <c r="CE98">
        <f>IF([1]Sheet1!CF98="","",[1]Sheet1!CF98)</f>
        <v>-40.46</v>
      </c>
      <c r="CF98" t="str">
        <f>IF([1]Sheet1!CG98="","",[1]Sheet1!CG98)</f>
        <v>Short Buildup</v>
      </c>
      <c r="CG98">
        <f>IF([1]Sheet1!CH98="","",[1]Sheet1!CH98)</f>
        <v>69.84</v>
      </c>
      <c r="CH98" t="str">
        <f>IF([1]Sheet1!CI98="","",[1]Sheet1!CI98)</f>
        <v>NSE:SUNPHARMA1!</v>
      </c>
      <c r="CI98">
        <f>IF([1]Sheet1!CJ98="","",[1]Sheet1!CJ98)</f>
        <v>18</v>
      </c>
      <c r="CJ98">
        <f>IF([1]Sheet1!CK98="","",[1]Sheet1!CK98)</f>
        <v>1320.6</v>
      </c>
      <c r="CK98">
        <f>IF([1]Sheet1!CL98="","",[1]Sheet1!CL98)</f>
        <v>0</v>
      </c>
      <c r="CL98">
        <f>IF([1]Sheet1!CM98="","",[1]Sheet1!CM98)</f>
        <v>0</v>
      </c>
      <c r="CM98" t="str">
        <f>IF([1]Sheet1!CN98="","",[1]Sheet1!CN98)</f>
        <v>Buy</v>
      </c>
      <c r="CN98" t="str">
        <f>IF([1]Sheet1!CO98="","",[1]Sheet1!CO98)</f>
        <v>LAST_LOSER</v>
      </c>
      <c r="CO98">
        <f>IF([1]Sheet1!CP98="","",[1]Sheet1!CP98)</f>
        <v>16</v>
      </c>
      <c r="CP98" t="str">
        <f>IF([1]Sheet1!CQ98="","",[1]Sheet1!CQ98)</f>
        <v/>
      </c>
      <c r="CQ98" t="str">
        <f>IF([1]Sheet1!CR98="","",[1]Sheet1!CR98)</f>
        <v>BEARISH</v>
      </c>
      <c r="CR98" t="str">
        <f>IF([1]Sheet1!CS98="","",[1]Sheet1!CS98)</f>
        <v>BEARISH</v>
      </c>
      <c r="CS98" t="b">
        <f>IF([1]Sheet1!CT98="","",[1]Sheet1!CT98)</f>
        <v>0</v>
      </c>
      <c r="CT98" t="str">
        <f>IF([1]Sheet1!CU98="","",[1]Sheet1!CU98)</f>
        <v>na</v>
      </c>
      <c r="CU98" t="str">
        <f>IF([1]Sheet1!CV98="","",[1]Sheet1!CV98)</f>
        <v>na</v>
      </c>
      <c r="CV98" t="str">
        <f>IF([1]Sheet1!CW98="","",[1]Sheet1!CW98)</f>
        <v>BEARISH</v>
      </c>
      <c r="CW98">
        <f>IF([1]Sheet1!CX98="","",[1]Sheet1!CX98)</f>
        <v>1</v>
      </c>
      <c r="CX98">
        <f>IF([1]Sheet1!CY98="","",[1]Sheet1!CY98)</f>
        <v>1</v>
      </c>
      <c r="CY98" t="b">
        <f>IF([1]Sheet1!CZ98="","",[1]Sheet1!CZ98)</f>
        <v>1</v>
      </c>
      <c r="CZ98">
        <f>IF([1]Sheet1!DA98="","",[1]Sheet1!DA98)</f>
        <v>9.43</v>
      </c>
      <c r="DA98">
        <f>IF([1]Sheet1!DB98="","",[1]Sheet1!DB98)</f>
        <v>9.58</v>
      </c>
      <c r="DB98" t="str">
        <f>IF([1]Sheet1!DC98="","",[1]Sheet1!DC98)</f>
        <v/>
      </c>
      <c r="DC98" t="b">
        <f t="shared" si="4"/>
        <v>0</v>
      </c>
      <c r="DD98" t="b">
        <f t="shared" si="5"/>
        <v>0</v>
      </c>
      <c r="DE98" t="b">
        <f t="shared" si="6"/>
        <v>0</v>
      </c>
      <c r="DF98" t="b">
        <f t="shared" si="7"/>
        <v>0</v>
      </c>
      <c r="DG98" t="str">
        <f>IF([1]Sheet1!DH98="","",[1]Sheet1!DH98)</f>
        <v/>
      </c>
    </row>
    <row r="99" spans="1:111" x14ac:dyDescent="0.25">
      <c r="A99" t="str">
        <f>IF([1]Sheet1!B99="","",[1]Sheet1!B99)</f>
        <v>LT</v>
      </c>
      <c r="B99">
        <f>IF([1]Sheet1!C99="","",[1]Sheet1!C99)</f>
        <v>300</v>
      </c>
      <c r="C99">
        <f>IF([1]Sheet1!D99="","",[1]Sheet1!D99)</f>
        <v>20</v>
      </c>
      <c r="D99">
        <f>IF([1]Sheet1!E99="","",[1]Sheet1!E99)</f>
        <v>9000</v>
      </c>
      <c r="E99" t="str">
        <f>IF([1]Sheet1!F99="","",[1]Sheet1!F99)</f>
        <v>Industrial Services</v>
      </c>
      <c r="F99" t="str">
        <f>IF([1]Sheet1!G99="","",[1]Sheet1!G99)</f>
        <v>Engineering &amp; Construction</v>
      </c>
      <c r="G99" t="str">
        <f>IF([1]Sheet1!H99="","",[1]Sheet1!H99)</f>
        <v xml:space="preserve">LARSEN &amp; TOUBRO LTD.                </v>
      </c>
      <c r="H99" t="str">
        <f>IF([1]Sheet1!I99="","",[1]Sheet1!I99)</f>
        <v>LT</v>
      </c>
      <c r="I99" t="str">
        <f>IF([1]Sheet1!J99="","",[1]Sheet1!J99)</f>
        <v>NSE:LT!1</v>
      </c>
      <c r="J99" t="str">
        <f>IF([1]Sheet1!K99="","",[1]Sheet1!K99)</f>
        <v>Larsen &amp; Toubro Ltd.</v>
      </c>
      <c r="K99" t="str">
        <f>IF([1]Sheet1!L99="","",[1]Sheet1!L99)</f>
        <v>#fc5a5a54</v>
      </c>
      <c r="L99">
        <f>IF([1]Sheet1!M99="","",[1]Sheet1!M99)</f>
        <v>3629.9</v>
      </c>
      <c r="M99">
        <f>IF([1]Sheet1!N99="","",[1]Sheet1!N99)</f>
        <v>-0.61875429999999998</v>
      </c>
      <c r="N99">
        <f>IF([1]Sheet1!O99="","",[1]Sheet1!O99)</f>
        <v>-22.6</v>
      </c>
      <c r="O99">
        <f>IF([1]Sheet1!P99="","",[1]Sheet1!P99)</f>
        <v>8048400</v>
      </c>
      <c r="P99">
        <f>IF([1]Sheet1!Q99="","",[1]Sheet1!Q99)</f>
        <v>-0.84636140000000004</v>
      </c>
      <c r="Q99">
        <f>IF([1]Sheet1!R99="","",[1]Sheet1!R99)</f>
        <v>-68700</v>
      </c>
      <c r="R99">
        <f>IF([1]Sheet1!S99="","",[1]Sheet1!S99)</f>
        <v>3414</v>
      </c>
      <c r="S99">
        <f>IF([1]Sheet1!T99="","",[1]Sheet1!T99)</f>
        <v>-0.61875429999999998</v>
      </c>
      <c r="T99">
        <f>IF([1]Sheet1!U99="","",[1]Sheet1!U99)</f>
        <v>-4548</v>
      </c>
      <c r="U99" t="str">
        <f>IF([1]Sheet1!V99="","",[1]Sheet1!V99)</f>
        <v>Long Unwinding</v>
      </c>
      <c r="V99">
        <f>IF([1]Sheet1!W99="","",[1]Sheet1!W99)</f>
        <v>3620</v>
      </c>
      <c r="W99">
        <f>IF([1]Sheet1!X99="","",[1]Sheet1!X99)</f>
        <v>3600</v>
      </c>
      <c r="X99">
        <f>IF([1]Sheet1!Y99="","",[1]Sheet1!Y99)</f>
        <v>3580</v>
      </c>
      <c r="Y99">
        <f>IF([1]Sheet1!Z99="","",[1]Sheet1!Z99)</f>
        <v>3560</v>
      </c>
      <c r="Z99">
        <f>IF([1]Sheet1!AA99="","",[1]Sheet1!AA99)</f>
        <v>3540</v>
      </c>
      <c r="AA99">
        <f>IF([1]Sheet1!AB99="","",[1]Sheet1!AB99)</f>
        <v>3640</v>
      </c>
      <c r="AB99">
        <f>IF([1]Sheet1!AC99="","",[1]Sheet1!AC99)</f>
        <v>3660</v>
      </c>
      <c r="AC99">
        <f>IF([1]Sheet1!AD99="","",[1]Sheet1!AD99)</f>
        <v>3680</v>
      </c>
      <c r="AD99">
        <f>IF([1]Sheet1!AE99="","",[1]Sheet1!AE99)</f>
        <v>3700</v>
      </c>
      <c r="AE99" t="str">
        <f>IF([1]Sheet1!AF99="","",[1]Sheet1!AF99)</f>
        <v>3,646.00</v>
      </c>
      <c r="AF99" t="str">
        <f>IF([1]Sheet1!AG99="","",[1]Sheet1!AG99)</f>
        <v>3,667.00</v>
      </c>
      <c r="AG99" t="str">
        <f>IF([1]Sheet1!AH99="","",[1]Sheet1!AH99)</f>
        <v>21.00</v>
      </c>
      <c r="AH99" t="str">
        <f>IF([1]Sheet1!AI99="","",[1]Sheet1!AI99)</f>
        <v>0.58</v>
      </c>
      <c r="AI99" t="str">
        <f>IF([1]Sheet1!AJ99="","",[1]Sheet1!AJ99)</f>
        <v>3,667.00</v>
      </c>
      <c r="AJ99">
        <f>IF([1]Sheet1!AK99="","",[1]Sheet1!AK99)</f>
        <v>1960</v>
      </c>
      <c r="AK99" t="str">
        <f>IF([1]Sheet1!AL99="","",[1]Sheet1!AL99)</f>
        <v>0.72</v>
      </c>
      <c r="AL99" t="str">
        <f>IF([1]Sheet1!AM99="","",[1]Sheet1!AM99)</f>
        <v>-</v>
      </c>
      <c r="AM99" t="str">
        <f>IF([1]Sheet1!AN99="","",[1]Sheet1!AN99)</f>
        <v>-</v>
      </c>
      <c r="AN99" t="str">
        <f>IF([1]Sheet1!AO99="","",[1]Sheet1!AO99)</f>
        <v>-</v>
      </c>
      <c r="AO99" t="str">
        <f>IF([1]Sheet1!AP99="","",[1]Sheet1!AP99)</f>
        <v>VR84</v>
      </c>
      <c r="AP99" t="b">
        <f>IF([1]Sheet1!AQ99="","",[1]Sheet1!AQ99)</f>
        <v>0</v>
      </c>
      <c r="AQ99">
        <f>IF([1]Sheet1!AR99="","",[1]Sheet1!AR99)</f>
        <v>0</v>
      </c>
      <c r="AR99">
        <f>IF([1]Sheet1!AS99="","",[1]Sheet1!AS99)</f>
        <v>0</v>
      </c>
      <c r="AS99">
        <f>IF([1]Sheet1!AT99="","",[1]Sheet1!AT99)</f>
        <v>0</v>
      </c>
      <c r="AT99">
        <f>IF([1]Sheet1!AU99="","",[1]Sheet1!AU99)</f>
        <v>0</v>
      </c>
      <c r="AU99">
        <f>IF([1]Sheet1!AV99="","",[1]Sheet1!AV99)</f>
        <v>0</v>
      </c>
      <c r="AV99">
        <f>IF([1]Sheet1!AW99="","",[1]Sheet1!AW99)</f>
        <v>0</v>
      </c>
      <c r="AW99">
        <f>IF([1]Sheet1!AX99="","",[1]Sheet1!AX99)</f>
        <v>0</v>
      </c>
      <c r="AX99">
        <f>IF([1]Sheet1!AY99="","",[1]Sheet1!AY99)</f>
        <v>0</v>
      </c>
      <c r="AY99">
        <f>IF([1]Sheet1!AZ99="","",[1]Sheet1!AZ99)</f>
        <v>0</v>
      </c>
      <c r="AZ99" t="b">
        <f>IF([1]Sheet1!BA99="","",[1]Sheet1!BA99)</f>
        <v>0</v>
      </c>
      <c r="BA99" t="b">
        <f>IF([1]Sheet1!BB99="","",[1]Sheet1!BB99)</f>
        <v>0</v>
      </c>
      <c r="BB99" t="b">
        <f>IF([1]Sheet1!BC99="","",[1]Sheet1!BC99)</f>
        <v>0</v>
      </c>
      <c r="BC99" t="b">
        <f>IF([1]Sheet1!BD99="","",[1]Sheet1!BD99)</f>
        <v>0</v>
      </c>
      <c r="BD99">
        <f>IF([1]Sheet1!BE99="","",[1]Sheet1!BE99)</f>
        <v>18.22</v>
      </c>
      <c r="BE99">
        <f>IF([1]Sheet1!BF99="","",[1]Sheet1!BF99)</f>
        <v>17.43</v>
      </c>
      <c r="BF99">
        <f>IF([1]Sheet1!BG99="","",[1]Sheet1!BG99)</f>
        <v>-21.34</v>
      </c>
      <c r="BG99">
        <f>IF([1]Sheet1!BH99="","",[1]Sheet1!BH99)</f>
        <v>8.67</v>
      </c>
      <c r="BH99">
        <f>IF([1]Sheet1!BI99="","",[1]Sheet1!BI99)</f>
        <v>20.63</v>
      </c>
      <c r="BI99">
        <f>IF([1]Sheet1!BJ99="","",[1]Sheet1!BJ99)</f>
        <v>13.82</v>
      </c>
      <c r="BJ99" t="b">
        <f>IF([1]Sheet1!BK99="","",[1]Sheet1!BK99)</f>
        <v>1</v>
      </c>
      <c r="BK99">
        <f>IF([1]Sheet1!BL99="","",[1]Sheet1!BL99)</f>
        <v>0.6</v>
      </c>
      <c r="BL99">
        <f>IF([1]Sheet1!BM99="","",[1]Sheet1!BM99)</f>
        <v>22.02</v>
      </c>
      <c r="BM99">
        <f>IF([1]Sheet1!BN99="","",[1]Sheet1!BN99)</f>
        <v>16.64</v>
      </c>
      <c r="BN99" t="str">
        <f>IF([1]Sheet1!BO99="","",[1]Sheet1!BO99)</f>
        <v>2024-01-30</v>
      </c>
      <c r="BO99" t="str">
        <f>IF([1]Sheet1!BP99="","",[1]Sheet1!BP99)</f>
        <v>CONSTRUCTION</v>
      </c>
      <c r="BP99">
        <f>IF([1]Sheet1!BQ99="","",[1]Sheet1!BQ99)</f>
        <v>3635.5</v>
      </c>
      <c r="BQ99">
        <f>IF([1]Sheet1!BR99="","",[1]Sheet1!BR99)</f>
        <v>1.26</v>
      </c>
      <c r="BR99">
        <f>IF([1]Sheet1!BS99="","",[1]Sheet1!BS99)</f>
        <v>-17</v>
      </c>
      <c r="BS99">
        <f>IF([1]Sheet1!BT99="","",[1]Sheet1!BT99)</f>
        <v>-0.47</v>
      </c>
      <c r="BT99" t="b">
        <f>IF([1]Sheet1!BU99="","",[1]Sheet1!BU99)</f>
        <v>0</v>
      </c>
      <c r="BU99" t="b">
        <f>IF([1]Sheet1!BV99="","",[1]Sheet1!BV99)</f>
        <v>1</v>
      </c>
      <c r="BV99" t="str">
        <f>IF([1]Sheet1!BW99="","",[1]Sheet1!BW99)</f>
        <v>BEARISH</v>
      </c>
      <c r="BW99">
        <f>IF([1]Sheet1!BX99="","",[1]Sheet1!BX99)</f>
        <v>0.09</v>
      </c>
      <c r="BX99">
        <f>IF([1]Sheet1!BY99="","",[1]Sheet1!BY99)</f>
        <v>2.27</v>
      </c>
      <c r="BY99">
        <f>IF([1]Sheet1!BZ99="","",[1]Sheet1!BZ99)</f>
        <v>46.32</v>
      </c>
      <c r="BZ99">
        <f>IF([1]Sheet1!CA99="","",[1]Sheet1!CA99)</f>
        <v>3635.5</v>
      </c>
      <c r="CA99">
        <f>IF([1]Sheet1!CB99="","",[1]Sheet1!CB99)</f>
        <v>-21.34</v>
      </c>
      <c r="CB99" t="str">
        <f>IF([1]Sheet1!CC99="","",[1]Sheet1!CC99)</f>
        <v>Long Buildup</v>
      </c>
      <c r="CC99">
        <f>IF([1]Sheet1!CD99="","",[1]Sheet1!CD99)</f>
        <v>5.1100000000000003</v>
      </c>
      <c r="CD99">
        <f>IF([1]Sheet1!CE99="","",[1]Sheet1!CE99)</f>
        <v>-0.47</v>
      </c>
      <c r="CE99">
        <f>IF([1]Sheet1!CF99="","",[1]Sheet1!CF99)</f>
        <v>-51.44</v>
      </c>
      <c r="CF99" t="str">
        <f>IF([1]Sheet1!CG99="","",[1]Sheet1!CG99)</f>
        <v>Short Buildup</v>
      </c>
      <c r="CG99">
        <f>IF([1]Sheet1!CH99="","",[1]Sheet1!CH99)</f>
        <v>79.37</v>
      </c>
      <c r="CH99" t="str">
        <f>IF([1]Sheet1!CI99="","",[1]Sheet1!CI99)</f>
        <v>NSE:LT1!</v>
      </c>
      <c r="CI99">
        <f>IF([1]Sheet1!CJ99="","",[1]Sheet1!CJ99)</f>
        <v>78</v>
      </c>
      <c r="CJ99">
        <f>IF([1]Sheet1!CK99="","",[1]Sheet1!CK99)</f>
        <v>3536.55</v>
      </c>
      <c r="CK99">
        <f>IF([1]Sheet1!CL99="","",[1]Sheet1!CL99)</f>
        <v>439</v>
      </c>
      <c r="CL99">
        <f>IF([1]Sheet1!CM99="","",[1]Sheet1!CM99)</f>
        <v>3017.2</v>
      </c>
      <c r="CM99" t="str">
        <f>IF([1]Sheet1!CN99="","",[1]Sheet1!CN99)</f>
        <v>Buy</v>
      </c>
      <c r="CN99" t="str">
        <f>IF([1]Sheet1!CO99="","",[1]Sheet1!CO99)</f>
        <v>LAST_LOSER</v>
      </c>
      <c r="CO99">
        <f>IF([1]Sheet1!CP99="","",[1]Sheet1!CP99)</f>
        <v>43</v>
      </c>
      <c r="CP99">
        <f>IF([1]Sheet1!CQ99="","",[1]Sheet1!CQ99)</f>
        <v>3500</v>
      </c>
      <c r="CQ99" t="str">
        <f>IF([1]Sheet1!CR99="","",[1]Sheet1!CR99)</f>
        <v>BULLISH</v>
      </c>
      <c r="CR99" t="str">
        <f>IF([1]Sheet1!CS99="","",[1]Sheet1!CS99)</f>
        <v>BEARISH</v>
      </c>
      <c r="CS99" t="b">
        <f>IF([1]Sheet1!CT99="","",[1]Sheet1!CT99)</f>
        <v>0</v>
      </c>
      <c r="CT99" t="str">
        <f>IF([1]Sheet1!CU99="","",[1]Sheet1!CU99)</f>
        <v>na</v>
      </c>
      <c r="CU99" t="str">
        <f>IF([1]Sheet1!CV99="","",[1]Sheet1!CV99)</f>
        <v>BEARISH_ALIGNMENT</v>
      </c>
      <c r="CV99" t="str">
        <f>IF([1]Sheet1!CW99="","",[1]Sheet1!CW99)</f>
        <v>BULLISH</v>
      </c>
      <c r="CW99">
        <f>IF([1]Sheet1!CX99="","",[1]Sheet1!CX99)</f>
        <v>14</v>
      </c>
      <c r="CX99">
        <f>IF([1]Sheet1!CY99="","",[1]Sheet1!CY99)</f>
        <v>590</v>
      </c>
      <c r="CY99" t="b">
        <f>IF([1]Sheet1!CZ99="","",[1]Sheet1!CZ99)</f>
        <v>0</v>
      </c>
      <c r="CZ99">
        <f>IF([1]Sheet1!DA99="","",[1]Sheet1!DA99)</f>
        <v>7.16</v>
      </c>
      <c r="DA99">
        <f>IF([1]Sheet1!DB99="","",[1]Sheet1!DB99)</f>
        <v>6.99</v>
      </c>
      <c r="DB99" t="str">
        <f>IF([1]Sheet1!DC99="","",[1]Sheet1!DC99)</f>
        <v/>
      </c>
      <c r="DC99" t="b">
        <f t="shared" si="4"/>
        <v>0</v>
      </c>
      <c r="DD99" t="b">
        <f t="shared" si="5"/>
        <v>0</v>
      </c>
      <c r="DE99" t="b">
        <f t="shared" si="6"/>
        <v>0</v>
      </c>
      <c r="DF99" t="b">
        <f t="shared" si="7"/>
        <v>0</v>
      </c>
      <c r="DG99" t="str">
        <f>IF([1]Sheet1!DH99="","",[1]Sheet1!DH99)</f>
        <v/>
      </c>
    </row>
    <row r="100" spans="1:111" x14ac:dyDescent="0.25">
      <c r="A100" t="str">
        <f>IF([1]Sheet1!B100="","",[1]Sheet1!B100)</f>
        <v>PAGEIND</v>
      </c>
      <c r="B100">
        <f>IF([1]Sheet1!C100="","",[1]Sheet1!C100)</f>
        <v>15</v>
      </c>
      <c r="C100">
        <f>IF([1]Sheet1!D100="","",[1]Sheet1!D100)</f>
        <v>250</v>
      </c>
      <c r="D100">
        <f>IF([1]Sheet1!E100="","",[1]Sheet1!E100)</f>
        <v>600</v>
      </c>
      <c r="E100" t="str">
        <f>IF([1]Sheet1!F100="","",[1]Sheet1!F100)</f>
        <v>Consumer Non-Durables</v>
      </c>
      <c r="F100" t="str">
        <f>IF([1]Sheet1!G100="","",[1]Sheet1!G100)</f>
        <v>Apparel/Footwear</v>
      </c>
      <c r="G100" t="str">
        <f>IF([1]Sheet1!H100="","",[1]Sheet1!H100)</f>
        <v xml:space="preserve">PAGE INDUSTRIES LTD                 </v>
      </c>
      <c r="H100" t="str">
        <f>IF([1]Sheet1!I100="","",[1]Sheet1!I100)</f>
        <v>PAGEIND</v>
      </c>
      <c r="I100" t="str">
        <f>IF([1]Sheet1!J100="","",[1]Sheet1!J100)</f>
        <v>NSE:PAGEIND!1</v>
      </c>
      <c r="J100" t="str">
        <f>IF([1]Sheet1!K100="","",[1]Sheet1!K100)</f>
        <v>Page Industries Ltd.</v>
      </c>
      <c r="K100" t="str">
        <f>IF([1]Sheet1!L100="","",[1]Sheet1!L100)</f>
        <v>#fc5a5a54</v>
      </c>
      <c r="L100">
        <f>IF([1]Sheet1!M100="","",[1]Sheet1!M100)</f>
        <v>37486.1</v>
      </c>
      <c r="M100">
        <f>IF([1]Sheet1!N100="","",[1]Sheet1!N100)</f>
        <v>-0.61759240000000004</v>
      </c>
      <c r="N100">
        <f>IF([1]Sheet1!O100="","",[1]Sheet1!O100)</f>
        <v>-232.95</v>
      </c>
      <c r="O100">
        <f>IF([1]Sheet1!P100="","",[1]Sheet1!P100)</f>
        <v>164310</v>
      </c>
      <c r="P100">
        <f>IF([1]Sheet1!Q100="","",[1]Sheet1!Q100)</f>
        <v>-2.8728498</v>
      </c>
      <c r="Q100">
        <f>IF([1]Sheet1!R100="","",[1]Sheet1!R100)</f>
        <v>-4860</v>
      </c>
      <c r="R100">
        <f>IF([1]Sheet1!S100="","",[1]Sheet1!S100)</f>
        <v>1245</v>
      </c>
      <c r="S100">
        <f>IF([1]Sheet1!T100="","",[1]Sheet1!T100)</f>
        <v>-0.61759240000000004</v>
      </c>
      <c r="T100">
        <f>IF([1]Sheet1!U100="","",[1]Sheet1!U100)</f>
        <v>-620</v>
      </c>
      <c r="U100" t="str">
        <f>IF([1]Sheet1!V100="","",[1]Sheet1!V100)</f>
        <v>Long Unwinding</v>
      </c>
      <c r="V100">
        <f>IF([1]Sheet1!W100="","",[1]Sheet1!W100)</f>
        <v>37250</v>
      </c>
      <c r="W100">
        <f>IF([1]Sheet1!X100="","",[1]Sheet1!X100)</f>
        <v>37000</v>
      </c>
      <c r="X100">
        <f>IF([1]Sheet1!Y100="","",[1]Sheet1!Y100)</f>
        <v>36750</v>
      </c>
      <c r="Y100">
        <f>IF([1]Sheet1!Z100="","",[1]Sheet1!Z100)</f>
        <v>36500</v>
      </c>
      <c r="Z100">
        <f>IF([1]Sheet1!AA100="","",[1]Sheet1!AA100)</f>
        <v>36250</v>
      </c>
      <c r="AA100">
        <f>IF([1]Sheet1!AB100="","",[1]Sheet1!AB100)</f>
        <v>37500</v>
      </c>
      <c r="AB100">
        <f>IF([1]Sheet1!AC100="","",[1]Sheet1!AC100)</f>
        <v>37750</v>
      </c>
      <c r="AC100">
        <f>IF([1]Sheet1!AD100="","",[1]Sheet1!AD100)</f>
        <v>38000</v>
      </c>
      <c r="AD100">
        <f>IF([1]Sheet1!AE100="","",[1]Sheet1!AE100)</f>
        <v>38250</v>
      </c>
      <c r="AE100" t="str">
        <f>IF([1]Sheet1!AF100="","",[1]Sheet1!AF100)</f>
        <v>37,654.10</v>
      </c>
      <c r="AF100" t="str">
        <f>IF([1]Sheet1!AG100="","",[1]Sheet1!AG100)</f>
        <v>37,710.00</v>
      </c>
      <c r="AG100" t="str">
        <f>IF([1]Sheet1!AH100="","",[1]Sheet1!AH100)</f>
        <v>55.90</v>
      </c>
      <c r="AH100" t="str">
        <f>IF([1]Sheet1!AI100="","",[1]Sheet1!AI100)</f>
        <v>0.15</v>
      </c>
      <c r="AI100" t="str">
        <f>IF([1]Sheet1!AJ100="","",[1]Sheet1!AJ100)</f>
        <v>37,710.00</v>
      </c>
      <c r="AJ100">
        <f>IF([1]Sheet1!AK100="","",[1]Sheet1!AK100)</f>
        <v>9</v>
      </c>
      <c r="AK100" t="str">
        <f>IF([1]Sheet1!AL100="","",[1]Sheet1!AL100)</f>
        <v>0.03</v>
      </c>
      <c r="AL100" t="str">
        <f>IF([1]Sheet1!AM100="","",[1]Sheet1!AM100)</f>
        <v>-</v>
      </c>
      <c r="AM100" t="str">
        <f>IF([1]Sheet1!AN100="","",[1]Sheet1!AN100)</f>
        <v>-</v>
      </c>
      <c r="AN100" t="str">
        <f>IF([1]Sheet1!AO100="","",[1]Sheet1!AO100)</f>
        <v>-</v>
      </c>
      <c r="AO100" t="str">
        <f>IF([1]Sheet1!AP100="","",[1]Sheet1!AP100)</f>
        <v>VR181</v>
      </c>
      <c r="AP100" t="b">
        <f>IF([1]Sheet1!AQ100="","",[1]Sheet1!AQ100)</f>
        <v>0</v>
      </c>
      <c r="AQ100">
        <f>IF([1]Sheet1!AR100="","",[1]Sheet1!AR100)</f>
        <v>0</v>
      </c>
      <c r="AR100">
        <f>IF([1]Sheet1!AS100="","",[1]Sheet1!AS100)</f>
        <v>0</v>
      </c>
      <c r="AS100">
        <f>IF([1]Sheet1!AT100="","",[1]Sheet1!AT100)</f>
        <v>0</v>
      </c>
      <c r="AT100">
        <f>IF([1]Sheet1!AU100="","",[1]Sheet1!AU100)</f>
        <v>0</v>
      </c>
      <c r="AU100">
        <f>IF([1]Sheet1!AV100="","",[1]Sheet1!AV100)</f>
        <v>0</v>
      </c>
      <c r="AV100">
        <f>IF([1]Sheet1!AW100="","",[1]Sheet1!AW100)</f>
        <v>0</v>
      </c>
      <c r="AW100">
        <f>IF([1]Sheet1!AX100="","",[1]Sheet1!AX100)</f>
        <v>0</v>
      </c>
      <c r="AX100">
        <f>IF([1]Sheet1!AY100="","",[1]Sheet1!AY100)</f>
        <v>0</v>
      </c>
      <c r="AY100">
        <f>IF([1]Sheet1!AZ100="","",[1]Sheet1!AZ100)</f>
        <v>0</v>
      </c>
      <c r="AZ100" t="b">
        <f>IF([1]Sheet1!BA100="","",[1]Sheet1!BA100)</f>
        <v>0</v>
      </c>
      <c r="BA100" t="b">
        <f>IF([1]Sheet1!BB100="","",[1]Sheet1!BB100)</f>
        <v>0</v>
      </c>
      <c r="BB100" t="b">
        <f>IF([1]Sheet1!BC100="","",[1]Sheet1!BC100)</f>
        <v>0</v>
      </c>
      <c r="BC100" t="b">
        <f>IF([1]Sheet1!BD100="","",[1]Sheet1!BD100)</f>
        <v>0</v>
      </c>
      <c r="BD100">
        <f>IF([1]Sheet1!BE100="","",[1]Sheet1!BE100)</f>
        <v>25.67</v>
      </c>
      <c r="BE100">
        <f>IF([1]Sheet1!BF100="","",[1]Sheet1!BF100)</f>
        <v>24.1</v>
      </c>
      <c r="BF100">
        <f>IF([1]Sheet1!BG100="","",[1]Sheet1!BG100)</f>
        <v>-18.03</v>
      </c>
      <c r="BG100">
        <f>IF([1]Sheet1!BH100="","",[1]Sheet1!BH100)</f>
        <v>22.98</v>
      </c>
      <c r="BH100">
        <f>IF([1]Sheet1!BI100="","",[1]Sheet1!BI100)</f>
        <v>36.51</v>
      </c>
      <c r="BI100">
        <f>IF([1]Sheet1!BJ100="","",[1]Sheet1!BJ100)</f>
        <v>24.24</v>
      </c>
      <c r="BJ100" t="b">
        <f>IF([1]Sheet1!BK100="","",[1]Sheet1!BK100)</f>
        <v>0</v>
      </c>
      <c r="BK100">
        <f>IF([1]Sheet1!BL100="","",[1]Sheet1!BL100)</f>
        <v>0.26</v>
      </c>
      <c r="BL100">
        <f>IF([1]Sheet1!BM100="","",[1]Sheet1!BM100)</f>
        <v>4.17</v>
      </c>
      <c r="BM100">
        <f>IF([1]Sheet1!BN100="","",[1]Sheet1!BN100)</f>
        <v>22.54</v>
      </c>
      <c r="BN100" t="str">
        <f>IF([1]Sheet1!BO100="","",[1]Sheet1!BO100)</f>
        <v>2024-02-08</v>
      </c>
      <c r="BO100" t="str">
        <f>IF([1]Sheet1!BP100="","",[1]Sheet1!BP100)</f>
        <v>TEXTILES</v>
      </c>
      <c r="BP100">
        <f>IF([1]Sheet1!BQ100="","",[1]Sheet1!BQ100)</f>
        <v>37591.4</v>
      </c>
      <c r="BQ100">
        <f>IF([1]Sheet1!BR100="","",[1]Sheet1!BR100)</f>
        <v>1.22</v>
      </c>
      <c r="BR100">
        <f>IF([1]Sheet1!BS100="","",[1]Sheet1!BS100)</f>
        <v>-127.65</v>
      </c>
      <c r="BS100">
        <f>IF([1]Sheet1!BT100="","",[1]Sheet1!BT100)</f>
        <v>-0.34</v>
      </c>
      <c r="BT100" t="b">
        <f>IF([1]Sheet1!BU100="","",[1]Sheet1!BU100)</f>
        <v>0</v>
      </c>
      <c r="BU100" t="b">
        <f>IF([1]Sheet1!BV100="","",[1]Sheet1!BV100)</f>
        <v>1</v>
      </c>
      <c r="BV100">
        <f>IF([1]Sheet1!BW100="","",[1]Sheet1!BW100)</f>
        <v>0</v>
      </c>
      <c r="BW100">
        <f>IF([1]Sheet1!BX100="","",[1]Sheet1!BX100)</f>
        <v>9.59</v>
      </c>
      <c r="BX100">
        <f>IF([1]Sheet1!BY100="","",[1]Sheet1!BY100)</f>
        <v>-0.4</v>
      </c>
      <c r="BY100">
        <f>IF([1]Sheet1!BZ100="","",[1]Sheet1!BZ100)</f>
        <v>28.18</v>
      </c>
      <c r="BZ100">
        <f>IF([1]Sheet1!CA100="","",[1]Sheet1!CA100)</f>
        <v>37591.4</v>
      </c>
      <c r="CA100">
        <f>IF([1]Sheet1!CB100="","",[1]Sheet1!CB100)</f>
        <v>-18.03</v>
      </c>
      <c r="CB100" t="str">
        <f>IF([1]Sheet1!CC100="","",[1]Sheet1!CC100)</f>
        <v>Short Buildup</v>
      </c>
      <c r="CC100">
        <f>IF([1]Sheet1!CD100="","",[1]Sheet1!CD100)</f>
        <v>2.15</v>
      </c>
      <c r="CD100">
        <f>IF([1]Sheet1!CE100="","",[1]Sheet1!CE100)</f>
        <v>-0.34</v>
      </c>
      <c r="CE100">
        <f>IF([1]Sheet1!CF100="","",[1]Sheet1!CF100)</f>
        <v>-29.43</v>
      </c>
      <c r="CF100" t="str">
        <f>IF([1]Sheet1!CG100="","",[1]Sheet1!CG100)</f>
        <v>Short Buildup</v>
      </c>
      <c r="CG100">
        <f>IF([1]Sheet1!CH100="","",[1]Sheet1!CH100)</f>
        <v>72.62</v>
      </c>
      <c r="CH100" t="str">
        <f>IF([1]Sheet1!CI100="","",[1]Sheet1!CI100)</f>
        <v>NSE:PAGEIND1!</v>
      </c>
      <c r="CI100">
        <f>IF([1]Sheet1!CJ100="","",[1]Sheet1!CJ100)</f>
        <v>0</v>
      </c>
      <c r="CJ100">
        <f>IF([1]Sheet1!CK100="","",[1]Sheet1!CK100)</f>
        <v>0</v>
      </c>
      <c r="CK100">
        <f>IF([1]Sheet1!CL100="","",[1]Sheet1!CL100)</f>
        <v>0</v>
      </c>
      <c r="CL100">
        <f>IF([1]Sheet1!CM100="","",[1]Sheet1!CM100)</f>
        <v>0</v>
      </c>
      <c r="CM100">
        <f>IF([1]Sheet1!CN100="","",[1]Sheet1!CN100)</f>
        <v>0</v>
      </c>
      <c r="CN100">
        <f>IF([1]Sheet1!CO100="","",[1]Sheet1!CO100)</f>
        <v>0</v>
      </c>
      <c r="CO100">
        <f>IF([1]Sheet1!CP100="","",[1]Sheet1!CP100)</f>
        <v>0</v>
      </c>
      <c r="CP100">
        <f>IF([1]Sheet1!CQ100="","",[1]Sheet1!CQ100)</f>
        <v>0</v>
      </c>
      <c r="CQ100" t="str">
        <f>IF([1]Sheet1!CR100="","",[1]Sheet1!CR100)</f>
        <v>BEARISH</v>
      </c>
      <c r="CR100" t="str">
        <f>IF([1]Sheet1!CS100="","",[1]Sheet1!CS100)</f>
        <v>BEARISH</v>
      </c>
      <c r="CS100" t="b">
        <f>IF([1]Sheet1!CT100="","",[1]Sheet1!CT100)</f>
        <v>0</v>
      </c>
      <c r="CT100" t="str">
        <f>IF([1]Sheet1!CU100="","",[1]Sheet1!CU100)</f>
        <v>na</v>
      </c>
      <c r="CU100" t="str">
        <f>IF([1]Sheet1!CV100="","",[1]Sheet1!CV100)</f>
        <v>na</v>
      </c>
      <c r="CV100" t="str">
        <f>IF([1]Sheet1!CW100="","",[1]Sheet1!CW100)</f>
        <v>na</v>
      </c>
      <c r="CW100">
        <f>IF([1]Sheet1!CX100="","",[1]Sheet1!CX100)</f>
        <v>0</v>
      </c>
      <c r="CX100">
        <f>IF([1]Sheet1!CY100="","",[1]Sheet1!CY100)</f>
        <v>0</v>
      </c>
      <c r="CY100" t="b">
        <f>IF([1]Sheet1!CZ100="","",[1]Sheet1!CZ100)</f>
        <v>0</v>
      </c>
      <c r="CZ100">
        <f>IF([1]Sheet1!DA100="","",[1]Sheet1!DA100)</f>
        <v>31.64</v>
      </c>
      <c r="DA100">
        <f>IF([1]Sheet1!DB100="","",[1]Sheet1!DB100)</f>
        <v>32.46</v>
      </c>
      <c r="DB100" t="str">
        <f>IF([1]Sheet1!DC100="","",[1]Sheet1!DC100)</f>
        <v/>
      </c>
      <c r="DC100" t="b">
        <f t="shared" si="4"/>
        <v>0</v>
      </c>
      <c r="DD100" t="b">
        <f t="shared" si="5"/>
        <v>0</v>
      </c>
      <c r="DE100" t="b">
        <f t="shared" si="6"/>
        <v>0</v>
      </c>
      <c r="DF100" t="b">
        <f t="shared" si="7"/>
        <v>0</v>
      </c>
      <c r="DG100" t="str">
        <f>IF([1]Sheet1!DH100="","",[1]Sheet1!DH100)</f>
        <v/>
      </c>
    </row>
    <row r="101" spans="1:111" x14ac:dyDescent="0.25">
      <c r="A101" t="str">
        <f>IF([1]Sheet1!B101="","",[1]Sheet1!B101)</f>
        <v>FEDERALBNK</v>
      </c>
      <c r="B101">
        <f>IF([1]Sheet1!C101="","",[1]Sheet1!C101)</f>
        <v>5000</v>
      </c>
      <c r="C101">
        <f>IF([1]Sheet1!D101="","",[1]Sheet1!D101)</f>
        <v>1</v>
      </c>
      <c r="D101">
        <f>IF([1]Sheet1!E101="","",[1]Sheet1!E101)</f>
        <v>150000</v>
      </c>
      <c r="E101" t="str">
        <f>IF([1]Sheet1!F101="","",[1]Sheet1!F101)</f>
        <v>Finance</v>
      </c>
      <c r="F101" t="str">
        <f>IF([1]Sheet1!G101="","",[1]Sheet1!G101)</f>
        <v>Regional Banks</v>
      </c>
      <c r="G101" t="str">
        <f>IF([1]Sheet1!H101="","",[1]Sheet1!H101)</f>
        <v xml:space="preserve">FEDERAL BANK LTD                    </v>
      </c>
      <c r="H101" t="str">
        <f>IF([1]Sheet1!I101="","",[1]Sheet1!I101)</f>
        <v>FEDERALBNK</v>
      </c>
      <c r="I101" t="str">
        <f>IF([1]Sheet1!J101="","",[1]Sheet1!J101)</f>
        <v>NSE:FEDERALBNK!1</v>
      </c>
      <c r="J101" t="str">
        <f>IF([1]Sheet1!K101="","",[1]Sheet1!K101)</f>
        <v>Federal Bank Ltd.</v>
      </c>
      <c r="K101" t="str">
        <f>IF([1]Sheet1!L101="","",[1]Sheet1!L101)</f>
        <v>#fc5a5a54</v>
      </c>
      <c r="L101">
        <f>IF([1]Sheet1!M101="","",[1]Sheet1!M101)</f>
        <v>145.69999999999999</v>
      </c>
      <c r="M101">
        <f>IF([1]Sheet1!N101="","",[1]Sheet1!N101)</f>
        <v>-0.6139154</v>
      </c>
      <c r="N101">
        <f>IF([1]Sheet1!O101="","",[1]Sheet1!O101)</f>
        <v>-0.9</v>
      </c>
      <c r="O101">
        <f>IF([1]Sheet1!P101="","",[1]Sheet1!P101)</f>
        <v>84035000</v>
      </c>
      <c r="P101">
        <f>IF([1]Sheet1!Q101="","",[1]Sheet1!Q101)</f>
        <v>-8.1032314999999997</v>
      </c>
      <c r="Q101">
        <f>IF([1]Sheet1!R101="","",[1]Sheet1!R101)</f>
        <v>-7410000</v>
      </c>
      <c r="R101">
        <f>IF([1]Sheet1!S101="","",[1]Sheet1!S101)</f>
        <v>3606</v>
      </c>
      <c r="S101">
        <f>IF([1]Sheet1!T101="","",[1]Sheet1!T101)</f>
        <v>-0.6139154</v>
      </c>
      <c r="T101">
        <f>IF([1]Sheet1!U101="","",[1]Sheet1!U101)</f>
        <v>-1666</v>
      </c>
      <c r="U101" t="str">
        <f>IF([1]Sheet1!V101="","",[1]Sheet1!V101)</f>
        <v>Long Unwinding</v>
      </c>
      <c r="V101">
        <f>IF([1]Sheet1!W101="","",[1]Sheet1!W101)</f>
        <v>145</v>
      </c>
      <c r="W101">
        <f>IF([1]Sheet1!X101="","",[1]Sheet1!X101)</f>
        <v>144</v>
      </c>
      <c r="X101">
        <f>IF([1]Sheet1!Y101="","",[1]Sheet1!Y101)</f>
        <v>143</v>
      </c>
      <c r="Y101">
        <f>IF([1]Sheet1!Z101="","",[1]Sheet1!Z101)</f>
        <v>142</v>
      </c>
      <c r="Z101">
        <f>IF([1]Sheet1!AA101="","",[1]Sheet1!AA101)</f>
        <v>141</v>
      </c>
      <c r="AA101">
        <f>IF([1]Sheet1!AB101="","",[1]Sheet1!AB101)</f>
        <v>146</v>
      </c>
      <c r="AB101">
        <f>IF([1]Sheet1!AC101="","",[1]Sheet1!AC101)</f>
        <v>147</v>
      </c>
      <c r="AC101">
        <f>IF([1]Sheet1!AD101="","",[1]Sheet1!AD101)</f>
        <v>148</v>
      </c>
      <c r="AD101">
        <f>IF([1]Sheet1!AE101="","",[1]Sheet1!AE101)</f>
        <v>149</v>
      </c>
      <c r="AE101" t="str">
        <f>IF([1]Sheet1!AF101="","",[1]Sheet1!AF101)</f>
        <v>146.55</v>
      </c>
      <c r="AF101" t="str">
        <f>IF([1]Sheet1!AG101="","",[1]Sheet1!AG101)</f>
        <v>148.00</v>
      </c>
      <c r="AG101" t="str">
        <f>IF([1]Sheet1!AH101="","",[1]Sheet1!AH101)</f>
        <v>1.45</v>
      </c>
      <c r="AH101" t="str">
        <f>IF([1]Sheet1!AI101="","",[1]Sheet1!AI101)</f>
        <v>0.99</v>
      </c>
      <c r="AI101" t="str">
        <f>IF([1]Sheet1!AJ101="","",[1]Sheet1!AJ101)</f>
        <v>148.00</v>
      </c>
      <c r="AJ101">
        <f>IF([1]Sheet1!AK101="","",[1]Sheet1!AK101)</f>
        <v>10594</v>
      </c>
      <c r="AK101" t="str">
        <f>IF([1]Sheet1!AL101="","",[1]Sheet1!AL101)</f>
        <v>0.16</v>
      </c>
      <c r="AL101" t="str">
        <f>IF([1]Sheet1!AM101="","",[1]Sheet1!AM101)</f>
        <v>-</v>
      </c>
      <c r="AM101" t="str">
        <f>IF([1]Sheet1!AN101="","",[1]Sheet1!AN101)</f>
        <v>-</v>
      </c>
      <c r="AN101" t="str">
        <f>IF([1]Sheet1!AO101="","",[1]Sheet1!AO101)</f>
        <v>-</v>
      </c>
      <c r="AO101" t="str">
        <f>IF([1]Sheet1!AP101="","",[1]Sheet1!AP101)</f>
        <v>VR42</v>
      </c>
      <c r="AP101" t="b">
        <f>IF([1]Sheet1!AQ101="","",[1]Sheet1!AQ101)</f>
        <v>0</v>
      </c>
      <c r="AQ101">
        <f>IF([1]Sheet1!AR101="","",[1]Sheet1!AR101)</f>
        <v>0</v>
      </c>
      <c r="AR101">
        <f>IF([1]Sheet1!AS101="","",[1]Sheet1!AS101)</f>
        <v>0</v>
      </c>
      <c r="AS101">
        <f>IF([1]Sheet1!AT101="","",[1]Sheet1!AT101)</f>
        <v>0</v>
      </c>
      <c r="AT101">
        <f>IF([1]Sheet1!AU101="","",[1]Sheet1!AU101)</f>
        <v>0</v>
      </c>
      <c r="AU101">
        <f>IF([1]Sheet1!AV101="","",[1]Sheet1!AV101)</f>
        <v>0</v>
      </c>
      <c r="AV101">
        <f>IF([1]Sheet1!AW101="","",[1]Sheet1!AW101)</f>
        <v>0</v>
      </c>
      <c r="AW101">
        <f>IF([1]Sheet1!AX101="","",[1]Sheet1!AX101)</f>
        <v>0</v>
      </c>
      <c r="AX101">
        <f>IF([1]Sheet1!AY101="","",[1]Sheet1!AY101)</f>
        <v>0</v>
      </c>
      <c r="AY101">
        <f>IF([1]Sheet1!AZ101="","",[1]Sheet1!AZ101)</f>
        <v>0</v>
      </c>
      <c r="AZ101" t="b">
        <f>IF([1]Sheet1!BA101="","",[1]Sheet1!BA101)</f>
        <v>0</v>
      </c>
      <c r="BA101" t="b">
        <f>IF([1]Sheet1!BB101="","",[1]Sheet1!BB101)</f>
        <v>0</v>
      </c>
      <c r="BB101" t="b">
        <f>IF([1]Sheet1!BC101="","",[1]Sheet1!BC101)</f>
        <v>0</v>
      </c>
      <c r="BC101" t="b">
        <f>IF([1]Sheet1!BD101="","",[1]Sheet1!BD101)</f>
        <v>0</v>
      </c>
      <c r="BD101">
        <f>IF([1]Sheet1!BE101="","",[1]Sheet1!BE101)</f>
        <v>35.81</v>
      </c>
      <c r="BE101">
        <f>IF([1]Sheet1!BF101="","",[1]Sheet1!BF101)</f>
        <v>32.71</v>
      </c>
      <c r="BF101">
        <f>IF([1]Sheet1!BG101="","",[1]Sheet1!BG101)</f>
        <v>-3.42</v>
      </c>
      <c r="BG101">
        <f>IF([1]Sheet1!BH101="","",[1]Sheet1!BH101)</f>
        <v>88.31</v>
      </c>
      <c r="BH101">
        <f>IF([1]Sheet1!BI101="","",[1]Sheet1!BI101)</f>
        <v>73.02</v>
      </c>
      <c r="BI101">
        <f>IF([1]Sheet1!BJ101="","",[1]Sheet1!BJ101)</f>
        <v>63.42</v>
      </c>
      <c r="BJ101" t="b">
        <f>IF([1]Sheet1!BK101="","",[1]Sheet1!BK101)</f>
        <v>1</v>
      </c>
      <c r="BK101">
        <f>IF([1]Sheet1!BL101="","",[1]Sheet1!BL101)</f>
        <v>0.46</v>
      </c>
      <c r="BL101">
        <f>IF([1]Sheet1!BM101="","",[1]Sheet1!BM101)</f>
        <v>4.7699999999999996</v>
      </c>
      <c r="BM101">
        <f>IF([1]Sheet1!BN101="","",[1]Sheet1!BN101)</f>
        <v>29.61</v>
      </c>
      <c r="BN101">
        <f>IF([1]Sheet1!BO101="","",[1]Sheet1!BO101)</f>
        <v>0</v>
      </c>
      <c r="BO101" t="str">
        <f>IF([1]Sheet1!BP101="","",[1]Sheet1!BP101)</f>
        <v>FINANCIAL SERVICES</v>
      </c>
      <c r="BP101">
        <f>IF([1]Sheet1!BQ101="","",[1]Sheet1!BQ101)</f>
        <v>146</v>
      </c>
      <c r="BQ101">
        <f>IF([1]Sheet1!BR101="","",[1]Sheet1!BR101)</f>
        <v>2.36</v>
      </c>
      <c r="BR101">
        <f>IF([1]Sheet1!BS101="","",[1]Sheet1!BS101)</f>
        <v>-0.6</v>
      </c>
      <c r="BS101">
        <f>IF([1]Sheet1!BT101="","",[1]Sheet1!BT101)</f>
        <v>-0.41</v>
      </c>
      <c r="BT101" t="b">
        <f>IF([1]Sheet1!BU101="","",[1]Sheet1!BU101)</f>
        <v>0</v>
      </c>
      <c r="BU101" t="b">
        <f>IF([1]Sheet1!BV101="","",[1]Sheet1!BV101)</f>
        <v>0</v>
      </c>
      <c r="BV101" t="str">
        <f>IF([1]Sheet1!BW101="","",[1]Sheet1!BW101)</f>
        <v>BEARISH</v>
      </c>
      <c r="BW101">
        <f>IF([1]Sheet1!BX101="","",[1]Sheet1!BX101)</f>
        <v>21.52</v>
      </c>
      <c r="BX101">
        <f>IF([1]Sheet1!BY101="","",[1]Sheet1!BY101)</f>
        <v>-4.92</v>
      </c>
      <c r="BY101">
        <f>IF([1]Sheet1!BZ101="","",[1]Sheet1!BZ101)</f>
        <v>44.85</v>
      </c>
      <c r="BZ101">
        <f>IF([1]Sheet1!CA101="","",[1]Sheet1!CA101)</f>
        <v>146</v>
      </c>
      <c r="CA101">
        <f>IF([1]Sheet1!CB101="","",[1]Sheet1!CB101)</f>
        <v>-3.42</v>
      </c>
      <c r="CB101" t="str">
        <f>IF([1]Sheet1!CC101="","",[1]Sheet1!CC101)</f>
        <v>Significant Short Buildup</v>
      </c>
      <c r="CC101">
        <f>IF([1]Sheet1!CD101="","",[1]Sheet1!CD101)</f>
        <v>8.59</v>
      </c>
      <c r="CD101">
        <f>IF([1]Sheet1!CE101="","",[1]Sheet1!CE101)</f>
        <v>-0.41</v>
      </c>
      <c r="CE101">
        <f>IF([1]Sheet1!CF101="","",[1]Sheet1!CF101)</f>
        <v>-20.38</v>
      </c>
      <c r="CF101" t="str">
        <f>IF([1]Sheet1!CG101="","",[1]Sheet1!CG101)</f>
        <v>Short Buildup</v>
      </c>
      <c r="CG101">
        <f>IF([1]Sheet1!CH101="","",[1]Sheet1!CH101)</f>
        <v>86.51</v>
      </c>
      <c r="CH101" t="str">
        <f>IF([1]Sheet1!CI101="","",[1]Sheet1!CI101)</f>
        <v>NSE:FEDERALBNK1!</v>
      </c>
      <c r="CI101">
        <f>IF([1]Sheet1!CJ101="","",[1]Sheet1!CJ101)</f>
        <v>85</v>
      </c>
      <c r="CJ101">
        <f>IF([1]Sheet1!CK101="","",[1]Sheet1!CK101)</f>
        <v>155.4</v>
      </c>
      <c r="CK101">
        <f>IF([1]Sheet1!CL101="","",[1]Sheet1!CL101)</f>
        <v>30</v>
      </c>
      <c r="CL101">
        <f>IF([1]Sheet1!CM101="","",[1]Sheet1!CM101)</f>
        <v>150.9</v>
      </c>
      <c r="CM101" t="str">
        <f>IF([1]Sheet1!CN101="","",[1]Sheet1!CN101)</f>
        <v>Sell</v>
      </c>
      <c r="CN101" t="str">
        <f>IF([1]Sheet1!CO101="","",[1]Sheet1!CO101)</f>
        <v>LAST_LOSER</v>
      </c>
      <c r="CO101">
        <f>IF([1]Sheet1!CP101="","",[1]Sheet1!CP101)</f>
        <v>31</v>
      </c>
      <c r="CP101">
        <f>IF([1]Sheet1!CQ101="","",[1]Sheet1!CQ101)</f>
        <v>155</v>
      </c>
      <c r="CQ101" t="str">
        <f>IF([1]Sheet1!CR101="","",[1]Sheet1!CR101)</f>
        <v>BEARISH</v>
      </c>
      <c r="CR101" t="str">
        <f>IF([1]Sheet1!CS101="","",[1]Sheet1!CS101)</f>
        <v>BEARISH</v>
      </c>
      <c r="CS101" t="b">
        <f>IF([1]Sheet1!CT101="","",[1]Sheet1!CT101)</f>
        <v>1</v>
      </c>
      <c r="CT101" t="str">
        <f>IF([1]Sheet1!CU101="","",[1]Sheet1!CU101)</f>
        <v>BEARISH_ALIGNMENT</v>
      </c>
      <c r="CU101" t="str">
        <f>IF([1]Sheet1!CV101="","",[1]Sheet1!CV101)</f>
        <v>BEARISH_ALIGNMENT</v>
      </c>
      <c r="CV101" t="str">
        <f>IF([1]Sheet1!CW101="","",[1]Sheet1!CW101)</f>
        <v>BEARISH</v>
      </c>
      <c r="CW101">
        <f>IF([1]Sheet1!CX101="","",[1]Sheet1!CX101)</f>
        <v>6</v>
      </c>
      <c r="CX101">
        <f>IF([1]Sheet1!CY101="","",[1]Sheet1!CY101)</f>
        <v>26</v>
      </c>
      <c r="CY101" t="b">
        <f>IF([1]Sheet1!CZ101="","",[1]Sheet1!CZ101)</f>
        <v>0</v>
      </c>
      <c r="CZ101">
        <f>IF([1]Sheet1!DA101="","",[1]Sheet1!DA101)</f>
        <v>63.61</v>
      </c>
      <c r="DA101">
        <f>IF([1]Sheet1!DB101="","",[1]Sheet1!DB101)</f>
        <v>64.760000000000005</v>
      </c>
      <c r="DB101" t="str">
        <f>IF([1]Sheet1!DC101="","",[1]Sheet1!DC101)</f>
        <v/>
      </c>
      <c r="DC101" t="b">
        <f t="shared" si="4"/>
        <v>0</v>
      </c>
      <c r="DD101" t="b">
        <f t="shared" si="5"/>
        <v>1</v>
      </c>
      <c r="DE101" t="b">
        <f t="shared" si="6"/>
        <v>0</v>
      </c>
      <c r="DF101" t="b">
        <f t="shared" si="7"/>
        <v>1</v>
      </c>
      <c r="DG101" t="str">
        <f>IF([1]Sheet1!DH101="","",[1]Sheet1!DH101)</f>
        <v/>
      </c>
    </row>
    <row r="102" spans="1:111" x14ac:dyDescent="0.25">
      <c r="A102" t="str">
        <f>IF([1]Sheet1!B102="","",[1]Sheet1!B102)</f>
        <v>SBICARD</v>
      </c>
      <c r="B102">
        <f>IF([1]Sheet1!C102="","",[1]Sheet1!C102)</f>
        <v>800</v>
      </c>
      <c r="C102">
        <f>IF([1]Sheet1!D102="","",[1]Sheet1!D102)</f>
        <v>10</v>
      </c>
      <c r="D102">
        <f>IF([1]Sheet1!E102="","",[1]Sheet1!E102)</f>
        <v>32000</v>
      </c>
      <c r="E102" t="str">
        <f>IF([1]Sheet1!F102="","",[1]Sheet1!F102)</f>
        <v>Finance</v>
      </c>
      <c r="F102" t="str">
        <f>IF([1]Sheet1!G102="","",[1]Sheet1!G102)</f>
        <v>Finance/Rental/Leasing</v>
      </c>
      <c r="G102" t="str">
        <f>IF([1]Sheet1!H102="","",[1]Sheet1!H102)</f>
        <v xml:space="preserve">SBI CARDS &amp; PAY SER LTD             </v>
      </c>
      <c r="H102" t="str">
        <f>IF([1]Sheet1!I102="","",[1]Sheet1!I102)</f>
        <v>SBICARD</v>
      </c>
      <c r="I102" t="str">
        <f>IF([1]Sheet1!J102="","",[1]Sheet1!J102)</f>
        <v>NSE:SBICARD!1</v>
      </c>
      <c r="J102" t="str">
        <f>IF([1]Sheet1!K102="","",[1]Sheet1!K102)</f>
        <v>SBI Cards and Payment Services Ltd.</v>
      </c>
      <c r="K102" t="str">
        <f>IF([1]Sheet1!L102="","",[1]Sheet1!L102)</f>
        <v>#fc5a5a53</v>
      </c>
      <c r="L102">
        <f>IF([1]Sheet1!M102="","",[1]Sheet1!M102)</f>
        <v>741.15</v>
      </c>
      <c r="M102">
        <f>IF([1]Sheet1!N102="","",[1]Sheet1!N102)</f>
        <v>-0.5968348</v>
      </c>
      <c r="N102">
        <f>IF([1]Sheet1!O102="","",[1]Sheet1!O102)</f>
        <v>-4.45</v>
      </c>
      <c r="O102">
        <f>IF([1]Sheet1!P102="","",[1]Sheet1!P102)</f>
        <v>16432800</v>
      </c>
      <c r="P102">
        <f>IF([1]Sheet1!Q102="","",[1]Sheet1!Q102)</f>
        <v>-0.73454790000000003</v>
      </c>
      <c r="Q102">
        <f>IF([1]Sheet1!R102="","",[1]Sheet1!R102)</f>
        <v>-121600</v>
      </c>
      <c r="R102">
        <f>IF([1]Sheet1!S102="","",[1]Sheet1!S102)</f>
        <v>2183</v>
      </c>
      <c r="S102">
        <f>IF([1]Sheet1!T102="","",[1]Sheet1!T102)</f>
        <v>-0.5968348</v>
      </c>
      <c r="T102">
        <f>IF([1]Sheet1!U102="","",[1]Sheet1!U102)</f>
        <v>-1827</v>
      </c>
      <c r="U102" t="str">
        <f>IF([1]Sheet1!V102="","",[1]Sheet1!V102)</f>
        <v>Long Unwinding</v>
      </c>
      <c r="V102">
        <f>IF([1]Sheet1!W102="","",[1]Sheet1!W102)</f>
        <v>740</v>
      </c>
      <c r="W102">
        <f>IF([1]Sheet1!X102="","",[1]Sheet1!X102)</f>
        <v>730</v>
      </c>
      <c r="X102">
        <f>IF([1]Sheet1!Y102="","",[1]Sheet1!Y102)</f>
        <v>720</v>
      </c>
      <c r="Y102">
        <f>IF([1]Sheet1!Z102="","",[1]Sheet1!Z102)</f>
        <v>710</v>
      </c>
      <c r="Z102">
        <f>IF([1]Sheet1!AA102="","",[1]Sheet1!AA102)</f>
        <v>700</v>
      </c>
      <c r="AA102">
        <f>IF([1]Sheet1!AB102="","",[1]Sheet1!AB102)</f>
        <v>750</v>
      </c>
      <c r="AB102">
        <f>IF([1]Sheet1!AC102="","",[1]Sheet1!AC102)</f>
        <v>760</v>
      </c>
      <c r="AC102">
        <f>IF([1]Sheet1!AD102="","",[1]Sheet1!AD102)</f>
        <v>770</v>
      </c>
      <c r="AD102">
        <f>IF([1]Sheet1!AE102="","",[1]Sheet1!AE102)</f>
        <v>780</v>
      </c>
      <c r="AE102" t="str">
        <f>IF([1]Sheet1!AF102="","",[1]Sheet1!AF102)</f>
        <v>749.20</v>
      </c>
      <c r="AF102" t="str">
        <f>IF([1]Sheet1!AG102="","",[1]Sheet1!AG102)</f>
        <v>751.05</v>
      </c>
      <c r="AG102" t="str">
        <f>IF([1]Sheet1!AH102="","",[1]Sheet1!AH102)</f>
        <v>1.85</v>
      </c>
      <c r="AH102" t="str">
        <f>IF([1]Sheet1!AI102="","",[1]Sheet1!AI102)</f>
        <v>0.25</v>
      </c>
      <c r="AI102" t="str">
        <f>IF([1]Sheet1!AJ102="","",[1]Sheet1!AJ102)</f>
        <v>751.05</v>
      </c>
      <c r="AJ102">
        <f>IF([1]Sheet1!AK102="","",[1]Sheet1!AK102)</f>
        <v>1134</v>
      </c>
      <c r="AK102" t="str">
        <f>IF([1]Sheet1!AL102="","",[1]Sheet1!AL102)</f>
        <v>0.09</v>
      </c>
      <c r="AL102" t="str">
        <f>IF([1]Sheet1!AM102="","",[1]Sheet1!AM102)</f>
        <v>-</v>
      </c>
      <c r="AM102" t="str">
        <f>IF([1]Sheet1!AN102="","",[1]Sheet1!AN102)</f>
        <v>-</v>
      </c>
      <c r="AN102" t="str">
        <f>IF([1]Sheet1!AO102="","",[1]Sheet1!AO102)</f>
        <v>-</v>
      </c>
      <c r="AO102" t="str">
        <f>IF([1]Sheet1!AP102="","",[1]Sheet1!AP102)</f>
        <v>VR98</v>
      </c>
      <c r="AP102" t="b">
        <f>IF([1]Sheet1!AQ102="","",[1]Sheet1!AQ102)</f>
        <v>0</v>
      </c>
      <c r="AQ102">
        <f>IF([1]Sheet1!AR102="","",[1]Sheet1!AR102)</f>
        <v>0</v>
      </c>
      <c r="AR102">
        <f>IF([1]Sheet1!AS102="","",[1]Sheet1!AS102)</f>
        <v>0</v>
      </c>
      <c r="AS102">
        <f>IF([1]Sheet1!AT102="","",[1]Sheet1!AT102)</f>
        <v>0</v>
      </c>
      <c r="AT102">
        <f>IF([1]Sheet1!AU102="","",[1]Sheet1!AU102)</f>
        <v>0</v>
      </c>
      <c r="AU102">
        <f>IF([1]Sheet1!AV102="","",[1]Sheet1!AV102)</f>
        <v>0</v>
      </c>
      <c r="AV102">
        <f>IF([1]Sheet1!AW102="","",[1]Sheet1!AW102)</f>
        <v>0</v>
      </c>
      <c r="AW102">
        <f>IF([1]Sheet1!AX102="","",[1]Sheet1!AX102)</f>
        <v>0</v>
      </c>
      <c r="AX102">
        <f>IF([1]Sheet1!AY102="","",[1]Sheet1!AY102)</f>
        <v>0</v>
      </c>
      <c r="AY102">
        <f>IF([1]Sheet1!AZ102="","",[1]Sheet1!AZ102)</f>
        <v>0</v>
      </c>
      <c r="AZ102" t="b">
        <f>IF([1]Sheet1!BA102="","",[1]Sheet1!BA102)</f>
        <v>0</v>
      </c>
      <c r="BA102" t="b">
        <f>IF([1]Sheet1!BB102="","",[1]Sheet1!BB102)</f>
        <v>0</v>
      </c>
      <c r="BB102" t="b">
        <f>IF([1]Sheet1!BC102="","",[1]Sheet1!BC102)</f>
        <v>0</v>
      </c>
      <c r="BC102" t="b">
        <f>IF([1]Sheet1!BD102="","",[1]Sheet1!BD102)</f>
        <v>0</v>
      </c>
      <c r="BD102">
        <f>IF([1]Sheet1!BE102="","",[1]Sheet1!BE102)</f>
        <v>34.520000000000003</v>
      </c>
      <c r="BE102">
        <f>IF([1]Sheet1!BF102="","",[1]Sheet1!BF102)</f>
        <v>30.6</v>
      </c>
      <c r="BF102">
        <f>IF([1]Sheet1!BG102="","",[1]Sheet1!BG102)</f>
        <v>-3.8</v>
      </c>
      <c r="BG102">
        <f>IF([1]Sheet1!BH102="","",[1]Sheet1!BH102)</f>
        <v>83.87</v>
      </c>
      <c r="BH102">
        <f>IF([1]Sheet1!BI102="","",[1]Sheet1!BI102)</f>
        <v>66.67</v>
      </c>
      <c r="BI102">
        <f>IF([1]Sheet1!BJ102="","",[1]Sheet1!BJ102)</f>
        <v>63.28</v>
      </c>
      <c r="BJ102" t="b">
        <f>IF([1]Sheet1!BK102="","",[1]Sheet1!BK102)</f>
        <v>0</v>
      </c>
      <c r="BK102">
        <f>IF([1]Sheet1!BL102="","",[1]Sheet1!BL102)</f>
        <v>0.49</v>
      </c>
      <c r="BL102">
        <f>IF([1]Sheet1!BM102="","",[1]Sheet1!BM102)</f>
        <v>2.27</v>
      </c>
      <c r="BM102">
        <f>IF([1]Sheet1!BN102="","",[1]Sheet1!BN102)</f>
        <v>26.67</v>
      </c>
      <c r="BN102" t="str">
        <f>IF([1]Sheet1!BO102="","",[1]Sheet1!BO102)</f>
        <v>2024-01-25</v>
      </c>
      <c r="BO102" t="str">
        <f>IF([1]Sheet1!BP102="","",[1]Sheet1!BP102)</f>
        <v>FINANCIAL SERVICES</v>
      </c>
      <c r="BP102">
        <f>IF([1]Sheet1!BQ102="","",[1]Sheet1!BQ102)</f>
        <v>740.8</v>
      </c>
      <c r="BQ102">
        <f>IF([1]Sheet1!BR102="","",[1]Sheet1!BR102)</f>
        <v>2.06</v>
      </c>
      <c r="BR102">
        <f>IF([1]Sheet1!BS102="","",[1]Sheet1!BS102)</f>
        <v>-4.8</v>
      </c>
      <c r="BS102">
        <f>IF([1]Sheet1!BT102="","",[1]Sheet1!BT102)</f>
        <v>-0.64</v>
      </c>
      <c r="BT102" t="b">
        <f>IF([1]Sheet1!BU102="","",[1]Sheet1!BU102)</f>
        <v>0</v>
      </c>
      <c r="BU102" t="b">
        <f>IF([1]Sheet1!BV102="","",[1]Sheet1!BV102)</f>
        <v>1</v>
      </c>
      <c r="BV102">
        <f>IF([1]Sheet1!BW102="","",[1]Sheet1!BW102)</f>
        <v>0</v>
      </c>
      <c r="BW102">
        <f>IF([1]Sheet1!BX102="","",[1]Sheet1!BX102)</f>
        <v>19.02</v>
      </c>
      <c r="BX102">
        <f>IF([1]Sheet1!BY102="","",[1]Sheet1!BY102)</f>
        <v>-3.68</v>
      </c>
      <c r="BY102">
        <f>IF([1]Sheet1!BZ102="","",[1]Sheet1!BZ102)</f>
        <v>71.69</v>
      </c>
      <c r="BZ102">
        <f>IF([1]Sheet1!CA102="","",[1]Sheet1!CA102)</f>
        <v>740.8</v>
      </c>
      <c r="CA102">
        <f>IF([1]Sheet1!CB102="","",[1]Sheet1!CB102)</f>
        <v>-3.84</v>
      </c>
      <c r="CB102" t="str">
        <f>IF([1]Sheet1!CC102="","",[1]Sheet1!CC102)</f>
        <v>Significant Short Buildup</v>
      </c>
      <c r="CC102">
        <f>IF([1]Sheet1!CD102="","",[1]Sheet1!CD102)</f>
        <v>2.39</v>
      </c>
      <c r="CD102">
        <f>IF([1]Sheet1!CE102="","",[1]Sheet1!CE102)</f>
        <v>-0.64</v>
      </c>
      <c r="CE102">
        <f>IF([1]Sheet1!CF102="","",[1]Sheet1!CF102)</f>
        <v>-44.26</v>
      </c>
      <c r="CF102" t="str">
        <f>IF([1]Sheet1!CG102="","",[1]Sheet1!CG102)</f>
        <v>Short Buildup</v>
      </c>
      <c r="CG102">
        <f>IF([1]Sheet1!CH102="","",[1]Sheet1!CH102)</f>
        <v>94.05</v>
      </c>
      <c r="CH102" t="str">
        <f>IF([1]Sheet1!CI102="","",[1]Sheet1!CI102)</f>
        <v>NSE:SBICARD1!</v>
      </c>
      <c r="CI102">
        <f>IF([1]Sheet1!CJ102="","",[1]Sheet1!CJ102)</f>
        <v>0</v>
      </c>
      <c r="CJ102">
        <f>IF([1]Sheet1!CK102="","",[1]Sheet1!CK102)</f>
        <v>0</v>
      </c>
      <c r="CK102">
        <f>IF([1]Sheet1!CL102="","",[1]Sheet1!CL102)</f>
        <v>0</v>
      </c>
      <c r="CL102">
        <f>IF([1]Sheet1!CM102="","",[1]Sheet1!CM102)</f>
        <v>0</v>
      </c>
      <c r="CM102">
        <f>IF([1]Sheet1!CN102="","",[1]Sheet1!CN102)</f>
        <v>0</v>
      </c>
      <c r="CN102">
        <f>IF([1]Sheet1!CO102="","",[1]Sheet1!CO102)</f>
        <v>0</v>
      </c>
      <c r="CO102">
        <f>IF([1]Sheet1!CP102="","",[1]Sheet1!CP102)</f>
        <v>0</v>
      </c>
      <c r="CP102">
        <f>IF([1]Sheet1!CQ102="","",[1]Sheet1!CQ102)</f>
        <v>0</v>
      </c>
      <c r="CQ102" t="str">
        <f>IF([1]Sheet1!CR102="","",[1]Sheet1!CR102)</f>
        <v>BEARISH</v>
      </c>
      <c r="CR102" t="str">
        <f>IF([1]Sheet1!CS102="","",[1]Sheet1!CS102)</f>
        <v>BEARISH</v>
      </c>
      <c r="CS102" t="b">
        <f>IF([1]Sheet1!CT102="","",[1]Sheet1!CT102)</f>
        <v>1</v>
      </c>
      <c r="CT102" t="str">
        <f>IF([1]Sheet1!CU102="","",[1]Sheet1!CU102)</f>
        <v>na</v>
      </c>
      <c r="CU102" t="str">
        <f>IF([1]Sheet1!CV102="","",[1]Sheet1!CV102)</f>
        <v>na</v>
      </c>
      <c r="CV102" t="str">
        <f>IF([1]Sheet1!CW102="","",[1]Sheet1!CW102)</f>
        <v>na</v>
      </c>
      <c r="CW102">
        <f>IF([1]Sheet1!CX102="","",[1]Sheet1!CX102)</f>
        <v>0</v>
      </c>
      <c r="CX102">
        <f>IF([1]Sheet1!CY102="","",[1]Sheet1!CY102)</f>
        <v>0</v>
      </c>
      <c r="CY102" t="b">
        <f>IF([1]Sheet1!CZ102="","",[1]Sheet1!CZ102)</f>
        <v>0</v>
      </c>
      <c r="CZ102">
        <f>IF([1]Sheet1!DA102="","",[1]Sheet1!DA102)</f>
        <v>61.98</v>
      </c>
      <c r="DA102">
        <f>IF([1]Sheet1!DB102="","",[1]Sheet1!DB102)</f>
        <v>62.31</v>
      </c>
      <c r="DB102" t="str">
        <f>IF([1]Sheet1!DC102="","",[1]Sheet1!DC102)</f>
        <v/>
      </c>
      <c r="DC102" t="b">
        <f t="shared" si="4"/>
        <v>0</v>
      </c>
      <c r="DD102" t="b">
        <f t="shared" si="5"/>
        <v>0</v>
      </c>
      <c r="DE102" t="b">
        <f t="shared" si="6"/>
        <v>0</v>
      </c>
      <c r="DF102" t="b">
        <f t="shared" si="7"/>
        <v>0</v>
      </c>
      <c r="DG102" t="str">
        <f>IF([1]Sheet1!DH102="","",[1]Sheet1!DH102)</f>
        <v/>
      </c>
    </row>
    <row r="103" spans="1:111" x14ac:dyDescent="0.25">
      <c r="A103" t="str">
        <f>IF([1]Sheet1!B103="","",[1]Sheet1!B103)</f>
        <v>IOC</v>
      </c>
      <c r="B103">
        <f>IF([1]Sheet1!C103="","",[1]Sheet1!C103)</f>
        <v>9750</v>
      </c>
      <c r="C103">
        <f>IF([1]Sheet1!D103="","",[1]Sheet1!D103)</f>
        <v>1</v>
      </c>
      <c r="D103">
        <f>IF([1]Sheet1!E103="","",[1]Sheet1!E103)</f>
        <v>195000</v>
      </c>
      <c r="E103" t="str">
        <f>IF([1]Sheet1!F103="","",[1]Sheet1!F103)</f>
        <v>Energy Minerals</v>
      </c>
      <c r="F103" t="str">
        <f>IF([1]Sheet1!G103="","",[1]Sheet1!G103)</f>
        <v>Integrated Oil</v>
      </c>
      <c r="G103" t="str">
        <f>IF([1]Sheet1!H103="","",[1]Sheet1!H103)</f>
        <v xml:space="preserve">INDIAN OIL CORP LTD                 </v>
      </c>
      <c r="H103" t="str">
        <f>IF([1]Sheet1!I103="","",[1]Sheet1!I103)</f>
        <v>IOC</v>
      </c>
      <c r="I103" t="str">
        <f>IF([1]Sheet1!J103="","",[1]Sheet1!J103)</f>
        <v>NSE:IOC!1</v>
      </c>
      <c r="J103" t="str">
        <f>IF([1]Sheet1!K103="","",[1]Sheet1!K103)</f>
        <v>Indian Oil Corporation Ltd.</v>
      </c>
      <c r="K103" t="str">
        <f>IF([1]Sheet1!L103="","",[1]Sheet1!L103)</f>
        <v>#fc5a5a51</v>
      </c>
      <c r="L103">
        <f>IF([1]Sheet1!M103="","",[1]Sheet1!M103)</f>
        <v>148.15</v>
      </c>
      <c r="M103">
        <f>IF([1]Sheet1!N103="","",[1]Sheet1!N103)</f>
        <v>-0.57046980000000003</v>
      </c>
      <c r="N103">
        <f>IF([1]Sheet1!O103="","",[1]Sheet1!O103)</f>
        <v>-0.85</v>
      </c>
      <c r="O103">
        <f>IF([1]Sheet1!P103="","",[1]Sheet1!P103)</f>
        <v>100668750</v>
      </c>
      <c r="P103">
        <f>IF([1]Sheet1!Q103="","",[1]Sheet1!Q103)</f>
        <v>-11.9553168</v>
      </c>
      <c r="Q103">
        <f>IF([1]Sheet1!R103="","",[1]Sheet1!R103)</f>
        <v>-13669500</v>
      </c>
      <c r="R103">
        <f>IF([1]Sheet1!S103="","",[1]Sheet1!S103)</f>
        <v>4272</v>
      </c>
      <c r="S103">
        <f>IF([1]Sheet1!T103="","",[1]Sheet1!T103)</f>
        <v>-0.57046980000000003</v>
      </c>
      <c r="T103">
        <f>IF([1]Sheet1!U103="","",[1]Sheet1!U103)</f>
        <v>-522</v>
      </c>
      <c r="U103" t="str">
        <f>IF([1]Sheet1!V103="","",[1]Sheet1!V103)</f>
        <v>Long Unwinding</v>
      </c>
      <c r="V103">
        <f>IF([1]Sheet1!W103="","",[1]Sheet1!W103)</f>
        <v>148</v>
      </c>
      <c r="W103">
        <f>IF([1]Sheet1!X103="","",[1]Sheet1!X103)</f>
        <v>147</v>
      </c>
      <c r="X103">
        <f>IF([1]Sheet1!Y103="","",[1]Sheet1!Y103)</f>
        <v>146</v>
      </c>
      <c r="Y103">
        <f>IF([1]Sheet1!Z103="","",[1]Sheet1!Z103)</f>
        <v>145</v>
      </c>
      <c r="Z103">
        <f>IF([1]Sheet1!AA103="","",[1]Sheet1!AA103)</f>
        <v>144</v>
      </c>
      <c r="AA103">
        <f>IF([1]Sheet1!AB103="","",[1]Sheet1!AB103)</f>
        <v>149</v>
      </c>
      <c r="AB103">
        <f>IF([1]Sheet1!AC103="","",[1]Sheet1!AC103)</f>
        <v>150</v>
      </c>
      <c r="AC103">
        <f>IF([1]Sheet1!AD103="","",[1]Sheet1!AD103)</f>
        <v>151</v>
      </c>
      <c r="AD103">
        <f>IF([1]Sheet1!AE103="","",[1]Sheet1!AE103)</f>
        <v>152</v>
      </c>
      <c r="AE103" t="str">
        <f>IF([1]Sheet1!AF103="","",[1]Sheet1!AF103)</f>
        <v>148.65</v>
      </c>
      <c r="AF103" t="str">
        <f>IF([1]Sheet1!AG103="","",[1]Sheet1!AG103)</f>
        <v>149.90</v>
      </c>
      <c r="AG103" t="str">
        <f>IF([1]Sheet1!AH103="","",[1]Sheet1!AH103)</f>
        <v>1.25</v>
      </c>
      <c r="AH103" t="str">
        <f>IF([1]Sheet1!AI103="","",[1]Sheet1!AI103)</f>
        <v>0.84</v>
      </c>
      <c r="AI103" t="str">
        <f>IF([1]Sheet1!AJ103="","",[1]Sheet1!AJ103)</f>
        <v>149.90</v>
      </c>
      <c r="AJ103">
        <f>IF([1]Sheet1!AK103="","",[1]Sheet1!AK103)</f>
        <v>131181</v>
      </c>
      <c r="AK103" t="str">
        <f>IF([1]Sheet1!AL103="","",[1]Sheet1!AL103)</f>
        <v>1.97</v>
      </c>
      <c r="AL103" t="str">
        <f>IF([1]Sheet1!AM103="","",[1]Sheet1!AM103)</f>
        <v>-</v>
      </c>
      <c r="AM103" t="str">
        <f>IF([1]Sheet1!AN103="","",[1]Sheet1!AN103)</f>
        <v>-</v>
      </c>
      <c r="AN103" t="str">
        <f>IF([1]Sheet1!AO103="","",[1]Sheet1!AO103)</f>
        <v>-</v>
      </c>
      <c r="AO103" t="str">
        <f>IF([1]Sheet1!AP103="","",[1]Sheet1!AP103)</f>
        <v>VR6</v>
      </c>
      <c r="AP103" t="b">
        <f>IF([1]Sheet1!AQ103="","",[1]Sheet1!AQ103)</f>
        <v>1</v>
      </c>
      <c r="AQ103">
        <f>IF([1]Sheet1!AR103="","",[1]Sheet1!AR103)</f>
        <v>0</v>
      </c>
      <c r="AR103">
        <f>IF([1]Sheet1!AS103="","",[1]Sheet1!AS103)</f>
        <v>0</v>
      </c>
      <c r="AS103">
        <f>IF([1]Sheet1!AT103="","",[1]Sheet1!AT103)</f>
        <v>0</v>
      </c>
      <c r="AT103">
        <f>IF([1]Sheet1!AU103="","",[1]Sheet1!AU103)</f>
        <v>0</v>
      </c>
      <c r="AU103">
        <f>IF([1]Sheet1!AV103="","",[1]Sheet1!AV103)</f>
        <v>0</v>
      </c>
      <c r="AV103">
        <f>IF([1]Sheet1!AW103="","",[1]Sheet1!AW103)</f>
        <v>0</v>
      </c>
      <c r="AW103">
        <f>IF([1]Sheet1!AX103="","",[1]Sheet1!AX103)</f>
        <v>0</v>
      </c>
      <c r="AX103">
        <f>IF([1]Sheet1!AY103="","",[1]Sheet1!AY103)</f>
        <v>0</v>
      </c>
      <c r="AY103">
        <f>IF([1]Sheet1!AZ103="","",[1]Sheet1!AZ103)</f>
        <v>0</v>
      </c>
      <c r="AZ103" t="b">
        <f>IF([1]Sheet1!BA103="","",[1]Sheet1!BA103)</f>
        <v>0</v>
      </c>
      <c r="BA103" t="b">
        <f>IF([1]Sheet1!BB103="","",[1]Sheet1!BB103)</f>
        <v>0</v>
      </c>
      <c r="BB103" t="b">
        <f>IF([1]Sheet1!BC103="","",[1]Sheet1!BC103)</f>
        <v>0</v>
      </c>
      <c r="BC103" t="b">
        <f>IF([1]Sheet1!BD103="","",[1]Sheet1!BD103)</f>
        <v>0</v>
      </c>
      <c r="BD103">
        <f>IF([1]Sheet1!BE103="","",[1]Sheet1!BE103)</f>
        <v>44.43</v>
      </c>
      <c r="BE103">
        <f>IF([1]Sheet1!BF103="","",[1]Sheet1!BF103)</f>
        <v>41.62</v>
      </c>
      <c r="BF103">
        <f>IF([1]Sheet1!BG103="","",[1]Sheet1!BG103)</f>
        <v>0.51</v>
      </c>
      <c r="BG103">
        <f>IF([1]Sheet1!BH103="","",[1]Sheet1!BH103)</f>
        <v>99.6</v>
      </c>
      <c r="BH103">
        <f>IF([1]Sheet1!BI103="","",[1]Sheet1!BI103)</f>
        <v>98.41</v>
      </c>
      <c r="BI103">
        <f>IF([1]Sheet1!BJ103="","",[1]Sheet1!BJ103)</f>
        <v>98.13</v>
      </c>
      <c r="BJ103" t="b">
        <f>IF([1]Sheet1!BK103="","",[1]Sheet1!BK103)</f>
        <v>1</v>
      </c>
      <c r="BK103">
        <f>IF([1]Sheet1!BL103="","",[1]Sheet1!BL103)</f>
        <v>1.06</v>
      </c>
      <c r="BL103">
        <f>IF([1]Sheet1!BM103="","",[1]Sheet1!BM103)</f>
        <v>1.85</v>
      </c>
      <c r="BM103">
        <f>IF([1]Sheet1!BN103="","",[1]Sheet1!BN103)</f>
        <v>38.81</v>
      </c>
      <c r="BN103" t="str">
        <f>IF([1]Sheet1!BO103="","",[1]Sheet1!BO103)</f>
        <v>2024-01-24</v>
      </c>
      <c r="BO103" t="str">
        <f>IF([1]Sheet1!BP103="","",[1]Sheet1!BP103)</f>
        <v>ENERGY</v>
      </c>
      <c r="BP103">
        <f>IF([1]Sheet1!BQ103="","",[1]Sheet1!BQ103)</f>
        <v>148.25</v>
      </c>
      <c r="BQ103">
        <f>IF([1]Sheet1!BR103="","",[1]Sheet1!BR103)</f>
        <v>3.37</v>
      </c>
      <c r="BR103">
        <f>IF([1]Sheet1!BS103="","",[1]Sheet1!BS103)</f>
        <v>-0.75</v>
      </c>
      <c r="BS103">
        <f>IF([1]Sheet1!BT103="","",[1]Sheet1!BT103)</f>
        <v>-0.5</v>
      </c>
      <c r="BT103" t="b">
        <f>IF([1]Sheet1!BU103="","",[1]Sheet1!BU103)</f>
        <v>1</v>
      </c>
      <c r="BU103" t="b">
        <f>IF([1]Sheet1!BV103="","",[1]Sheet1!BV103)</f>
        <v>1</v>
      </c>
      <c r="BV103" t="str">
        <f>IF([1]Sheet1!BW103="","",[1]Sheet1!BW103)</f>
        <v>BULLISH</v>
      </c>
      <c r="BW103">
        <f>IF([1]Sheet1!BX103="","",[1]Sheet1!BX103)</f>
        <v>14.23</v>
      </c>
      <c r="BX103">
        <f>IF([1]Sheet1!BY103="","",[1]Sheet1!BY103)</f>
        <v>7.47</v>
      </c>
      <c r="BY103">
        <f>IF([1]Sheet1!BZ103="","",[1]Sheet1!BZ103)</f>
        <v>88.86</v>
      </c>
      <c r="BZ103">
        <f>IF([1]Sheet1!CA103="","",[1]Sheet1!CA103)</f>
        <v>148.25</v>
      </c>
      <c r="CA103">
        <f>IF([1]Sheet1!CB103="","",[1]Sheet1!CB103)</f>
        <v>0.51</v>
      </c>
      <c r="CB103" t="str">
        <f>IF([1]Sheet1!CC103="","",[1]Sheet1!CC103)</f>
        <v>Significant Long Buildup</v>
      </c>
      <c r="CC103">
        <f>IF([1]Sheet1!CD103="","",[1]Sheet1!CD103)</f>
        <v>7.95</v>
      </c>
      <c r="CD103">
        <f>IF([1]Sheet1!CE103="","",[1]Sheet1!CE103)</f>
        <v>-0.5</v>
      </c>
      <c r="CE103">
        <f>IF([1]Sheet1!CF103="","",[1]Sheet1!CF103)</f>
        <v>-7.58</v>
      </c>
      <c r="CF103" t="str">
        <f>IF([1]Sheet1!CG103="","",[1]Sheet1!CG103)</f>
        <v>Short Buildup</v>
      </c>
      <c r="CG103">
        <f>IF([1]Sheet1!CH103="","",[1]Sheet1!CH103)</f>
        <v>98.02</v>
      </c>
      <c r="CH103" t="str">
        <f>IF([1]Sheet1!CI103="","",[1]Sheet1!CI103)</f>
        <v>NSE:IOC1!</v>
      </c>
      <c r="CI103">
        <f>IF([1]Sheet1!CJ103="","",[1]Sheet1!CJ103)</f>
        <v>31</v>
      </c>
      <c r="CJ103">
        <f>IF([1]Sheet1!CK103="","",[1]Sheet1!CK103)</f>
        <v>142.9</v>
      </c>
      <c r="CK103">
        <f>IF([1]Sheet1!CL103="","",[1]Sheet1!CL103)</f>
        <v>448</v>
      </c>
      <c r="CL103">
        <f>IF([1]Sheet1!CM103="","",[1]Sheet1!CM103)</f>
        <v>90.65</v>
      </c>
      <c r="CM103" t="str">
        <f>IF([1]Sheet1!CN103="","",[1]Sheet1!CN103)</f>
        <v>Buy</v>
      </c>
      <c r="CN103" t="str">
        <f>IF([1]Sheet1!CO103="","",[1]Sheet1!CO103)</f>
        <v>LAST_LOSER</v>
      </c>
      <c r="CO103">
        <f>IF([1]Sheet1!CP103="","",[1]Sheet1!CP103)</f>
        <v>47</v>
      </c>
      <c r="CP103">
        <f>IF([1]Sheet1!CQ103="","",[1]Sheet1!CQ103)</f>
        <v>129</v>
      </c>
      <c r="CQ103" t="str">
        <f>IF([1]Sheet1!CR103="","",[1]Sheet1!CR103)</f>
        <v>BULLISH</v>
      </c>
      <c r="CR103" t="str">
        <f>IF([1]Sheet1!CS103="","",[1]Sheet1!CS103)</f>
        <v>BEARISH</v>
      </c>
      <c r="CS103" t="b">
        <f>IF([1]Sheet1!CT103="","",[1]Sheet1!CT103)</f>
        <v>1</v>
      </c>
      <c r="CT103" t="str">
        <f>IF([1]Sheet1!CU103="","",[1]Sheet1!CU103)</f>
        <v>BULLISH_ALIGNMENT</v>
      </c>
      <c r="CU103" t="str">
        <f>IF([1]Sheet1!CV103="","",[1]Sheet1!CV103)</f>
        <v>na</v>
      </c>
      <c r="CV103" t="str">
        <f>IF([1]Sheet1!CW103="","",[1]Sheet1!CW103)</f>
        <v>BULLISH</v>
      </c>
      <c r="CW103">
        <f>IF([1]Sheet1!CX103="","",[1]Sheet1!CX103)</f>
        <v>6</v>
      </c>
      <c r="CX103">
        <f>IF([1]Sheet1!CY103="","",[1]Sheet1!CY103)</f>
        <v>24</v>
      </c>
      <c r="CY103" t="b">
        <f>IF([1]Sheet1!CZ103="","",[1]Sheet1!CZ103)</f>
        <v>0</v>
      </c>
      <c r="CZ103">
        <f>IF([1]Sheet1!DA103="","",[1]Sheet1!DA103)</f>
        <v>21.73</v>
      </c>
      <c r="DA103">
        <f>IF([1]Sheet1!DB103="","",[1]Sheet1!DB103)</f>
        <v>21.09</v>
      </c>
      <c r="DB103" t="str">
        <f>IF([1]Sheet1!DC103="","",[1]Sheet1!DC103)</f>
        <v/>
      </c>
      <c r="DC103" t="b">
        <f t="shared" si="4"/>
        <v>0</v>
      </c>
      <c r="DD103" t="b">
        <f t="shared" si="5"/>
        <v>0</v>
      </c>
      <c r="DE103" t="b">
        <f t="shared" si="6"/>
        <v>0</v>
      </c>
      <c r="DF103" t="b">
        <f t="shared" si="7"/>
        <v>0</v>
      </c>
      <c r="DG103" t="str">
        <f>IF([1]Sheet1!DH103="","",[1]Sheet1!DH103)</f>
        <v/>
      </c>
    </row>
    <row r="104" spans="1:111" x14ac:dyDescent="0.25">
      <c r="A104" t="str">
        <f>IF([1]Sheet1!B104="","",[1]Sheet1!B104)</f>
        <v>TRENT</v>
      </c>
      <c r="B104">
        <f>IF([1]Sheet1!C104="","",[1]Sheet1!C104)</f>
        <v>400</v>
      </c>
      <c r="C104">
        <f>IF([1]Sheet1!D104="","",[1]Sheet1!D104)</f>
        <v>20</v>
      </c>
      <c r="D104">
        <f>IF([1]Sheet1!E104="","",[1]Sheet1!E104)</f>
        <v>8000</v>
      </c>
      <c r="E104" t="str">
        <f>IF([1]Sheet1!F104="","",[1]Sheet1!F104)</f>
        <v>Retail Trade</v>
      </c>
      <c r="F104" t="str">
        <f>IF([1]Sheet1!G104="","",[1]Sheet1!G104)</f>
        <v>Apparel/Footwear Retail</v>
      </c>
      <c r="G104" t="str">
        <f>IF([1]Sheet1!H104="","",[1]Sheet1!H104)</f>
        <v xml:space="preserve">TRENT LTD                           </v>
      </c>
      <c r="H104" t="str">
        <f>IF([1]Sheet1!I104="","",[1]Sheet1!I104)</f>
        <v>TRENT</v>
      </c>
      <c r="I104" t="str">
        <f>IF([1]Sheet1!J104="","",[1]Sheet1!J104)</f>
        <v>NSE:TRENT!1</v>
      </c>
      <c r="J104" t="str">
        <f>IF([1]Sheet1!K104="","",[1]Sheet1!K104)</f>
        <v>Trent Ltd.</v>
      </c>
      <c r="K104" t="str">
        <f>IF([1]Sheet1!L104="","",[1]Sheet1!L104)</f>
        <v>#fc5a5a51</v>
      </c>
      <c r="L104">
        <f>IF([1]Sheet1!M104="","",[1]Sheet1!M104)</f>
        <v>3197.7</v>
      </c>
      <c r="M104">
        <f>IF([1]Sheet1!N104="","",[1]Sheet1!N104)</f>
        <v>-0.564392</v>
      </c>
      <c r="N104">
        <f>IF([1]Sheet1!O104="","",[1]Sheet1!O104)</f>
        <v>-18.149999999999999</v>
      </c>
      <c r="O104">
        <f>IF([1]Sheet1!P104="","",[1]Sheet1!P104)</f>
        <v>2660400</v>
      </c>
      <c r="P104">
        <f>IF([1]Sheet1!Q104="","",[1]Sheet1!Q104)</f>
        <v>-1.5250222</v>
      </c>
      <c r="Q104">
        <f>IF([1]Sheet1!R104="","",[1]Sheet1!R104)</f>
        <v>-41200</v>
      </c>
      <c r="R104">
        <f>IF([1]Sheet1!S104="","",[1]Sheet1!S104)</f>
        <v>993</v>
      </c>
      <c r="S104">
        <f>IF([1]Sheet1!T104="","",[1]Sheet1!T104)</f>
        <v>-0.564392</v>
      </c>
      <c r="T104">
        <f>IF([1]Sheet1!U104="","",[1]Sheet1!U104)</f>
        <v>-537</v>
      </c>
      <c r="U104" t="str">
        <f>IF([1]Sheet1!V104="","",[1]Sheet1!V104)</f>
        <v>Long Unwinding</v>
      </c>
      <c r="V104">
        <f>IF([1]Sheet1!W104="","",[1]Sheet1!W104)</f>
        <v>3180</v>
      </c>
      <c r="W104">
        <f>IF([1]Sheet1!X104="","",[1]Sheet1!X104)</f>
        <v>3160</v>
      </c>
      <c r="X104">
        <f>IF([1]Sheet1!Y104="","",[1]Sheet1!Y104)</f>
        <v>3140</v>
      </c>
      <c r="Y104">
        <f>IF([1]Sheet1!Z104="","",[1]Sheet1!Z104)</f>
        <v>3120</v>
      </c>
      <c r="Z104">
        <f>IF([1]Sheet1!AA104="","",[1]Sheet1!AA104)</f>
        <v>3100</v>
      </c>
      <c r="AA104">
        <f>IF([1]Sheet1!AB104="","",[1]Sheet1!AB104)</f>
        <v>3200</v>
      </c>
      <c r="AB104">
        <f>IF([1]Sheet1!AC104="","",[1]Sheet1!AC104)</f>
        <v>3220</v>
      </c>
      <c r="AC104">
        <f>IF([1]Sheet1!AD104="","",[1]Sheet1!AD104)</f>
        <v>3240</v>
      </c>
      <c r="AD104">
        <f>IF([1]Sheet1!AE104="","",[1]Sheet1!AE104)</f>
        <v>3260</v>
      </c>
      <c r="AE104" t="str">
        <f>IF([1]Sheet1!AF104="","",[1]Sheet1!AF104)</f>
        <v>3,210.05</v>
      </c>
      <c r="AF104" t="str">
        <f>IF([1]Sheet1!AG104="","",[1]Sheet1!AG104)</f>
        <v>3,229.00</v>
      </c>
      <c r="AG104" t="str">
        <f>IF([1]Sheet1!AH104="","",[1]Sheet1!AH104)</f>
        <v>18.95</v>
      </c>
      <c r="AH104" t="str">
        <f>IF([1]Sheet1!AI104="","",[1]Sheet1!AI104)</f>
        <v>0.59</v>
      </c>
      <c r="AI104" t="str">
        <f>IF([1]Sheet1!AJ104="","",[1]Sheet1!AJ104)</f>
        <v>3,229.00</v>
      </c>
      <c r="AJ104">
        <f>IF([1]Sheet1!AK104="","",[1]Sheet1!AK104)</f>
        <v>499</v>
      </c>
      <c r="AK104" t="str">
        <f>IF([1]Sheet1!AL104="","",[1]Sheet1!AL104)</f>
        <v>0.16</v>
      </c>
      <c r="AL104" t="str">
        <f>IF([1]Sheet1!AM104="","",[1]Sheet1!AM104)</f>
        <v>-</v>
      </c>
      <c r="AM104" t="str">
        <f>IF([1]Sheet1!AN104="","",[1]Sheet1!AN104)</f>
        <v>-</v>
      </c>
      <c r="AN104" t="str">
        <f>IF([1]Sheet1!AO104="","",[1]Sheet1!AO104)</f>
        <v>-</v>
      </c>
      <c r="AO104" t="str">
        <f>IF([1]Sheet1!AP104="","",[1]Sheet1!AP104)</f>
        <v>VR116</v>
      </c>
      <c r="AP104" t="b">
        <f>IF([1]Sheet1!AQ104="","",[1]Sheet1!AQ104)</f>
        <v>0</v>
      </c>
      <c r="AQ104">
        <f>IF([1]Sheet1!AR104="","",[1]Sheet1!AR104)</f>
        <v>0</v>
      </c>
      <c r="AR104">
        <f>IF([1]Sheet1!AS104="","",[1]Sheet1!AS104)</f>
        <v>0</v>
      </c>
      <c r="AS104">
        <f>IF([1]Sheet1!AT104="","",[1]Sheet1!AT104)</f>
        <v>0</v>
      </c>
      <c r="AT104">
        <f>IF([1]Sheet1!AU104="","",[1]Sheet1!AU104)</f>
        <v>0</v>
      </c>
      <c r="AU104">
        <f>IF([1]Sheet1!AV104="","",[1]Sheet1!AV104)</f>
        <v>0</v>
      </c>
      <c r="AV104">
        <f>IF([1]Sheet1!AW104="","",[1]Sheet1!AW104)</f>
        <v>0</v>
      </c>
      <c r="AW104">
        <f>IF([1]Sheet1!AX104="","",[1]Sheet1!AX104)</f>
        <v>0</v>
      </c>
      <c r="AX104">
        <f>IF([1]Sheet1!AY104="","",[1]Sheet1!AY104)</f>
        <v>0</v>
      </c>
      <c r="AY104">
        <f>IF([1]Sheet1!AZ104="","",[1]Sheet1!AZ104)</f>
        <v>0</v>
      </c>
      <c r="AZ104" t="b">
        <f>IF([1]Sheet1!BA104="","",[1]Sheet1!BA104)</f>
        <v>0</v>
      </c>
      <c r="BA104" t="b">
        <f>IF([1]Sheet1!BB104="","",[1]Sheet1!BB104)</f>
        <v>0</v>
      </c>
      <c r="BB104" t="b">
        <f>IF([1]Sheet1!BC104="","",[1]Sheet1!BC104)</f>
        <v>0</v>
      </c>
      <c r="BC104" t="b">
        <f>IF([1]Sheet1!BD104="","",[1]Sheet1!BD104)</f>
        <v>0</v>
      </c>
      <c r="BD104">
        <f>IF([1]Sheet1!BE104="","",[1]Sheet1!BE104)</f>
        <v>25.97</v>
      </c>
      <c r="BE104">
        <f>IF([1]Sheet1!BF104="","",[1]Sheet1!BF104)</f>
        <v>27.23</v>
      </c>
      <c r="BF104">
        <f>IF([1]Sheet1!BG104="","",[1]Sheet1!BG104)</f>
        <v>-15.01</v>
      </c>
      <c r="BG104">
        <f>IF([1]Sheet1!BH104="","",[1]Sheet1!BH104)</f>
        <v>11.29</v>
      </c>
      <c r="BH104">
        <f>IF([1]Sheet1!BI104="","",[1]Sheet1!BI104)</f>
        <v>22.22</v>
      </c>
      <c r="BI104">
        <f>IF([1]Sheet1!BJ104="","",[1]Sheet1!BJ104)</f>
        <v>33.979999999999997</v>
      </c>
      <c r="BJ104" t="b">
        <f>IF([1]Sheet1!BK104="","",[1]Sheet1!BK104)</f>
        <v>1</v>
      </c>
      <c r="BK104">
        <f>IF([1]Sheet1!BL104="","",[1]Sheet1!BL104)</f>
        <v>0.97</v>
      </c>
      <c r="BL104">
        <f>IF([1]Sheet1!BM104="","",[1]Sheet1!BM104)</f>
        <v>-6.15</v>
      </c>
      <c r="BM104">
        <f>IF([1]Sheet1!BN104="","",[1]Sheet1!BN104)</f>
        <v>28.49</v>
      </c>
      <c r="BN104">
        <f>IF([1]Sheet1!BO104="","",[1]Sheet1!BO104)</f>
        <v>0</v>
      </c>
      <c r="BO104" t="str">
        <f>IF([1]Sheet1!BP104="","",[1]Sheet1!BP104)</f>
        <v>CONSUMER SERVICES</v>
      </c>
      <c r="BP104">
        <f>IF([1]Sheet1!BQ104="","",[1]Sheet1!BQ104)</f>
        <v>3198.8</v>
      </c>
      <c r="BQ104">
        <f>IF([1]Sheet1!BR104="","",[1]Sheet1!BR104)</f>
        <v>1.9</v>
      </c>
      <c r="BR104">
        <f>IF([1]Sheet1!BS104="","",[1]Sheet1!BS104)</f>
        <v>-17.05</v>
      </c>
      <c r="BS104">
        <f>IF([1]Sheet1!BT104="","",[1]Sheet1!BT104)</f>
        <v>-0.53</v>
      </c>
      <c r="BT104" t="b">
        <f>IF([1]Sheet1!BU104="","",[1]Sheet1!BU104)</f>
        <v>0</v>
      </c>
      <c r="BU104" t="b">
        <f>IF([1]Sheet1!BV104="","",[1]Sheet1!BV104)</f>
        <v>0</v>
      </c>
      <c r="BV104" t="str">
        <f>IF([1]Sheet1!BW104="","",[1]Sheet1!BW104)</f>
        <v>BULLISH</v>
      </c>
      <c r="BW104">
        <f>IF([1]Sheet1!BX104="","",[1]Sheet1!BX104)</f>
        <v>3.16</v>
      </c>
      <c r="BX104">
        <f>IF([1]Sheet1!BY104="","",[1]Sheet1!BY104)</f>
        <v>-0.18</v>
      </c>
      <c r="BY104">
        <f>IF([1]Sheet1!BZ104="","",[1]Sheet1!BZ104)</f>
        <v>74.34</v>
      </c>
      <c r="BZ104">
        <f>IF([1]Sheet1!CA104="","",[1]Sheet1!CA104)</f>
        <v>3198.8</v>
      </c>
      <c r="CA104">
        <f>IF([1]Sheet1!CB104="","",[1]Sheet1!CB104)</f>
        <v>-15.01</v>
      </c>
      <c r="CB104" t="str">
        <f>IF([1]Sheet1!CC104="","",[1]Sheet1!CC104)</f>
        <v>Short Buildup</v>
      </c>
      <c r="CC104">
        <f>IF([1]Sheet1!CD104="","",[1]Sheet1!CD104)</f>
        <v>0.14000000000000001</v>
      </c>
      <c r="CD104">
        <f>IF([1]Sheet1!CE104="","",[1]Sheet1!CE104)</f>
        <v>-0.53</v>
      </c>
      <c r="CE104">
        <f>IF([1]Sheet1!CF104="","",[1]Sheet1!CF104)</f>
        <v>-47.66</v>
      </c>
      <c r="CF104" t="str">
        <f>IF([1]Sheet1!CG104="","",[1]Sheet1!CG104)</f>
        <v>Short Buildup</v>
      </c>
      <c r="CG104">
        <f>IF([1]Sheet1!CH104="","",[1]Sheet1!CH104)</f>
        <v>78.17</v>
      </c>
      <c r="CH104" t="str">
        <f>IF([1]Sheet1!CI104="","",[1]Sheet1!CI104)</f>
        <v>NSE:TRENT1!</v>
      </c>
      <c r="CI104">
        <f>IF([1]Sheet1!CJ104="","",[1]Sheet1!CJ104)</f>
        <v>12</v>
      </c>
      <c r="CJ104">
        <f>IF([1]Sheet1!CK104="","",[1]Sheet1!CK104)</f>
        <v>3190.6</v>
      </c>
      <c r="CK104">
        <f>IF([1]Sheet1!CL104="","",[1]Sheet1!CL104)</f>
        <v>0</v>
      </c>
      <c r="CL104">
        <f>IF([1]Sheet1!CM104="","",[1]Sheet1!CM104)</f>
        <v>0</v>
      </c>
      <c r="CM104" t="str">
        <f>IF([1]Sheet1!CN104="","",[1]Sheet1!CN104)</f>
        <v>Buy</v>
      </c>
      <c r="CN104" t="str">
        <f>IF([1]Sheet1!CO104="","",[1]Sheet1!CO104)</f>
        <v>LAST_LOSER</v>
      </c>
      <c r="CO104">
        <f>IF([1]Sheet1!CP104="","",[1]Sheet1!CP104)</f>
        <v>12</v>
      </c>
      <c r="CP104">
        <f>IF([1]Sheet1!CQ104="","",[1]Sheet1!CQ104)</f>
        <v>3120</v>
      </c>
      <c r="CQ104" t="str">
        <f>IF([1]Sheet1!CR104="","",[1]Sheet1!CR104)</f>
        <v>BEARISH</v>
      </c>
      <c r="CR104" t="str">
        <f>IF([1]Sheet1!CS104="","",[1]Sheet1!CS104)</f>
        <v>BEARISH</v>
      </c>
      <c r="CS104" t="b">
        <f>IF([1]Sheet1!CT104="","",[1]Sheet1!CT104)</f>
        <v>0</v>
      </c>
      <c r="CT104" t="str">
        <f>IF([1]Sheet1!CU104="","",[1]Sheet1!CU104)</f>
        <v>na</v>
      </c>
      <c r="CU104" t="str">
        <f>IF([1]Sheet1!CV104="","",[1]Sheet1!CV104)</f>
        <v>na</v>
      </c>
      <c r="CV104" t="str">
        <f>IF([1]Sheet1!CW104="","",[1]Sheet1!CW104)</f>
        <v>BEARISH</v>
      </c>
      <c r="CW104">
        <f>IF([1]Sheet1!CX104="","",[1]Sheet1!CX104)</f>
        <v>1</v>
      </c>
      <c r="CX104">
        <f>IF([1]Sheet1!CY104="","",[1]Sheet1!CY104)</f>
        <v>1</v>
      </c>
      <c r="CY104" t="b">
        <f>IF([1]Sheet1!CZ104="","",[1]Sheet1!CZ104)</f>
        <v>1</v>
      </c>
      <c r="CZ104">
        <f>IF([1]Sheet1!DA104="","",[1]Sheet1!DA104)</f>
        <v>10.87</v>
      </c>
      <c r="DA104">
        <f>IF([1]Sheet1!DB104="","",[1]Sheet1!DB104)</f>
        <v>10.76</v>
      </c>
      <c r="DB104" t="str">
        <f>IF([1]Sheet1!DC104="","",[1]Sheet1!DC104)</f>
        <v/>
      </c>
      <c r="DC104" t="b">
        <f t="shared" si="4"/>
        <v>0</v>
      </c>
      <c r="DD104" t="b">
        <f t="shared" si="5"/>
        <v>0</v>
      </c>
      <c r="DE104" t="b">
        <f t="shared" si="6"/>
        <v>0</v>
      </c>
      <c r="DF104" t="b">
        <f t="shared" si="7"/>
        <v>0</v>
      </c>
      <c r="DG104" t="str">
        <f>IF([1]Sheet1!DH104="","",[1]Sheet1!DH104)</f>
        <v/>
      </c>
    </row>
    <row r="105" spans="1:111" x14ac:dyDescent="0.25">
      <c r="A105" t="str">
        <f>IF([1]Sheet1!B105="","",[1]Sheet1!B105)</f>
        <v>INDHOTEL</v>
      </c>
      <c r="B105">
        <f>IF([1]Sheet1!C105="","",[1]Sheet1!C105)</f>
        <v>2000</v>
      </c>
      <c r="C105">
        <f>IF([1]Sheet1!D105="","",[1]Sheet1!D105)</f>
        <v>5</v>
      </c>
      <c r="D105">
        <f>IF([1]Sheet1!E105="","",[1]Sheet1!E105)</f>
        <v>60000</v>
      </c>
      <c r="E105" t="str">
        <f>IF([1]Sheet1!F105="","",[1]Sheet1!F105)</f>
        <v>Consumer Services</v>
      </c>
      <c r="F105" t="str">
        <f>IF([1]Sheet1!G105="","",[1]Sheet1!G105)</f>
        <v>Hotels/Resorts/Cruise lines</v>
      </c>
      <c r="G105" t="str">
        <f>IF([1]Sheet1!H105="","",[1]Sheet1!H105)</f>
        <v xml:space="preserve">THE INDIAN HOTELS CO. LTD           </v>
      </c>
      <c r="H105" t="str">
        <f>IF([1]Sheet1!I105="","",[1]Sheet1!I105)</f>
        <v>INDHOTEL</v>
      </c>
      <c r="I105" t="str">
        <f>IF([1]Sheet1!J105="","",[1]Sheet1!J105)</f>
        <v>NSE:INDHOTEL!1</v>
      </c>
      <c r="J105" t="str">
        <f>IF([1]Sheet1!K105="","",[1]Sheet1!K105)</f>
        <v>Indian Hotels Company Ltd.</v>
      </c>
      <c r="K105" t="str">
        <f>IF([1]Sheet1!L105="","",[1]Sheet1!L105)</f>
        <v>#fc5a5a50</v>
      </c>
      <c r="L105">
        <f>IF([1]Sheet1!M105="","",[1]Sheet1!M105)</f>
        <v>479.55</v>
      </c>
      <c r="M105">
        <f>IF([1]Sheet1!N105="","",[1]Sheet1!N105)</f>
        <v>-0.54956450000000001</v>
      </c>
      <c r="N105">
        <f>IF([1]Sheet1!O105="","",[1]Sheet1!O105)</f>
        <v>-2.65</v>
      </c>
      <c r="O105">
        <f>IF([1]Sheet1!P105="","",[1]Sheet1!P105)</f>
        <v>12782000</v>
      </c>
      <c r="P105">
        <f>IF([1]Sheet1!Q105="","",[1]Sheet1!Q105)</f>
        <v>-10.951651099999999</v>
      </c>
      <c r="Q105">
        <f>IF([1]Sheet1!R105="","",[1]Sheet1!R105)</f>
        <v>-1572000</v>
      </c>
      <c r="R105">
        <f>IF([1]Sheet1!S105="","",[1]Sheet1!S105)</f>
        <v>2578</v>
      </c>
      <c r="S105">
        <f>IF([1]Sheet1!T105="","",[1]Sheet1!T105)</f>
        <v>-0.54956450000000001</v>
      </c>
      <c r="T105">
        <f>IF([1]Sheet1!U105="","",[1]Sheet1!U105)</f>
        <v>-1567</v>
      </c>
      <c r="U105" t="str">
        <f>IF([1]Sheet1!V105="","",[1]Sheet1!V105)</f>
        <v>Long Unwinding</v>
      </c>
      <c r="V105">
        <f>IF([1]Sheet1!W105="","",[1]Sheet1!W105)</f>
        <v>475</v>
      </c>
      <c r="W105">
        <f>IF([1]Sheet1!X105="","",[1]Sheet1!X105)</f>
        <v>470</v>
      </c>
      <c r="X105">
        <f>IF([1]Sheet1!Y105="","",[1]Sheet1!Y105)</f>
        <v>465</v>
      </c>
      <c r="Y105">
        <f>IF([1]Sheet1!Z105="","",[1]Sheet1!Z105)</f>
        <v>460</v>
      </c>
      <c r="Z105">
        <f>IF([1]Sheet1!AA105="","",[1]Sheet1!AA105)</f>
        <v>455</v>
      </c>
      <c r="AA105">
        <f>IF([1]Sheet1!AB105="","",[1]Sheet1!AB105)</f>
        <v>480</v>
      </c>
      <c r="AB105">
        <f>IF([1]Sheet1!AC105="","",[1]Sheet1!AC105)</f>
        <v>485</v>
      </c>
      <c r="AC105">
        <f>IF([1]Sheet1!AD105="","",[1]Sheet1!AD105)</f>
        <v>490</v>
      </c>
      <c r="AD105">
        <f>IF([1]Sheet1!AE105="","",[1]Sheet1!AE105)</f>
        <v>495</v>
      </c>
      <c r="AE105" t="str">
        <f>IF([1]Sheet1!AF105="","",[1]Sheet1!AF105)</f>
        <v>482.20</v>
      </c>
      <c r="AF105" t="str">
        <f>IF([1]Sheet1!AG105="","",[1]Sheet1!AG105)</f>
        <v>485.00</v>
      </c>
      <c r="AG105" t="str">
        <f>IF([1]Sheet1!AH105="","",[1]Sheet1!AH105)</f>
        <v>2.80</v>
      </c>
      <c r="AH105" t="str">
        <f>IF([1]Sheet1!AI105="","",[1]Sheet1!AI105)</f>
        <v>0.58</v>
      </c>
      <c r="AI105" t="str">
        <f>IF([1]Sheet1!AJ105="","",[1]Sheet1!AJ105)</f>
        <v>485.00</v>
      </c>
      <c r="AJ105">
        <f>IF([1]Sheet1!AK105="","",[1]Sheet1!AK105)</f>
        <v>12112</v>
      </c>
      <c r="AK105" t="str">
        <f>IF([1]Sheet1!AL105="","",[1]Sheet1!AL105)</f>
        <v>0.59</v>
      </c>
      <c r="AL105" t="str">
        <f>IF([1]Sheet1!AM105="","",[1]Sheet1!AM105)</f>
        <v>-</v>
      </c>
      <c r="AM105" t="str">
        <f>IF([1]Sheet1!AN105="","",[1]Sheet1!AN105)</f>
        <v>-</v>
      </c>
      <c r="AN105" t="str">
        <f>IF([1]Sheet1!AO105="","",[1]Sheet1!AO105)</f>
        <v>-</v>
      </c>
      <c r="AO105" t="str">
        <f>IF([1]Sheet1!AP105="","",[1]Sheet1!AP105)</f>
        <v>VR40</v>
      </c>
      <c r="AP105" t="b">
        <f>IF([1]Sheet1!AQ105="","",[1]Sheet1!AQ105)</f>
        <v>0</v>
      </c>
      <c r="AQ105">
        <f>IF([1]Sheet1!AR105="","",[1]Sheet1!AR105)</f>
        <v>0</v>
      </c>
      <c r="AR105">
        <f>IF([1]Sheet1!AS105="","",[1]Sheet1!AS105)</f>
        <v>0</v>
      </c>
      <c r="AS105">
        <f>IF([1]Sheet1!AT105="","",[1]Sheet1!AT105)</f>
        <v>0</v>
      </c>
      <c r="AT105">
        <f>IF([1]Sheet1!AU105="","",[1]Sheet1!AU105)</f>
        <v>0</v>
      </c>
      <c r="AU105">
        <f>IF([1]Sheet1!AV105="","",[1]Sheet1!AV105)</f>
        <v>0</v>
      </c>
      <c r="AV105">
        <f>IF([1]Sheet1!AW105="","",[1]Sheet1!AW105)</f>
        <v>0</v>
      </c>
      <c r="AW105">
        <f>IF([1]Sheet1!AX105="","",[1]Sheet1!AX105)</f>
        <v>0</v>
      </c>
      <c r="AX105">
        <f>IF([1]Sheet1!AY105="","",[1]Sheet1!AY105)</f>
        <v>0</v>
      </c>
      <c r="AY105">
        <f>IF([1]Sheet1!AZ105="","",[1]Sheet1!AZ105)</f>
        <v>0</v>
      </c>
      <c r="AZ105" t="b">
        <f>IF([1]Sheet1!BA105="","",[1]Sheet1!BA105)</f>
        <v>0</v>
      </c>
      <c r="BA105" t="b">
        <f>IF([1]Sheet1!BB105="","",[1]Sheet1!BB105)</f>
        <v>0</v>
      </c>
      <c r="BB105" t="b">
        <f>IF([1]Sheet1!BC105="","",[1]Sheet1!BC105)</f>
        <v>0</v>
      </c>
      <c r="BC105" t="b">
        <f>IF([1]Sheet1!BD105="","",[1]Sheet1!BD105)</f>
        <v>0</v>
      </c>
      <c r="BD105">
        <f>IF([1]Sheet1!BE105="","",[1]Sheet1!BE105)</f>
        <v>25.09</v>
      </c>
      <c r="BE105">
        <f>IF([1]Sheet1!BF105="","",[1]Sheet1!BF105)</f>
        <v>27.24</v>
      </c>
      <c r="BF105">
        <f>IF([1]Sheet1!BG105="","",[1]Sheet1!BG105)</f>
        <v>-12.72</v>
      </c>
      <c r="BG105">
        <f>IF([1]Sheet1!BH105="","",[1]Sheet1!BH105)</f>
        <v>38.31</v>
      </c>
      <c r="BH105">
        <f>IF([1]Sheet1!BI105="","",[1]Sheet1!BI105)</f>
        <v>53.17</v>
      </c>
      <c r="BI105">
        <f>IF([1]Sheet1!BJ105="","",[1]Sheet1!BJ105)</f>
        <v>53.55</v>
      </c>
      <c r="BJ105" t="b">
        <f>IF([1]Sheet1!BK105="","",[1]Sheet1!BK105)</f>
        <v>1</v>
      </c>
      <c r="BK105">
        <f>IF([1]Sheet1!BL105="","",[1]Sheet1!BL105)</f>
        <v>0.51</v>
      </c>
      <c r="BL105">
        <f>IF([1]Sheet1!BM105="","",[1]Sheet1!BM105)</f>
        <v>9.77</v>
      </c>
      <c r="BM105">
        <f>IF([1]Sheet1!BN105="","",[1]Sheet1!BN105)</f>
        <v>29.39</v>
      </c>
      <c r="BN105">
        <f>IF([1]Sheet1!BO105="","",[1]Sheet1!BO105)</f>
        <v>0</v>
      </c>
      <c r="BO105" t="str">
        <f>IF([1]Sheet1!BP105="","",[1]Sheet1!BP105)</f>
        <v>CONSUMER SERVICES</v>
      </c>
      <c r="BP105">
        <f>IF([1]Sheet1!BQ105="","",[1]Sheet1!BQ105)</f>
        <v>479.9</v>
      </c>
      <c r="BQ105">
        <f>IF([1]Sheet1!BR105="","",[1]Sheet1!BR105)</f>
        <v>2.09</v>
      </c>
      <c r="BR105">
        <f>IF([1]Sheet1!BS105="","",[1]Sheet1!BS105)</f>
        <v>-2.2999999999999998</v>
      </c>
      <c r="BS105">
        <f>IF([1]Sheet1!BT105="","",[1]Sheet1!BT105)</f>
        <v>-0.48</v>
      </c>
      <c r="BT105" t="b">
        <f>IF([1]Sheet1!BU105="","",[1]Sheet1!BU105)</f>
        <v>0</v>
      </c>
      <c r="BU105" t="b">
        <f>IF([1]Sheet1!BV105="","",[1]Sheet1!BV105)</f>
        <v>0</v>
      </c>
      <c r="BV105" t="str">
        <f>IF([1]Sheet1!BW105="","",[1]Sheet1!BW105)</f>
        <v>BULLISH</v>
      </c>
      <c r="BW105">
        <f>IF([1]Sheet1!BX105="","",[1]Sheet1!BX105)</f>
        <v>-3.76</v>
      </c>
      <c r="BX105">
        <f>IF([1]Sheet1!BY105="","",[1]Sheet1!BY105)</f>
        <v>0.44</v>
      </c>
      <c r="BY105">
        <f>IF([1]Sheet1!BZ105="","",[1]Sheet1!BZ105)</f>
        <v>86.75</v>
      </c>
      <c r="BZ105">
        <f>IF([1]Sheet1!CA105="","",[1]Sheet1!CA105)</f>
        <v>479.9</v>
      </c>
      <c r="CA105">
        <f>IF([1]Sheet1!CB105="","",[1]Sheet1!CB105)</f>
        <v>-12.72</v>
      </c>
      <c r="CB105" t="str">
        <f>IF([1]Sheet1!CC105="","",[1]Sheet1!CC105)</f>
        <v>Short Covering</v>
      </c>
      <c r="CC105">
        <f>IF([1]Sheet1!CD105="","",[1]Sheet1!CD105)</f>
        <v>5.91</v>
      </c>
      <c r="CD105">
        <f>IF([1]Sheet1!CE105="","",[1]Sheet1!CE105)</f>
        <v>-0.48</v>
      </c>
      <c r="CE105">
        <f>IF([1]Sheet1!CF105="","",[1]Sheet1!CF105)</f>
        <v>-33.159999999999997</v>
      </c>
      <c r="CF105" t="str">
        <f>IF([1]Sheet1!CG105="","",[1]Sheet1!CG105)</f>
        <v>Short Buildup</v>
      </c>
      <c r="CG105">
        <f>IF([1]Sheet1!CH105="","",[1]Sheet1!CH105)</f>
        <v>95.63</v>
      </c>
      <c r="CH105" t="str">
        <f>IF([1]Sheet1!CI105="","",[1]Sheet1!CI105)</f>
        <v>NSE:INDHOTEL1!</v>
      </c>
      <c r="CI105">
        <f>IF([1]Sheet1!CJ105="","",[1]Sheet1!CJ105)</f>
        <v>13</v>
      </c>
      <c r="CJ105">
        <f>IF([1]Sheet1!CK105="","",[1]Sheet1!CK105)</f>
        <v>473.95</v>
      </c>
      <c r="CK105">
        <f>IF([1]Sheet1!CL105="","",[1]Sheet1!CL105)</f>
        <v>103</v>
      </c>
      <c r="CL105">
        <f>IF([1]Sheet1!CM105="","",[1]Sheet1!CM105)</f>
        <v>432.45</v>
      </c>
      <c r="CM105" t="str">
        <f>IF([1]Sheet1!CN105="","",[1]Sheet1!CN105)</f>
        <v>Buy</v>
      </c>
      <c r="CN105" t="str">
        <f>IF([1]Sheet1!CO105="","",[1]Sheet1!CO105)</f>
        <v>LAST_LOSER</v>
      </c>
      <c r="CO105">
        <f>IF([1]Sheet1!CP105="","",[1]Sheet1!CP105)</f>
        <v>13</v>
      </c>
      <c r="CP105">
        <f>IF([1]Sheet1!CQ105="","",[1]Sheet1!CQ105)</f>
        <v>455</v>
      </c>
      <c r="CQ105" t="str">
        <f>IF([1]Sheet1!CR105="","",[1]Sheet1!CR105)</f>
        <v>BULLISH</v>
      </c>
      <c r="CR105" t="str">
        <f>IF([1]Sheet1!CS105="","",[1]Sheet1!CS105)</f>
        <v>BEARISH</v>
      </c>
      <c r="CS105" t="b">
        <f>IF([1]Sheet1!CT105="","",[1]Sheet1!CT105)</f>
        <v>0</v>
      </c>
      <c r="CT105" t="str">
        <f>IF([1]Sheet1!CU105="","",[1]Sheet1!CU105)</f>
        <v>BULLISH_ALIGNMENT</v>
      </c>
      <c r="CU105" t="str">
        <f>IF([1]Sheet1!CV105="","",[1]Sheet1!CV105)</f>
        <v>na</v>
      </c>
      <c r="CV105" t="str">
        <f>IF([1]Sheet1!CW105="","",[1]Sheet1!CW105)</f>
        <v>BULLISH</v>
      </c>
      <c r="CW105">
        <f>IF([1]Sheet1!CX105="","",[1]Sheet1!CX105)</f>
        <v>3</v>
      </c>
      <c r="CX105">
        <f>IF([1]Sheet1!CY105="","",[1]Sheet1!CY105)</f>
        <v>79</v>
      </c>
      <c r="CY105" t="b">
        <f>IF([1]Sheet1!CZ105="","",[1]Sheet1!CZ105)</f>
        <v>1</v>
      </c>
      <c r="CZ105">
        <f>IF([1]Sheet1!DA105="","",[1]Sheet1!DA105)</f>
        <v>18.260000000000002</v>
      </c>
      <c r="DA105">
        <f>IF([1]Sheet1!DB105="","",[1]Sheet1!DB105)</f>
        <v>18.57</v>
      </c>
      <c r="DB105" t="str">
        <f>IF([1]Sheet1!DC105="","",[1]Sheet1!DC105)</f>
        <v/>
      </c>
      <c r="DC105" t="b">
        <f t="shared" si="4"/>
        <v>0</v>
      </c>
      <c r="DD105" t="b">
        <f t="shared" si="5"/>
        <v>0</v>
      </c>
      <c r="DE105" t="b">
        <f t="shared" si="6"/>
        <v>0</v>
      </c>
      <c r="DF105" t="b">
        <f t="shared" si="7"/>
        <v>0</v>
      </c>
      <c r="DG105" t="str">
        <f>IF([1]Sheet1!DH105="","",[1]Sheet1!DH105)</f>
        <v/>
      </c>
    </row>
    <row r="106" spans="1:111" x14ac:dyDescent="0.25">
      <c r="A106" t="str">
        <f>IF([1]Sheet1!B106="","",[1]Sheet1!B106)</f>
        <v>PIDILITIND</v>
      </c>
      <c r="B106">
        <f>IF([1]Sheet1!C106="","",[1]Sheet1!C106)</f>
        <v>250</v>
      </c>
      <c r="C106">
        <f>IF([1]Sheet1!D106="","",[1]Sheet1!D106)</f>
        <v>20</v>
      </c>
      <c r="D106">
        <f>IF([1]Sheet1!E106="","",[1]Sheet1!E106)</f>
        <v>10000</v>
      </c>
      <c r="E106" t="str">
        <f>IF([1]Sheet1!F106="","",[1]Sheet1!F106)</f>
        <v>Process Industries</v>
      </c>
      <c r="F106" t="str">
        <f>IF([1]Sheet1!G106="","",[1]Sheet1!G106)</f>
        <v>Industrial Specialties</v>
      </c>
      <c r="G106" t="str">
        <f>IF([1]Sheet1!H106="","",[1]Sheet1!H106)</f>
        <v xml:space="preserve">PIDILITE INDUSTRIES LTD             </v>
      </c>
      <c r="H106" t="str">
        <f>IF([1]Sheet1!I106="","",[1]Sheet1!I106)</f>
        <v>PIDILITIND</v>
      </c>
      <c r="I106" t="str">
        <f>IF([1]Sheet1!J106="","",[1]Sheet1!J106)</f>
        <v>NSE:PIDILITIND!1</v>
      </c>
      <c r="J106" t="str">
        <f>IF([1]Sheet1!K106="","",[1]Sheet1!K106)</f>
        <v>Pidilite Industries Ltd.</v>
      </c>
      <c r="K106" t="str">
        <f>IF([1]Sheet1!L106="","",[1]Sheet1!L106)</f>
        <v>#fc5a5a4c</v>
      </c>
      <c r="L106">
        <f>IF([1]Sheet1!M106="","",[1]Sheet1!M106)</f>
        <v>2682.55</v>
      </c>
      <c r="M106">
        <f>IF([1]Sheet1!N106="","",[1]Sheet1!N106)</f>
        <v>-0.47858430000000002</v>
      </c>
      <c r="N106">
        <f>IF([1]Sheet1!O106="","",[1]Sheet1!O106)</f>
        <v>-12.9</v>
      </c>
      <c r="O106">
        <f>IF([1]Sheet1!P106="","",[1]Sheet1!P106)</f>
        <v>2802500</v>
      </c>
      <c r="P106">
        <f>IF([1]Sheet1!Q106="","",[1]Sheet1!Q106)</f>
        <v>-1.0940532999999999</v>
      </c>
      <c r="Q106">
        <f>IF([1]Sheet1!R106="","",[1]Sheet1!R106)</f>
        <v>-31000</v>
      </c>
      <c r="R106">
        <f>IF([1]Sheet1!S106="","",[1]Sheet1!S106)</f>
        <v>716</v>
      </c>
      <c r="S106">
        <f>IF([1]Sheet1!T106="","",[1]Sheet1!T106)</f>
        <v>-0.47858430000000002</v>
      </c>
      <c r="T106">
        <f>IF([1]Sheet1!U106="","",[1]Sheet1!U106)</f>
        <v>-1015</v>
      </c>
      <c r="U106" t="str">
        <f>IF([1]Sheet1!V106="","",[1]Sheet1!V106)</f>
        <v>Long Unwinding</v>
      </c>
      <c r="V106">
        <f>IF([1]Sheet1!W106="","",[1]Sheet1!W106)</f>
        <v>2680</v>
      </c>
      <c r="W106">
        <f>IF([1]Sheet1!X106="","",[1]Sheet1!X106)</f>
        <v>2660</v>
      </c>
      <c r="X106">
        <f>IF([1]Sheet1!Y106="","",[1]Sheet1!Y106)</f>
        <v>2640</v>
      </c>
      <c r="Y106">
        <f>IF([1]Sheet1!Z106="","",[1]Sheet1!Z106)</f>
        <v>2620</v>
      </c>
      <c r="Z106">
        <f>IF([1]Sheet1!AA106="","",[1]Sheet1!AA106)</f>
        <v>2600</v>
      </c>
      <c r="AA106">
        <f>IF([1]Sheet1!AB106="","",[1]Sheet1!AB106)</f>
        <v>2700</v>
      </c>
      <c r="AB106">
        <f>IF([1]Sheet1!AC106="","",[1]Sheet1!AC106)</f>
        <v>2720</v>
      </c>
      <c r="AC106">
        <f>IF([1]Sheet1!AD106="","",[1]Sheet1!AD106)</f>
        <v>2740</v>
      </c>
      <c r="AD106">
        <f>IF([1]Sheet1!AE106="","",[1]Sheet1!AE106)</f>
        <v>2760</v>
      </c>
      <c r="AE106" t="str">
        <f>IF([1]Sheet1!AF106="","",[1]Sheet1!AF106)</f>
        <v>2,687.70</v>
      </c>
      <c r="AF106" t="str">
        <f>IF([1]Sheet1!AG106="","",[1]Sheet1!AG106)</f>
        <v>2,685.00</v>
      </c>
      <c r="AG106" t="str">
        <f>IF([1]Sheet1!AH106="","",[1]Sheet1!AH106)</f>
        <v>-2.70</v>
      </c>
      <c r="AH106" t="str">
        <f>IF([1]Sheet1!AI106="","",[1]Sheet1!AI106)</f>
        <v>-0.10</v>
      </c>
      <c r="AI106" t="str">
        <f>IF([1]Sheet1!AJ106="","",[1]Sheet1!AJ106)</f>
        <v>2,685.00</v>
      </c>
      <c r="AJ106">
        <f>IF([1]Sheet1!AK106="","",[1]Sheet1!AK106)</f>
        <v>140</v>
      </c>
      <c r="AK106" t="str">
        <f>IF([1]Sheet1!AL106="","",[1]Sheet1!AL106)</f>
        <v>0.04</v>
      </c>
      <c r="AL106" t="str">
        <f>IF([1]Sheet1!AM106="","",[1]Sheet1!AM106)</f>
        <v>-</v>
      </c>
      <c r="AM106" t="str">
        <f>IF([1]Sheet1!AN106="","",[1]Sheet1!AN106)</f>
        <v>-</v>
      </c>
      <c r="AN106" t="str">
        <f>IF([1]Sheet1!AO106="","",[1]Sheet1!AO106)</f>
        <v>-</v>
      </c>
      <c r="AO106" t="str">
        <f>IF([1]Sheet1!AP106="","",[1]Sheet1!AP106)</f>
        <v>VR158</v>
      </c>
      <c r="AP106" t="b">
        <f>IF([1]Sheet1!AQ106="","",[1]Sheet1!AQ106)</f>
        <v>0</v>
      </c>
      <c r="AQ106">
        <f>IF([1]Sheet1!AR106="","",[1]Sheet1!AR106)</f>
        <v>0</v>
      </c>
      <c r="AR106">
        <f>IF([1]Sheet1!AS106="","",[1]Sheet1!AS106)</f>
        <v>0</v>
      </c>
      <c r="AS106">
        <f>IF([1]Sheet1!AT106="","",[1]Sheet1!AT106)</f>
        <v>0</v>
      </c>
      <c r="AT106">
        <f>IF([1]Sheet1!AU106="","",[1]Sheet1!AU106)</f>
        <v>0</v>
      </c>
      <c r="AU106">
        <f>IF([1]Sheet1!AV106="","",[1]Sheet1!AV106)</f>
        <v>0</v>
      </c>
      <c r="AV106">
        <f>IF([1]Sheet1!AW106="","",[1]Sheet1!AW106)</f>
        <v>0</v>
      </c>
      <c r="AW106">
        <f>IF([1]Sheet1!AX106="","",[1]Sheet1!AX106)</f>
        <v>0</v>
      </c>
      <c r="AX106">
        <f>IF([1]Sheet1!AY106="","",[1]Sheet1!AY106)</f>
        <v>0</v>
      </c>
      <c r="AY106">
        <f>IF([1]Sheet1!AZ106="","",[1]Sheet1!AZ106)</f>
        <v>0</v>
      </c>
      <c r="AZ106" t="b">
        <f>IF([1]Sheet1!BA106="","",[1]Sheet1!BA106)</f>
        <v>0</v>
      </c>
      <c r="BA106" t="b">
        <f>IF([1]Sheet1!BB106="","",[1]Sheet1!BB106)</f>
        <v>0</v>
      </c>
      <c r="BB106" t="b">
        <f>IF([1]Sheet1!BC106="","",[1]Sheet1!BC106)</f>
        <v>0</v>
      </c>
      <c r="BC106" t="b">
        <f>IF([1]Sheet1!BD106="","",[1]Sheet1!BD106)</f>
        <v>0</v>
      </c>
      <c r="BD106">
        <f>IF([1]Sheet1!BE106="","",[1]Sheet1!BE106)</f>
        <v>36.950000000000003</v>
      </c>
      <c r="BE106">
        <f>IF([1]Sheet1!BF106="","",[1]Sheet1!BF106)</f>
        <v>35.46</v>
      </c>
      <c r="BF106">
        <f>IF([1]Sheet1!BG106="","",[1]Sheet1!BG106)</f>
        <v>8.3699999999999992</v>
      </c>
      <c r="BG106">
        <f>IF([1]Sheet1!BH106="","",[1]Sheet1!BH106)</f>
        <v>100</v>
      </c>
      <c r="BH106">
        <f>IF([1]Sheet1!BI106="","",[1]Sheet1!BI106)</f>
        <v>100</v>
      </c>
      <c r="BI106">
        <f>IF([1]Sheet1!BJ106="","",[1]Sheet1!BJ106)</f>
        <v>100</v>
      </c>
      <c r="BJ106" t="b">
        <f>IF([1]Sheet1!BK106="","",[1]Sheet1!BK106)</f>
        <v>1</v>
      </c>
      <c r="BK106">
        <f>IF([1]Sheet1!BL106="","",[1]Sheet1!BL106)</f>
        <v>0.43</v>
      </c>
      <c r="BL106">
        <f>IF([1]Sheet1!BM106="","",[1]Sheet1!BM106)</f>
        <v>20.71</v>
      </c>
      <c r="BM106">
        <f>IF([1]Sheet1!BN106="","",[1]Sheet1!BN106)</f>
        <v>33.96</v>
      </c>
      <c r="BN106" t="str">
        <f>IF([1]Sheet1!BO106="","",[1]Sheet1!BO106)</f>
        <v>2024-01-23</v>
      </c>
      <c r="BO106" t="str">
        <f>IF([1]Sheet1!BP106="","",[1]Sheet1!BP106)</f>
        <v>CHEMICALS</v>
      </c>
      <c r="BP106">
        <f>IF([1]Sheet1!BQ106="","",[1]Sheet1!BQ106)</f>
        <v>2685.95</v>
      </c>
      <c r="BQ106">
        <f>IF([1]Sheet1!BR106="","",[1]Sheet1!BR106)</f>
        <v>3.14</v>
      </c>
      <c r="BR106">
        <f>IF([1]Sheet1!BS106="","",[1]Sheet1!BS106)</f>
        <v>-9.5</v>
      </c>
      <c r="BS106">
        <f>IF([1]Sheet1!BT106="","",[1]Sheet1!BT106)</f>
        <v>-0.35</v>
      </c>
      <c r="BT106" t="b">
        <f>IF([1]Sheet1!BU106="","",[1]Sheet1!BU106)</f>
        <v>1</v>
      </c>
      <c r="BU106" t="b">
        <f>IF([1]Sheet1!BV106="","",[1]Sheet1!BV106)</f>
        <v>1</v>
      </c>
      <c r="BV106" t="str">
        <f>IF([1]Sheet1!BW106="","",[1]Sheet1!BW106)</f>
        <v>BULLISH</v>
      </c>
      <c r="BW106">
        <f>IF([1]Sheet1!BX106="","",[1]Sheet1!BX106)</f>
        <v>3.79</v>
      </c>
      <c r="BX106">
        <f>IF([1]Sheet1!BY106="","",[1]Sheet1!BY106)</f>
        <v>-2.79</v>
      </c>
      <c r="BY106">
        <f>IF([1]Sheet1!BZ106="","",[1]Sheet1!BZ106)</f>
        <v>41.01</v>
      </c>
      <c r="BZ106">
        <f>IF([1]Sheet1!CA106="","",[1]Sheet1!CA106)</f>
        <v>2685.95</v>
      </c>
      <c r="CA106">
        <f>IF([1]Sheet1!CB106="","",[1]Sheet1!CB106)</f>
        <v>8.34</v>
      </c>
      <c r="CB106" t="str">
        <f>IF([1]Sheet1!CC106="","",[1]Sheet1!CC106)</f>
        <v>Short Buildup</v>
      </c>
      <c r="CC106">
        <f>IF([1]Sheet1!CD106="","",[1]Sheet1!CD106)</f>
        <v>2.31</v>
      </c>
      <c r="CD106">
        <f>IF([1]Sheet1!CE106="","",[1]Sheet1!CE106)</f>
        <v>-0.35</v>
      </c>
      <c r="CE106">
        <f>IF([1]Sheet1!CF106="","",[1]Sheet1!CF106)</f>
        <v>-51.41</v>
      </c>
      <c r="CF106" t="str">
        <f>IF([1]Sheet1!CG106="","",[1]Sheet1!CG106)</f>
        <v>Short Buildup</v>
      </c>
      <c r="CG106">
        <f>IF([1]Sheet1!CH106="","",[1]Sheet1!CH106)</f>
        <v>72.62</v>
      </c>
      <c r="CH106" t="str">
        <f>IF([1]Sheet1!CI106="","",[1]Sheet1!CI106)</f>
        <v>NSE:PIDILITIND1!</v>
      </c>
      <c r="CI106">
        <f>IF([1]Sheet1!CJ106="","",[1]Sheet1!CJ106)</f>
        <v>38</v>
      </c>
      <c r="CJ106">
        <f>IF([1]Sheet1!CK106="","",[1]Sheet1!CK106)</f>
        <v>2769.5</v>
      </c>
      <c r="CK106">
        <f>IF([1]Sheet1!CL106="","",[1]Sheet1!CL106)</f>
        <v>471</v>
      </c>
      <c r="CL106">
        <f>IF([1]Sheet1!CM106="","",[1]Sheet1!CM106)</f>
        <v>2466.0500000000002</v>
      </c>
      <c r="CM106" t="str">
        <f>IF([1]Sheet1!CN106="","",[1]Sheet1!CN106)</f>
        <v>Sell</v>
      </c>
      <c r="CN106" t="str">
        <f>IF([1]Sheet1!CO106="","",[1]Sheet1!CO106)</f>
        <v>LAST_LOSER</v>
      </c>
      <c r="CO106">
        <f>IF([1]Sheet1!CP106="","",[1]Sheet1!CP106)</f>
        <v>26</v>
      </c>
      <c r="CP106">
        <f>IF([1]Sheet1!CQ106="","",[1]Sheet1!CQ106)</f>
        <v>2780</v>
      </c>
      <c r="CQ106" t="str">
        <f>IF([1]Sheet1!CR106="","",[1]Sheet1!CR106)</f>
        <v>BEARISH</v>
      </c>
      <c r="CR106" t="str">
        <f>IF([1]Sheet1!CS106="","",[1]Sheet1!CS106)</f>
        <v>BEARISH</v>
      </c>
      <c r="CS106" t="b">
        <f>IF([1]Sheet1!CT106="","",[1]Sheet1!CT106)</f>
        <v>0</v>
      </c>
      <c r="CT106" t="str">
        <f>IF([1]Sheet1!CU106="","",[1]Sheet1!CU106)</f>
        <v>na</v>
      </c>
      <c r="CU106" t="str">
        <f>IF([1]Sheet1!CV106="","",[1]Sheet1!CV106)</f>
        <v>na</v>
      </c>
      <c r="CV106" t="str">
        <f>IF([1]Sheet1!CW106="","",[1]Sheet1!CW106)</f>
        <v>BULLISH</v>
      </c>
      <c r="CW106">
        <f>IF([1]Sheet1!CX106="","",[1]Sheet1!CX106)</f>
        <v>7</v>
      </c>
      <c r="CX106">
        <f>IF([1]Sheet1!CY106="","",[1]Sheet1!CY106)</f>
        <v>462</v>
      </c>
      <c r="CY106" t="b">
        <f>IF([1]Sheet1!CZ106="","",[1]Sheet1!CZ106)</f>
        <v>0</v>
      </c>
      <c r="CZ106">
        <f>IF([1]Sheet1!DA106="","",[1]Sheet1!DA106)</f>
        <v>14.35</v>
      </c>
      <c r="DA106">
        <f>IF([1]Sheet1!DB106="","",[1]Sheet1!DB106)</f>
        <v>14.34</v>
      </c>
      <c r="DB106" t="str">
        <f>IF([1]Sheet1!DC106="","",[1]Sheet1!DC106)</f>
        <v/>
      </c>
      <c r="DC106" t="b">
        <f t="shared" si="4"/>
        <v>0</v>
      </c>
      <c r="DD106" t="b">
        <f t="shared" si="5"/>
        <v>0</v>
      </c>
      <c r="DE106" t="b">
        <f t="shared" si="6"/>
        <v>0</v>
      </c>
      <c r="DF106" t="b">
        <f t="shared" si="7"/>
        <v>0</v>
      </c>
      <c r="DG106" t="str">
        <f>IF([1]Sheet1!DH106="","",[1]Sheet1!DH106)</f>
        <v/>
      </c>
    </row>
    <row r="107" spans="1:111" x14ac:dyDescent="0.25">
      <c r="A107" t="str">
        <f>IF([1]Sheet1!B107="","",[1]Sheet1!B107)</f>
        <v>CHOLAFIN</v>
      </c>
      <c r="B107">
        <f>IF([1]Sheet1!C107="","",[1]Sheet1!C107)</f>
        <v>625</v>
      </c>
      <c r="C107">
        <f>IF([1]Sheet1!D107="","",[1]Sheet1!D107)</f>
        <v>20</v>
      </c>
      <c r="D107">
        <f>IF([1]Sheet1!E107="","",[1]Sheet1!E107)</f>
        <v>18750</v>
      </c>
      <c r="E107" t="str">
        <f>IF([1]Sheet1!F107="","",[1]Sheet1!F107)</f>
        <v>Finance</v>
      </c>
      <c r="F107" t="str">
        <f>IF([1]Sheet1!G107="","",[1]Sheet1!G107)</f>
        <v>Finance/Rental/Leasing</v>
      </c>
      <c r="G107" t="str">
        <f>IF([1]Sheet1!H107="","",[1]Sheet1!H107)</f>
        <v xml:space="preserve">CHOLAMANDALAM IN &amp; FIN CO           </v>
      </c>
      <c r="H107" t="str">
        <f>IF([1]Sheet1!I107="","",[1]Sheet1!I107)</f>
        <v>CHOLAFIN</v>
      </c>
      <c r="I107" t="str">
        <f>IF([1]Sheet1!J107="","",[1]Sheet1!J107)</f>
        <v>NSE:CHOLAFIN!1</v>
      </c>
      <c r="J107" t="str">
        <f>IF([1]Sheet1!K107="","",[1]Sheet1!K107)</f>
        <v>Cholamandalam Investment &amp; Finance Company Ltd.</v>
      </c>
      <c r="K107" t="str">
        <f>IF([1]Sheet1!L107="","",[1]Sheet1!L107)</f>
        <v>#fc5a5a4c</v>
      </c>
      <c r="L107">
        <f>IF([1]Sheet1!M107="","",[1]Sheet1!M107)</f>
        <v>1262.4000000000001</v>
      </c>
      <c r="M107">
        <f>IF([1]Sheet1!N107="","",[1]Sheet1!N107)</f>
        <v>-0.46911340000000001</v>
      </c>
      <c r="N107">
        <f>IF([1]Sheet1!O107="","",[1]Sheet1!O107)</f>
        <v>-5.95</v>
      </c>
      <c r="O107">
        <f>IF([1]Sheet1!P107="","",[1]Sheet1!P107)</f>
        <v>8898750</v>
      </c>
      <c r="P107">
        <f>IF([1]Sheet1!Q107="","",[1]Sheet1!Q107)</f>
        <v>-1.8542772000000001</v>
      </c>
      <c r="Q107">
        <f>IF([1]Sheet1!R107="","",[1]Sheet1!R107)</f>
        <v>-168125</v>
      </c>
      <c r="R107">
        <f>IF([1]Sheet1!S107="","",[1]Sheet1!S107)</f>
        <v>1104</v>
      </c>
      <c r="S107">
        <f>IF([1]Sheet1!T107="","",[1]Sheet1!T107)</f>
        <v>-0.46911340000000001</v>
      </c>
      <c r="T107">
        <f>IF([1]Sheet1!U107="","",[1]Sheet1!U107)</f>
        <v>-1890</v>
      </c>
      <c r="U107" t="str">
        <f>IF([1]Sheet1!V107="","",[1]Sheet1!V107)</f>
        <v>Long Unwinding</v>
      </c>
      <c r="V107">
        <f>IF([1]Sheet1!W107="","",[1]Sheet1!W107)</f>
        <v>1260</v>
      </c>
      <c r="W107">
        <f>IF([1]Sheet1!X107="","",[1]Sheet1!X107)</f>
        <v>1240</v>
      </c>
      <c r="X107">
        <f>IF([1]Sheet1!Y107="","",[1]Sheet1!Y107)</f>
        <v>1220</v>
      </c>
      <c r="Y107">
        <f>IF([1]Sheet1!Z107="","",[1]Sheet1!Z107)</f>
        <v>1200</v>
      </c>
      <c r="Z107">
        <f>IF([1]Sheet1!AA107="","",[1]Sheet1!AA107)</f>
        <v>1180</v>
      </c>
      <c r="AA107">
        <f>IF([1]Sheet1!AB107="","",[1]Sheet1!AB107)</f>
        <v>1280</v>
      </c>
      <c r="AB107">
        <f>IF([1]Sheet1!AC107="","",[1]Sheet1!AC107)</f>
        <v>1300</v>
      </c>
      <c r="AC107">
        <f>IF([1]Sheet1!AD107="","",[1]Sheet1!AD107)</f>
        <v>1320</v>
      </c>
      <c r="AD107">
        <f>IF([1]Sheet1!AE107="","",[1]Sheet1!AE107)</f>
        <v>1340</v>
      </c>
      <c r="AE107" t="str">
        <f>IF([1]Sheet1!AF107="","",[1]Sheet1!AF107)</f>
        <v>1,265.55</v>
      </c>
      <c r="AF107" t="str">
        <f>IF([1]Sheet1!AG107="","",[1]Sheet1!AG107)</f>
        <v>1,265.50</v>
      </c>
      <c r="AG107" t="str">
        <f>IF([1]Sheet1!AH107="","",[1]Sheet1!AH107)</f>
        <v>-0.05</v>
      </c>
      <c r="AH107" t="str">
        <f>IF([1]Sheet1!AI107="","",[1]Sheet1!AI107)</f>
        <v>-0.00</v>
      </c>
      <c r="AI107" t="str">
        <f>IF([1]Sheet1!AJ107="","",[1]Sheet1!AJ107)</f>
        <v>1,265.50</v>
      </c>
      <c r="AJ107">
        <f>IF([1]Sheet1!AK107="","",[1]Sheet1!AK107)</f>
        <v>2167</v>
      </c>
      <c r="AK107" t="str">
        <f>IF([1]Sheet1!AL107="","",[1]Sheet1!AL107)</f>
        <v>0.27</v>
      </c>
      <c r="AL107" t="str">
        <f>IF([1]Sheet1!AM107="","",[1]Sheet1!AM107)</f>
        <v>-</v>
      </c>
      <c r="AM107" t="str">
        <f>IF([1]Sheet1!AN107="","",[1]Sheet1!AN107)</f>
        <v>-</v>
      </c>
      <c r="AN107" t="str">
        <f>IF([1]Sheet1!AO107="","",[1]Sheet1!AO107)</f>
        <v>-</v>
      </c>
      <c r="AO107" t="str">
        <f>IF([1]Sheet1!AP107="","",[1]Sheet1!AP107)</f>
        <v>VR81</v>
      </c>
      <c r="AP107" t="b">
        <f>IF([1]Sheet1!AQ107="","",[1]Sheet1!AQ107)</f>
        <v>0</v>
      </c>
      <c r="AQ107">
        <f>IF([1]Sheet1!AR107="","",[1]Sheet1!AR107)</f>
        <v>0</v>
      </c>
      <c r="AR107">
        <f>IF([1]Sheet1!AS107="","",[1]Sheet1!AS107)</f>
        <v>0</v>
      </c>
      <c r="AS107">
        <f>IF([1]Sheet1!AT107="","",[1]Sheet1!AT107)</f>
        <v>0</v>
      </c>
      <c r="AT107">
        <f>IF([1]Sheet1!AU107="","",[1]Sheet1!AU107)</f>
        <v>0</v>
      </c>
      <c r="AU107">
        <f>IF([1]Sheet1!AV107="","",[1]Sheet1!AV107)</f>
        <v>0</v>
      </c>
      <c r="AV107">
        <f>IF([1]Sheet1!AW107="","",[1]Sheet1!AW107)</f>
        <v>0</v>
      </c>
      <c r="AW107">
        <f>IF([1]Sheet1!AX107="","",[1]Sheet1!AX107)</f>
        <v>0</v>
      </c>
      <c r="AX107">
        <f>IF([1]Sheet1!AY107="","",[1]Sheet1!AY107)</f>
        <v>0</v>
      </c>
      <c r="AY107">
        <f>IF([1]Sheet1!AZ107="","",[1]Sheet1!AZ107)</f>
        <v>0</v>
      </c>
      <c r="AZ107" t="b">
        <f>IF([1]Sheet1!BA107="","",[1]Sheet1!BA107)</f>
        <v>0</v>
      </c>
      <c r="BA107" t="b">
        <f>IF([1]Sheet1!BB107="","",[1]Sheet1!BB107)</f>
        <v>0</v>
      </c>
      <c r="BB107" t="b">
        <f>IF([1]Sheet1!BC107="","",[1]Sheet1!BC107)</f>
        <v>0</v>
      </c>
      <c r="BC107" t="b">
        <f>IF([1]Sheet1!BD107="","",[1]Sheet1!BD107)</f>
        <v>0</v>
      </c>
      <c r="BD107">
        <f>IF([1]Sheet1!BE107="","",[1]Sheet1!BE107)</f>
        <v>34.299999999999997</v>
      </c>
      <c r="BE107">
        <f>IF([1]Sheet1!BF107="","",[1]Sheet1!BF107)</f>
        <v>36.299999999999997</v>
      </c>
      <c r="BF107">
        <f>IF([1]Sheet1!BG107="","",[1]Sheet1!BG107)</f>
        <v>-4.2</v>
      </c>
      <c r="BG107">
        <f>IF([1]Sheet1!BH107="","",[1]Sheet1!BH107)</f>
        <v>98.59</v>
      </c>
      <c r="BH107">
        <f>IF([1]Sheet1!BI107="","",[1]Sheet1!BI107)</f>
        <v>96.03</v>
      </c>
      <c r="BI107">
        <f>IF([1]Sheet1!BJ107="","",[1]Sheet1!BJ107)</f>
        <v>87.86</v>
      </c>
      <c r="BJ107" t="b">
        <f>IF([1]Sheet1!BK107="","",[1]Sheet1!BK107)</f>
        <v>1</v>
      </c>
      <c r="BK107">
        <f>IF([1]Sheet1!BL107="","",[1]Sheet1!BL107)</f>
        <v>0.46</v>
      </c>
      <c r="BL107">
        <f>IF([1]Sheet1!BM107="","",[1]Sheet1!BM107)</f>
        <v>-10.76</v>
      </c>
      <c r="BM107">
        <f>IF([1]Sheet1!BN107="","",[1]Sheet1!BN107)</f>
        <v>38.29</v>
      </c>
      <c r="BN107" t="str">
        <f>IF([1]Sheet1!BO107="","",[1]Sheet1!BO107)</f>
        <v>2024-01-25</v>
      </c>
      <c r="BO107" t="str">
        <f>IF([1]Sheet1!BP107="","",[1]Sheet1!BP107)</f>
        <v>FINANCIAL SERVICES</v>
      </c>
      <c r="BP107">
        <f>IF([1]Sheet1!BQ107="","",[1]Sheet1!BQ107)</f>
        <v>1260.8</v>
      </c>
      <c r="BQ107">
        <f>IF([1]Sheet1!BR107="","",[1]Sheet1!BR107)</f>
        <v>2.83</v>
      </c>
      <c r="BR107">
        <f>IF([1]Sheet1!BS107="","",[1]Sheet1!BS107)</f>
        <v>-7.55</v>
      </c>
      <c r="BS107">
        <f>IF([1]Sheet1!BT107="","",[1]Sheet1!BT107)</f>
        <v>-0.6</v>
      </c>
      <c r="BT107" t="b">
        <f>IF([1]Sheet1!BU107="","",[1]Sheet1!BU107)</f>
        <v>1</v>
      </c>
      <c r="BU107" t="b">
        <f>IF([1]Sheet1!BV107="","",[1]Sheet1!BV107)</f>
        <v>1</v>
      </c>
      <c r="BV107" t="str">
        <f>IF([1]Sheet1!BW107="","",[1]Sheet1!BW107)</f>
        <v>BEARISH</v>
      </c>
      <c r="BW107">
        <f>IF([1]Sheet1!BX107="","",[1]Sheet1!BX107)</f>
        <v>-2.02</v>
      </c>
      <c r="BX107">
        <f>IF([1]Sheet1!BY107="","",[1]Sheet1!BY107)</f>
        <v>-1.1599999999999999</v>
      </c>
      <c r="BY107">
        <f>IF([1]Sheet1!BZ107="","",[1]Sheet1!BZ107)</f>
        <v>33.47</v>
      </c>
      <c r="BZ107">
        <f>IF([1]Sheet1!CA107="","",[1]Sheet1!CA107)</f>
        <v>1260.8</v>
      </c>
      <c r="CA107">
        <f>IF([1]Sheet1!CB107="","",[1]Sheet1!CB107)</f>
        <v>-4.2</v>
      </c>
      <c r="CB107" t="str">
        <f>IF([1]Sheet1!CC107="","",[1]Sheet1!CC107)</f>
        <v>Long Unwinding</v>
      </c>
      <c r="CC107">
        <f>IF([1]Sheet1!CD107="","",[1]Sheet1!CD107)</f>
        <v>0.17</v>
      </c>
      <c r="CD107">
        <f>IF([1]Sheet1!CE107="","",[1]Sheet1!CE107)</f>
        <v>-0.6</v>
      </c>
      <c r="CE107">
        <f>IF([1]Sheet1!CF107="","",[1]Sheet1!CF107)</f>
        <v>-64.12</v>
      </c>
      <c r="CF107" t="str">
        <f>IF([1]Sheet1!CG107="","",[1]Sheet1!CG107)</f>
        <v>Short Buildup</v>
      </c>
      <c r="CG107">
        <f>IF([1]Sheet1!CH107="","",[1]Sheet1!CH107)</f>
        <v>59.13</v>
      </c>
      <c r="CH107" t="str">
        <f>IF([1]Sheet1!CI107="","",[1]Sheet1!CI107)</f>
        <v>NSE:CHOLAFIN1!</v>
      </c>
      <c r="CI107">
        <f>IF([1]Sheet1!CJ107="","",[1]Sheet1!CJ107)</f>
        <v>0</v>
      </c>
      <c r="CJ107">
        <f>IF([1]Sheet1!CK107="","",[1]Sheet1!CK107)</f>
        <v>0</v>
      </c>
      <c r="CK107">
        <f>IF([1]Sheet1!CL107="","",[1]Sheet1!CL107)</f>
        <v>0</v>
      </c>
      <c r="CL107">
        <f>IF([1]Sheet1!CM107="","",[1]Sheet1!CM107)</f>
        <v>0</v>
      </c>
      <c r="CM107">
        <f>IF([1]Sheet1!CN107="","",[1]Sheet1!CN107)</f>
        <v>0</v>
      </c>
      <c r="CN107">
        <f>IF([1]Sheet1!CO107="","",[1]Sheet1!CO107)</f>
        <v>0</v>
      </c>
      <c r="CO107">
        <f>IF([1]Sheet1!CP107="","",[1]Sheet1!CP107)</f>
        <v>0</v>
      </c>
      <c r="CP107">
        <f>IF([1]Sheet1!CQ107="","",[1]Sheet1!CQ107)</f>
        <v>0</v>
      </c>
      <c r="CQ107" t="str">
        <f>IF([1]Sheet1!CR107="","",[1]Sheet1!CR107)</f>
        <v>BEARISH</v>
      </c>
      <c r="CR107" t="str">
        <f>IF([1]Sheet1!CS107="","",[1]Sheet1!CS107)</f>
        <v>BEARISH</v>
      </c>
      <c r="CS107" t="b">
        <f>IF([1]Sheet1!CT107="","",[1]Sheet1!CT107)</f>
        <v>0</v>
      </c>
      <c r="CT107" t="str">
        <f>IF([1]Sheet1!CU107="","",[1]Sheet1!CU107)</f>
        <v>BEARISH_ALIGNMENT</v>
      </c>
      <c r="CU107" t="str">
        <f>IF([1]Sheet1!CV107="","",[1]Sheet1!CV107)</f>
        <v>BEARISH_ALIGNMENT</v>
      </c>
      <c r="CV107" t="str">
        <f>IF([1]Sheet1!CW107="","",[1]Sheet1!CW107)</f>
        <v>na</v>
      </c>
      <c r="CW107">
        <f>IF([1]Sheet1!CX107="","",[1]Sheet1!CX107)</f>
        <v>0</v>
      </c>
      <c r="CX107">
        <f>IF([1]Sheet1!CY107="","",[1]Sheet1!CY107)</f>
        <v>0</v>
      </c>
      <c r="CY107" t="b">
        <f>IF([1]Sheet1!CZ107="","",[1]Sheet1!CZ107)</f>
        <v>0</v>
      </c>
      <c r="CZ107">
        <f>IF([1]Sheet1!DA107="","",[1]Sheet1!DA107)</f>
        <v>16.54</v>
      </c>
      <c r="DA107">
        <f>IF([1]Sheet1!DB107="","",[1]Sheet1!DB107)</f>
        <v>16.940000000000001</v>
      </c>
      <c r="DB107" t="str">
        <f>IF([1]Sheet1!DC107="","",[1]Sheet1!DC107)</f>
        <v/>
      </c>
      <c r="DC107" t="b">
        <f t="shared" si="4"/>
        <v>0</v>
      </c>
      <c r="DD107" t="b">
        <f t="shared" si="5"/>
        <v>0</v>
      </c>
      <c r="DE107" t="b">
        <f t="shared" si="6"/>
        <v>0</v>
      </c>
      <c r="DF107" t="b">
        <f t="shared" si="7"/>
        <v>0</v>
      </c>
      <c r="DG107" t="str">
        <f>IF([1]Sheet1!DH107="","",[1]Sheet1!DH107)</f>
        <v/>
      </c>
    </row>
    <row r="108" spans="1:111" x14ac:dyDescent="0.25">
      <c r="A108" t="str">
        <f>IF([1]Sheet1!B108="","",[1]Sheet1!B108)</f>
        <v>CROMPTON</v>
      </c>
      <c r="B108">
        <f>IF([1]Sheet1!C108="","",[1]Sheet1!C108)</f>
        <v>1800</v>
      </c>
      <c r="C108">
        <f>IF([1]Sheet1!D108="","",[1]Sheet1!D108)</f>
        <v>2.5</v>
      </c>
      <c r="D108">
        <f>IF([1]Sheet1!E108="","",[1]Sheet1!E108)</f>
        <v>72000</v>
      </c>
      <c r="E108" t="str">
        <f>IF([1]Sheet1!F108="","",[1]Sheet1!F108)</f>
        <v>Producer Manufacturing</v>
      </c>
      <c r="F108" t="str">
        <f>IF([1]Sheet1!G108="","",[1]Sheet1!G108)</f>
        <v>Industrial Machinery</v>
      </c>
      <c r="G108" t="str">
        <f>IF([1]Sheet1!H108="","",[1]Sheet1!H108)</f>
        <v xml:space="preserve">CROMPT GREA CON ELEC LTD            </v>
      </c>
      <c r="H108" t="str">
        <f>IF([1]Sheet1!I108="","",[1]Sheet1!I108)</f>
        <v>CROMPTON</v>
      </c>
      <c r="I108" t="str">
        <f>IF([1]Sheet1!J108="","",[1]Sheet1!J108)</f>
        <v>NSE:CROMPTON!1</v>
      </c>
      <c r="J108" t="str">
        <f>IF([1]Sheet1!K108="","",[1]Sheet1!K108)</f>
        <v>Crompton Greaves Consumer Electricals Ltd.</v>
      </c>
      <c r="K108" t="str">
        <f>IF([1]Sheet1!L108="","",[1]Sheet1!L108)</f>
        <v>#fc5a5a4b</v>
      </c>
      <c r="L108">
        <f>IF([1]Sheet1!M108="","",[1]Sheet1!M108)</f>
        <v>309.95</v>
      </c>
      <c r="M108">
        <f>IF([1]Sheet1!N108="","",[1]Sheet1!N108)</f>
        <v>-0.46563900000000003</v>
      </c>
      <c r="N108">
        <f>IF([1]Sheet1!O108="","",[1]Sheet1!O108)</f>
        <v>-1.45</v>
      </c>
      <c r="O108">
        <f>IF([1]Sheet1!P108="","",[1]Sheet1!P108)</f>
        <v>16214400</v>
      </c>
      <c r="P108">
        <f>IF([1]Sheet1!Q108="","",[1]Sheet1!Q108)</f>
        <v>-2.4052004</v>
      </c>
      <c r="Q108">
        <f>IF([1]Sheet1!R108="","",[1]Sheet1!R108)</f>
        <v>-399600</v>
      </c>
      <c r="R108">
        <f>IF([1]Sheet1!S108="","",[1]Sheet1!S108)</f>
        <v>644</v>
      </c>
      <c r="S108">
        <f>IF([1]Sheet1!T108="","",[1]Sheet1!T108)</f>
        <v>-0.46563900000000003</v>
      </c>
      <c r="T108">
        <f>IF([1]Sheet1!U108="","",[1]Sheet1!U108)</f>
        <v>-1374</v>
      </c>
      <c r="U108" t="str">
        <f>IF([1]Sheet1!V108="","",[1]Sheet1!V108)</f>
        <v>Long Unwinding</v>
      </c>
      <c r="V108">
        <f>IF([1]Sheet1!W108="","",[1]Sheet1!W108)</f>
        <v>307.5</v>
      </c>
      <c r="W108">
        <f>IF([1]Sheet1!X108="","",[1]Sheet1!X108)</f>
        <v>305</v>
      </c>
      <c r="X108">
        <f>IF([1]Sheet1!Y108="","",[1]Sheet1!Y108)</f>
        <v>302.5</v>
      </c>
      <c r="Y108">
        <f>IF([1]Sheet1!Z108="","",[1]Sheet1!Z108)</f>
        <v>300</v>
      </c>
      <c r="Z108">
        <f>IF([1]Sheet1!AA108="","",[1]Sheet1!AA108)</f>
        <v>297.5</v>
      </c>
      <c r="AA108">
        <f>IF([1]Sheet1!AB108="","",[1]Sheet1!AB108)</f>
        <v>310</v>
      </c>
      <c r="AB108">
        <f>IF([1]Sheet1!AC108="","",[1]Sheet1!AC108)</f>
        <v>312.5</v>
      </c>
      <c r="AC108">
        <f>IF([1]Sheet1!AD108="","",[1]Sheet1!AD108)</f>
        <v>315</v>
      </c>
      <c r="AD108">
        <f>IF([1]Sheet1!AE108="","",[1]Sheet1!AE108)</f>
        <v>317.5</v>
      </c>
      <c r="AE108" t="str">
        <f>IF([1]Sheet1!AF108="","",[1]Sheet1!AF108)</f>
        <v>311.35</v>
      </c>
      <c r="AF108" t="str">
        <f>IF([1]Sheet1!AG108="","",[1]Sheet1!AG108)</f>
        <v>312.30</v>
      </c>
      <c r="AG108" t="str">
        <f>IF([1]Sheet1!AH108="","",[1]Sheet1!AH108)</f>
        <v>0.95</v>
      </c>
      <c r="AH108" t="str">
        <f>IF([1]Sheet1!AI108="","",[1]Sheet1!AI108)</f>
        <v>0.31</v>
      </c>
      <c r="AI108" t="str">
        <f>IF([1]Sheet1!AJ108="","",[1]Sheet1!AJ108)</f>
        <v>312.30</v>
      </c>
      <c r="AJ108">
        <f>IF([1]Sheet1!AK108="","",[1]Sheet1!AK108)</f>
        <v>690</v>
      </c>
      <c r="AK108" t="str">
        <f>IF([1]Sheet1!AL108="","",[1]Sheet1!AL108)</f>
        <v>0.02</v>
      </c>
      <c r="AL108" t="str">
        <f>IF([1]Sheet1!AM108="","",[1]Sheet1!AM108)</f>
        <v>-</v>
      </c>
      <c r="AM108" t="str">
        <f>IF([1]Sheet1!AN108="","",[1]Sheet1!AN108)</f>
        <v>-</v>
      </c>
      <c r="AN108" t="str">
        <f>IF([1]Sheet1!AO108="","",[1]Sheet1!AO108)</f>
        <v>-</v>
      </c>
      <c r="AO108" t="str">
        <f>IF([1]Sheet1!AP108="","",[1]Sheet1!AP108)</f>
        <v>VR107</v>
      </c>
      <c r="AP108" t="b">
        <f>IF([1]Sheet1!AQ108="","",[1]Sheet1!AQ108)</f>
        <v>0</v>
      </c>
      <c r="AQ108">
        <f>IF([1]Sheet1!AR108="","",[1]Sheet1!AR108)</f>
        <v>0</v>
      </c>
      <c r="AR108">
        <f>IF([1]Sheet1!AS108="","",[1]Sheet1!AS108)</f>
        <v>0</v>
      </c>
      <c r="AS108">
        <f>IF([1]Sheet1!AT108="","",[1]Sheet1!AT108)</f>
        <v>0</v>
      </c>
      <c r="AT108">
        <f>IF([1]Sheet1!AU108="","",[1]Sheet1!AU108)</f>
        <v>0</v>
      </c>
      <c r="AU108">
        <f>IF([1]Sheet1!AV108="","",[1]Sheet1!AV108)</f>
        <v>0</v>
      </c>
      <c r="AV108">
        <f>IF([1]Sheet1!AW108="","",[1]Sheet1!AW108)</f>
        <v>0</v>
      </c>
      <c r="AW108">
        <f>IF([1]Sheet1!AX108="","",[1]Sheet1!AX108)</f>
        <v>0</v>
      </c>
      <c r="AX108">
        <f>IF([1]Sheet1!AY108="","",[1]Sheet1!AY108)</f>
        <v>0</v>
      </c>
      <c r="AY108">
        <f>IF([1]Sheet1!AZ108="","",[1]Sheet1!AZ108)</f>
        <v>0</v>
      </c>
      <c r="AZ108" t="b">
        <f>IF([1]Sheet1!BA108="","",[1]Sheet1!BA108)</f>
        <v>0</v>
      </c>
      <c r="BA108" t="b">
        <f>IF([1]Sheet1!BB108="","",[1]Sheet1!BB108)</f>
        <v>0</v>
      </c>
      <c r="BB108" t="b">
        <f>IF([1]Sheet1!BC108="","",[1]Sheet1!BC108)</f>
        <v>0</v>
      </c>
      <c r="BC108" t="b">
        <f>IF([1]Sheet1!BD108="","",[1]Sheet1!BD108)</f>
        <v>0</v>
      </c>
      <c r="BD108">
        <f>IF([1]Sheet1!BE108="","",[1]Sheet1!BE108)</f>
        <v>36.049999999999997</v>
      </c>
      <c r="BE108">
        <f>IF([1]Sheet1!BF108="","",[1]Sheet1!BF108)</f>
        <v>36.32</v>
      </c>
      <c r="BF108">
        <f>IF([1]Sheet1!BG108="","",[1]Sheet1!BG108)</f>
        <v>-2</v>
      </c>
      <c r="BG108">
        <f>IF([1]Sheet1!BH108="","",[1]Sheet1!BH108)</f>
        <v>81.05</v>
      </c>
      <c r="BH108">
        <f>IF([1]Sheet1!BI108="","",[1]Sheet1!BI108)</f>
        <v>63.49</v>
      </c>
      <c r="BI108">
        <f>IF([1]Sheet1!BJ108="","",[1]Sheet1!BJ108)</f>
        <v>36.99</v>
      </c>
      <c r="BJ108" t="b">
        <f>IF([1]Sheet1!BK108="","",[1]Sheet1!BK108)</f>
        <v>0</v>
      </c>
      <c r="BK108">
        <f>IF([1]Sheet1!BL108="","",[1]Sheet1!BL108)</f>
        <v>0.56000000000000005</v>
      </c>
      <c r="BL108">
        <f>IF([1]Sheet1!BM108="","",[1]Sheet1!BM108)</f>
        <v>3.5</v>
      </c>
      <c r="BM108">
        <f>IF([1]Sheet1!BN108="","",[1]Sheet1!BN108)</f>
        <v>36.6</v>
      </c>
      <c r="BN108" t="str">
        <f>IF([1]Sheet1!BO108="","",[1]Sheet1!BO108)</f>
        <v>2024-02-14</v>
      </c>
      <c r="BO108" t="str">
        <f>IF([1]Sheet1!BP108="","",[1]Sheet1!BP108)</f>
        <v>FMCG</v>
      </c>
      <c r="BP108">
        <f>IF([1]Sheet1!BQ108="","",[1]Sheet1!BQ108)</f>
        <v>311</v>
      </c>
      <c r="BQ108">
        <f>IF([1]Sheet1!BR108="","",[1]Sheet1!BR108)</f>
        <v>2.68</v>
      </c>
      <c r="BR108">
        <f>IF([1]Sheet1!BS108="","",[1]Sheet1!BS108)</f>
        <v>-0.4</v>
      </c>
      <c r="BS108">
        <f>IF([1]Sheet1!BT108="","",[1]Sheet1!BT108)</f>
        <v>-0.13</v>
      </c>
      <c r="BT108" t="b">
        <f>IF([1]Sheet1!BU108="","",[1]Sheet1!BU108)</f>
        <v>0</v>
      </c>
      <c r="BU108" t="b">
        <f>IF([1]Sheet1!BV108="","",[1]Sheet1!BV108)</f>
        <v>1</v>
      </c>
      <c r="BV108">
        <f>IF([1]Sheet1!BW108="","",[1]Sheet1!BW108)</f>
        <v>0</v>
      </c>
      <c r="BW108">
        <f>IF([1]Sheet1!BX108="","",[1]Sheet1!BX108)</f>
        <v>-2.83</v>
      </c>
      <c r="BX108">
        <f>IF([1]Sheet1!BY108="","",[1]Sheet1!BY108)</f>
        <v>-4.38</v>
      </c>
      <c r="BY108">
        <f>IF([1]Sheet1!BZ108="","",[1]Sheet1!BZ108)</f>
        <v>44.41</v>
      </c>
      <c r="BZ108">
        <f>IF([1]Sheet1!CA108="","",[1]Sheet1!CA108)</f>
        <v>311</v>
      </c>
      <c r="CA108">
        <f>IF([1]Sheet1!CB108="","",[1]Sheet1!CB108)</f>
        <v>-2</v>
      </c>
      <c r="CB108" t="str">
        <f>IF([1]Sheet1!CC108="","",[1]Sheet1!CC108)</f>
        <v>Long Unwinding</v>
      </c>
      <c r="CC108">
        <f>IF([1]Sheet1!CD108="","",[1]Sheet1!CD108)</f>
        <v>0.87</v>
      </c>
      <c r="CD108">
        <f>IF([1]Sheet1!CE108="","",[1]Sheet1!CE108)</f>
        <v>-0.13</v>
      </c>
      <c r="CE108">
        <f>IF([1]Sheet1!CF108="","",[1]Sheet1!CF108)</f>
        <v>-67.13</v>
      </c>
      <c r="CF108" t="str">
        <f>IF([1]Sheet1!CG108="","",[1]Sheet1!CG108)</f>
        <v>Short Buildup</v>
      </c>
      <c r="CG108">
        <f>IF([1]Sheet1!CH108="","",[1]Sheet1!CH108)</f>
        <v>82.94</v>
      </c>
      <c r="CH108" t="str">
        <f>IF([1]Sheet1!CI108="","",[1]Sheet1!CI108)</f>
        <v>NSE:CROMPTON1!</v>
      </c>
      <c r="CI108">
        <f>IF([1]Sheet1!CJ108="","",[1]Sheet1!CJ108)</f>
        <v>0</v>
      </c>
      <c r="CJ108">
        <f>IF([1]Sheet1!CK108="","",[1]Sheet1!CK108)</f>
        <v>0</v>
      </c>
      <c r="CK108">
        <f>IF([1]Sheet1!CL108="","",[1]Sheet1!CL108)</f>
        <v>0</v>
      </c>
      <c r="CL108">
        <f>IF([1]Sheet1!CM108="","",[1]Sheet1!CM108)</f>
        <v>0</v>
      </c>
      <c r="CM108">
        <f>IF([1]Sheet1!CN108="","",[1]Sheet1!CN108)</f>
        <v>0</v>
      </c>
      <c r="CN108">
        <f>IF([1]Sheet1!CO108="","",[1]Sheet1!CO108)</f>
        <v>0</v>
      </c>
      <c r="CO108">
        <f>IF([1]Sheet1!CP108="","",[1]Sheet1!CP108)</f>
        <v>0</v>
      </c>
      <c r="CP108">
        <f>IF([1]Sheet1!CQ108="","",[1]Sheet1!CQ108)</f>
        <v>0</v>
      </c>
      <c r="CQ108" t="str">
        <f>IF([1]Sheet1!CR108="","",[1]Sheet1!CR108)</f>
        <v>BEARISH</v>
      </c>
      <c r="CR108" t="str">
        <f>IF([1]Sheet1!CS108="","",[1]Sheet1!CS108)</f>
        <v>BEARISH</v>
      </c>
      <c r="CS108" t="b">
        <f>IF([1]Sheet1!CT108="","",[1]Sheet1!CT108)</f>
        <v>0</v>
      </c>
      <c r="CT108" t="str">
        <f>IF([1]Sheet1!CU108="","",[1]Sheet1!CU108)</f>
        <v>na</v>
      </c>
      <c r="CU108" t="str">
        <f>IF([1]Sheet1!CV108="","",[1]Sheet1!CV108)</f>
        <v>na</v>
      </c>
      <c r="CV108" t="str">
        <f>IF([1]Sheet1!CW108="","",[1]Sheet1!CW108)</f>
        <v>na</v>
      </c>
      <c r="CW108">
        <f>IF([1]Sheet1!CX108="","",[1]Sheet1!CX108)</f>
        <v>0</v>
      </c>
      <c r="CX108">
        <f>IF([1]Sheet1!CY108="","",[1]Sheet1!CY108)</f>
        <v>0</v>
      </c>
      <c r="CY108" t="b">
        <f>IF([1]Sheet1!CZ108="","",[1]Sheet1!CZ108)</f>
        <v>0</v>
      </c>
      <c r="CZ108">
        <f>IF([1]Sheet1!DA108="","",[1]Sheet1!DA108)</f>
        <v>22.62</v>
      </c>
      <c r="DA108">
        <f>IF([1]Sheet1!DB108="","",[1]Sheet1!DB108)</f>
        <v>23.2</v>
      </c>
      <c r="DB108" t="str">
        <f>IF([1]Sheet1!DC108="","",[1]Sheet1!DC108)</f>
        <v/>
      </c>
      <c r="DC108" t="b">
        <f t="shared" si="4"/>
        <v>0</v>
      </c>
      <c r="DD108" t="b">
        <f t="shared" si="5"/>
        <v>0</v>
      </c>
      <c r="DE108" t="b">
        <f t="shared" si="6"/>
        <v>0</v>
      </c>
      <c r="DF108" t="b">
        <f t="shared" si="7"/>
        <v>0</v>
      </c>
      <c r="DG108" t="str">
        <f>IF([1]Sheet1!DH108="","",[1]Sheet1!DH108)</f>
        <v/>
      </c>
    </row>
    <row r="109" spans="1:111" x14ac:dyDescent="0.25">
      <c r="A109" t="str">
        <f>IF([1]Sheet1!B109="","",[1]Sheet1!B109)</f>
        <v>EICHERMOT</v>
      </c>
      <c r="B109">
        <f>IF([1]Sheet1!C109="","",[1]Sheet1!C109)</f>
        <v>175</v>
      </c>
      <c r="C109">
        <f>IF([1]Sheet1!D109="","",[1]Sheet1!D109)</f>
        <v>50</v>
      </c>
      <c r="D109">
        <f>IF([1]Sheet1!E109="","",[1]Sheet1!E109)</f>
        <v>5250</v>
      </c>
      <c r="E109" t="str">
        <f>IF([1]Sheet1!F109="","",[1]Sheet1!F109)</f>
        <v>Consumer Durables</v>
      </c>
      <c r="F109" t="str">
        <f>IF([1]Sheet1!G109="","",[1]Sheet1!G109)</f>
        <v>Motor Vehicles</v>
      </c>
      <c r="G109" t="str">
        <f>IF([1]Sheet1!H109="","",[1]Sheet1!H109)</f>
        <v xml:space="preserve">EICHER MOTORS LTD                   </v>
      </c>
      <c r="H109" t="str">
        <f>IF([1]Sheet1!I109="","",[1]Sheet1!I109)</f>
        <v>EICHERMOT</v>
      </c>
      <c r="I109" t="str">
        <f>IF([1]Sheet1!J109="","",[1]Sheet1!J109)</f>
        <v>NSE:EICHERMOT!1</v>
      </c>
      <c r="J109" t="str">
        <f>IF([1]Sheet1!K109="","",[1]Sheet1!K109)</f>
        <v>Eicher Motors Ltd.</v>
      </c>
      <c r="K109" t="str">
        <f>IF([1]Sheet1!L109="","",[1]Sheet1!L109)</f>
        <v>#fc5a5a4a</v>
      </c>
      <c r="L109">
        <f>IF([1]Sheet1!M109="","",[1]Sheet1!M109)</f>
        <v>3697.15</v>
      </c>
      <c r="M109">
        <f>IF([1]Sheet1!N109="","",[1]Sheet1!N109)</f>
        <v>-0.44564720000000002</v>
      </c>
      <c r="N109">
        <f>IF([1]Sheet1!O109="","",[1]Sheet1!O109)</f>
        <v>-16.55</v>
      </c>
      <c r="O109">
        <f>IF([1]Sheet1!P109="","",[1]Sheet1!P109)</f>
        <v>3519600</v>
      </c>
      <c r="P109">
        <f>IF([1]Sheet1!Q109="","",[1]Sheet1!Q109)</f>
        <v>-3.8071552</v>
      </c>
      <c r="Q109">
        <f>IF([1]Sheet1!R109="","",[1]Sheet1!R109)</f>
        <v>-139300</v>
      </c>
      <c r="R109">
        <f>IF([1]Sheet1!S109="","",[1]Sheet1!S109)</f>
        <v>2182</v>
      </c>
      <c r="S109">
        <f>IF([1]Sheet1!T109="","",[1]Sheet1!T109)</f>
        <v>-0.44564720000000002</v>
      </c>
      <c r="T109">
        <f>IF([1]Sheet1!U109="","",[1]Sheet1!U109)</f>
        <v>-2741</v>
      </c>
      <c r="U109" t="str">
        <f>IF([1]Sheet1!V109="","",[1]Sheet1!V109)</f>
        <v>Long Unwinding</v>
      </c>
      <c r="V109">
        <f>IF([1]Sheet1!W109="","",[1]Sheet1!W109)</f>
        <v>3650</v>
      </c>
      <c r="W109">
        <f>IF([1]Sheet1!X109="","",[1]Sheet1!X109)</f>
        <v>3600</v>
      </c>
      <c r="X109">
        <f>IF([1]Sheet1!Y109="","",[1]Sheet1!Y109)</f>
        <v>3550</v>
      </c>
      <c r="Y109">
        <f>IF([1]Sheet1!Z109="","",[1]Sheet1!Z109)</f>
        <v>3500</v>
      </c>
      <c r="Z109">
        <f>IF([1]Sheet1!AA109="","",[1]Sheet1!AA109)</f>
        <v>3450</v>
      </c>
      <c r="AA109">
        <f>IF([1]Sheet1!AB109="","",[1]Sheet1!AB109)</f>
        <v>3700</v>
      </c>
      <c r="AB109">
        <f>IF([1]Sheet1!AC109="","",[1]Sheet1!AC109)</f>
        <v>3750</v>
      </c>
      <c r="AC109">
        <f>IF([1]Sheet1!AD109="","",[1]Sheet1!AD109)</f>
        <v>3800</v>
      </c>
      <c r="AD109">
        <f>IF([1]Sheet1!AE109="","",[1]Sheet1!AE109)</f>
        <v>3850</v>
      </c>
      <c r="AE109" t="str">
        <f>IF([1]Sheet1!AF109="","",[1]Sheet1!AF109)</f>
        <v>3,699.45</v>
      </c>
      <c r="AF109" t="str">
        <f>IF([1]Sheet1!AG109="","",[1]Sheet1!AG109)</f>
        <v>3,709.90</v>
      </c>
      <c r="AG109" t="str">
        <f>IF([1]Sheet1!AH109="","",[1]Sheet1!AH109)</f>
        <v>10.45</v>
      </c>
      <c r="AH109" t="str">
        <f>IF([1]Sheet1!AI109="","",[1]Sheet1!AI109)</f>
        <v>0.28</v>
      </c>
      <c r="AI109" t="str">
        <f>IF([1]Sheet1!AJ109="","",[1]Sheet1!AJ109)</f>
        <v>3,709.90</v>
      </c>
      <c r="AJ109">
        <f>IF([1]Sheet1!AK109="","",[1]Sheet1!AK109)</f>
        <v>156</v>
      </c>
      <c r="AK109" t="str">
        <f>IF([1]Sheet1!AL109="","",[1]Sheet1!AL109)</f>
        <v>0.06</v>
      </c>
      <c r="AL109" t="str">
        <f>IF([1]Sheet1!AM109="","",[1]Sheet1!AM109)</f>
        <v>-</v>
      </c>
      <c r="AM109" t="str">
        <f>IF([1]Sheet1!AN109="","",[1]Sheet1!AN109)</f>
        <v>-</v>
      </c>
      <c r="AN109" t="str">
        <f>IF([1]Sheet1!AO109="","",[1]Sheet1!AO109)</f>
        <v>-</v>
      </c>
      <c r="AO109" t="str">
        <f>IF([1]Sheet1!AP109="","",[1]Sheet1!AP109)</f>
        <v>VR155</v>
      </c>
      <c r="AP109" t="b">
        <f>IF([1]Sheet1!AQ109="","",[1]Sheet1!AQ109)</f>
        <v>0</v>
      </c>
      <c r="AQ109">
        <f>IF([1]Sheet1!AR109="","",[1]Sheet1!AR109)</f>
        <v>0</v>
      </c>
      <c r="AR109">
        <f>IF([1]Sheet1!AS109="","",[1]Sheet1!AS109)</f>
        <v>0</v>
      </c>
      <c r="AS109">
        <f>IF([1]Sheet1!AT109="","",[1]Sheet1!AT109)</f>
        <v>0</v>
      </c>
      <c r="AT109">
        <f>IF([1]Sheet1!AU109="","",[1]Sheet1!AU109)</f>
        <v>0</v>
      </c>
      <c r="AU109">
        <f>IF([1]Sheet1!AV109="","",[1]Sheet1!AV109)</f>
        <v>0</v>
      </c>
      <c r="AV109">
        <f>IF([1]Sheet1!AW109="","",[1]Sheet1!AW109)</f>
        <v>0</v>
      </c>
      <c r="AW109">
        <f>IF([1]Sheet1!AX109="","",[1]Sheet1!AX109)</f>
        <v>0</v>
      </c>
      <c r="AX109">
        <f>IF([1]Sheet1!AY109="","",[1]Sheet1!AY109)</f>
        <v>0</v>
      </c>
      <c r="AY109">
        <f>IF([1]Sheet1!AZ109="","",[1]Sheet1!AZ109)</f>
        <v>0</v>
      </c>
      <c r="AZ109" t="b">
        <f>IF([1]Sheet1!BA109="","",[1]Sheet1!BA109)</f>
        <v>0</v>
      </c>
      <c r="BA109" t="b">
        <f>IF([1]Sheet1!BB109="","",[1]Sheet1!BB109)</f>
        <v>0</v>
      </c>
      <c r="BB109" t="b">
        <f>IF([1]Sheet1!BC109="","",[1]Sheet1!BC109)</f>
        <v>0</v>
      </c>
      <c r="BC109" t="b">
        <f>IF([1]Sheet1!BD109="","",[1]Sheet1!BD109)</f>
        <v>0</v>
      </c>
      <c r="BD109">
        <f>IF([1]Sheet1!BE109="","",[1]Sheet1!BE109)</f>
        <v>36.200000000000003</v>
      </c>
      <c r="BE109">
        <f>IF([1]Sheet1!BF109="","",[1]Sheet1!BF109)</f>
        <v>30.37</v>
      </c>
      <c r="BF109">
        <f>IF([1]Sheet1!BG109="","",[1]Sheet1!BG109)</f>
        <v>-5.51</v>
      </c>
      <c r="BG109">
        <f>IF([1]Sheet1!BH109="","",[1]Sheet1!BH109)</f>
        <v>86.49</v>
      </c>
      <c r="BH109">
        <f>IF([1]Sheet1!BI109="","",[1]Sheet1!BI109)</f>
        <v>70.63</v>
      </c>
      <c r="BI109">
        <f>IF([1]Sheet1!BJ109="","",[1]Sheet1!BJ109)</f>
        <v>58.33</v>
      </c>
      <c r="BJ109" t="b">
        <f>IF([1]Sheet1!BK109="","",[1]Sheet1!BK109)</f>
        <v>1</v>
      </c>
      <c r="BK109">
        <f>IF([1]Sheet1!BL109="","",[1]Sheet1!BL109)</f>
        <v>0.33</v>
      </c>
      <c r="BL109">
        <f>IF([1]Sheet1!BM109="","",[1]Sheet1!BM109)</f>
        <v>14.67</v>
      </c>
      <c r="BM109">
        <f>IF([1]Sheet1!BN109="","",[1]Sheet1!BN109)</f>
        <v>24.54</v>
      </c>
      <c r="BN109">
        <f>IF([1]Sheet1!BO109="","",[1]Sheet1!BO109)</f>
        <v>0</v>
      </c>
      <c r="BO109" t="str">
        <f>IF([1]Sheet1!BP109="","",[1]Sheet1!BP109)</f>
        <v>AUTOMOBILE</v>
      </c>
      <c r="BP109">
        <f>IF([1]Sheet1!BQ109="","",[1]Sheet1!BQ109)</f>
        <v>3695.65</v>
      </c>
      <c r="BQ109">
        <f>IF([1]Sheet1!BR109="","",[1]Sheet1!BR109)</f>
        <v>1.97</v>
      </c>
      <c r="BR109">
        <f>IF([1]Sheet1!BS109="","",[1]Sheet1!BS109)</f>
        <v>-18.05</v>
      </c>
      <c r="BS109">
        <f>IF([1]Sheet1!BT109="","",[1]Sheet1!BT109)</f>
        <v>-0.49</v>
      </c>
      <c r="BT109" t="b">
        <f>IF([1]Sheet1!BU109="","",[1]Sheet1!BU109)</f>
        <v>0</v>
      </c>
      <c r="BU109" t="b">
        <f>IF([1]Sheet1!BV109="","",[1]Sheet1!BV109)</f>
        <v>0</v>
      </c>
      <c r="BV109" t="str">
        <f>IF([1]Sheet1!BW109="","",[1]Sheet1!BW109)</f>
        <v>BEARISH</v>
      </c>
      <c r="BW109">
        <f>IF([1]Sheet1!BX109="","",[1]Sheet1!BX109)</f>
        <v>2.75</v>
      </c>
      <c r="BX109">
        <f>IF([1]Sheet1!BY109="","",[1]Sheet1!BY109)</f>
        <v>-3.49</v>
      </c>
      <c r="BY109">
        <f>IF([1]Sheet1!BZ109="","",[1]Sheet1!BZ109)</f>
        <v>54.9</v>
      </c>
      <c r="BZ109">
        <f>IF([1]Sheet1!CA109="","",[1]Sheet1!CA109)</f>
        <v>3695.65</v>
      </c>
      <c r="CA109">
        <f>IF([1]Sheet1!CB109="","",[1]Sheet1!CB109)</f>
        <v>-5.51</v>
      </c>
      <c r="CB109" t="str">
        <f>IF([1]Sheet1!CC109="","",[1]Sheet1!CC109)</f>
        <v>Short Buildup</v>
      </c>
      <c r="CC109">
        <f>IF([1]Sheet1!CD109="","",[1]Sheet1!CD109)</f>
        <v>1.27</v>
      </c>
      <c r="CD109">
        <f>IF([1]Sheet1!CE109="","",[1]Sheet1!CE109)</f>
        <v>-0.49</v>
      </c>
      <c r="CE109">
        <f>IF([1]Sheet1!CF109="","",[1]Sheet1!CF109)</f>
        <v>-53.45</v>
      </c>
      <c r="CF109" t="str">
        <f>IF([1]Sheet1!CG109="","",[1]Sheet1!CG109)</f>
        <v>Short Buildup</v>
      </c>
      <c r="CG109">
        <f>IF([1]Sheet1!CH109="","",[1]Sheet1!CH109)</f>
        <v>77.38</v>
      </c>
      <c r="CH109" t="str">
        <f>IF([1]Sheet1!CI109="","",[1]Sheet1!CI109)</f>
        <v>NSE:EICHERMOT1!</v>
      </c>
      <c r="CI109">
        <f>IF([1]Sheet1!CJ109="","",[1]Sheet1!CJ109)</f>
        <v>139</v>
      </c>
      <c r="CJ109">
        <f>IF([1]Sheet1!CK109="","",[1]Sheet1!CK109)</f>
        <v>4051.1</v>
      </c>
      <c r="CK109">
        <f>IF([1]Sheet1!CL109="","",[1]Sheet1!CL109)</f>
        <v>34</v>
      </c>
      <c r="CL109">
        <f>IF([1]Sheet1!CM109="","",[1]Sheet1!CM109)</f>
        <v>3825.25</v>
      </c>
      <c r="CM109" t="str">
        <f>IF([1]Sheet1!CN109="","",[1]Sheet1!CN109)</f>
        <v>Sell</v>
      </c>
      <c r="CN109" t="str">
        <f>IF([1]Sheet1!CO109="","",[1]Sheet1!CO109)</f>
        <v>LAST_LOSER</v>
      </c>
      <c r="CO109">
        <f>IF([1]Sheet1!CP109="","",[1]Sheet1!CP109)</f>
        <v>41</v>
      </c>
      <c r="CP109">
        <f>IF([1]Sheet1!CQ109="","",[1]Sheet1!CQ109)</f>
        <v>3900</v>
      </c>
      <c r="CQ109" t="str">
        <f>IF([1]Sheet1!CR109="","",[1]Sheet1!CR109)</f>
        <v>BEARISH</v>
      </c>
      <c r="CR109" t="str">
        <f>IF([1]Sheet1!CS109="","",[1]Sheet1!CS109)</f>
        <v>BEARISH</v>
      </c>
      <c r="CS109" t="b">
        <f>IF([1]Sheet1!CT109="","",[1]Sheet1!CT109)</f>
        <v>0</v>
      </c>
      <c r="CT109" t="str">
        <f>IF([1]Sheet1!CU109="","",[1]Sheet1!CU109)</f>
        <v>BEARISH_ALIGNMENT</v>
      </c>
      <c r="CU109" t="str">
        <f>IF([1]Sheet1!CV109="","",[1]Sheet1!CV109)</f>
        <v>BEARISH_ALIGNMENT</v>
      </c>
      <c r="CV109" t="str">
        <f>IF([1]Sheet1!CW109="","",[1]Sheet1!CW109)</f>
        <v>BEARISH</v>
      </c>
      <c r="CW109">
        <f>IF([1]Sheet1!CX109="","",[1]Sheet1!CX109)</f>
        <v>6</v>
      </c>
      <c r="CX109">
        <f>IF([1]Sheet1!CY109="","",[1]Sheet1!CY109)</f>
        <v>638</v>
      </c>
      <c r="CY109" t="b">
        <f>IF([1]Sheet1!CZ109="","",[1]Sheet1!CZ109)</f>
        <v>0</v>
      </c>
      <c r="CZ109">
        <f>IF([1]Sheet1!DA109="","",[1]Sheet1!DA109)</f>
        <v>29.82</v>
      </c>
      <c r="DA109">
        <f>IF([1]Sheet1!DB109="","",[1]Sheet1!DB109)</f>
        <v>31.3</v>
      </c>
      <c r="DB109" t="str">
        <f>IF([1]Sheet1!DC109="","",[1]Sheet1!DC109)</f>
        <v/>
      </c>
      <c r="DC109" t="b">
        <f t="shared" si="4"/>
        <v>0</v>
      </c>
      <c r="DD109" t="b">
        <f t="shared" si="5"/>
        <v>0</v>
      </c>
      <c r="DE109" t="b">
        <f t="shared" si="6"/>
        <v>0</v>
      </c>
      <c r="DF109" t="b">
        <f t="shared" si="7"/>
        <v>0</v>
      </c>
      <c r="DG109" t="str">
        <f>IF([1]Sheet1!DH109="","",[1]Sheet1!DH109)</f>
        <v/>
      </c>
    </row>
    <row r="110" spans="1:111" x14ac:dyDescent="0.25">
      <c r="A110" t="str">
        <f>IF([1]Sheet1!B110="","",[1]Sheet1!B110)</f>
        <v>UPL</v>
      </c>
      <c r="B110">
        <f>IF([1]Sheet1!C110="","",[1]Sheet1!C110)</f>
        <v>1300</v>
      </c>
      <c r="C110">
        <f>IF([1]Sheet1!D110="","",[1]Sheet1!D110)</f>
        <v>5</v>
      </c>
      <c r="D110">
        <f>IF([1]Sheet1!E110="","",[1]Sheet1!E110)</f>
        <v>39000</v>
      </c>
      <c r="E110" t="str">
        <f>IF([1]Sheet1!F110="","",[1]Sheet1!F110)</f>
        <v>Process Industries</v>
      </c>
      <c r="F110" t="str">
        <f>IF([1]Sheet1!G110="","",[1]Sheet1!G110)</f>
        <v>Chemicals: Agricultural</v>
      </c>
      <c r="G110" t="str">
        <f>IF([1]Sheet1!H110="","",[1]Sheet1!H110)</f>
        <v xml:space="preserve">UPL LIMITED                         </v>
      </c>
      <c r="H110" t="str">
        <f>IF([1]Sheet1!I110="","",[1]Sheet1!I110)</f>
        <v>UPL</v>
      </c>
      <c r="I110" t="str">
        <f>IF([1]Sheet1!J110="","",[1]Sheet1!J110)</f>
        <v>NSE:UPL!1</v>
      </c>
      <c r="J110" t="str">
        <f>IF([1]Sheet1!K110="","",[1]Sheet1!K110)</f>
        <v>UPL Ltd.</v>
      </c>
      <c r="K110" t="str">
        <f>IF([1]Sheet1!L110="","",[1]Sheet1!L110)</f>
        <v>#fc5a5a4a</v>
      </c>
      <c r="L110">
        <f>IF([1]Sheet1!M110="","",[1]Sheet1!M110)</f>
        <v>551.85</v>
      </c>
      <c r="M110">
        <f>IF([1]Sheet1!N110="","",[1]Sheet1!N110)</f>
        <v>-0.44199889999999997</v>
      </c>
      <c r="N110">
        <f>IF([1]Sheet1!O110="","",[1]Sheet1!O110)</f>
        <v>-2.4500000000000002</v>
      </c>
      <c r="O110">
        <f>IF([1]Sheet1!P110="","",[1]Sheet1!P110)</f>
        <v>32015100</v>
      </c>
      <c r="P110">
        <f>IF([1]Sheet1!Q110="","",[1]Sheet1!Q110)</f>
        <v>-1.4012891999999999</v>
      </c>
      <c r="Q110">
        <f>IF([1]Sheet1!R110="","",[1]Sheet1!R110)</f>
        <v>-455000</v>
      </c>
      <c r="R110">
        <f>IF([1]Sheet1!S110="","",[1]Sheet1!S110)</f>
        <v>2197</v>
      </c>
      <c r="S110">
        <f>IF([1]Sheet1!T110="","",[1]Sheet1!T110)</f>
        <v>-0.44199889999999997</v>
      </c>
      <c r="T110">
        <f>IF([1]Sheet1!U110="","",[1]Sheet1!U110)</f>
        <v>-2224</v>
      </c>
      <c r="U110" t="str">
        <f>IF([1]Sheet1!V110="","",[1]Sheet1!V110)</f>
        <v>Long Unwinding</v>
      </c>
      <c r="V110">
        <f>IF([1]Sheet1!W110="","",[1]Sheet1!W110)</f>
        <v>550</v>
      </c>
      <c r="W110">
        <f>IF([1]Sheet1!X110="","",[1]Sheet1!X110)</f>
        <v>545</v>
      </c>
      <c r="X110">
        <f>IF([1]Sheet1!Y110="","",[1]Sheet1!Y110)</f>
        <v>540</v>
      </c>
      <c r="Y110">
        <f>IF([1]Sheet1!Z110="","",[1]Sheet1!Z110)</f>
        <v>535</v>
      </c>
      <c r="Z110">
        <f>IF([1]Sheet1!AA110="","",[1]Sheet1!AA110)</f>
        <v>530</v>
      </c>
      <c r="AA110">
        <f>IF([1]Sheet1!AB110="","",[1]Sheet1!AB110)</f>
        <v>555</v>
      </c>
      <c r="AB110">
        <f>IF([1]Sheet1!AC110="","",[1]Sheet1!AC110)</f>
        <v>560</v>
      </c>
      <c r="AC110">
        <f>IF([1]Sheet1!AD110="","",[1]Sheet1!AD110)</f>
        <v>565</v>
      </c>
      <c r="AD110">
        <f>IF([1]Sheet1!AE110="","",[1]Sheet1!AE110)</f>
        <v>570</v>
      </c>
      <c r="AE110" t="str">
        <f>IF([1]Sheet1!AF110="","",[1]Sheet1!AF110)</f>
        <v>553.40</v>
      </c>
      <c r="AF110" t="str">
        <f>IF([1]Sheet1!AG110="","",[1]Sheet1!AG110)</f>
        <v>556.95</v>
      </c>
      <c r="AG110" t="str">
        <f>IF([1]Sheet1!AH110="","",[1]Sheet1!AH110)</f>
        <v>3.55</v>
      </c>
      <c r="AH110" t="str">
        <f>IF([1]Sheet1!AI110="","",[1]Sheet1!AI110)</f>
        <v>0.64</v>
      </c>
      <c r="AI110" t="str">
        <f>IF([1]Sheet1!AJ110="","",[1]Sheet1!AJ110)</f>
        <v>556.95</v>
      </c>
      <c r="AJ110">
        <f>IF([1]Sheet1!AK110="","",[1]Sheet1!AK110)</f>
        <v>1024</v>
      </c>
      <c r="AK110" t="str">
        <f>IF([1]Sheet1!AL110="","",[1]Sheet1!AL110)</f>
        <v>0.06</v>
      </c>
      <c r="AL110" t="str">
        <f>IF([1]Sheet1!AM110="","",[1]Sheet1!AM110)</f>
        <v>-</v>
      </c>
      <c r="AM110" t="str">
        <f>IF([1]Sheet1!AN110="","",[1]Sheet1!AN110)</f>
        <v>-</v>
      </c>
      <c r="AN110" t="str">
        <f>IF([1]Sheet1!AO110="","",[1]Sheet1!AO110)</f>
        <v>-</v>
      </c>
      <c r="AO110" t="str">
        <f>IF([1]Sheet1!AP110="","",[1]Sheet1!AP110)</f>
        <v>VR101</v>
      </c>
      <c r="AP110" t="b">
        <f>IF([1]Sheet1!AQ110="","",[1]Sheet1!AQ110)</f>
        <v>0</v>
      </c>
      <c r="AQ110">
        <f>IF([1]Sheet1!AR110="","",[1]Sheet1!AR110)</f>
        <v>0</v>
      </c>
      <c r="AR110">
        <f>IF([1]Sheet1!AS110="","",[1]Sheet1!AS110)</f>
        <v>0</v>
      </c>
      <c r="AS110">
        <f>IF([1]Sheet1!AT110="","",[1]Sheet1!AT110)</f>
        <v>0</v>
      </c>
      <c r="AT110">
        <f>IF([1]Sheet1!AU110="","",[1]Sheet1!AU110)</f>
        <v>0</v>
      </c>
      <c r="AU110">
        <f>IF([1]Sheet1!AV110="","",[1]Sheet1!AV110)</f>
        <v>0</v>
      </c>
      <c r="AV110">
        <f>IF([1]Sheet1!AW110="","",[1]Sheet1!AW110)</f>
        <v>0</v>
      </c>
      <c r="AW110">
        <f>IF([1]Sheet1!AX110="","",[1]Sheet1!AX110)</f>
        <v>0</v>
      </c>
      <c r="AX110">
        <f>IF([1]Sheet1!AY110="","",[1]Sheet1!AY110)</f>
        <v>0</v>
      </c>
      <c r="AY110">
        <f>IF([1]Sheet1!AZ110="","",[1]Sheet1!AZ110)</f>
        <v>0</v>
      </c>
      <c r="AZ110" t="b">
        <f>IF([1]Sheet1!BA110="","",[1]Sheet1!BA110)</f>
        <v>0</v>
      </c>
      <c r="BA110" t="b">
        <f>IF([1]Sheet1!BB110="","",[1]Sheet1!BB110)</f>
        <v>0</v>
      </c>
      <c r="BB110" t="b">
        <f>IF([1]Sheet1!BC110="","",[1]Sheet1!BC110)</f>
        <v>0</v>
      </c>
      <c r="BC110" t="b">
        <f>IF([1]Sheet1!BD110="","",[1]Sheet1!BD110)</f>
        <v>0</v>
      </c>
      <c r="BD110">
        <f>IF([1]Sheet1!BE110="","",[1]Sheet1!BE110)</f>
        <v>33.03</v>
      </c>
      <c r="BE110">
        <f>IF([1]Sheet1!BF110="","",[1]Sheet1!BF110)</f>
        <v>28.5</v>
      </c>
      <c r="BF110">
        <f>IF([1]Sheet1!BG110="","",[1]Sheet1!BG110)</f>
        <v>-1.38</v>
      </c>
      <c r="BG110">
        <f>IF([1]Sheet1!BH110="","",[1]Sheet1!BH110)</f>
        <v>88.31</v>
      </c>
      <c r="BH110">
        <f>IF([1]Sheet1!BI110="","",[1]Sheet1!BI110)</f>
        <v>69.84</v>
      </c>
      <c r="BI110">
        <f>IF([1]Sheet1!BJ110="","",[1]Sheet1!BJ110)</f>
        <v>62.67</v>
      </c>
      <c r="BJ110" t="b">
        <f>IF([1]Sheet1!BK110="","",[1]Sheet1!BK110)</f>
        <v>1</v>
      </c>
      <c r="BK110">
        <f>IF([1]Sheet1!BL110="","",[1]Sheet1!BL110)</f>
        <v>0.46</v>
      </c>
      <c r="BL110">
        <f>IF([1]Sheet1!BM110="","",[1]Sheet1!BM110)</f>
        <v>8.98</v>
      </c>
      <c r="BM110">
        <f>IF([1]Sheet1!BN110="","",[1]Sheet1!BN110)</f>
        <v>23.97</v>
      </c>
      <c r="BN110">
        <f>IF([1]Sheet1!BO110="","",[1]Sheet1!BO110)</f>
        <v>0</v>
      </c>
      <c r="BO110" t="str">
        <f>IF([1]Sheet1!BP110="","",[1]Sheet1!BP110)</f>
        <v>CHEMICALS</v>
      </c>
      <c r="BP110">
        <f>IF([1]Sheet1!BQ110="","",[1]Sheet1!BQ110)</f>
        <v>551.35</v>
      </c>
      <c r="BQ110">
        <f>IF([1]Sheet1!BR110="","",[1]Sheet1!BR110)</f>
        <v>1.84</v>
      </c>
      <c r="BR110">
        <f>IF([1]Sheet1!BS110="","",[1]Sheet1!BS110)</f>
        <v>-2.95</v>
      </c>
      <c r="BS110">
        <f>IF([1]Sheet1!BT110="","",[1]Sheet1!BT110)</f>
        <v>-0.53</v>
      </c>
      <c r="BT110" t="b">
        <f>IF([1]Sheet1!BU110="","",[1]Sheet1!BU110)</f>
        <v>0</v>
      </c>
      <c r="BU110" t="b">
        <f>IF([1]Sheet1!BV110="","",[1]Sheet1!BV110)</f>
        <v>0</v>
      </c>
      <c r="BV110" t="str">
        <f>IF([1]Sheet1!BW110="","",[1]Sheet1!BW110)</f>
        <v>BEARISH</v>
      </c>
      <c r="BW110">
        <f>IF([1]Sheet1!BX110="","",[1]Sheet1!BX110)</f>
        <v>6.42</v>
      </c>
      <c r="BX110">
        <f>IF([1]Sheet1!BY110="","",[1]Sheet1!BY110)</f>
        <v>-3.22</v>
      </c>
      <c r="BY110">
        <f>IF([1]Sheet1!BZ110="","",[1]Sheet1!BZ110)</f>
        <v>53.96</v>
      </c>
      <c r="BZ110">
        <f>IF([1]Sheet1!CA110="","",[1]Sheet1!CA110)</f>
        <v>551.35</v>
      </c>
      <c r="CA110">
        <f>IF([1]Sheet1!CB110="","",[1]Sheet1!CB110)</f>
        <v>-1.38</v>
      </c>
      <c r="CB110" t="str">
        <f>IF([1]Sheet1!CC110="","",[1]Sheet1!CC110)</f>
        <v>Significant Short Buildup</v>
      </c>
      <c r="CC110">
        <f>IF([1]Sheet1!CD110="","",[1]Sheet1!CD110)</f>
        <v>2.42</v>
      </c>
      <c r="CD110">
        <f>IF([1]Sheet1!CE110="","",[1]Sheet1!CE110)</f>
        <v>-0.53</v>
      </c>
      <c r="CE110">
        <f>IF([1]Sheet1!CF110="","",[1]Sheet1!CF110)</f>
        <v>-45.95</v>
      </c>
      <c r="CF110" t="str">
        <f>IF([1]Sheet1!CG110="","",[1]Sheet1!CG110)</f>
        <v>Short Buildup</v>
      </c>
      <c r="CG110">
        <f>IF([1]Sheet1!CH110="","",[1]Sheet1!CH110)</f>
        <v>83.33</v>
      </c>
      <c r="CH110" t="str">
        <f>IF([1]Sheet1!CI110="","",[1]Sheet1!CI110)</f>
        <v>NSE:UPL1!</v>
      </c>
      <c r="CI110">
        <f>IF([1]Sheet1!CJ110="","",[1]Sheet1!CJ110)</f>
        <v>209</v>
      </c>
      <c r="CJ110">
        <f>IF([1]Sheet1!CK110="","",[1]Sheet1!CK110)</f>
        <v>598.95000000000005</v>
      </c>
      <c r="CK110">
        <f>IF([1]Sheet1!CL110="","",[1]Sheet1!CL110)</f>
        <v>92</v>
      </c>
      <c r="CL110">
        <f>IF([1]Sheet1!CM110="","",[1]Sheet1!CM110)</f>
        <v>589</v>
      </c>
      <c r="CM110" t="str">
        <f>IF([1]Sheet1!CN110="","",[1]Sheet1!CN110)</f>
        <v>Sell</v>
      </c>
      <c r="CN110" t="str">
        <f>IF([1]Sheet1!CO110="","",[1]Sheet1!CO110)</f>
        <v>LAST_LOSER</v>
      </c>
      <c r="CO110">
        <f>IF([1]Sheet1!CP110="","",[1]Sheet1!CP110)</f>
        <v>31</v>
      </c>
      <c r="CP110">
        <f>IF([1]Sheet1!CQ110="","",[1]Sheet1!CQ110)</f>
        <v>570</v>
      </c>
      <c r="CQ110" t="str">
        <f>IF([1]Sheet1!CR110="","",[1]Sheet1!CR110)</f>
        <v>BEARISH</v>
      </c>
      <c r="CR110" t="str">
        <f>IF([1]Sheet1!CS110="","",[1]Sheet1!CS110)</f>
        <v>BEARISH</v>
      </c>
      <c r="CS110" t="b">
        <f>IF([1]Sheet1!CT110="","",[1]Sheet1!CT110)</f>
        <v>1</v>
      </c>
      <c r="CT110" t="str">
        <f>IF([1]Sheet1!CU110="","",[1]Sheet1!CU110)</f>
        <v>BEARISH_ALIGNMENT</v>
      </c>
      <c r="CU110" t="str">
        <f>IF([1]Sheet1!CV110="","",[1]Sheet1!CV110)</f>
        <v>BEARISH_ALIGNMENT</v>
      </c>
      <c r="CV110" t="str">
        <f>IF([1]Sheet1!CW110="","",[1]Sheet1!CW110)</f>
        <v>BEARISH</v>
      </c>
      <c r="CW110">
        <f>IF([1]Sheet1!CX110="","",[1]Sheet1!CX110)</f>
        <v>16</v>
      </c>
      <c r="CX110">
        <f>IF([1]Sheet1!CY110="","",[1]Sheet1!CY110)</f>
        <v>99</v>
      </c>
      <c r="CY110" t="b">
        <f>IF([1]Sheet1!CZ110="","",[1]Sheet1!CZ110)</f>
        <v>0</v>
      </c>
      <c r="CZ110">
        <f>IF([1]Sheet1!DA110="","",[1]Sheet1!DA110)</f>
        <v>80.08</v>
      </c>
      <c r="DA110">
        <f>IF([1]Sheet1!DB110="","",[1]Sheet1!DB110)</f>
        <v>81.37</v>
      </c>
      <c r="DB110" t="str">
        <f>IF([1]Sheet1!DC110="","",[1]Sheet1!DC110)</f>
        <v>POTENTIAL_ENTRANT</v>
      </c>
      <c r="DC110" t="b">
        <f t="shared" si="4"/>
        <v>0</v>
      </c>
      <c r="DD110" t="b">
        <f t="shared" si="5"/>
        <v>1</v>
      </c>
      <c r="DE110" t="b">
        <f t="shared" si="6"/>
        <v>0</v>
      </c>
      <c r="DF110" t="b">
        <f t="shared" si="7"/>
        <v>1</v>
      </c>
      <c r="DG110" t="str">
        <f>IF([1]Sheet1!DH110="","",[1]Sheet1!DH110)</f>
        <v/>
      </c>
    </row>
    <row r="111" spans="1:111" x14ac:dyDescent="0.25">
      <c r="A111" t="str">
        <f>IF([1]Sheet1!B111="","",[1]Sheet1!B111)</f>
        <v>HAVELLS</v>
      </c>
      <c r="B111">
        <f>IF([1]Sheet1!C111="","",[1]Sheet1!C111)</f>
        <v>500</v>
      </c>
      <c r="C111">
        <f>IF([1]Sheet1!D111="","",[1]Sheet1!D111)</f>
        <v>10</v>
      </c>
      <c r="D111">
        <f>IF([1]Sheet1!E111="","",[1]Sheet1!E111)</f>
        <v>15000</v>
      </c>
      <c r="E111" t="str">
        <f>IF([1]Sheet1!F111="","",[1]Sheet1!F111)</f>
        <v>Producer Manufacturing</v>
      </c>
      <c r="F111" t="str">
        <f>IF([1]Sheet1!G111="","",[1]Sheet1!G111)</f>
        <v>Electrical Products</v>
      </c>
      <c r="G111" t="str">
        <f>IF([1]Sheet1!H111="","",[1]Sheet1!H111)</f>
        <v xml:space="preserve">HAVELLS INDIA LIMITED               </v>
      </c>
      <c r="H111" t="str">
        <f>IF([1]Sheet1!I111="","",[1]Sheet1!I111)</f>
        <v>HAVELLS</v>
      </c>
      <c r="I111" t="str">
        <f>IF([1]Sheet1!J111="","",[1]Sheet1!J111)</f>
        <v>NSE:HAVELLS!1</v>
      </c>
      <c r="J111" t="str">
        <f>IF([1]Sheet1!K111="","",[1]Sheet1!K111)</f>
        <v>Havells India Ltd.</v>
      </c>
      <c r="K111" t="str">
        <f>IF([1]Sheet1!L111="","",[1]Sheet1!L111)</f>
        <v>#fc5a5a47</v>
      </c>
      <c r="L111">
        <f>IF([1]Sheet1!M111="","",[1]Sheet1!M111)</f>
        <v>1375.15</v>
      </c>
      <c r="M111">
        <f>IF([1]Sheet1!N111="","",[1]Sheet1!N111)</f>
        <v>-0.39475589999999999</v>
      </c>
      <c r="N111">
        <f>IF([1]Sheet1!O111="","",[1]Sheet1!O111)</f>
        <v>-5.45</v>
      </c>
      <c r="O111">
        <f>IF([1]Sheet1!P111="","",[1]Sheet1!P111)</f>
        <v>5404000</v>
      </c>
      <c r="P111">
        <f>IF([1]Sheet1!Q111="","",[1]Sheet1!Q111)</f>
        <v>-2.1900452000000001</v>
      </c>
      <c r="Q111">
        <f>IF([1]Sheet1!R111="","",[1]Sheet1!R111)</f>
        <v>-121000</v>
      </c>
      <c r="R111">
        <f>IF([1]Sheet1!S111="","",[1]Sheet1!S111)</f>
        <v>1311</v>
      </c>
      <c r="S111">
        <f>IF([1]Sheet1!T111="","",[1]Sheet1!T111)</f>
        <v>-0.39475589999999999</v>
      </c>
      <c r="T111">
        <f>IF([1]Sheet1!U111="","",[1]Sheet1!U111)</f>
        <v>-3164</v>
      </c>
      <c r="U111" t="str">
        <f>IF([1]Sheet1!V111="","",[1]Sheet1!V111)</f>
        <v>Long Unwinding</v>
      </c>
      <c r="V111">
        <f>IF([1]Sheet1!W111="","",[1]Sheet1!W111)</f>
        <v>1370</v>
      </c>
      <c r="W111">
        <f>IF([1]Sheet1!X111="","",[1]Sheet1!X111)</f>
        <v>1360</v>
      </c>
      <c r="X111">
        <f>IF([1]Sheet1!Y111="","",[1]Sheet1!Y111)</f>
        <v>1350</v>
      </c>
      <c r="Y111">
        <f>IF([1]Sheet1!Z111="","",[1]Sheet1!Z111)</f>
        <v>1340</v>
      </c>
      <c r="Z111">
        <f>IF([1]Sheet1!AA111="","",[1]Sheet1!AA111)</f>
        <v>1330</v>
      </c>
      <c r="AA111">
        <f>IF([1]Sheet1!AB111="","",[1]Sheet1!AB111)</f>
        <v>1380</v>
      </c>
      <c r="AB111">
        <f>IF([1]Sheet1!AC111="","",[1]Sheet1!AC111)</f>
        <v>1390</v>
      </c>
      <c r="AC111">
        <f>IF([1]Sheet1!AD111="","",[1]Sheet1!AD111)</f>
        <v>1400</v>
      </c>
      <c r="AD111">
        <f>IF([1]Sheet1!AE111="","",[1]Sheet1!AE111)</f>
        <v>1410</v>
      </c>
      <c r="AE111" t="str">
        <f>IF([1]Sheet1!AF111="","",[1]Sheet1!AF111)</f>
        <v>1,381.95</v>
      </c>
      <c r="AF111" t="str">
        <f>IF([1]Sheet1!AG111="","",[1]Sheet1!AG111)</f>
        <v>1,388.45</v>
      </c>
      <c r="AG111" t="str">
        <f>IF([1]Sheet1!AH111="","",[1]Sheet1!AH111)</f>
        <v>6.50</v>
      </c>
      <c r="AH111" t="str">
        <f>IF([1]Sheet1!AI111="","",[1]Sheet1!AI111)</f>
        <v>0.47</v>
      </c>
      <c r="AI111" t="str">
        <f>IF([1]Sheet1!AJ111="","",[1]Sheet1!AJ111)</f>
        <v>1,388.45</v>
      </c>
      <c r="AJ111">
        <f>IF([1]Sheet1!AK111="","",[1]Sheet1!AK111)</f>
        <v>213</v>
      </c>
      <c r="AK111" t="str">
        <f>IF([1]Sheet1!AL111="","",[1]Sheet1!AL111)</f>
        <v>0.03</v>
      </c>
      <c r="AL111" t="str">
        <f>IF([1]Sheet1!AM111="","",[1]Sheet1!AM111)</f>
        <v>-</v>
      </c>
      <c r="AM111" t="str">
        <f>IF([1]Sheet1!AN111="","",[1]Sheet1!AN111)</f>
        <v>-</v>
      </c>
      <c r="AN111" t="str">
        <f>IF([1]Sheet1!AO111="","",[1]Sheet1!AO111)</f>
        <v>-</v>
      </c>
      <c r="AO111" t="str">
        <f>IF([1]Sheet1!AP111="","",[1]Sheet1!AP111)</f>
        <v>VR145</v>
      </c>
      <c r="AP111" t="b">
        <f>IF([1]Sheet1!AQ111="","",[1]Sheet1!AQ111)</f>
        <v>0</v>
      </c>
      <c r="AQ111">
        <f>IF([1]Sheet1!AR111="","",[1]Sheet1!AR111)</f>
        <v>0</v>
      </c>
      <c r="AR111">
        <f>IF([1]Sheet1!AS111="","",[1]Sheet1!AS111)</f>
        <v>0</v>
      </c>
      <c r="AS111">
        <f>IF([1]Sheet1!AT111="","",[1]Sheet1!AT111)</f>
        <v>0</v>
      </c>
      <c r="AT111">
        <f>IF([1]Sheet1!AU111="","",[1]Sheet1!AU111)</f>
        <v>0</v>
      </c>
      <c r="AU111">
        <f>IF([1]Sheet1!AV111="","",[1]Sheet1!AV111)</f>
        <v>0</v>
      </c>
      <c r="AV111">
        <f>IF([1]Sheet1!AW111="","",[1]Sheet1!AW111)</f>
        <v>0</v>
      </c>
      <c r="AW111">
        <f>IF([1]Sheet1!AX111="","",[1]Sheet1!AX111)</f>
        <v>0</v>
      </c>
      <c r="AX111">
        <f>IF([1]Sheet1!AY111="","",[1]Sheet1!AY111)</f>
        <v>0</v>
      </c>
      <c r="AY111">
        <f>IF([1]Sheet1!AZ111="","",[1]Sheet1!AZ111)</f>
        <v>0</v>
      </c>
      <c r="AZ111" t="b">
        <f>IF([1]Sheet1!BA111="","",[1]Sheet1!BA111)</f>
        <v>0</v>
      </c>
      <c r="BA111" t="b">
        <f>IF([1]Sheet1!BB111="","",[1]Sheet1!BB111)</f>
        <v>0</v>
      </c>
      <c r="BB111" t="b">
        <f>IF([1]Sheet1!BC111="","",[1]Sheet1!BC111)</f>
        <v>0</v>
      </c>
      <c r="BC111" t="b">
        <f>IF([1]Sheet1!BD111="","",[1]Sheet1!BD111)</f>
        <v>0</v>
      </c>
      <c r="BD111">
        <f>IF([1]Sheet1!BE111="","",[1]Sheet1!BE111)</f>
        <v>53.46</v>
      </c>
      <c r="BE111">
        <f>IF([1]Sheet1!BF111="","",[1]Sheet1!BF111)</f>
        <v>50.86</v>
      </c>
      <c r="BF111">
        <f>IF([1]Sheet1!BG111="","",[1]Sheet1!BG111)</f>
        <v>6.6</v>
      </c>
      <c r="BG111">
        <f>IF([1]Sheet1!BH111="","",[1]Sheet1!BH111)</f>
        <v>100</v>
      </c>
      <c r="BH111">
        <f>IF([1]Sheet1!BI111="","",[1]Sheet1!BI111)</f>
        <v>100</v>
      </c>
      <c r="BI111">
        <f>IF([1]Sheet1!BJ111="","",[1]Sheet1!BJ111)</f>
        <v>100</v>
      </c>
      <c r="BJ111" t="b">
        <f>IF([1]Sheet1!BK111="","",[1]Sheet1!BK111)</f>
        <v>1</v>
      </c>
      <c r="BK111">
        <f>IF([1]Sheet1!BL111="","",[1]Sheet1!BL111)</f>
        <v>0.72</v>
      </c>
      <c r="BL111">
        <f>IF([1]Sheet1!BM111="","",[1]Sheet1!BM111)</f>
        <v>23</v>
      </c>
      <c r="BM111">
        <f>IF([1]Sheet1!BN111="","",[1]Sheet1!BN111)</f>
        <v>48.27</v>
      </c>
      <c r="BN111" t="str">
        <f>IF([1]Sheet1!BO111="","",[1]Sheet1!BO111)</f>
        <v>2024-01-23</v>
      </c>
      <c r="BO111" t="str">
        <f>IF([1]Sheet1!BP111="","",[1]Sheet1!BP111)</f>
        <v>FMCG</v>
      </c>
      <c r="BP111">
        <f>IF([1]Sheet1!BQ111="","",[1]Sheet1!BQ111)</f>
        <v>1370</v>
      </c>
      <c r="BQ111">
        <f>IF([1]Sheet1!BR111="","",[1]Sheet1!BR111)</f>
        <v>4.37</v>
      </c>
      <c r="BR111">
        <f>IF([1]Sheet1!BS111="","",[1]Sheet1!BS111)</f>
        <v>-10.6</v>
      </c>
      <c r="BS111">
        <f>IF([1]Sheet1!BT111="","",[1]Sheet1!BT111)</f>
        <v>-0.77</v>
      </c>
      <c r="BT111" t="b">
        <f>IF([1]Sheet1!BU111="","",[1]Sheet1!BU111)</f>
        <v>1</v>
      </c>
      <c r="BU111" t="b">
        <f>IF([1]Sheet1!BV111="","",[1]Sheet1!BV111)</f>
        <v>1</v>
      </c>
      <c r="BV111" t="str">
        <f>IF([1]Sheet1!BW111="","",[1]Sheet1!BW111)</f>
        <v>BULLISH</v>
      </c>
      <c r="BW111">
        <f>IF([1]Sheet1!BX111="","",[1]Sheet1!BX111)</f>
        <v>-1.87</v>
      </c>
      <c r="BX111">
        <f>IF([1]Sheet1!BY111="","",[1]Sheet1!BY111)</f>
        <v>-4.96</v>
      </c>
      <c r="BY111">
        <f>IF([1]Sheet1!BZ111="","",[1]Sheet1!BZ111)</f>
        <v>59.48</v>
      </c>
      <c r="BZ111">
        <f>IF([1]Sheet1!CA111="","",[1]Sheet1!CA111)</f>
        <v>1370</v>
      </c>
      <c r="CA111">
        <f>IF([1]Sheet1!CB111="","",[1]Sheet1!CB111)</f>
        <v>6.6</v>
      </c>
      <c r="CB111" t="str">
        <f>IF([1]Sheet1!CC111="","",[1]Sheet1!CC111)</f>
        <v>Long Unwinding</v>
      </c>
      <c r="CC111">
        <f>IF([1]Sheet1!CD111="","",[1]Sheet1!CD111)</f>
        <v>1.88</v>
      </c>
      <c r="CD111">
        <f>IF([1]Sheet1!CE111="","",[1]Sheet1!CE111)</f>
        <v>-0.77</v>
      </c>
      <c r="CE111">
        <f>IF([1]Sheet1!CF111="","",[1]Sheet1!CF111)</f>
        <v>-67.239999999999995</v>
      </c>
      <c r="CF111" t="str">
        <f>IF([1]Sheet1!CG111="","",[1]Sheet1!CG111)</f>
        <v>Short Buildup</v>
      </c>
      <c r="CG111">
        <f>IF([1]Sheet1!CH111="","",[1]Sheet1!CH111)</f>
        <v>85.71</v>
      </c>
      <c r="CH111" t="str">
        <f>IF([1]Sheet1!CI111="","",[1]Sheet1!CI111)</f>
        <v>NSE:HAVELLS1!</v>
      </c>
      <c r="CI111">
        <f>IF([1]Sheet1!CJ111="","",[1]Sheet1!CJ111)</f>
        <v>55</v>
      </c>
      <c r="CJ111">
        <f>IF([1]Sheet1!CK111="","",[1]Sheet1!CK111)</f>
        <v>1470</v>
      </c>
      <c r="CK111">
        <f>IF([1]Sheet1!CL111="","",[1]Sheet1!CL111)</f>
        <v>279</v>
      </c>
      <c r="CL111">
        <f>IF([1]Sheet1!CM111="","",[1]Sheet1!CM111)</f>
        <v>1291.3</v>
      </c>
      <c r="CM111" t="str">
        <f>IF([1]Sheet1!CN111="","",[1]Sheet1!CN111)</f>
        <v>Sell</v>
      </c>
      <c r="CN111" t="str">
        <f>IF([1]Sheet1!CO111="","",[1]Sheet1!CO111)</f>
        <v>LAST_WINNER</v>
      </c>
      <c r="CO111">
        <f>IF([1]Sheet1!CP111="","",[1]Sheet1!CP111)</f>
        <v>32</v>
      </c>
      <c r="CP111">
        <f>IF([1]Sheet1!CQ111="","",[1]Sheet1!CQ111)</f>
        <v>1440</v>
      </c>
      <c r="CQ111" t="str">
        <f>IF([1]Sheet1!CR111="","",[1]Sheet1!CR111)</f>
        <v>BEARISH</v>
      </c>
      <c r="CR111" t="str">
        <f>IF([1]Sheet1!CS111="","",[1]Sheet1!CS111)</f>
        <v>BEARISH</v>
      </c>
      <c r="CS111" t="b">
        <f>IF([1]Sheet1!CT111="","",[1]Sheet1!CT111)</f>
        <v>0</v>
      </c>
      <c r="CT111" t="str">
        <f>IF([1]Sheet1!CU111="","",[1]Sheet1!CU111)</f>
        <v>na</v>
      </c>
      <c r="CU111" t="str">
        <f>IF([1]Sheet1!CV111="","",[1]Sheet1!CV111)</f>
        <v>na</v>
      </c>
      <c r="CV111" t="str">
        <f>IF([1]Sheet1!CW111="","",[1]Sheet1!CW111)</f>
        <v>BULLISH</v>
      </c>
      <c r="CW111">
        <f>IF([1]Sheet1!CX111="","",[1]Sheet1!CX111)</f>
        <v>10</v>
      </c>
      <c r="CX111">
        <f>IF([1]Sheet1!CY111="","",[1]Sheet1!CY111)</f>
        <v>246</v>
      </c>
      <c r="CY111" t="b">
        <f>IF([1]Sheet1!CZ111="","",[1]Sheet1!CZ111)</f>
        <v>0</v>
      </c>
      <c r="CZ111">
        <f>IF([1]Sheet1!DA111="","",[1]Sheet1!DA111)</f>
        <v>20.83</v>
      </c>
      <c r="DA111">
        <f>IF([1]Sheet1!DB111="","",[1]Sheet1!DB111)</f>
        <v>20.67</v>
      </c>
      <c r="DB111" t="str">
        <f>IF([1]Sheet1!DC111="","",[1]Sheet1!DC111)</f>
        <v/>
      </c>
      <c r="DC111" t="b">
        <f t="shared" si="4"/>
        <v>0</v>
      </c>
      <c r="DD111" t="b">
        <f t="shared" si="5"/>
        <v>0</v>
      </c>
      <c r="DE111" t="b">
        <f t="shared" si="6"/>
        <v>0</v>
      </c>
      <c r="DF111" t="b">
        <f t="shared" si="7"/>
        <v>0</v>
      </c>
      <c r="DG111" t="str">
        <f>IF([1]Sheet1!DH111="","",[1]Sheet1!DH111)</f>
        <v/>
      </c>
    </row>
    <row r="112" spans="1:111" x14ac:dyDescent="0.25">
      <c r="A112" t="str">
        <f>IF([1]Sheet1!B112="","",[1]Sheet1!B112)</f>
        <v>TATASTEEL</v>
      </c>
      <c r="B112">
        <f>IF([1]Sheet1!C112="","",[1]Sheet1!C112)</f>
        <v>5500</v>
      </c>
      <c r="C112">
        <f>IF([1]Sheet1!D112="","",[1]Sheet1!D112)</f>
        <v>1</v>
      </c>
      <c r="D112">
        <f>IF([1]Sheet1!E112="","",[1]Sheet1!E112)</f>
        <v>165000</v>
      </c>
      <c r="E112" t="str">
        <f>IF([1]Sheet1!F112="","",[1]Sheet1!F112)</f>
        <v>Non-Energy Minerals</v>
      </c>
      <c r="F112" t="str">
        <f>IF([1]Sheet1!G112="","",[1]Sheet1!G112)</f>
        <v>Steel</v>
      </c>
      <c r="G112" t="str">
        <f>IF([1]Sheet1!H112="","",[1]Sheet1!H112)</f>
        <v xml:space="preserve">TATA STEEL LIMITED                  </v>
      </c>
      <c r="H112" t="str">
        <f>IF([1]Sheet1!I112="","",[1]Sheet1!I112)</f>
        <v>TATASTEEL</v>
      </c>
      <c r="I112" t="str">
        <f>IF([1]Sheet1!J112="","",[1]Sheet1!J112)</f>
        <v>NSE:TATASTEEL!1</v>
      </c>
      <c r="J112" t="str">
        <f>IF([1]Sheet1!K112="","",[1]Sheet1!K112)</f>
        <v>Tata Steel Ltd.</v>
      </c>
      <c r="K112" t="str">
        <f>IF([1]Sheet1!L112="","",[1]Sheet1!L112)</f>
        <v>#fc5a5a46</v>
      </c>
      <c r="L112">
        <f>IF([1]Sheet1!M112="","",[1]Sheet1!M112)</f>
        <v>134.1</v>
      </c>
      <c r="M112">
        <f>IF([1]Sheet1!N112="","",[1]Sheet1!N112)</f>
        <v>-0.371471</v>
      </c>
      <c r="N112">
        <f>IF([1]Sheet1!O112="","",[1]Sheet1!O112)</f>
        <v>-0.5</v>
      </c>
      <c r="O112">
        <f>IF([1]Sheet1!P112="","",[1]Sheet1!P112)</f>
        <v>192478000</v>
      </c>
      <c r="P112">
        <f>IF([1]Sheet1!Q112="","",[1]Sheet1!Q112)</f>
        <v>-4.1546846000000004</v>
      </c>
      <c r="Q112">
        <f>IF([1]Sheet1!R112="","",[1]Sheet1!R112)</f>
        <v>-8343500</v>
      </c>
      <c r="R112">
        <f>IF([1]Sheet1!S112="","",[1]Sheet1!S112)</f>
        <v>4881</v>
      </c>
      <c r="S112">
        <f>IF([1]Sheet1!T112="","",[1]Sheet1!T112)</f>
        <v>-0.371471</v>
      </c>
      <c r="T112">
        <f>IF([1]Sheet1!U112="","",[1]Sheet1!U112)</f>
        <v>-6028</v>
      </c>
      <c r="U112" t="str">
        <f>IF([1]Sheet1!V112="","",[1]Sheet1!V112)</f>
        <v>Long Unwinding</v>
      </c>
      <c r="V112">
        <f>IF([1]Sheet1!W112="","",[1]Sheet1!W112)</f>
        <v>134</v>
      </c>
      <c r="W112">
        <f>IF([1]Sheet1!X112="","",[1]Sheet1!X112)</f>
        <v>133</v>
      </c>
      <c r="X112">
        <f>IF([1]Sheet1!Y112="","",[1]Sheet1!Y112)</f>
        <v>132</v>
      </c>
      <c r="Y112">
        <f>IF([1]Sheet1!Z112="","",[1]Sheet1!Z112)</f>
        <v>131</v>
      </c>
      <c r="Z112">
        <f>IF([1]Sheet1!AA112="","",[1]Sheet1!AA112)</f>
        <v>130</v>
      </c>
      <c r="AA112">
        <f>IF([1]Sheet1!AB112="","",[1]Sheet1!AB112)</f>
        <v>135</v>
      </c>
      <c r="AB112">
        <f>IF([1]Sheet1!AC112="","",[1]Sheet1!AC112)</f>
        <v>136</v>
      </c>
      <c r="AC112">
        <f>IF([1]Sheet1!AD112="","",[1]Sheet1!AD112)</f>
        <v>137</v>
      </c>
      <c r="AD112">
        <f>IF([1]Sheet1!AE112="","",[1]Sheet1!AE112)</f>
        <v>138</v>
      </c>
      <c r="AE112" t="str">
        <f>IF([1]Sheet1!AF112="","",[1]Sheet1!AF112)</f>
        <v>134.25</v>
      </c>
      <c r="AF112" t="str">
        <f>IF([1]Sheet1!AG112="","",[1]Sheet1!AG112)</f>
        <v>134.25</v>
      </c>
      <c r="AG112" t="str">
        <f>IF([1]Sheet1!AH112="","",[1]Sheet1!AH112)</f>
        <v>-</v>
      </c>
      <c r="AH112" t="str">
        <f>IF([1]Sheet1!AI112="","",[1]Sheet1!AI112)</f>
        <v>-</v>
      </c>
      <c r="AI112" t="str">
        <f>IF([1]Sheet1!AJ112="","",[1]Sheet1!AJ112)</f>
        <v>134.25</v>
      </c>
      <c r="AJ112">
        <f>IF([1]Sheet1!AK112="","",[1]Sheet1!AK112)</f>
        <v>95871</v>
      </c>
      <c r="AK112" t="str">
        <f>IF([1]Sheet1!AL112="","",[1]Sheet1!AL112)</f>
        <v>1.29</v>
      </c>
      <c r="AL112" t="str">
        <f>IF([1]Sheet1!AM112="","",[1]Sheet1!AM112)</f>
        <v>-</v>
      </c>
      <c r="AM112" t="str">
        <f>IF([1]Sheet1!AN112="","",[1]Sheet1!AN112)</f>
        <v>-</v>
      </c>
      <c r="AN112" t="str">
        <f>IF([1]Sheet1!AO112="","",[1]Sheet1!AO112)</f>
        <v>-</v>
      </c>
      <c r="AO112" t="str">
        <f>IF([1]Sheet1!AP112="","",[1]Sheet1!AP112)</f>
        <v>VR8</v>
      </c>
      <c r="AP112" t="b">
        <f>IF([1]Sheet1!AQ112="","",[1]Sheet1!AQ112)</f>
        <v>1</v>
      </c>
      <c r="AQ112">
        <f>IF([1]Sheet1!AR112="","",[1]Sheet1!AR112)</f>
        <v>0</v>
      </c>
      <c r="AR112">
        <f>IF([1]Sheet1!AS112="","",[1]Sheet1!AS112)</f>
        <v>0</v>
      </c>
      <c r="AS112">
        <f>IF([1]Sheet1!AT112="","",[1]Sheet1!AT112)</f>
        <v>0</v>
      </c>
      <c r="AT112">
        <f>IF([1]Sheet1!AU112="","",[1]Sheet1!AU112)</f>
        <v>0</v>
      </c>
      <c r="AU112">
        <f>IF([1]Sheet1!AV112="","",[1]Sheet1!AV112)</f>
        <v>0</v>
      </c>
      <c r="AV112">
        <f>IF([1]Sheet1!AW112="","",[1]Sheet1!AW112)</f>
        <v>0</v>
      </c>
      <c r="AW112">
        <f>IF([1]Sheet1!AX112="","",[1]Sheet1!AX112)</f>
        <v>0</v>
      </c>
      <c r="AX112">
        <f>IF([1]Sheet1!AY112="","",[1]Sheet1!AY112)</f>
        <v>0</v>
      </c>
      <c r="AY112">
        <f>IF([1]Sheet1!AZ112="","",[1]Sheet1!AZ112)</f>
        <v>0</v>
      </c>
      <c r="AZ112" t="b">
        <f>IF([1]Sheet1!BA112="","",[1]Sheet1!BA112)</f>
        <v>0</v>
      </c>
      <c r="BA112" t="b">
        <f>IF([1]Sheet1!BB112="","",[1]Sheet1!BB112)</f>
        <v>0</v>
      </c>
      <c r="BB112" t="b">
        <f>IF([1]Sheet1!BC112="","",[1]Sheet1!BC112)</f>
        <v>0</v>
      </c>
      <c r="BC112" t="b">
        <f>IF([1]Sheet1!BD112="","",[1]Sheet1!BD112)</f>
        <v>0</v>
      </c>
      <c r="BD112">
        <f>IF([1]Sheet1!BE112="","",[1]Sheet1!BE112)</f>
        <v>43.61</v>
      </c>
      <c r="BE112">
        <f>IF([1]Sheet1!BF112="","",[1]Sheet1!BF112)</f>
        <v>40.770000000000003</v>
      </c>
      <c r="BF112">
        <f>IF([1]Sheet1!BG112="","",[1]Sheet1!BG112)</f>
        <v>6.17</v>
      </c>
      <c r="BG112">
        <f>IF([1]Sheet1!BH112="","",[1]Sheet1!BH112)</f>
        <v>98.79</v>
      </c>
      <c r="BH112">
        <f>IF([1]Sheet1!BI112="","",[1]Sheet1!BI112)</f>
        <v>96.83</v>
      </c>
      <c r="BI112">
        <f>IF([1]Sheet1!BJ112="","",[1]Sheet1!BJ112)</f>
        <v>89.91</v>
      </c>
      <c r="BJ112" t="b">
        <f>IF([1]Sheet1!BK112="","",[1]Sheet1!BK112)</f>
        <v>1</v>
      </c>
      <c r="BK112">
        <f>IF([1]Sheet1!BL112="","",[1]Sheet1!BL112)</f>
        <v>0.42</v>
      </c>
      <c r="BL112">
        <f>IF([1]Sheet1!BM112="","",[1]Sheet1!BM112)</f>
        <v>14.02</v>
      </c>
      <c r="BM112">
        <f>IF([1]Sheet1!BN112="","",[1]Sheet1!BN112)</f>
        <v>37.93</v>
      </c>
      <c r="BN112" t="str">
        <f>IF([1]Sheet1!BO112="","",[1]Sheet1!BO112)</f>
        <v>2024-01-24</v>
      </c>
      <c r="BO112" t="str">
        <f>IF([1]Sheet1!BP112="","",[1]Sheet1!BP112)</f>
        <v>METALS</v>
      </c>
      <c r="BP112">
        <f>IF([1]Sheet1!BQ112="","",[1]Sheet1!BQ112)</f>
        <v>134</v>
      </c>
      <c r="BQ112">
        <f>IF([1]Sheet1!BR112="","",[1]Sheet1!BR112)</f>
        <v>3.36</v>
      </c>
      <c r="BR112">
        <f>IF([1]Sheet1!BS112="","",[1]Sheet1!BS112)</f>
        <v>-0.6</v>
      </c>
      <c r="BS112">
        <f>IF([1]Sheet1!BT112="","",[1]Sheet1!BT112)</f>
        <v>-0.45</v>
      </c>
      <c r="BT112" t="b">
        <f>IF([1]Sheet1!BU112="","",[1]Sheet1!BU112)</f>
        <v>1</v>
      </c>
      <c r="BU112" t="b">
        <f>IF([1]Sheet1!BV112="","",[1]Sheet1!BV112)</f>
        <v>1</v>
      </c>
      <c r="BV112" t="str">
        <f>IF([1]Sheet1!BW112="","",[1]Sheet1!BW112)</f>
        <v>BULLISH</v>
      </c>
      <c r="BW112">
        <f>IF([1]Sheet1!BX112="","",[1]Sheet1!BX112)</f>
        <v>6.84</v>
      </c>
      <c r="BX112">
        <f>IF([1]Sheet1!BY112="","",[1]Sheet1!BY112)</f>
        <v>-1.03</v>
      </c>
      <c r="BY112">
        <f>IF([1]Sheet1!BZ112="","",[1]Sheet1!BZ112)</f>
        <v>48.94</v>
      </c>
      <c r="BZ112">
        <f>IF([1]Sheet1!CA112="","",[1]Sheet1!CA112)</f>
        <v>134</v>
      </c>
      <c r="CA112">
        <f>IF([1]Sheet1!CB112="","",[1]Sheet1!CB112)</f>
        <v>6.15</v>
      </c>
      <c r="CB112" t="str">
        <f>IF([1]Sheet1!CC112="","",[1]Sheet1!CC112)</f>
        <v>Short Buildup</v>
      </c>
      <c r="CC112">
        <f>IF([1]Sheet1!CD112="","",[1]Sheet1!CD112)</f>
        <v>1.69</v>
      </c>
      <c r="CD112">
        <f>IF([1]Sheet1!CE112="","",[1]Sheet1!CE112)</f>
        <v>-0.45</v>
      </c>
      <c r="CE112">
        <f>IF([1]Sheet1!CF112="","",[1]Sheet1!CF112)</f>
        <v>-49.65</v>
      </c>
      <c r="CF112" t="str">
        <f>IF([1]Sheet1!CG112="","",[1]Sheet1!CG112)</f>
        <v>Short Buildup</v>
      </c>
      <c r="CG112">
        <f>IF([1]Sheet1!CH112="","",[1]Sheet1!CH112)</f>
        <v>90.48</v>
      </c>
      <c r="CH112" t="str">
        <f>IF([1]Sheet1!CI112="","",[1]Sheet1!CI112)</f>
        <v>NSE:TATASTEEL1!</v>
      </c>
      <c r="CI112">
        <f>IF([1]Sheet1!CJ112="","",[1]Sheet1!CJ112)</f>
        <v>55</v>
      </c>
      <c r="CJ112">
        <f>IF([1]Sheet1!CK112="","",[1]Sheet1!CK112)</f>
        <v>135.19999999999999</v>
      </c>
      <c r="CK112">
        <f>IF([1]Sheet1!CL112="","",[1]Sheet1!CL112)</f>
        <v>27</v>
      </c>
      <c r="CL112">
        <f>IF([1]Sheet1!CM112="","",[1]Sheet1!CM112)</f>
        <v>134.4</v>
      </c>
      <c r="CM112" t="str">
        <f>IF([1]Sheet1!CN112="","",[1]Sheet1!CN112)</f>
        <v>Buy</v>
      </c>
      <c r="CN112" t="str">
        <f>IF([1]Sheet1!CO112="","",[1]Sheet1!CO112)</f>
        <v>LAST_LOSER</v>
      </c>
      <c r="CO112">
        <f>IF([1]Sheet1!CP112="","",[1]Sheet1!CP112)</f>
        <v>10</v>
      </c>
      <c r="CP112">
        <f>IF([1]Sheet1!CQ112="","",[1]Sheet1!CQ112)</f>
        <v>129</v>
      </c>
      <c r="CQ112" t="str">
        <f>IF([1]Sheet1!CR112="","",[1]Sheet1!CR112)</f>
        <v>BEARISH</v>
      </c>
      <c r="CR112" t="str">
        <f>IF([1]Sheet1!CS112="","",[1]Sheet1!CS112)</f>
        <v>BEARISH</v>
      </c>
      <c r="CS112" t="b">
        <f>IF([1]Sheet1!CT112="","",[1]Sheet1!CT112)</f>
        <v>0</v>
      </c>
      <c r="CT112" t="str">
        <f>IF([1]Sheet1!CU112="","",[1]Sheet1!CU112)</f>
        <v>na</v>
      </c>
      <c r="CU112" t="str">
        <f>IF([1]Sheet1!CV112="","",[1]Sheet1!CV112)</f>
        <v>na</v>
      </c>
      <c r="CV112" t="str">
        <f>IF([1]Sheet1!CW112="","",[1]Sheet1!CW112)</f>
        <v>BEARISH</v>
      </c>
      <c r="CW112">
        <f>IF([1]Sheet1!CX112="","",[1]Sheet1!CX112)</f>
        <v>5</v>
      </c>
      <c r="CX112">
        <f>IF([1]Sheet1!CY112="","",[1]Sheet1!CY112)</f>
        <v>23</v>
      </c>
      <c r="CY112" t="b">
        <f>IF([1]Sheet1!CZ112="","",[1]Sheet1!CZ112)</f>
        <v>0</v>
      </c>
      <c r="CZ112">
        <f>IF([1]Sheet1!DA112="","",[1]Sheet1!DA112)</f>
        <v>38.58</v>
      </c>
      <c r="DA112">
        <f>IF([1]Sheet1!DB112="","",[1]Sheet1!DB112)</f>
        <v>39.31</v>
      </c>
      <c r="DB112" t="str">
        <f>IF([1]Sheet1!DC112="","",[1]Sheet1!DC112)</f>
        <v/>
      </c>
      <c r="DC112" t="b">
        <f t="shared" si="4"/>
        <v>0</v>
      </c>
      <c r="DD112" t="b">
        <f t="shared" si="5"/>
        <v>0</v>
      </c>
      <c r="DE112" t="b">
        <f t="shared" si="6"/>
        <v>0</v>
      </c>
      <c r="DF112" t="b">
        <f t="shared" si="7"/>
        <v>0</v>
      </c>
      <c r="DG112" t="str">
        <f>IF([1]Sheet1!DH112="","",[1]Sheet1!DH112)</f>
        <v/>
      </c>
    </row>
    <row r="113" spans="1:111" x14ac:dyDescent="0.25">
      <c r="A113" t="str">
        <f>IF([1]Sheet1!B113="","",[1]Sheet1!B113)</f>
        <v>INFY</v>
      </c>
      <c r="B113">
        <f>IF([1]Sheet1!C113="","",[1]Sheet1!C113)</f>
        <v>400</v>
      </c>
      <c r="C113">
        <f>IF([1]Sheet1!D113="","",[1]Sheet1!D113)</f>
        <v>10</v>
      </c>
      <c r="D113">
        <f>IF([1]Sheet1!E113="","",[1]Sheet1!E113)</f>
        <v>16000</v>
      </c>
      <c r="E113" t="str">
        <f>IF([1]Sheet1!F113="","",[1]Sheet1!F113)</f>
        <v>Technology Services</v>
      </c>
      <c r="F113" t="str">
        <f>IF([1]Sheet1!G113="","",[1]Sheet1!G113)</f>
        <v>Information Technology Services</v>
      </c>
      <c r="G113" t="str">
        <f>IF([1]Sheet1!H113="","",[1]Sheet1!H113)</f>
        <v xml:space="preserve">INFOSYS LIMITED                     </v>
      </c>
      <c r="H113" t="str">
        <f>IF([1]Sheet1!I113="","",[1]Sheet1!I113)</f>
        <v>INFY</v>
      </c>
      <c r="I113" t="str">
        <f>IF([1]Sheet1!J113="","",[1]Sheet1!J113)</f>
        <v>NSE:INFY!1</v>
      </c>
      <c r="J113" t="str">
        <f>IF([1]Sheet1!K113="","",[1]Sheet1!K113)</f>
        <v>Infosys Ltd.</v>
      </c>
      <c r="K113" t="str">
        <f>IF([1]Sheet1!L113="","",[1]Sheet1!L113)</f>
        <v>#fc5a5a45</v>
      </c>
      <c r="L113">
        <f>IF([1]Sheet1!M113="","",[1]Sheet1!M113)</f>
        <v>1651.3</v>
      </c>
      <c r="M113">
        <f>IF([1]Sheet1!N113="","",[1]Sheet1!N113)</f>
        <v>-0.35301569999999999</v>
      </c>
      <c r="N113">
        <f>IF([1]Sheet1!O113="","",[1]Sheet1!O113)</f>
        <v>-5.85</v>
      </c>
      <c r="O113">
        <f>IF([1]Sheet1!P113="","",[1]Sheet1!P113)</f>
        <v>24117200</v>
      </c>
      <c r="P113">
        <f>IF([1]Sheet1!Q113="","",[1]Sheet1!Q113)</f>
        <v>-3.2634332000000001</v>
      </c>
      <c r="Q113">
        <f>IF([1]Sheet1!R113="","",[1]Sheet1!R113)</f>
        <v>-813600</v>
      </c>
      <c r="R113">
        <f>IF([1]Sheet1!S113="","",[1]Sheet1!S113)</f>
        <v>7886</v>
      </c>
      <c r="S113">
        <f>IF([1]Sheet1!T113="","",[1]Sheet1!T113)</f>
        <v>-0.35301569999999999</v>
      </c>
      <c r="T113">
        <f>IF([1]Sheet1!U113="","",[1]Sheet1!U113)</f>
        <v>-12979</v>
      </c>
      <c r="U113" t="str">
        <f>IF([1]Sheet1!V113="","",[1]Sheet1!V113)</f>
        <v>Long Unwinding</v>
      </c>
      <c r="V113">
        <f>IF([1]Sheet1!W113="","",[1]Sheet1!W113)</f>
        <v>1650</v>
      </c>
      <c r="W113">
        <f>IF([1]Sheet1!X113="","",[1]Sheet1!X113)</f>
        <v>1640</v>
      </c>
      <c r="X113">
        <f>IF([1]Sheet1!Y113="","",[1]Sheet1!Y113)</f>
        <v>1630</v>
      </c>
      <c r="Y113">
        <f>IF([1]Sheet1!Z113="","",[1]Sheet1!Z113)</f>
        <v>1620</v>
      </c>
      <c r="Z113">
        <f>IF([1]Sheet1!AA113="","",[1]Sheet1!AA113)</f>
        <v>1610</v>
      </c>
      <c r="AA113">
        <f>IF([1]Sheet1!AB113="","",[1]Sheet1!AB113)</f>
        <v>1660</v>
      </c>
      <c r="AB113">
        <f>IF([1]Sheet1!AC113="","",[1]Sheet1!AC113)</f>
        <v>1670</v>
      </c>
      <c r="AC113">
        <f>IF([1]Sheet1!AD113="","",[1]Sheet1!AD113)</f>
        <v>1680</v>
      </c>
      <c r="AD113">
        <f>IF([1]Sheet1!AE113="","",[1]Sheet1!AE113)</f>
        <v>1690</v>
      </c>
      <c r="AE113" t="str">
        <f>IF([1]Sheet1!AF113="","",[1]Sheet1!AF113)</f>
        <v>1,659.20</v>
      </c>
      <c r="AF113" t="str">
        <f>IF([1]Sheet1!AG113="","",[1]Sheet1!AG113)</f>
        <v>1,665.55</v>
      </c>
      <c r="AG113" t="str">
        <f>IF([1]Sheet1!AH113="","",[1]Sheet1!AH113)</f>
        <v>6.35</v>
      </c>
      <c r="AH113" t="str">
        <f>IF([1]Sheet1!AI113="","",[1]Sheet1!AI113)</f>
        <v>0.38</v>
      </c>
      <c r="AI113" t="str">
        <f>IF([1]Sheet1!AJ113="","",[1]Sheet1!AJ113)</f>
        <v>1,665.55</v>
      </c>
      <c r="AJ113">
        <f>IF([1]Sheet1!AK113="","",[1]Sheet1!AK113)</f>
        <v>8119</v>
      </c>
      <c r="AK113" t="str">
        <f>IF([1]Sheet1!AL113="","",[1]Sheet1!AL113)</f>
        <v>1.35</v>
      </c>
      <c r="AL113" t="str">
        <f>IF([1]Sheet1!AM113="","",[1]Sheet1!AM113)</f>
        <v>-</v>
      </c>
      <c r="AM113" t="str">
        <f>IF([1]Sheet1!AN113="","",[1]Sheet1!AN113)</f>
        <v>-</v>
      </c>
      <c r="AN113" t="str">
        <f>IF([1]Sheet1!AO113="","",[1]Sheet1!AO113)</f>
        <v>-</v>
      </c>
      <c r="AO113" t="str">
        <f>IF([1]Sheet1!AP113="","",[1]Sheet1!AP113)</f>
        <v>VR48</v>
      </c>
      <c r="AP113" t="b">
        <f>IF([1]Sheet1!AQ113="","",[1]Sheet1!AQ113)</f>
        <v>0</v>
      </c>
      <c r="AQ113">
        <f>IF([1]Sheet1!AR113="","",[1]Sheet1!AR113)</f>
        <v>0</v>
      </c>
      <c r="AR113">
        <f>IF([1]Sheet1!AS113="","",[1]Sheet1!AS113)</f>
        <v>0</v>
      </c>
      <c r="AS113">
        <f>IF([1]Sheet1!AT113="","",[1]Sheet1!AT113)</f>
        <v>0</v>
      </c>
      <c r="AT113">
        <f>IF([1]Sheet1!AU113="","",[1]Sheet1!AU113)</f>
        <v>0</v>
      </c>
      <c r="AU113">
        <f>IF([1]Sheet1!AV113="","",[1]Sheet1!AV113)</f>
        <v>0</v>
      </c>
      <c r="AV113">
        <f>IF([1]Sheet1!AW113="","",[1]Sheet1!AW113)</f>
        <v>0</v>
      </c>
      <c r="AW113">
        <f>IF([1]Sheet1!AX113="","",[1]Sheet1!AX113)</f>
        <v>0</v>
      </c>
      <c r="AX113">
        <f>IF([1]Sheet1!AY113="","",[1]Sheet1!AY113)</f>
        <v>0</v>
      </c>
      <c r="AY113">
        <f>IF([1]Sheet1!AZ113="","",[1]Sheet1!AZ113)</f>
        <v>0</v>
      </c>
      <c r="AZ113" t="b">
        <f>IF([1]Sheet1!BA113="","",[1]Sheet1!BA113)</f>
        <v>0</v>
      </c>
      <c r="BA113" t="b">
        <f>IF([1]Sheet1!BB113="","",[1]Sheet1!BB113)</f>
        <v>0</v>
      </c>
      <c r="BB113" t="b">
        <f>IF([1]Sheet1!BC113="","",[1]Sheet1!BC113)</f>
        <v>0</v>
      </c>
      <c r="BC113" t="b">
        <f>IF([1]Sheet1!BD113="","",[1]Sheet1!BD113)</f>
        <v>0</v>
      </c>
      <c r="BD113">
        <f>IF([1]Sheet1!BE113="","",[1]Sheet1!BE113)</f>
        <v>20.059999999999999</v>
      </c>
      <c r="BE113">
        <f>IF([1]Sheet1!BF113="","",[1]Sheet1!BF113)</f>
        <v>22.76</v>
      </c>
      <c r="BF113">
        <f>IF([1]Sheet1!BG113="","",[1]Sheet1!BG113)</f>
        <v>-0.48</v>
      </c>
      <c r="BG113">
        <f>IF([1]Sheet1!BH113="","",[1]Sheet1!BH113)</f>
        <v>63.71</v>
      </c>
      <c r="BH113">
        <f>IF([1]Sheet1!BI113="","",[1]Sheet1!BI113)</f>
        <v>58.73</v>
      </c>
      <c r="BI113">
        <f>IF([1]Sheet1!BJ113="","",[1]Sheet1!BJ113)</f>
        <v>37.130000000000003</v>
      </c>
      <c r="BJ113" t="b">
        <f>IF([1]Sheet1!BK113="","",[1]Sheet1!BK113)</f>
        <v>1</v>
      </c>
      <c r="BK113">
        <f>IF([1]Sheet1!BL113="","",[1]Sheet1!BL113)</f>
        <v>0.93</v>
      </c>
      <c r="BL113">
        <f>IF([1]Sheet1!BM113="","",[1]Sheet1!BM113)</f>
        <v>-4.2699999999999996</v>
      </c>
      <c r="BM113">
        <f>IF([1]Sheet1!BN113="","",[1]Sheet1!BN113)</f>
        <v>25.47</v>
      </c>
      <c r="BN113">
        <f>IF([1]Sheet1!BO113="","",[1]Sheet1!BO113)</f>
        <v>0</v>
      </c>
      <c r="BO113" t="str">
        <f>IF([1]Sheet1!BP113="","",[1]Sheet1!BP113)</f>
        <v>IT</v>
      </c>
      <c r="BP113">
        <f>IF([1]Sheet1!BQ113="","",[1]Sheet1!BQ113)</f>
        <v>1651.4</v>
      </c>
      <c r="BQ113">
        <f>IF([1]Sheet1!BR113="","",[1]Sheet1!BR113)</f>
        <v>1.68</v>
      </c>
      <c r="BR113">
        <f>IF([1]Sheet1!BS113="","",[1]Sheet1!BS113)</f>
        <v>-5.75</v>
      </c>
      <c r="BS113">
        <f>IF([1]Sheet1!BT113="","",[1]Sheet1!BT113)</f>
        <v>-0.35</v>
      </c>
      <c r="BT113" t="b">
        <f>IF([1]Sheet1!BU113="","",[1]Sheet1!BU113)</f>
        <v>0</v>
      </c>
      <c r="BU113" t="b">
        <f>IF([1]Sheet1!BV113="","",[1]Sheet1!BV113)</f>
        <v>0</v>
      </c>
      <c r="BV113" t="str">
        <f>IF([1]Sheet1!BW113="","",[1]Sheet1!BW113)</f>
        <v>BEARISH</v>
      </c>
      <c r="BW113">
        <f>IF([1]Sheet1!BX113="","",[1]Sheet1!BX113)</f>
        <v>-6.08</v>
      </c>
      <c r="BX113">
        <f>IF([1]Sheet1!BY113="","",[1]Sheet1!BY113)</f>
        <v>-0.05</v>
      </c>
      <c r="BY113">
        <f>IF([1]Sheet1!BZ113="","",[1]Sheet1!BZ113)</f>
        <v>41.03</v>
      </c>
      <c r="BZ113">
        <f>IF([1]Sheet1!CA113="","",[1]Sheet1!CA113)</f>
        <v>1651.4</v>
      </c>
      <c r="CA113">
        <f>IF([1]Sheet1!CB113="","",[1]Sheet1!CB113)</f>
        <v>-0.48</v>
      </c>
      <c r="CB113" t="str">
        <f>IF([1]Sheet1!CC113="","",[1]Sheet1!CC113)</f>
        <v>Long Unwinding</v>
      </c>
      <c r="CC113">
        <f>IF([1]Sheet1!CD113="","",[1]Sheet1!CD113)</f>
        <v>4.18</v>
      </c>
      <c r="CD113">
        <f>IF([1]Sheet1!CE113="","",[1]Sheet1!CE113)</f>
        <v>-0.35</v>
      </c>
      <c r="CE113">
        <f>IF([1]Sheet1!CF113="","",[1]Sheet1!CF113)</f>
        <v>-55.28</v>
      </c>
      <c r="CF113" t="str">
        <f>IF([1]Sheet1!CG113="","",[1]Sheet1!CG113)</f>
        <v>Short Buildup</v>
      </c>
      <c r="CG113">
        <f>IF([1]Sheet1!CH113="","",[1]Sheet1!CH113)</f>
        <v>77.78</v>
      </c>
      <c r="CH113" t="str">
        <f>IF([1]Sheet1!CI113="","",[1]Sheet1!CI113)</f>
        <v>NSE:INFY1!</v>
      </c>
      <c r="CI113">
        <f>IF([1]Sheet1!CJ113="","",[1]Sheet1!CJ113)</f>
        <v>48</v>
      </c>
      <c r="CJ113">
        <f>IF([1]Sheet1!CK113="","",[1]Sheet1!CK113)</f>
        <v>1605</v>
      </c>
      <c r="CK113">
        <f>IF([1]Sheet1!CL113="","",[1]Sheet1!CL113)</f>
        <v>59</v>
      </c>
      <c r="CL113">
        <f>IF([1]Sheet1!CM113="","",[1]Sheet1!CM113)</f>
        <v>1515.6</v>
      </c>
      <c r="CM113" t="str">
        <f>IF([1]Sheet1!CN113="","",[1]Sheet1!CN113)</f>
        <v>Buy</v>
      </c>
      <c r="CN113" t="str">
        <f>IF([1]Sheet1!CO113="","",[1]Sheet1!CO113)</f>
        <v>LAST_LOSER</v>
      </c>
      <c r="CO113">
        <f>IF([1]Sheet1!CP113="","",[1]Sheet1!CP113)</f>
        <v>48</v>
      </c>
      <c r="CP113">
        <f>IF([1]Sheet1!CQ113="","",[1]Sheet1!CQ113)</f>
        <v>1490</v>
      </c>
      <c r="CQ113" t="str">
        <f>IF([1]Sheet1!CR113="","",[1]Sheet1!CR113)</f>
        <v>BEARISH</v>
      </c>
      <c r="CR113" t="str">
        <f>IF([1]Sheet1!CS113="","",[1]Sheet1!CS113)</f>
        <v>BEARISH</v>
      </c>
      <c r="CS113" t="b">
        <f>IF([1]Sheet1!CT113="","",[1]Sheet1!CT113)</f>
        <v>0</v>
      </c>
      <c r="CT113" t="str">
        <f>IF([1]Sheet1!CU113="","",[1]Sheet1!CU113)</f>
        <v>BEARISH_ALIGNMENT</v>
      </c>
      <c r="CU113" t="str">
        <f>IF([1]Sheet1!CV113="","",[1]Sheet1!CV113)</f>
        <v>BEARISH_ALIGNMENT</v>
      </c>
      <c r="CV113" t="str">
        <f>IF([1]Sheet1!CW113="","",[1]Sheet1!CW113)</f>
        <v>BULLISH</v>
      </c>
      <c r="CW113">
        <f>IF([1]Sheet1!CX113="","",[1]Sheet1!CX113)</f>
        <v>9</v>
      </c>
      <c r="CX113">
        <f>IF([1]Sheet1!CY113="","",[1]Sheet1!CY113)</f>
        <v>268</v>
      </c>
      <c r="CY113" t="b">
        <f>IF([1]Sheet1!CZ113="","",[1]Sheet1!CZ113)</f>
        <v>0</v>
      </c>
      <c r="CZ113">
        <f>IF([1]Sheet1!DA113="","",[1]Sheet1!DA113)</f>
        <v>11.87</v>
      </c>
      <c r="DA113">
        <f>IF([1]Sheet1!DB113="","",[1]Sheet1!DB113)</f>
        <v>12.19</v>
      </c>
      <c r="DB113" t="str">
        <f>IF([1]Sheet1!DC113="","",[1]Sheet1!DC113)</f>
        <v/>
      </c>
      <c r="DC113" t="b">
        <f t="shared" si="4"/>
        <v>0</v>
      </c>
      <c r="DD113" t="b">
        <f t="shared" si="5"/>
        <v>0</v>
      </c>
      <c r="DE113" t="b">
        <f t="shared" si="6"/>
        <v>0</v>
      </c>
      <c r="DF113" t="b">
        <f t="shared" si="7"/>
        <v>0</v>
      </c>
      <c r="DG113" t="str">
        <f>IF([1]Sheet1!DH113="","",[1]Sheet1!DH113)</f>
        <v/>
      </c>
    </row>
    <row r="114" spans="1:111" x14ac:dyDescent="0.25">
      <c r="A114" t="str">
        <f>IF([1]Sheet1!B114="","",[1]Sheet1!B114)</f>
        <v>GNFC</v>
      </c>
      <c r="B114">
        <f>IF([1]Sheet1!C114="","",[1]Sheet1!C114)</f>
        <v>1300</v>
      </c>
      <c r="C114">
        <f>IF([1]Sheet1!D114="","",[1]Sheet1!D114)</f>
        <v>10</v>
      </c>
      <c r="D114">
        <f>IF([1]Sheet1!E114="","",[1]Sheet1!E114)</f>
        <v>39000</v>
      </c>
      <c r="E114" t="str">
        <f>IF([1]Sheet1!F114="","",[1]Sheet1!F114)</f>
        <v>Process Industries</v>
      </c>
      <c r="F114" t="str">
        <f>IF([1]Sheet1!G114="","",[1]Sheet1!G114)</f>
        <v>Chemicals: Specialty</v>
      </c>
      <c r="G114" t="str">
        <f>IF([1]Sheet1!H114="","",[1]Sheet1!H114)</f>
        <v xml:space="preserve">GUJ NAR VAL FER &amp; CHEM L            </v>
      </c>
      <c r="H114" t="str">
        <f>IF([1]Sheet1!I114="","",[1]Sheet1!I114)</f>
        <v>GNFC</v>
      </c>
      <c r="I114" t="str">
        <f>IF([1]Sheet1!J114="","",[1]Sheet1!J114)</f>
        <v>NSE:GNFC!1</v>
      </c>
      <c r="J114" t="str">
        <f>IF([1]Sheet1!K114="","",[1]Sheet1!K114)</f>
        <v>Gujarat Narmada Valley Fertilizers &amp; Chemicals Ltd.</v>
      </c>
      <c r="K114" t="str">
        <f>IF([1]Sheet1!L114="","",[1]Sheet1!L114)</f>
        <v>#fc5a5a45</v>
      </c>
      <c r="L114">
        <f>IF([1]Sheet1!M114="","",[1]Sheet1!M114)</f>
        <v>743.8</v>
      </c>
      <c r="M114">
        <f>IF([1]Sheet1!N114="","",[1]Sheet1!N114)</f>
        <v>-0.3483387</v>
      </c>
      <c r="N114">
        <f>IF([1]Sheet1!O114="","",[1]Sheet1!O114)</f>
        <v>-2.6</v>
      </c>
      <c r="O114">
        <f>IF([1]Sheet1!P114="","",[1]Sheet1!P114)</f>
        <v>5522400</v>
      </c>
      <c r="P114">
        <f>IF([1]Sheet1!Q114="","",[1]Sheet1!Q114)</f>
        <v>-19.5606893</v>
      </c>
      <c r="Q114">
        <f>IF([1]Sheet1!R114="","",[1]Sheet1!R114)</f>
        <v>-1342900</v>
      </c>
      <c r="R114">
        <f>IF([1]Sheet1!S114="","",[1]Sheet1!S114)</f>
        <v>2724</v>
      </c>
      <c r="S114">
        <f>IF([1]Sheet1!T114="","",[1]Sheet1!T114)</f>
        <v>-0.3483387</v>
      </c>
      <c r="T114">
        <f>IF([1]Sheet1!U114="","",[1]Sheet1!U114)</f>
        <v>1431</v>
      </c>
      <c r="U114" t="str">
        <f>IF([1]Sheet1!V114="","",[1]Sheet1!V114)</f>
        <v>Long Unwinding</v>
      </c>
      <c r="V114">
        <f>IF([1]Sheet1!W114="","",[1]Sheet1!W114)</f>
        <v>740</v>
      </c>
      <c r="W114">
        <f>IF([1]Sheet1!X114="","",[1]Sheet1!X114)</f>
        <v>730</v>
      </c>
      <c r="X114">
        <f>IF([1]Sheet1!Y114="","",[1]Sheet1!Y114)</f>
        <v>720</v>
      </c>
      <c r="Y114">
        <f>IF([1]Sheet1!Z114="","",[1]Sheet1!Z114)</f>
        <v>710</v>
      </c>
      <c r="Z114">
        <f>IF([1]Sheet1!AA114="","",[1]Sheet1!AA114)</f>
        <v>700</v>
      </c>
      <c r="AA114">
        <f>IF([1]Sheet1!AB114="","",[1]Sheet1!AB114)</f>
        <v>750</v>
      </c>
      <c r="AB114">
        <f>IF([1]Sheet1!AC114="","",[1]Sheet1!AC114)</f>
        <v>760</v>
      </c>
      <c r="AC114">
        <f>IF([1]Sheet1!AD114="","",[1]Sheet1!AD114)</f>
        <v>770</v>
      </c>
      <c r="AD114">
        <f>IF([1]Sheet1!AE114="","",[1]Sheet1!AE114)</f>
        <v>780</v>
      </c>
      <c r="AE114" t="str">
        <f>IF([1]Sheet1!AF114="","",[1]Sheet1!AF114)</f>
        <v>745.35</v>
      </c>
      <c r="AF114" t="str">
        <f>IF([1]Sheet1!AG114="","",[1]Sheet1!AG114)</f>
        <v>746.00</v>
      </c>
      <c r="AG114" t="str">
        <f>IF([1]Sheet1!AH114="","",[1]Sheet1!AH114)</f>
        <v>0.65</v>
      </c>
      <c r="AH114" t="str">
        <f>IF([1]Sheet1!AI114="","",[1]Sheet1!AI114)</f>
        <v>0.09</v>
      </c>
      <c r="AI114" t="str">
        <f>IF([1]Sheet1!AJ114="","",[1]Sheet1!AJ114)</f>
        <v>746.00</v>
      </c>
      <c r="AJ114">
        <f>IF([1]Sheet1!AK114="","",[1]Sheet1!AK114)</f>
        <v>821</v>
      </c>
      <c r="AK114" t="str">
        <f>IF([1]Sheet1!AL114="","",[1]Sheet1!AL114)</f>
        <v>0.06</v>
      </c>
      <c r="AL114" t="str">
        <f>IF([1]Sheet1!AM114="","",[1]Sheet1!AM114)</f>
        <v>-</v>
      </c>
      <c r="AM114" t="str">
        <f>IF([1]Sheet1!AN114="","",[1]Sheet1!AN114)</f>
        <v>-</v>
      </c>
      <c r="AN114" t="str">
        <f>IF([1]Sheet1!AO114="","",[1]Sheet1!AO114)</f>
        <v>-</v>
      </c>
      <c r="AO114" t="str">
        <f>IF([1]Sheet1!AP114="","",[1]Sheet1!AP114)</f>
        <v>VR104</v>
      </c>
      <c r="AP114" t="b">
        <f>IF([1]Sheet1!AQ114="","",[1]Sheet1!AQ114)</f>
        <v>0</v>
      </c>
      <c r="AQ114">
        <f>IF([1]Sheet1!AR114="","",[1]Sheet1!AR114)</f>
        <v>0</v>
      </c>
      <c r="AR114">
        <f>IF([1]Sheet1!AS114="","",[1]Sheet1!AS114)</f>
        <v>0</v>
      </c>
      <c r="AS114">
        <f>IF([1]Sheet1!AT114="","",[1]Sheet1!AT114)</f>
        <v>0</v>
      </c>
      <c r="AT114">
        <f>IF([1]Sheet1!AU114="","",[1]Sheet1!AU114)</f>
        <v>0</v>
      </c>
      <c r="AU114">
        <f>IF([1]Sheet1!AV114="","",[1]Sheet1!AV114)</f>
        <v>0</v>
      </c>
      <c r="AV114">
        <f>IF([1]Sheet1!AW114="","",[1]Sheet1!AW114)</f>
        <v>0</v>
      </c>
      <c r="AW114">
        <f>IF([1]Sheet1!AX114="","",[1]Sheet1!AX114)</f>
        <v>0</v>
      </c>
      <c r="AX114">
        <f>IF([1]Sheet1!AY114="","",[1]Sheet1!AY114)</f>
        <v>0</v>
      </c>
      <c r="AY114">
        <f>IF([1]Sheet1!AZ114="","",[1]Sheet1!AZ114)</f>
        <v>0</v>
      </c>
      <c r="AZ114" t="b">
        <f>IF([1]Sheet1!BA114="","",[1]Sheet1!BA114)</f>
        <v>0</v>
      </c>
      <c r="BA114" t="b">
        <f>IF([1]Sheet1!BB114="","",[1]Sheet1!BB114)</f>
        <v>0</v>
      </c>
      <c r="BB114" t="b">
        <f>IF([1]Sheet1!BC114="","",[1]Sheet1!BC114)</f>
        <v>0</v>
      </c>
      <c r="BC114" t="b">
        <f>IF([1]Sheet1!BD114="","",[1]Sheet1!BD114)</f>
        <v>0</v>
      </c>
      <c r="BD114">
        <f>IF([1]Sheet1!BE114="","",[1]Sheet1!BE114)</f>
        <v>39.4</v>
      </c>
      <c r="BE114">
        <f>IF([1]Sheet1!BF114="","",[1]Sheet1!BF114)</f>
        <v>34.86</v>
      </c>
      <c r="BF114">
        <f>IF([1]Sheet1!BG114="","",[1]Sheet1!BG114)</f>
        <v>-5.27</v>
      </c>
      <c r="BG114">
        <f>IF([1]Sheet1!BH114="","",[1]Sheet1!BH114)</f>
        <v>53.44</v>
      </c>
      <c r="BH114">
        <f>IF([1]Sheet1!BI114="","",[1]Sheet1!BI114)</f>
        <v>39.68</v>
      </c>
      <c r="BI114">
        <f>IF([1]Sheet1!BJ114="","",[1]Sheet1!BJ114)</f>
        <v>32.090000000000003</v>
      </c>
      <c r="BJ114" t="b">
        <f>IF([1]Sheet1!BK114="","",[1]Sheet1!BK114)</f>
        <v>0</v>
      </c>
      <c r="BK114">
        <f>IF([1]Sheet1!BL114="","",[1]Sheet1!BL114)</f>
        <v>0.42</v>
      </c>
      <c r="BL114">
        <f>IF([1]Sheet1!BM114="","",[1]Sheet1!BM114)</f>
        <v>-4.53</v>
      </c>
      <c r="BM114">
        <f>IF([1]Sheet1!BN114="","",[1]Sheet1!BN114)</f>
        <v>30.32</v>
      </c>
      <c r="BN114">
        <f>IF([1]Sheet1!BO114="","",[1]Sheet1!BO114)</f>
        <v>0</v>
      </c>
      <c r="BO114" t="str">
        <f>IF([1]Sheet1!BP114="","",[1]Sheet1!BP114)</f>
        <v>CHEMICALS</v>
      </c>
      <c r="BP114">
        <f>IF([1]Sheet1!BQ114="","",[1]Sheet1!BQ114)</f>
        <v>740.8</v>
      </c>
      <c r="BQ114">
        <f>IF([1]Sheet1!BR114="","",[1]Sheet1!BR114)</f>
        <v>2.13</v>
      </c>
      <c r="BR114">
        <f>IF([1]Sheet1!BS114="","",[1]Sheet1!BS114)</f>
        <v>-5.6</v>
      </c>
      <c r="BS114">
        <f>IF([1]Sheet1!BT114="","",[1]Sheet1!BT114)</f>
        <v>-0.75</v>
      </c>
      <c r="BT114" t="b">
        <f>IF([1]Sheet1!BU114="","",[1]Sheet1!BU114)</f>
        <v>0</v>
      </c>
      <c r="BU114" t="b">
        <f>IF([1]Sheet1!BV114="","",[1]Sheet1!BV114)</f>
        <v>0</v>
      </c>
      <c r="BV114">
        <f>IF([1]Sheet1!BW114="","",[1]Sheet1!BW114)</f>
        <v>0</v>
      </c>
      <c r="BW114">
        <f>IF([1]Sheet1!BX114="","",[1]Sheet1!BX114)</f>
        <v>34.82</v>
      </c>
      <c r="BX114">
        <f>IF([1]Sheet1!BY114="","",[1]Sheet1!BY114)</f>
        <v>-2.2200000000000002</v>
      </c>
      <c r="BY114">
        <f>IF([1]Sheet1!BZ114="","",[1]Sheet1!BZ114)</f>
        <v>265.70999999999998</v>
      </c>
      <c r="BZ114">
        <f>IF([1]Sheet1!CA114="","",[1]Sheet1!CA114)</f>
        <v>740.8</v>
      </c>
      <c r="CA114">
        <f>IF([1]Sheet1!CB114="","",[1]Sheet1!CB114)</f>
        <v>-5.27</v>
      </c>
      <c r="CB114" t="str">
        <f>IF([1]Sheet1!CC114="","",[1]Sheet1!CC114)</f>
        <v>Significant Short Buildup</v>
      </c>
      <c r="CC114">
        <f>IF([1]Sheet1!CD114="","",[1]Sheet1!CD114)</f>
        <v>31.99</v>
      </c>
      <c r="CD114">
        <f>IF([1]Sheet1!CE114="","",[1]Sheet1!CE114)</f>
        <v>-0.75</v>
      </c>
      <c r="CE114">
        <f>IF([1]Sheet1!CF114="","",[1]Sheet1!CF114)</f>
        <v>168.79</v>
      </c>
      <c r="CF114" t="str">
        <f>IF([1]Sheet1!CG114="","",[1]Sheet1!CG114)</f>
        <v>Short Buildup</v>
      </c>
      <c r="CG114">
        <f>IF([1]Sheet1!CH114="","",[1]Sheet1!CH114)</f>
        <v>95.24</v>
      </c>
      <c r="CH114" t="str">
        <f>IF([1]Sheet1!CI114="","",[1]Sheet1!CI114)</f>
        <v>NSE:GNFC1!</v>
      </c>
      <c r="CI114">
        <f>IF([1]Sheet1!CJ114="","",[1]Sheet1!CJ114)</f>
        <v>0</v>
      </c>
      <c r="CJ114">
        <f>IF([1]Sheet1!CK114="","",[1]Sheet1!CK114)</f>
        <v>0</v>
      </c>
      <c r="CK114">
        <f>IF([1]Sheet1!CL114="","",[1]Sheet1!CL114)</f>
        <v>0</v>
      </c>
      <c r="CL114">
        <f>IF([1]Sheet1!CM114="","",[1]Sheet1!CM114)</f>
        <v>0</v>
      </c>
      <c r="CM114">
        <f>IF([1]Sheet1!CN114="","",[1]Sheet1!CN114)</f>
        <v>0</v>
      </c>
      <c r="CN114">
        <f>IF([1]Sheet1!CO114="","",[1]Sheet1!CO114)</f>
        <v>0</v>
      </c>
      <c r="CO114">
        <f>IF([1]Sheet1!CP114="","",[1]Sheet1!CP114)</f>
        <v>0</v>
      </c>
      <c r="CP114">
        <f>IF([1]Sheet1!CQ114="","",[1]Sheet1!CQ114)</f>
        <v>0</v>
      </c>
      <c r="CQ114" t="str">
        <f>IF([1]Sheet1!CR114="","",[1]Sheet1!CR114)</f>
        <v>BEARISH</v>
      </c>
      <c r="CR114" t="str">
        <f>IF([1]Sheet1!CS114="","",[1]Sheet1!CS114)</f>
        <v>BEARISH</v>
      </c>
      <c r="CS114" t="b">
        <f>IF([1]Sheet1!CT114="","",[1]Sheet1!CT114)</f>
        <v>1</v>
      </c>
      <c r="CT114" t="str">
        <f>IF([1]Sheet1!CU114="","",[1]Sheet1!CU114)</f>
        <v>na</v>
      </c>
      <c r="CU114" t="str">
        <f>IF([1]Sheet1!CV114="","",[1]Sheet1!CV114)</f>
        <v>na</v>
      </c>
      <c r="CV114" t="str">
        <f>IF([1]Sheet1!CW114="","",[1]Sheet1!CW114)</f>
        <v>na</v>
      </c>
      <c r="CW114">
        <f>IF([1]Sheet1!CX114="","",[1]Sheet1!CX114)</f>
        <v>0</v>
      </c>
      <c r="CX114">
        <f>IF([1]Sheet1!CY114="","",[1]Sheet1!CY114)</f>
        <v>0</v>
      </c>
      <c r="CY114" t="b">
        <f>IF([1]Sheet1!CZ114="","",[1]Sheet1!CZ114)</f>
        <v>0</v>
      </c>
      <c r="CZ114">
        <f>IF([1]Sheet1!DA114="","",[1]Sheet1!DA114)</f>
        <v>94.35</v>
      </c>
      <c r="DA114">
        <f>IF([1]Sheet1!DB114="","",[1]Sheet1!DB114)</f>
        <v>91.01</v>
      </c>
      <c r="DB114" t="str">
        <f>IF([1]Sheet1!DC114="","",[1]Sheet1!DC114)</f>
        <v>POTENTIAL_ENTRANT</v>
      </c>
      <c r="DC114" t="b">
        <f t="shared" si="4"/>
        <v>0</v>
      </c>
      <c r="DD114" t="b">
        <f t="shared" si="5"/>
        <v>0</v>
      </c>
      <c r="DE114" t="b">
        <f t="shared" si="6"/>
        <v>0</v>
      </c>
      <c r="DF114" t="b">
        <f t="shared" si="7"/>
        <v>0</v>
      </c>
      <c r="DG114" t="str">
        <f>IF([1]Sheet1!DH114="","",[1]Sheet1!DH114)</f>
        <v/>
      </c>
    </row>
    <row r="115" spans="1:111" x14ac:dyDescent="0.25">
      <c r="A115" t="str">
        <f>IF([1]Sheet1!B115="","",[1]Sheet1!B115)</f>
        <v>AUROPHARMA</v>
      </c>
      <c r="B115">
        <f>IF([1]Sheet1!C115="","",[1]Sheet1!C115)</f>
        <v>1100</v>
      </c>
      <c r="C115">
        <f>IF([1]Sheet1!D115="","",[1]Sheet1!D115)</f>
        <v>10</v>
      </c>
      <c r="D115">
        <f>IF([1]Sheet1!E115="","",[1]Sheet1!E115)</f>
        <v>22000</v>
      </c>
      <c r="E115" t="str">
        <f>IF([1]Sheet1!F115="","",[1]Sheet1!F115)</f>
        <v>Health Technology</v>
      </c>
      <c r="F115" t="str">
        <f>IF([1]Sheet1!G115="","",[1]Sheet1!G115)</f>
        <v>Pharmaceuticals: Other</v>
      </c>
      <c r="G115" t="str">
        <f>IF([1]Sheet1!H115="","",[1]Sheet1!H115)</f>
        <v xml:space="preserve">AUROBINDO PHARMA LTD                </v>
      </c>
      <c r="H115" t="str">
        <f>IF([1]Sheet1!I115="","",[1]Sheet1!I115)</f>
        <v>AUROPHARMA</v>
      </c>
      <c r="I115" t="str">
        <f>IF([1]Sheet1!J115="","",[1]Sheet1!J115)</f>
        <v>NSE:AUROPHARMA!1</v>
      </c>
      <c r="J115" t="str">
        <f>IF([1]Sheet1!K115="","",[1]Sheet1!K115)</f>
        <v>Aurobindo Pharma Ltd.</v>
      </c>
      <c r="K115" t="str">
        <f>IF([1]Sheet1!L115="","",[1]Sheet1!L115)</f>
        <v>#fc5a5a43</v>
      </c>
      <c r="L115">
        <f>IF([1]Sheet1!M115="","",[1]Sheet1!M115)</f>
        <v>1148</v>
      </c>
      <c r="M115">
        <f>IF([1]Sheet1!N115="","",[1]Sheet1!N115)</f>
        <v>-0.32559149999999998</v>
      </c>
      <c r="N115">
        <f>IF([1]Sheet1!O115="","",[1]Sheet1!O115)</f>
        <v>-3.75</v>
      </c>
      <c r="O115">
        <f>IF([1]Sheet1!P115="","",[1]Sheet1!P115)</f>
        <v>16926800</v>
      </c>
      <c r="P115">
        <f>IF([1]Sheet1!Q115="","",[1]Sheet1!Q115)</f>
        <v>-7.5573711000000001</v>
      </c>
      <c r="Q115">
        <f>IF([1]Sheet1!R115="","",[1]Sheet1!R115)</f>
        <v>-1383800</v>
      </c>
      <c r="R115">
        <f>IF([1]Sheet1!S115="","",[1]Sheet1!S115)</f>
        <v>4671</v>
      </c>
      <c r="S115">
        <f>IF([1]Sheet1!T115="","",[1]Sheet1!T115)</f>
        <v>-0.32559149999999998</v>
      </c>
      <c r="T115">
        <f>IF([1]Sheet1!U115="","",[1]Sheet1!U115)</f>
        <v>-1343</v>
      </c>
      <c r="U115" t="str">
        <f>IF([1]Sheet1!V115="","",[1]Sheet1!V115)</f>
        <v>Long Unwinding</v>
      </c>
      <c r="V115">
        <f>IF([1]Sheet1!W115="","",[1]Sheet1!W115)</f>
        <v>1140</v>
      </c>
      <c r="W115">
        <f>IF([1]Sheet1!X115="","",[1]Sheet1!X115)</f>
        <v>1130</v>
      </c>
      <c r="X115">
        <f>IF([1]Sheet1!Y115="","",[1]Sheet1!Y115)</f>
        <v>1120</v>
      </c>
      <c r="Y115">
        <f>IF([1]Sheet1!Z115="","",[1]Sheet1!Z115)</f>
        <v>1110</v>
      </c>
      <c r="Z115">
        <f>IF([1]Sheet1!AA115="","",[1]Sheet1!AA115)</f>
        <v>1100</v>
      </c>
      <c r="AA115">
        <f>IF([1]Sheet1!AB115="","",[1]Sheet1!AB115)</f>
        <v>1150</v>
      </c>
      <c r="AB115">
        <f>IF([1]Sheet1!AC115="","",[1]Sheet1!AC115)</f>
        <v>1160</v>
      </c>
      <c r="AC115">
        <f>IF([1]Sheet1!AD115="","",[1]Sheet1!AD115)</f>
        <v>1170</v>
      </c>
      <c r="AD115">
        <f>IF([1]Sheet1!AE115="","",[1]Sheet1!AE115)</f>
        <v>1180</v>
      </c>
      <c r="AE115" t="str">
        <f>IF([1]Sheet1!AF115="","",[1]Sheet1!AF115)</f>
        <v>1,148.70</v>
      </c>
      <c r="AF115" t="str">
        <f>IF([1]Sheet1!AG115="","",[1]Sheet1!AG115)</f>
        <v>1,152.00</v>
      </c>
      <c r="AG115" t="str">
        <f>IF([1]Sheet1!AH115="","",[1]Sheet1!AH115)</f>
        <v>3.30</v>
      </c>
      <c r="AH115" t="str">
        <f>IF([1]Sheet1!AI115="","",[1]Sheet1!AI115)</f>
        <v>0.29</v>
      </c>
      <c r="AI115" t="str">
        <f>IF([1]Sheet1!AJ115="","",[1]Sheet1!AJ115)</f>
        <v>1,152.00</v>
      </c>
      <c r="AJ115">
        <f>IF([1]Sheet1!AK115="","",[1]Sheet1!AK115)</f>
        <v>766</v>
      </c>
      <c r="AK115" t="str">
        <f>IF([1]Sheet1!AL115="","",[1]Sheet1!AL115)</f>
        <v>0.09</v>
      </c>
      <c r="AL115" t="str">
        <f>IF([1]Sheet1!AM115="","",[1]Sheet1!AM115)</f>
        <v>-</v>
      </c>
      <c r="AM115" t="str">
        <f>IF([1]Sheet1!AN115="","",[1]Sheet1!AN115)</f>
        <v>-</v>
      </c>
      <c r="AN115" t="str">
        <f>IF([1]Sheet1!AO115="","",[1]Sheet1!AO115)</f>
        <v>-</v>
      </c>
      <c r="AO115" t="str">
        <f>IF([1]Sheet1!AP115="","",[1]Sheet1!AP115)</f>
        <v>VR106</v>
      </c>
      <c r="AP115" t="b">
        <f>IF([1]Sheet1!AQ115="","",[1]Sheet1!AQ115)</f>
        <v>0</v>
      </c>
      <c r="AQ115">
        <f>IF([1]Sheet1!AR115="","",[1]Sheet1!AR115)</f>
        <v>0</v>
      </c>
      <c r="AR115">
        <f>IF([1]Sheet1!AS115="","",[1]Sheet1!AS115)</f>
        <v>0</v>
      </c>
      <c r="AS115">
        <f>IF([1]Sheet1!AT115="","",[1]Sheet1!AT115)</f>
        <v>0</v>
      </c>
      <c r="AT115">
        <f>IF([1]Sheet1!AU115="","",[1]Sheet1!AU115)</f>
        <v>0</v>
      </c>
      <c r="AU115">
        <f>IF([1]Sheet1!AV115="","",[1]Sheet1!AV115)</f>
        <v>0</v>
      </c>
      <c r="AV115">
        <f>IF([1]Sheet1!AW115="","",[1]Sheet1!AW115)</f>
        <v>0</v>
      </c>
      <c r="AW115">
        <f>IF([1]Sheet1!AX115="","",[1]Sheet1!AX115)</f>
        <v>0</v>
      </c>
      <c r="AX115">
        <f>IF([1]Sheet1!AY115="","",[1]Sheet1!AY115)</f>
        <v>0</v>
      </c>
      <c r="AY115">
        <f>IF([1]Sheet1!AZ115="","",[1]Sheet1!AZ115)</f>
        <v>0</v>
      </c>
      <c r="AZ115" t="b">
        <f>IF([1]Sheet1!BA115="","",[1]Sheet1!BA115)</f>
        <v>0</v>
      </c>
      <c r="BA115" t="b">
        <f>IF([1]Sheet1!BB115="","",[1]Sheet1!BB115)</f>
        <v>0</v>
      </c>
      <c r="BB115" t="b">
        <f>IF([1]Sheet1!BC115="","",[1]Sheet1!BC115)</f>
        <v>0</v>
      </c>
      <c r="BC115" t="b">
        <f>IF([1]Sheet1!BD115="","",[1]Sheet1!BD115)</f>
        <v>0</v>
      </c>
      <c r="BD115">
        <f>IF([1]Sheet1!BE115="","",[1]Sheet1!BE115)</f>
        <v>33.06</v>
      </c>
      <c r="BE115">
        <f>IF([1]Sheet1!BF115="","",[1]Sheet1!BF115)</f>
        <v>34.74</v>
      </c>
      <c r="BF115">
        <f>IF([1]Sheet1!BG115="","",[1]Sheet1!BG115)</f>
        <v>-6.49</v>
      </c>
      <c r="BG115">
        <f>IF([1]Sheet1!BH115="","",[1]Sheet1!BH115)</f>
        <v>82.26</v>
      </c>
      <c r="BH115">
        <f>IF([1]Sheet1!BI115="","",[1]Sheet1!BI115)</f>
        <v>61.9</v>
      </c>
      <c r="BI115">
        <f>IF([1]Sheet1!BJ115="","",[1]Sheet1!BJ115)</f>
        <v>52.3</v>
      </c>
      <c r="BJ115" t="b">
        <f>IF([1]Sheet1!BK115="","",[1]Sheet1!BK115)</f>
        <v>1</v>
      </c>
      <c r="BK115">
        <f>IF([1]Sheet1!BL115="","",[1]Sheet1!BL115)</f>
        <v>0.66</v>
      </c>
      <c r="BL115">
        <f>IF([1]Sheet1!BM115="","",[1]Sheet1!BM115)</f>
        <v>36</v>
      </c>
      <c r="BM115">
        <f>IF([1]Sheet1!BN115="","",[1]Sheet1!BN115)</f>
        <v>36.42</v>
      </c>
      <c r="BN115">
        <f>IF([1]Sheet1!BO115="","",[1]Sheet1!BO115)</f>
        <v>0</v>
      </c>
      <c r="BO115" t="str">
        <f>IF([1]Sheet1!BP115="","",[1]Sheet1!BP115)</f>
        <v>HEALTHCARE</v>
      </c>
      <c r="BP115">
        <f>IF([1]Sheet1!BQ115="","",[1]Sheet1!BQ115)</f>
        <v>1152.7</v>
      </c>
      <c r="BQ115">
        <f>IF([1]Sheet1!BR115="","",[1]Sheet1!BR115)</f>
        <v>2.73</v>
      </c>
      <c r="BR115">
        <f>IF([1]Sheet1!BS115="","",[1]Sheet1!BS115)</f>
        <v>0.95</v>
      </c>
      <c r="BS115">
        <f>IF([1]Sheet1!BT115="","",[1]Sheet1!BT115)</f>
        <v>0.08</v>
      </c>
      <c r="BT115" t="b">
        <f>IF([1]Sheet1!BU115="","",[1]Sheet1!BU115)</f>
        <v>0</v>
      </c>
      <c r="BU115" t="b">
        <f>IF([1]Sheet1!BV115="","",[1]Sheet1!BV115)</f>
        <v>0</v>
      </c>
      <c r="BV115" t="str">
        <f>IF([1]Sheet1!BW115="","",[1]Sheet1!BW115)</f>
        <v>BULLISH</v>
      </c>
      <c r="BW115">
        <f>IF([1]Sheet1!BX115="","",[1]Sheet1!BX115)</f>
        <v>4.53</v>
      </c>
      <c r="BX115">
        <f>IF([1]Sheet1!BY115="","",[1]Sheet1!BY115)</f>
        <v>0.02</v>
      </c>
      <c r="BY115">
        <f>IF([1]Sheet1!BZ115="","",[1]Sheet1!BZ115)</f>
        <v>84.32</v>
      </c>
      <c r="BZ115">
        <f>IF([1]Sheet1!CA115="","",[1]Sheet1!CA115)</f>
        <v>1152.7</v>
      </c>
      <c r="CA115">
        <f>IF([1]Sheet1!CB115="","",[1]Sheet1!CB115)</f>
        <v>-6.49</v>
      </c>
      <c r="CB115" t="str">
        <f>IF([1]Sheet1!CC115="","",[1]Sheet1!CC115)</f>
        <v>Long Buildup</v>
      </c>
      <c r="CC115">
        <f>IF([1]Sheet1!CD115="","",[1]Sheet1!CD115)</f>
        <v>7.22</v>
      </c>
      <c r="CD115">
        <f>IF([1]Sheet1!CE115="","",[1]Sheet1!CE115)</f>
        <v>0.08</v>
      </c>
      <c r="CE115">
        <f>IF([1]Sheet1!CF115="","",[1]Sheet1!CF115)</f>
        <v>-9.27</v>
      </c>
      <c r="CF115" t="str">
        <f>IF([1]Sheet1!CG115="","",[1]Sheet1!CG115)</f>
        <v>Long Buildup</v>
      </c>
      <c r="CG115">
        <f>IF([1]Sheet1!CH115="","",[1]Sheet1!CH115)</f>
        <v>98.02</v>
      </c>
      <c r="CH115" t="str">
        <f>IF([1]Sheet1!CI115="","",[1]Sheet1!CI115)</f>
        <v>NSE:AUROPHARMA1!</v>
      </c>
      <c r="CI115">
        <f>IF([1]Sheet1!CJ115="","",[1]Sheet1!CJ115)</f>
        <v>41</v>
      </c>
      <c r="CJ115">
        <f>IF([1]Sheet1!CK115="","",[1]Sheet1!CK115)</f>
        <v>1142.5999999999999</v>
      </c>
      <c r="CK115">
        <f>IF([1]Sheet1!CL115="","",[1]Sheet1!CL115)</f>
        <v>424</v>
      </c>
      <c r="CL115">
        <f>IF([1]Sheet1!CM115="","",[1]Sheet1!CM115)</f>
        <v>856.7</v>
      </c>
      <c r="CM115" t="str">
        <f>IF([1]Sheet1!CN115="","",[1]Sheet1!CN115)</f>
        <v>Buy</v>
      </c>
      <c r="CN115" t="str">
        <f>IF([1]Sheet1!CO115="","",[1]Sheet1!CO115)</f>
        <v>LAST_LOSER</v>
      </c>
      <c r="CO115">
        <f>IF([1]Sheet1!CP115="","",[1]Sheet1!CP115)</f>
        <v>9</v>
      </c>
      <c r="CP115">
        <f>IF([1]Sheet1!CQ115="","",[1]Sheet1!CQ115)</f>
        <v>1080</v>
      </c>
      <c r="CQ115" t="str">
        <f>IF([1]Sheet1!CR115="","",[1]Sheet1!CR115)</f>
        <v>BULLISH</v>
      </c>
      <c r="CR115" t="str">
        <f>IF([1]Sheet1!CS115="","",[1]Sheet1!CS115)</f>
        <v>BULLISH</v>
      </c>
      <c r="CS115" t="b">
        <f>IF([1]Sheet1!CT115="","",[1]Sheet1!CT115)</f>
        <v>0</v>
      </c>
      <c r="CT115" t="str">
        <f>IF([1]Sheet1!CU115="","",[1]Sheet1!CU115)</f>
        <v>BULLISH_ALIGNMENT</v>
      </c>
      <c r="CU115" t="str">
        <f>IF([1]Sheet1!CV115="","",[1]Sheet1!CV115)</f>
        <v>BULLISH_ALIGNMENT</v>
      </c>
      <c r="CV115" t="str">
        <f>IF([1]Sheet1!CW115="","",[1]Sheet1!CW115)</f>
        <v>BULLISH</v>
      </c>
      <c r="CW115">
        <f>IF([1]Sheet1!CX115="","",[1]Sheet1!CX115)</f>
        <v>7</v>
      </c>
      <c r="CX115">
        <f>IF([1]Sheet1!CY115="","",[1]Sheet1!CY115)</f>
        <v>191</v>
      </c>
      <c r="CY115" t="b">
        <f>IF([1]Sheet1!CZ115="","",[1]Sheet1!CZ115)</f>
        <v>0</v>
      </c>
      <c r="CZ115">
        <f>IF([1]Sheet1!DA115="","",[1]Sheet1!DA115)</f>
        <v>63.79</v>
      </c>
      <c r="DA115">
        <f>IF([1]Sheet1!DB115="","",[1]Sheet1!DB115)</f>
        <v>64.38</v>
      </c>
      <c r="DB115" t="str">
        <f>IF([1]Sheet1!DC115="","",[1]Sheet1!DC115)</f>
        <v/>
      </c>
      <c r="DC115" t="b">
        <f t="shared" si="4"/>
        <v>0</v>
      </c>
      <c r="DD115" t="b">
        <f t="shared" si="5"/>
        <v>0</v>
      </c>
      <c r="DE115" t="b">
        <f t="shared" si="6"/>
        <v>0</v>
      </c>
      <c r="DF115" t="b">
        <f t="shared" si="7"/>
        <v>0</v>
      </c>
      <c r="DG115" t="str">
        <f>IF([1]Sheet1!DH115="","",[1]Sheet1!DH115)</f>
        <v/>
      </c>
    </row>
    <row r="116" spans="1:111" x14ac:dyDescent="0.25">
      <c r="A116" t="str">
        <f>IF([1]Sheet1!B116="","",[1]Sheet1!B116)</f>
        <v>BAJFINANCE</v>
      </c>
      <c r="B116">
        <f>IF([1]Sheet1!C116="","",[1]Sheet1!C116)</f>
        <v>125</v>
      </c>
      <c r="C116">
        <f>IF([1]Sheet1!D116="","",[1]Sheet1!D116)</f>
        <v>50</v>
      </c>
      <c r="D116">
        <f>IF([1]Sheet1!E116="","",[1]Sheet1!E116)</f>
        <v>3750</v>
      </c>
      <c r="E116" t="str">
        <f>IF([1]Sheet1!F116="","",[1]Sheet1!F116)</f>
        <v>Finance</v>
      </c>
      <c r="F116" t="str">
        <f>IF([1]Sheet1!G116="","",[1]Sheet1!G116)</f>
        <v>Finance/Rental/Leasing</v>
      </c>
      <c r="G116" t="str">
        <f>IF([1]Sheet1!H116="","",[1]Sheet1!H116)</f>
        <v xml:space="preserve">BAJAJ FINANCE LIMITED               </v>
      </c>
      <c r="H116" t="str">
        <f>IF([1]Sheet1!I116="","",[1]Sheet1!I116)</f>
        <v>BAJFINANCE</v>
      </c>
      <c r="I116" t="str">
        <f>IF([1]Sheet1!J116="","",[1]Sheet1!J116)</f>
        <v>NSE:BAJFINANCE!1</v>
      </c>
      <c r="J116" t="str">
        <f>IF([1]Sheet1!K116="","",[1]Sheet1!K116)</f>
        <v>Bajaj Finance Ltd.</v>
      </c>
      <c r="K116" t="str">
        <f>IF([1]Sheet1!L116="","",[1]Sheet1!L116)</f>
        <v>#fc5a5a43</v>
      </c>
      <c r="L116">
        <f>IF([1]Sheet1!M116="","",[1]Sheet1!M116)</f>
        <v>7307.6</v>
      </c>
      <c r="M116">
        <f>IF([1]Sheet1!N116="","",[1]Sheet1!N116)</f>
        <v>-0.3239513</v>
      </c>
      <c r="N116">
        <f>IF([1]Sheet1!O116="","",[1]Sheet1!O116)</f>
        <v>-23.75</v>
      </c>
      <c r="O116">
        <f>IF([1]Sheet1!P116="","",[1]Sheet1!P116)</f>
        <v>4719625</v>
      </c>
      <c r="P116">
        <f>IF([1]Sheet1!Q116="","",[1]Sheet1!Q116)</f>
        <v>-2.6856361999999998</v>
      </c>
      <c r="Q116">
        <f>IF([1]Sheet1!R116="","",[1]Sheet1!R116)</f>
        <v>-130250</v>
      </c>
      <c r="R116">
        <f>IF([1]Sheet1!S116="","",[1]Sheet1!S116)</f>
        <v>4628</v>
      </c>
      <c r="S116">
        <f>IF([1]Sheet1!T116="","",[1]Sheet1!T116)</f>
        <v>-0.3239513</v>
      </c>
      <c r="T116">
        <f>IF([1]Sheet1!U116="","",[1]Sheet1!U116)</f>
        <v>-3557</v>
      </c>
      <c r="U116" t="str">
        <f>IF([1]Sheet1!V116="","",[1]Sheet1!V116)</f>
        <v>Long Unwinding</v>
      </c>
      <c r="V116">
        <f>IF([1]Sheet1!W116="","",[1]Sheet1!W116)</f>
        <v>7300</v>
      </c>
      <c r="W116">
        <f>IF([1]Sheet1!X116="","",[1]Sheet1!X116)</f>
        <v>7250</v>
      </c>
      <c r="X116">
        <f>IF([1]Sheet1!Y116="","",[1]Sheet1!Y116)</f>
        <v>7200</v>
      </c>
      <c r="Y116">
        <f>IF([1]Sheet1!Z116="","",[1]Sheet1!Z116)</f>
        <v>7150</v>
      </c>
      <c r="Z116">
        <f>IF([1]Sheet1!AA116="","",[1]Sheet1!AA116)</f>
        <v>7100</v>
      </c>
      <c r="AA116">
        <f>IF([1]Sheet1!AB116="","",[1]Sheet1!AB116)</f>
        <v>7350</v>
      </c>
      <c r="AB116">
        <f>IF([1]Sheet1!AC116="","",[1]Sheet1!AC116)</f>
        <v>7400</v>
      </c>
      <c r="AC116">
        <f>IF([1]Sheet1!AD116="","",[1]Sheet1!AD116)</f>
        <v>7450</v>
      </c>
      <c r="AD116">
        <f>IF([1]Sheet1!AE116="","",[1]Sheet1!AE116)</f>
        <v>7500</v>
      </c>
      <c r="AE116" t="str">
        <f>IF([1]Sheet1!AF116="","",[1]Sheet1!AF116)</f>
        <v>7,319.10</v>
      </c>
      <c r="AF116" t="str">
        <f>IF([1]Sheet1!AG116="","",[1]Sheet1!AG116)</f>
        <v>7,327.75</v>
      </c>
      <c r="AG116" t="str">
        <f>IF([1]Sheet1!AH116="","",[1]Sheet1!AH116)</f>
        <v>8.65</v>
      </c>
      <c r="AH116" t="str">
        <f>IF([1]Sheet1!AI116="","",[1]Sheet1!AI116)</f>
        <v>0.12</v>
      </c>
      <c r="AI116" t="str">
        <f>IF([1]Sheet1!AJ116="","",[1]Sheet1!AJ116)</f>
        <v>7,327.75</v>
      </c>
      <c r="AJ116">
        <f>IF([1]Sheet1!AK116="","",[1]Sheet1!AK116)</f>
        <v>610</v>
      </c>
      <c r="AK116" t="str">
        <f>IF([1]Sheet1!AL116="","",[1]Sheet1!AL116)</f>
        <v>0.45</v>
      </c>
      <c r="AL116" t="str">
        <f>IF([1]Sheet1!AM116="","",[1]Sheet1!AM116)</f>
        <v>-</v>
      </c>
      <c r="AM116" t="str">
        <f>IF([1]Sheet1!AN116="","",[1]Sheet1!AN116)</f>
        <v>-</v>
      </c>
      <c r="AN116" t="str">
        <f>IF([1]Sheet1!AO116="","",[1]Sheet1!AO116)</f>
        <v>-</v>
      </c>
      <c r="AO116" t="str">
        <f>IF([1]Sheet1!AP116="","",[1]Sheet1!AP116)</f>
        <v>VR109</v>
      </c>
      <c r="AP116" t="b">
        <f>IF([1]Sheet1!AQ116="","",[1]Sheet1!AQ116)</f>
        <v>0</v>
      </c>
      <c r="AQ116">
        <f>IF([1]Sheet1!AR116="","",[1]Sheet1!AR116)</f>
        <v>0</v>
      </c>
      <c r="AR116">
        <f>IF([1]Sheet1!AS116="","",[1]Sheet1!AS116)</f>
        <v>0</v>
      </c>
      <c r="AS116">
        <f>IF([1]Sheet1!AT116="","",[1]Sheet1!AT116)</f>
        <v>0</v>
      </c>
      <c r="AT116">
        <f>IF([1]Sheet1!AU116="","",[1]Sheet1!AU116)</f>
        <v>0</v>
      </c>
      <c r="AU116">
        <f>IF([1]Sheet1!AV116="","",[1]Sheet1!AV116)</f>
        <v>0</v>
      </c>
      <c r="AV116">
        <f>IF([1]Sheet1!AW116="","",[1]Sheet1!AW116)</f>
        <v>0</v>
      </c>
      <c r="AW116">
        <f>IF([1]Sheet1!AX116="","",[1]Sheet1!AX116)</f>
        <v>0</v>
      </c>
      <c r="AX116">
        <f>IF([1]Sheet1!AY116="","",[1]Sheet1!AY116)</f>
        <v>0</v>
      </c>
      <c r="AY116">
        <f>IF([1]Sheet1!AZ116="","",[1]Sheet1!AZ116)</f>
        <v>0</v>
      </c>
      <c r="AZ116" t="b">
        <f>IF([1]Sheet1!BA116="","",[1]Sheet1!BA116)</f>
        <v>0</v>
      </c>
      <c r="BA116" t="b">
        <f>IF([1]Sheet1!BB116="","",[1]Sheet1!BB116)</f>
        <v>0</v>
      </c>
      <c r="BB116" t="b">
        <f>IF([1]Sheet1!BC116="","",[1]Sheet1!BC116)</f>
        <v>0</v>
      </c>
      <c r="BC116" t="b">
        <f>IF([1]Sheet1!BD116="","",[1]Sheet1!BD116)</f>
        <v>0</v>
      </c>
      <c r="BD116">
        <f>IF([1]Sheet1!BE116="","",[1]Sheet1!BE116)</f>
        <v>26.84</v>
      </c>
      <c r="BE116">
        <f>IF([1]Sheet1!BF116="","",[1]Sheet1!BF116)</f>
        <v>25.62</v>
      </c>
      <c r="BF116">
        <f>IF([1]Sheet1!BG116="","",[1]Sheet1!BG116)</f>
        <v>-2.88</v>
      </c>
      <c r="BG116">
        <f>IF([1]Sheet1!BH116="","",[1]Sheet1!BH116)</f>
        <v>64.11</v>
      </c>
      <c r="BH116">
        <f>IF([1]Sheet1!BI116="","",[1]Sheet1!BI116)</f>
        <v>74.599999999999994</v>
      </c>
      <c r="BI116">
        <f>IF([1]Sheet1!BJ116="","",[1]Sheet1!BJ116)</f>
        <v>39.9</v>
      </c>
      <c r="BJ116" t="b">
        <f>IF([1]Sheet1!BK116="","",[1]Sheet1!BK116)</f>
        <v>1</v>
      </c>
      <c r="BK116">
        <f>IF([1]Sheet1!BL116="","",[1]Sheet1!BL116)</f>
        <v>0.53</v>
      </c>
      <c r="BL116">
        <f>IF([1]Sheet1!BM116="","",[1]Sheet1!BM116)</f>
        <v>4.8</v>
      </c>
      <c r="BM116">
        <f>IF([1]Sheet1!BN116="","",[1]Sheet1!BN116)</f>
        <v>24.39</v>
      </c>
      <c r="BN116" t="str">
        <f>IF([1]Sheet1!BO116="","",[1]Sheet1!BO116)</f>
        <v>2024-01-29</v>
      </c>
      <c r="BO116" t="str">
        <f>IF([1]Sheet1!BP116="","",[1]Sheet1!BP116)</f>
        <v>FINANCIAL SERVICES</v>
      </c>
      <c r="BP116">
        <f>IF([1]Sheet1!BQ116="","",[1]Sheet1!BQ116)</f>
        <v>7319.75</v>
      </c>
      <c r="BQ116">
        <f>IF([1]Sheet1!BR116="","",[1]Sheet1!BR116)</f>
        <v>1.83</v>
      </c>
      <c r="BR116">
        <f>IF([1]Sheet1!BS116="","",[1]Sheet1!BS116)</f>
        <v>-11.6</v>
      </c>
      <c r="BS116">
        <f>IF([1]Sheet1!BT116="","",[1]Sheet1!BT116)</f>
        <v>-0.16</v>
      </c>
      <c r="BT116" t="b">
        <f>IF([1]Sheet1!BU116="","",[1]Sheet1!BU116)</f>
        <v>0</v>
      </c>
      <c r="BU116" t="b">
        <f>IF([1]Sheet1!BV116="","",[1]Sheet1!BV116)</f>
        <v>1</v>
      </c>
      <c r="BV116" t="str">
        <f>IF([1]Sheet1!BW116="","",[1]Sheet1!BW116)</f>
        <v>BEARISH</v>
      </c>
      <c r="BW116">
        <f>IF([1]Sheet1!BX116="","",[1]Sheet1!BX116)</f>
        <v>10.54</v>
      </c>
      <c r="BX116">
        <f>IF([1]Sheet1!BY116="","",[1]Sheet1!BY116)</f>
        <v>-2.14</v>
      </c>
      <c r="BY116">
        <f>IF([1]Sheet1!BZ116="","",[1]Sheet1!BZ116)</f>
        <v>38.57</v>
      </c>
      <c r="BZ116">
        <f>IF([1]Sheet1!CA116="","",[1]Sheet1!CA116)</f>
        <v>7319.75</v>
      </c>
      <c r="CA116">
        <f>IF([1]Sheet1!CB116="","",[1]Sheet1!CB116)</f>
        <v>-2.92</v>
      </c>
      <c r="CB116" t="str">
        <f>IF([1]Sheet1!CC116="","",[1]Sheet1!CC116)</f>
        <v>Significant Short Buildup</v>
      </c>
      <c r="CC116">
        <f>IF([1]Sheet1!CD116="","",[1]Sheet1!CD116)</f>
        <v>0.97</v>
      </c>
      <c r="CD116">
        <f>IF([1]Sheet1!CE116="","",[1]Sheet1!CE116)</f>
        <v>-0.16</v>
      </c>
      <c r="CE116">
        <f>IF([1]Sheet1!CF116="","",[1]Sheet1!CF116)</f>
        <v>-40.44</v>
      </c>
      <c r="CF116" t="str">
        <f>IF([1]Sheet1!CG116="","",[1]Sheet1!CG116)</f>
        <v>Short Buildup</v>
      </c>
      <c r="CG116">
        <f>IF([1]Sheet1!CH116="","",[1]Sheet1!CH116)</f>
        <v>75</v>
      </c>
      <c r="CH116" t="str">
        <f>IF([1]Sheet1!CI116="","",[1]Sheet1!CI116)</f>
        <v>NSE:BAJFINANCE1!</v>
      </c>
      <c r="CI116">
        <f>IF([1]Sheet1!CJ116="","",[1]Sheet1!CJ116)</f>
        <v>188</v>
      </c>
      <c r="CJ116">
        <f>IF([1]Sheet1!CK116="","",[1]Sheet1!CK116)</f>
        <v>7519.75</v>
      </c>
      <c r="CK116">
        <f>IF([1]Sheet1!CL116="","",[1]Sheet1!CL116)</f>
        <v>307</v>
      </c>
      <c r="CL116">
        <f>IF([1]Sheet1!CM116="","",[1]Sheet1!CM116)</f>
        <v>7194.65</v>
      </c>
      <c r="CM116" t="str">
        <f>IF([1]Sheet1!CN116="","",[1]Sheet1!CN116)</f>
        <v>Sell</v>
      </c>
      <c r="CN116" t="str">
        <f>IF([1]Sheet1!CO116="","",[1]Sheet1!CO116)</f>
        <v>LAST_WINNER</v>
      </c>
      <c r="CO116">
        <f>IF([1]Sheet1!CP116="","",[1]Sheet1!CP116)</f>
        <v>61</v>
      </c>
      <c r="CP116">
        <f>IF([1]Sheet1!CQ116="","",[1]Sheet1!CQ116)</f>
        <v>7750</v>
      </c>
      <c r="CQ116" t="str">
        <f>IF([1]Sheet1!CR116="","",[1]Sheet1!CR116)</f>
        <v>BEARISH</v>
      </c>
      <c r="CR116" t="str">
        <f>IF([1]Sheet1!CS116="","",[1]Sheet1!CS116)</f>
        <v>BEARISH</v>
      </c>
      <c r="CS116" t="b">
        <f>IF([1]Sheet1!CT116="","",[1]Sheet1!CT116)</f>
        <v>1</v>
      </c>
      <c r="CT116" t="str">
        <f>IF([1]Sheet1!CU116="","",[1]Sheet1!CU116)</f>
        <v>BEARISH_ALIGNMENT</v>
      </c>
      <c r="CU116" t="str">
        <f>IF([1]Sheet1!CV116="","",[1]Sheet1!CV116)</f>
        <v>BEARISH_ALIGNMENT</v>
      </c>
      <c r="CV116" t="str">
        <f>IF([1]Sheet1!CW116="","",[1]Sheet1!CW116)</f>
        <v>BULLISH</v>
      </c>
      <c r="CW116">
        <f>IF([1]Sheet1!CX116="","",[1]Sheet1!CX116)</f>
        <v>32</v>
      </c>
      <c r="CX116">
        <f>IF([1]Sheet1!CY116="","",[1]Sheet1!CY116)</f>
        <v>1254</v>
      </c>
      <c r="CY116" t="b">
        <f>IF([1]Sheet1!CZ116="","",[1]Sheet1!CZ116)</f>
        <v>0</v>
      </c>
      <c r="CZ116">
        <f>IF([1]Sheet1!DA116="","",[1]Sheet1!DA116)</f>
        <v>22.9</v>
      </c>
      <c r="DA116">
        <f>IF([1]Sheet1!DB116="","",[1]Sheet1!DB116)</f>
        <v>24.22</v>
      </c>
      <c r="DB116" t="str">
        <f>IF([1]Sheet1!DC116="","",[1]Sheet1!DC116)</f>
        <v/>
      </c>
      <c r="DC116" t="b">
        <f t="shared" si="4"/>
        <v>0</v>
      </c>
      <c r="DD116" t="b">
        <f t="shared" si="5"/>
        <v>0</v>
      </c>
      <c r="DE116" t="b">
        <f t="shared" si="6"/>
        <v>0</v>
      </c>
      <c r="DF116" t="b">
        <f t="shared" si="7"/>
        <v>0</v>
      </c>
      <c r="DG116" t="str">
        <f>IF([1]Sheet1!DH116="","",[1]Sheet1!DH116)</f>
        <v/>
      </c>
    </row>
    <row r="117" spans="1:111" x14ac:dyDescent="0.25">
      <c r="A117" t="str">
        <f>IF([1]Sheet1!B117="","",[1]Sheet1!B117)</f>
        <v>NIFTY</v>
      </c>
      <c r="B117">
        <f>IF([1]Sheet1!C117="","",[1]Sheet1!C117)</f>
        <v>50</v>
      </c>
      <c r="C117">
        <f>IF([1]Sheet1!D117="","",[1]Sheet1!D117)</f>
        <v>100</v>
      </c>
      <c r="D117">
        <f>IF([1]Sheet1!E117="","",[1]Sheet1!E117)</f>
        <v>1800</v>
      </c>
      <c r="E117">
        <f>IF([1]Sheet1!F117="","",[1]Sheet1!F117)</f>
        <v>0</v>
      </c>
      <c r="F117">
        <f>IF([1]Sheet1!G117="","",[1]Sheet1!G117)</f>
        <v>0</v>
      </c>
      <c r="G117" t="str">
        <f>IF([1]Sheet1!H117="","",[1]Sheet1!H117)</f>
        <v>NIFTY 50</v>
      </c>
      <c r="H117" t="str">
        <f>IF([1]Sheet1!I117="","",[1]Sheet1!I117)</f>
        <v>NIFTY</v>
      </c>
      <c r="I117" t="str">
        <f>IF([1]Sheet1!J117="","",[1]Sheet1!J117)</f>
        <v>NSE:NIFTY!1</v>
      </c>
      <c r="J117" t="str">
        <f>IF([1]Sheet1!K117="","",[1]Sheet1!K117)</f>
        <v>Nifty 50</v>
      </c>
      <c r="K117" t="str">
        <f>IF([1]Sheet1!L117="","",[1]Sheet1!L117)</f>
        <v>#fc5a5a43</v>
      </c>
      <c r="L117">
        <f>IF([1]Sheet1!M117="","",[1]Sheet1!M117)</f>
        <v>21604.1</v>
      </c>
      <c r="M117">
        <f>IF([1]Sheet1!N117="","",[1]Sheet1!N117)</f>
        <v>-0.31399749999999998</v>
      </c>
      <c r="N117">
        <f>IF([1]Sheet1!O117="","",[1]Sheet1!O117)</f>
        <v>-68.05</v>
      </c>
      <c r="O117">
        <f>IF([1]Sheet1!P117="","",[1]Sheet1!P117)</f>
        <v>11337600</v>
      </c>
      <c r="P117">
        <f>IF([1]Sheet1!Q117="","",[1]Sheet1!Q117)</f>
        <v>1.4822770999999999</v>
      </c>
      <c r="Q117">
        <f>IF([1]Sheet1!R117="","",[1]Sheet1!R117)</f>
        <v>165600</v>
      </c>
      <c r="R117">
        <f>IF([1]Sheet1!S117="","",[1]Sheet1!S117)</f>
        <v>72894</v>
      </c>
      <c r="S117">
        <f>IF([1]Sheet1!T117="","",[1]Sheet1!T117)</f>
        <v>-0.31399749999999998</v>
      </c>
      <c r="T117">
        <f>IF([1]Sheet1!U117="","",[1]Sheet1!U117)</f>
        <v>-52938</v>
      </c>
      <c r="U117" t="str">
        <f>IF([1]Sheet1!V117="","",[1]Sheet1!V117)</f>
        <v>Short Build Up</v>
      </c>
      <c r="V117">
        <f>IF([1]Sheet1!W117="","",[1]Sheet1!W117)</f>
        <v>21600</v>
      </c>
      <c r="W117">
        <f>IF([1]Sheet1!X117="","",[1]Sheet1!X117)</f>
        <v>21500</v>
      </c>
      <c r="X117">
        <f>IF([1]Sheet1!Y117="","",[1]Sheet1!Y117)</f>
        <v>21400</v>
      </c>
      <c r="Y117">
        <f>IF([1]Sheet1!Z117="","",[1]Sheet1!Z117)</f>
        <v>21300</v>
      </c>
      <c r="Z117">
        <f>IF([1]Sheet1!AA117="","",[1]Sheet1!AA117)</f>
        <v>21200</v>
      </c>
      <c r="AA117">
        <f>IF([1]Sheet1!AB117="","",[1]Sheet1!AB117)</f>
        <v>21700</v>
      </c>
      <c r="AB117">
        <f>IF([1]Sheet1!AC117="","",[1]Sheet1!AC117)</f>
        <v>21800</v>
      </c>
      <c r="AC117">
        <f>IF([1]Sheet1!AD117="","",[1]Sheet1!AD117)</f>
        <v>21900</v>
      </c>
      <c r="AD117">
        <f>IF([1]Sheet1!AE117="","",[1]Sheet1!AE117)</f>
        <v>22000</v>
      </c>
      <c r="AE117">
        <f>IF([1]Sheet1!AF117="","",[1]Sheet1!AF117)</f>
        <v>0</v>
      </c>
      <c r="AF117">
        <f>IF([1]Sheet1!AG117="","",[1]Sheet1!AG117)</f>
        <v>0</v>
      </c>
      <c r="AG117">
        <f>IF([1]Sheet1!AH117="","",[1]Sheet1!AH117)</f>
        <v>0</v>
      </c>
      <c r="AH117">
        <f>IF([1]Sheet1!AI117="","",[1]Sheet1!AI117)</f>
        <v>0</v>
      </c>
      <c r="AI117">
        <f>IF([1]Sheet1!AJ117="","",[1]Sheet1!AJ117)</f>
        <v>0</v>
      </c>
      <c r="AJ117">
        <f>IF([1]Sheet1!AK117="","",[1]Sheet1!AK117)</f>
        <v>0</v>
      </c>
      <c r="AK117">
        <f>IF([1]Sheet1!AL117="","",[1]Sheet1!AL117)</f>
        <v>0</v>
      </c>
      <c r="AL117">
        <f>IF([1]Sheet1!AM117="","",[1]Sheet1!AM117)</f>
        <v>0</v>
      </c>
      <c r="AM117">
        <f>IF([1]Sheet1!AN117="","",[1]Sheet1!AN117)</f>
        <v>0</v>
      </c>
      <c r="AN117">
        <f>IF([1]Sheet1!AO117="","",[1]Sheet1!AO117)</f>
        <v>0</v>
      </c>
      <c r="AO117">
        <f>IF([1]Sheet1!AP117="","",[1]Sheet1!AP117)</f>
        <v>0</v>
      </c>
      <c r="AP117">
        <f>IF([1]Sheet1!AQ117="","",[1]Sheet1!AQ117)</f>
        <v>0</v>
      </c>
      <c r="AQ117">
        <f>IF([1]Sheet1!AR117="","",[1]Sheet1!AR117)</f>
        <v>0</v>
      </c>
      <c r="AR117">
        <f>IF([1]Sheet1!AS117="","",[1]Sheet1!AS117)</f>
        <v>5</v>
      </c>
      <c r="AS117">
        <f>IF([1]Sheet1!AT117="","",[1]Sheet1!AT117)</f>
        <v>0</v>
      </c>
      <c r="AT117">
        <f>IF([1]Sheet1!AU117="","",[1]Sheet1!AU117)</f>
        <v>3</v>
      </c>
      <c r="AU117">
        <f>IF([1]Sheet1!AV117="","",[1]Sheet1!AV117)</f>
        <v>0</v>
      </c>
      <c r="AV117">
        <f>IF([1]Sheet1!AW117="","",[1]Sheet1!AW117)</f>
        <v>5</v>
      </c>
      <c r="AW117" t="str">
        <f>IF([1]Sheet1!AX117="","",[1]Sheet1!AX117)</f>
        <v>SPR5</v>
      </c>
      <c r="AX117" t="str">
        <f>IF([1]Sheet1!AY117="","",[1]Sheet1!AY117)</f>
        <v>SOR3</v>
      </c>
      <c r="AY117" t="str">
        <f>IF([1]Sheet1!AZ117="","",[1]Sheet1!AZ117)</f>
        <v>SVR5</v>
      </c>
      <c r="AZ117" t="b">
        <f>IF([1]Sheet1!BA117="","",[1]Sheet1!BA117)</f>
        <v>0</v>
      </c>
      <c r="BA117" t="b">
        <f>IF([1]Sheet1!BB117="","",[1]Sheet1!BB117)</f>
        <v>1</v>
      </c>
      <c r="BB117" t="b">
        <f>IF([1]Sheet1!BC117="","",[1]Sheet1!BC117)</f>
        <v>1</v>
      </c>
      <c r="BC117" t="b">
        <f>IF([1]Sheet1!BD117="","",[1]Sheet1!BD117)</f>
        <v>1</v>
      </c>
      <c r="BD117">
        <f>IF([1]Sheet1!BE117="","",[1]Sheet1!BE117)</f>
        <v>14.45</v>
      </c>
      <c r="BE117">
        <f>IF([1]Sheet1!BF117="","",[1]Sheet1!BF117)</f>
        <v>14.63</v>
      </c>
      <c r="BF117">
        <f>IF([1]Sheet1!BG117="","",[1]Sheet1!BG117)</f>
        <v>5.4</v>
      </c>
      <c r="BG117">
        <f>IF([1]Sheet1!BH117="","",[1]Sheet1!BH117)</f>
        <v>89.92</v>
      </c>
      <c r="BH117">
        <f>IF([1]Sheet1!BI117="","",[1]Sheet1!BI117)</f>
        <v>92.06</v>
      </c>
      <c r="BI117">
        <f>IF([1]Sheet1!BJ117="","",[1]Sheet1!BJ117)</f>
        <v>59.31</v>
      </c>
      <c r="BJ117" t="b">
        <f>IF([1]Sheet1!BK117="","",[1]Sheet1!BK117)</f>
        <v>1</v>
      </c>
      <c r="BK117">
        <f>IF([1]Sheet1!BL117="","",[1]Sheet1!BL117)</f>
        <v>0.74</v>
      </c>
      <c r="BL117">
        <f>IF([1]Sheet1!BM117="","",[1]Sheet1!BM117)</f>
        <v>-7.85</v>
      </c>
      <c r="BM117">
        <f>IF([1]Sheet1!BN117="","",[1]Sheet1!BN117)</f>
        <v>14.81</v>
      </c>
      <c r="BN117">
        <f>IF([1]Sheet1!BO117="","",[1]Sheet1!BO117)</f>
        <v>0</v>
      </c>
      <c r="BO117" t="str">
        <f>IF([1]Sheet1!BP117="","",[1]Sheet1!BP117)</f>
        <v>INDEX</v>
      </c>
      <c r="BP117">
        <f>IF([1]Sheet1!BQ117="","",[1]Sheet1!BQ117)</f>
        <v>21620</v>
      </c>
      <c r="BQ117">
        <f>IF([1]Sheet1!BR117="","",[1]Sheet1!BR117)</f>
        <v>1.21</v>
      </c>
      <c r="BR117">
        <f>IF([1]Sheet1!BS117="","",[1]Sheet1!BS117)</f>
        <v>-52.15</v>
      </c>
      <c r="BS117">
        <f>IF([1]Sheet1!BT117="","",[1]Sheet1!BT117)</f>
        <v>-0.24</v>
      </c>
      <c r="BT117" t="b">
        <f>IF([1]Sheet1!BU117="","",[1]Sheet1!BU117)</f>
        <v>1</v>
      </c>
      <c r="BU117" t="b">
        <f>IF([1]Sheet1!BV117="","",[1]Sheet1!BV117)</f>
        <v>0</v>
      </c>
      <c r="BV117" t="str">
        <f>IF([1]Sheet1!BW117="","",[1]Sheet1!BW117)</f>
        <v>BULLISH</v>
      </c>
      <c r="BW117">
        <f>IF([1]Sheet1!BX117="","",[1]Sheet1!BX117)</f>
        <v>7.13</v>
      </c>
      <c r="BX117">
        <f>IF([1]Sheet1!BY117="","",[1]Sheet1!BY117)</f>
        <v>-2.3199999999999998</v>
      </c>
      <c r="BY117">
        <f>IF([1]Sheet1!BZ117="","",[1]Sheet1!BZ117)</f>
        <v>48.68</v>
      </c>
      <c r="BZ117">
        <f>IF([1]Sheet1!CA117="","",[1]Sheet1!CA117)</f>
        <v>21620</v>
      </c>
      <c r="CA117">
        <f>IF([1]Sheet1!CB117="","",[1]Sheet1!CB117)</f>
        <v>5.4</v>
      </c>
      <c r="CB117" t="str">
        <f>IF([1]Sheet1!CC117="","",[1]Sheet1!CC117)</f>
        <v>Significant Short Buildup</v>
      </c>
      <c r="CC117">
        <f>IF([1]Sheet1!CD117="","",[1]Sheet1!CD117)</f>
        <v>3</v>
      </c>
      <c r="CD117">
        <f>IF([1]Sheet1!CE117="","",[1]Sheet1!CE117)</f>
        <v>-0.24</v>
      </c>
      <c r="CE117">
        <f>IF([1]Sheet1!CF117="","",[1]Sheet1!CF117)</f>
        <v>-39.82</v>
      </c>
      <c r="CF117" t="str">
        <f>IF([1]Sheet1!CG117="","",[1]Sheet1!CG117)</f>
        <v>Short Buildup</v>
      </c>
      <c r="CG117">
        <f>IF([1]Sheet1!CH117="","",[1]Sheet1!CH117)</f>
        <v>90.48</v>
      </c>
      <c r="CH117" t="str">
        <f>IF([1]Sheet1!CI117="","",[1]Sheet1!CI117)</f>
        <v>NSE:NIFTY1!</v>
      </c>
      <c r="CI117">
        <f>IF([1]Sheet1!CJ117="","",[1]Sheet1!CJ117)</f>
        <v>6</v>
      </c>
      <c r="CJ117">
        <f>IF([1]Sheet1!CK117="","",[1]Sheet1!CK117)</f>
        <v>21696.45</v>
      </c>
      <c r="CK117">
        <f>IF([1]Sheet1!CL117="","",[1]Sheet1!CL117)</f>
        <v>343</v>
      </c>
      <c r="CL117">
        <f>IF([1]Sheet1!CM117="","",[1]Sheet1!CM117)</f>
        <v>19405.3</v>
      </c>
      <c r="CM117" t="str">
        <f>IF([1]Sheet1!CN117="","",[1]Sheet1!CN117)</f>
        <v>Buy</v>
      </c>
      <c r="CN117" t="str">
        <f>IF([1]Sheet1!CO117="","",[1]Sheet1!CO117)</f>
        <v>LAST_WINNER</v>
      </c>
      <c r="CO117">
        <f>IF([1]Sheet1!CP117="","",[1]Sheet1!CP117)</f>
        <v>6</v>
      </c>
      <c r="CP117">
        <f>IF([1]Sheet1!CQ117="","",[1]Sheet1!CQ117)</f>
        <v>21400</v>
      </c>
      <c r="CQ117" t="str">
        <f>IF([1]Sheet1!CR117="","",[1]Sheet1!CR117)</f>
        <v>BEARISH</v>
      </c>
      <c r="CR117" t="str">
        <f>IF([1]Sheet1!CS117="","",[1]Sheet1!CS117)</f>
        <v>BEARISH</v>
      </c>
      <c r="CS117" t="b">
        <f>IF([1]Sheet1!CT117="","",[1]Sheet1!CT117)</f>
        <v>1</v>
      </c>
      <c r="CT117" t="str">
        <f>IF([1]Sheet1!CU117="","",[1]Sheet1!CU117)</f>
        <v>na</v>
      </c>
      <c r="CU117" t="str">
        <f>IF([1]Sheet1!CV117="","",[1]Sheet1!CV117)</f>
        <v>na</v>
      </c>
      <c r="CV117" t="str">
        <f>IF([1]Sheet1!CW117="","",[1]Sheet1!CW117)</f>
        <v>BULLISH</v>
      </c>
      <c r="CW117">
        <f>IF([1]Sheet1!CX117="","",[1]Sheet1!CX117)</f>
        <v>2</v>
      </c>
      <c r="CX117">
        <f>IF([1]Sheet1!CY117="","",[1]Sheet1!CY117)</f>
        <v>3617</v>
      </c>
      <c r="CY117" t="b">
        <f>IF([1]Sheet1!CZ117="","",[1]Sheet1!CZ117)</f>
        <v>1</v>
      </c>
      <c r="CZ117" t="str">
        <f>IF([1]Sheet1!DA117="","",[1]Sheet1!DA117)</f>
        <v/>
      </c>
      <c r="DA117" t="str">
        <f>IF([1]Sheet1!DB117="","",[1]Sheet1!DB117)</f>
        <v/>
      </c>
      <c r="DB117" t="str">
        <f>IF([1]Sheet1!DC117="","",[1]Sheet1!DC117)</f>
        <v/>
      </c>
      <c r="DC117" t="b">
        <f t="shared" si="4"/>
        <v>0</v>
      </c>
      <c r="DD117" t="b">
        <f t="shared" si="5"/>
        <v>0</v>
      </c>
      <c r="DE117" t="b">
        <f t="shared" si="6"/>
        <v>0</v>
      </c>
      <c r="DF117" t="b">
        <f t="shared" si="7"/>
        <v>0</v>
      </c>
      <c r="DG117" t="str">
        <f>IF([1]Sheet1!DH117="","",[1]Sheet1!DH117)</f>
        <v/>
      </c>
    </row>
    <row r="118" spans="1:111" x14ac:dyDescent="0.25">
      <c r="A118" t="str">
        <f>IF([1]Sheet1!B118="","",[1]Sheet1!B118)</f>
        <v>RAMCOCEM</v>
      </c>
      <c r="B118">
        <f>IF([1]Sheet1!C118="","",[1]Sheet1!C118)</f>
        <v>850</v>
      </c>
      <c r="C118">
        <f>IF([1]Sheet1!D118="","",[1]Sheet1!D118)</f>
        <v>10</v>
      </c>
      <c r="D118">
        <f>IF([1]Sheet1!E118="","",[1]Sheet1!E118)</f>
        <v>25500</v>
      </c>
      <c r="E118" t="str">
        <f>IF([1]Sheet1!F118="","",[1]Sheet1!F118)</f>
        <v>Non-Energy Minerals</v>
      </c>
      <c r="F118" t="str">
        <f>IF([1]Sheet1!G118="","",[1]Sheet1!G118)</f>
        <v>Construction Materials</v>
      </c>
      <c r="G118" t="str">
        <f>IF([1]Sheet1!H118="","",[1]Sheet1!H118)</f>
        <v xml:space="preserve">THE RAMCO CEMENTS LIMITED           </v>
      </c>
      <c r="H118" t="str">
        <f>IF([1]Sheet1!I118="","",[1]Sheet1!I118)</f>
        <v>RAMCOCEM</v>
      </c>
      <c r="I118" t="str">
        <f>IF([1]Sheet1!J118="","",[1]Sheet1!J118)</f>
        <v>NSE:RAMCOCEM!1</v>
      </c>
      <c r="J118" t="str">
        <f>IF([1]Sheet1!K118="","",[1]Sheet1!K118)</f>
        <v>The Ramco Cements Ltd.</v>
      </c>
      <c r="K118" t="str">
        <f>IF([1]Sheet1!L118="","",[1]Sheet1!L118)</f>
        <v>#fc5a5a43</v>
      </c>
      <c r="L118">
        <f>IF([1]Sheet1!M118="","",[1]Sheet1!M118)</f>
        <v>957.1</v>
      </c>
      <c r="M118">
        <f>IF([1]Sheet1!N118="","",[1]Sheet1!N118)</f>
        <v>-0.31246750000000001</v>
      </c>
      <c r="N118">
        <f>IF([1]Sheet1!O118="","",[1]Sheet1!O118)</f>
        <v>-3</v>
      </c>
      <c r="O118">
        <f>IF([1]Sheet1!P118="","",[1]Sheet1!P118)</f>
        <v>3357500</v>
      </c>
      <c r="P118">
        <f>IF([1]Sheet1!Q118="","",[1]Sheet1!Q118)</f>
        <v>-2.9722426999999998</v>
      </c>
      <c r="Q118">
        <f>IF([1]Sheet1!R118="","",[1]Sheet1!R118)</f>
        <v>-102850</v>
      </c>
      <c r="R118">
        <f>IF([1]Sheet1!S118="","",[1]Sheet1!S118)</f>
        <v>496</v>
      </c>
      <c r="S118">
        <f>IF([1]Sheet1!T118="","",[1]Sheet1!T118)</f>
        <v>-0.31246750000000001</v>
      </c>
      <c r="T118">
        <f>IF([1]Sheet1!U118="","",[1]Sheet1!U118)</f>
        <v>-479</v>
      </c>
      <c r="U118" t="str">
        <f>IF([1]Sheet1!V118="","",[1]Sheet1!V118)</f>
        <v>Long Unwinding</v>
      </c>
      <c r="V118">
        <f>IF([1]Sheet1!W118="","",[1]Sheet1!W118)</f>
        <v>950</v>
      </c>
      <c r="W118">
        <f>IF([1]Sheet1!X118="","",[1]Sheet1!X118)</f>
        <v>940</v>
      </c>
      <c r="X118">
        <f>IF([1]Sheet1!Y118="","",[1]Sheet1!Y118)</f>
        <v>930</v>
      </c>
      <c r="Y118">
        <f>IF([1]Sheet1!Z118="","",[1]Sheet1!Z118)</f>
        <v>920</v>
      </c>
      <c r="Z118">
        <f>IF([1]Sheet1!AA118="","",[1]Sheet1!AA118)</f>
        <v>910</v>
      </c>
      <c r="AA118">
        <f>IF([1]Sheet1!AB118="","",[1]Sheet1!AB118)</f>
        <v>960</v>
      </c>
      <c r="AB118">
        <f>IF([1]Sheet1!AC118="","",[1]Sheet1!AC118)</f>
        <v>970</v>
      </c>
      <c r="AC118">
        <f>IF([1]Sheet1!AD118="","",[1]Sheet1!AD118)</f>
        <v>980</v>
      </c>
      <c r="AD118">
        <f>IF([1]Sheet1!AE118="","",[1]Sheet1!AE118)</f>
        <v>990</v>
      </c>
      <c r="AE118" t="str">
        <f>IF([1]Sheet1!AF118="","",[1]Sheet1!AF118)</f>
        <v>957.60</v>
      </c>
      <c r="AF118" t="str">
        <f>IF([1]Sheet1!AG118="","",[1]Sheet1!AG118)</f>
        <v>962.95</v>
      </c>
      <c r="AG118" t="str">
        <f>IF([1]Sheet1!AH118="","",[1]Sheet1!AH118)</f>
        <v>5.35</v>
      </c>
      <c r="AH118" t="str">
        <f>IF([1]Sheet1!AI118="","",[1]Sheet1!AI118)</f>
        <v>0.56</v>
      </c>
      <c r="AI118" t="str">
        <f>IF([1]Sheet1!AJ118="","",[1]Sheet1!AJ118)</f>
        <v>962.95</v>
      </c>
      <c r="AJ118">
        <f>IF([1]Sheet1!AK118="","",[1]Sheet1!AK118)</f>
        <v>15</v>
      </c>
      <c r="AK118" t="str">
        <f>IF([1]Sheet1!AL118="","",[1]Sheet1!AL118)</f>
        <v>-</v>
      </c>
      <c r="AL118" t="str">
        <f>IF([1]Sheet1!AM118="","",[1]Sheet1!AM118)</f>
        <v>-</v>
      </c>
      <c r="AM118" t="str">
        <f>IF([1]Sheet1!AN118="","",[1]Sheet1!AN118)</f>
        <v>-</v>
      </c>
      <c r="AN118" t="str">
        <f>IF([1]Sheet1!AO118="","",[1]Sheet1!AO118)</f>
        <v>-</v>
      </c>
      <c r="AO118" t="str">
        <f>IF([1]Sheet1!AP118="","",[1]Sheet1!AP118)</f>
        <v>VR180</v>
      </c>
      <c r="AP118" t="b">
        <f>IF([1]Sheet1!AQ118="","",[1]Sheet1!AQ118)</f>
        <v>0</v>
      </c>
      <c r="AQ118">
        <f>IF([1]Sheet1!AR118="","",[1]Sheet1!AR118)</f>
        <v>0</v>
      </c>
      <c r="AR118">
        <f>IF([1]Sheet1!AS118="","",[1]Sheet1!AS118)</f>
        <v>0</v>
      </c>
      <c r="AS118">
        <f>IF([1]Sheet1!AT118="","",[1]Sheet1!AT118)</f>
        <v>0</v>
      </c>
      <c r="AT118">
        <f>IF([1]Sheet1!AU118="","",[1]Sheet1!AU118)</f>
        <v>0</v>
      </c>
      <c r="AU118">
        <f>IF([1]Sheet1!AV118="","",[1]Sheet1!AV118)</f>
        <v>0</v>
      </c>
      <c r="AV118">
        <f>IF([1]Sheet1!AW118="","",[1]Sheet1!AW118)</f>
        <v>0</v>
      </c>
      <c r="AW118">
        <f>IF([1]Sheet1!AX118="","",[1]Sheet1!AX118)</f>
        <v>0</v>
      </c>
      <c r="AX118">
        <f>IF([1]Sheet1!AY118="","",[1]Sheet1!AY118)</f>
        <v>0</v>
      </c>
      <c r="AY118">
        <f>IF([1]Sheet1!AZ118="","",[1]Sheet1!AZ118)</f>
        <v>0</v>
      </c>
      <c r="AZ118" t="b">
        <f>IF([1]Sheet1!BA118="","",[1]Sheet1!BA118)</f>
        <v>0</v>
      </c>
      <c r="BA118" t="b">
        <f>IF([1]Sheet1!BB118="","",[1]Sheet1!BB118)</f>
        <v>0</v>
      </c>
      <c r="BB118" t="b">
        <f>IF([1]Sheet1!BC118="","",[1]Sheet1!BC118)</f>
        <v>0</v>
      </c>
      <c r="BC118" t="b">
        <f>IF([1]Sheet1!BD118="","",[1]Sheet1!BD118)</f>
        <v>0</v>
      </c>
      <c r="BD118">
        <f>IF([1]Sheet1!BE118="","",[1]Sheet1!BE118)</f>
        <v>36.65</v>
      </c>
      <c r="BE118">
        <f>IF([1]Sheet1!BF118="","",[1]Sheet1!BF118)</f>
        <v>31.7</v>
      </c>
      <c r="BF118">
        <f>IF([1]Sheet1!BG118="","",[1]Sheet1!BG118)</f>
        <v>-13.03</v>
      </c>
      <c r="BG118">
        <f>IF([1]Sheet1!BH118="","",[1]Sheet1!BH118)</f>
        <v>59.68</v>
      </c>
      <c r="BH118">
        <f>IF([1]Sheet1!BI118="","",[1]Sheet1!BI118)</f>
        <v>42.86</v>
      </c>
      <c r="BI118">
        <f>IF([1]Sheet1!BJ118="","",[1]Sheet1!BJ118)</f>
        <v>27.91</v>
      </c>
      <c r="BJ118" t="b">
        <f>IF([1]Sheet1!BK118="","",[1]Sheet1!BK118)</f>
        <v>0</v>
      </c>
      <c r="BK118">
        <f>IF([1]Sheet1!BL118="","",[1]Sheet1!BL118)</f>
        <v>0.28000000000000003</v>
      </c>
      <c r="BL118">
        <f>IF([1]Sheet1!BM118="","",[1]Sheet1!BM118)</f>
        <v>1.86</v>
      </c>
      <c r="BM118">
        <f>IF([1]Sheet1!BN118="","",[1]Sheet1!BN118)</f>
        <v>26.75</v>
      </c>
      <c r="BN118">
        <f>IF([1]Sheet1!BO118="","",[1]Sheet1!BO118)</f>
        <v>0</v>
      </c>
      <c r="BO118" t="str">
        <f>IF([1]Sheet1!BP118="","",[1]Sheet1!BP118)</f>
        <v>CONSTRUCTION MATERIALS</v>
      </c>
      <c r="BP118">
        <f>IF([1]Sheet1!BQ118="","",[1]Sheet1!BQ118)</f>
        <v>955.45</v>
      </c>
      <c r="BQ118">
        <f>IF([1]Sheet1!BR118="","",[1]Sheet1!BR118)</f>
        <v>2.5499999999999998</v>
      </c>
      <c r="BR118">
        <f>IF([1]Sheet1!BS118="","",[1]Sheet1!BS118)</f>
        <v>-4.6500000000000004</v>
      </c>
      <c r="BS118">
        <f>IF([1]Sheet1!BT118="","",[1]Sheet1!BT118)</f>
        <v>-0.48</v>
      </c>
      <c r="BT118" t="b">
        <f>IF([1]Sheet1!BU118="","",[1]Sheet1!BU118)</f>
        <v>0</v>
      </c>
      <c r="BU118" t="b">
        <f>IF([1]Sheet1!BV118="","",[1]Sheet1!BV118)</f>
        <v>0</v>
      </c>
      <c r="BV118">
        <f>IF([1]Sheet1!BW118="","",[1]Sheet1!BW118)</f>
        <v>0</v>
      </c>
      <c r="BW118">
        <f>IF([1]Sheet1!BX118="","",[1]Sheet1!BX118)</f>
        <v>20.75</v>
      </c>
      <c r="BX118">
        <f>IF([1]Sheet1!BY118="","",[1]Sheet1!BY118)</f>
        <v>-3.04</v>
      </c>
      <c r="BY118">
        <f>IF([1]Sheet1!BZ118="","",[1]Sheet1!BZ118)</f>
        <v>54.9</v>
      </c>
      <c r="BZ118">
        <f>IF([1]Sheet1!CA118="","",[1]Sheet1!CA118)</f>
        <v>955.45</v>
      </c>
      <c r="CA118">
        <f>IF([1]Sheet1!CB118="","",[1]Sheet1!CB118)</f>
        <v>-13.03</v>
      </c>
      <c r="CB118" t="str">
        <f>IF([1]Sheet1!CC118="","",[1]Sheet1!CC118)</f>
        <v>Significant Short Buildup</v>
      </c>
      <c r="CC118">
        <f>IF([1]Sheet1!CD118="","",[1]Sheet1!CD118)</f>
        <v>5.47</v>
      </c>
      <c r="CD118">
        <f>IF([1]Sheet1!CE118="","",[1]Sheet1!CE118)</f>
        <v>-0.48</v>
      </c>
      <c r="CE118">
        <f>IF([1]Sheet1!CF118="","",[1]Sheet1!CF118)</f>
        <v>-30.35</v>
      </c>
      <c r="CF118" t="str">
        <f>IF([1]Sheet1!CG118="","",[1]Sheet1!CG118)</f>
        <v>Short Buildup</v>
      </c>
      <c r="CG118">
        <f>IF([1]Sheet1!CH118="","",[1]Sheet1!CH118)</f>
        <v>74.599999999999994</v>
      </c>
      <c r="CH118" t="str">
        <f>IF([1]Sheet1!CI118="","",[1]Sheet1!CI118)</f>
        <v>NSE:RAMCOCEM1!</v>
      </c>
      <c r="CI118">
        <f>IF([1]Sheet1!CJ118="","",[1]Sheet1!CJ118)</f>
        <v>0</v>
      </c>
      <c r="CJ118">
        <f>IF([1]Sheet1!CK118="","",[1]Sheet1!CK118)</f>
        <v>0</v>
      </c>
      <c r="CK118">
        <f>IF([1]Sheet1!CL118="","",[1]Sheet1!CL118)</f>
        <v>0</v>
      </c>
      <c r="CL118">
        <f>IF([1]Sheet1!CM118="","",[1]Sheet1!CM118)</f>
        <v>0</v>
      </c>
      <c r="CM118">
        <f>IF([1]Sheet1!CN118="","",[1]Sheet1!CN118)</f>
        <v>0</v>
      </c>
      <c r="CN118">
        <f>IF([1]Sheet1!CO118="","",[1]Sheet1!CO118)</f>
        <v>0</v>
      </c>
      <c r="CO118">
        <f>IF([1]Sheet1!CP118="","",[1]Sheet1!CP118)</f>
        <v>0</v>
      </c>
      <c r="CP118">
        <f>IF([1]Sheet1!CQ118="","",[1]Sheet1!CQ118)</f>
        <v>0</v>
      </c>
      <c r="CQ118" t="str">
        <f>IF([1]Sheet1!CR118="","",[1]Sheet1!CR118)</f>
        <v>BEARISH</v>
      </c>
      <c r="CR118" t="str">
        <f>IF([1]Sheet1!CS118="","",[1]Sheet1!CS118)</f>
        <v>BEARISH</v>
      </c>
      <c r="CS118" t="b">
        <f>IF([1]Sheet1!CT118="","",[1]Sheet1!CT118)</f>
        <v>1</v>
      </c>
      <c r="CT118" t="str">
        <f>IF([1]Sheet1!CU118="","",[1]Sheet1!CU118)</f>
        <v>na</v>
      </c>
      <c r="CU118" t="str">
        <f>IF([1]Sheet1!CV118="","",[1]Sheet1!CV118)</f>
        <v>na</v>
      </c>
      <c r="CV118" t="str">
        <f>IF([1]Sheet1!CW118="","",[1]Sheet1!CW118)</f>
        <v>na</v>
      </c>
      <c r="CW118">
        <f>IF([1]Sheet1!CX118="","",[1]Sheet1!CX118)</f>
        <v>0</v>
      </c>
      <c r="CX118">
        <f>IF([1]Sheet1!CY118="","",[1]Sheet1!CY118)</f>
        <v>0</v>
      </c>
      <c r="CY118" t="b">
        <f>IF([1]Sheet1!CZ118="","",[1]Sheet1!CZ118)</f>
        <v>0</v>
      </c>
      <c r="CZ118">
        <f>IF([1]Sheet1!DA118="","",[1]Sheet1!DA118)</f>
        <v>23.74</v>
      </c>
      <c r="DA118">
        <f>IF([1]Sheet1!DB118="","",[1]Sheet1!DB118)</f>
        <v>24.09</v>
      </c>
      <c r="DB118" t="str">
        <f>IF([1]Sheet1!DC118="","",[1]Sheet1!DC118)</f>
        <v/>
      </c>
      <c r="DC118" t="b">
        <f t="shared" si="4"/>
        <v>0</v>
      </c>
      <c r="DD118" t="b">
        <f t="shared" si="5"/>
        <v>0</v>
      </c>
      <c r="DE118" t="b">
        <f t="shared" si="6"/>
        <v>0</v>
      </c>
      <c r="DF118" t="b">
        <f t="shared" si="7"/>
        <v>0</v>
      </c>
      <c r="DG118" t="str">
        <f>IF([1]Sheet1!DH118="","",[1]Sheet1!DH118)</f>
        <v/>
      </c>
    </row>
    <row r="119" spans="1:111" x14ac:dyDescent="0.25">
      <c r="A119" t="str">
        <f>IF([1]Sheet1!B119="","",[1]Sheet1!B119)</f>
        <v>SHRIRAMFIN</v>
      </c>
      <c r="B119">
        <f>IF([1]Sheet1!C119="","",[1]Sheet1!C119)</f>
        <v>300</v>
      </c>
      <c r="C119">
        <f>IF([1]Sheet1!D119="","",[1]Sheet1!D119)</f>
        <v>20</v>
      </c>
      <c r="D119">
        <f>IF([1]Sheet1!E119="","",[1]Sheet1!E119)</f>
        <v>12000</v>
      </c>
      <c r="E119" t="str">
        <f>IF([1]Sheet1!F119="","",[1]Sheet1!F119)</f>
        <v>Finance</v>
      </c>
      <c r="F119" t="str">
        <f>IF([1]Sheet1!G119="","",[1]Sheet1!G119)</f>
        <v>Finance/Rental/Leasing</v>
      </c>
      <c r="G119" t="str">
        <f>IF([1]Sheet1!H119="","",[1]Sheet1!H119)</f>
        <v xml:space="preserve">SHRIRAM FINANCE LIMITED             </v>
      </c>
      <c r="H119" t="str">
        <f>IF([1]Sheet1!I119="","",[1]Sheet1!I119)</f>
        <v>SHRIRAMFIN</v>
      </c>
      <c r="I119" t="str">
        <f>IF([1]Sheet1!J119="","",[1]Sheet1!J119)</f>
        <v>NSE:SHRIRAMFIN!1</v>
      </c>
      <c r="J119" t="str">
        <f>IF([1]Sheet1!K119="","",[1]Sheet1!K119)</f>
        <v>Shriram Finance Ltd.</v>
      </c>
      <c r="K119" t="str">
        <f>IF([1]Sheet1!L119="","",[1]Sheet1!L119)</f>
        <v>#fc5a5a42</v>
      </c>
      <c r="L119">
        <f>IF([1]Sheet1!M119="","",[1]Sheet1!M119)</f>
        <v>2299.25</v>
      </c>
      <c r="M119">
        <f>IF([1]Sheet1!N119="","",[1]Sheet1!N119)</f>
        <v>-0.3013615</v>
      </c>
      <c r="N119">
        <f>IF([1]Sheet1!O119="","",[1]Sheet1!O119)</f>
        <v>-6.95</v>
      </c>
      <c r="O119">
        <f>IF([1]Sheet1!P119="","",[1]Sheet1!P119)</f>
        <v>7355100</v>
      </c>
      <c r="P119">
        <f>IF([1]Sheet1!Q119="","",[1]Sheet1!Q119)</f>
        <v>-0.82119739999999997</v>
      </c>
      <c r="Q119">
        <f>IF([1]Sheet1!R119="","",[1]Sheet1!R119)</f>
        <v>-60900</v>
      </c>
      <c r="R119">
        <f>IF([1]Sheet1!S119="","",[1]Sheet1!S119)</f>
        <v>707</v>
      </c>
      <c r="S119">
        <f>IF([1]Sheet1!T119="","",[1]Sheet1!T119)</f>
        <v>-0.3013615</v>
      </c>
      <c r="T119">
        <f>IF([1]Sheet1!U119="","",[1]Sheet1!U119)</f>
        <v>-3132</v>
      </c>
      <c r="U119" t="str">
        <f>IF([1]Sheet1!V119="","",[1]Sheet1!V119)</f>
        <v>Long Unwinding</v>
      </c>
      <c r="V119">
        <f>IF([1]Sheet1!W119="","",[1]Sheet1!W119)</f>
        <v>2280</v>
      </c>
      <c r="W119">
        <f>IF([1]Sheet1!X119="","",[1]Sheet1!X119)</f>
        <v>2260</v>
      </c>
      <c r="X119">
        <f>IF([1]Sheet1!Y119="","",[1]Sheet1!Y119)</f>
        <v>2240</v>
      </c>
      <c r="Y119">
        <f>IF([1]Sheet1!Z119="","",[1]Sheet1!Z119)</f>
        <v>2220</v>
      </c>
      <c r="Z119">
        <f>IF([1]Sheet1!AA119="","",[1]Sheet1!AA119)</f>
        <v>2200</v>
      </c>
      <c r="AA119">
        <f>IF([1]Sheet1!AB119="","",[1]Sheet1!AB119)</f>
        <v>2300</v>
      </c>
      <c r="AB119">
        <f>IF([1]Sheet1!AC119="","",[1]Sheet1!AC119)</f>
        <v>2320</v>
      </c>
      <c r="AC119">
        <f>IF([1]Sheet1!AD119="","",[1]Sheet1!AD119)</f>
        <v>2340</v>
      </c>
      <c r="AD119">
        <f>IF([1]Sheet1!AE119="","",[1]Sheet1!AE119)</f>
        <v>2360</v>
      </c>
      <c r="AE119" t="str">
        <f>IF([1]Sheet1!AF119="","",[1]Sheet1!AF119)</f>
        <v>2,301.85</v>
      </c>
      <c r="AF119" t="str">
        <f>IF([1]Sheet1!AG119="","",[1]Sheet1!AG119)</f>
        <v>2,330.00</v>
      </c>
      <c r="AG119" t="str">
        <f>IF([1]Sheet1!AH119="","",[1]Sheet1!AH119)</f>
        <v>28.15</v>
      </c>
      <c r="AH119" t="str">
        <f>IF([1]Sheet1!AI119="","",[1]Sheet1!AI119)</f>
        <v>1.22</v>
      </c>
      <c r="AI119" t="str">
        <f>IF([1]Sheet1!AJ119="","",[1]Sheet1!AJ119)</f>
        <v>2,330.00</v>
      </c>
      <c r="AJ119">
        <f>IF([1]Sheet1!AK119="","",[1]Sheet1!AK119)</f>
        <v>1088</v>
      </c>
      <c r="AK119" t="str">
        <f>IF([1]Sheet1!AL119="","",[1]Sheet1!AL119)</f>
        <v>0.25</v>
      </c>
      <c r="AL119" t="str">
        <f>IF([1]Sheet1!AM119="","",[1]Sheet1!AM119)</f>
        <v>-</v>
      </c>
      <c r="AM119" t="str">
        <f>IF([1]Sheet1!AN119="","",[1]Sheet1!AN119)</f>
        <v>-</v>
      </c>
      <c r="AN119" t="str">
        <f>IF([1]Sheet1!AO119="","",[1]Sheet1!AO119)</f>
        <v>-</v>
      </c>
      <c r="AO119" t="str">
        <f>IF([1]Sheet1!AP119="","",[1]Sheet1!AP119)</f>
        <v>VR100</v>
      </c>
      <c r="AP119" t="b">
        <f>IF([1]Sheet1!AQ119="","",[1]Sheet1!AQ119)</f>
        <v>0</v>
      </c>
      <c r="AQ119">
        <f>IF([1]Sheet1!AR119="","",[1]Sheet1!AR119)</f>
        <v>0</v>
      </c>
      <c r="AR119">
        <f>IF([1]Sheet1!AS119="","",[1]Sheet1!AS119)</f>
        <v>0</v>
      </c>
      <c r="AS119">
        <f>IF([1]Sheet1!AT119="","",[1]Sheet1!AT119)</f>
        <v>0</v>
      </c>
      <c r="AT119">
        <f>IF([1]Sheet1!AU119="","",[1]Sheet1!AU119)</f>
        <v>0</v>
      </c>
      <c r="AU119">
        <f>IF([1]Sheet1!AV119="","",[1]Sheet1!AV119)</f>
        <v>0</v>
      </c>
      <c r="AV119">
        <f>IF([1]Sheet1!AW119="","",[1]Sheet1!AW119)</f>
        <v>0</v>
      </c>
      <c r="AW119">
        <f>IF([1]Sheet1!AX119="","",[1]Sheet1!AX119)</f>
        <v>0</v>
      </c>
      <c r="AX119">
        <f>IF([1]Sheet1!AY119="","",[1]Sheet1!AY119)</f>
        <v>0</v>
      </c>
      <c r="AY119">
        <f>IF([1]Sheet1!AZ119="","",[1]Sheet1!AZ119)</f>
        <v>0</v>
      </c>
      <c r="AZ119" t="b">
        <f>IF([1]Sheet1!BA119="","",[1]Sheet1!BA119)</f>
        <v>0</v>
      </c>
      <c r="BA119" t="b">
        <f>IF([1]Sheet1!BB119="","",[1]Sheet1!BB119)</f>
        <v>0</v>
      </c>
      <c r="BB119" t="b">
        <f>IF([1]Sheet1!BC119="","",[1]Sheet1!BC119)</f>
        <v>0</v>
      </c>
      <c r="BC119" t="b">
        <f>IF([1]Sheet1!BD119="","",[1]Sheet1!BD119)</f>
        <v>0</v>
      </c>
      <c r="BD119">
        <f>IF([1]Sheet1!BE119="","",[1]Sheet1!BE119)</f>
        <v>31.27</v>
      </c>
      <c r="BE119">
        <f>IF([1]Sheet1!BF119="","",[1]Sheet1!BF119)</f>
        <v>31.37</v>
      </c>
      <c r="BF119">
        <f>IF([1]Sheet1!BG119="","",[1]Sheet1!BG119)</f>
        <v>-1.85</v>
      </c>
      <c r="BG119">
        <f>IF([1]Sheet1!BH119="","",[1]Sheet1!BH119)</f>
        <v>75.81</v>
      </c>
      <c r="BH119">
        <f>IF([1]Sheet1!BI119="","",[1]Sheet1!BI119)</f>
        <v>63.49</v>
      </c>
      <c r="BI119">
        <f>IF([1]Sheet1!BJ119="","",[1]Sheet1!BJ119)</f>
        <v>37.06</v>
      </c>
      <c r="BJ119" t="b">
        <f>IF([1]Sheet1!BK119="","",[1]Sheet1!BK119)</f>
        <v>0</v>
      </c>
      <c r="BK119">
        <f>IF([1]Sheet1!BL119="","",[1]Sheet1!BL119)</f>
        <v>0.84</v>
      </c>
      <c r="BL119">
        <f>IF([1]Sheet1!BM119="","",[1]Sheet1!BM119)</f>
        <v>-4.45</v>
      </c>
      <c r="BM119">
        <f>IF([1]Sheet1!BN119="","",[1]Sheet1!BN119)</f>
        <v>31.47</v>
      </c>
      <c r="BN119" t="str">
        <f>IF([1]Sheet1!BO119="","",[1]Sheet1!BO119)</f>
        <v>2024-01-25</v>
      </c>
      <c r="BO119" t="str">
        <f>IF([1]Sheet1!BP119="","",[1]Sheet1!BP119)</f>
        <v>FINANCIAL SERVICES</v>
      </c>
      <c r="BP119">
        <f>IF([1]Sheet1!BQ119="","",[1]Sheet1!BQ119)</f>
        <v>2290.5</v>
      </c>
      <c r="BQ119">
        <f>IF([1]Sheet1!BR119="","",[1]Sheet1!BR119)</f>
        <v>2.44</v>
      </c>
      <c r="BR119">
        <f>IF([1]Sheet1!BS119="","",[1]Sheet1!BS119)</f>
        <v>-15.7</v>
      </c>
      <c r="BS119">
        <f>IF([1]Sheet1!BT119="","",[1]Sheet1!BT119)</f>
        <v>-0.68</v>
      </c>
      <c r="BT119" t="b">
        <f>IF([1]Sheet1!BU119="","",[1]Sheet1!BU119)</f>
        <v>0</v>
      </c>
      <c r="BU119" t="b">
        <f>IF([1]Sheet1!BV119="","",[1]Sheet1!BV119)</f>
        <v>1</v>
      </c>
      <c r="BV119">
        <f>IF([1]Sheet1!BW119="","",[1]Sheet1!BW119)</f>
        <v>0</v>
      </c>
      <c r="BW119">
        <f>IF([1]Sheet1!BX119="","",[1]Sheet1!BX119)</f>
        <v>-0.41</v>
      </c>
      <c r="BX119">
        <f>IF([1]Sheet1!BY119="","",[1]Sheet1!BY119)</f>
        <v>-1.3</v>
      </c>
      <c r="BY119">
        <f>IF([1]Sheet1!BZ119="","",[1]Sheet1!BZ119)</f>
        <v>23.12</v>
      </c>
      <c r="BZ119">
        <f>IF([1]Sheet1!CA119="","",[1]Sheet1!CA119)</f>
        <v>2290.5</v>
      </c>
      <c r="CA119">
        <f>IF([1]Sheet1!CB119="","",[1]Sheet1!CB119)</f>
        <v>-1.85</v>
      </c>
      <c r="CB119" t="str">
        <f>IF([1]Sheet1!CC119="","",[1]Sheet1!CC119)</f>
        <v>Long Unwinding</v>
      </c>
      <c r="CC119">
        <f>IF([1]Sheet1!CD119="","",[1]Sheet1!CD119)</f>
        <v>0.64</v>
      </c>
      <c r="CD119">
        <f>IF([1]Sheet1!CE119="","",[1]Sheet1!CE119)</f>
        <v>-0.68</v>
      </c>
      <c r="CE119">
        <f>IF([1]Sheet1!CF119="","",[1]Sheet1!CF119)</f>
        <v>-79.3</v>
      </c>
      <c r="CF119" t="str">
        <f>IF([1]Sheet1!CG119="","",[1]Sheet1!CG119)</f>
        <v>Short Buildup</v>
      </c>
      <c r="CG119">
        <f>IF([1]Sheet1!CH119="","",[1]Sheet1!CH119)</f>
        <v>67.06</v>
      </c>
      <c r="CH119" t="str">
        <f>IF([1]Sheet1!CI119="","",[1]Sheet1!CI119)</f>
        <v>NSE:SHRIRAMFIN1!</v>
      </c>
      <c r="CI119">
        <f>IF([1]Sheet1!CJ119="","",[1]Sheet1!CJ119)</f>
        <v>0</v>
      </c>
      <c r="CJ119">
        <f>IF([1]Sheet1!CK119="","",[1]Sheet1!CK119)</f>
        <v>0</v>
      </c>
      <c r="CK119">
        <f>IF([1]Sheet1!CL119="","",[1]Sheet1!CL119)</f>
        <v>0</v>
      </c>
      <c r="CL119">
        <f>IF([1]Sheet1!CM119="","",[1]Sheet1!CM119)</f>
        <v>0</v>
      </c>
      <c r="CM119">
        <f>IF([1]Sheet1!CN119="","",[1]Sheet1!CN119)</f>
        <v>0</v>
      </c>
      <c r="CN119">
        <f>IF([1]Sheet1!CO119="","",[1]Sheet1!CO119)</f>
        <v>0</v>
      </c>
      <c r="CO119">
        <f>IF([1]Sheet1!CP119="","",[1]Sheet1!CP119)</f>
        <v>0</v>
      </c>
      <c r="CP119">
        <f>IF([1]Sheet1!CQ119="","",[1]Sheet1!CQ119)</f>
        <v>0</v>
      </c>
      <c r="CQ119" t="str">
        <f>IF([1]Sheet1!CR119="","",[1]Sheet1!CR119)</f>
        <v>BEARISH</v>
      </c>
      <c r="CR119" t="str">
        <f>IF([1]Sheet1!CS119="","",[1]Sheet1!CS119)</f>
        <v>BEARISH</v>
      </c>
      <c r="CS119" t="b">
        <f>IF([1]Sheet1!CT119="","",[1]Sheet1!CT119)</f>
        <v>0</v>
      </c>
      <c r="CT119" t="str">
        <f>IF([1]Sheet1!CU119="","",[1]Sheet1!CU119)</f>
        <v>na</v>
      </c>
      <c r="CU119" t="str">
        <f>IF([1]Sheet1!CV119="","",[1]Sheet1!CV119)</f>
        <v>na</v>
      </c>
      <c r="CV119" t="str">
        <f>IF([1]Sheet1!CW119="","",[1]Sheet1!CW119)</f>
        <v>na</v>
      </c>
      <c r="CW119">
        <f>IF([1]Sheet1!CX119="","",[1]Sheet1!CX119)</f>
        <v>0</v>
      </c>
      <c r="CX119">
        <f>IF([1]Sheet1!CY119="","",[1]Sheet1!CY119)</f>
        <v>0</v>
      </c>
      <c r="CY119" t="b">
        <f>IF([1]Sheet1!CZ119="","",[1]Sheet1!CZ119)</f>
        <v>0</v>
      </c>
      <c r="CZ119">
        <f>IF([1]Sheet1!DA119="","",[1]Sheet1!DA119)</f>
        <v>17.14</v>
      </c>
      <c r="DA119">
        <f>IF([1]Sheet1!DB119="","",[1]Sheet1!DB119)</f>
        <v>17.2</v>
      </c>
      <c r="DB119" t="str">
        <f>IF([1]Sheet1!DC119="","",[1]Sheet1!DC119)</f>
        <v/>
      </c>
      <c r="DC119" t="b">
        <f t="shared" si="4"/>
        <v>0</v>
      </c>
      <c r="DD119" t="b">
        <f t="shared" si="5"/>
        <v>0</v>
      </c>
      <c r="DE119" t="b">
        <f t="shared" si="6"/>
        <v>0</v>
      </c>
      <c r="DF119" t="b">
        <f t="shared" si="7"/>
        <v>0</v>
      </c>
      <c r="DG119" t="str">
        <f>IF([1]Sheet1!DH119="","",[1]Sheet1!DH119)</f>
        <v/>
      </c>
    </row>
    <row r="120" spans="1:111" x14ac:dyDescent="0.25">
      <c r="A120" t="str">
        <f>IF([1]Sheet1!B120="","",[1]Sheet1!B120)</f>
        <v>HEROMOTOCO</v>
      </c>
      <c r="B120">
        <f>IF([1]Sheet1!C120="","",[1]Sheet1!C120)</f>
        <v>300</v>
      </c>
      <c r="C120">
        <f>IF([1]Sheet1!D120="","",[1]Sheet1!D120)</f>
        <v>50</v>
      </c>
      <c r="D120">
        <f>IF([1]Sheet1!E120="","",[1]Sheet1!E120)</f>
        <v>6000</v>
      </c>
      <c r="E120" t="str">
        <f>IF([1]Sheet1!F120="","",[1]Sheet1!F120)</f>
        <v>Consumer Durables</v>
      </c>
      <c r="F120" t="str">
        <f>IF([1]Sheet1!G120="","",[1]Sheet1!G120)</f>
        <v>Motor Vehicles</v>
      </c>
      <c r="G120" t="str">
        <f>IF([1]Sheet1!H120="","",[1]Sheet1!H120)</f>
        <v xml:space="preserve">HERO MOTOCORP LIMITED               </v>
      </c>
      <c r="H120" t="str">
        <f>IF([1]Sheet1!I120="","",[1]Sheet1!I120)</f>
        <v>HEROMOTOCO</v>
      </c>
      <c r="I120" t="str">
        <f>IF([1]Sheet1!J120="","",[1]Sheet1!J120)</f>
        <v>NSE:HEROMOTOCO!1</v>
      </c>
      <c r="J120" t="str">
        <f>IF([1]Sheet1!K120="","",[1]Sheet1!K120)</f>
        <v>Hero MotoCorp Ltd.</v>
      </c>
      <c r="K120" t="str">
        <f>IF([1]Sheet1!L120="","",[1]Sheet1!L120)</f>
        <v>#fc5a5a41</v>
      </c>
      <c r="L120">
        <f>IF([1]Sheet1!M120="","",[1]Sheet1!M120)</f>
        <v>4388.7</v>
      </c>
      <c r="M120">
        <f>IF([1]Sheet1!N120="","",[1]Sheet1!N120)</f>
        <v>-0.27834900000000001</v>
      </c>
      <c r="N120">
        <f>IF([1]Sheet1!O120="","",[1]Sheet1!O120)</f>
        <v>-12.25</v>
      </c>
      <c r="O120">
        <f>IF([1]Sheet1!P120="","",[1]Sheet1!P120)</f>
        <v>3430800</v>
      </c>
      <c r="P120">
        <f>IF([1]Sheet1!Q120="","",[1]Sheet1!Q120)</f>
        <v>-0.33118350000000002</v>
      </c>
      <c r="Q120">
        <f>IF([1]Sheet1!R120="","",[1]Sheet1!R120)</f>
        <v>-11400</v>
      </c>
      <c r="R120">
        <f>IF([1]Sheet1!S120="","",[1]Sheet1!S120)</f>
        <v>1151</v>
      </c>
      <c r="S120">
        <f>IF([1]Sheet1!T120="","",[1]Sheet1!T120)</f>
        <v>-0.27834900000000001</v>
      </c>
      <c r="T120">
        <f>IF([1]Sheet1!U120="","",[1]Sheet1!U120)</f>
        <v>-1338</v>
      </c>
      <c r="U120" t="str">
        <f>IF([1]Sheet1!V120="","",[1]Sheet1!V120)</f>
        <v>Long Unwinding</v>
      </c>
      <c r="V120">
        <f>IF([1]Sheet1!W120="","",[1]Sheet1!W120)</f>
        <v>4350</v>
      </c>
      <c r="W120">
        <f>IF([1]Sheet1!X120="","",[1]Sheet1!X120)</f>
        <v>4300</v>
      </c>
      <c r="X120">
        <f>IF([1]Sheet1!Y120="","",[1]Sheet1!Y120)</f>
        <v>4250</v>
      </c>
      <c r="Y120">
        <f>IF([1]Sheet1!Z120="","",[1]Sheet1!Z120)</f>
        <v>4200</v>
      </c>
      <c r="Z120">
        <f>IF([1]Sheet1!AA120="","",[1]Sheet1!AA120)</f>
        <v>4150</v>
      </c>
      <c r="AA120">
        <f>IF([1]Sheet1!AB120="","",[1]Sheet1!AB120)</f>
        <v>4400</v>
      </c>
      <c r="AB120">
        <f>IF([1]Sheet1!AC120="","",[1]Sheet1!AC120)</f>
        <v>4450</v>
      </c>
      <c r="AC120">
        <f>IF([1]Sheet1!AD120="","",[1]Sheet1!AD120)</f>
        <v>4500</v>
      </c>
      <c r="AD120">
        <f>IF([1]Sheet1!AE120="","",[1]Sheet1!AE120)</f>
        <v>4550</v>
      </c>
      <c r="AE120" t="str">
        <f>IF([1]Sheet1!AF120="","",[1]Sheet1!AF120)</f>
        <v>4,399.75</v>
      </c>
      <c r="AF120" t="str">
        <f>IF([1]Sheet1!AG120="","",[1]Sheet1!AG120)</f>
        <v>4,410.00</v>
      </c>
      <c r="AG120" t="str">
        <f>IF([1]Sheet1!AH120="","",[1]Sheet1!AH120)</f>
        <v>10.25</v>
      </c>
      <c r="AH120" t="str">
        <f>IF([1]Sheet1!AI120="","",[1]Sheet1!AI120)</f>
        <v>0.23</v>
      </c>
      <c r="AI120" t="str">
        <f>IF([1]Sheet1!AJ120="","",[1]Sheet1!AJ120)</f>
        <v>4,410.00</v>
      </c>
      <c r="AJ120">
        <f>IF([1]Sheet1!AK120="","",[1]Sheet1!AK120)</f>
        <v>85</v>
      </c>
      <c r="AK120" t="str">
        <f>IF([1]Sheet1!AL120="","",[1]Sheet1!AL120)</f>
        <v>0.04</v>
      </c>
      <c r="AL120" t="str">
        <f>IF([1]Sheet1!AM120="","",[1]Sheet1!AM120)</f>
        <v>-</v>
      </c>
      <c r="AM120" t="str">
        <f>IF([1]Sheet1!AN120="","",[1]Sheet1!AN120)</f>
        <v>-</v>
      </c>
      <c r="AN120" t="str">
        <f>IF([1]Sheet1!AO120="","",[1]Sheet1!AO120)</f>
        <v>-</v>
      </c>
      <c r="AO120" t="str">
        <f>IF([1]Sheet1!AP120="","",[1]Sheet1!AP120)</f>
        <v>VR167</v>
      </c>
      <c r="AP120" t="b">
        <f>IF([1]Sheet1!AQ120="","",[1]Sheet1!AQ120)</f>
        <v>0</v>
      </c>
      <c r="AQ120">
        <f>IF([1]Sheet1!AR120="","",[1]Sheet1!AR120)</f>
        <v>0</v>
      </c>
      <c r="AR120">
        <f>IF([1]Sheet1!AS120="","",[1]Sheet1!AS120)</f>
        <v>0</v>
      </c>
      <c r="AS120">
        <f>IF([1]Sheet1!AT120="","",[1]Sheet1!AT120)</f>
        <v>0</v>
      </c>
      <c r="AT120">
        <f>IF([1]Sheet1!AU120="","",[1]Sheet1!AU120)</f>
        <v>0</v>
      </c>
      <c r="AU120">
        <f>IF([1]Sheet1!AV120="","",[1]Sheet1!AV120)</f>
        <v>0</v>
      </c>
      <c r="AV120">
        <f>IF([1]Sheet1!AW120="","",[1]Sheet1!AW120)</f>
        <v>0</v>
      </c>
      <c r="AW120">
        <f>IF([1]Sheet1!AX120="","",[1]Sheet1!AX120)</f>
        <v>0</v>
      </c>
      <c r="AX120">
        <f>IF([1]Sheet1!AY120="","",[1]Sheet1!AY120)</f>
        <v>0</v>
      </c>
      <c r="AY120">
        <f>IF([1]Sheet1!AZ120="","",[1]Sheet1!AZ120)</f>
        <v>0</v>
      </c>
      <c r="AZ120" t="b">
        <f>IF([1]Sheet1!BA120="","",[1]Sheet1!BA120)</f>
        <v>0</v>
      </c>
      <c r="BA120" t="b">
        <f>IF([1]Sheet1!BB120="","",[1]Sheet1!BB120)</f>
        <v>0</v>
      </c>
      <c r="BB120" t="b">
        <f>IF([1]Sheet1!BC120="","",[1]Sheet1!BC120)</f>
        <v>0</v>
      </c>
      <c r="BC120" t="b">
        <f>IF([1]Sheet1!BD120="","",[1]Sheet1!BD120)</f>
        <v>0</v>
      </c>
      <c r="BD120">
        <f>IF([1]Sheet1!BE120="","",[1]Sheet1!BE120)</f>
        <v>29.22</v>
      </c>
      <c r="BE120">
        <f>IF([1]Sheet1!BF120="","",[1]Sheet1!BF120)</f>
        <v>28.19</v>
      </c>
      <c r="BF120">
        <f>IF([1]Sheet1!BG120="","",[1]Sheet1!BG120)</f>
        <v>-8.9499999999999993</v>
      </c>
      <c r="BG120">
        <f>IF([1]Sheet1!BH120="","",[1]Sheet1!BH120)</f>
        <v>84.27</v>
      </c>
      <c r="BH120">
        <f>IF([1]Sheet1!BI120="","",[1]Sheet1!BI120)</f>
        <v>65.08</v>
      </c>
      <c r="BI120">
        <f>IF([1]Sheet1!BJ120="","",[1]Sheet1!BJ120)</f>
        <v>70.5</v>
      </c>
      <c r="BJ120" t="b">
        <f>IF([1]Sheet1!BK120="","",[1]Sheet1!BK120)</f>
        <v>1</v>
      </c>
      <c r="BK120">
        <f>IF([1]Sheet1!BL120="","",[1]Sheet1!BL120)</f>
        <v>0.7</v>
      </c>
      <c r="BL120">
        <f>IF([1]Sheet1!BM120="","",[1]Sheet1!BM120)</f>
        <v>-0.28999999999999998</v>
      </c>
      <c r="BM120">
        <f>IF([1]Sheet1!BN120="","",[1]Sheet1!BN120)</f>
        <v>27.15</v>
      </c>
      <c r="BN120">
        <f>IF([1]Sheet1!BO120="","",[1]Sheet1!BO120)</f>
        <v>0</v>
      </c>
      <c r="BO120" t="str">
        <f>IF([1]Sheet1!BP120="","",[1]Sheet1!BP120)</f>
        <v>AUTOMOBILE</v>
      </c>
      <c r="BP120">
        <f>IF([1]Sheet1!BQ120="","",[1]Sheet1!BQ120)</f>
        <v>4383.8500000000004</v>
      </c>
      <c r="BQ120">
        <f>IF([1]Sheet1!BR120="","",[1]Sheet1!BR120)</f>
        <v>2.2599999999999998</v>
      </c>
      <c r="BR120">
        <f>IF([1]Sheet1!BS120="","",[1]Sheet1!BS120)</f>
        <v>-17.100000000000001</v>
      </c>
      <c r="BS120">
        <f>IF([1]Sheet1!BT120="","",[1]Sheet1!BT120)</f>
        <v>-0.39</v>
      </c>
      <c r="BT120" t="b">
        <f>IF([1]Sheet1!BU120="","",[1]Sheet1!BU120)</f>
        <v>0</v>
      </c>
      <c r="BU120" t="b">
        <f>IF([1]Sheet1!BV120="","",[1]Sheet1!BV120)</f>
        <v>0</v>
      </c>
      <c r="BV120" t="str">
        <f>IF([1]Sheet1!BW120="","",[1]Sheet1!BW120)</f>
        <v>BULLISH</v>
      </c>
      <c r="BW120">
        <f>IF([1]Sheet1!BX120="","",[1]Sheet1!BX120)</f>
        <v>0.39</v>
      </c>
      <c r="BX120">
        <f>IF([1]Sheet1!BY120="","",[1]Sheet1!BY120)</f>
        <v>0.3</v>
      </c>
      <c r="BY120">
        <f>IF([1]Sheet1!BZ120="","",[1]Sheet1!BZ120)</f>
        <v>35.479999999999997</v>
      </c>
      <c r="BZ120">
        <f>IF([1]Sheet1!CA120="","",[1]Sheet1!CA120)</f>
        <v>4383.8500000000004</v>
      </c>
      <c r="CA120">
        <f>IF([1]Sheet1!CB120="","",[1]Sheet1!CB120)</f>
        <v>-8.98</v>
      </c>
      <c r="CB120" t="str">
        <f>IF([1]Sheet1!CC120="","",[1]Sheet1!CC120)</f>
        <v>Long Buildup</v>
      </c>
      <c r="CC120">
        <f>IF([1]Sheet1!CD120="","",[1]Sheet1!CD120)</f>
        <v>0.49</v>
      </c>
      <c r="CD120">
        <f>IF([1]Sheet1!CE120="","",[1]Sheet1!CE120)</f>
        <v>-0.39</v>
      </c>
      <c r="CE120">
        <f>IF([1]Sheet1!CF120="","",[1]Sheet1!CF120)</f>
        <v>-53.99</v>
      </c>
      <c r="CF120" t="str">
        <f>IF([1]Sheet1!CG120="","",[1]Sheet1!CG120)</f>
        <v>Short Buildup</v>
      </c>
      <c r="CG120">
        <f>IF([1]Sheet1!CH120="","",[1]Sheet1!CH120)</f>
        <v>55.56</v>
      </c>
      <c r="CH120" t="str">
        <f>IF([1]Sheet1!CI120="","",[1]Sheet1!CI120)</f>
        <v>NSE:HEROMOTOCO1!</v>
      </c>
      <c r="CI120">
        <f>IF([1]Sheet1!CJ120="","",[1]Sheet1!CJ120)</f>
        <v>82</v>
      </c>
      <c r="CJ120">
        <f>IF([1]Sheet1!CK120="","",[1]Sheet1!CK120)</f>
        <v>4021.4</v>
      </c>
      <c r="CK120">
        <f>IF([1]Sheet1!CL120="","",[1]Sheet1!CL120)</f>
        <v>0</v>
      </c>
      <c r="CL120">
        <f>IF([1]Sheet1!CM120="","",[1]Sheet1!CM120)</f>
        <v>0</v>
      </c>
      <c r="CM120" t="str">
        <f>IF([1]Sheet1!CN120="","",[1]Sheet1!CN120)</f>
        <v>Buy</v>
      </c>
      <c r="CN120" t="str">
        <f>IF([1]Sheet1!CO120="","",[1]Sheet1!CO120)</f>
        <v>LAST_LOSER</v>
      </c>
      <c r="CO120">
        <f>IF([1]Sheet1!CP120="","",[1]Sheet1!CP120)</f>
        <v>14</v>
      </c>
      <c r="CP120">
        <f>IF([1]Sheet1!CQ120="","",[1]Sheet1!CQ120)</f>
        <v>4300</v>
      </c>
      <c r="CQ120" t="str">
        <f>IF([1]Sheet1!CR120="","",[1]Sheet1!CR120)</f>
        <v>BULLISH</v>
      </c>
      <c r="CR120" t="str">
        <f>IF([1]Sheet1!CS120="","",[1]Sheet1!CS120)</f>
        <v>BEARISH</v>
      </c>
      <c r="CS120" t="b">
        <f>IF([1]Sheet1!CT120="","",[1]Sheet1!CT120)</f>
        <v>0</v>
      </c>
      <c r="CT120" t="str">
        <f>IF([1]Sheet1!CU120="","",[1]Sheet1!CU120)</f>
        <v>BULLISH_ALIGNMENT</v>
      </c>
      <c r="CU120" t="str">
        <f>IF([1]Sheet1!CV120="","",[1]Sheet1!CV120)</f>
        <v>na</v>
      </c>
      <c r="CV120" t="str">
        <f>IF([1]Sheet1!CW120="","",[1]Sheet1!CW120)</f>
        <v>BEARISH</v>
      </c>
      <c r="CW120">
        <f>IF([1]Sheet1!CX120="","",[1]Sheet1!CX120)</f>
        <v>1</v>
      </c>
      <c r="CX120">
        <f>IF([1]Sheet1!CY120="","",[1]Sheet1!CY120)</f>
        <v>1</v>
      </c>
      <c r="CY120" t="b">
        <f>IF([1]Sheet1!CZ120="","",[1]Sheet1!CZ120)</f>
        <v>1</v>
      </c>
      <c r="CZ120">
        <f>IF([1]Sheet1!DA120="","",[1]Sheet1!DA120)</f>
        <v>39.090000000000003</v>
      </c>
      <c r="DA120">
        <f>IF([1]Sheet1!DB120="","",[1]Sheet1!DB120)</f>
        <v>40.18</v>
      </c>
      <c r="DB120" t="str">
        <f>IF([1]Sheet1!DC120="","",[1]Sheet1!DC120)</f>
        <v/>
      </c>
      <c r="DC120" t="b">
        <f t="shared" si="4"/>
        <v>0</v>
      </c>
      <c r="DD120" t="b">
        <f t="shared" si="5"/>
        <v>0</v>
      </c>
      <c r="DE120" t="b">
        <f t="shared" si="6"/>
        <v>0</v>
      </c>
      <c r="DF120" t="b">
        <f t="shared" si="7"/>
        <v>0</v>
      </c>
      <c r="DG120" t="str">
        <f>IF([1]Sheet1!DH120="","",[1]Sheet1!DH120)</f>
        <v/>
      </c>
    </row>
    <row r="121" spans="1:111" x14ac:dyDescent="0.25">
      <c r="A121" t="str">
        <f>IF([1]Sheet1!B121="","",[1]Sheet1!B121)</f>
        <v>JINDALSTEL</v>
      </c>
      <c r="B121">
        <f>IF([1]Sheet1!C121="","",[1]Sheet1!C121)</f>
        <v>1250</v>
      </c>
      <c r="C121">
        <f>IF([1]Sheet1!D121="","",[1]Sheet1!D121)</f>
        <v>10</v>
      </c>
      <c r="D121">
        <f>IF([1]Sheet1!E121="","",[1]Sheet1!E121)</f>
        <v>37500</v>
      </c>
      <c r="E121" t="str">
        <f>IF([1]Sheet1!F121="","",[1]Sheet1!F121)</f>
        <v>Non-Energy Minerals</v>
      </c>
      <c r="F121" t="str">
        <f>IF([1]Sheet1!G121="","",[1]Sheet1!G121)</f>
        <v>Steel</v>
      </c>
      <c r="G121" t="str">
        <f>IF([1]Sheet1!H121="","",[1]Sheet1!H121)</f>
        <v xml:space="preserve">JINDAL STEEL &amp; POWER LTD            </v>
      </c>
      <c r="H121" t="str">
        <f>IF([1]Sheet1!I121="","",[1]Sheet1!I121)</f>
        <v>JINDALSTEL</v>
      </c>
      <c r="I121" t="str">
        <f>IF([1]Sheet1!J121="","",[1]Sheet1!J121)</f>
        <v>NSE:JINDALSTEL!1</v>
      </c>
      <c r="J121" t="str">
        <f>IF([1]Sheet1!K121="","",[1]Sheet1!K121)</f>
        <v>Jindal Steel &amp; Power Ltd.</v>
      </c>
      <c r="K121" t="str">
        <f>IF([1]Sheet1!L121="","",[1]Sheet1!L121)</f>
        <v>#fc5a5a3f</v>
      </c>
      <c r="L121">
        <f>IF([1]Sheet1!M121="","",[1]Sheet1!M121)</f>
        <v>728.85</v>
      </c>
      <c r="M121">
        <f>IF([1]Sheet1!N121="","",[1]Sheet1!N121)</f>
        <v>-0.25318190000000002</v>
      </c>
      <c r="N121">
        <f>IF([1]Sheet1!O121="","",[1]Sheet1!O121)</f>
        <v>-1.85</v>
      </c>
      <c r="O121">
        <f>IF([1]Sheet1!P121="","",[1]Sheet1!P121)</f>
        <v>21103750</v>
      </c>
      <c r="P121">
        <f>IF([1]Sheet1!Q121="","",[1]Sheet1!Q121)</f>
        <v>-2.7252822999999999</v>
      </c>
      <c r="Q121">
        <f>IF([1]Sheet1!R121="","",[1]Sheet1!R121)</f>
        <v>-591250</v>
      </c>
      <c r="R121">
        <f>IF([1]Sheet1!S121="","",[1]Sheet1!S121)</f>
        <v>1621</v>
      </c>
      <c r="S121">
        <f>IF([1]Sheet1!T121="","",[1]Sheet1!T121)</f>
        <v>-0.25318190000000002</v>
      </c>
      <c r="T121">
        <f>IF([1]Sheet1!U121="","",[1]Sheet1!U121)</f>
        <v>-1937</v>
      </c>
      <c r="U121" t="str">
        <f>IF([1]Sheet1!V121="","",[1]Sheet1!V121)</f>
        <v>Long Unwinding</v>
      </c>
      <c r="V121">
        <f>IF([1]Sheet1!W121="","",[1]Sheet1!W121)</f>
        <v>720</v>
      </c>
      <c r="W121">
        <f>IF([1]Sheet1!X121="","",[1]Sheet1!X121)</f>
        <v>710</v>
      </c>
      <c r="X121">
        <f>IF([1]Sheet1!Y121="","",[1]Sheet1!Y121)</f>
        <v>700</v>
      </c>
      <c r="Y121">
        <f>IF([1]Sheet1!Z121="","",[1]Sheet1!Z121)</f>
        <v>690</v>
      </c>
      <c r="Z121">
        <f>IF([1]Sheet1!AA121="","",[1]Sheet1!AA121)</f>
        <v>680</v>
      </c>
      <c r="AA121">
        <f>IF([1]Sheet1!AB121="","",[1]Sheet1!AB121)</f>
        <v>730</v>
      </c>
      <c r="AB121">
        <f>IF([1]Sheet1!AC121="","",[1]Sheet1!AC121)</f>
        <v>740</v>
      </c>
      <c r="AC121">
        <f>IF([1]Sheet1!AD121="","",[1]Sheet1!AD121)</f>
        <v>750</v>
      </c>
      <c r="AD121">
        <f>IF([1]Sheet1!AE121="","",[1]Sheet1!AE121)</f>
        <v>760</v>
      </c>
      <c r="AE121" t="str">
        <f>IF([1]Sheet1!AF121="","",[1]Sheet1!AF121)</f>
        <v>729.25</v>
      </c>
      <c r="AF121" t="str">
        <f>IF([1]Sheet1!AG121="","",[1]Sheet1!AG121)</f>
        <v>735.00</v>
      </c>
      <c r="AG121" t="str">
        <f>IF([1]Sheet1!AH121="","",[1]Sheet1!AH121)</f>
        <v>5.75</v>
      </c>
      <c r="AH121" t="str">
        <f>IF([1]Sheet1!AI121="","",[1]Sheet1!AI121)</f>
        <v>0.79</v>
      </c>
      <c r="AI121" t="str">
        <f>IF([1]Sheet1!AJ121="","",[1]Sheet1!AJ121)</f>
        <v>735.00</v>
      </c>
      <c r="AJ121">
        <f>IF([1]Sheet1!AK121="","",[1]Sheet1!AK121)</f>
        <v>2873</v>
      </c>
      <c r="AK121" t="str">
        <f>IF([1]Sheet1!AL121="","",[1]Sheet1!AL121)</f>
        <v>0.21</v>
      </c>
      <c r="AL121" t="str">
        <f>IF([1]Sheet1!AM121="","",[1]Sheet1!AM121)</f>
        <v>-</v>
      </c>
      <c r="AM121" t="str">
        <f>IF([1]Sheet1!AN121="","",[1]Sheet1!AN121)</f>
        <v>-</v>
      </c>
      <c r="AN121" t="str">
        <f>IF([1]Sheet1!AO121="","",[1]Sheet1!AO121)</f>
        <v>-</v>
      </c>
      <c r="AO121" t="str">
        <f>IF([1]Sheet1!AP121="","",[1]Sheet1!AP121)</f>
        <v>VR69</v>
      </c>
      <c r="AP121" t="b">
        <f>IF([1]Sheet1!AQ121="","",[1]Sheet1!AQ121)</f>
        <v>0</v>
      </c>
      <c r="AQ121">
        <f>IF([1]Sheet1!AR121="","",[1]Sheet1!AR121)</f>
        <v>0</v>
      </c>
      <c r="AR121">
        <f>IF([1]Sheet1!AS121="","",[1]Sheet1!AS121)</f>
        <v>0</v>
      </c>
      <c r="AS121">
        <f>IF([1]Sheet1!AT121="","",[1]Sheet1!AT121)</f>
        <v>0</v>
      </c>
      <c r="AT121">
        <f>IF([1]Sheet1!AU121="","",[1]Sheet1!AU121)</f>
        <v>0</v>
      </c>
      <c r="AU121">
        <f>IF([1]Sheet1!AV121="","",[1]Sheet1!AV121)</f>
        <v>0</v>
      </c>
      <c r="AV121">
        <f>IF([1]Sheet1!AW121="","",[1]Sheet1!AW121)</f>
        <v>0</v>
      </c>
      <c r="AW121">
        <f>IF([1]Sheet1!AX121="","",[1]Sheet1!AX121)</f>
        <v>0</v>
      </c>
      <c r="AX121">
        <f>IF([1]Sheet1!AY121="","",[1]Sheet1!AY121)</f>
        <v>0</v>
      </c>
      <c r="AY121">
        <f>IF([1]Sheet1!AZ121="","",[1]Sheet1!AZ121)</f>
        <v>0</v>
      </c>
      <c r="AZ121" t="b">
        <f>IF([1]Sheet1!BA121="","",[1]Sheet1!BA121)</f>
        <v>0</v>
      </c>
      <c r="BA121" t="b">
        <f>IF([1]Sheet1!BB121="","",[1]Sheet1!BB121)</f>
        <v>0</v>
      </c>
      <c r="BB121" t="b">
        <f>IF([1]Sheet1!BC121="","",[1]Sheet1!BC121)</f>
        <v>0</v>
      </c>
      <c r="BC121" t="b">
        <f>IF([1]Sheet1!BD121="","",[1]Sheet1!BD121)</f>
        <v>0</v>
      </c>
      <c r="BD121">
        <f>IF([1]Sheet1!BE121="","",[1]Sheet1!BE121)</f>
        <v>38.96</v>
      </c>
      <c r="BE121">
        <f>IF([1]Sheet1!BF121="","",[1]Sheet1!BF121)</f>
        <v>37.74</v>
      </c>
      <c r="BF121">
        <f>IF([1]Sheet1!BG121="","",[1]Sheet1!BG121)</f>
        <v>-5.0999999999999996</v>
      </c>
      <c r="BG121">
        <f>IF([1]Sheet1!BH121="","",[1]Sheet1!BH121)</f>
        <v>90.73</v>
      </c>
      <c r="BH121">
        <f>IF([1]Sheet1!BI121="","",[1]Sheet1!BI121)</f>
        <v>80.95</v>
      </c>
      <c r="BI121">
        <f>IF([1]Sheet1!BJ121="","",[1]Sheet1!BJ121)</f>
        <v>76.77</v>
      </c>
      <c r="BJ121" t="b">
        <f>IF([1]Sheet1!BK121="","",[1]Sheet1!BK121)</f>
        <v>1</v>
      </c>
      <c r="BK121">
        <f>IF([1]Sheet1!BL121="","",[1]Sheet1!BL121)</f>
        <v>0.37</v>
      </c>
      <c r="BL121">
        <f>IF([1]Sheet1!BM121="","",[1]Sheet1!BM121)</f>
        <v>1.51</v>
      </c>
      <c r="BM121">
        <f>IF([1]Sheet1!BN121="","",[1]Sheet1!BN121)</f>
        <v>36.520000000000003</v>
      </c>
      <c r="BN121">
        <f>IF([1]Sheet1!BO121="","",[1]Sheet1!BO121)</f>
        <v>0</v>
      </c>
      <c r="BO121" t="str">
        <f>IF([1]Sheet1!BP121="","",[1]Sheet1!BP121)</f>
        <v>METALS</v>
      </c>
      <c r="BP121">
        <f>IF([1]Sheet1!BQ121="","",[1]Sheet1!BQ121)</f>
        <v>729.4</v>
      </c>
      <c r="BQ121">
        <f>IF([1]Sheet1!BR121="","",[1]Sheet1!BR121)</f>
        <v>3.08</v>
      </c>
      <c r="BR121">
        <f>IF([1]Sheet1!BS121="","",[1]Sheet1!BS121)</f>
        <v>-1.3</v>
      </c>
      <c r="BS121">
        <f>IF([1]Sheet1!BT121="","",[1]Sheet1!BT121)</f>
        <v>-0.18</v>
      </c>
      <c r="BT121" t="b">
        <f>IF([1]Sheet1!BU121="","",[1]Sheet1!BU121)</f>
        <v>1</v>
      </c>
      <c r="BU121" t="b">
        <f>IF([1]Sheet1!BV121="","",[1]Sheet1!BV121)</f>
        <v>0</v>
      </c>
      <c r="BV121" t="str">
        <f>IF([1]Sheet1!BW121="","",[1]Sheet1!BW121)</f>
        <v>BULLISH</v>
      </c>
      <c r="BW121">
        <f>IF([1]Sheet1!BX121="","",[1]Sheet1!BX121)</f>
        <v>7.93</v>
      </c>
      <c r="BX121">
        <f>IF([1]Sheet1!BY121="","",[1]Sheet1!BY121)</f>
        <v>-1.1299999999999999</v>
      </c>
      <c r="BY121">
        <f>IF([1]Sheet1!BZ121="","",[1]Sheet1!BZ121)</f>
        <v>36.47</v>
      </c>
      <c r="BZ121">
        <f>IF([1]Sheet1!CA121="","",[1]Sheet1!CA121)</f>
        <v>729.4</v>
      </c>
      <c r="CA121">
        <f>IF([1]Sheet1!CB121="","",[1]Sheet1!CB121)</f>
        <v>-5.0999999999999996</v>
      </c>
      <c r="CB121" t="str">
        <f>IF([1]Sheet1!CC121="","",[1]Sheet1!CC121)</f>
        <v>Short Buildup</v>
      </c>
      <c r="CC121">
        <f>IF([1]Sheet1!CD121="","",[1]Sheet1!CD121)</f>
        <v>1.36</v>
      </c>
      <c r="CD121">
        <f>IF([1]Sheet1!CE121="","",[1]Sheet1!CE121)</f>
        <v>-0.18</v>
      </c>
      <c r="CE121">
        <f>IF([1]Sheet1!CF121="","",[1]Sheet1!CF121)</f>
        <v>-53.95</v>
      </c>
      <c r="CF121" t="str">
        <f>IF([1]Sheet1!CG121="","",[1]Sheet1!CG121)</f>
        <v>Short Buildup</v>
      </c>
      <c r="CG121">
        <f>IF([1]Sheet1!CH121="","",[1]Sheet1!CH121)</f>
        <v>72.22</v>
      </c>
      <c r="CH121" t="str">
        <f>IF([1]Sheet1!CI121="","",[1]Sheet1!CI121)</f>
        <v>NSE:JINDALSTEL1!</v>
      </c>
      <c r="CI121">
        <f>IF([1]Sheet1!CJ121="","",[1]Sheet1!CJ121)</f>
        <v>55</v>
      </c>
      <c r="CJ121">
        <f>IF([1]Sheet1!CK121="","",[1]Sheet1!CK121)</f>
        <v>735.65</v>
      </c>
      <c r="CK121">
        <f>IF([1]Sheet1!CL121="","",[1]Sheet1!CL121)</f>
        <v>27</v>
      </c>
      <c r="CL121">
        <f>IF([1]Sheet1!CM121="","",[1]Sheet1!CM121)</f>
        <v>728.5</v>
      </c>
      <c r="CM121" t="str">
        <f>IF([1]Sheet1!CN121="","",[1]Sheet1!CN121)</f>
        <v>Buy</v>
      </c>
      <c r="CN121" t="str">
        <f>IF([1]Sheet1!CO121="","",[1]Sheet1!CO121)</f>
        <v>LAST_LOSER</v>
      </c>
      <c r="CO121">
        <f>IF([1]Sheet1!CP121="","",[1]Sheet1!CP121)</f>
        <v>4</v>
      </c>
      <c r="CP121">
        <f>IF([1]Sheet1!CQ121="","",[1]Sheet1!CQ121)</f>
        <v>710</v>
      </c>
      <c r="CQ121" t="str">
        <f>IF([1]Sheet1!CR121="","",[1]Sheet1!CR121)</f>
        <v>BEARISH</v>
      </c>
      <c r="CR121" t="str">
        <f>IF([1]Sheet1!CS121="","",[1]Sheet1!CS121)</f>
        <v>BEARISH</v>
      </c>
      <c r="CS121" t="b">
        <f>IF([1]Sheet1!CT121="","",[1]Sheet1!CT121)</f>
        <v>0</v>
      </c>
      <c r="CT121" t="str">
        <f>IF([1]Sheet1!CU121="","",[1]Sheet1!CU121)</f>
        <v>na</v>
      </c>
      <c r="CU121" t="str">
        <f>IF([1]Sheet1!CV121="","",[1]Sheet1!CV121)</f>
        <v>na</v>
      </c>
      <c r="CV121" t="str">
        <f>IF([1]Sheet1!CW121="","",[1]Sheet1!CW121)</f>
        <v>BEARISH</v>
      </c>
      <c r="CW121">
        <f>IF([1]Sheet1!CX121="","",[1]Sheet1!CX121)</f>
        <v>5</v>
      </c>
      <c r="CX121">
        <f>IF([1]Sheet1!CY121="","",[1]Sheet1!CY121)</f>
        <v>122</v>
      </c>
      <c r="CY121" t="b">
        <f>IF([1]Sheet1!CZ121="","",[1]Sheet1!CZ121)</f>
        <v>0</v>
      </c>
      <c r="CZ121">
        <f>IF([1]Sheet1!DA121="","",[1]Sheet1!DA121)</f>
        <v>58.58</v>
      </c>
      <c r="DA121">
        <f>IF([1]Sheet1!DB121="","",[1]Sheet1!DB121)</f>
        <v>59.69</v>
      </c>
      <c r="DB121" t="str">
        <f>IF([1]Sheet1!DC121="","",[1]Sheet1!DC121)</f>
        <v/>
      </c>
      <c r="DC121" t="b">
        <f t="shared" si="4"/>
        <v>0</v>
      </c>
      <c r="DD121" t="b">
        <f t="shared" si="5"/>
        <v>0</v>
      </c>
      <c r="DE121" t="b">
        <f t="shared" si="6"/>
        <v>0</v>
      </c>
      <c r="DF121" t="b">
        <f t="shared" si="7"/>
        <v>0</v>
      </c>
      <c r="DG121" t="str">
        <f>IF([1]Sheet1!DH121="","",[1]Sheet1!DH121)</f>
        <v/>
      </c>
    </row>
    <row r="122" spans="1:111" x14ac:dyDescent="0.25">
      <c r="A122" t="str">
        <f>IF([1]Sheet1!B122="","",[1]Sheet1!B122)</f>
        <v>GRASIM</v>
      </c>
      <c r="B122">
        <f>IF([1]Sheet1!C122="","",[1]Sheet1!C122)</f>
        <v>477</v>
      </c>
      <c r="C122">
        <f>IF([1]Sheet1!D122="","",[1]Sheet1!D122)</f>
        <v>20</v>
      </c>
      <c r="D122">
        <f>IF([1]Sheet1!E122="","",[1]Sheet1!E122)</f>
        <v>14310</v>
      </c>
      <c r="E122" t="str">
        <f>IF([1]Sheet1!F122="","",[1]Sheet1!F122)</f>
        <v>Non-Energy Minerals</v>
      </c>
      <c r="F122" t="str">
        <f>IF([1]Sheet1!G122="","",[1]Sheet1!G122)</f>
        <v>Construction Materials</v>
      </c>
      <c r="G122" t="str">
        <f>IF([1]Sheet1!H122="","",[1]Sheet1!H122)</f>
        <v xml:space="preserve">GRASIM INDUSTRIES LTD               </v>
      </c>
      <c r="H122" t="str">
        <f>IF([1]Sheet1!I122="","",[1]Sheet1!I122)</f>
        <v>GRASIM</v>
      </c>
      <c r="I122" t="str">
        <f>IF([1]Sheet1!J122="","",[1]Sheet1!J122)</f>
        <v>NSE:GRASIM!1</v>
      </c>
      <c r="J122" t="str">
        <f>IF([1]Sheet1!K122="","",[1]Sheet1!K122)</f>
        <v>Grasim Industries Ltd.</v>
      </c>
      <c r="K122" t="str">
        <f>IF([1]Sheet1!L122="","",[1]Sheet1!L122)</f>
        <v>#fc5a5a3d</v>
      </c>
      <c r="L122">
        <f>IF([1]Sheet1!M122="","",[1]Sheet1!M122)</f>
        <v>2078.9</v>
      </c>
      <c r="M122">
        <f>IF([1]Sheet1!N122="","",[1]Sheet1!N122)</f>
        <v>-0.21120340000000001</v>
      </c>
      <c r="N122">
        <f>IF([1]Sheet1!O122="","",[1]Sheet1!O122)</f>
        <v>-4.4000000000000004</v>
      </c>
      <c r="O122">
        <f>IF([1]Sheet1!P122="","",[1]Sheet1!P122)</f>
        <v>7329105</v>
      </c>
      <c r="P122">
        <f>IF([1]Sheet1!Q122="","",[1]Sheet1!Q122)</f>
        <v>-7.3951301999999997</v>
      </c>
      <c r="Q122">
        <f>IF([1]Sheet1!R122="","",[1]Sheet1!R122)</f>
        <v>-585279</v>
      </c>
      <c r="R122">
        <f>IF([1]Sheet1!S122="","",[1]Sheet1!S122)</f>
        <v>1735</v>
      </c>
      <c r="S122">
        <f>IF([1]Sheet1!T122="","",[1]Sheet1!T122)</f>
        <v>-0.21120340000000001</v>
      </c>
      <c r="T122">
        <f>IF([1]Sheet1!U122="","",[1]Sheet1!U122)</f>
        <v>-2351</v>
      </c>
      <c r="U122" t="str">
        <f>IF([1]Sheet1!V122="","",[1]Sheet1!V122)</f>
        <v>Long Unwinding</v>
      </c>
      <c r="V122">
        <f>IF([1]Sheet1!W122="","",[1]Sheet1!W122)</f>
        <v>2060</v>
      </c>
      <c r="W122">
        <f>IF([1]Sheet1!X122="","",[1]Sheet1!X122)</f>
        <v>2040</v>
      </c>
      <c r="X122">
        <f>IF([1]Sheet1!Y122="","",[1]Sheet1!Y122)</f>
        <v>2020</v>
      </c>
      <c r="Y122">
        <f>IF([1]Sheet1!Z122="","",[1]Sheet1!Z122)</f>
        <v>2000</v>
      </c>
      <c r="Z122">
        <f>IF([1]Sheet1!AA122="","",[1]Sheet1!AA122)</f>
        <v>1980</v>
      </c>
      <c r="AA122">
        <f>IF([1]Sheet1!AB122="","",[1]Sheet1!AB122)</f>
        <v>2080</v>
      </c>
      <c r="AB122">
        <f>IF([1]Sheet1!AC122="","",[1]Sheet1!AC122)</f>
        <v>2100</v>
      </c>
      <c r="AC122">
        <f>IF([1]Sheet1!AD122="","",[1]Sheet1!AD122)</f>
        <v>2120</v>
      </c>
      <c r="AD122">
        <f>IF([1]Sheet1!AE122="","",[1]Sheet1!AE122)</f>
        <v>2140</v>
      </c>
      <c r="AE122" t="str">
        <f>IF([1]Sheet1!AF122="","",[1]Sheet1!AF122)</f>
        <v>2,081.20</v>
      </c>
      <c r="AF122" t="str">
        <f>IF([1]Sheet1!AG122="","",[1]Sheet1!AG122)</f>
        <v>2,095.00</v>
      </c>
      <c r="AG122" t="str">
        <f>IF([1]Sheet1!AH122="","",[1]Sheet1!AH122)</f>
        <v>13.80</v>
      </c>
      <c r="AH122" t="str">
        <f>IF([1]Sheet1!AI122="","",[1]Sheet1!AI122)</f>
        <v>0.66</v>
      </c>
      <c r="AI122" t="str">
        <f>IF([1]Sheet1!AJ122="","",[1]Sheet1!AJ122)</f>
        <v>2,095.00</v>
      </c>
      <c r="AJ122">
        <f>IF([1]Sheet1!AK122="","",[1]Sheet1!AK122)</f>
        <v>131</v>
      </c>
      <c r="AK122" t="str">
        <f>IF([1]Sheet1!AL122="","",[1]Sheet1!AL122)</f>
        <v>0.03</v>
      </c>
      <c r="AL122" t="str">
        <f>IF([1]Sheet1!AM122="","",[1]Sheet1!AM122)</f>
        <v>-</v>
      </c>
      <c r="AM122" t="str">
        <f>IF([1]Sheet1!AN122="","",[1]Sheet1!AN122)</f>
        <v>-</v>
      </c>
      <c r="AN122" t="str">
        <f>IF([1]Sheet1!AO122="","",[1]Sheet1!AO122)</f>
        <v>-</v>
      </c>
      <c r="AO122" t="str">
        <f>IF([1]Sheet1!AP122="","",[1]Sheet1!AP122)</f>
        <v>VR160</v>
      </c>
      <c r="AP122" t="b">
        <f>IF([1]Sheet1!AQ122="","",[1]Sheet1!AQ122)</f>
        <v>0</v>
      </c>
      <c r="AQ122">
        <f>IF([1]Sheet1!AR122="","",[1]Sheet1!AR122)</f>
        <v>0</v>
      </c>
      <c r="AR122">
        <f>IF([1]Sheet1!AS122="","",[1]Sheet1!AS122)</f>
        <v>0</v>
      </c>
      <c r="AS122">
        <f>IF([1]Sheet1!AT122="","",[1]Sheet1!AT122)</f>
        <v>0</v>
      </c>
      <c r="AT122">
        <f>IF([1]Sheet1!AU122="","",[1]Sheet1!AU122)</f>
        <v>0</v>
      </c>
      <c r="AU122">
        <f>IF([1]Sheet1!AV122="","",[1]Sheet1!AV122)</f>
        <v>0</v>
      </c>
      <c r="AV122">
        <f>IF([1]Sheet1!AW122="","",[1]Sheet1!AW122)</f>
        <v>0</v>
      </c>
      <c r="AW122">
        <f>IF([1]Sheet1!AX122="","",[1]Sheet1!AX122)</f>
        <v>0</v>
      </c>
      <c r="AX122">
        <f>IF([1]Sheet1!AY122="","",[1]Sheet1!AY122)</f>
        <v>0</v>
      </c>
      <c r="AY122">
        <f>IF([1]Sheet1!AZ122="","",[1]Sheet1!AZ122)</f>
        <v>0</v>
      </c>
      <c r="AZ122" t="b">
        <f>IF([1]Sheet1!BA122="","",[1]Sheet1!BA122)</f>
        <v>0</v>
      </c>
      <c r="BA122" t="b">
        <f>IF([1]Sheet1!BB122="","",[1]Sheet1!BB122)</f>
        <v>0</v>
      </c>
      <c r="BB122" t="b">
        <f>IF([1]Sheet1!BC122="","",[1]Sheet1!BC122)</f>
        <v>0</v>
      </c>
      <c r="BC122" t="b">
        <f>IF([1]Sheet1!BD122="","",[1]Sheet1!BD122)</f>
        <v>0</v>
      </c>
      <c r="BD122">
        <f>IF([1]Sheet1!BE122="","",[1]Sheet1!BE122)</f>
        <v>21.86</v>
      </c>
      <c r="BE122">
        <f>IF([1]Sheet1!BF122="","",[1]Sheet1!BF122)</f>
        <v>20.98</v>
      </c>
      <c r="BF122">
        <f>IF([1]Sheet1!BG122="","",[1]Sheet1!BG122)</f>
        <v>-10.19</v>
      </c>
      <c r="BG122">
        <f>IF([1]Sheet1!BH122="","",[1]Sheet1!BH122)</f>
        <v>21.77</v>
      </c>
      <c r="BH122">
        <f>IF([1]Sheet1!BI122="","",[1]Sheet1!BI122)</f>
        <v>34.92</v>
      </c>
      <c r="BI122">
        <f>IF([1]Sheet1!BJ122="","",[1]Sheet1!BJ122)</f>
        <v>39.14</v>
      </c>
      <c r="BJ122" t="b">
        <f>IF([1]Sheet1!BK122="","",[1]Sheet1!BK122)</f>
        <v>1</v>
      </c>
      <c r="BK122">
        <f>IF([1]Sheet1!BL122="","",[1]Sheet1!BL122)</f>
        <v>0.27</v>
      </c>
      <c r="BL122">
        <f>IF([1]Sheet1!BM122="","",[1]Sheet1!BM122)</f>
        <v>-3.42</v>
      </c>
      <c r="BM122">
        <f>IF([1]Sheet1!BN122="","",[1]Sheet1!BN122)</f>
        <v>20.11</v>
      </c>
      <c r="BN122">
        <f>IF([1]Sheet1!BO122="","",[1]Sheet1!BO122)</f>
        <v>0</v>
      </c>
      <c r="BO122" t="str">
        <f>IF([1]Sheet1!BP122="","",[1]Sheet1!BP122)</f>
        <v>CONSTRUCTION MATERIALS</v>
      </c>
      <c r="BP122">
        <f>IF([1]Sheet1!BQ122="","",[1]Sheet1!BQ122)</f>
        <v>2079.4</v>
      </c>
      <c r="BQ122">
        <f>IF([1]Sheet1!BR122="","",[1]Sheet1!BR122)</f>
        <v>1.41</v>
      </c>
      <c r="BR122">
        <f>IF([1]Sheet1!BS122="","",[1]Sheet1!BS122)</f>
        <v>-3.9</v>
      </c>
      <c r="BS122">
        <f>IF([1]Sheet1!BT122="","",[1]Sheet1!BT122)</f>
        <v>-0.19</v>
      </c>
      <c r="BT122" t="b">
        <f>IF([1]Sheet1!BU122="","",[1]Sheet1!BU122)</f>
        <v>0</v>
      </c>
      <c r="BU122" t="b">
        <f>IF([1]Sheet1!BV122="","",[1]Sheet1!BV122)</f>
        <v>0</v>
      </c>
      <c r="BV122" t="str">
        <f>IF([1]Sheet1!BW122="","",[1]Sheet1!BW122)</f>
        <v>BULLISH</v>
      </c>
      <c r="BW122">
        <f>IF([1]Sheet1!BX122="","",[1]Sheet1!BX122)</f>
        <v>9.73</v>
      </c>
      <c r="BX122">
        <f>IF([1]Sheet1!BY122="","",[1]Sheet1!BY122)</f>
        <v>-1.36</v>
      </c>
      <c r="BY122">
        <f>IF([1]Sheet1!BZ122="","",[1]Sheet1!BZ122)</f>
        <v>88.74</v>
      </c>
      <c r="BZ122">
        <f>IF([1]Sheet1!CA122="","",[1]Sheet1!CA122)</f>
        <v>2079.4</v>
      </c>
      <c r="CA122">
        <f>IF([1]Sheet1!CB122="","",[1]Sheet1!CB122)</f>
        <v>-10.19</v>
      </c>
      <c r="CB122" t="str">
        <f>IF([1]Sheet1!CC122="","",[1]Sheet1!CC122)</f>
        <v>Short Buildup</v>
      </c>
      <c r="CC122">
        <f>IF([1]Sheet1!CD122="","",[1]Sheet1!CD122)</f>
        <v>6.15</v>
      </c>
      <c r="CD122">
        <f>IF([1]Sheet1!CE122="","",[1]Sheet1!CE122)</f>
        <v>-0.19</v>
      </c>
      <c r="CE122">
        <f>IF([1]Sheet1!CF122="","",[1]Sheet1!CF122)</f>
        <v>-59.97</v>
      </c>
      <c r="CF122" t="str">
        <f>IF([1]Sheet1!CG122="","",[1]Sheet1!CG122)</f>
        <v>Short Buildup</v>
      </c>
      <c r="CG122">
        <f>IF([1]Sheet1!CH122="","",[1]Sheet1!CH122)</f>
        <v>86.9</v>
      </c>
      <c r="CH122" t="str">
        <f>IF([1]Sheet1!CI122="","",[1]Sheet1!CI122)</f>
        <v>NSE:GRASIM1!</v>
      </c>
      <c r="CI122">
        <f>IF([1]Sheet1!CJ122="","",[1]Sheet1!CJ122)</f>
        <v>6</v>
      </c>
      <c r="CJ122">
        <f>IF([1]Sheet1!CK122="","",[1]Sheet1!CK122)</f>
        <v>2085.9</v>
      </c>
      <c r="CK122">
        <f>IF([1]Sheet1!CL122="","",[1]Sheet1!CL122)</f>
        <v>26</v>
      </c>
      <c r="CL122">
        <f>IF([1]Sheet1!CM122="","",[1]Sheet1!CM122)</f>
        <v>2077.75</v>
      </c>
      <c r="CM122" t="str">
        <f>IF([1]Sheet1!CN122="","",[1]Sheet1!CN122)</f>
        <v>Buy</v>
      </c>
      <c r="CN122" t="str">
        <f>IF([1]Sheet1!CO122="","",[1]Sheet1!CO122)</f>
        <v>LAST_WINNER</v>
      </c>
      <c r="CO122">
        <f>IF([1]Sheet1!CP122="","",[1]Sheet1!CP122)</f>
        <v>9</v>
      </c>
      <c r="CP122">
        <f>IF([1]Sheet1!CQ122="","",[1]Sheet1!CQ122)</f>
        <v>2040</v>
      </c>
      <c r="CQ122" t="str">
        <f>IF([1]Sheet1!CR122="","",[1]Sheet1!CR122)</f>
        <v>BEARISH</v>
      </c>
      <c r="CR122" t="str">
        <f>IF([1]Sheet1!CS122="","",[1]Sheet1!CS122)</f>
        <v>BEARISH</v>
      </c>
      <c r="CS122" t="b">
        <f>IF([1]Sheet1!CT122="","",[1]Sheet1!CT122)</f>
        <v>0</v>
      </c>
      <c r="CT122" t="str">
        <f>IF([1]Sheet1!CU122="","",[1]Sheet1!CU122)</f>
        <v>na</v>
      </c>
      <c r="CU122" t="str">
        <f>IF([1]Sheet1!CV122="","",[1]Sheet1!CV122)</f>
        <v>na</v>
      </c>
      <c r="CV122" t="str">
        <f>IF([1]Sheet1!CW122="","",[1]Sheet1!CW122)</f>
        <v>BULLISH</v>
      </c>
      <c r="CW122">
        <f>IF([1]Sheet1!CX122="","",[1]Sheet1!CX122)</f>
        <v>2</v>
      </c>
      <c r="CX122">
        <f>IF([1]Sheet1!CY122="","",[1]Sheet1!CY122)</f>
        <v>348</v>
      </c>
      <c r="CY122" t="b">
        <f>IF([1]Sheet1!CZ122="","",[1]Sheet1!CZ122)</f>
        <v>1</v>
      </c>
      <c r="CZ122">
        <f>IF([1]Sheet1!DA122="","",[1]Sheet1!DA122)</f>
        <v>16.02</v>
      </c>
      <c r="DA122">
        <f>IF([1]Sheet1!DB122="","",[1]Sheet1!DB122)</f>
        <v>16.079999999999998</v>
      </c>
      <c r="DB122" t="str">
        <f>IF([1]Sheet1!DC122="","",[1]Sheet1!DC122)</f>
        <v/>
      </c>
      <c r="DC122" t="b">
        <f t="shared" si="4"/>
        <v>0</v>
      </c>
      <c r="DD122" t="b">
        <f t="shared" si="5"/>
        <v>0</v>
      </c>
      <c r="DE122" t="b">
        <f t="shared" si="6"/>
        <v>0</v>
      </c>
      <c r="DF122" t="b">
        <f t="shared" si="7"/>
        <v>0</v>
      </c>
      <c r="DG122" t="str">
        <f>IF([1]Sheet1!DH122="","",[1]Sheet1!DH122)</f>
        <v/>
      </c>
    </row>
    <row r="123" spans="1:111" x14ac:dyDescent="0.25">
      <c r="A123" t="str">
        <f>IF([1]Sheet1!B123="","",[1]Sheet1!B123)</f>
        <v>MCX</v>
      </c>
      <c r="B123">
        <f>IF([1]Sheet1!C123="","",[1]Sheet1!C123)</f>
        <v>400</v>
      </c>
      <c r="C123">
        <f>IF([1]Sheet1!D123="","",[1]Sheet1!D123)</f>
        <v>50</v>
      </c>
      <c r="D123">
        <f>IF([1]Sheet1!E123="","",[1]Sheet1!E123)</f>
        <v>8000</v>
      </c>
      <c r="E123" t="str">
        <f>IF([1]Sheet1!F123="","",[1]Sheet1!F123)</f>
        <v>Finance</v>
      </c>
      <c r="F123" t="str">
        <f>IF([1]Sheet1!G123="","",[1]Sheet1!G123)</f>
        <v>Investment Banks/Brokers</v>
      </c>
      <c r="G123" t="str">
        <f>IF([1]Sheet1!H123="","",[1]Sheet1!H123)</f>
        <v xml:space="preserve">MULTI COMMODITY EXCHANGE            </v>
      </c>
      <c r="H123" t="str">
        <f>IF([1]Sheet1!I123="","",[1]Sheet1!I123)</f>
        <v>MCX</v>
      </c>
      <c r="I123" t="str">
        <f>IF([1]Sheet1!J123="","",[1]Sheet1!J123)</f>
        <v>NSE:MCX!1</v>
      </c>
      <c r="J123" t="str">
        <f>IF([1]Sheet1!K123="","",[1]Sheet1!K123)</f>
        <v>Multi Commodity Exchange of India Ltd.</v>
      </c>
      <c r="K123" t="str">
        <f>IF([1]Sheet1!L123="","",[1]Sheet1!L123)</f>
        <v>#fc5a5a3b</v>
      </c>
      <c r="L123">
        <f>IF([1]Sheet1!M123="","",[1]Sheet1!M123)</f>
        <v>3195.65</v>
      </c>
      <c r="M123">
        <f>IF([1]Sheet1!N123="","",[1]Sheet1!N123)</f>
        <v>-0.18272679999999999</v>
      </c>
      <c r="N123">
        <f>IF([1]Sheet1!O123="","",[1]Sheet1!O123)</f>
        <v>-5.85</v>
      </c>
      <c r="O123">
        <f>IF([1]Sheet1!P123="","",[1]Sheet1!P123)</f>
        <v>2242400</v>
      </c>
      <c r="P123">
        <f>IF([1]Sheet1!Q123="","",[1]Sheet1!Q123)</f>
        <v>-6.2071272999999998</v>
      </c>
      <c r="Q123">
        <f>IF([1]Sheet1!R123="","",[1]Sheet1!R123)</f>
        <v>-148400</v>
      </c>
      <c r="R123">
        <f>IF([1]Sheet1!S123="","",[1]Sheet1!S123)</f>
        <v>1314</v>
      </c>
      <c r="S123">
        <f>IF([1]Sheet1!T123="","",[1]Sheet1!T123)</f>
        <v>-0.18272679999999999</v>
      </c>
      <c r="T123">
        <f>IF([1]Sheet1!U123="","",[1]Sheet1!U123)</f>
        <v>-561</v>
      </c>
      <c r="U123" t="str">
        <f>IF([1]Sheet1!V123="","",[1]Sheet1!V123)</f>
        <v>Long Unwinding</v>
      </c>
      <c r="V123">
        <f>IF([1]Sheet1!W123="","",[1]Sheet1!W123)</f>
        <v>3150</v>
      </c>
      <c r="W123">
        <f>IF([1]Sheet1!X123="","",[1]Sheet1!X123)</f>
        <v>3100</v>
      </c>
      <c r="X123">
        <f>IF([1]Sheet1!Y123="","",[1]Sheet1!Y123)</f>
        <v>3050</v>
      </c>
      <c r="Y123">
        <f>IF([1]Sheet1!Z123="","",[1]Sheet1!Z123)</f>
        <v>3000</v>
      </c>
      <c r="Z123">
        <f>IF([1]Sheet1!AA123="","",[1]Sheet1!AA123)</f>
        <v>2950</v>
      </c>
      <c r="AA123">
        <f>IF([1]Sheet1!AB123="","",[1]Sheet1!AB123)</f>
        <v>3200</v>
      </c>
      <c r="AB123">
        <f>IF([1]Sheet1!AC123="","",[1]Sheet1!AC123)</f>
        <v>3250</v>
      </c>
      <c r="AC123">
        <f>IF([1]Sheet1!AD123="","",[1]Sheet1!AD123)</f>
        <v>3300</v>
      </c>
      <c r="AD123">
        <f>IF([1]Sheet1!AE123="","",[1]Sheet1!AE123)</f>
        <v>3350</v>
      </c>
      <c r="AE123" t="str">
        <f>IF([1]Sheet1!AF123="","",[1]Sheet1!AF123)</f>
        <v>3,200.90</v>
      </c>
      <c r="AF123" t="str">
        <f>IF([1]Sheet1!AG123="","",[1]Sheet1!AG123)</f>
        <v>3,216.00</v>
      </c>
      <c r="AG123" t="str">
        <f>IF([1]Sheet1!AH123="","",[1]Sheet1!AH123)</f>
        <v>15.10</v>
      </c>
      <c r="AH123" t="str">
        <f>IF([1]Sheet1!AI123="","",[1]Sheet1!AI123)</f>
        <v>0.47</v>
      </c>
      <c r="AI123" t="str">
        <f>IF([1]Sheet1!AJ123="","",[1]Sheet1!AJ123)</f>
        <v>3,192.80</v>
      </c>
      <c r="AJ123">
        <f>IF([1]Sheet1!AK123="","",[1]Sheet1!AK123)</f>
        <v>302</v>
      </c>
      <c r="AK123" t="str">
        <f>IF([1]Sheet1!AL123="","",[1]Sheet1!AL123)</f>
        <v>0.10</v>
      </c>
      <c r="AL123" t="str">
        <f>IF([1]Sheet1!AM123="","",[1]Sheet1!AM123)</f>
        <v>-</v>
      </c>
      <c r="AM123" t="str">
        <f>IF([1]Sheet1!AN123="","",[1]Sheet1!AN123)</f>
        <v>-</v>
      </c>
      <c r="AN123" t="str">
        <f>IF([1]Sheet1!AO123="","",[1]Sheet1!AO123)</f>
        <v>-</v>
      </c>
      <c r="AO123" t="str">
        <f>IF([1]Sheet1!AP123="","",[1]Sheet1!AP123)</f>
        <v>VR135</v>
      </c>
      <c r="AP123" t="b">
        <f>IF([1]Sheet1!AQ123="","",[1]Sheet1!AQ123)</f>
        <v>0</v>
      </c>
      <c r="AQ123">
        <f>IF([1]Sheet1!AR123="","",[1]Sheet1!AR123)</f>
        <v>0</v>
      </c>
      <c r="AR123">
        <f>IF([1]Sheet1!AS123="","",[1]Sheet1!AS123)</f>
        <v>0</v>
      </c>
      <c r="AS123">
        <f>IF([1]Sheet1!AT123="","",[1]Sheet1!AT123)</f>
        <v>0</v>
      </c>
      <c r="AT123">
        <f>IF([1]Sheet1!AU123="","",[1]Sheet1!AU123)</f>
        <v>0</v>
      </c>
      <c r="AU123">
        <f>IF([1]Sheet1!AV123="","",[1]Sheet1!AV123)</f>
        <v>0</v>
      </c>
      <c r="AV123">
        <f>IF([1]Sheet1!AW123="","",[1]Sheet1!AW123)</f>
        <v>0</v>
      </c>
      <c r="AW123">
        <f>IF([1]Sheet1!AX123="","",[1]Sheet1!AX123)</f>
        <v>0</v>
      </c>
      <c r="AX123">
        <f>IF([1]Sheet1!AY123="","",[1]Sheet1!AY123)</f>
        <v>0</v>
      </c>
      <c r="AY123">
        <f>IF([1]Sheet1!AZ123="","",[1]Sheet1!AZ123)</f>
        <v>0</v>
      </c>
      <c r="AZ123" t="b">
        <f>IF([1]Sheet1!BA123="","",[1]Sheet1!BA123)</f>
        <v>0</v>
      </c>
      <c r="BA123" t="b">
        <f>IF([1]Sheet1!BB123="","",[1]Sheet1!BB123)</f>
        <v>0</v>
      </c>
      <c r="BB123" t="b">
        <f>IF([1]Sheet1!BC123="","",[1]Sheet1!BC123)</f>
        <v>0</v>
      </c>
      <c r="BC123" t="b">
        <f>IF([1]Sheet1!BD123="","",[1]Sheet1!BD123)</f>
        <v>0</v>
      </c>
      <c r="BD123">
        <f>IF([1]Sheet1!BE123="","",[1]Sheet1!BE123)</f>
        <v>38.89</v>
      </c>
      <c r="BE123">
        <f>IF([1]Sheet1!BF123="","",[1]Sheet1!BF123)</f>
        <v>36.75</v>
      </c>
      <c r="BF123">
        <f>IF([1]Sheet1!BG123="","",[1]Sheet1!BG123)</f>
        <v>-10.17</v>
      </c>
      <c r="BG123">
        <f>IF([1]Sheet1!BH123="","",[1]Sheet1!BH123)</f>
        <v>54.84</v>
      </c>
      <c r="BH123">
        <f>IF([1]Sheet1!BI123="","",[1]Sheet1!BI123)</f>
        <v>25.4</v>
      </c>
      <c r="BI123">
        <f>IF([1]Sheet1!BJ123="","",[1]Sheet1!BJ123)</f>
        <v>49.82</v>
      </c>
      <c r="BJ123" t="b">
        <f>IF([1]Sheet1!BK123="","",[1]Sheet1!BK123)</f>
        <v>0</v>
      </c>
      <c r="BK123">
        <f>IF([1]Sheet1!BL123="","",[1]Sheet1!BL123)</f>
        <v>0.52</v>
      </c>
      <c r="BL123">
        <f>IF([1]Sheet1!BM123="","",[1]Sheet1!BM123)</f>
        <v>-2.62</v>
      </c>
      <c r="BM123">
        <f>IF([1]Sheet1!BN123="","",[1]Sheet1!BN123)</f>
        <v>34.61</v>
      </c>
      <c r="BN123" t="str">
        <f>IF([1]Sheet1!BO123="","",[1]Sheet1!BO123)</f>
        <v>2024-02-10</v>
      </c>
      <c r="BO123" t="str">
        <f>IF([1]Sheet1!BP123="","",[1]Sheet1!BP123)</f>
        <v>FINANCIAL SERVICES</v>
      </c>
      <c r="BP123">
        <f>IF([1]Sheet1!BQ123="","",[1]Sheet1!BQ123)</f>
        <v>3180.05</v>
      </c>
      <c r="BQ123">
        <f>IF([1]Sheet1!BR123="","",[1]Sheet1!BR123)</f>
        <v>3.22</v>
      </c>
      <c r="BR123">
        <f>IF([1]Sheet1!BS123="","",[1]Sheet1!BS123)</f>
        <v>-21.45</v>
      </c>
      <c r="BS123">
        <f>IF([1]Sheet1!BT123="","",[1]Sheet1!BT123)</f>
        <v>-0.67</v>
      </c>
      <c r="BT123" t="b">
        <f>IF([1]Sheet1!BU123="","",[1]Sheet1!BU123)</f>
        <v>0</v>
      </c>
      <c r="BU123" t="b">
        <f>IF([1]Sheet1!BV123="","",[1]Sheet1!BV123)</f>
        <v>1</v>
      </c>
      <c r="BV123">
        <f>IF([1]Sheet1!BW123="","",[1]Sheet1!BW123)</f>
        <v>0</v>
      </c>
      <c r="BW123">
        <f>IF([1]Sheet1!BX123="","",[1]Sheet1!BX123)</f>
        <v>19.75</v>
      </c>
      <c r="BX123">
        <f>IF([1]Sheet1!BY123="","",[1]Sheet1!BY123)</f>
        <v>0.32</v>
      </c>
      <c r="BY123">
        <f>IF([1]Sheet1!BZ123="","",[1]Sheet1!BZ123)</f>
        <v>55.32</v>
      </c>
      <c r="BZ123">
        <f>IF([1]Sheet1!CA123="","",[1]Sheet1!CA123)</f>
        <v>3180.05</v>
      </c>
      <c r="CA123">
        <f>IF([1]Sheet1!CB123="","",[1]Sheet1!CB123)</f>
        <v>-10.17</v>
      </c>
      <c r="CB123" t="str">
        <f>IF([1]Sheet1!CC123="","",[1]Sheet1!CC123)</f>
        <v>Long Buildup</v>
      </c>
      <c r="CC123">
        <f>IF([1]Sheet1!CD123="","",[1]Sheet1!CD123)</f>
        <v>4.53</v>
      </c>
      <c r="CD123">
        <f>IF([1]Sheet1!CE123="","",[1]Sheet1!CE123)</f>
        <v>-0.67</v>
      </c>
      <c r="CE123">
        <f>IF([1]Sheet1!CF123="","",[1]Sheet1!CF123)</f>
        <v>-25.51</v>
      </c>
      <c r="CF123" t="str">
        <f>IF([1]Sheet1!CG123="","",[1]Sheet1!CG123)</f>
        <v>Short Buildup</v>
      </c>
      <c r="CG123">
        <f>IF([1]Sheet1!CH123="","",[1]Sheet1!CH123)</f>
        <v>78.97</v>
      </c>
      <c r="CH123" t="str">
        <f>IF([1]Sheet1!CI123="","",[1]Sheet1!CI123)</f>
        <v>NSE:MCX1!</v>
      </c>
      <c r="CI123">
        <f>IF([1]Sheet1!CJ123="","",[1]Sheet1!CJ123)</f>
        <v>0</v>
      </c>
      <c r="CJ123">
        <f>IF([1]Sheet1!CK123="","",[1]Sheet1!CK123)</f>
        <v>0</v>
      </c>
      <c r="CK123">
        <f>IF([1]Sheet1!CL123="","",[1]Sheet1!CL123)</f>
        <v>0</v>
      </c>
      <c r="CL123">
        <f>IF([1]Sheet1!CM123="","",[1]Sheet1!CM123)</f>
        <v>0</v>
      </c>
      <c r="CM123">
        <f>IF([1]Sheet1!CN123="","",[1]Sheet1!CN123)</f>
        <v>0</v>
      </c>
      <c r="CN123">
        <f>IF([1]Sheet1!CO123="","",[1]Sheet1!CO123)</f>
        <v>0</v>
      </c>
      <c r="CO123">
        <f>IF([1]Sheet1!CP123="","",[1]Sheet1!CP123)</f>
        <v>0</v>
      </c>
      <c r="CP123">
        <f>IF([1]Sheet1!CQ123="","",[1]Sheet1!CQ123)</f>
        <v>0</v>
      </c>
      <c r="CQ123" t="str">
        <f>IF([1]Sheet1!CR123="","",[1]Sheet1!CR123)</f>
        <v>BULLISH</v>
      </c>
      <c r="CR123" t="str">
        <f>IF([1]Sheet1!CS123="","",[1]Sheet1!CS123)</f>
        <v>BEARISH</v>
      </c>
      <c r="CS123" t="b">
        <f>IF([1]Sheet1!CT123="","",[1]Sheet1!CT123)</f>
        <v>0</v>
      </c>
      <c r="CT123" t="str">
        <f>IF([1]Sheet1!CU123="","",[1]Sheet1!CU123)</f>
        <v>na</v>
      </c>
      <c r="CU123" t="str">
        <f>IF([1]Sheet1!CV123="","",[1]Sheet1!CV123)</f>
        <v>na</v>
      </c>
      <c r="CV123" t="str">
        <f>IF([1]Sheet1!CW123="","",[1]Sheet1!CW123)</f>
        <v>na</v>
      </c>
      <c r="CW123">
        <f>IF([1]Sheet1!CX123="","",[1]Sheet1!CX123)</f>
        <v>0</v>
      </c>
      <c r="CX123">
        <f>IF([1]Sheet1!CY123="","",[1]Sheet1!CY123)</f>
        <v>0</v>
      </c>
      <c r="CY123" t="b">
        <f>IF([1]Sheet1!CZ123="","",[1]Sheet1!CZ123)</f>
        <v>0</v>
      </c>
      <c r="CZ123">
        <f>IF([1]Sheet1!DA123="","",[1]Sheet1!DA123)</f>
        <v>51.78</v>
      </c>
      <c r="DA123">
        <f>IF([1]Sheet1!DB123="","",[1]Sheet1!DB123)</f>
        <v>54.04</v>
      </c>
      <c r="DB123" t="str">
        <f>IF([1]Sheet1!DC123="","",[1]Sheet1!DC123)</f>
        <v/>
      </c>
      <c r="DC123" t="b">
        <f t="shared" si="4"/>
        <v>0</v>
      </c>
      <c r="DD123" t="b">
        <f t="shared" si="5"/>
        <v>0</v>
      </c>
      <c r="DE123" t="b">
        <f t="shared" si="6"/>
        <v>0</v>
      </c>
      <c r="DF123" t="b">
        <f t="shared" si="7"/>
        <v>0</v>
      </c>
      <c r="DG123" t="str">
        <f>IF([1]Sheet1!DH123="","",[1]Sheet1!DH123)</f>
        <v/>
      </c>
    </row>
    <row r="124" spans="1:111" x14ac:dyDescent="0.25">
      <c r="A124" t="str">
        <f>IF([1]Sheet1!B124="","",[1]Sheet1!B124)</f>
        <v>BPCL</v>
      </c>
      <c r="B124">
        <f>IF([1]Sheet1!C124="","",[1]Sheet1!C124)</f>
        <v>1800</v>
      </c>
      <c r="C124">
        <f>IF([1]Sheet1!D124="","",[1]Sheet1!D124)</f>
        <v>5</v>
      </c>
      <c r="D124">
        <f>IF([1]Sheet1!E124="","",[1]Sheet1!E124)</f>
        <v>54000</v>
      </c>
      <c r="E124" t="str">
        <f>IF([1]Sheet1!F124="","",[1]Sheet1!F124)</f>
        <v>Energy Minerals</v>
      </c>
      <c r="F124" t="str">
        <f>IF([1]Sheet1!G124="","",[1]Sheet1!G124)</f>
        <v>Oil Refining/Marketing</v>
      </c>
      <c r="G124" t="str">
        <f>IF([1]Sheet1!H124="","",[1]Sheet1!H124)</f>
        <v xml:space="preserve">BHARAT PETROLEUM CORP  LT           </v>
      </c>
      <c r="H124" t="str">
        <f>IF([1]Sheet1!I124="","",[1]Sheet1!I124)</f>
        <v>BPCL</v>
      </c>
      <c r="I124" t="str">
        <f>IF([1]Sheet1!J124="","",[1]Sheet1!J124)</f>
        <v>NSE:BPCL!1</v>
      </c>
      <c r="J124" t="str">
        <f>IF([1]Sheet1!K124="","",[1]Sheet1!K124)</f>
        <v>Bharat Petroleum Corporation Ltd.</v>
      </c>
      <c r="K124" t="str">
        <f>IF([1]Sheet1!L124="","",[1]Sheet1!L124)</f>
        <v>#fc5a5a39</v>
      </c>
      <c r="L124">
        <f>IF([1]Sheet1!M124="","",[1]Sheet1!M124)</f>
        <v>482.2</v>
      </c>
      <c r="M124">
        <f>IF([1]Sheet1!N124="","",[1]Sheet1!N124)</f>
        <v>-0.14495749999999999</v>
      </c>
      <c r="N124">
        <f>IF([1]Sheet1!O124="","",[1]Sheet1!O124)</f>
        <v>-0.7</v>
      </c>
      <c r="O124">
        <f>IF([1]Sheet1!P124="","",[1]Sheet1!P124)</f>
        <v>35517600</v>
      </c>
      <c r="P124">
        <f>IF([1]Sheet1!Q124="","",[1]Sheet1!Q124)</f>
        <v>-3.8120308000000001</v>
      </c>
      <c r="Q124">
        <f>IF([1]Sheet1!R124="","",[1]Sheet1!R124)</f>
        <v>-1407600</v>
      </c>
      <c r="R124">
        <f>IF([1]Sheet1!S124="","",[1]Sheet1!S124)</f>
        <v>3430</v>
      </c>
      <c r="S124">
        <f>IF([1]Sheet1!T124="","",[1]Sheet1!T124)</f>
        <v>-0.14495749999999999</v>
      </c>
      <c r="T124">
        <f>IF([1]Sheet1!U124="","",[1]Sheet1!U124)</f>
        <v>-5071</v>
      </c>
      <c r="U124" t="str">
        <f>IF([1]Sheet1!V124="","",[1]Sheet1!V124)</f>
        <v>Long Unwinding</v>
      </c>
      <c r="V124">
        <f>IF([1]Sheet1!W124="","",[1]Sheet1!W124)</f>
        <v>480</v>
      </c>
      <c r="W124">
        <f>IF([1]Sheet1!X124="","",[1]Sheet1!X124)</f>
        <v>475</v>
      </c>
      <c r="X124">
        <f>IF([1]Sheet1!Y124="","",[1]Sheet1!Y124)</f>
        <v>470</v>
      </c>
      <c r="Y124">
        <f>IF([1]Sheet1!Z124="","",[1]Sheet1!Z124)</f>
        <v>465</v>
      </c>
      <c r="Z124">
        <f>IF([1]Sheet1!AA124="","",[1]Sheet1!AA124)</f>
        <v>460</v>
      </c>
      <c r="AA124">
        <f>IF([1]Sheet1!AB124="","",[1]Sheet1!AB124)</f>
        <v>485</v>
      </c>
      <c r="AB124">
        <f>IF([1]Sheet1!AC124="","",[1]Sheet1!AC124)</f>
        <v>490</v>
      </c>
      <c r="AC124">
        <f>IF([1]Sheet1!AD124="","",[1]Sheet1!AD124)</f>
        <v>495</v>
      </c>
      <c r="AD124">
        <f>IF([1]Sheet1!AE124="","",[1]Sheet1!AE124)</f>
        <v>500</v>
      </c>
      <c r="AE124" t="str">
        <f>IF([1]Sheet1!AF124="","",[1]Sheet1!AF124)</f>
        <v>480.95</v>
      </c>
      <c r="AF124" t="str">
        <f>IF([1]Sheet1!AG124="","",[1]Sheet1!AG124)</f>
        <v>484.00</v>
      </c>
      <c r="AG124" t="str">
        <f>IF([1]Sheet1!AH124="","",[1]Sheet1!AH124)</f>
        <v>3.05</v>
      </c>
      <c r="AH124" t="str">
        <f>IF([1]Sheet1!AI124="","",[1]Sheet1!AI124)</f>
        <v>0.63</v>
      </c>
      <c r="AI124" t="str">
        <f>IF([1]Sheet1!AJ124="","",[1]Sheet1!AJ124)</f>
        <v>484.00</v>
      </c>
      <c r="AJ124">
        <f>IF([1]Sheet1!AK124="","",[1]Sheet1!AK124)</f>
        <v>10106</v>
      </c>
      <c r="AK124" t="str">
        <f>IF([1]Sheet1!AL124="","",[1]Sheet1!AL124)</f>
        <v>0.49</v>
      </c>
      <c r="AL124" t="str">
        <f>IF([1]Sheet1!AM124="","",[1]Sheet1!AM124)</f>
        <v>-</v>
      </c>
      <c r="AM124" t="str">
        <f>IF([1]Sheet1!AN124="","",[1]Sheet1!AN124)</f>
        <v>-</v>
      </c>
      <c r="AN124" t="str">
        <f>IF([1]Sheet1!AO124="","",[1]Sheet1!AO124)</f>
        <v>-</v>
      </c>
      <c r="AO124" t="str">
        <f>IF([1]Sheet1!AP124="","",[1]Sheet1!AP124)</f>
        <v>VR45</v>
      </c>
      <c r="AP124" t="b">
        <f>IF([1]Sheet1!AQ124="","",[1]Sheet1!AQ124)</f>
        <v>0</v>
      </c>
      <c r="AQ124">
        <f>IF([1]Sheet1!AR124="","",[1]Sheet1!AR124)</f>
        <v>0</v>
      </c>
      <c r="AR124">
        <f>IF([1]Sheet1!AS124="","",[1]Sheet1!AS124)</f>
        <v>0</v>
      </c>
      <c r="AS124">
        <f>IF([1]Sheet1!AT124="","",[1]Sheet1!AT124)</f>
        <v>0</v>
      </c>
      <c r="AT124">
        <f>IF([1]Sheet1!AU124="","",[1]Sheet1!AU124)</f>
        <v>0</v>
      </c>
      <c r="AU124">
        <f>IF([1]Sheet1!AV124="","",[1]Sheet1!AV124)</f>
        <v>0</v>
      </c>
      <c r="AV124">
        <f>IF([1]Sheet1!AW124="","",[1]Sheet1!AW124)</f>
        <v>0</v>
      </c>
      <c r="AW124">
        <f>IF([1]Sheet1!AX124="","",[1]Sheet1!AX124)</f>
        <v>0</v>
      </c>
      <c r="AX124">
        <f>IF([1]Sheet1!AY124="","",[1]Sheet1!AY124)</f>
        <v>0</v>
      </c>
      <c r="AY124">
        <f>IF([1]Sheet1!AZ124="","",[1]Sheet1!AZ124)</f>
        <v>0</v>
      </c>
      <c r="AZ124" t="b">
        <f>IF([1]Sheet1!BA124="","",[1]Sheet1!BA124)</f>
        <v>0</v>
      </c>
      <c r="BA124" t="b">
        <f>IF([1]Sheet1!BB124="","",[1]Sheet1!BB124)</f>
        <v>0</v>
      </c>
      <c r="BB124" t="b">
        <f>IF([1]Sheet1!BC124="","",[1]Sheet1!BC124)</f>
        <v>0</v>
      </c>
      <c r="BC124" t="b">
        <f>IF([1]Sheet1!BD124="","",[1]Sheet1!BD124)</f>
        <v>0</v>
      </c>
      <c r="BD124">
        <f>IF([1]Sheet1!BE124="","",[1]Sheet1!BE124)</f>
        <v>26.86</v>
      </c>
      <c r="BE124">
        <f>IF([1]Sheet1!BF124="","",[1]Sheet1!BF124)</f>
        <v>27.81</v>
      </c>
      <c r="BF124">
        <f>IF([1]Sheet1!BG124="","",[1]Sheet1!BG124)</f>
        <v>-10.78</v>
      </c>
      <c r="BG124">
        <f>IF([1]Sheet1!BH124="","",[1]Sheet1!BH124)</f>
        <v>82.26</v>
      </c>
      <c r="BH124">
        <f>IF([1]Sheet1!BI124="","",[1]Sheet1!BI124)</f>
        <v>42.86</v>
      </c>
      <c r="BI124">
        <f>IF([1]Sheet1!BJ124="","",[1]Sheet1!BJ124)</f>
        <v>49.19</v>
      </c>
      <c r="BJ124" t="b">
        <f>IF([1]Sheet1!BK124="","",[1]Sheet1!BK124)</f>
        <v>1</v>
      </c>
      <c r="BK124">
        <f>IF([1]Sheet1!BL124="","",[1]Sheet1!BL124)</f>
        <v>0.85</v>
      </c>
      <c r="BL124">
        <f>IF([1]Sheet1!BM124="","",[1]Sheet1!BM124)</f>
        <v>21.15</v>
      </c>
      <c r="BM124">
        <f>IF([1]Sheet1!BN124="","",[1]Sheet1!BN124)</f>
        <v>28.77</v>
      </c>
      <c r="BN124" t="str">
        <f>IF([1]Sheet1!BO124="","",[1]Sheet1!BO124)</f>
        <v>2024-01-29</v>
      </c>
      <c r="BO124" t="str">
        <f>IF([1]Sheet1!BP124="","",[1]Sheet1!BP124)</f>
        <v>ENERGY</v>
      </c>
      <c r="BP124">
        <f>IF([1]Sheet1!BQ124="","",[1]Sheet1!BQ124)</f>
        <v>481.4</v>
      </c>
      <c r="BQ124">
        <f>IF([1]Sheet1!BR124="","",[1]Sheet1!BR124)</f>
        <v>1.95</v>
      </c>
      <c r="BR124">
        <f>IF([1]Sheet1!BS124="","",[1]Sheet1!BS124)</f>
        <v>-1.5</v>
      </c>
      <c r="BS124">
        <f>IF([1]Sheet1!BT124="","",[1]Sheet1!BT124)</f>
        <v>-0.31</v>
      </c>
      <c r="BT124" t="b">
        <f>IF([1]Sheet1!BU124="","",[1]Sheet1!BU124)</f>
        <v>0</v>
      </c>
      <c r="BU124" t="b">
        <f>IF([1]Sheet1!BV124="","",[1]Sheet1!BV124)</f>
        <v>1</v>
      </c>
      <c r="BV124" t="str">
        <f>IF([1]Sheet1!BW124="","",[1]Sheet1!BW124)</f>
        <v>BULLISH</v>
      </c>
      <c r="BW124">
        <f>IF([1]Sheet1!BX124="","",[1]Sheet1!BX124)</f>
        <v>10.87</v>
      </c>
      <c r="BX124">
        <f>IF([1]Sheet1!BY124="","",[1]Sheet1!BY124)</f>
        <v>4.29</v>
      </c>
      <c r="BY124">
        <f>IF([1]Sheet1!BZ124="","",[1]Sheet1!BZ124)</f>
        <v>42.03</v>
      </c>
      <c r="BZ124">
        <f>IF([1]Sheet1!CA124="","",[1]Sheet1!CA124)</f>
        <v>481.4</v>
      </c>
      <c r="CA124">
        <f>IF([1]Sheet1!CB124="","",[1]Sheet1!CB124)</f>
        <v>-10.78</v>
      </c>
      <c r="CB124" t="str">
        <f>IF([1]Sheet1!CC124="","",[1]Sheet1!CC124)</f>
        <v>Significant Long Buildup</v>
      </c>
      <c r="CC124">
        <f>IF([1]Sheet1!CD124="","",[1]Sheet1!CD124)</f>
        <v>4.25</v>
      </c>
      <c r="CD124">
        <f>IF([1]Sheet1!CE124="","",[1]Sheet1!CE124)</f>
        <v>-0.31</v>
      </c>
      <c r="CE124">
        <f>IF([1]Sheet1!CF124="","",[1]Sheet1!CF124)</f>
        <v>-58.33</v>
      </c>
      <c r="CF124" t="str">
        <f>IF([1]Sheet1!CG124="","",[1]Sheet1!CG124)</f>
        <v>Short Buildup</v>
      </c>
      <c r="CG124">
        <f>IF([1]Sheet1!CH124="","",[1]Sheet1!CH124)</f>
        <v>97.62</v>
      </c>
      <c r="CH124" t="str">
        <f>IF([1]Sheet1!CI124="","",[1]Sheet1!CI124)</f>
        <v>NSE:BPCL1!</v>
      </c>
      <c r="CI124">
        <f>IF([1]Sheet1!CJ124="","",[1]Sheet1!CJ124)</f>
        <v>55</v>
      </c>
      <c r="CJ124">
        <f>IF([1]Sheet1!CK124="","",[1]Sheet1!CK124)</f>
        <v>457.9</v>
      </c>
      <c r="CK124">
        <f>IF([1]Sheet1!CL124="","",[1]Sheet1!CL124)</f>
        <v>62</v>
      </c>
      <c r="CL124">
        <f>IF([1]Sheet1!CM124="","",[1]Sheet1!CM124)</f>
        <v>447.2</v>
      </c>
      <c r="CM124" t="str">
        <f>IF([1]Sheet1!CN124="","",[1]Sheet1!CN124)</f>
        <v>Buy</v>
      </c>
      <c r="CN124" t="str">
        <f>IF([1]Sheet1!CO124="","",[1]Sheet1!CO124)</f>
        <v>LAST_LOSER</v>
      </c>
      <c r="CO124">
        <f>IF([1]Sheet1!CP124="","",[1]Sheet1!CP124)</f>
        <v>38</v>
      </c>
      <c r="CP124">
        <f>IF([1]Sheet1!CQ124="","",[1]Sheet1!CQ124)</f>
        <v>455</v>
      </c>
      <c r="CQ124" t="str">
        <f>IF([1]Sheet1!CR124="","",[1]Sheet1!CR124)</f>
        <v>BULLISH</v>
      </c>
      <c r="CR124" t="str">
        <f>IF([1]Sheet1!CS124="","",[1]Sheet1!CS124)</f>
        <v>BEARISH</v>
      </c>
      <c r="CS124" t="b">
        <f>IF([1]Sheet1!CT124="","",[1]Sheet1!CT124)</f>
        <v>1</v>
      </c>
      <c r="CT124" t="str">
        <f>IF([1]Sheet1!CU124="","",[1]Sheet1!CU124)</f>
        <v>BULLISH_ALIGNMENT</v>
      </c>
      <c r="CU124" t="str">
        <f>IF([1]Sheet1!CV124="","",[1]Sheet1!CV124)</f>
        <v>na</v>
      </c>
      <c r="CV124" t="str">
        <f>IF([1]Sheet1!CW124="","",[1]Sheet1!CW124)</f>
        <v>BULLISH</v>
      </c>
      <c r="CW124">
        <f>IF([1]Sheet1!CX124="","",[1]Sheet1!CX124)</f>
        <v>10</v>
      </c>
      <c r="CX124">
        <f>IF([1]Sheet1!CY124="","",[1]Sheet1!CY124)</f>
        <v>77</v>
      </c>
      <c r="CY124" t="b">
        <f>IF([1]Sheet1!CZ124="","",[1]Sheet1!CZ124)</f>
        <v>0</v>
      </c>
      <c r="CZ124">
        <f>IF([1]Sheet1!DA124="","",[1]Sheet1!DA124)</f>
        <v>44.86</v>
      </c>
      <c r="DA124">
        <f>IF([1]Sheet1!DB124="","",[1]Sheet1!DB124)</f>
        <v>44.92</v>
      </c>
      <c r="DB124" t="str">
        <f>IF([1]Sheet1!DC124="","",[1]Sheet1!DC124)</f>
        <v/>
      </c>
      <c r="DC124" t="b">
        <f t="shared" si="4"/>
        <v>0</v>
      </c>
      <c r="DD124" t="b">
        <f t="shared" si="5"/>
        <v>0</v>
      </c>
      <c r="DE124" t="b">
        <f t="shared" si="6"/>
        <v>0</v>
      </c>
      <c r="DF124" t="b">
        <f t="shared" si="7"/>
        <v>0</v>
      </c>
      <c r="DG124" t="str">
        <f>IF([1]Sheet1!DH124="","",[1]Sheet1!DH124)</f>
        <v/>
      </c>
    </row>
    <row r="125" spans="1:111" x14ac:dyDescent="0.25">
      <c r="A125" t="str">
        <f>IF([1]Sheet1!B125="","",[1]Sheet1!B125)</f>
        <v>UBL</v>
      </c>
      <c r="B125">
        <f>IF([1]Sheet1!C125="","",[1]Sheet1!C125)</f>
        <v>400</v>
      </c>
      <c r="C125">
        <f>IF([1]Sheet1!D125="","",[1]Sheet1!D125)</f>
        <v>20</v>
      </c>
      <c r="D125">
        <f>IF([1]Sheet1!E125="","",[1]Sheet1!E125)</f>
        <v>16000</v>
      </c>
      <c r="E125" t="str">
        <f>IF([1]Sheet1!F125="","",[1]Sheet1!F125)</f>
        <v>Consumer Non-Durables</v>
      </c>
      <c r="F125" t="str">
        <f>IF([1]Sheet1!G125="","",[1]Sheet1!G125)</f>
        <v>Beverages: Alcoholic</v>
      </c>
      <c r="G125" t="str">
        <f>IF([1]Sheet1!H125="","",[1]Sheet1!H125)</f>
        <v xml:space="preserve">UNITED BREWERIES LTD                </v>
      </c>
      <c r="H125" t="str">
        <f>IF([1]Sheet1!I125="","",[1]Sheet1!I125)</f>
        <v>UBL</v>
      </c>
      <c r="I125" t="str">
        <f>IF([1]Sheet1!J125="","",[1]Sheet1!J125)</f>
        <v>NSE:UBL!1</v>
      </c>
      <c r="J125" t="str">
        <f>IF([1]Sheet1!K125="","",[1]Sheet1!K125)</f>
        <v>United Breweries Ltd.</v>
      </c>
      <c r="K125" t="str">
        <f>IF([1]Sheet1!L125="","",[1]Sheet1!L125)</f>
        <v>#fc5a5a37</v>
      </c>
      <c r="L125">
        <f>IF([1]Sheet1!M125="","",[1]Sheet1!M125)</f>
        <v>1845.3</v>
      </c>
      <c r="M125">
        <f>IF([1]Sheet1!N125="","",[1]Sheet1!N125)</f>
        <v>-0.1082661</v>
      </c>
      <c r="N125">
        <f>IF([1]Sheet1!O125="","",[1]Sheet1!O125)</f>
        <v>-2</v>
      </c>
      <c r="O125">
        <f>IF([1]Sheet1!P125="","",[1]Sheet1!P125)</f>
        <v>2392800</v>
      </c>
      <c r="P125">
        <f>IF([1]Sheet1!Q125="","",[1]Sheet1!Q125)</f>
        <v>-2.4938875</v>
      </c>
      <c r="Q125">
        <f>IF([1]Sheet1!R125="","",[1]Sheet1!R125)</f>
        <v>-61200</v>
      </c>
      <c r="R125">
        <f>IF([1]Sheet1!S125="","",[1]Sheet1!S125)</f>
        <v>1163</v>
      </c>
      <c r="S125">
        <f>IF([1]Sheet1!T125="","",[1]Sheet1!T125)</f>
        <v>-0.1082661</v>
      </c>
      <c r="T125">
        <f>IF([1]Sheet1!U125="","",[1]Sheet1!U125)</f>
        <v>-188</v>
      </c>
      <c r="U125" t="str">
        <f>IF([1]Sheet1!V125="","",[1]Sheet1!V125)</f>
        <v>Long Unwinding</v>
      </c>
      <c r="V125">
        <f>IF([1]Sheet1!W125="","",[1]Sheet1!W125)</f>
        <v>1840</v>
      </c>
      <c r="W125">
        <f>IF([1]Sheet1!X125="","",[1]Sheet1!X125)</f>
        <v>1820</v>
      </c>
      <c r="X125">
        <f>IF([1]Sheet1!Y125="","",[1]Sheet1!Y125)</f>
        <v>1800</v>
      </c>
      <c r="Y125">
        <f>IF([1]Sheet1!Z125="","",[1]Sheet1!Z125)</f>
        <v>1780</v>
      </c>
      <c r="Z125">
        <f>IF([1]Sheet1!AA125="","",[1]Sheet1!AA125)</f>
        <v>1760</v>
      </c>
      <c r="AA125">
        <f>IF([1]Sheet1!AB125="","",[1]Sheet1!AB125)</f>
        <v>1860</v>
      </c>
      <c r="AB125">
        <f>IF([1]Sheet1!AC125="","",[1]Sheet1!AC125)</f>
        <v>1880</v>
      </c>
      <c r="AC125">
        <f>IF([1]Sheet1!AD125="","",[1]Sheet1!AD125)</f>
        <v>1900</v>
      </c>
      <c r="AD125">
        <f>IF([1]Sheet1!AE125="","",[1]Sheet1!AE125)</f>
        <v>1920</v>
      </c>
      <c r="AE125" t="str">
        <f>IF([1]Sheet1!AF125="","",[1]Sheet1!AF125)</f>
        <v>1,844.80</v>
      </c>
      <c r="AF125" t="str">
        <f>IF([1]Sheet1!AG125="","",[1]Sheet1!AG125)</f>
        <v>1,850.35</v>
      </c>
      <c r="AG125" t="str">
        <f>IF([1]Sheet1!AH125="","",[1]Sheet1!AH125)</f>
        <v>5.55</v>
      </c>
      <c r="AH125" t="str">
        <f>IF([1]Sheet1!AI125="","",[1]Sheet1!AI125)</f>
        <v>0.30</v>
      </c>
      <c r="AI125" t="str">
        <f>IF([1]Sheet1!AJ125="","",[1]Sheet1!AJ125)</f>
        <v>1,850.35</v>
      </c>
      <c r="AJ125">
        <f>IF([1]Sheet1!AK125="","",[1]Sheet1!AK125)</f>
        <v>154</v>
      </c>
      <c r="AK125" t="str">
        <f>IF([1]Sheet1!AL125="","",[1]Sheet1!AL125)</f>
        <v>0.03</v>
      </c>
      <c r="AL125" t="str">
        <f>IF([1]Sheet1!AM125="","",[1]Sheet1!AM125)</f>
        <v>-</v>
      </c>
      <c r="AM125" t="str">
        <f>IF([1]Sheet1!AN125="","",[1]Sheet1!AN125)</f>
        <v>-</v>
      </c>
      <c r="AN125" t="str">
        <f>IF([1]Sheet1!AO125="","",[1]Sheet1!AO125)</f>
        <v>-</v>
      </c>
      <c r="AO125" t="str">
        <f>IF([1]Sheet1!AP125="","",[1]Sheet1!AP125)</f>
        <v>VR156</v>
      </c>
      <c r="AP125" t="b">
        <f>IF([1]Sheet1!AQ125="","",[1]Sheet1!AQ125)</f>
        <v>0</v>
      </c>
      <c r="AQ125">
        <f>IF([1]Sheet1!AR125="","",[1]Sheet1!AR125)</f>
        <v>0</v>
      </c>
      <c r="AR125">
        <f>IF([1]Sheet1!AS125="","",[1]Sheet1!AS125)</f>
        <v>0</v>
      </c>
      <c r="AS125">
        <f>IF([1]Sheet1!AT125="","",[1]Sheet1!AT125)</f>
        <v>0</v>
      </c>
      <c r="AT125">
        <f>IF([1]Sheet1!AU125="","",[1]Sheet1!AU125)</f>
        <v>0</v>
      </c>
      <c r="AU125">
        <f>IF([1]Sheet1!AV125="","",[1]Sheet1!AV125)</f>
        <v>0</v>
      </c>
      <c r="AV125">
        <f>IF([1]Sheet1!AW125="","",[1]Sheet1!AW125)</f>
        <v>0</v>
      </c>
      <c r="AW125">
        <f>IF([1]Sheet1!AX125="","",[1]Sheet1!AX125)</f>
        <v>0</v>
      </c>
      <c r="AX125">
        <f>IF([1]Sheet1!AY125="","",[1]Sheet1!AY125)</f>
        <v>0</v>
      </c>
      <c r="AY125">
        <f>IF([1]Sheet1!AZ125="","",[1]Sheet1!AZ125)</f>
        <v>0</v>
      </c>
      <c r="AZ125" t="b">
        <f>IF([1]Sheet1!BA125="","",[1]Sheet1!BA125)</f>
        <v>0</v>
      </c>
      <c r="BA125" t="b">
        <f>IF([1]Sheet1!BB125="","",[1]Sheet1!BB125)</f>
        <v>0</v>
      </c>
      <c r="BB125" t="b">
        <f>IF([1]Sheet1!BC125="","",[1]Sheet1!BC125)</f>
        <v>0</v>
      </c>
      <c r="BC125" t="b">
        <f>IF([1]Sheet1!BD125="","",[1]Sheet1!BD125)</f>
        <v>0</v>
      </c>
      <c r="BD125">
        <f>IF([1]Sheet1!BE125="","",[1]Sheet1!BE125)</f>
        <v>31.16</v>
      </c>
      <c r="BE125">
        <f>IF([1]Sheet1!BF125="","",[1]Sheet1!BF125)</f>
        <v>32.67</v>
      </c>
      <c r="BF125">
        <f>IF([1]Sheet1!BG125="","",[1]Sheet1!BG125)</f>
        <v>4.28</v>
      </c>
      <c r="BG125">
        <f>IF([1]Sheet1!BH125="","",[1]Sheet1!BH125)</f>
        <v>95.16</v>
      </c>
      <c r="BH125">
        <f>IF([1]Sheet1!BI125="","",[1]Sheet1!BI125)</f>
        <v>93.65</v>
      </c>
      <c r="BI125">
        <f>IF([1]Sheet1!BJ125="","",[1]Sheet1!BJ125)</f>
        <v>83.03</v>
      </c>
      <c r="BJ125" t="b">
        <f>IF([1]Sheet1!BK125="","",[1]Sheet1!BK125)</f>
        <v>1</v>
      </c>
      <c r="BK125">
        <f>IF([1]Sheet1!BL125="","",[1]Sheet1!BL125)</f>
        <v>0.49</v>
      </c>
      <c r="BL125">
        <f>IF([1]Sheet1!BM125="","",[1]Sheet1!BM125)</f>
        <v>8.9</v>
      </c>
      <c r="BM125">
        <f>IF([1]Sheet1!BN125="","",[1]Sheet1!BN125)</f>
        <v>34.17</v>
      </c>
      <c r="BN125">
        <f>IF([1]Sheet1!BO125="","",[1]Sheet1!BO125)</f>
        <v>0</v>
      </c>
      <c r="BO125" t="str">
        <f>IF([1]Sheet1!BP125="","",[1]Sheet1!BP125)</f>
        <v>FMCG</v>
      </c>
      <c r="BP125">
        <f>IF([1]Sheet1!BQ125="","",[1]Sheet1!BQ125)</f>
        <v>1848.45</v>
      </c>
      <c r="BQ125">
        <f>IF([1]Sheet1!BR125="","",[1]Sheet1!BR125)</f>
        <v>2.48</v>
      </c>
      <c r="BR125">
        <f>IF([1]Sheet1!BS125="","",[1]Sheet1!BS125)</f>
        <v>1.1499999999999999</v>
      </c>
      <c r="BS125">
        <f>IF([1]Sheet1!BT125="","",[1]Sheet1!BT125)</f>
        <v>0.06</v>
      </c>
      <c r="BT125" t="b">
        <f>IF([1]Sheet1!BU125="","",[1]Sheet1!BU125)</f>
        <v>1</v>
      </c>
      <c r="BU125" t="b">
        <f>IF([1]Sheet1!BV125="","",[1]Sheet1!BV125)</f>
        <v>0</v>
      </c>
      <c r="BV125" t="str">
        <f>IF([1]Sheet1!BW125="","",[1]Sheet1!BW125)</f>
        <v>BEARISH</v>
      </c>
      <c r="BW125">
        <f>IF([1]Sheet1!BX125="","",[1]Sheet1!BX125)</f>
        <v>-12.54</v>
      </c>
      <c r="BX125">
        <f>IF([1]Sheet1!BY125="","",[1]Sheet1!BY125)</f>
        <v>1.24</v>
      </c>
      <c r="BY125">
        <f>IF([1]Sheet1!BZ125="","",[1]Sheet1!BZ125)</f>
        <v>57.67</v>
      </c>
      <c r="BZ125">
        <f>IF([1]Sheet1!CA125="","",[1]Sheet1!CA125)</f>
        <v>1848.45</v>
      </c>
      <c r="CA125">
        <f>IF([1]Sheet1!CB125="","",[1]Sheet1!CB125)</f>
        <v>4.25</v>
      </c>
      <c r="CB125" t="str">
        <f>IF([1]Sheet1!CC125="","",[1]Sheet1!CC125)</f>
        <v>Short Covering</v>
      </c>
      <c r="CC125">
        <f>IF([1]Sheet1!CD125="","",[1]Sheet1!CD125)</f>
        <v>2.14</v>
      </c>
      <c r="CD125">
        <f>IF([1]Sheet1!CE125="","",[1]Sheet1!CE125)</f>
        <v>0.06</v>
      </c>
      <c r="CE125">
        <f>IF([1]Sheet1!CF125="","",[1]Sheet1!CF125)</f>
        <v>-19.22</v>
      </c>
      <c r="CF125" t="str">
        <f>IF([1]Sheet1!CG125="","",[1]Sheet1!CG125)</f>
        <v>Long Buildup</v>
      </c>
      <c r="CG125">
        <f>IF([1]Sheet1!CH125="","",[1]Sheet1!CH125)</f>
        <v>79.760000000000005</v>
      </c>
      <c r="CH125" t="str">
        <f>IF([1]Sheet1!CI125="","",[1]Sheet1!CI125)</f>
        <v>NSE:UBL1!</v>
      </c>
      <c r="CI125">
        <f>IF([1]Sheet1!CJ125="","",[1]Sheet1!CJ125)</f>
        <v>34</v>
      </c>
      <c r="CJ125">
        <f>IF([1]Sheet1!CK125="","",[1]Sheet1!CK125)</f>
        <v>1831.5</v>
      </c>
      <c r="CK125">
        <f>IF([1]Sheet1!CL125="","",[1]Sheet1!CL125)</f>
        <v>274</v>
      </c>
      <c r="CL125">
        <f>IF([1]Sheet1!CM125="","",[1]Sheet1!CM125)</f>
        <v>1586.8</v>
      </c>
      <c r="CM125" t="str">
        <f>IF([1]Sheet1!CN125="","",[1]Sheet1!CN125)</f>
        <v>Buy</v>
      </c>
      <c r="CN125" t="str">
        <f>IF([1]Sheet1!CO125="","",[1]Sheet1!CO125)</f>
        <v>LAST_LOSER</v>
      </c>
      <c r="CO125">
        <f>IF([1]Sheet1!CP125="","",[1]Sheet1!CP125)</f>
        <v>8</v>
      </c>
      <c r="CP125">
        <f>IF([1]Sheet1!CQ125="","",[1]Sheet1!CQ125)</f>
        <v>1800</v>
      </c>
      <c r="CQ125" t="str">
        <f>IF([1]Sheet1!CR125="","",[1]Sheet1!CR125)</f>
        <v>BULLISH</v>
      </c>
      <c r="CR125" t="str">
        <f>IF([1]Sheet1!CS125="","",[1]Sheet1!CS125)</f>
        <v>BULLISH</v>
      </c>
      <c r="CS125" t="b">
        <f>IF([1]Sheet1!CT125="","",[1]Sheet1!CT125)</f>
        <v>0</v>
      </c>
      <c r="CT125" t="str">
        <f>IF([1]Sheet1!CU125="","",[1]Sheet1!CU125)</f>
        <v>na</v>
      </c>
      <c r="CU125" t="str">
        <f>IF([1]Sheet1!CV125="","",[1]Sheet1!CV125)</f>
        <v>na</v>
      </c>
      <c r="CV125" t="str">
        <f>IF([1]Sheet1!CW125="","",[1]Sheet1!CW125)</f>
        <v>BULLISH</v>
      </c>
      <c r="CW125">
        <f>IF([1]Sheet1!CX125="","",[1]Sheet1!CX125)</f>
        <v>6</v>
      </c>
      <c r="CX125">
        <f>IF([1]Sheet1!CY125="","",[1]Sheet1!CY125)</f>
        <v>306</v>
      </c>
      <c r="CY125" t="b">
        <f>IF([1]Sheet1!CZ125="","",[1]Sheet1!CZ125)</f>
        <v>0</v>
      </c>
      <c r="CZ125">
        <f>IF([1]Sheet1!DA125="","",[1]Sheet1!DA125)</f>
        <v>28.49</v>
      </c>
      <c r="DA125">
        <f>IF([1]Sheet1!DB125="","",[1]Sheet1!DB125)</f>
        <v>29.56</v>
      </c>
      <c r="DB125" t="str">
        <f>IF([1]Sheet1!DC125="","",[1]Sheet1!DC125)</f>
        <v/>
      </c>
      <c r="DC125" t="b">
        <f t="shared" si="4"/>
        <v>0</v>
      </c>
      <c r="DD125" t="b">
        <f t="shared" si="5"/>
        <v>0</v>
      </c>
      <c r="DE125" t="b">
        <f t="shared" si="6"/>
        <v>0</v>
      </c>
      <c r="DF125" t="b">
        <f t="shared" si="7"/>
        <v>0</v>
      </c>
      <c r="DG125" t="str">
        <f>IF([1]Sheet1!DH125="","",[1]Sheet1!DH125)</f>
        <v/>
      </c>
    </row>
    <row r="126" spans="1:111" x14ac:dyDescent="0.25">
      <c r="A126" t="str">
        <f>IF([1]Sheet1!B126="","",[1]Sheet1!B126)</f>
        <v>BHARTIARTL</v>
      </c>
      <c r="B126">
        <f>IF([1]Sheet1!C126="","",[1]Sheet1!C126)</f>
        <v>950</v>
      </c>
      <c r="C126">
        <f>IF([1]Sheet1!D126="","",[1]Sheet1!D126)</f>
        <v>10</v>
      </c>
      <c r="D126">
        <f>IF([1]Sheet1!E126="","",[1]Sheet1!E126)</f>
        <v>28500</v>
      </c>
      <c r="E126" t="str">
        <f>IF([1]Sheet1!F126="","",[1]Sheet1!F126)</f>
        <v>Communications</v>
      </c>
      <c r="F126" t="str">
        <f>IF([1]Sheet1!G126="","",[1]Sheet1!G126)</f>
        <v>Wireless Telecommunications</v>
      </c>
      <c r="G126" t="str">
        <f>IF([1]Sheet1!H126="","",[1]Sheet1!H126)</f>
        <v xml:space="preserve">BHARTI AIRTEL LIMITED               </v>
      </c>
      <c r="H126" t="str">
        <f>IF([1]Sheet1!I126="","",[1]Sheet1!I126)</f>
        <v>BHARTIARTL</v>
      </c>
      <c r="I126" t="str">
        <f>IF([1]Sheet1!J126="","",[1]Sheet1!J126)</f>
        <v>NSE:BHARTIARTL!1</v>
      </c>
      <c r="J126" t="str">
        <f>IF([1]Sheet1!K126="","",[1]Sheet1!K126)</f>
        <v>Bharti Airtel Ltd.</v>
      </c>
      <c r="K126" t="str">
        <f>IF([1]Sheet1!L126="","",[1]Sheet1!L126)</f>
        <v>#fc5a5a36</v>
      </c>
      <c r="L126">
        <f>IF([1]Sheet1!M126="","",[1]Sheet1!M126)</f>
        <v>1122.5999999999999</v>
      </c>
      <c r="M126">
        <f>IF([1]Sheet1!N126="","",[1]Sheet1!N126)</f>
        <v>-9.7890900000000003E-2</v>
      </c>
      <c r="N126">
        <f>IF([1]Sheet1!O126="","",[1]Sheet1!O126)</f>
        <v>-1.1000000000000001</v>
      </c>
      <c r="O126">
        <f>IF([1]Sheet1!P126="","",[1]Sheet1!P126)</f>
        <v>27882500</v>
      </c>
      <c r="P126">
        <f>IF([1]Sheet1!Q126="","",[1]Sheet1!Q126)</f>
        <v>-2.3392007000000001</v>
      </c>
      <c r="Q126">
        <f>IF([1]Sheet1!R126="","",[1]Sheet1!R126)</f>
        <v>-667850</v>
      </c>
      <c r="R126">
        <f>IF([1]Sheet1!S126="","",[1]Sheet1!S126)</f>
        <v>4820</v>
      </c>
      <c r="S126">
        <f>IF([1]Sheet1!T126="","",[1]Sheet1!T126)</f>
        <v>-9.7890900000000003E-2</v>
      </c>
      <c r="T126">
        <f>IF([1]Sheet1!U126="","",[1]Sheet1!U126)</f>
        <v>-8404</v>
      </c>
      <c r="U126" t="str">
        <f>IF([1]Sheet1!V126="","",[1]Sheet1!V126)</f>
        <v>Long Unwinding</v>
      </c>
      <c r="V126">
        <f>IF([1]Sheet1!W126="","",[1]Sheet1!W126)</f>
        <v>1120</v>
      </c>
      <c r="W126">
        <f>IF([1]Sheet1!X126="","",[1]Sheet1!X126)</f>
        <v>1110</v>
      </c>
      <c r="X126">
        <f>IF([1]Sheet1!Y126="","",[1]Sheet1!Y126)</f>
        <v>1100</v>
      </c>
      <c r="Y126">
        <f>IF([1]Sheet1!Z126="","",[1]Sheet1!Z126)</f>
        <v>1090</v>
      </c>
      <c r="Z126">
        <f>IF([1]Sheet1!AA126="","",[1]Sheet1!AA126)</f>
        <v>1080</v>
      </c>
      <c r="AA126">
        <f>IF([1]Sheet1!AB126="","",[1]Sheet1!AB126)</f>
        <v>1130</v>
      </c>
      <c r="AB126">
        <f>IF([1]Sheet1!AC126="","",[1]Sheet1!AC126)</f>
        <v>1140</v>
      </c>
      <c r="AC126">
        <f>IF([1]Sheet1!AD126="","",[1]Sheet1!AD126)</f>
        <v>1150</v>
      </c>
      <c r="AD126">
        <f>IF([1]Sheet1!AE126="","",[1]Sheet1!AE126)</f>
        <v>1160</v>
      </c>
      <c r="AE126" t="str">
        <f>IF([1]Sheet1!AF126="","",[1]Sheet1!AF126)</f>
        <v>1,125.00</v>
      </c>
      <c r="AF126" t="str">
        <f>IF([1]Sheet1!AG126="","",[1]Sheet1!AG126)</f>
        <v>1,128.05</v>
      </c>
      <c r="AG126" t="str">
        <f>IF([1]Sheet1!AH126="","",[1]Sheet1!AH126)</f>
        <v>3.05</v>
      </c>
      <c r="AH126" t="str">
        <f>IF([1]Sheet1!AI126="","",[1]Sheet1!AI126)</f>
        <v>0.27</v>
      </c>
      <c r="AI126" t="str">
        <f>IF([1]Sheet1!AJ126="","",[1]Sheet1!AJ126)</f>
        <v>1,128.05</v>
      </c>
      <c r="AJ126">
        <f>IF([1]Sheet1!AK126="","",[1]Sheet1!AK126)</f>
        <v>2494</v>
      </c>
      <c r="AK126" t="str">
        <f>IF([1]Sheet1!AL126="","",[1]Sheet1!AL126)</f>
        <v>0.28</v>
      </c>
      <c r="AL126" t="str">
        <f>IF([1]Sheet1!AM126="","",[1]Sheet1!AM126)</f>
        <v>-</v>
      </c>
      <c r="AM126" t="str">
        <f>IF([1]Sheet1!AN126="","",[1]Sheet1!AN126)</f>
        <v>-</v>
      </c>
      <c r="AN126" t="str">
        <f>IF([1]Sheet1!AO126="","",[1]Sheet1!AO126)</f>
        <v>-</v>
      </c>
      <c r="AO126" t="str">
        <f>IF([1]Sheet1!AP126="","",[1]Sheet1!AP126)</f>
        <v>VR75</v>
      </c>
      <c r="AP126" t="b">
        <f>IF([1]Sheet1!AQ126="","",[1]Sheet1!AQ126)</f>
        <v>0</v>
      </c>
      <c r="AQ126">
        <f>IF([1]Sheet1!AR126="","",[1]Sheet1!AR126)</f>
        <v>0</v>
      </c>
      <c r="AR126">
        <f>IF([1]Sheet1!AS126="","",[1]Sheet1!AS126)</f>
        <v>0</v>
      </c>
      <c r="AS126">
        <f>IF([1]Sheet1!AT126="","",[1]Sheet1!AT126)</f>
        <v>0</v>
      </c>
      <c r="AT126">
        <f>IF([1]Sheet1!AU126="","",[1]Sheet1!AU126)</f>
        <v>0</v>
      </c>
      <c r="AU126">
        <f>IF([1]Sheet1!AV126="","",[1]Sheet1!AV126)</f>
        <v>0</v>
      </c>
      <c r="AV126">
        <f>IF([1]Sheet1!AW126="","",[1]Sheet1!AW126)</f>
        <v>0</v>
      </c>
      <c r="AW126">
        <f>IF([1]Sheet1!AX126="","",[1]Sheet1!AX126)</f>
        <v>0</v>
      </c>
      <c r="AX126">
        <f>IF([1]Sheet1!AY126="","",[1]Sheet1!AY126)</f>
        <v>0</v>
      </c>
      <c r="AY126">
        <f>IF([1]Sheet1!AZ126="","",[1]Sheet1!AZ126)</f>
        <v>0</v>
      </c>
      <c r="AZ126" t="b">
        <f>IF([1]Sheet1!BA126="","",[1]Sheet1!BA126)</f>
        <v>0</v>
      </c>
      <c r="BA126" t="b">
        <f>IF([1]Sheet1!BB126="","",[1]Sheet1!BB126)</f>
        <v>0</v>
      </c>
      <c r="BB126" t="b">
        <f>IF([1]Sheet1!BC126="","",[1]Sheet1!BC126)</f>
        <v>0</v>
      </c>
      <c r="BC126" t="b">
        <f>IF([1]Sheet1!BD126="","",[1]Sheet1!BD126)</f>
        <v>0</v>
      </c>
      <c r="BD126">
        <f>IF([1]Sheet1!BE126="","",[1]Sheet1!BE126)</f>
        <v>22.26</v>
      </c>
      <c r="BE126">
        <f>IF([1]Sheet1!BF126="","",[1]Sheet1!BF126)</f>
        <v>19.86</v>
      </c>
      <c r="BF126">
        <f>IF([1]Sheet1!BG126="","",[1]Sheet1!BG126)</f>
        <v>-4.66</v>
      </c>
      <c r="BG126">
        <f>IF([1]Sheet1!BH126="","",[1]Sheet1!BH126)</f>
        <v>68.150000000000006</v>
      </c>
      <c r="BH126">
        <f>IF([1]Sheet1!BI126="","",[1]Sheet1!BI126)</f>
        <v>60.32</v>
      </c>
      <c r="BI126">
        <f>IF([1]Sheet1!BJ126="","",[1]Sheet1!BJ126)</f>
        <v>46.85</v>
      </c>
      <c r="BJ126" t="b">
        <f>IF([1]Sheet1!BK126="","",[1]Sheet1!BK126)</f>
        <v>1</v>
      </c>
      <c r="BK126">
        <f>IF([1]Sheet1!BL126="","",[1]Sheet1!BL126)</f>
        <v>0.66</v>
      </c>
      <c r="BL126">
        <f>IF([1]Sheet1!BM126="","",[1]Sheet1!BM126)</f>
        <v>12.46</v>
      </c>
      <c r="BM126">
        <f>IF([1]Sheet1!BN126="","",[1]Sheet1!BN126)</f>
        <v>17.47</v>
      </c>
      <c r="BN126" t="str">
        <f>IF([1]Sheet1!BO126="","",[1]Sheet1!BO126)</f>
        <v>2024-02-05</v>
      </c>
      <c r="BO126" t="str">
        <f>IF([1]Sheet1!BP126="","",[1]Sheet1!BP126)</f>
        <v>TELECOM</v>
      </c>
      <c r="BP126">
        <f>IF([1]Sheet1!BQ126="","",[1]Sheet1!BQ126)</f>
        <v>1122.25</v>
      </c>
      <c r="BQ126">
        <f>IF([1]Sheet1!BR126="","",[1]Sheet1!BR126)</f>
        <v>1.42</v>
      </c>
      <c r="BR126">
        <f>IF([1]Sheet1!BS126="","",[1]Sheet1!BS126)</f>
        <v>-1.45</v>
      </c>
      <c r="BS126">
        <f>IF([1]Sheet1!BT126="","",[1]Sheet1!BT126)</f>
        <v>-0.13</v>
      </c>
      <c r="BT126" t="b">
        <f>IF([1]Sheet1!BU126="","",[1]Sheet1!BU126)</f>
        <v>0</v>
      </c>
      <c r="BU126" t="b">
        <f>IF([1]Sheet1!BV126="","",[1]Sheet1!BV126)</f>
        <v>1</v>
      </c>
      <c r="BV126" t="str">
        <f>IF([1]Sheet1!BW126="","",[1]Sheet1!BW126)</f>
        <v>BULLISH</v>
      </c>
      <c r="BW126">
        <f>IF([1]Sheet1!BX126="","",[1]Sheet1!BX126)</f>
        <v>9.1300000000000008</v>
      </c>
      <c r="BX126">
        <f>IF([1]Sheet1!BY126="","",[1]Sheet1!BY126)</f>
        <v>1.48</v>
      </c>
      <c r="BY126">
        <f>IF([1]Sheet1!BZ126="","",[1]Sheet1!BZ126)</f>
        <v>65.5</v>
      </c>
      <c r="BZ126">
        <f>IF([1]Sheet1!CA126="","",[1]Sheet1!CA126)</f>
        <v>1122.25</v>
      </c>
      <c r="CA126">
        <f>IF([1]Sheet1!CB126="","",[1]Sheet1!CB126)</f>
        <v>-4.66</v>
      </c>
      <c r="CB126" t="str">
        <f>IF([1]Sheet1!CC126="","",[1]Sheet1!CC126)</f>
        <v>Long Buildup</v>
      </c>
      <c r="CC126">
        <f>IF([1]Sheet1!CD126="","",[1]Sheet1!CD126)</f>
        <v>2.67</v>
      </c>
      <c r="CD126">
        <f>IF([1]Sheet1!CE126="","",[1]Sheet1!CE126)</f>
        <v>-0.13</v>
      </c>
      <c r="CE126">
        <f>IF([1]Sheet1!CF126="","",[1]Sheet1!CF126)</f>
        <v>-64.290000000000006</v>
      </c>
      <c r="CF126" t="str">
        <f>IF([1]Sheet1!CG126="","",[1]Sheet1!CG126)</f>
        <v>Short Buildup</v>
      </c>
      <c r="CG126">
        <f>IF([1]Sheet1!CH126="","",[1]Sheet1!CH126)</f>
        <v>90.87</v>
      </c>
      <c r="CH126" t="str">
        <f>IF([1]Sheet1!CI126="","",[1]Sheet1!CI126)</f>
        <v>NSE:BHARTIARTL1!</v>
      </c>
      <c r="CI126">
        <f>IF([1]Sheet1!CJ126="","",[1]Sheet1!CJ126)</f>
        <v>13</v>
      </c>
      <c r="CJ126">
        <f>IF([1]Sheet1!CK126="","",[1]Sheet1!CK126)</f>
        <v>1118.3</v>
      </c>
      <c r="CK126">
        <f>IF([1]Sheet1!CL126="","",[1]Sheet1!CL126)</f>
        <v>392</v>
      </c>
      <c r="CL126">
        <f>IF([1]Sheet1!CM126="","",[1]Sheet1!CM126)</f>
        <v>916.5</v>
      </c>
      <c r="CM126" t="str">
        <f>IF([1]Sheet1!CN126="","",[1]Sheet1!CN126)</f>
        <v>Buy</v>
      </c>
      <c r="CN126" t="str">
        <f>IF([1]Sheet1!CO126="","",[1]Sheet1!CO126)</f>
        <v>LAST_LOSER</v>
      </c>
      <c r="CO126">
        <f>IF([1]Sheet1!CP126="","",[1]Sheet1!CP126)</f>
        <v>13</v>
      </c>
      <c r="CP126">
        <f>IF([1]Sheet1!CQ126="","",[1]Sheet1!CQ126)</f>
        <v>1080</v>
      </c>
      <c r="CQ126" t="str">
        <f>IF([1]Sheet1!CR126="","",[1]Sheet1!CR126)</f>
        <v>BULLISH</v>
      </c>
      <c r="CR126" t="str">
        <f>IF([1]Sheet1!CS126="","",[1]Sheet1!CS126)</f>
        <v>BEARISH</v>
      </c>
      <c r="CS126" t="b">
        <f>IF([1]Sheet1!CT126="","",[1]Sheet1!CT126)</f>
        <v>0</v>
      </c>
      <c r="CT126" t="str">
        <f>IF([1]Sheet1!CU126="","",[1]Sheet1!CU126)</f>
        <v>BULLISH_ALIGNMENT</v>
      </c>
      <c r="CU126" t="str">
        <f>IF([1]Sheet1!CV126="","",[1]Sheet1!CV126)</f>
        <v>na</v>
      </c>
      <c r="CV126" t="str">
        <f>IF([1]Sheet1!CW126="","",[1]Sheet1!CW126)</f>
        <v>BULLISH</v>
      </c>
      <c r="CW126">
        <f>IF([1]Sheet1!CX126="","",[1]Sheet1!CX126)</f>
        <v>3</v>
      </c>
      <c r="CX126">
        <f>IF([1]Sheet1!CY126="","",[1]Sheet1!CY126)</f>
        <v>187</v>
      </c>
      <c r="CY126" t="b">
        <f>IF([1]Sheet1!CZ126="","",[1]Sheet1!CZ126)</f>
        <v>1</v>
      </c>
      <c r="CZ126">
        <f>IF([1]Sheet1!DA126="","",[1]Sheet1!DA126)</f>
        <v>12.41</v>
      </c>
      <c r="DA126">
        <f>IF([1]Sheet1!DB126="","",[1]Sheet1!DB126)</f>
        <v>12.54</v>
      </c>
      <c r="DB126" t="str">
        <f>IF([1]Sheet1!DC126="","",[1]Sheet1!DC126)</f>
        <v/>
      </c>
      <c r="DC126" t="b">
        <f t="shared" si="4"/>
        <v>0</v>
      </c>
      <c r="DD126" t="b">
        <f t="shared" si="5"/>
        <v>0</v>
      </c>
      <c r="DE126" t="b">
        <f t="shared" si="6"/>
        <v>0</v>
      </c>
      <c r="DF126" t="b">
        <f t="shared" si="7"/>
        <v>0</v>
      </c>
      <c r="DG126" t="str">
        <f>IF([1]Sheet1!DH126="","",[1]Sheet1!DH126)</f>
        <v/>
      </c>
    </row>
    <row r="127" spans="1:111" x14ac:dyDescent="0.25">
      <c r="A127" t="str">
        <f>IF([1]Sheet1!B127="","",[1]Sheet1!B127)</f>
        <v>CHAMBLFERT</v>
      </c>
      <c r="B127">
        <f>IF([1]Sheet1!C127="","",[1]Sheet1!C127)</f>
        <v>1900</v>
      </c>
      <c r="C127">
        <f>IF([1]Sheet1!D127="","",[1]Sheet1!D127)</f>
        <v>5</v>
      </c>
      <c r="D127">
        <f>IF([1]Sheet1!E127="","",[1]Sheet1!E127)</f>
        <v>76000</v>
      </c>
      <c r="E127" t="str">
        <f>IF([1]Sheet1!F127="","",[1]Sheet1!F127)</f>
        <v>Process Industries</v>
      </c>
      <c r="F127" t="str">
        <f>IF([1]Sheet1!G127="","",[1]Sheet1!G127)</f>
        <v>Chemicals: Specialty</v>
      </c>
      <c r="G127" t="str">
        <f>IF([1]Sheet1!H127="","",[1]Sheet1!H127)</f>
        <v xml:space="preserve">CHAMBAL FERTILIZERS LTD             </v>
      </c>
      <c r="H127" t="str">
        <f>IF([1]Sheet1!I127="","",[1]Sheet1!I127)</f>
        <v>CHAMBLFERT</v>
      </c>
      <c r="I127" t="str">
        <f>IF([1]Sheet1!J127="","",[1]Sheet1!J127)</f>
        <v>NSE:CHAMBLFERT!1</v>
      </c>
      <c r="J127" t="str">
        <f>IF([1]Sheet1!K127="","",[1]Sheet1!K127)</f>
        <v>Chambal Fertilisers &amp; Chemicals Ltd.</v>
      </c>
      <c r="K127" t="str">
        <f>IF([1]Sheet1!L127="","",[1]Sheet1!L127)</f>
        <v>#fc5a5a36</v>
      </c>
      <c r="L127">
        <f>IF([1]Sheet1!M127="","",[1]Sheet1!M127)</f>
        <v>372.7</v>
      </c>
      <c r="M127">
        <f>IF([1]Sheet1!N127="","",[1]Sheet1!N127)</f>
        <v>-9.3821199999999993E-2</v>
      </c>
      <c r="N127">
        <f>IF([1]Sheet1!O127="","",[1]Sheet1!O127)</f>
        <v>-0.35</v>
      </c>
      <c r="O127">
        <f>IF([1]Sheet1!P127="","",[1]Sheet1!P127)</f>
        <v>7191500</v>
      </c>
      <c r="P127">
        <f>IF([1]Sheet1!Q127="","",[1]Sheet1!Q127)</f>
        <v>-10.116361899999999</v>
      </c>
      <c r="Q127">
        <f>IF([1]Sheet1!R127="","",[1]Sheet1!R127)</f>
        <v>-809400</v>
      </c>
      <c r="R127">
        <f>IF([1]Sheet1!S127="","",[1]Sheet1!S127)</f>
        <v>1560</v>
      </c>
      <c r="S127">
        <f>IF([1]Sheet1!T127="","",[1]Sheet1!T127)</f>
        <v>-9.3821199999999993E-2</v>
      </c>
      <c r="T127">
        <f>IF([1]Sheet1!U127="","",[1]Sheet1!U127)</f>
        <v>-1600</v>
      </c>
      <c r="U127" t="str">
        <f>IF([1]Sheet1!V127="","",[1]Sheet1!V127)</f>
        <v>Long Unwinding</v>
      </c>
      <c r="V127">
        <f>IF([1]Sheet1!W127="","",[1]Sheet1!W127)</f>
        <v>370</v>
      </c>
      <c r="W127">
        <f>IF([1]Sheet1!X127="","",[1]Sheet1!X127)</f>
        <v>365</v>
      </c>
      <c r="X127">
        <f>IF([1]Sheet1!Y127="","",[1]Sheet1!Y127)</f>
        <v>360</v>
      </c>
      <c r="Y127">
        <f>IF([1]Sheet1!Z127="","",[1]Sheet1!Z127)</f>
        <v>355</v>
      </c>
      <c r="Z127">
        <f>IF([1]Sheet1!AA127="","",[1]Sheet1!AA127)</f>
        <v>350</v>
      </c>
      <c r="AA127">
        <f>IF([1]Sheet1!AB127="","",[1]Sheet1!AB127)</f>
        <v>375</v>
      </c>
      <c r="AB127">
        <f>IF([1]Sheet1!AC127="","",[1]Sheet1!AC127)</f>
        <v>380</v>
      </c>
      <c r="AC127">
        <f>IF([1]Sheet1!AD127="","",[1]Sheet1!AD127)</f>
        <v>385</v>
      </c>
      <c r="AD127">
        <f>IF([1]Sheet1!AE127="","",[1]Sheet1!AE127)</f>
        <v>390</v>
      </c>
      <c r="AE127" t="str">
        <f>IF([1]Sheet1!AF127="","",[1]Sheet1!AF127)</f>
        <v>373.30</v>
      </c>
      <c r="AF127" t="str">
        <f>IF([1]Sheet1!AG127="","",[1]Sheet1!AG127)</f>
        <v>374.90</v>
      </c>
      <c r="AG127" t="str">
        <f>IF([1]Sheet1!AH127="","",[1]Sheet1!AH127)</f>
        <v>1.60</v>
      </c>
      <c r="AH127" t="str">
        <f>IF([1]Sheet1!AI127="","",[1]Sheet1!AI127)</f>
        <v>0.43</v>
      </c>
      <c r="AI127" t="str">
        <f>IF([1]Sheet1!AJ127="","",[1]Sheet1!AJ127)</f>
        <v>374.90</v>
      </c>
      <c r="AJ127">
        <f>IF([1]Sheet1!AK127="","",[1]Sheet1!AK127)</f>
        <v>3808</v>
      </c>
      <c r="AK127" t="str">
        <f>IF([1]Sheet1!AL127="","",[1]Sheet1!AL127)</f>
        <v>0.14</v>
      </c>
      <c r="AL127" t="str">
        <f>IF([1]Sheet1!AM127="","",[1]Sheet1!AM127)</f>
        <v>-</v>
      </c>
      <c r="AM127" t="str">
        <f>IF([1]Sheet1!AN127="","",[1]Sheet1!AN127)</f>
        <v>-</v>
      </c>
      <c r="AN127" t="str">
        <f>IF([1]Sheet1!AO127="","",[1]Sheet1!AO127)</f>
        <v>-</v>
      </c>
      <c r="AO127" t="str">
        <f>IF([1]Sheet1!AP127="","",[1]Sheet1!AP127)</f>
        <v>VR59</v>
      </c>
      <c r="AP127" t="b">
        <f>IF([1]Sheet1!AQ127="","",[1]Sheet1!AQ127)</f>
        <v>0</v>
      </c>
      <c r="AQ127">
        <f>IF([1]Sheet1!AR127="","",[1]Sheet1!AR127)</f>
        <v>0</v>
      </c>
      <c r="AR127">
        <f>IF([1]Sheet1!AS127="","",[1]Sheet1!AS127)</f>
        <v>0</v>
      </c>
      <c r="AS127">
        <f>IF([1]Sheet1!AT127="","",[1]Sheet1!AT127)</f>
        <v>0</v>
      </c>
      <c r="AT127">
        <f>IF([1]Sheet1!AU127="","",[1]Sheet1!AU127)</f>
        <v>0</v>
      </c>
      <c r="AU127">
        <f>IF([1]Sheet1!AV127="","",[1]Sheet1!AV127)</f>
        <v>0</v>
      </c>
      <c r="AV127">
        <f>IF([1]Sheet1!AW127="","",[1]Sheet1!AW127)</f>
        <v>0</v>
      </c>
      <c r="AW127">
        <f>IF([1]Sheet1!AX127="","",[1]Sheet1!AX127)</f>
        <v>0</v>
      </c>
      <c r="AX127">
        <f>IF([1]Sheet1!AY127="","",[1]Sheet1!AY127)</f>
        <v>0</v>
      </c>
      <c r="AY127">
        <f>IF([1]Sheet1!AZ127="","",[1]Sheet1!AZ127)</f>
        <v>0</v>
      </c>
      <c r="AZ127" t="b">
        <f>IF([1]Sheet1!BA127="","",[1]Sheet1!BA127)</f>
        <v>0</v>
      </c>
      <c r="BA127" t="b">
        <f>IF([1]Sheet1!BB127="","",[1]Sheet1!BB127)</f>
        <v>0</v>
      </c>
      <c r="BB127" t="b">
        <f>IF([1]Sheet1!BC127="","",[1]Sheet1!BC127)</f>
        <v>0</v>
      </c>
      <c r="BC127" t="b">
        <f>IF([1]Sheet1!BD127="","",[1]Sheet1!BD127)</f>
        <v>0</v>
      </c>
      <c r="BD127">
        <f>IF([1]Sheet1!BE127="","",[1]Sheet1!BE127)</f>
        <v>43.23</v>
      </c>
      <c r="BE127">
        <f>IF([1]Sheet1!BF127="","",[1]Sheet1!BF127)</f>
        <v>42.65</v>
      </c>
      <c r="BF127">
        <f>IF([1]Sheet1!BG127="","",[1]Sheet1!BG127)</f>
        <v>-11.15</v>
      </c>
      <c r="BG127">
        <f>IF([1]Sheet1!BH127="","",[1]Sheet1!BH127)</f>
        <v>87.9</v>
      </c>
      <c r="BH127">
        <f>IF([1]Sheet1!BI127="","",[1]Sheet1!BI127)</f>
        <v>61.9</v>
      </c>
      <c r="BI127">
        <f>IF([1]Sheet1!BJ127="","",[1]Sheet1!BJ127)</f>
        <v>58.82</v>
      </c>
      <c r="BJ127" t="b">
        <f>IF([1]Sheet1!BK127="","",[1]Sheet1!BK127)</f>
        <v>0</v>
      </c>
      <c r="BK127">
        <f>IF([1]Sheet1!BL127="","",[1]Sheet1!BL127)</f>
        <v>0.44</v>
      </c>
      <c r="BL127">
        <f>IF([1]Sheet1!BM127="","",[1]Sheet1!BM127)</f>
        <v>5.45</v>
      </c>
      <c r="BM127">
        <f>IF([1]Sheet1!BN127="","",[1]Sheet1!BN127)</f>
        <v>42.06</v>
      </c>
      <c r="BN127">
        <f>IF([1]Sheet1!BO127="","",[1]Sheet1!BO127)</f>
        <v>0</v>
      </c>
      <c r="BO127" t="str">
        <f>IF([1]Sheet1!BP127="","",[1]Sheet1!BP127)</f>
        <v>CHEMICALS</v>
      </c>
      <c r="BP127">
        <f>IF([1]Sheet1!BQ127="","",[1]Sheet1!BQ127)</f>
        <v>372.7</v>
      </c>
      <c r="BQ127">
        <f>IF([1]Sheet1!BR127="","",[1]Sheet1!BR127)</f>
        <v>0</v>
      </c>
      <c r="BR127">
        <f>IF([1]Sheet1!BS127="","",[1]Sheet1!BS127)</f>
        <v>-0.35</v>
      </c>
      <c r="BS127">
        <f>IF([1]Sheet1!BT127="","",[1]Sheet1!BT127)</f>
        <v>-0.09</v>
      </c>
      <c r="BT127" t="b">
        <f>IF([1]Sheet1!BU127="","",[1]Sheet1!BU127)</f>
        <v>0</v>
      </c>
      <c r="BU127" t="b">
        <f>IF([1]Sheet1!BV127="","",[1]Sheet1!BV127)</f>
        <v>0</v>
      </c>
      <c r="BV127">
        <f>IF([1]Sheet1!BW127="","",[1]Sheet1!BW127)</f>
        <v>0</v>
      </c>
      <c r="BW127">
        <f>IF([1]Sheet1!BX127="","",[1]Sheet1!BX127)</f>
        <v>-19.850000000000001</v>
      </c>
      <c r="BX127">
        <f>IF([1]Sheet1!BY127="","",[1]Sheet1!BY127)</f>
        <v>-3.08</v>
      </c>
      <c r="BY127">
        <f>IF([1]Sheet1!BZ127="","",[1]Sheet1!BZ127)</f>
        <v>161.1</v>
      </c>
      <c r="BZ127">
        <f>IF([1]Sheet1!CA127="","",[1]Sheet1!CA127)</f>
        <v>372.7</v>
      </c>
      <c r="CA127">
        <f>IF([1]Sheet1!CB127="","",[1]Sheet1!CB127)</f>
        <v>-11.17</v>
      </c>
      <c r="CB127" t="str">
        <f>IF([1]Sheet1!CC127="","",[1]Sheet1!CC127)</f>
        <v>Significant Long Unwinding</v>
      </c>
      <c r="CC127">
        <f>IF([1]Sheet1!CD127="","",[1]Sheet1!CD127)</f>
        <v>2.12</v>
      </c>
      <c r="CD127">
        <f>IF([1]Sheet1!CE127="","",[1]Sheet1!CE127)</f>
        <v>-0.09</v>
      </c>
      <c r="CE127">
        <f>IF([1]Sheet1!CF127="","",[1]Sheet1!CF127)</f>
        <v>-52.25</v>
      </c>
      <c r="CF127" t="str">
        <f>IF([1]Sheet1!CG127="","",[1]Sheet1!CG127)</f>
        <v>Short Buildup</v>
      </c>
      <c r="CG127">
        <f>IF([1]Sheet1!CH127="","",[1]Sheet1!CH127)</f>
        <v>96.03</v>
      </c>
      <c r="CH127" t="str">
        <f>IF([1]Sheet1!CI127="","",[1]Sheet1!CI127)</f>
        <v>NSE:CHAMBLFERT1!</v>
      </c>
      <c r="CI127">
        <f>IF([1]Sheet1!CJ127="","",[1]Sheet1!CJ127)</f>
        <v>0</v>
      </c>
      <c r="CJ127">
        <f>IF([1]Sheet1!CK127="","",[1]Sheet1!CK127)</f>
        <v>0</v>
      </c>
      <c r="CK127">
        <f>IF([1]Sheet1!CL127="","",[1]Sheet1!CL127)</f>
        <v>0</v>
      </c>
      <c r="CL127">
        <f>IF([1]Sheet1!CM127="","",[1]Sheet1!CM127)</f>
        <v>0</v>
      </c>
      <c r="CM127">
        <f>IF([1]Sheet1!CN127="","",[1]Sheet1!CN127)</f>
        <v>0</v>
      </c>
      <c r="CN127">
        <f>IF([1]Sheet1!CO127="","",[1]Sheet1!CO127)</f>
        <v>0</v>
      </c>
      <c r="CO127">
        <f>IF([1]Sheet1!CP127="","",[1]Sheet1!CP127)</f>
        <v>0</v>
      </c>
      <c r="CP127">
        <f>IF([1]Sheet1!CQ127="","",[1]Sheet1!CQ127)</f>
        <v>0</v>
      </c>
      <c r="CQ127" t="str">
        <f>IF([1]Sheet1!CR127="","",[1]Sheet1!CR127)</f>
        <v>BEARISH</v>
      </c>
      <c r="CR127" t="str">
        <f>IF([1]Sheet1!CS127="","",[1]Sheet1!CS127)</f>
        <v>BEARISH</v>
      </c>
      <c r="CS127" t="b">
        <f>IF([1]Sheet1!CT127="","",[1]Sheet1!CT127)</f>
        <v>1</v>
      </c>
      <c r="CT127" t="str">
        <f>IF([1]Sheet1!CU127="","",[1]Sheet1!CU127)</f>
        <v>na</v>
      </c>
      <c r="CU127" t="str">
        <f>IF([1]Sheet1!CV127="","",[1]Sheet1!CV127)</f>
        <v>na</v>
      </c>
      <c r="CV127" t="str">
        <f>IF([1]Sheet1!CW127="","",[1]Sheet1!CW127)</f>
        <v>na</v>
      </c>
      <c r="CW127">
        <f>IF([1]Sheet1!CX127="","",[1]Sheet1!CX127)</f>
        <v>0</v>
      </c>
      <c r="CX127">
        <f>IF([1]Sheet1!CY127="","",[1]Sheet1!CY127)</f>
        <v>0</v>
      </c>
      <c r="CY127" t="b">
        <f>IF([1]Sheet1!CZ127="","",[1]Sheet1!CZ127)</f>
        <v>0</v>
      </c>
      <c r="CZ127">
        <f>IF([1]Sheet1!DA127="","",[1]Sheet1!DA127)</f>
        <v>74.58</v>
      </c>
      <c r="DA127">
        <f>IF([1]Sheet1!DB127="","",[1]Sheet1!DB127)</f>
        <v>80.14</v>
      </c>
      <c r="DB127" t="str">
        <f>IF([1]Sheet1!DC127="","",[1]Sheet1!DC127)</f>
        <v/>
      </c>
      <c r="DC127" t="b">
        <f t="shared" si="4"/>
        <v>0</v>
      </c>
      <c r="DD127" t="b">
        <f t="shared" si="5"/>
        <v>0</v>
      </c>
      <c r="DE127" t="b">
        <f t="shared" si="6"/>
        <v>0</v>
      </c>
      <c r="DF127" t="b">
        <f t="shared" si="7"/>
        <v>0</v>
      </c>
      <c r="DG127" t="str">
        <f>IF([1]Sheet1!DH127="","",[1]Sheet1!DH127)</f>
        <v/>
      </c>
    </row>
    <row r="128" spans="1:111" x14ac:dyDescent="0.25">
      <c r="A128" t="str">
        <f>IF([1]Sheet1!B128="","",[1]Sheet1!B128)</f>
        <v>TATACOMM</v>
      </c>
      <c r="B128">
        <f>IF([1]Sheet1!C128="","",[1]Sheet1!C128)</f>
        <v>500</v>
      </c>
      <c r="C128">
        <f>IF([1]Sheet1!D128="","",[1]Sheet1!D128)</f>
        <v>20</v>
      </c>
      <c r="D128">
        <f>IF([1]Sheet1!E128="","",[1]Sheet1!E128)</f>
        <v>15000</v>
      </c>
      <c r="E128" t="str">
        <f>IF([1]Sheet1!F128="","",[1]Sheet1!F128)</f>
        <v>Communications</v>
      </c>
      <c r="F128" t="str">
        <f>IF([1]Sheet1!G128="","",[1]Sheet1!G128)</f>
        <v>Major Telecommunications</v>
      </c>
      <c r="G128" t="str">
        <f>IF([1]Sheet1!H128="","",[1]Sheet1!H128)</f>
        <v xml:space="preserve">TATA COMMUNICATIONS LTD             </v>
      </c>
      <c r="H128" t="str">
        <f>IF([1]Sheet1!I128="","",[1]Sheet1!I128)</f>
        <v>TATACOMM</v>
      </c>
      <c r="I128" t="str">
        <f>IF([1]Sheet1!J128="","",[1]Sheet1!J128)</f>
        <v>NSE:TATACOMM!1</v>
      </c>
      <c r="J128" t="str">
        <f>IF([1]Sheet1!K128="","",[1]Sheet1!K128)</f>
        <v>Tata Communications Ltd.</v>
      </c>
      <c r="K128" t="str">
        <f>IF([1]Sheet1!L128="","",[1]Sheet1!L128)</f>
        <v>#fc5a5a36</v>
      </c>
      <c r="L128">
        <f>IF([1]Sheet1!M128="","",[1]Sheet1!M128)</f>
        <v>1741</v>
      </c>
      <c r="M128">
        <f>IF([1]Sheet1!N128="","",[1]Sheet1!N128)</f>
        <v>-8.6083199999999999E-2</v>
      </c>
      <c r="N128">
        <f>IF([1]Sheet1!O128="","",[1]Sheet1!O128)</f>
        <v>-1.5</v>
      </c>
      <c r="O128">
        <f>IF([1]Sheet1!P128="","",[1]Sheet1!P128)</f>
        <v>6950000</v>
      </c>
      <c r="P128">
        <f>IF([1]Sheet1!Q128="","",[1]Sheet1!Q128)</f>
        <v>-4.6769990000000004</v>
      </c>
      <c r="Q128">
        <f>IF([1]Sheet1!R128="","",[1]Sheet1!R128)</f>
        <v>-341000</v>
      </c>
      <c r="R128">
        <f>IF([1]Sheet1!S128="","",[1]Sheet1!S128)</f>
        <v>3160</v>
      </c>
      <c r="S128">
        <f>IF([1]Sheet1!T128="","",[1]Sheet1!T128)</f>
        <v>-8.6083199999999999E-2</v>
      </c>
      <c r="T128">
        <f>IF([1]Sheet1!U128="","",[1]Sheet1!U128)</f>
        <v>-10933</v>
      </c>
      <c r="U128" t="str">
        <f>IF([1]Sheet1!V128="","",[1]Sheet1!V128)</f>
        <v>Long Unwinding</v>
      </c>
      <c r="V128">
        <f>IF([1]Sheet1!W128="","",[1]Sheet1!W128)</f>
        <v>1740</v>
      </c>
      <c r="W128">
        <f>IF([1]Sheet1!X128="","",[1]Sheet1!X128)</f>
        <v>1720</v>
      </c>
      <c r="X128">
        <f>IF([1]Sheet1!Y128="","",[1]Sheet1!Y128)</f>
        <v>1700</v>
      </c>
      <c r="Y128">
        <f>IF([1]Sheet1!Z128="","",[1]Sheet1!Z128)</f>
        <v>1680</v>
      </c>
      <c r="Z128">
        <f>IF([1]Sheet1!AA128="","",[1]Sheet1!AA128)</f>
        <v>1660</v>
      </c>
      <c r="AA128">
        <f>IF([1]Sheet1!AB128="","",[1]Sheet1!AB128)</f>
        <v>1760</v>
      </c>
      <c r="AB128">
        <f>IF([1]Sheet1!AC128="","",[1]Sheet1!AC128)</f>
        <v>1780</v>
      </c>
      <c r="AC128">
        <f>IF([1]Sheet1!AD128="","",[1]Sheet1!AD128)</f>
        <v>1800</v>
      </c>
      <c r="AD128">
        <f>IF([1]Sheet1!AE128="","",[1]Sheet1!AE128)</f>
        <v>1820</v>
      </c>
      <c r="AE128" t="str">
        <f>IF([1]Sheet1!AF128="","",[1]Sheet1!AF128)</f>
        <v>1,737.75</v>
      </c>
      <c r="AF128" t="str">
        <f>IF([1]Sheet1!AG128="","",[1]Sheet1!AG128)</f>
        <v>1,748.00</v>
      </c>
      <c r="AG128" t="str">
        <f>IF([1]Sheet1!AH128="","",[1]Sheet1!AH128)</f>
        <v>10.25</v>
      </c>
      <c r="AH128" t="str">
        <f>IF([1]Sheet1!AI128="","",[1]Sheet1!AI128)</f>
        <v>0.59</v>
      </c>
      <c r="AI128" t="str">
        <f>IF([1]Sheet1!AJ128="","",[1]Sheet1!AJ128)</f>
        <v>1,748.00</v>
      </c>
      <c r="AJ128">
        <f>IF([1]Sheet1!AK128="","",[1]Sheet1!AK128)</f>
        <v>352</v>
      </c>
      <c r="AK128" t="str">
        <f>IF([1]Sheet1!AL128="","",[1]Sheet1!AL128)</f>
        <v>0.06</v>
      </c>
      <c r="AL128" t="str">
        <f>IF([1]Sheet1!AM128="","",[1]Sheet1!AM128)</f>
        <v>-</v>
      </c>
      <c r="AM128" t="str">
        <f>IF([1]Sheet1!AN128="","",[1]Sheet1!AN128)</f>
        <v>-</v>
      </c>
      <c r="AN128" t="str">
        <f>IF([1]Sheet1!AO128="","",[1]Sheet1!AO128)</f>
        <v>-</v>
      </c>
      <c r="AO128" t="str">
        <f>IF([1]Sheet1!AP128="","",[1]Sheet1!AP128)</f>
        <v>VR130</v>
      </c>
      <c r="AP128" t="b">
        <f>IF([1]Sheet1!AQ128="","",[1]Sheet1!AQ128)</f>
        <v>0</v>
      </c>
      <c r="AQ128">
        <f>IF([1]Sheet1!AR128="","",[1]Sheet1!AR128)</f>
        <v>0</v>
      </c>
      <c r="AR128">
        <f>IF([1]Sheet1!AS128="","",[1]Sheet1!AS128)</f>
        <v>0</v>
      </c>
      <c r="AS128">
        <f>IF([1]Sheet1!AT128="","",[1]Sheet1!AT128)</f>
        <v>0</v>
      </c>
      <c r="AT128">
        <f>IF([1]Sheet1!AU128="","",[1]Sheet1!AU128)</f>
        <v>0</v>
      </c>
      <c r="AU128">
        <f>IF([1]Sheet1!AV128="","",[1]Sheet1!AV128)</f>
        <v>0</v>
      </c>
      <c r="AV128">
        <f>IF([1]Sheet1!AW128="","",[1]Sheet1!AW128)</f>
        <v>0</v>
      </c>
      <c r="AW128">
        <f>IF([1]Sheet1!AX128="","",[1]Sheet1!AX128)</f>
        <v>0</v>
      </c>
      <c r="AX128">
        <f>IF([1]Sheet1!AY128="","",[1]Sheet1!AY128)</f>
        <v>0</v>
      </c>
      <c r="AY128">
        <f>IF([1]Sheet1!AZ128="","",[1]Sheet1!AZ128)</f>
        <v>0</v>
      </c>
      <c r="AZ128" t="b">
        <f>IF([1]Sheet1!BA128="","",[1]Sheet1!BA128)</f>
        <v>0</v>
      </c>
      <c r="BA128" t="b">
        <f>IF([1]Sheet1!BB128="","",[1]Sheet1!BB128)</f>
        <v>0</v>
      </c>
      <c r="BB128" t="b">
        <f>IF([1]Sheet1!BC128="","",[1]Sheet1!BC128)</f>
        <v>0</v>
      </c>
      <c r="BC128" t="b">
        <f>IF([1]Sheet1!BD128="","",[1]Sheet1!BD128)</f>
        <v>0</v>
      </c>
      <c r="BD128">
        <f>IF([1]Sheet1!BE128="","",[1]Sheet1!BE128)</f>
        <v>38.46</v>
      </c>
      <c r="BE128">
        <f>IF([1]Sheet1!BF128="","",[1]Sheet1!BF128)</f>
        <v>37.49</v>
      </c>
      <c r="BF128">
        <f>IF([1]Sheet1!BG128="","",[1]Sheet1!BG128)</f>
        <v>-16.84</v>
      </c>
      <c r="BG128">
        <f>IF([1]Sheet1!BH128="","",[1]Sheet1!BH128)</f>
        <v>87.3</v>
      </c>
      <c r="BH128">
        <f>IF([1]Sheet1!BI128="","",[1]Sheet1!BI128)</f>
        <v>84.92</v>
      </c>
      <c r="BI128">
        <f>IF([1]Sheet1!BJ128="","",[1]Sheet1!BJ128)</f>
        <v>40.119999999999997</v>
      </c>
      <c r="BJ128" t="b">
        <f>IF([1]Sheet1!BK128="","",[1]Sheet1!BK128)</f>
        <v>0</v>
      </c>
      <c r="BK128">
        <f>IF([1]Sheet1!BL128="","",[1]Sheet1!BL128)</f>
        <v>0.41</v>
      </c>
      <c r="BL128">
        <f>IF([1]Sheet1!BM128="","",[1]Sheet1!BM128)</f>
        <v>-15.36</v>
      </c>
      <c r="BM128">
        <f>IF([1]Sheet1!BN128="","",[1]Sheet1!BN128)</f>
        <v>36.53</v>
      </c>
      <c r="BN128">
        <f>IF([1]Sheet1!BO128="","",[1]Sheet1!BO128)</f>
        <v>0</v>
      </c>
      <c r="BO128" t="str">
        <f>IF([1]Sheet1!BP128="","",[1]Sheet1!BP128)</f>
        <v>TELECOM</v>
      </c>
      <c r="BP128">
        <f>IF([1]Sheet1!BQ128="","",[1]Sheet1!BQ128)</f>
        <v>1741</v>
      </c>
      <c r="BQ128">
        <f>IF([1]Sheet1!BR128="","",[1]Sheet1!BR128)</f>
        <v>2.87</v>
      </c>
      <c r="BR128">
        <f>IF([1]Sheet1!BS128="","",[1]Sheet1!BS128)</f>
        <v>-1.5</v>
      </c>
      <c r="BS128">
        <f>IF([1]Sheet1!BT128="","",[1]Sheet1!BT128)</f>
        <v>-0.09</v>
      </c>
      <c r="BT128" t="b">
        <f>IF([1]Sheet1!BU128="","",[1]Sheet1!BU128)</f>
        <v>1</v>
      </c>
      <c r="BU128" t="b">
        <f>IF([1]Sheet1!BV128="","",[1]Sheet1!BV128)</f>
        <v>0</v>
      </c>
      <c r="BV128">
        <f>IF([1]Sheet1!BW128="","",[1]Sheet1!BW128)</f>
        <v>0</v>
      </c>
      <c r="BW128">
        <f>IF([1]Sheet1!BX128="","",[1]Sheet1!BX128)</f>
        <v>11.55</v>
      </c>
      <c r="BX128">
        <f>IF([1]Sheet1!BY128="","",[1]Sheet1!BY128)</f>
        <v>-1.18</v>
      </c>
      <c r="BY128">
        <f>IF([1]Sheet1!BZ128="","",[1]Sheet1!BZ128)</f>
        <v>34.369999999999997</v>
      </c>
      <c r="BZ128">
        <f>IF([1]Sheet1!CA128="","",[1]Sheet1!CA128)</f>
        <v>1741</v>
      </c>
      <c r="CA128">
        <f>IF([1]Sheet1!CB128="","",[1]Sheet1!CB128)</f>
        <v>-16.84</v>
      </c>
      <c r="CB128" t="str">
        <f>IF([1]Sheet1!CC128="","",[1]Sheet1!CC128)</f>
        <v>Short Buildup</v>
      </c>
      <c r="CC128">
        <f>IF([1]Sheet1!CD128="","",[1]Sheet1!CD128)</f>
        <v>0.86</v>
      </c>
      <c r="CD128">
        <f>IF([1]Sheet1!CE128="","",[1]Sheet1!CE128)</f>
        <v>-0.09</v>
      </c>
      <c r="CE128">
        <f>IF([1]Sheet1!CF128="","",[1]Sheet1!CF128)</f>
        <v>-74.31</v>
      </c>
      <c r="CF128" t="str">
        <f>IF([1]Sheet1!CG128="","",[1]Sheet1!CG128)</f>
        <v>Short Buildup</v>
      </c>
      <c r="CG128">
        <f>IF([1]Sheet1!CH128="","",[1]Sheet1!CH128)</f>
        <v>99.21</v>
      </c>
      <c r="CH128" t="str">
        <f>IF([1]Sheet1!CI128="","",[1]Sheet1!CI128)</f>
        <v>NSE:TATACOMM1!</v>
      </c>
      <c r="CI128">
        <f>IF([1]Sheet1!CJ128="","",[1]Sheet1!CJ128)</f>
        <v>0</v>
      </c>
      <c r="CJ128">
        <f>IF([1]Sheet1!CK128="","",[1]Sheet1!CK128)</f>
        <v>0</v>
      </c>
      <c r="CK128">
        <f>IF([1]Sheet1!CL128="","",[1]Sheet1!CL128)</f>
        <v>0</v>
      </c>
      <c r="CL128">
        <f>IF([1]Sheet1!CM128="","",[1]Sheet1!CM128)</f>
        <v>0</v>
      </c>
      <c r="CM128">
        <f>IF([1]Sheet1!CN128="","",[1]Sheet1!CN128)</f>
        <v>0</v>
      </c>
      <c r="CN128">
        <f>IF([1]Sheet1!CO128="","",[1]Sheet1!CO128)</f>
        <v>0</v>
      </c>
      <c r="CO128">
        <f>IF([1]Sheet1!CP128="","",[1]Sheet1!CP128)</f>
        <v>0</v>
      </c>
      <c r="CP128">
        <f>IF([1]Sheet1!CQ128="","",[1]Sheet1!CQ128)</f>
        <v>0</v>
      </c>
      <c r="CQ128" t="str">
        <f>IF([1]Sheet1!CR128="","",[1]Sheet1!CR128)</f>
        <v>BEARISH</v>
      </c>
      <c r="CR128" t="str">
        <f>IF([1]Sheet1!CS128="","",[1]Sheet1!CS128)</f>
        <v>BEARISH</v>
      </c>
      <c r="CS128" t="b">
        <f>IF([1]Sheet1!CT128="","",[1]Sheet1!CT128)</f>
        <v>0</v>
      </c>
      <c r="CT128" t="str">
        <f>IF([1]Sheet1!CU128="","",[1]Sheet1!CU128)</f>
        <v>na</v>
      </c>
      <c r="CU128" t="str">
        <f>IF([1]Sheet1!CV128="","",[1]Sheet1!CV128)</f>
        <v>na</v>
      </c>
      <c r="CV128" t="str">
        <f>IF([1]Sheet1!CW128="","",[1]Sheet1!CW128)</f>
        <v>na</v>
      </c>
      <c r="CW128">
        <f>IF([1]Sheet1!CX128="","",[1]Sheet1!CX128)</f>
        <v>0</v>
      </c>
      <c r="CX128">
        <f>IF([1]Sheet1!CY128="","",[1]Sheet1!CY128)</f>
        <v>0</v>
      </c>
      <c r="CY128" t="b">
        <f>IF([1]Sheet1!CZ128="","",[1]Sheet1!CZ128)</f>
        <v>0</v>
      </c>
      <c r="CZ128">
        <f>IF([1]Sheet1!DA128="","",[1]Sheet1!DA128)</f>
        <v>63.46</v>
      </c>
      <c r="DA128">
        <f>IF([1]Sheet1!DB128="","",[1]Sheet1!DB128)</f>
        <v>68.319999999999993</v>
      </c>
      <c r="DB128" t="str">
        <f>IF([1]Sheet1!DC128="","",[1]Sheet1!DC128)</f>
        <v/>
      </c>
      <c r="DC128" t="b">
        <f t="shared" si="4"/>
        <v>0</v>
      </c>
      <c r="DD128" t="b">
        <f t="shared" si="5"/>
        <v>0</v>
      </c>
      <c r="DE128" t="b">
        <f t="shared" si="6"/>
        <v>0</v>
      </c>
      <c r="DF128" t="b">
        <f t="shared" si="7"/>
        <v>0</v>
      </c>
      <c r="DG128" t="str">
        <f>IF([1]Sheet1!DH128="","",[1]Sheet1!DH128)</f>
        <v/>
      </c>
    </row>
    <row r="129" spans="1:111" x14ac:dyDescent="0.25">
      <c r="A129" t="str">
        <f>IF([1]Sheet1!B129="","",[1]Sheet1!B129)</f>
        <v>LTIM</v>
      </c>
      <c r="B129">
        <f>IF([1]Sheet1!C129="","",[1]Sheet1!C129)</f>
        <v>150</v>
      </c>
      <c r="C129">
        <f>IF([1]Sheet1!D129="","",[1]Sheet1!D129)</f>
        <v>50</v>
      </c>
      <c r="D129">
        <f>IF([1]Sheet1!E129="","",[1]Sheet1!E129)</f>
        <v>4500</v>
      </c>
      <c r="E129" t="str">
        <f>IF([1]Sheet1!F129="","",[1]Sheet1!F129)</f>
        <v>Commercial Services</v>
      </c>
      <c r="F129" t="str">
        <f>IF([1]Sheet1!G129="","",[1]Sheet1!G129)</f>
        <v>Miscellaneous Commercial Services</v>
      </c>
      <c r="G129" t="str">
        <f>IF([1]Sheet1!H129="","",[1]Sheet1!H129)</f>
        <v xml:space="preserve">LTIMINDTREE LIMITED                 </v>
      </c>
      <c r="H129" t="str">
        <f>IF([1]Sheet1!I129="","",[1]Sheet1!I129)</f>
        <v>LTIM</v>
      </c>
      <c r="I129" t="str">
        <f>IF([1]Sheet1!J129="","",[1]Sheet1!J129)</f>
        <v>NSE:LTIM!1</v>
      </c>
      <c r="J129" t="str">
        <f>IF([1]Sheet1!K129="","",[1]Sheet1!K129)</f>
        <v>LTIMindtree Ltd.</v>
      </c>
      <c r="K129" t="str">
        <f>IF([1]Sheet1!L129="","",[1]Sheet1!L129)</f>
        <v>#fc5a5a35</v>
      </c>
      <c r="L129">
        <f>IF([1]Sheet1!M129="","",[1]Sheet1!M129)</f>
        <v>5639.65</v>
      </c>
      <c r="M129">
        <f>IF([1]Sheet1!N129="","",[1]Sheet1!N129)</f>
        <v>-8.4154199999999998E-2</v>
      </c>
      <c r="N129">
        <f>IF([1]Sheet1!O129="","",[1]Sheet1!O129)</f>
        <v>-4.75</v>
      </c>
      <c r="O129">
        <f>IF([1]Sheet1!P129="","",[1]Sheet1!P129)</f>
        <v>1500750</v>
      </c>
      <c r="P129">
        <f>IF([1]Sheet1!Q129="","",[1]Sheet1!Q129)</f>
        <v>-3.7054860000000001</v>
      </c>
      <c r="Q129">
        <f>IF([1]Sheet1!R129="","",[1]Sheet1!R129)</f>
        <v>-57750</v>
      </c>
      <c r="R129">
        <f>IF([1]Sheet1!S129="","",[1]Sheet1!S129)</f>
        <v>1905</v>
      </c>
      <c r="S129">
        <f>IF([1]Sheet1!T129="","",[1]Sheet1!T129)</f>
        <v>-8.4154199999999998E-2</v>
      </c>
      <c r="T129">
        <f>IF([1]Sheet1!U129="","",[1]Sheet1!U129)</f>
        <v>-3401</v>
      </c>
      <c r="U129" t="str">
        <f>IF([1]Sheet1!V129="","",[1]Sheet1!V129)</f>
        <v>Long Unwinding</v>
      </c>
      <c r="V129">
        <f>IF([1]Sheet1!W129="","",[1]Sheet1!W129)</f>
        <v>5600</v>
      </c>
      <c r="W129">
        <f>IF([1]Sheet1!X129="","",[1]Sheet1!X129)</f>
        <v>5550</v>
      </c>
      <c r="X129">
        <f>IF([1]Sheet1!Y129="","",[1]Sheet1!Y129)</f>
        <v>5500</v>
      </c>
      <c r="Y129">
        <f>IF([1]Sheet1!Z129="","",[1]Sheet1!Z129)</f>
        <v>5450</v>
      </c>
      <c r="Z129">
        <f>IF([1]Sheet1!AA129="","",[1]Sheet1!AA129)</f>
        <v>5400</v>
      </c>
      <c r="AA129">
        <f>IF([1]Sheet1!AB129="","",[1]Sheet1!AB129)</f>
        <v>5650</v>
      </c>
      <c r="AB129">
        <f>IF([1]Sheet1!AC129="","",[1]Sheet1!AC129)</f>
        <v>5700</v>
      </c>
      <c r="AC129">
        <f>IF([1]Sheet1!AD129="","",[1]Sheet1!AD129)</f>
        <v>5750</v>
      </c>
      <c r="AD129">
        <f>IF([1]Sheet1!AE129="","",[1]Sheet1!AE129)</f>
        <v>5800</v>
      </c>
      <c r="AE129" t="str">
        <f>IF([1]Sheet1!AF129="","",[1]Sheet1!AF129)</f>
        <v>5,652.15</v>
      </c>
      <c r="AF129" t="str">
        <f>IF([1]Sheet1!AG129="","",[1]Sheet1!AG129)</f>
        <v>5,708.00</v>
      </c>
      <c r="AG129" t="str">
        <f>IF([1]Sheet1!AH129="","",[1]Sheet1!AH129)</f>
        <v>55.85</v>
      </c>
      <c r="AH129" t="str">
        <f>IF([1]Sheet1!AI129="","",[1]Sheet1!AI129)</f>
        <v>0.99</v>
      </c>
      <c r="AI129" t="str">
        <f>IF([1]Sheet1!AJ129="","",[1]Sheet1!AJ129)</f>
        <v>5,708.00</v>
      </c>
      <c r="AJ129">
        <f>IF([1]Sheet1!AK129="","",[1]Sheet1!AK129)</f>
        <v>1126</v>
      </c>
      <c r="AK129" t="str">
        <f>IF([1]Sheet1!AL129="","",[1]Sheet1!AL129)</f>
        <v>0.64</v>
      </c>
      <c r="AL129" t="str">
        <f>IF([1]Sheet1!AM129="","",[1]Sheet1!AM129)</f>
        <v>-</v>
      </c>
      <c r="AM129" t="str">
        <f>IF([1]Sheet1!AN129="","",[1]Sheet1!AN129)</f>
        <v>-</v>
      </c>
      <c r="AN129" t="str">
        <f>IF([1]Sheet1!AO129="","",[1]Sheet1!AO129)</f>
        <v>-</v>
      </c>
      <c r="AO129" t="str">
        <f>IF([1]Sheet1!AP129="","",[1]Sheet1!AP129)</f>
        <v>VR99</v>
      </c>
      <c r="AP129" t="b">
        <f>IF([1]Sheet1!AQ129="","",[1]Sheet1!AQ129)</f>
        <v>0</v>
      </c>
      <c r="AQ129">
        <f>IF([1]Sheet1!AR129="","",[1]Sheet1!AR129)</f>
        <v>0</v>
      </c>
      <c r="AR129">
        <f>IF([1]Sheet1!AS129="","",[1]Sheet1!AS129)</f>
        <v>0</v>
      </c>
      <c r="AS129">
        <f>IF([1]Sheet1!AT129="","",[1]Sheet1!AT129)</f>
        <v>0</v>
      </c>
      <c r="AT129">
        <f>IF([1]Sheet1!AU129="","",[1]Sheet1!AU129)</f>
        <v>0</v>
      </c>
      <c r="AU129">
        <f>IF([1]Sheet1!AV129="","",[1]Sheet1!AV129)</f>
        <v>0</v>
      </c>
      <c r="AV129">
        <f>IF([1]Sheet1!AW129="","",[1]Sheet1!AW129)</f>
        <v>0</v>
      </c>
      <c r="AW129">
        <f>IF([1]Sheet1!AX129="","",[1]Sheet1!AX129)</f>
        <v>0</v>
      </c>
      <c r="AX129">
        <f>IF([1]Sheet1!AY129="","",[1]Sheet1!AY129)</f>
        <v>0</v>
      </c>
      <c r="AY129">
        <f>IF([1]Sheet1!AZ129="","",[1]Sheet1!AZ129)</f>
        <v>0</v>
      </c>
      <c r="AZ129" t="b">
        <f>IF([1]Sheet1!BA129="","",[1]Sheet1!BA129)</f>
        <v>0</v>
      </c>
      <c r="BA129" t="b">
        <f>IF([1]Sheet1!BB129="","",[1]Sheet1!BB129)</f>
        <v>0</v>
      </c>
      <c r="BB129" t="b">
        <f>IF([1]Sheet1!BC129="","",[1]Sheet1!BC129)</f>
        <v>0</v>
      </c>
      <c r="BC129" t="b">
        <f>IF([1]Sheet1!BD129="","",[1]Sheet1!BD129)</f>
        <v>0</v>
      </c>
      <c r="BD129">
        <f>IF([1]Sheet1!BE129="","",[1]Sheet1!BE129)</f>
        <v>38.01</v>
      </c>
      <c r="BE129">
        <f>IF([1]Sheet1!BF129="","",[1]Sheet1!BF129)</f>
        <v>30.9</v>
      </c>
      <c r="BF129">
        <f>IF([1]Sheet1!BG129="","",[1]Sheet1!BG129)</f>
        <v>-18.68</v>
      </c>
      <c r="BG129">
        <f>IF([1]Sheet1!BH129="","",[1]Sheet1!BH129)</f>
        <v>62.3</v>
      </c>
      <c r="BH129">
        <f>IF([1]Sheet1!BI129="","",[1]Sheet1!BI129)</f>
        <v>53.97</v>
      </c>
      <c r="BI129">
        <f>IF([1]Sheet1!BJ129="","",[1]Sheet1!BJ129)</f>
        <v>31.83</v>
      </c>
      <c r="BJ129" t="b">
        <f>IF([1]Sheet1!BK129="","",[1]Sheet1!BK129)</f>
        <v>0</v>
      </c>
      <c r="BK129">
        <f>IF([1]Sheet1!BL129="","",[1]Sheet1!BL129)</f>
        <v>0.39</v>
      </c>
      <c r="BL129">
        <f>IF([1]Sheet1!BM129="","",[1]Sheet1!BM129)</f>
        <v>-20.73</v>
      </c>
      <c r="BM129">
        <f>IF([1]Sheet1!BN129="","",[1]Sheet1!BN129)</f>
        <v>23.79</v>
      </c>
      <c r="BN129">
        <f>IF([1]Sheet1!BO129="","",[1]Sheet1!BO129)</f>
        <v>0</v>
      </c>
      <c r="BO129" t="str">
        <f>IF([1]Sheet1!BP129="","",[1]Sheet1!BP129)</f>
        <v>IT</v>
      </c>
      <c r="BP129">
        <f>IF([1]Sheet1!BQ129="","",[1]Sheet1!BQ129)</f>
        <v>5619.5</v>
      </c>
      <c r="BQ129">
        <f>IF([1]Sheet1!BR129="","",[1]Sheet1!BR129)</f>
        <v>1.87</v>
      </c>
      <c r="BR129">
        <f>IF([1]Sheet1!BS129="","",[1]Sheet1!BS129)</f>
        <v>-24.9</v>
      </c>
      <c r="BS129">
        <f>IF([1]Sheet1!BT129="","",[1]Sheet1!BT129)</f>
        <v>-0.44</v>
      </c>
      <c r="BT129" t="b">
        <f>IF([1]Sheet1!BU129="","",[1]Sheet1!BU129)</f>
        <v>0</v>
      </c>
      <c r="BU129" t="b">
        <f>IF([1]Sheet1!BV129="","",[1]Sheet1!BV129)</f>
        <v>0</v>
      </c>
      <c r="BV129">
        <f>IF([1]Sheet1!BW129="","",[1]Sheet1!BW129)</f>
        <v>0</v>
      </c>
      <c r="BW129">
        <f>IF([1]Sheet1!BX129="","",[1]Sheet1!BX129)</f>
        <v>35.659999999999997</v>
      </c>
      <c r="BX129">
        <f>IF([1]Sheet1!BY129="","",[1]Sheet1!BY129)</f>
        <v>-11.01</v>
      </c>
      <c r="BY129">
        <f>IF([1]Sheet1!BZ129="","",[1]Sheet1!BZ129)</f>
        <v>29.31</v>
      </c>
      <c r="BZ129">
        <f>IF([1]Sheet1!CA129="","",[1]Sheet1!CA129)</f>
        <v>5619.5</v>
      </c>
      <c r="CA129">
        <f>IF([1]Sheet1!CB129="","",[1]Sheet1!CB129)</f>
        <v>-18.68</v>
      </c>
      <c r="CB129" t="str">
        <f>IF([1]Sheet1!CC129="","",[1]Sheet1!CC129)</f>
        <v>Significant Short Buildup</v>
      </c>
      <c r="CC129">
        <f>IF([1]Sheet1!CD129="","",[1]Sheet1!CD129)</f>
        <v>0.6</v>
      </c>
      <c r="CD129">
        <f>IF([1]Sheet1!CE129="","",[1]Sheet1!CE129)</f>
        <v>-0.44</v>
      </c>
      <c r="CE129">
        <f>IF([1]Sheet1!CF129="","",[1]Sheet1!CF129)</f>
        <v>-60.93</v>
      </c>
      <c r="CF129" t="str">
        <f>IF([1]Sheet1!CG129="","",[1]Sheet1!CG129)</f>
        <v>Short Buildup</v>
      </c>
      <c r="CG129">
        <f>IF([1]Sheet1!CH129="","",[1]Sheet1!CH129)</f>
        <v>94.05</v>
      </c>
      <c r="CH129" t="str">
        <f>IF([1]Sheet1!CI129="","",[1]Sheet1!CI129)</f>
        <v>NSE:LTIM1!</v>
      </c>
      <c r="CI129">
        <f>IF([1]Sheet1!CJ129="","",[1]Sheet1!CJ129)</f>
        <v>0</v>
      </c>
      <c r="CJ129">
        <f>IF([1]Sheet1!CK129="","",[1]Sheet1!CK129)</f>
        <v>0</v>
      </c>
      <c r="CK129">
        <f>IF([1]Sheet1!CL129="","",[1]Sheet1!CL129)</f>
        <v>0</v>
      </c>
      <c r="CL129">
        <f>IF([1]Sheet1!CM129="","",[1]Sheet1!CM129)</f>
        <v>0</v>
      </c>
      <c r="CM129">
        <f>IF([1]Sheet1!CN129="","",[1]Sheet1!CN129)</f>
        <v>0</v>
      </c>
      <c r="CN129">
        <f>IF([1]Sheet1!CO129="","",[1]Sheet1!CO129)</f>
        <v>0</v>
      </c>
      <c r="CO129">
        <f>IF([1]Sheet1!CP129="","",[1]Sheet1!CP129)</f>
        <v>0</v>
      </c>
      <c r="CP129">
        <f>IF([1]Sheet1!CQ129="","",[1]Sheet1!CQ129)</f>
        <v>0</v>
      </c>
      <c r="CQ129" t="str">
        <f>IF([1]Sheet1!CR129="","",[1]Sheet1!CR129)</f>
        <v>BEARISH</v>
      </c>
      <c r="CR129" t="str">
        <f>IF([1]Sheet1!CS129="","",[1]Sheet1!CS129)</f>
        <v>BEARISH</v>
      </c>
      <c r="CS129" t="b">
        <f>IF([1]Sheet1!CT129="","",[1]Sheet1!CT129)</f>
        <v>1</v>
      </c>
      <c r="CT129" t="str">
        <f>IF([1]Sheet1!CU129="","",[1]Sheet1!CU129)</f>
        <v>na</v>
      </c>
      <c r="CU129" t="str">
        <f>IF([1]Sheet1!CV129="","",[1]Sheet1!CV129)</f>
        <v>na</v>
      </c>
      <c r="CV129" t="str">
        <f>IF([1]Sheet1!CW129="","",[1]Sheet1!CW129)</f>
        <v>na</v>
      </c>
      <c r="CW129">
        <f>IF([1]Sheet1!CX129="","",[1]Sheet1!CX129)</f>
        <v>0</v>
      </c>
      <c r="CX129">
        <f>IF([1]Sheet1!CY129="","",[1]Sheet1!CY129)</f>
        <v>0</v>
      </c>
      <c r="CY129" t="b">
        <f>IF([1]Sheet1!CZ129="","",[1]Sheet1!CZ129)</f>
        <v>0</v>
      </c>
      <c r="CZ129">
        <f>IF([1]Sheet1!DA129="","",[1]Sheet1!DA129)</f>
        <v>26.25</v>
      </c>
      <c r="DA129">
        <f>IF([1]Sheet1!DB129="","",[1]Sheet1!DB129)</f>
        <v>27.73</v>
      </c>
      <c r="DB129" t="str">
        <f>IF([1]Sheet1!DC129="","",[1]Sheet1!DC129)</f>
        <v/>
      </c>
      <c r="DC129" t="b">
        <f t="shared" si="4"/>
        <v>0</v>
      </c>
      <c r="DD129" t="b">
        <f t="shared" si="5"/>
        <v>0</v>
      </c>
      <c r="DE129" t="b">
        <f t="shared" si="6"/>
        <v>0</v>
      </c>
      <c r="DF129" t="b">
        <f t="shared" si="7"/>
        <v>0</v>
      </c>
      <c r="DG129" t="str">
        <f>IF([1]Sheet1!DH129="","",[1]Sheet1!DH129)</f>
        <v/>
      </c>
    </row>
    <row r="130" spans="1:111" x14ac:dyDescent="0.25">
      <c r="A130" t="str">
        <f>IF([1]Sheet1!B130="","",[1]Sheet1!B130)</f>
        <v>INDIGO</v>
      </c>
      <c r="B130">
        <f>IF([1]Sheet1!C130="","",[1]Sheet1!C130)</f>
        <v>300</v>
      </c>
      <c r="C130">
        <f>IF([1]Sheet1!D130="","",[1]Sheet1!D130)</f>
        <v>20</v>
      </c>
      <c r="D130">
        <f>IF([1]Sheet1!E130="","",[1]Sheet1!E130)</f>
        <v>9000</v>
      </c>
      <c r="E130" t="str">
        <f>IF([1]Sheet1!F130="","",[1]Sheet1!F130)</f>
        <v>Transportation</v>
      </c>
      <c r="F130" t="str">
        <f>IF([1]Sheet1!G130="","",[1]Sheet1!G130)</f>
        <v>Airlines</v>
      </c>
      <c r="G130" t="str">
        <f>IF([1]Sheet1!H130="","",[1]Sheet1!H130)</f>
        <v xml:space="preserve">INTERGLOBE AVIATION LTD             </v>
      </c>
      <c r="H130" t="str">
        <f>IF([1]Sheet1!I130="","",[1]Sheet1!I130)</f>
        <v>INDIGO</v>
      </c>
      <c r="I130" t="str">
        <f>IF([1]Sheet1!J130="","",[1]Sheet1!J130)</f>
        <v>NSE:INDIGO!1</v>
      </c>
      <c r="J130" t="str">
        <f>IF([1]Sheet1!K130="","",[1]Sheet1!K130)</f>
        <v>InterGlobe Aviation Ltd.</v>
      </c>
      <c r="K130" t="str">
        <f>IF([1]Sheet1!L130="","",[1]Sheet1!L130)</f>
        <v>#fc5a5a35</v>
      </c>
      <c r="L130">
        <f>IF([1]Sheet1!M130="","",[1]Sheet1!M130)</f>
        <v>3037.25</v>
      </c>
      <c r="M130">
        <f>IF([1]Sheet1!N130="","",[1]Sheet1!N130)</f>
        <v>-8.0600099999999994E-2</v>
      </c>
      <c r="N130">
        <f>IF([1]Sheet1!O130="","",[1]Sheet1!O130)</f>
        <v>-2.4500000000000002</v>
      </c>
      <c r="O130">
        <f>IF([1]Sheet1!P130="","",[1]Sheet1!P130)</f>
        <v>3439200</v>
      </c>
      <c r="P130">
        <f>IF([1]Sheet1!Q130="","",[1]Sheet1!Q130)</f>
        <v>-10.751265099999999</v>
      </c>
      <c r="Q130">
        <f>IF([1]Sheet1!R130="","",[1]Sheet1!R130)</f>
        <v>-414300</v>
      </c>
      <c r="R130">
        <f>IF([1]Sheet1!S130="","",[1]Sheet1!S130)</f>
        <v>2088</v>
      </c>
      <c r="S130">
        <f>IF([1]Sheet1!T130="","",[1]Sheet1!T130)</f>
        <v>-8.0600099999999994E-2</v>
      </c>
      <c r="T130">
        <f>IF([1]Sheet1!U130="","",[1]Sheet1!U130)</f>
        <v>-969</v>
      </c>
      <c r="U130" t="str">
        <f>IF([1]Sheet1!V130="","",[1]Sheet1!V130)</f>
        <v>Long Unwinding</v>
      </c>
      <c r="V130">
        <f>IF([1]Sheet1!W130="","",[1]Sheet1!W130)</f>
        <v>3020</v>
      </c>
      <c r="W130">
        <f>IF([1]Sheet1!X130="","",[1]Sheet1!X130)</f>
        <v>3000</v>
      </c>
      <c r="X130">
        <f>IF([1]Sheet1!Y130="","",[1]Sheet1!Y130)</f>
        <v>2980</v>
      </c>
      <c r="Y130">
        <f>IF([1]Sheet1!Z130="","",[1]Sheet1!Z130)</f>
        <v>2960</v>
      </c>
      <c r="Z130">
        <f>IF([1]Sheet1!AA130="","",[1]Sheet1!AA130)</f>
        <v>2940</v>
      </c>
      <c r="AA130">
        <f>IF([1]Sheet1!AB130="","",[1]Sheet1!AB130)</f>
        <v>3040</v>
      </c>
      <c r="AB130">
        <f>IF([1]Sheet1!AC130="","",[1]Sheet1!AC130)</f>
        <v>3060</v>
      </c>
      <c r="AC130">
        <f>IF([1]Sheet1!AD130="","",[1]Sheet1!AD130)</f>
        <v>3080</v>
      </c>
      <c r="AD130">
        <f>IF([1]Sheet1!AE130="","",[1]Sheet1!AE130)</f>
        <v>3100</v>
      </c>
      <c r="AE130" t="str">
        <f>IF([1]Sheet1!AF130="","",[1]Sheet1!AF130)</f>
        <v>3,029.55</v>
      </c>
      <c r="AF130" t="str">
        <f>IF([1]Sheet1!AG130="","",[1]Sheet1!AG130)</f>
        <v>3,050.00</v>
      </c>
      <c r="AG130" t="str">
        <f>IF([1]Sheet1!AH130="","",[1]Sheet1!AH130)</f>
        <v>20.45</v>
      </c>
      <c r="AH130" t="str">
        <f>IF([1]Sheet1!AI130="","",[1]Sheet1!AI130)</f>
        <v>0.68</v>
      </c>
      <c r="AI130" t="str">
        <f>IF([1]Sheet1!AJ130="","",[1]Sheet1!AJ130)</f>
        <v>3,050.00</v>
      </c>
      <c r="AJ130">
        <f>IF([1]Sheet1!AK130="","",[1]Sheet1!AK130)</f>
        <v>153</v>
      </c>
      <c r="AK130" t="str">
        <f>IF([1]Sheet1!AL130="","",[1]Sheet1!AL130)</f>
        <v>0.05</v>
      </c>
      <c r="AL130" t="str">
        <f>IF([1]Sheet1!AM130="","",[1]Sheet1!AM130)</f>
        <v>-</v>
      </c>
      <c r="AM130" t="str">
        <f>IF([1]Sheet1!AN130="","",[1]Sheet1!AN130)</f>
        <v>-</v>
      </c>
      <c r="AN130" t="str">
        <f>IF([1]Sheet1!AO130="","",[1]Sheet1!AO130)</f>
        <v>-</v>
      </c>
      <c r="AO130" t="str">
        <f>IF([1]Sheet1!AP130="","",[1]Sheet1!AP130)</f>
        <v>VR157</v>
      </c>
      <c r="AP130" t="b">
        <f>IF([1]Sheet1!AQ130="","",[1]Sheet1!AQ130)</f>
        <v>0</v>
      </c>
      <c r="AQ130">
        <f>IF([1]Sheet1!AR130="","",[1]Sheet1!AR130)</f>
        <v>0</v>
      </c>
      <c r="AR130">
        <f>IF([1]Sheet1!AS130="","",[1]Sheet1!AS130)</f>
        <v>0</v>
      </c>
      <c r="AS130">
        <f>IF([1]Sheet1!AT130="","",[1]Sheet1!AT130)</f>
        <v>0</v>
      </c>
      <c r="AT130">
        <f>IF([1]Sheet1!AU130="","",[1]Sheet1!AU130)</f>
        <v>0</v>
      </c>
      <c r="AU130">
        <f>IF([1]Sheet1!AV130="","",[1]Sheet1!AV130)</f>
        <v>0</v>
      </c>
      <c r="AV130">
        <f>IF([1]Sheet1!AW130="","",[1]Sheet1!AW130)</f>
        <v>0</v>
      </c>
      <c r="AW130">
        <f>IF([1]Sheet1!AX130="","",[1]Sheet1!AX130)</f>
        <v>0</v>
      </c>
      <c r="AX130">
        <f>IF([1]Sheet1!AY130="","",[1]Sheet1!AY130)</f>
        <v>0</v>
      </c>
      <c r="AY130">
        <f>IF([1]Sheet1!AZ130="","",[1]Sheet1!AZ130)</f>
        <v>0</v>
      </c>
      <c r="AZ130" t="b">
        <f>IF([1]Sheet1!BA130="","",[1]Sheet1!BA130)</f>
        <v>0</v>
      </c>
      <c r="BA130" t="b">
        <f>IF([1]Sheet1!BB130="","",[1]Sheet1!BB130)</f>
        <v>0</v>
      </c>
      <c r="BB130" t="b">
        <f>IF([1]Sheet1!BC130="","",[1]Sheet1!BC130)</f>
        <v>0</v>
      </c>
      <c r="BC130" t="b">
        <f>IF([1]Sheet1!BD130="","",[1]Sheet1!BD130)</f>
        <v>0</v>
      </c>
      <c r="BD130">
        <f>IF([1]Sheet1!BE130="","",[1]Sheet1!BE130)</f>
        <v>29.21</v>
      </c>
      <c r="BE130">
        <f>IF([1]Sheet1!BF130="","",[1]Sheet1!BF130)</f>
        <v>26.89</v>
      </c>
      <c r="BF130">
        <f>IF([1]Sheet1!BG130="","",[1]Sheet1!BG130)</f>
        <v>-15.28</v>
      </c>
      <c r="BG130">
        <f>IF([1]Sheet1!BH130="","",[1]Sheet1!BH130)</f>
        <v>32.26</v>
      </c>
      <c r="BH130">
        <f>IF([1]Sheet1!BI130="","",[1]Sheet1!BI130)</f>
        <v>41.27</v>
      </c>
      <c r="BI130">
        <f>IF([1]Sheet1!BJ130="","",[1]Sheet1!BJ130)</f>
        <v>25.72</v>
      </c>
      <c r="BJ130" t="b">
        <f>IF([1]Sheet1!BK130="","",[1]Sheet1!BK130)</f>
        <v>1</v>
      </c>
      <c r="BK130">
        <f>IF([1]Sheet1!BL130="","",[1]Sheet1!BL130)</f>
        <v>0.63</v>
      </c>
      <c r="BL130">
        <f>IF([1]Sheet1!BM130="","",[1]Sheet1!BM130)</f>
        <v>-5.49</v>
      </c>
      <c r="BM130">
        <f>IF([1]Sheet1!BN130="","",[1]Sheet1!BN130)</f>
        <v>24.56</v>
      </c>
      <c r="BN130">
        <f>IF([1]Sheet1!BO130="","",[1]Sheet1!BO130)</f>
        <v>0</v>
      </c>
      <c r="BO130" t="str">
        <f>IF([1]Sheet1!BP130="","",[1]Sheet1!BP130)</f>
        <v>SERVICES</v>
      </c>
      <c r="BP130">
        <f>IF([1]Sheet1!BQ130="","",[1]Sheet1!BQ130)</f>
        <v>3036.45</v>
      </c>
      <c r="BQ130">
        <f>IF([1]Sheet1!BR130="","",[1]Sheet1!BR130)</f>
        <v>1.77</v>
      </c>
      <c r="BR130">
        <f>IF([1]Sheet1!BS130="","",[1]Sheet1!BS130)</f>
        <v>-3.25</v>
      </c>
      <c r="BS130">
        <f>IF([1]Sheet1!BT130="","",[1]Sheet1!BT130)</f>
        <v>-0.11</v>
      </c>
      <c r="BT130" t="b">
        <f>IF([1]Sheet1!BU130="","",[1]Sheet1!BU130)</f>
        <v>0</v>
      </c>
      <c r="BU130" t="b">
        <f>IF([1]Sheet1!BV130="","",[1]Sheet1!BV130)</f>
        <v>0</v>
      </c>
      <c r="BV130" t="str">
        <f>IF([1]Sheet1!BW130="","",[1]Sheet1!BW130)</f>
        <v>BULLISH</v>
      </c>
      <c r="BW130">
        <f>IF([1]Sheet1!BX130="","",[1]Sheet1!BX130)</f>
        <v>5.05</v>
      </c>
      <c r="BX130">
        <f>IF([1]Sheet1!BY130="","",[1]Sheet1!BY130)</f>
        <v>-2.67</v>
      </c>
      <c r="BY130">
        <f>IF([1]Sheet1!BZ130="","",[1]Sheet1!BZ130)</f>
        <v>96.43</v>
      </c>
      <c r="BZ130">
        <f>IF([1]Sheet1!CA130="","",[1]Sheet1!CA130)</f>
        <v>3036.45</v>
      </c>
      <c r="CA130">
        <f>IF([1]Sheet1!CB130="","",[1]Sheet1!CB130)</f>
        <v>-15.28</v>
      </c>
      <c r="CB130" t="str">
        <f>IF([1]Sheet1!CC130="","",[1]Sheet1!CC130)</f>
        <v>Significant Short Buildup</v>
      </c>
      <c r="CC130">
        <f>IF([1]Sheet1!CD130="","",[1]Sheet1!CD130)</f>
        <v>9.57</v>
      </c>
      <c r="CD130">
        <f>IF([1]Sheet1!CE130="","",[1]Sheet1!CE130)</f>
        <v>-0.11</v>
      </c>
      <c r="CE130">
        <f>IF([1]Sheet1!CF130="","",[1]Sheet1!CF130)</f>
        <v>-20.75</v>
      </c>
      <c r="CF130" t="str">
        <f>IF([1]Sheet1!CG130="","",[1]Sheet1!CG130)</f>
        <v>Short Buildup</v>
      </c>
      <c r="CG130">
        <f>IF([1]Sheet1!CH130="","",[1]Sheet1!CH130)</f>
        <v>80.95</v>
      </c>
      <c r="CH130" t="str">
        <f>IF([1]Sheet1!CI130="","",[1]Sheet1!CI130)</f>
        <v>NSE:INDIGO1!</v>
      </c>
      <c r="CI130">
        <f>IF([1]Sheet1!CJ130="","",[1]Sheet1!CJ130)</f>
        <v>41</v>
      </c>
      <c r="CJ130">
        <f>IF([1]Sheet1!CK130="","",[1]Sheet1!CK130)</f>
        <v>3086.25</v>
      </c>
      <c r="CK130">
        <f>IF([1]Sheet1!CL130="","",[1]Sheet1!CL130)</f>
        <v>395</v>
      </c>
      <c r="CL130">
        <f>IF([1]Sheet1!CM130="","",[1]Sheet1!CM130)</f>
        <v>2471.1</v>
      </c>
      <c r="CM130" t="str">
        <f>IF([1]Sheet1!CN130="","",[1]Sheet1!CN130)</f>
        <v>Sell</v>
      </c>
      <c r="CN130" t="str">
        <f>IF([1]Sheet1!CO130="","",[1]Sheet1!CO130)</f>
        <v>LAST_WINNER</v>
      </c>
      <c r="CO130">
        <f>IF([1]Sheet1!CP130="","",[1]Sheet1!CP130)</f>
        <v>29</v>
      </c>
      <c r="CP130">
        <f>IF([1]Sheet1!CQ130="","",[1]Sheet1!CQ130)</f>
        <v>3120</v>
      </c>
      <c r="CQ130" t="str">
        <f>IF([1]Sheet1!CR130="","",[1]Sheet1!CR130)</f>
        <v>BEARISH</v>
      </c>
      <c r="CR130" t="str">
        <f>IF([1]Sheet1!CS130="","",[1]Sheet1!CS130)</f>
        <v>BEARISH</v>
      </c>
      <c r="CS130" t="b">
        <f>IF([1]Sheet1!CT130="","",[1]Sheet1!CT130)</f>
        <v>1</v>
      </c>
      <c r="CT130" t="str">
        <f>IF([1]Sheet1!CU130="","",[1]Sheet1!CU130)</f>
        <v>na</v>
      </c>
      <c r="CU130" t="str">
        <f>IF([1]Sheet1!CV130="","",[1]Sheet1!CV130)</f>
        <v>na</v>
      </c>
      <c r="CV130" t="str">
        <f>IF([1]Sheet1!CW130="","",[1]Sheet1!CW130)</f>
        <v>BULLISH</v>
      </c>
      <c r="CW130">
        <f>IF([1]Sheet1!CX130="","",[1]Sheet1!CX130)</f>
        <v>7</v>
      </c>
      <c r="CX130">
        <f>IF([1]Sheet1!CY130="","",[1]Sheet1!CY130)</f>
        <v>515</v>
      </c>
      <c r="CY130" t="b">
        <f>IF([1]Sheet1!CZ130="","",[1]Sheet1!CZ130)</f>
        <v>0</v>
      </c>
      <c r="CZ130">
        <f>IF([1]Sheet1!DA130="","",[1]Sheet1!DA130)</f>
        <v>25.41</v>
      </c>
      <c r="DA130">
        <f>IF([1]Sheet1!DB130="","",[1]Sheet1!DB130)</f>
        <v>26.11</v>
      </c>
      <c r="DB130" t="str">
        <f>IF([1]Sheet1!DC130="","",[1]Sheet1!DC130)</f>
        <v/>
      </c>
      <c r="DC130" t="b">
        <f t="shared" si="4"/>
        <v>0</v>
      </c>
      <c r="DD130" t="b">
        <f t="shared" si="5"/>
        <v>0</v>
      </c>
      <c r="DE130" t="b">
        <f t="shared" si="6"/>
        <v>0</v>
      </c>
      <c r="DF130" t="b">
        <f t="shared" si="7"/>
        <v>0</v>
      </c>
      <c r="DG130" t="str">
        <f>IF([1]Sheet1!DH130="","",[1]Sheet1!DH130)</f>
        <v/>
      </c>
    </row>
    <row r="131" spans="1:111" x14ac:dyDescent="0.25">
      <c r="A131" t="str">
        <f>IF([1]Sheet1!B131="","",[1]Sheet1!B131)</f>
        <v>ONGC</v>
      </c>
      <c r="B131">
        <f>IF([1]Sheet1!C131="","",[1]Sheet1!C131)</f>
        <v>3850</v>
      </c>
      <c r="C131">
        <f>IF([1]Sheet1!D131="","",[1]Sheet1!D131)</f>
        <v>2.5</v>
      </c>
      <c r="D131">
        <f>IF([1]Sheet1!E131="","",[1]Sheet1!E131)</f>
        <v>115500</v>
      </c>
      <c r="E131" t="str">
        <f>IF([1]Sheet1!F131="","",[1]Sheet1!F131)</f>
        <v>Energy Minerals</v>
      </c>
      <c r="F131" t="str">
        <f>IF([1]Sheet1!G131="","",[1]Sheet1!G131)</f>
        <v>Oil Refining/Marketing</v>
      </c>
      <c r="G131" t="str">
        <f>IF([1]Sheet1!H131="","",[1]Sheet1!H131)</f>
        <v xml:space="preserve">OIL AND NATURAL GAS CORP.           </v>
      </c>
      <c r="H131" t="str">
        <f>IF([1]Sheet1!I131="","",[1]Sheet1!I131)</f>
        <v>ONGC</v>
      </c>
      <c r="I131" t="str">
        <f>IF([1]Sheet1!J131="","",[1]Sheet1!J131)</f>
        <v>NSE:ONGC!1</v>
      </c>
      <c r="J131" t="str">
        <f>IF([1]Sheet1!K131="","",[1]Sheet1!K131)</f>
        <v>Oil And Natural Gas Corporation Ltd.</v>
      </c>
      <c r="K131" t="str">
        <f>IF([1]Sheet1!L131="","",[1]Sheet1!L131)</f>
        <v>#fc5a5a34</v>
      </c>
      <c r="L131">
        <f>IF([1]Sheet1!M131="","",[1]Sheet1!M131)</f>
        <v>241.6</v>
      </c>
      <c r="M131">
        <f>IF([1]Sheet1!N131="","",[1]Sheet1!N131)</f>
        <v>-6.2047600000000001E-2</v>
      </c>
      <c r="N131">
        <f>IF([1]Sheet1!O131="","",[1]Sheet1!O131)</f>
        <v>-0.15</v>
      </c>
      <c r="O131">
        <f>IF([1]Sheet1!P131="","",[1]Sheet1!P131)</f>
        <v>78709400</v>
      </c>
      <c r="P131">
        <f>IF([1]Sheet1!Q131="","",[1]Sheet1!Q131)</f>
        <v>-0.88718669999999999</v>
      </c>
      <c r="Q131">
        <f>IF([1]Sheet1!R131="","",[1]Sheet1!R131)</f>
        <v>-704550</v>
      </c>
      <c r="R131">
        <f>IF([1]Sheet1!S131="","",[1]Sheet1!S131)</f>
        <v>5318</v>
      </c>
      <c r="S131">
        <f>IF([1]Sheet1!T131="","",[1]Sheet1!T131)</f>
        <v>-6.2047600000000001E-2</v>
      </c>
      <c r="T131">
        <f>IF([1]Sheet1!U131="","",[1]Sheet1!U131)</f>
        <v>-5240</v>
      </c>
      <c r="U131" t="str">
        <f>IF([1]Sheet1!V131="","",[1]Sheet1!V131)</f>
        <v>Long Unwinding</v>
      </c>
      <c r="V131">
        <f>IF([1]Sheet1!W131="","",[1]Sheet1!W131)</f>
        <v>240</v>
      </c>
      <c r="W131">
        <f>IF([1]Sheet1!X131="","",[1]Sheet1!X131)</f>
        <v>237.5</v>
      </c>
      <c r="X131">
        <f>IF([1]Sheet1!Y131="","",[1]Sheet1!Y131)</f>
        <v>235</v>
      </c>
      <c r="Y131">
        <f>IF([1]Sheet1!Z131="","",[1]Sheet1!Z131)</f>
        <v>232.5</v>
      </c>
      <c r="Z131">
        <f>IF([1]Sheet1!AA131="","",[1]Sheet1!AA131)</f>
        <v>230</v>
      </c>
      <c r="AA131">
        <f>IF([1]Sheet1!AB131="","",[1]Sheet1!AB131)</f>
        <v>242.5</v>
      </c>
      <c r="AB131">
        <f>IF([1]Sheet1!AC131="","",[1]Sheet1!AC131)</f>
        <v>245</v>
      </c>
      <c r="AC131">
        <f>IF([1]Sheet1!AD131="","",[1]Sheet1!AD131)</f>
        <v>247.5</v>
      </c>
      <c r="AD131">
        <f>IF([1]Sheet1!AE131="","",[1]Sheet1!AE131)</f>
        <v>250</v>
      </c>
      <c r="AE131" t="str">
        <f>IF([1]Sheet1!AF131="","",[1]Sheet1!AF131)</f>
        <v>242.05</v>
      </c>
      <c r="AF131" t="str">
        <f>IF([1]Sheet1!AG131="","",[1]Sheet1!AG131)</f>
        <v>243.00</v>
      </c>
      <c r="AG131" t="str">
        <f>IF([1]Sheet1!AH131="","",[1]Sheet1!AH131)</f>
        <v>0.95</v>
      </c>
      <c r="AH131" t="str">
        <f>IF([1]Sheet1!AI131="","",[1]Sheet1!AI131)</f>
        <v>0.39</v>
      </c>
      <c r="AI131" t="str">
        <f>IF([1]Sheet1!AJ131="","",[1]Sheet1!AJ131)</f>
        <v>243.00</v>
      </c>
      <c r="AJ131">
        <f>IF([1]Sheet1!AK131="","",[1]Sheet1!AK131)</f>
        <v>51778</v>
      </c>
      <c r="AK131" t="str">
        <f>IF([1]Sheet1!AL131="","",[1]Sheet1!AL131)</f>
        <v>1.26</v>
      </c>
      <c r="AL131" t="str">
        <f>IF([1]Sheet1!AM131="","",[1]Sheet1!AM131)</f>
        <v>-</v>
      </c>
      <c r="AM131" t="str">
        <f>IF([1]Sheet1!AN131="","",[1]Sheet1!AN131)</f>
        <v>-</v>
      </c>
      <c r="AN131" t="str">
        <f>IF([1]Sheet1!AO131="","",[1]Sheet1!AO131)</f>
        <v>-</v>
      </c>
      <c r="AO131" t="str">
        <f>IF([1]Sheet1!AP131="","",[1]Sheet1!AP131)</f>
        <v>VR17</v>
      </c>
      <c r="AP131" t="b">
        <f>IF([1]Sheet1!AQ131="","",[1]Sheet1!AQ131)</f>
        <v>1</v>
      </c>
      <c r="AQ131">
        <f>IF([1]Sheet1!AR131="","",[1]Sheet1!AR131)</f>
        <v>0</v>
      </c>
      <c r="AR131">
        <f>IF([1]Sheet1!AS131="","",[1]Sheet1!AS131)</f>
        <v>0</v>
      </c>
      <c r="AS131">
        <f>IF([1]Sheet1!AT131="","",[1]Sheet1!AT131)</f>
        <v>0</v>
      </c>
      <c r="AT131">
        <f>IF([1]Sheet1!AU131="","",[1]Sheet1!AU131)</f>
        <v>0</v>
      </c>
      <c r="AU131">
        <f>IF([1]Sheet1!AV131="","",[1]Sheet1!AV131)</f>
        <v>0</v>
      </c>
      <c r="AV131">
        <f>IF([1]Sheet1!AW131="","",[1]Sheet1!AW131)</f>
        <v>0</v>
      </c>
      <c r="AW131">
        <f>IF([1]Sheet1!AX131="","",[1]Sheet1!AX131)</f>
        <v>0</v>
      </c>
      <c r="AX131">
        <f>IF([1]Sheet1!AY131="","",[1]Sheet1!AY131)</f>
        <v>0</v>
      </c>
      <c r="AY131">
        <f>IF([1]Sheet1!AZ131="","",[1]Sheet1!AZ131)</f>
        <v>0</v>
      </c>
      <c r="AZ131" t="b">
        <f>IF([1]Sheet1!BA131="","",[1]Sheet1!BA131)</f>
        <v>0</v>
      </c>
      <c r="BA131" t="b">
        <f>IF([1]Sheet1!BB131="","",[1]Sheet1!BB131)</f>
        <v>0</v>
      </c>
      <c r="BB131" t="b">
        <f>IF([1]Sheet1!BC131="","",[1]Sheet1!BC131)</f>
        <v>0</v>
      </c>
      <c r="BC131" t="b">
        <f>IF([1]Sheet1!BD131="","",[1]Sheet1!BD131)</f>
        <v>0</v>
      </c>
      <c r="BD131">
        <f>IF([1]Sheet1!BE131="","",[1]Sheet1!BE131)</f>
        <v>31.04</v>
      </c>
      <c r="BE131">
        <f>IF([1]Sheet1!BF131="","",[1]Sheet1!BF131)</f>
        <v>30.23</v>
      </c>
      <c r="BF131">
        <f>IF([1]Sheet1!BG131="","",[1]Sheet1!BG131)</f>
        <v>-7.3</v>
      </c>
      <c r="BG131">
        <f>IF([1]Sheet1!BH131="","",[1]Sheet1!BH131)</f>
        <v>89.52</v>
      </c>
      <c r="BH131">
        <f>IF([1]Sheet1!BI131="","",[1]Sheet1!BI131)</f>
        <v>76.19</v>
      </c>
      <c r="BI131">
        <f>IF([1]Sheet1!BJ131="","",[1]Sheet1!BJ131)</f>
        <v>63.67</v>
      </c>
      <c r="BJ131" t="b">
        <f>IF([1]Sheet1!BK131="","",[1]Sheet1!BK131)</f>
        <v>1</v>
      </c>
      <c r="BK131">
        <f>IF([1]Sheet1!BL131="","",[1]Sheet1!BL131)</f>
        <v>0.62</v>
      </c>
      <c r="BL131">
        <f>IF([1]Sheet1!BM131="","",[1]Sheet1!BM131)</f>
        <v>10.220000000000001</v>
      </c>
      <c r="BM131">
        <f>IF([1]Sheet1!BN131="","",[1]Sheet1!BN131)</f>
        <v>29.42</v>
      </c>
      <c r="BN131">
        <f>IF([1]Sheet1!BO131="","",[1]Sheet1!BO131)</f>
        <v>0</v>
      </c>
      <c r="BO131" t="str">
        <f>IF([1]Sheet1!BP131="","",[1]Sheet1!BP131)</f>
        <v>ENERGY</v>
      </c>
      <c r="BP131">
        <f>IF([1]Sheet1!BQ131="","",[1]Sheet1!BQ131)</f>
        <v>241.3</v>
      </c>
      <c r="BQ131">
        <f>IF([1]Sheet1!BR131="","",[1]Sheet1!BR131)</f>
        <v>2.65</v>
      </c>
      <c r="BR131">
        <f>IF([1]Sheet1!BS131="","",[1]Sheet1!BS131)</f>
        <v>-0.45</v>
      </c>
      <c r="BS131">
        <f>IF([1]Sheet1!BT131="","",[1]Sheet1!BT131)</f>
        <v>-0.19</v>
      </c>
      <c r="BT131" t="b">
        <f>IF([1]Sheet1!BU131="","",[1]Sheet1!BU131)</f>
        <v>0</v>
      </c>
      <c r="BU131" t="b">
        <f>IF([1]Sheet1!BV131="","",[1]Sheet1!BV131)</f>
        <v>0</v>
      </c>
      <c r="BV131" t="str">
        <f>IF([1]Sheet1!BW131="","",[1]Sheet1!BW131)</f>
        <v>BULLISH</v>
      </c>
      <c r="BW131">
        <f>IF([1]Sheet1!BX131="","",[1]Sheet1!BX131)</f>
        <v>18.7</v>
      </c>
      <c r="BX131">
        <f>IF([1]Sheet1!BY131="","",[1]Sheet1!BY131)</f>
        <v>3.36</v>
      </c>
      <c r="BY131">
        <f>IF([1]Sheet1!BZ131="","",[1]Sheet1!BZ131)</f>
        <v>54.13</v>
      </c>
      <c r="BZ131">
        <f>IF([1]Sheet1!CA131="","",[1]Sheet1!CA131)</f>
        <v>241.3</v>
      </c>
      <c r="CA131">
        <f>IF([1]Sheet1!CB131="","",[1]Sheet1!CB131)</f>
        <v>-7.3</v>
      </c>
      <c r="CB131" t="str">
        <f>IF([1]Sheet1!CC131="","",[1]Sheet1!CC131)</f>
        <v>Significant Long Buildup</v>
      </c>
      <c r="CC131">
        <f>IF([1]Sheet1!CD131="","",[1]Sheet1!CD131)</f>
        <v>5.94</v>
      </c>
      <c r="CD131">
        <f>IF([1]Sheet1!CE131="","",[1]Sheet1!CE131)</f>
        <v>-0.19</v>
      </c>
      <c r="CE131">
        <f>IF([1]Sheet1!CF131="","",[1]Sheet1!CF131)</f>
        <v>-45.36</v>
      </c>
      <c r="CF131" t="str">
        <f>IF([1]Sheet1!CG131="","",[1]Sheet1!CG131)</f>
        <v>Short Buildup</v>
      </c>
      <c r="CG131">
        <f>IF([1]Sheet1!CH131="","",[1]Sheet1!CH131)</f>
        <v>99.6</v>
      </c>
      <c r="CH131" t="str">
        <f>IF([1]Sheet1!CI131="","",[1]Sheet1!CI131)</f>
        <v>NSE:ONGC1!</v>
      </c>
      <c r="CI131">
        <f>IF([1]Sheet1!CJ131="","",[1]Sheet1!CJ131)</f>
        <v>0</v>
      </c>
      <c r="CJ131">
        <f>IF([1]Sheet1!CK131="","",[1]Sheet1!CK131)</f>
        <v>0</v>
      </c>
      <c r="CK131">
        <f>IF([1]Sheet1!CL131="","",[1]Sheet1!CL131)</f>
        <v>0</v>
      </c>
      <c r="CL131">
        <f>IF([1]Sheet1!CM131="","",[1]Sheet1!CM131)</f>
        <v>0</v>
      </c>
      <c r="CM131">
        <f>IF([1]Sheet1!CN131="","",[1]Sheet1!CN131)</f>
        <v>0</v>
      </c>
      <c r="CN131">
        <f>IF([1]Sheet1!CO131="","",[1]Sheet1!CO131)</f>
        <v>0</v>
      </c>
      <c r="CO131">
        <f>IF([1]Sheet1!CP131="","",[1]Sheet1!CP131)</f>
        <v>0</v>
      </c>
      <c r="CP131">
        <f>IF([1]Sheet1!CQ131="","",[1]Sheet1!CQ131)</f>
        <v>0</v>
      </c>
      <c r="CQ131" t="str">
        <f>IF([1]Sheet1!CR131="","",[1]Sheet1!CR131)</f>
        <v>BULLISH</v>
      </c>
      <c r="CR131" t="str">
        <f>IF([1]Sheet1!CS131="","",[1]Sheet1!CS131)</f>
        <v>BEARISH</v>
      </c>
      <c r="CS131" t="b">
        <f>IF([1]Sheet1!CT131="","",[1]Sheet1!CT131)</f>
        <v>1</v>
      </c>
      <c r="CT131" t="str">
        <f>IF([1]Sheet1!CU131="","",[1]Sheet1!CU131)</f>
        <v>BULLISH_ALIGNMENT</v>
      </c>
      <c r="CU131" t="str">
        <f>IF([1]Sheet1!CV131="","",[1]Sheet1!CV131)</f>
        <v>na</v>
      </c>
      <c r="CV131" t="str">
        <f>IF([1]Sheet1!CW131="","",[1]Sheet1!CW131)</f>
        <v>na</v>
      </c>
      <c r="CW131">
        <f>IF([1]Sheet1!CX131="","",[1]Sheet1!CX131)</f>
        <v>0</v>
      </c>
      <c r="CX131">
        <f>IF([1]Sheet1!CY131="","",[1]Sheet1!CY131)</f>
        <v>0</v>
      </c>
      <c r="CY131" t="b">
        <f>IF([1]Sheet1!CZ131="","",[1]Sheet1!CZ131)</f>
        <v>0</v>
      </c>
      <c r="CZ131">
        <f>IF([1]Sheet1!DA131="","",[1]Sheet1!DA131)</f>
        <v>29.48</v>
      </c>
      <c r="DA131">
        <f>IF([1]Sheet1!DB131="","",[1]Sheet1!DB131)</f>
        <v>28.75</v>
      </c>
      <c r="DB131" t="str">
        <f>IF([1]Sheet1!DC131="","",[1]Sheet1!DC131)</f>
        <v/>
      </c>
      <c r="DC131" t="b">
        <f t="shared" ref="DC131:DC194" si="8">IF(A131="","",AND(BJ131,CT131="BULLISH_ALIGNMENT",CU131="BULLISH_ALIGNMENT",CV131="BULLISH",CS131))</f>
        <v>0</v>
      </c>
      <c r="DD131" t="b">
        <f t="shared" ref="DD131:DD194" si="9">IF(A131="","",AND(BJ131,CT131="BEARISH_ALIGNMENT",CU131="BEARISH_ALIGNMENT",CV131="BEARISH",CS131))</f>
        <v>0</v>
      </c>
      <c r="DE131" t="b">
        <f t="shared" ref="DE131:DE194" si="10">IF(A131="","",AND(BJ131,CT131="BULLISH_ALIGNMENT",CU131="BULLISH_ALIGNMENT",CV131="BULLISH",CS131,CM131="Buy",CN131="LAST_LOSER"))</f>
        <v>0</v>
      </c>
      <c r="DF131" t="b">
        <f t="shared" ref="DF131:DF194" si="11">IF(A131="","",AND(BJ131,CT131="BEARISH_ALIGNMENT",CU131="BEARISH_ALIGNMENT",CV131="BEARISH",CS131,CM131="Sell",CN131="LAST_LOSER"))</f>
        <v>0</v>
      </c>
      <c r="DG131" t="str">
        <f>IF([1]Sheet1!DH131="","",[1]Sheet1!DH131)</f>
        <v/>
      </c>
    </row>
    <row r="132" spans="1:111" x14ac:dyDescent="0.25">
      <c r="A132" t="str">
        <f>IF([1]Sheet1!B132="","",[1]Sheet1!B132)</f>
        <v>PEL</v>
      </c>
      <c r="B132">
        <f>IF([1]Sheet1!C132="","",[1]Sheet1!C132)</f>
        <v>750</v>
      </c>
      <c r="C132">
        <f>IF([1]Sheet1!D132="","",[1]Sheet1!D132)</f>
        <v>10</v>
      </c>
      <c r="D132">
        <f>IF([1]Sheet1!E132="","",[1]Sheet1!E132)</f>
        <v>22500</v>
      </c>
      <c r="E132" t="str">
        <f>IF([1]Sheet1!F132="","",[1]Sheet1!F132)</f>
        <v>Finance</v>
      </c>
      <c r="F132" t="str">
        <f>IF([1]Sheet1!G132="","",[1]Sheet1!G132)</f>
        <v>Investment Managers</v>
      </c>
      <c r="G132" t="str">
        <f>IF([1]Sheet1!H132="","",[1]Sheet1!H132)</f>
        <v xml:space="preserve">PIRAMAL ENTERPRISES LTD             </v>
      </c>
      <c r="H132" t="str">
        <f>IF([1]Sheet1!I132="","",[1]Sheet1!I132)</f>
        <v>PEL</v>
      </c>
      <c r="I132" t="str">
        <f>IF([1]Sheet1!J132="","",[1]Sheet1!J132)</f>
        <v>NSE:PEL!1</v>
      </c>
      <c r="J132" t="str">
        <f>IF([1]Sheet1!K132="","",[1]Sheet1!K132)</f>
        <v>Piramal Enterprises Ltd.</v>
      </c>
      <c r="K132" t="str">
        <f>IF([1]Sheet1!L132="","",[1]Sheet1!L132)</f>
        <v>#fc5a5a34</v>
      </c>
      <c r="L132">
        <f>IF([1]Sheet1!M132="","",[1]Sheet1!M132)</f>
        <v>895.65</v>
      </c>
      <c r="M132">
        <f>IF([1]Sheet1!N132="","",[1]Sheet1!N132)</f>
        <v>-5.5794200000000002E-2</v>
      </c>
      <c r="N132">
        <f>IF([1]Sheet1!O132="","",[1]Sheet1!O132)</f>
        <v>-0.5</v>
      </c>
      <c r="O132">
        <f>IF([1]Sheet1!P132="","",[1]Sheet1!P132)</f>
        <v>9785250</v>
      </c>
      <c r="P132">
        <f>IF([1]Sheet1!Q132="","",[1]Sheet1!Q132)</f>
        <v>-5.0574880000000002</v>
      </c>
      <c r="Q132">
        <f>IF([1]Sheet1!R132="","",[1]Sheet1!R132)</f>
        <v>-521250</v>
      </c>
      <c r="R132">
        <f>IF([1]Sheet1!S132="","",[1]Sheet1!S132)</f>
        <v>1508</v>
      </c>
      <c r="S132">
        <f>IF([1]Sheet1!T132="","",[1]Sheet1!T132)</f>
        <v>-5.5794200000000002E-2</v>
      </c>
      <c r="T132">
        <f>IF([1]Sheet1!U132="","",[1]Sheet1!U132)</f>
        <v>-1534</v>
      </c>
      <c r="U132" t="str">
        <f>IF([1]Sheet1!V132="","",[1]Sheet1!V132)</f>
        <v>Long Unwinding</v>
      </c>
      <c r="V132">
        <f>IF([1]Sheet1!W132="","",[1]Sheet1!W132)</f>
        <v>890</v>
      </c>
      <c r="W132">
        <f>IF([1]Sheet1!X132="","",[1]Sheet1!X132)</f>
        <v>880</v>
      </c>
      <c r="X132">
        <f>IF([1]Sheet1!Y132="","",[1]Sheet1!Y132)</f>
        <v>870</v>
      </c>
      <c r="Y132">
        <f>IF([1]Sheet1!Z132="","",[1]Sheet1!Z132)</f>
        <v>860</v>
      </c>
      <c r="Z132">
        <f>IF([1]Sheet1!AA132="","",[1]Sheet1!AA132)</f>
        <v>850</v>
      </c>
      <c r="AA132">
        <f>IF([1]Sheet1!AB132="","",[1]Sheet1!AB132)</f>
        <v>900</v>
      </c>
      <c r="AB132">
        <f>IF([1]Sheet1!AC132="","",[1]Sheet1!AC132)</f>
        <v>910</v>
      </c>
      <c r="AC132">
        <f>IF([1]Sheet1!AD132="","",[1]Sheet1!AD132)</f>
        <v>920</v>
      </c>
      <c r="AD132">
        <f>IF([1]Sheet1!AE132="","",[1]Sheet1!AE132)</f>
        <v>930</v>
      </c>
      <c r="AE132" t="str">
        <f>IF([1]Sheet1!AF132="","",[1]Sheet1!AF132)</f>
        <v>895.90</v>
      </c>
      <c r="AF132" t="str">
        <f>IF([1]Sheet1!AG132="","",[1]Sheet1!AG132)</f>
        <v>900.00</v>
      </c>
      <c r="AG132" t="str">
        <f>IF([1]Sheet1!AH132="","",[1]Sheet1!AH132)</f>
        <v>4.10</v>
      </c>
      <c r="AH132" t="str">
        <f>IF([1]Sheet1!AI132="","",[1]Sheet1!AI132)</f>
        <v>0.46</v>
      </c>
      <c r="AI132" t="str">
        <f>IF([1]Sheet1!AJ132="","",[1]Sheet1!AJ132)</f>
        <v>900.00</v>
      </c>
      <c r="AJ132">
        <f>IF([1]Sheet1!AK132="","",[1]Sheet1!AK132)</f>
        <v>239</v>
      </c>
      <c r="AK132" t="str">
        <f>IF([1]Sheet1!AL132="","",[1]Sheet1!AL132)</f>
        <v>0.02</v>
      </c>
      <c r="AL132" t="str">
        <f>IF([1]Sheet1!AM132="","",[1]Sheet1!AM132)</f>
        <v>-</v>
      </c>
      <c r="AM132" t="str">
        <f>IF([1]Sheet1!AN132="","",[1]Sheet1!AN132)</f>
        <v>-</v>
      </c>
      <c r="AN132" t="str">
        <f>IF([1]Sheet1!AO132="","",[1]Sheet1!AO132)</f>
        <v>-</v>
      </c>
      <c r="AO132" t="str">
        <f>IF([1]Sheet1!AP132="","",[1]Sheet1!AP132)</f>
        <v>VR142</v>
      </c>
      <c r="AP132" t="b">
        <f>IF([1]Sheet1!AQ132="","",[1]Sheet1!AQ132)</f>
        <v>0</v>
      </c>
      <c r="AQ132">
        <f>IF([1]Sheet1!AR132="","",[1]Sheet1!AR132)</f>
        <v>0</v>
      </c>
      <c r="AR132">
        <f>IF([1]Sheet1!AS132="","",[1]Sheet1!AS132)</f>
        <v>0</v>
      </c>
      <c r="AS132">
        <f>IF([1]Sheet1!AT132="","",[1]Sheet1!AT132)</f>
        <v>0</v>
      </c>
      <c r="AT132">
        <f>IF([1]Sheet1!AU132="","",[1]Sheet1!AU132)</f>
        <v>0</v>
      </c>
      <c r="AU132">
        <f>IF([1]Sheet1!AV132="","",[1]Sheet1!AV132)</f>
        <v>0</v>
      </c>
      <c r="AV132">
        <f>IF([1]Sheet1!AW132="","",[1]Sheet1!AW132)</f>
        <v>0</v>
      </c>
      <c r="AW132">
        <f>IF([1]Sheet1!AX132="","",[1]Sheet1!AX132)</f>
        <v>0</v>
      </c>
      <c r="AX132">
        <f>IF([1]Sheet1!AY132="","",[1]Sheet1!AY132)</f>
        <v>0</v>
      </c>
      <c r="AY132">
        <f>IF([1]Sheet1!AZ132="","",[1]Sheet1!AZ132)</f>
        <v>0</v>
      </c>
      <c r="AZ132" t="b">
        <f>IF([1]Sheet1!BA132="","",[1]Sheet1!BA132)</f>
        <v>0</v>
      </c>
      <c r="BA132" t="b">
        <f>IF([1]Sheet1!BB132="","",[1]Sheet1!BB132)</f>
        <v>0</v>
      </c>
      <c r="BB132" t="b">
        <f>IF([1]Sheet1!BC132="","",[1]Sheet1!BC132)</f>
        <v>0</v>
      </c>
      <c r="BC132" t="b">
        <f>IF([1]Sheet1!BD132="","",[1]Sheet1!BD132)</f>
        <v>0</v>
      </c>
      <c r="BD132">
        <f>IF([1]Sheet1!BE132="","",[1]Sheet1!BE132)</f>
        <v>42.78</v>
      </c>
      <c r="BE132">
        <f>IF([1]Sheet1!BF132="","",[1]Sheet1!BF132)</f>
        <v>39.049999999999997</v>
      </c>
      <c r="BF132">
        <f>IF([1]Sheet1!BG132="","",[1]Sheet1!BG132)</f>
        <v>-5.68</v>
      </c>
      <c r="BG132">
        <f>IF([1]Sheet1!BH132="","",[1]Sheet1!BH132)</f>
        <v>78.23</v>
      </c>
      <c r="BH132">
        <f>IF([1]Sheet1!BI132="","",[1]Sheet1!BI132)</f>
        <v>65.08</v>
      </c>
      <c r="BI132">
        <f>IF([1]Sheet1!BJ132="","",[1]Sheet1!BJ132)</f>
        <v>46.55</v>
      </c>
      <c r="BJ132" t="b">
        <f>IF([1]Sheet1!BK132="","",[1]Sheet1!BK132)</f>
        <v>1</v>
      </c>
      <c r="BK132">
        <f>IF([1]Sheet1!BL132="","",[1]Sheet1!BL132)</f>
        <v>0.51</v>
      </c>
      <c r="BL132">
        <f>IF([1]Sheet1!BM132="","",[1]Sheet1!BM132)</f>
        <v>5.77</v>
      </c>
      <c r="BM132">
        <f>IF([1]Sheet1!BN132="","",[1]Sheet1!BN132)</f>
        <v>35.32</v>
      </c>
      <c r="BN132">
        <f>IF([1]Sheet1!BO132="","",[1]Sheet1!BO132)</f>
        <v>0</v>
      </c>
      <c r="BO132" t="str">
        <f>IF([1]Sheet1!BP132="","",[1]Sheet1!BP132)</f>
        <v>FINANCIAL SERVICES</v>
      </c>
      <c r="BP132">
        <f>IF([1]Sheet1!BQ132="","",[1]Sheet1!BQ132)</f>
        <v>897.6</v>
      </c>
      <c r="BQ132">
        <f>IF([1]Sheet1!BR132="","",[1]Sheet1!BR132)</f>
        <v>2.85</v>
      </c>
      <c r="BR132">
        <f>IF([1]Sheet1!BS132="","",[1]Sheet1!BS132)</f>
        <v>1.45</v>
      </c>
      <c r="BS132">
        <f>IF([1]Sheet1!BT132="","",[1]Sheet1!BT132)</f>
        <v>0.16</v>
      </c>
      <c r="BT132" t="b">
        <f>IF([1]Sheet1!BU132="","",[1]Sheet1!BU132)</f>
        <v>0</v>
      </c>
      <c r="BU132" t="b">
        <f>IF([1]Sheet1!BV132="","",[1]Sheet1!BV132)</f>
        <v>0</v>
      </c>
      <c r="BV132" t="str">
        <f>IF([1]Sheet1!BW132="","",[1]Sheet1!BW132)</f>
        <v>BEARISH</v>
      </c>
      <c r="BW132">
        <f>IF([1]Sheet1!BX132="","",[1]Sheet1!BX132)</f>
        <v>5.69</v>
      </c>
      <c r="BX132">
        <f>IF([1]Sheet1!BY132="","",[1]Sheet1!BY132)</f>
        <v>-3.73</v>
      </c>
      <c r="BY132">
        <f>IF([1]Sheet1!BZ132="","",[1]Sheet1!BZ132)</f>
        <v>81.099999999999994</v>
      </c>
      <c r="BZ132">
        <f>IF([1]Sheet1!CA132="","",[1]Sheet1!CA132)</f>
        <v>897.6</v>
      </c>
      <c r="CA132">
        <f>IF([1]Sheet1!CB132="","",[1]Sheet1!CB132)</f>
        <v>-5.68</v>
      </c>
      <c r="CB132" t="str">
        <f>IF([1]Sheet1!CC132="","",[1]Sheet1!CC132)</f>
        <v>Significant Short Buildup</v>
      </c>
      <c r="CC132">
        <f>IF([1]Sheet1!CD132="","",[1]Sheet1!CD132)</f>
        <v>2.2999999999999998</v>
      </c>
      <c r="CD132">
        <f>IF([1]Sheet1!CE132="","",[1]Sheet1!CE132)</f>
        <v>0.16</v>
      </c>
      <c r="CE132">
        <f>IF([1]Sheet1!CF132="","",[1]Sheet1!CF132)</f>
        <v>-43</v>
      </c>
      <c r="CF132" t="str">
        <f>IF([1]Sheet1!CG132="","",[1]Sheet1!CG132)</f>
        <v>Long Buildup</v>
      </c>
      <c r="CG132">
        <f>IF([1]Sheet1!CH132="","",[1]Sheet1!CH132)</f>
        <v>78.97</v>
      </c>
      <c r="CH132" t="str">
        <f>IF([1]Sheet1!CI132="","",[1]Sheet1!CI132)</f>
        <v>NSE:PEL1!</v>
      </c>
      <c r="CI132">
        <f>IF([1]Sheet1!CJ132="","",[1]Sheet1!CJ132)</f>
        <v>188</v>
      </c>
      <c r="CJ132">
        <f>IF([1]Sheet1!CK132="","",[1]Sheet1!CK132)</f>
        <v>941</v>
      </c>
      <c r="CK132">
        <f>IF([1]Sheet1!CL132="","",[1]Sheet1!CL132)</f>
        <v>27</v>
      </c>
      <c r="CL132">
        <f>IF([1]Sheet1!CM132="","",[1]Sheet1!CM132)</f>
        <v>923.95</v>
      </c>
      <c r="CM132" t="str">
        <f>IF([1]Sheet1!CN132="","",[1]Sheet1!CN132)</f>
        <v>Sell</v>
      </c>
      <c r="CN132" t="str">
        <f>IF([1]Sheet1!CO132="","",[1]Sheet1!CO132)</f>
        <v>LAST_LOSER</v>
      </c>
      <c r="CO132">
        <f>IF([1]Sheet1!CP132="","",[1]Sheet1!CP132)</f>
        <v>38</v>
      </c>
      <c r="CP132">
        <f>IF([1]Sheet1!CQ132="","",[1]Sheet1!CQ132)</f>
        <v>940</v>
      </c>
      <c r="CQ132" t="str">
        <f>IF([1]Sheet1!CR132="","",[1]Sheet1!CR132)</f>
        <v>BEARISH</v>
      </c>
      <c r="CR132" t="str">
        <f>IF([1]Sheet1!CS132="","",[1]Sheet1!CS132)</f>
        <v>BULLISH</v>
      </c>
      <c r="CS132" t="b">
        <f>IF([1]Sheet1!CT132="","",[1]Sheet1!CT132)</f>
        <v>1</v>
      </c>
      <c r="CT132" t="str">
        <f>IF([1]Sheet1!CU132="","",[1]Sheet1!CU132)</f>
        <v>BEARISH_ALIGNMENT</v>
      </c>
      <c r="CU132" t="str">
        <f>IF([1]Sheet1!CV132="","",[1]Sheet1!CV132)</f>
        <v>na</v>
      </c>
      <c r="CV132" t="str">
        <f>IF([1]Sheet1!CW132="","",[1]Sheet1!CW132)</f>
        <v>BEARISH</v>
      </c>
      <c r="CW132">
        <f>IF([1]Sheet1!CX132="","",[1]Sheet1!CX132)</f>
        <v>5</v>
      </c>
      <c r="CX132">
        <f>IF([1]Sheet1!CY132="","",[1]Sheet1!CY132)</f>
        <v>154</v>
      </c>
      <c r="CY132" t="b">
        <f>IF([1]Sheet1!CZ132="","",[1]Sheet1!CZ132)</f>
        <v>0</v>
      </c>
      <c r="CZ132">
        <f>IF([1]Sheet1!DA132="","",[1]Sheet1!DA132)</f>
        <v>81.94</v>
      </c>
      <c r="DA132">
        <f>IF([1]Sheet1!DB132="","",[1]Sheet1!DB132)</f>
        <v>83.69</v>
      </c>
      <c r="DB132" t="str">
        <f>IF([1]Sheet1!DC132="","",[1]Sheet1!DC132)</f>
        <v>POTENTIAL_ENTRANT</v>
      </c>
      <c r="DC132" t="b">
        <f t="shared" si="8"/>
        <v>0</v>
      </c>
      <c r="DD132" t="b">
        <f t="shared" si="9"/>
        <v>0</v>
      </c>
      <c r="DE132" t="b">
        <f t="shared" si="10"/>
        <v>0</v>
      </c>
      <c r="DF132" t="b">
        <f t="shared" si="11"/>
        <v>0</v>
      </c>
      <c r="DG132" t="str">
        <f>IF([1]Sheet1!DH132="","",[1]Sheet1!DH132)</f>
        <v/>
      </c>
    </row>
    <row r="133" spans="1:111" x14ac:dyDescent="0.25">
      <c r="A133" t="str">
        <f>IF([1]Sheet1!B133="","",[1]Sheet1!B133)</f>
        <v>NTPC</v>
      </c>
      <c r="B133">
        <f>IF([1]Sheet1!C133="","",[1]Sheet1!C133)</f>
        <v>3000</v>
      </c>
      <c r="C133">
        <f>IF([1]Sheet1!D133="","",[1]Sheet1!D133)</f>
        <v>2.5</v>
      </c>
      <c r="D133">
        <f>IF([1]Sheet1!E133="","",[1]Sheet1!E133)</f>
        <v>90000</v>
      </c>
      <c r="E133" t="str">
        <f>IF([1]Sheet1!F133="","",[1]Sheet1!F133)</f>
        <v>Utilities</v>
      </c>
      <c r="F133" t="str">
        <f>IF([1]Sheet1!G133="","",[1]Sheet1!G133)</f>
        <v>Electric Utilities</v>
      </c>
      <c r="G133" t="str">
        <f>IF([1]Sheet1!H133="","",[1]Sheet1!H133)</f>
        <v xml:space="preserve">NTPC LTD                            </v>
      </c>
      <c r="H133" t="str">
        <f>IF([1]Sheet1!I133="","",[1]Sheet1!I133)</f>
        <v>NTPC</v>
      </c>
      <c r="I133" t="str">
        <f>IF([1]Sheet1!J133="","",[1]Sheet1!J133)</f>
        <v>NSE:NTPC!1</v>
      </c>
      <c r="J133" t="str">
        <f>IF([1]Sheet1!K133="","",[1]Sheet1!K133)</f>
        <v>NTPC Ltd.</v>
      </c>
      <c r="K133" t="str">
        <f>IF([1]Sheet1!L133="","",[1]Sheet1!L133)</f>
        <v>#fc5a5a32</v>
      </c>
      <c r="L133">
        <f>IF([1]Sheet1!M133="","",[1]Sheet1!M133)</f>
        <v>308.39999999999998</v>
      </c>
      <c r="M133">
        <f>IF([1]Sheet1!N133="","",[1]Sheet1!N133)</f>
        <v>-1.6210100000000002E-2</v>
      </c>
      <c r="N133">
        <f>IF([1]Sheet1!O133="","",[1]Sheet1!O133)</f>
        <v>-0.05</v>
      </c>
      <c r="O133">
        <f>IF([1]Sheet1!P133="","",[1]Sheet1!P133)</f>
        <v>91428000</v>
      </c>
      <c r="P133">
        <f>IF([1]Sheet1!Q133="","",[1]Sheet1!Q133)</f>
        <v>-0.44752229999999998</v>
      </c>
      <c r="Q133">
        <f>IF([1]Sheet1!R133="","",[1]Sheet1!R133)</f>
        <v>-411000</v>
      </c>
      <c r="R133">
        <f>IF([1]Sheet1!S133="","",[1]Sheet1!S133)</f>
        <v>6032</v>
      </c>
      <c r="S133">
        <f>IF([1]Sheet1!T133="","",[1]Sheet1!T133)</f>
        <v>-1.6210100000000002E-2</v>
      </c>
      <c r="T133">
        <f>IF([1]Sheet1!U133="","",[1]Sheet1!U133)</f>
        <v>-7795</v>
      </c>
      <c r="U133" t="str">
        <f>IF([1]Sheet1!V133="","",[1]Sheet1!V133)</f>
        <v>Long Unwinding</v>
      </c>
      <c r="V133">
        <f>IF([1]Sheet1!W133="","",[1]Sheet1!W133)</f>
        <v>307.5</v>
      </c>
      <c r="W133">
        <f>IF([1]Sheet1!X133="","",[1]Sheet1!X133)</f>
        <v>305</v>
      </c>
      <c r="X133">
        <f>IF([1]Sheet1!Y133="","",[1]Sheet1!Y133)</f>
        <v>302.5</v>
      </c>
      <c r="Y133">
        <f>IF([1]Sheet1!Z133="","",[1]Sheet1!Z133)</f>
        <v>300</v>
      </c>
      <c r="Z133">
        <f>IF([1]Sheet1!AA133="","",[1]Sheet1!AA133)</f>
        <v>297.5</v>
      </c>
      <c r="AA133">
        <f>IF([1]Sheet1!AB133="","",[1]Sheet1!AB133)</f>
        <v>310</v>
      </c>
      <c r="AB133">
        <f>IF([1]Sheet1!AC133="","",[1]Sheet1!AC133)</f>
        <v>312.5</v>
      </c>
      <c r="AC133">
        <f>IF([1]Sheet1!AD133="","",[1]Sheet1!AD133)</f>
        <v>315</v>
      </c>
      <c r="AD133">
        <f>IF([1]Sheet1!AE133="","",[1]Sheet1!AE133)</f>
        <v>317.5</v>
      </c>
      <c r="AE133" t="str">
        <f>IF([1]Sheet1!AF133="","",[1]Sheet1!AF133)</f>
        <v>308.45</v>
      </c>
      <c r="AF133" t="str">
        <f>IF([1]Sheet1!AG133="","",[1]Sheet1!AG133)</f>
        <v>309.95</v>
      </c>
      <c r="AG133" t="str">
        <f>IF([1]Sheet1!AH133="","",[1]Sheet1!AH133)</f>
        <v>1.50</v>
      </c>
      <c r="AH133" t="str">
        <f>IF([1]Sheet1!AI133="","",[1]Sheet1!AI133)</f>
        <v>0.49</v>
      </c>
      <c r="AI133" t="str">
        <f>IF([1]Sheet1!AJ133="","",[1]Sheet1!AJ133)</f>
        <v>309.95</v>
      </c>
      <c r="AJ133">
        <f>IF([1]Sheet1!AK133="","",[1]Sheet1!AK133)</f>
        <v>34260</v>
      </c>
      <c r="AK133" t="str">
        <f>IF([1]Sheet1!AL133="","",[1]Sheet1!AL133)</f>
        <v>1.06</v>
      </c>
      <c r="AL133" t="str">
        <f>IF([1]Sheet1!AM133="","",[1]Sheet1!AM133)</f>
        <v>-</v>
      </c>
      <c r="AM133" t="str">
        <f>IF([1]Sheet1!AN133="","",[1]Sheet1!AN133)</f>
        <v>-</v>
      </c>
      <c r="AN133" t="str">
        <f>IF([1]Sheet1!AO133="","",[1]Sheet1!AO133)</f>
        <v>-</v>
      </c>
      <c r="AO133" t="str">
        <f>IF([1]Sheet1!AP133="","",[1]Sheet1!AP133)</f>
        <v>VR22</v>
      </c>
      <c r="AP133" t="b">
        <f>IF([1]Sheet1!AQ133="","",[1]Sheet1!AQ133)</f>
        <v>0</v>
      </c>
      <c r="AQ133">
        <f>IF([1]Sheet1!AR133="","",[1]Sheet1!AR133)</f>
        <v>0</v>
      </c>
      <c r="AR133">
        <f>IF([1]Sheet1!AS133="","",[1]Sheet1!AS133)</f>
        <v>0</v>
      </c>
      <c r="AS133">
        <f>IF([1]Sheet1!AT133="","",[1]Sheet1!AT133)</f>
        <v>0</v>
      </c>
      <c r="AT133">
        <f>IF([1]Sheet1!AU133="","",[1]Sheet1!AU133)</f>
        <v>0</v>
      </c>
      <c r="AU133">
        <f>IF([1]Sheet1!AV133="","",[1]Sheet1!AV133)</f>
        <v>0</v>
      </c>
      <c r="AV133">
        <f>IF([1]Sheet1!AW133="","",[1]Sheet1!AW133)</f>
        <v>0</v>
      </c>
      <c r="AW133">
        <f>IF([1]Sheet1!AX133="","",[1]Sheet1!AX133)</f>
        <v>0</v>
      </c>
      <c r="AX133">
        <f>IF([1]Sheet1!AY133="","",[1]Sheet1!AY133)</f>
        <v>0</v>
      </c>
      <c r="AY133">
        <f>IF([1]Sheet1!AZ133="","",[1]Sheet1!AZ133)</f>
        <v>0</v>
      </c>
      <c r="AZ133" t="b">
        <f>IF([1]Sheet1!BA133="","",[1]Sheet1!BA133)</f>
        <v>0</v>
      </c>
      <c r="BA133" t="b">
        <f>IF([1]Sheet1!BB133="","",[1]Sheet1!BB133)</f>
        <v>0</v>
      </c>
      <c r="BB133" t="b">
        <f>IF([1]Sheet1!BC133="","",[1]Sheet1!BC133)</f>
        <v>0</v>
      </c>
      <c r="BC133" t="b">
        <f>IF([1]Sheet1!BD133="","",[1]Sheet1!BD133)</f>
        <v>0</v>
      </c>
      <c r="BD133">
        <f>IF([1]Sheet1!BE133="","",[1]Sheet1!BE133)</f>
        <v>29.06</v>
      </c>
      <c r="BE133">
        <f>IF([1]Sheet1!BF133="","",[1]Sheet1!BF133)</f>
        <v>27.85</v>
      </c>
      <c r="BF133">
        <f>IF([1]Sheet1!BG133="","",[1]Sheet1!BG133)</f>
        <v>-14.6</v>
      </c>
      <c r="BG133">
        <f>IF([1]Sheet1!BH133="","",[1]Sheet1!BH133)</f>
        <v>86.69</v>
      </c>
      <c r="BH133">
        <f>IF([1]Sheet1!BI133="","",[1]Sheet1!BI133)</f>
        <v>55.56</v>
      </c>
      <c r="BI133">
        <f>IF([1]Sheet1!BJ133="","",[1]Sheet1!BJ133)</f>
        <v>55.1</v>
      </c>
      <c r="BJ133" t="b">
        <f>IF([1]Sheet1!BK133="","",[1]Sheet1!BK133)</f>
        <v>1</v>
      </c>
      <c r="BK133">
        <f>IF([1]Sheet1!BL133="","",[1]Sheet1!BL133)</f>
        <v>0.2</v>
      </c>
      <c r="BL133">
        <f>IF([1]Sheet1!BM133="","",[1]Sheet1!BM133)</f>
        <v>20.27</v>
      </c>
      <c r="BM133">
        <f>IF([1]Sheet1!BN133="","",[1]Sheet1!BN133)</f>
        <v>26.65</v>
      </c>
      <c r="BN133" t="str">
        <f>IF([1]Sheet1!BO133="","",[1]Sheet1!BO133)</f>
        <v>2024-01-29</v>
      </c>
      <c r="BO133" t="str">
        <f>IF([1]Sheet1!BP133="","",[1]Sheet1!BP133)</f>
        <v>POWER</v>
      </c>
      <c r="BP133">
        <f>IF([1]Sheet1!BQ133="","",[1]Sheet1!BQ133)</f>
        <v>309.60000000000002</v>
      </c>
      <c r="BQ133">
        <f>IF([1]Sheet1!BR133="","",[1]Sheet1!BR133)</f>
        <v>2</v>
      </c>
      <c r="BR133">
        <f>IF([1]Sheet1!BS133="","",[1]Sheet1!BS133)</f>
        <v>1.1499999999999999</v>
      </c>
      <c r="BS133">
        <f>IF([1]Sheet1!BT133="","",[1]Sheet1!BT133)</f>
        <v>0.37</v>
      </c>
      <c r="BT133" t="b">
        <f>IF([1]Sheet1!BU133="","",[1]Sheet1!BU133)</f>
        <v>0</v>
      </c>
      <c r="BU133" t="b">
        <f>IF([1]Sheet1!BV133="","",[1]Sheet1!BV133)</f>
        <v>1</v>
      </c>
      <c r="BV133" t="str">
        <f>IF([1]Sheet1!BW133="","",[1]Sheet1!BW133)</f>
        <v>BULLISH</v>
      </c>
      <c r="BW133">
        <f>IF([1]Sheet1!BX133="","",[1]Sheet1!BX133)</f>
        <v>16.89</v>
      </c>
      <c r="BX133">
        <f>IF([1]Sheet1!BY133="","",[1]Sheet1!BY133)</f>
        <v>-2.76</v>
      </c>
      <c r="BY133">
        <f>IF([1]Sheet1!BZ133="","",[1]Sheet1!BZ133)</f>
        <v>74.13</v>
      </c>
      <c r="BZ133">
        <f>IF([1]Sheet1!CA133="","",[1]Sheet1!CA133)</f>
        <v>309.60000000000002</v>
      </c>
      <c r="CA133">
        <f>IF([1]Sheet1!CB133="","",[1]Sheet1!CB133)</f>
        <v>-14.6</v>
      </c>
      <c r="CB133" t="str">
        <f>IF([1]Sheet1!CC133="","",[1]Sheet1!CC133)</f>
        <v>Significant Short Buildup</v>
      </c>
      <c r="CC133">
        <f>IF([1]Sheet1!CD133="","",[1]Sheet1!CD133)</f>
        <v>4.62</v>
      </c>
      <c r="CD133">
        <f>IF([1]Sheet1!CE133="","",[1]Sheet1!CE133)</f>
        <v>0.37</v>
      </c>
      <c r="CE133">
        <f>IF([1]Sheet1!CF133="","",[1]Sheet1!CF133)</f>
        <v>-53.81</v>
      </c>
      <c r="CF133" t="str">
        <f>IF([1]Sheet1!CG133="","",[1]Sheet1!CG133)</f>
        <v>Long Buildup</v>
      </c>
      <c r="CG133">
        <f>IF([1]Sheet1!CH133="","",[1]Sheet1!CH133)</f>
        <v>98.81</v>
      </c>
      <c r="CH133" t="str">
        <f>IF([1]Sheet1!CI133="","",[1]Sheet1!CI133)</f>
        <v>NSE:NTPC1!</v>
      </c>
      <c r="CI133">
        <f>IF([1]Sheet1!CJ133="","",[1]Sheet1!CJ133)</f>
        <v>55</v>
      </c>
      <c r="CJ133">
        <f>IF([1]Sheet1!CK133="","",[1]Sheet1!CK133)</f>
        <v>317.55</v>
      </c>
      <c r="CK133">
        <f>IF([1]Sheet1!CL133="","",[1]Sheet1!CL133)</f>
        <v>0</v>
      </c>
      <c r="CL133">
        <f>IF([1]Sheet1!CM133="","",[1]Sheet1!CM133)</f>
        <v>0</v>
      </c>
      <c r="CM133" t="str">
        <f>IF([1]Sheet1!CN133="","",[1]Sheet1!CN133)</f>
        <v>Buy</v>
      </c>
      <c r="CN133" t="str">
        <f>IF([1]Sheet1!CO133="","",[1]Sheet1!CO133)</f>
        <v>LAST_LOSER</v>
      </c>
      <c r="CO133">
        <f>IF([1]Sheet1!CP133="","",[1]Sheet1!CP133)</f>
        <v>6</v>
      </c>
      <c r="CP133">
        <f>IF([1]Sheet1!CQ133="","",[1]Sheet1!CQ133)</f>
        <v>297.5</v>
      </c>
      <c r="CQ133" t="str">
        <f>IF([1]Sheet1!CR133="","",[1]Sheet1!CR133)</f>
        <v>BEARISH</v>
      </c>
      <c r="CR133" t="str">
        <f>IF([1]Sheet1!CS133="","",[1]Sheet1!CS133)</f>
        <v>BULLISH</v>
      </c>
      <c r="CS133" t="b">
        <f>IF([1]Sheet1!CT133="","",[1]Sheet1!CT133)</f>
        <v>1</v>
      </c>
      <c r="CT133" t="str">
        <f>IF([1]Sheet1!CU133="","",[1]Sheet1!CU133)</f>
        <v>na</v>
      </c>
      <c r="CU133" t="str">
        <f>IF([1]Sheet1!CV133="","",[1]Sheet1!CV133)</f>
        <v>BULLISH_ALIGNMENT</v>
      </c>
      <c r="CV133" t="str">
        <f>IF([1]Sheet1!CW133="","",[1]Sheet1!CW133)</f>
        <v>BEARISH</v>
      </c>
      <c r="CW133">
        <f>IF([1]Sheet1!CX133="","",[1]Sheet1!CX133)</f>
        <v>1</v>
      </c>
      <c r="CX133">
        <f>IF([1]Sheet1!CY133="","",[1]Sheet1!CY133)</f>
        <v>1</v>
      </c>
      <c r="CY133" t="b">
        <f>IF([1]Sheet1!CZ133="","",[1]Sheet1!CZ133)</f>
        <v>1</v>
      </c>
      <c r="CZ133">
        <f>IF([1]Sheet1!DA133="","",[1]Sheet1!DA133)</f>
        <v>25.47</v>
      </c>
      <c r="DA133">
        <f>IF([1]Sheet1!DB133="","",[1]Sheet1!DB133)</f>
        <v>25.1</v>
      </c>
      <c r="DB133" t="str">
        <f>IF([1]Sheet1!DC133="","",[1]Sheet1!DC133)</f>
        <v/>
      </c>
      <c r="DC133" t="b">
        <f t="shared" si="8"/>
        <v>0</v>
      </c>
      <c r="DD133" t="b">
        <f t="shared" si="9"/>
        <v>0</v>
      </c>
      <c r="DE133" t="b">
        <f t="shared" si="10"/>
        <v>0</v>
      </c>
      <c r="DF133" t="b">
        <f t="shared" si="11"/>
        <v>0</v>
      </c>
      <c r="DG133" t="str">
        <f>IF([1]Sheet1!DH133="","",[1]Sheet1!DH133)</f>
        <v/>
      </c>
    </row>
    <row r="134" spans="1:111" x14ac:dyDescent="0.25">
      <c r="A134" t="str">
        <f>IF([1]Sheet1!B134="","",[1]Sheet1!B134)</f>
        <v>GUJGASLTD</v>
      </c>
      <c r="B134">
        <f>IF([1]Sheet1!C134="","",[1]Sheet1!C134)</f>
        <v>1250</v>
      </c>
      <c r="C134">
        <f>IF([1]Sheet1!D134="","",[1]Sheet1!D134)</f>
        <v>5</v>
      </c>
      <c r="D134">
        <f>IF([1]Sheet1!E134="","",[1]Sheet1!E134)</f>
        <v>50000</v>
      </c>
      <c r="E134" t="str">
        <f>IF([1]Sheet1!F134="","",[1]Sheet1!F134)</f>
        <v>Utilities</v>
      </c>
      <c r="F134" t="str">
        <f>IF([1]Sheet1!G134="","",[1]Sheet1!G134)</f>
        <v>Gas Distributors</v>
      </c>
      <c r="G134" t="str">
        <f>IF([1]Sheet1!H134="","",[1]Sheet1!H134)</f>
        <v xml:space="preserve">GUJARAT GAS LIMITED                 </v>
      </c>
      <c r="H134" t="str">
        <f>IF([1]Sheet1!I134="","",[1]Sheet1!I134)</f>
        <v>GUJGASLTD</v>
      </c>
      <c r="I134" t="str">
        <f>IF([1]Sheet1!J134="","",[1]Sheet1!J134)</f>
        <v>NSE:GUJGASLTD!1</v>
      </c>
      <c r="J134" t="str">
        <f>IF([1]Sheet1!K134="","",[1]Sheet1!K134)</f>
        <v>Gujarat Gas Ltd.</v>
      </c>
      <c r="K134" t="str">
        <f>IF([1]Sheet1!L134="","",[1]Sheet1!L134)</f>
        <v>#00a25b32</v>
      </c>
      <c r="L134">
        <f>IF([1]Sheet1!M134="","",[1]Sheet1!M134)</f>
        <v>554.1</v>
      </c>
      <c r="M134">
        <f>IF([1]Sheet1!N134="","",[1]Sheet1!N134)</f>
        <v>9.0244999999999995E-3</v>
      </c>
      <c r="N134">
        <f>IF([1]Sheet1!O134="","",[1]Sheet1!O134)</f>
        <v>0.05</v>
      </c>
      <c r="O134">
        <f>IF([1]Sheet1!P134="","",[1]Sheet1!P134)</f>
        <v>5550000</v>
      </c>
      <c r="P134">
        <f>IF([1]Sheet1!Q134="","",[1]Sheet1!Q134)</f>
        <v>-0.62667859999999997</v>
      </c>
      <c r="Q134">
        <f>IF([1]Sheet1!R134="","",[1]Sheet1!R134)</f>
        <v>-35000</v>
      </c>
      <c r="R134">
        <f>IF([1]Sheet1!S134="","",[1]Sheet1!S134)</f>
        <v>1168</v>
      </c>
      <c r="S134">
        <f>IF([1]Sheet1!T134="","",[1]Sheet1!T134)</f>
        <v>9.0244999999999995E-3</v>
      </c>
      <c r="T134">
        <f>IF([1]Sheet1!U134="","",[1]Sheet1!U134)</f>
        <v>-977</v>
      </c>
      <c r="U134" t="str">
        <f>IF([1]Sheet1!V134="","",[1]Sheet1!V134)</f>
        <v>Short Covering</v>
      </c>
      <c r="V134">
        <f>IF([1]Sheet1!W134="","",[1]Sheet1!W134)</f>
        <v>550</v>
      </c>
      <c r="W134">
        <f>IF([1]Sheet1!X134="","",[1]Sheet1!X134)</f>
        <v>545</v>
      </c>
      <c r="X134">
        <f>IF([1]Sheet1!Y134="","",[1]Sheet1!Y134)</f>
        <v>540</v>
      </c>
      <c r="Y134">
        <f>IF([1]Sheet1!Z134="","",[1]Sheet1!Z134)</f>
        <v>535</v>
      </c>
      <c r="Z134">
        <f>IF([1]Sheet1!AA134="","",[1]Sheet1!AA134)</f>
        <v>530</v>
      </c>
      <c r="AA134">
        <f>IF([1]Sheet1!AB134="","",[1]Sheet1!AB134)</f>
        <v>555</v>
      </c>
      <c r="AB134">
        <f>IF([1]Sheet1!AC134="","",[1]Sheet1!AC134)</f>
        <v>560</v>
      </c>
      <c r="AC134">
        <f>IF([1]Sheet1!AD134="","",[1]Sheet1!AD134)</f>
        <v>565</v>
      </c>
      <c r="AD134">
        <f>IF([1]Sheet1!AE134="","",[1]Sheet1!AE134)</f>
        <v>570</v>
      </c>
      <c r="AE134" t="str">
        <f>IF([1]Sheet1!AF134="","",[1]Sheet1!AF134)</f>
        <v>553.60</v>
      </c>
      <c r="AF134" t="str">
        <f>IF([1]Sheet1!AG134="","",[1]Sheet1!AG134)</f>
        <v>554.00</v>
      </c>
      <c r="AG134" t="str">
        <f>IF([1]Sheet1!AH134="","",[1]Sheet1!AH134)</f>
        <v>0.40</v>
      </c>
      <c r="AH134" t="str">
        <f>IF([1]Sheet1!AI134="","",[1]Sheet1!AI134)</f>
        <v>0.07</v>
      </c>
      <c r="AI134" t="str">
        <f>IF([1]Sheet1!AJ134="","",[1]Sheet1!AJ134)</f>
        <v>554.00</v>
      </c>
      <c r="AJ134">
        <f>IF([1]Sheet1!AK134="","",[1]Sheet1!AK134)</f>
        <v>177</v>
      </c>
      <c r="AK134" t="str">
        <f>IF([1]Sheet1!AL134="","",[1]Sheet1!AL134)</f>
        <v>0.01</v>
      </c>
      <c r="AL134" t="str">
        <f>IF([1]Sheet1!AM134="","",[1]Sheet1!AM134)</f>
        <v>-</v>
      </c>
      <c r="AM134" t="str">
        <f>IF([1]Sheet1!AN134="","",[1]Sheet1!AN134)</f>
        <v>-</v>
      </c>
      <c r="AN134" t="str">
        <f>IF([1]Sheet1!AO134="","",[1]Sheet1!AO134)</f>
        <v>-</v>
      </c>
      <c r="AO134" t="str">
        <f>IF([1]Sheet1!AP134="","",[1]Sheet1!AP134)</f>
        <v>VR152</v>
      </c>
      <c r="AP134" t="b">
        <f>IF([1]Sheet1!AQ134="","",[1]Sheet1!AQ134)</f>
        <v>0</v>
      </c>
      <c r="AQ134">
        <f>IF([1]Sheet1!AR134="","",[1]Sheet1!AR134)</f>
        <v>0</v>
      </c>
      <c r="AR134">
        <f>IF([1]Sheet1!AS134="","",[1]Sheet1!AS134)</f>
        <v>0</v>
      </c>
      <c r="AS134">
        <f>IF([1]Sheet1!AT134="","",[1]Sheet1!AT134)</f>
        <v>0</v>
      </c>
      <c r="AT134">
        <f>IF([1]Sheet1!AU134="","",[1]Sheet1!AU134)</f>
        <v>0</v>
      </c>
      <c r="AU134">
        <f>IF([1]Sheet1!AV134="","",[1]Sheet1!AV134)</f>
        <v>0</v>
      </c>
      <c r="AV134">
        <f>IF([1]Sheet1!AW134="","",[1]Sheet1!AW134)</f>
        <v>0</v>
      </c>
      <c r="AW134">
        <f>IF([1]Sheet1!AX134="","",[1]Sheet1!AX134)</f>
        <v>0</v>
      </c>
      <c r="AX134">
        <f>IF([1]Sheet1!AY134="","",[1]Sheet1!AY134)</f>
        <v>0</v>
      </c>
      <c r="AY134">
        <f>IF([1]Sheet1!AZ134="","",[1]Sheet1!AZ134)</f>
        <v>0</v>
      </c>
      <c r="AZ134" t="b">
        <f>IF([1]Sheet1!BA134="","",[1]Sheet1!BA134)</f>
        <v>0</v>
      </c>
      <c r="BA134" t="b">
        <f>IF([1]Sheet1!BB134="","",[1]Sheet1!BB134)</f>
        <v>0</v>
      </c>
      <c r="BB134" t="b">
        <f>IF([1]Sheet1!BC134="","",[1]Sheet1!BC134)</f>
        <v>0</v>
      </c>
      <c r="BC134" t="b">
        <f>IF([1]Sheet1!BD134="","",[1]Sheet1!BD134)</f>
        <v>0</v>
      </c>
      <c r="BD134">
        <f>IF([1]Sheet1!BE134="","",[1]Sheet1!BE134)</f>
        <v>32.700000000000003</v>
      </c>
      <c r="BE134">
        <f>IF([1]Sheet1!BF134="","",[1]Sheet1!BF134)</f>
        <v>37.42</v>
      </c>
      <c r="BF134">
        <f>IF([1]Sheet1!BG134="","",[1]Sheet1!BG134)</f>
        <v>0.21</v>
      </c>
      <c r="BG134">
        <f>IF([1]Sheet1!BH134="","",[1]Sheet1!BH134)</f>
        <v>97.18</v>
      </c>
      <c r="BH134">
        <f>IF([1]Sheet1!BI134="","",[1]Sheet1!BI134)</f>
        <v>95.24</v>
      </c>
      <c r="BI134">
        <f>IF([1]Sheet1!BJ134="","",[1]Sheet1!BJ134)</f>
        <v>87.43</v>
      </c>
      <c r="BJ134" t="b">
        <f>IF([1]Sheet1!BK134="","",[1]Sheet1!BK134)</f>
        <v>1</v>
      </c>
      <c r="BK134">
        <f>IF([1]Sheet1!BL134="","",[1]Sheet1!BL134)</f>
        <v>0.77</v>
      </c>
      <c r="BL134">
        <f>IF([1]Sheet1!BM134="","",[1]Sheet1!BM134)</f>
        <v>-4.7300000000000004</v>
      </c>
      <c r="BM134">
        <f>IF([1]Sheet1!BN134="","",[1]Sheet1!BN134)</f>
        <v>42.15</v>
      </c>
      <c r="BN134">
        <f>IF([1]Sheet1!BO134="","",[1]Sheet1!BO134)</f>
        <v>0</v>
      </c>
      <c r="BO134" t="str">
        <f>IF([1]Sheet1!BP134="","",[1]Sheet1!BP134)</f>
        <v>ENERGY</v>
      </c>
      <c r="BP134">
        <f>IF([1]Sheet1!BQ134="","",[1]Sheet1!BQ134)</f>
        <v>553.6</v>
      </c>
      <c r="BQ134">
        <f>IF([1]Sheet1!BR134="","",[1]Sheet1!BR134)</f>
        <v>2.66</v>
      </c>
      <c r="BR134">
        <f>IF([1]Sheet1!BS134="","",[1]Sheet1!BS134)</f>
        <v>-0.45</v>
      </c>
      <c r="BS134">
        <f>IF([1]Sheet1!BT134="","",[1]Sheet1!BT134)</f>
        <v>-0.08</v>
      </c>
      <c r="BT134" t="b">
        <f>IF([1]Sheet1!BU134="","",[1]Sheet1!BU134)</f>
        <v>1</v>
      </c>
      <c r="BU134" t="b">
        <f>IF([1]Sheet1!BV134="","",[1]Sheet1!BV134)</f>
        <v>0</v>
      </c>
      <c r="BV134" t="str">
        <f>IF([1]Sheet1!BW134="","",[1]Sheet1!BW134)</f>
        <v>BULLISH</v>
      </c>
      <c r="BW134">
        <f>IF([1]Sheet1!BX134="","",[1]Sheet1!BX134)</f>
        <v>24.59</v>
      </c>
      <c r="BX134">
        <f>IF([1]Sheet1!BY134="","",[1]Sheet1!BY134)</f>
        <v>2.06</v>
      </c>
      <c r="BY134">
        <f>IF([1]Sheet1!BZ134="","",[1]Sheet1!BZ134)</f>
        <v>50.87</v>
      </c>
      <c r="BZ134">
        <f>IF([1]Sheet1!CA134="","",[1]Sheet1!CA134)</f>
        <v>553.6</v>
      </c>
      <c r="CA134">
        <f>IF([1]Sheet1!CB134="","",[1]Sheet1!CB134)</f>
        <v>0.21</v>
      </c>
      <c r="CB134" t="str">
        <f>IF([1]Sheet1!CC134="","",[1]Sheet1!CC134)</f>
        <v>Significant Long Buildup</v>
      </c>
      <c r="CC134">
        <f>IF([1]Sheet1!CD134="","",[1]Sheet1!CD134)</f>
        <v>21.5</v>
      </c>
      <c r="CD134">
        <f>IF([1]Sheet1!CE134="","",[1]Sheet1!CE134)</f>
        <v>-0.08</v>
      </c>
      <c r="CE134">
        <f>IF([1]Sheet1!CF134="","",[1]Sheet1!CF134)</f>
        <v>-32.840000000000003</v>
      </c>
      <c r="CF134" t="str">
        <f>IF([1]Sheet1!CG134="","",[1]Sheet1!CG134)</f>
        <v>Short Buildup</v>
      </c>
      <c r="CG134">
        <f>IF([1]Sheet1!CH134="","",[1]Sheet1!CH134)</f>
        <v>87.3</v>
      </c>
      <c r="CH134" t="str">
        <f>IF([1]Sheet1!CI134="","",[1]Sheet1!CI134)</f>
        <v>NSE:GUJGASLTD1!</v>
      </c>
      <c r="CI134">
        <f>IF([1]Sheet1!CJ134="","",[1]Sheet1!CJ134)</f>
        <v>143</v>
      </c>
      <c r="CJ134">
        <f>IF([1]Sheet1!CK134="","",[1]Sheet1!CK134)</f>
        <v>449.05</v>
      </c>
      <c r="CK134">
        <f>IF([1]Sheet1!CL134="","",[1]Sheet1!CL134)</f>
        <v>350</v>
      </c>
      <c r="CL134">
        <f>IF([1]Sheet1!CM134="","",[1]Sheet1!CM134)</f>
        <v>414.75</v>
      </c>
      <c r="CM134" t="str">
        <f>IF([1]Sheet1!CN134="","",[1]Sheet1!CN134)</f>
        <v>Sell</v>
      </c>
      <c r="CN134" t="str">
        <f>IF([1]Sheet1!CO134="","",[1]Sheet1!CO134)</f>
        <v>LAST_WINNER</v>
      </c>
      <c r="CO134">
        <f>IF([1]Sheet1!CP134="","",[1]Sheet1!CP134)</f>
        <v>20</v>
      </c>
      <c r="CP134">
        <f>IF([1]Sheet1!CQ134="","",[1]Sheet1!CQ134)</f>
        <v>560</v>
      </c>
      <c r="CQ134" t="str">
        <f>IF([1]Sheet1!CR134="","",[1]Sheet1!CR134)</f>
        <v>BULLISH</v>
      </c>
      <c r="CR134" t="str">
        <f>IF([1]Sheet1!CS134="","",[1]Sheet1!CS134)</f>
        <v>BEARISH</v>
      </c>
      <c r="CS134" t="b">
        <f>IF([1]Sheet1!CT134="","",[1]Sheet1!CT134)</f>
        <v>1</v>
      </c>
      <c r="CT134" t="str">
        <f>IF([1]Sheet1!CU134="","",[1]Sheet1!CU134)</f>
        <v>BULLISH_ALIGNMENT</v>
      </c>
      <c r="CU134" t="str">
        <f>IF([1]Sheet1!CV134="","",[1]Sheet1!CV134)</f>
        <v>na</v>
      </c>
      <c r="CV134" t="str">
        <f>IF([1]Sheet1!CW134="","",[1]Sheet1!CW134)</f>
        <v>BULLISH</v>
      </c>
      <c r="CW134">
        <f>IF([1]Sheet1!CX134="","",[1]Sheet1!CX134)</f>
        <v>24</v>
      </c>
      <c r="CX134">
        <f>IF([1]Sheet1!CY134="","",[1]Sheet1!CY134)</f>
        <v>75</v>
      </c>
      <c r="CY134" t="b">
        <f>IF([1]Sheet1!CZ134="","",[1]Sheet1!CZ134)</f>
        <v>0</v>
      </c>
      <c r="CZ134">
        <f>IF([1]Sheet1!DA134="","",[1]Sheet1!DA134)</f>
        <v>32.28</v>
      </c>
      <c r="DA134">
        <f>IF([1]Sheet1!DB134="","",[1]Sheet1!DB134)</f>
        <v>31.76</v>
      </c>
      <c r="DB134" t="str">
        <f>IF([1]Sheet1!DC134="","",[1]Sheet1!DC134)</f>
        <v/>
      </c>
      <c r="DC134" t="b">
        <f t="shared" si="8"/>
        <v>0</v>
      </c>
      <c r="DD134" t="b">
        <f t="shared" si="9"/>
        <v>0</v>
      </c>
      <c r="DE134" t="b">
        <f t="shared" si="10"/>
        <v>0</v>
      </c>
      <c r="DF134" t="b">
        <f t="shared" si="11"/>
        <v>0</v>
      </c>
      <c r="DG134" t="str">
        <f>IF([1]Sheet1!DH134="","",[1]Sheet1!DH134)</f>
        <v/>
      </c>
    </row>
    <row r="135" spans="1:111" x14ac:dyDescent="0.25">
      <c r="A135" t="str">
        <f>IF([1]Sheet1!B135="","",[1]Sheet1!B135)</f>
        <v>SBILIFE</v>
      </c>
      <c r="B135">
        <f>IF([1]Sheet1!C135="","",[1]Sheet1!C135)</f>
        <v>750</v>
      </c>
      <c r="C135">
        <f>IF([1]Sheet1!D135="","",[1]Sheet1!D135)</f>
        <v>10</v>
      </c>
      <c r="D135">
        <f>IF([1]Sheet1!E135="","",[1]Sheet1!E135)</f>
        <v>15000</v>
      </c>
      <c r="E135" t="str">
        <f>IF([1]Sheet1!F135="","",[1]Sheet1!F135)</f>
        <v>Finance</v>
      </c>
      <c r="F135" t="str">
        <f>IF([1]Sheet1!G135="","",[1]Sheet1!G135)</f>
        <v>Life/Health Insurance</v>
      </c>
      <c r="G135" t="str">
        <f>IF([1]Sheet1!H135="","",[1]Sheet1!H135)</f>
        <v xml:space="preserve">SBI LIFE INSURANCE CO LTD           </v>
      </c>
      <c r="H135" t="str">
        <f>IF([1]Sheet1!I135="","",[1]Sheet1!I135)</f>
        <v>SBILIFE</v>
      </c>
      <c r="I135" t="str">
        <f>IF([1]Sheet1!J135="","",[1]Sheet1!J135)</f>
        <v>NSE:SBILIFE!1</v>
      </c>
      <c r="J135" t="str">
        <f>IF([1]Sheet1!K135="","",[1]Sheet1!K135)</f>
        <v>SBI Life Insurance Company Ltd.</v>
      </c>
      <c r="K135" t="str">
        <f>IF([1]Sheet1!L135="","",[1]Sheet1!L135)</f>
        <v>#00a25b32</v>
      </c>
      <c r="L135">
        <f>IF([1]Sheet1!M135="","",[1]Sheet1!M135)</f>
        <v>1439.95</v>
      </c>
      <c r="M135">
        <f>IF([1]Sheet1!N135="","",[1]Sheet1!N135)</f>
        <v>3.1260900000000001E-2</v>
      </c>
      <c r="N135">
        <f>IF([1]Sheet1!O135="","",[1]Sheet1!O135)</f>
        <v>0.45</v>
      </c>
      <c r="O135">
        <f>IF([1]Sheet1!P135="","",[1]Sheet1!P135)</f>
        <v>5712750</v>
      </c>
      <c r="P135">
        <f>IF([1]Sheet1!Q135="","",[1]Sheet1!Q135)</f>
        <v>-1.8680752</v>
      </c>
      <c r="Q135">
        <f>IF([1]Sheet1!R135="","",[1]Sheet1!R135)</f>
        <v>-108750</v>
      </c>
      <c r="R135">
        <f>IF([1]Sheet1!S135="","",[1]Sheet1!S135)</f>
        <v>867</v>
      </c>
      <c r="S135">
        <f>IF([1]Sheet1!T135="","",[1]Sheet1!T135)</f>
        <v>3.1260900000000001E-2</v>
      </c>
      <c r="T135">
        <f>IF([1]Sheet1!U135="","",[1]Sheet1!U135)</f>
        <v>-904</v>
      </c>
      <c r="U135" t="str">
        <f>IF([1]Sheet1!V135="","",[1]Sheet1!V135)</f>
        <v>Short Covering</v>
      </c>
      <c r="V135">
        <f>IF([1]Sheet1!W135="","",[1]Sheet1!W135)</f>
        <v>1430</v>
      </c>
      <c r="W135">
        <f>IF([1]Sheet1!X135="","",[1]Sheet1!X135)</f>
        <v>1420</v>
      </c>
      <c r="X135">
        <f>IF([1]Sheet1!Y135="","",[1]Sheet1!Y135)</f>
        <v>1410</v>
      </c>
      <c r="Y135">
        <f>IF([1]Sheet1!Z135="","",[1]Sheet1!Z135)</f>
        <v>1400</v>
      </c>
      <c r="Z135">
        <f>IF([1]Sheet1!AA135="","",[1]Sheet1!AA135)</f>
        <v>1390</v>
      </c>
      <c r="AA135">
        <f>IF([1]Sheet1!AB135="","",[1]Sheet1!AB135)</f>
        <v>1440</v>
      </c>
      <c r="AB135">
        <f>IF([1]Sheet1!AC135="","",[1]Sheet1!AC135)</f>
        <v>1450</v>
      </c>
      <c r="AC135">
        <f>IF([1]Sheet1!AD135="","",[1]Sheet1!AD135)</f>
        <v>1460</v>
      </c>
      <c r="AD135">
        <f>IF([1]Sheet1!AE135="","",[1]Sheet1!AE135)</f>
        <v>1470</v>
      </c>
      <c r="AE135" t="str">
        <f>IF([1]Sheet1!AF135="","",[1]Sheet1!AF135)</f>
        <v>1,440.60</v>
      </c>
      <c r="AF135" t="str">
        <f>IF([1]Sheet1!AG135="","",[1]Sheet1!AG135)</f>
        <v>1,448.90</v>
      </c>
      <c r="AG135" t="str">
        <f>IF([1]Sheet1!AH135="","",[1]Sheet1!AH135)</f>
        <v>8.30</v>
      </c>
      <c r="AH135" t="str">
        <f>IF([1]Sheet1!AI135="","",[1]Sheet1!AI135)</f>
        <v>0.58</v>
      </c>
      <c r="AI135" t="str">
        <f>IF([1]Sheet1!AJ135="","",[1]Sheet1!AJ135)</f>
        <v>1,441.00</v>
      </c>
      <c r="AJ135">
        <f>IF([1]Sheet1!AK135="","",[1]Sheet1!AK135)</f>
        <v>297</v>
      </c>
      <c r="AK135" t="str">
        <f>IF([1]Sheet1!AL135="","",[1]Sheet1!AL135)</f>
        <v>0.04</v>
      </c>
      <c r="AL135" t="str">
        <f>IF([1]Sheet1!AM135="","",[1]Sheet1!AM135)</f>
        <v>-</v>
      </c>
      <c r="AM135" t="str">
        <f>IF([1]Sheet1!AN135="","",[1]Sheet1!AN135)</f>
        <v>-</v>
      </c>
      <c r="AN135" t="str">
        <f>IF([1]Sheet1!AO135="","",[1]Sheet1!AO135)</f>
        <v>-</v>
      </c>
      <c r="AO135" t="str">
        <f>IF([1]Sheet1!AP135="","",[1]Sheet1!AP135)</f>
        <v>VR136</v>
      </c>
      <c r="AP135" t="b">
        <f>IF([1]Sheet1!AQ135="","",[1]Sheet1!AQ135)</f>
        <v>0</v>
      </c>
      <c r="AQ135">
        <f>IF([1]Sheet1!AR135="","",[1]Sheet1!AR135)</f>
        <v>0</v>
      </c>
      <c r="AR135">
        <f>IF([1]Sheet1!AS135="","",[1]Sheet1!AS135)</f>
        <v>0</v>
      </c>
      <c r="AS135">
        <f>IF([1]Sheet1!AT135="","",[1]Sheet1!AT135)</f>
        <v>0</v>
      </c>
      <c r="AT135">
        <f>IF([1]Sheet1!AU135="","",[1]Sheet1!AU135)</f>
        <v>0</v>
      </c>
      <c r="AU135">
        <f>IF([1]Sheet1!AV135="","",[1]Sheet1!AV135)</f>
        <v>0</v>
      </c>
      <c r="AV135">
        <f>IF([1]Sheet1!AW135="","",[1]Sheet1!AW135)</f>
        <v>0</v>
      </c>
      <c r="AW135">
        <f>IF([1]Sheet1!AX135="","",[1]Sheet1!AX135)</f>
        <v>0</v>
      </c>
      <c r="AX135">
        <f>IF([1]Sheet1!AY135="","",[1]Sheet1!AY135)</f>
        <v>0</v>
      </c>
      <c r="AY135">
        <f>IF([1]Sheet1!AZ135="","",[1]Sheet1!AZ135)</f>
        <v>0</v>
      </c>
      <c r="AZ135" t="b">
        <f>IF([1]Sheet1!BA135="","",[1]Sheet1!BA135)</f>
        <v>0</v>
      </c>
      <c r="BA135" t="b">
        <f>IF([1]Sheet1!BB135="","",[1]Sheet1!BB135)</f>
        <v>0</v>
      </c>
      <c r="BB135" t="b">
        <f>IF([1]Sheet1!BC135="","",[1]Sheet1!BC135)</f>
        <v>0</v>
      </c>
      <c r="BC135" t="b">
        <f>IF([1]Sheet1!BD135="","",[1]Sheet1!BD135)</f>
        <v>0</v>
      </c>
      <c r="BD135">
        <f>IF([1]Sheet1!BE135="","",[1]Sheet1!BE135)</f>
        <v>21.4</v>
      </c>
      <c r="BE135">
        <f>IF([1]Sheet1!BF135="","",[1]Sheet1!BF135)</f>
        <v>21.54</v>
      </c>
      <c r="BF135">
        <f>IF([1]Sheet1!BG135="","",[1]Sheet1!BG135)</f>
        <v>-16.829999999999998</v>
      </c>
      <c r="BG135">
        <f>IF([1]Sheet1!BH135="","",[1]Sheet1!BH135)</f>
        <v>40.93</v>
      </c>
      <c r="BH135">
        <f>IF([1]Sheet1!BI135="","",[1]Sheet1!BI135)</f>
        <v>34.92</v>
      </c>
      <c r="BI135">
        <f>IF([1]Sheet1!BJ135="","",[1]Sheet1!BJ135)</f>
        <v>36.1</v>
      </c>
      <c r="BJ135" t="b">
        <f>IF([1]Sheet1!BK135="","",[1]Sheet1!BK135)</f>
        <v>1</v>
      </c>
      <c r="BK135">
        <f>IF([1]Sheet1!BL135="","",[1]Sheet1!BL135)</f>
        <v>0.26</v>
      </c>
      <c r="BL135">
        <f>IF([1]Sheet1!BM135="","",[1]Sheet1!BM135)</f>
        <v>4.22</v>
      </c>
      <c r="BM135">
        <f>IF([1]Sheet1!BN135="","",[1]Sheet1!BN135)</f>
        <v>21.67</v>
      </c>
      <c r="BN135" t="str">
        <f>IF([1]Sheet1!BO135="","",[1]Sheet1!BO135)</f>
        <v>2024-01-25</v>
      </c>
      <c r="BO135" t="str">
        <f>IF([1]Sheet1!BP135="","",[1]Sheet1!BP135)</f>
        <v>FINANCIAL SERVICES</v>
      </c>
      <c r="BP135">
        <f>IF([1]Sheet1!BQ135="","",[1]Sheet1!BQ135)</f>
        <v>1440.9</v>
      </c>
      <c r="BQ135">
        <f>IF([1]Sheet1!BR135="","",[1]Sheet1!BR135)</f>
        <v>1.62</v>
      </c>
      <c r="BR135">
        <f>IF([1]Sheet1!BS135="","",[1]Sheet1!BS135)</f>
        <v>1.4</v>
      </c>
      <c r="BS135">
        <f>IF([1]Sheet1!BT135="","",[1]Sheet1!BT135)</f>
        <v>0.1</v>
      </c>
      <c r="BT135" t="b">
        <f>IF([1]Sheet1!BU135="","",[1]Sheet1!BU135)</f>
        <v>0</v>
      </c>
      <c r="BU135" t="b">
        <f>IF([1]Sheet1!BV135="","",[1]Sheet1!BV135)</f>
        <v>1</v>
      </c>
      <c r="BV135" t="str">
        <f>IF([1]Sheet1!BW135="","",[1]Sheet1!BW135)</f>
        <v>BULLISH</v>
      </c>
      <c r="BW135">
        <f>IF([1]Sheet1!BX135="","",[1]Sheet1!BX135)</f>
        <v>-12.34</v>
      </c>
      <c r="BX135">
        <f>IF([1]Sheet1!BY135="","",[1]Sheet1!BY135)</f>
        <v>0.72</v>
      </c>
      <c r="BY135">
        <f>IF([1]Sheet1!BZ135="","",[1]Sheet1!BZ135)</f>
        <v>37.119999999999997</v>
      </c>
      <c r="BZ135">
        <f>IF([1]Sheet1!CA135="","",[1]Sheet1!CA135)</f>
        <v>1440.9</v>
      </c>
      <c r="CA135">
        <f>IF([1]Sheet1!CB135="","",[1]Sheet1!CB135)</f>
        <v>-16.87</v>
      </c>
      <c r="CB135" t="str">
        <f>IF([1]Sheet1!CC135="","",[1]Sheet1!CC135)</f>
        <v>Short Covering</v>
      </c>
      <c r="CC135">
        <f>IF([1]Sheet1!CD135="","",[1]Sheet1!CD135)</f>
        <v>2.02</v>
      </c>
      <c r="CD135">
        <f>IF([1]Sheet1!CE135="","",[1]Sheet1!CE135)</f>
        <v>0.1</v>
      </c>
      <c r="CE135">
        <f>IF([1]Sheet1!CF135="","",[1]Sheet1!CF135)</f>
        <v>-45.89</v>
      </c>
      <c r="CF135" t="str">
        <f>IF([1]Sheet1!CG135="","",[1]Sheet1!CG135)</f>
        <v>Long Buildup</v>
      </c>
      <c r="CG135">
        <f>IF([1]Sheet1!CH135="","",[1]Sheet1!CH135)</f>
        <v>73.81</v>
      </c>
      <c r="CH135" t="str">
        <f>IF([1]Sheet1!CI135="","",[1]Sheet1!CI135)</f>
        <v>NSE:SBILIFE1!</v>
      </c>
      <c r="CI135">
        <f>IF([1]Sheet1!CJ135="","",[1]Sheet1!CJ135)</f>
        <v>6</v>
      </c>
      <c r="CJ135">
        <f>IF([1]Sheet1!CK135="","",[1]Sheet1!CK135)</f>
        <v>1441.15</v>
      </c>
      <c r="CK135">
        <f>IF([1]Sheet1!CL135="","",[1]Sheet1!CL135)</f>
        <v>51</v>
      </c>
      <c r="CL135">
        <f>IF([1]Sheet1!CM135="","",[1]Sheet1!CM135)</f>
        <v>1433.35</v>
      </c>
      <c r="CM135" t="str">
        <f>IF([1]Sheet1!CN135="","",[1]Sheet1!CN135)</f>
        <v>Buy</v>
      </c>
      <c r="CN135" t="str">
        <f>IF([1]Sheet1!CO135="","",[1]Sheet1!CO135)</f>
        <v>LAST_LOSER</v>
      </c>
      <c r="CO135">
        <f>IF([1]Sheet1!CP135="","",[1]Sheet1!CP135)</f>
        <v>8</v>
      </c>
      <c r="CP135">
        <f>IF([1]Sheet1!CQ135="","",[1]Sheet1!CQ135)</f>
        <v>1400</v>
      </c>
      <c r="CQ135" t="str">
        <f>IF([1]Sheet1!CR135="","",[1]Sheet1!CR135)</f>
        <v>BULLISH</v>
      </c>
      <c r="CR135" t="str">
        <f>IF([1]Sheet1!CS135="","",[1]Sheet1!CS135)</f>
        <v>BULLISH</v>
      </c>
      <c r="CS135" t="b">
        <f>IF([1]Sheet1!CT135="","",[1]Sheet1!CT135)</f>
        <v>0</v>
      </c>
      <c r="CT135" t="str">
        <f>IF([1]Sheet1!CU135="","",[1]Sheet1!CU135)</f>
        <v>BULLISH_ALIGNMENT</v>
      </c>
      <c r="CU135" t="str">
        <f>IF([1]Sheet1!CV135="","",[1]Sheet1!CV135)</f>
        <v>BULLISH_ALIGNMENT</v>
      </c>
      <c r="CV135" t="str">
        <f>IF([1]Sheet1!CW135="","",[1]Sheet1!CW135)</f>
        <v>BULLISH</v>
      </c>
      <c r="CW135">
        <f>IF([1]Sheet1!CX135="","",[1]Sheet1!CX135)</f>
        <v>2</v>
      </c>
      <c r="CX135">
        <f>IF([1]Sheet1!CY135="","",[1]Sheet1!CY135)</f>
        <v>241</v>
      </c>
      <c r="CY135" t="b">
        <f>IF([1]Sheet1!CZ135="","",[1]Sheet1!CZ135)</f>
        <v>1</v>
      </c>
      <c r="CZ135">
        <f>IF([1]Sheet1!DA135="","",[1]Sheet1!DA135)</f>
        <v>13.43</v>
      </c>
      <c r="DA135">
        <f>IF([1]Sheet1!DB135="","",[1]Sheet1!DB135)</f>
        <v>13.61</v>
      </c>
      <c r="DB135" t="str">
        <f>IF([1]Sheet1!DC135="","",[1]Sheet1!DC135)</f>
        <v/>
      </c>
      <c r="DC135" t="b">
        <f t="shared" si="8"/>
        <v>0</v>
      </c>
      <c r="DD135" t="b">
        <f t="shared" si="9"/>
        <v>0</v>
      </c>
      <c r="DE135" t="b">
        <f t="shared" si="10"/>
        <v>0</v>
      </c>
      <c r="DF135" t="b">
        <f t="shared" si="11"/>
        <v>0</v>
      </c>
      <c r="DG135" t="str">
        <f>IF([1]Sheet1!DH135="","",[1]Sheet1!DH135)</f>
        <v/>
      </c>
    </row>
    <row r="136" spans="1:111" x14ac:dyDescent="0.25">
      <c r="A136" t="str">
        <f>IF([1]Sheet1!B136="","",[1]Sheet1!B136)</f>
        <v>CUB</v>
      </c>
      <c r="B136">
        <f>IF([1]Sheet1!C136="","",[1]Sheet1!C136)</f>
        <v>5000</v>
      </c>
      <c r="C136">
        <f>IF([1]Sheet1!D136="","",[1]Sheet1!D136)</f>
        <v>2.5</v>
      </c>
      <c r="D136">
        <f>IF([1]Sheet1!E136="","",[1]Sheet1!E136)</f>
        <v>150000</v>
      </c>
      <c r="E136" t="str">
        <f>IF([1]Sheet1!F136="","",[1]Sheet1!F136)</f>
        <v>Finance</v>
      </c>
      <c r="F136" t="str">
        <f>IF([1]Sheet1!G136="","",[1]Sheet1!G136)</f>
        <v>Regional Banks</v>
      </c>
      <c r="G136" t="str">
        <f>IF([1]Sheet1!H136="","",[1]Sheet1!H136)</f>
        <v xml:space="preserve">CITY UNION BANK LTD                 </v>
      </c>
      <c r="H136" t="str">
        <f>IF([1]Sheet1!I136="","",[1]Sheet1!I136)</f>
        <v>CUB</v>
      </c>
      <c r="I136" t="str">
        <f>IF([1]Sheet1!J136="","",[1]Sheet1!J136)</f>
        <v>NSE:CUB!1</v>
      </c>
      <c r="J136" t="str">
        <f>IF([1]Sheet1!K136="","",[1]Sheet1!K136)</f>
        <v>City Union Bank Ltd.</v>
      </c>
      <c r="K136" t="str">
        <f>IF([1]Sheet1!L136="","",[1]Sheet1!L136)</f>
        <v>#00a25b34</v>
      </c>
      <c r="L136">
        <f>IF([1]Sheet1!M136="","",[1]Sheet1!M136)</f>
        <v>144.15</v>
      </c>
      <c r="M136">
        <f>IF([1]Sheet1!N136="","",[1]Sheet1!N136)</f>
        <v>6.9420300000000004E-2</v>
      </c>
      <c r="N136">
        <f>IF([1]Sheet1!O136="","",[1]Sheet1!O136)</f>
        <v>0.1</v>
      </c>
      <c r="O136">
        <f>IF([1]Sheet1!P136="","",[1]Sheet1!P136)</f>
        <v>26250000</v>
      </c>
      <c r="P136">
        <f>IF([1]Sheet1!Q136="","",[1]Sheet1!Q136)</f>
        <v>-2.2164275999999998</v>
      </c>
      <c r="Q136">
        <f>IF([1]Sheet1!R136="","",[1]Sheet1!R136)</f>
        <v>-595000</v>
      </c>
      <c r="R136">
        <f>IF([1]Sheet1!S136="","",[1]Sheet1!S136)</f>
        <v>747</v>
      </c>
      <c r="S136">
        <f>IF([1]Sheet1!T136="","",[1]Sheet1!T136)</f>
        <v>6.9420300000000004E-2</v>
      </c>
      <c r="T136">
        <f>IF([1]Sheet1!U136="","",[1]Sheet1!U136)</f>
        <v>-594</v>
      </c>
      <c r="U136" t="str">
        <f>IF([1]Sheet1!V136="","",[1]Sheet1!V136)</f>
        <v>Short Covering</v>
      </c>
      <c r="V136">
        <f>IF([1]Sheet1!W136="","",[1]Sheet1!W136)</f>
        <v>142.5</v>
      </c>
      <c r="W136">
        <f>IF([1]Sheet1!X136="","",[1]Sheet1!X136)</f>
        <v>140</v>
      </c>
      <c r="X136">
        <f>IF([1]Sheet1!Y136="","",[1]Sheet1!Y136)</f>
        <v>137.5</v>
      </c>
      <c r="Y136">
        <f>IF([1]Sheet1!Z136="","",[1]Sheet1!Z136)</f>
        <v>135</v>
      </c>
      <c r="Z136">
        <f>IF([1]Sheet1!AA136="","",[1]Sheet1!AA136)</f>
        <v>132.5</v>
      </c>
      <c r="AA136">
        <f>IF([1]Sheet1!AB136="","",[1]Sheet1!AB136)</f>
        <v>145</v>
      </c>
      <c r="AB136">
        <f>IF([1]Sheet1!AC136="","",[1]Sheet1!AC136)</f>
        <v>147.5</v>
      </c>
      <c r="AC136">
        <f>IF([1]Sheet1!AD136="","",[1]Sheet1!AD136)</f>
        <v>150</v>
      </c>
      <c r="AD136">
        <f>IF([1]Sheet1!AE136="","",[1]Sheet1!AE136)</f>
        <v>152.5</v>
      </c>
      <c r="AE136" t="str">
        <f>IF([1]Sheet1!AF136="","",[1]Sheet1!AF136)</f>
        <v>143.65</v>
      </c>
      <c r="AF136" t="str">
        <f>IF([1]Sheet1!AG136="","",[1]Sheet1!AG136)</f>
        <v>144.70</v>
      </c>
      <c r="AG136" t="str">
        <f>IF([1]Sheet1!AH136="","",[1]Sheet1!AH136)</f>
        <v>1.05</v>
      </c>
      <c r="AH136" t="str">
        <f>IF([1]Sheet1!AI136="","",[1]Sheet1!AI136)</f>
        <v>0.73</v>
      </c>
      <c r="AI136" t="str">
        <f>IF([1]Sheet1!AJ136="","",[1]Sheet1!AJ136)</f>
        <v>144.70</v>
      </c>
      <c r="AJ136">
        <f>IF([1]Sheet1!AK136="","",[1]Sheet1!AK136)</f>
        <v>2342</v>
      </c>
      <c r="AK136" t="str">
        <f>IF([1]Sheet1!AL136="","",[1]Sheet1!AL136)</f>
        <v>0.03</v>
      </c>
      <c r="AL136" t="str">
        <f>IF([1]Sheet1!AM136="","",[1]Sheet1!AM136)</f>
        <v>-</v>
      </c>
      <c r="AM136" t="str">
        <f>IF([1]Sheet1!AN136="","",[1]Sheet1!AN136)</f>
        <v>-</v>
      </c>
      <c r="AN136" t="str">
        <f>IF([1]Sheet1!AO136="","",[1]Sheet1!AO136)</f>
        <v>-</v>
      </c>
      <c r="AO136" t="str">
        <f>IF([1]Sheet1!AP136="","",[1]Sheet1!AP136)</f>
        <v>VR78</v>
      </c>
      <c r="AP136" t="b">
        <f>IF([1]Sheet1!AQ136="","",[1]Sheet1!AQ136)</f>
        <v>0</v>
      </c>
      <c r="AQ136">
        <f>IF([1]Sheet1!AR136="","",[1]Sheet1!AR136)</f>
        <v>0</v>
      </c>
      <c r="AR136">
        <f>IF([1]Sheet1!AS136="","",[1]Sheet1!AS136)</f>
        <v>0</v>
      </c>
      <c r="AS136">
        <f>IF([1]Sheet1!AT136="","",[1]Sheet1!AT136)</f>
        <v>0</v>
      </c>
      <c r="AT136">
        <f>IF([1]Sheet1!AU136="","",[1]Sheet1!AU136)</f>
        <v>0</v>
      </c>
      <c r="AU136">
        <f>IF([1]Sheet1!AV136="","",[1]Sheet1!AV136)</f>
        <v>0</v>
      </c>
      <c r="AV136">
        <f>IF([1]Sheet1!AW136="","",[1]Sheet1!AW136)</f>
        <v>0</v>
      </c>
      <c r="AW136">
        <f>IF([1]Sheet1!AX136="","",[1]Sheet1!AX136)</f>
        <v>0</v>
      </c>
      <c r="AX136">
        <f>IF([1]Sheet1!AY136="","",[1]Sheet1!AY136)</f>
        <v>0</v>
      </c>
      <c r="AY136">
        <f>IF([1]Sheet1!AZ136="","",[1]Sheet1!AZ136)</f>
        <v>0</v>
      </c>
      <c r="AZ136" t="b">
        <f>IF([1]Sheet1!BA136="","",[1]Sheet1!BA136)</f>
        <v>0</v>
      </c>
      <c r="BA136" t="b">
        <f>IF([1]Sheet1!BB136="","",[1]Sheet1!BB136)</f>
        <v>0</v>
      </c>
      <c r="BB136" t="b">
        <f>IF([1]Sheet1!BC136="","",[1]Sheet1!BC136)</f>
        <v>0</v>
      </c>
      <c r="BC136" t="b">
        <f>IF([1]Sheet1!BD136="","",[1]Sheet1!BD136)</f>
        <v>0</v>
      </c>
      <c r="BD136">
        <f>IF([1]Sheet1!BE136="","",[1]Sheet1!BE136)</f>
        <v>41.45</v>
      </c>
      <c r="BE136">
        <f>IF([1]Sheet1!BF136="","",[1]Sheet1!BF136)</f>
        <v>38.869999999999997</v>
      </c>
      <c r="BF136">
        <f>IF([1]Sheet1!BG136="","",[1]Sheet1!BG136)</f>
        <v>-4.12</v>
      </c>
      <c r="BG136">
        <f>IF([1]Sheet1!BH136="","",[1]Sheet1!BH136)</f>
        <v>77.02</v>
      </c>
      <c r="BH136">
        <f>IF([1]Sheet1!BI136="","",[1]Sheet1!BI136)</f>
        <v>57.14</v>
      </c>
      <c r="BI136">
        <f>IF([1]Sheet1!BJ136="","",[1]Sheet1!BJ136)</f>
        <v>49.3</v>
      </c>
      <c r="BJ136" t="b">
        <f>IF([1]Sheet1!BK136="","",[1]Sheet1!BK136)</f>
        <v>0</v>
      </c>
      <c r="BK136">
        <f>IF([1]Sheet1!BL136="","",[1]Sheet1!BL136)</f>
        <v>0.4</v>
      </c>
      <c r="BL136">
        <f>IF([1]Sheet1!BM136="","",[1]Sheet1!BM136)</f>
        <v>3.74</v>
      </c>
      <c r="BM136">
        <f>IF([1]Sheet1!BN136="","",[1]Sheet1!BN136)</f>
        <v>36.29</v>
      </c>
      <c r="BN136">
        <f>IF([1]Sheet1!BO136="","",[1]Sheet1!BO136)</f>
        <v>0</v>
      </c>
      <c r="BO136" t="str">
        <f>IF([1]Sheet1!BP136="","",[1]Sheet1!BP136)</f>
        <v>FINANCIAL SERVICES</v>
      </c>
      <c r="BP136">
        <f>IF([1]Sheet1!BQ136="","",[1]Sheet1!BQ136)</f>
        <v>144.15</v>
      </c>
      <c r="BQ136">
        <f>IF([1]Sheet1!BR136="","",[1]Sheet1!BR136)</f>
        <v>2.57</v>
      </c>
      <c r="BR136">
        <f>IF([1]Sheet1!BS136="","",[1]Sheet1!BS136)</f>
        <v>0.1</v>
      </c>
      <c r="BS136">
        <f>IF([1]Sheet1!BT136="","",[1]Sheet1!BT136)</f>
        <v>7.0000000000000007E-2</v>
      </c>
      <c r="BT136" t="b">
        <f>IF([1]Sheet1!BU136="","",[1]Sheet1!BU136)</f>
        <v>0</v>
      </c>
      <c r="BU136" t="b">
        <f>IF([1]Sheet1!BV136="","",[1]Sheet1!BV136)</f>
        <v>0</v>
      </c>
      <c r="BV136">
        <f>IF([1]Sheet1!BW136="","",[1]Sheet1!BW136)</f>
        <v>0</v>
      </c>
      <c r="BW136">
        <f>IF([1]Sheet1!BX136="","",[1]Sheet1!BX136)</f>
        <v>7.99</v>
      </c>
      <c r="BX136">
        <f>IF([1]Sheet1!BY136="","",[1]Sheet1!BY136)</f>
        <v>-5.48</v>
      </c>
      <c r="BY136">
        <f>IF([1]Sheet1!BZ136="","",[1]Sheet1!BZ136)</f>
        <v>49.35</v>
      </c>
      <c r="BZ136">
        <f>IF([1]Sheet1!CA136="","",[1]Sheet1!CA136)</f>
        <v>144.15</v>
      </c>
      <c r="CA136">
        <f>IF([1]Sheet1!CB136="","",[1]Sheet1!CB136)</f>
        <v>-4.12</v>
      </c>
      <c r="CB136" t="str">
        <f>IF([1]Sheet1!CC136="","",[1]Sheet1!CC136)</f>
        <v>Significant Short Buildup</v>
      </c>
      <c r="CC136">
        <f>IF([1]Sheet1!CD136="","",[1]Sheet1!CD136)</f>
        <v>2.04</v>
      </c>
      <c r="CD136">
        <f>IF([1]Sheet1!CE136="","",[1]Sheet1!CE136)</f>
        <v>7.0000000000000007E-2</v>
      </c>
      <c r="CE136">
        <f>IF([1]Sheet1!CF136="","",[1]Sheet1!CF136)</f>
        <v>-41.09</v>
      </c>
      <c r="CF136" t="str">
        <f>IF([1]Sheet1!CG136="","",[1]Sheet1!CG136)</f>
        <v>Long Buildup</v>
      </c>
      <c r="CG136">
        <f>IF([1]Sheet1!CH136="","",[1]Sheet1!CH136)</f>
        <v>78.17</v>
      </c>
      <c r="CH136" t="str">
        <f>IF([1]Sheet1!CI136="","",[1]Sheet1!CI136)</f>
        <v>NSE:CUB1!</v>
      </c>
      <c r="CI136">
        <f>IF([1]Sheet1!CJ136="","",[1]Sheet1!CJ136)</f>
        <v>0</v>
      </c>
      <c r="CJ136">
        <f>IF([1]Sheet1!CK136="","",[1]Sheet1!CK136)</f>
        <v>0</v>
      </c>
      <c r="CK136">
        <f>IF([1]Sheet1!CL136="","",[1]Sheet1!CL136)</f>
        <v>0</v>
      </c>
      <c r="CL136">
        <f>IF([1]Sheet1!CM136="","",[1]Sheet1!CM136)</f>
        <v>0</v>
      </c>
      <c r="CM136">
        <f>IF([1]Sheet1!CN136="","",[1]Sheet1!CN136)</f>
        <v>0</v>
      </c>
      <c r="CN136">
        <f>IF([1]Sheet1!CO136="","",[1]Sheet1!CO136)</f>
        <v>0</v>
      </c>
      <c r="CO136">
        <f>IF([1]Sheet1!CP136="","",[1]Sheet1!CP136)</f>
        <v>0</v>
      </c>
      <c r="CP136">
        <f>IF([1]Sheet1!CQ136="","",[1]Sheet1!CQ136)</f>
        <v>0</v>
      </c>
      <c r="CQ136" t="str">
        <f>IF([1]Sheet1!CR136="","",[1]Sheet1!CR136)</f>
        <v>BEARISH</v>
      </c>
      <c r="CR136" t="str">
        <f>IF([1]Sheet1!CS136="","",[1]Sheet1!CS136)</f>
        <v>BULLISH</v>
      </c>
      <c r="CS136" t="b">
        <f>IF([1]Sheet1!CT136="","",[1]Sheet1!CT136)</f>
        <v>1</v>
      </c>
      <c r="CT136" t="str">
        <f>IF([1]Sheet1!CU136="","",[1]Sheet1!CU136)</f>
        <v>na</v>
      </c>
      <c r="CU136" t="str">
        <f>IF([1]Sheet1!CV136="","",[1]Sheet1!CV136)</f>
        <v>na</v>
      </c>
      <c r="CV136" t="str">
        <f>IF([1]Sheet1!CW136="","",[1]Sheet1!CW136)</f>
        <v>na</v>
      </c>
      <c r="CW136">
        <f>IF([1]Sheet1!CX136="","",[1]Sheet1!CX136)</f>
        <v>0</v>
      </c>
      <c r="CX136">
        <f>IF([1]Sheet1!CY136="","",[1]Sheet1!CY136)</f>
        <v>0</v>
      </c>
      <c r="CY136" t="b">
        <f>IF([1]Sheet1!CZ136="","",[1]Sheet1!CZ136)</f>
        <v>0</v>
      </c>
      <c r="CZ136">
        <f>IF([1]Sheet1!DA136="","",[1]Sheet1!DA136)</f>
        <v>44.27</v>
      </c>
      <c r="DA136">
        <f>IF([1]Sheet1!DB136="","",[1]Sheet1!DB136)</f>
        <v>45.59</v>
      </c>
      <c r="DB136" t="str">
        <f>IF([1]Sheet1!DC136="","",[1]Sheet1!DC136)</f>
        <v/>
      </c>
      <c r="DC136" t="b">
        <f t="shared" si="8"/>
        <v>0</v>
      </c>
      <c r="DD136" t="b">
        <f t="shared" si="9"/>
        <v>0</v>
      </c>
      <c r="DE136" t="b">
        <f t="shared" si="10"/>
        <v>0</v>
      </c>
      <c r="DF136" t="b">
        <f t="shared" si="11"/>
        <v>0</v>
      </c>
      <c r="DG136" t="str">
        <f>IF([1]Sheet1!DH136="","",[1]Sheet1!DH136)</f>
        <v/>
      </c>
    </row>
    <row r="137" spans="1:111" x14ac:dyDescent="0.25">
      <c r="A137" t="str">
        <f>IF([1]Sheet1!B137="","",[1]Sheet1!B137)</f>
        <v>AXISBANK</v>
      </c>
      <c r="B137">
        <f>IF([1]Sheet1!C137="","",[1]Sheet1!C137)</f>
        <v>625</v>
      </c>
      <c r="C137">
        <f>IF([1]Sheet1!D137="","",[1]Sheet1!D137)</f>
        <v>10</v>
      </c>
      <c r="D137">
        <f>IF([1]Sheet1!E137="","",[1]Sheet1!E137)</f>
        <v>25000</v>
      </c>
      <c r="E137" t="str">
        <f>IF([1]Sheet1!F137="","",[1]Sheet1!F137)</f>
        <v>Finance</v>
      </c>
      <c r="F137" t="str">
        <f>IF([1]Sheet1!G137="","",[1]Sheet1!G137)</f>
        <v>Regional Banks</v>
      </c>
      <c r="G137" t="str">
        <f>IF([1]Sheet1!H137="","",[1]Sheet1!H137)</f>
        <v xml:space="preserve">AXIS BANK LIMITED                   </v>
      </c>
      <c r="H137" t="str">
        <f>IF([1]Sheet1!I137="","",[1]Sheet1!I137)</f>
        <v>AXISBANK</v>
      </c>
      <c r="I137" t="str">
        <f>IF([1]Sheet1!J137="","",[1]Sheet1!J137)</f>
        <v>NSE:AXISBANK!1</v>
      </c>
      <c r="J137" t="str">
        <f>IF([1]Sheet1!K137="","",[1]Sheet1!K137)</f>
        <v>Axis Bank Ltd.</v>
      </c>
      <c r="K137" t="str">
        <f>IF([1]Sheet1!L137="","",[1]Sheet1!L137)</f>
        <v>#00a25b36</v>
      </c>
      <c r="L137">
        <f>IF([1]Sheet1!M137="","",[1]Sheet1!M137)</f>
        <v>1120.2</v>
      </c>
      <c r="M137">
        <f>IF([1]Sheet1!N137="","",[1]Sheet1!N137)</f>
        <v>0.1251341</v>
      </c>
      <c r="N137">
        <f>IF([1]Sheet1!O137="","",[1]Sheet1!O137)</f>
        <v>1.4</v>
      </c>
      <c r="O137">
        <f>IF([1]Sheet1!P137="","",[1]Sheet1!P137)</f>
        <v>37163125</v>
      </c>
      <c r="P137">
        <f>IF([1]Sheet1!Q137="","",[1]Sheet1!Q137)</f>
        <v>-1.4257058</v>
      </c>
      <c r="Q137">
        <f>IF([1]Sheet1!R137="","",[1]Sheet1!R137)</f>
        <v>-537500</v>
      </c>
      <c r="R137">
        <f>IF([1]Sheet1!S137="","",[1]Sheet1!S137)</f>
        <v>8740</v>
      </c>
      <c r="S137">
        <f>IF([1]Sheet1!T137="","",[1]Sheet1!T137)</f>
        <v>0.1251341</v>
      </c>
      <c r="T137">
        <f>IF([1]Sheet1!U137="","",[1]Sheet1!U137)</f>
        <v>-20270</v>
      </c>
      <c r="U137" t="str">
        <f>IF([1]Sheet1!V137="","",[1]Sheet1!V137)</f>
        <v>Short Covering</v>
      </c>
      <c r="V137">
        <f>IF([1]Sheet1!W137="","",[1]Sheet1!W137)</f>
        <v>1120</v>
      </c>
      <c r="W137">
        <f>IF([1]Sheet1!X137="","",[1]Sheet1!X137)</f>
        <v>1110</v>
      </c>
      <c r="X137">
        <f>IF([1]Sheet1!Y137="","",[1]Sheet1!Y137)</f>
        <v>1100</v>
      </c>
      <c r="Y137">
        <f>IF([1]Sheet1!Z137="","",[1]Sheet1!Z137)</f>
        <v>1090</v>
      </c>
      <c r="Z137">
        <f>IF([1]Sheet1!AA137="","",[1]Sheet1!AA137)</f>
        <v>1080</v>
      </c>
      <c r="AA137">
        <f>IF([1]Sheet1!AB137="","",[1]Sheet1!AB137)</f>
        <v>1130</v>
      </c>
      <c r="AB137">
        <f>IF([1]Sheet1!AC137="","",[1]Sheet1!AC137)</f>
        <v>1140</v>
      </c>
      <c r="AC137">
        <f>IF([1]Sheet1!AD137="","",[1]Sheet1!AD137)</f>
        <v>1150</v>
      </c>
      <c r="AD137">
        <f>IF([1]Sheet1!AE137="","",[1]Sheet1!AE137)</f>
        <v>1160</v>
      </c>
      <c r="AE137" t="str">
        <f>IF([1]Sheet1!AF137="","",[1]Sheet1!AF137)</f>
        <v>1,116.55</v>
      </c>
      <c r="AF137" t="str">
        <f>IF([1]Sheet1!AG137="","",[1]Sheet1!AG137)</f>
        <v>1,121.00</v>
      </c>
      <c r="AG137" t="str">
        <f>IF([1]Sheet1!AH137="","",[1]Sheet1!AH137)</f>
        <v>4.45</v>
      </c>
      <c r="AH137" t="str">
        <f>IF([1]Sheet1!AI137="","",[1]Sheet1!AI137)</f>
        <v>0.40</v>
      </c>
      <c r="AI137" t="str">
        <f>IF([1]Sheet1!AJ137="","",[1]Sheet1!AJ137)</f>
        <v>1,121.00</v>
      </c>
      <c r="AJ137">
        <f>IF([1]Sheet1!AK137="","",[1]Sheet1!AK137)</f>
        <v>1939</v>
      </c>
      <c r="AK137" t="str">
        <f>IF([1]Sheet1!AL137="","",[1]Sheet1!AL137)</f>
        <v>0.22</v>
      </c>
      <c r="AL137" t="str">
        <f>IF([1]Sheet1!AM137="","",[1]Sheet1!AM137)</f>
        <v>-</v>
      </c>
      <c r="AM137" t="str">
        <f>IF([1]Sheet1!AN137="","",[1]Sheet1!AN137)</f>
        <v>-</v>
      </c>
      <c r="AN137" t="str">
        <f>IF([1]Sheet1!AO137="","",[1]Sheet1!AO137)</f>
        <v>-</v>
      </c>
      <c r="AO137" t="str">
        <f>IF([1]Sheet1!AP137="","",[1]Sheet1!AP137)</f>
        <v>VR85</v>
      </c>
      <c r="AP137" t="b">
        <f>IF([1]Sheet1!AQ137="","",[1]Sheet1!AQ137)</f>
        <v>0</v>
      </c>
      <c r="AQ137">
        <f>IF([1]Sheet1!AR137="","",[1]Sheet1!AR137)</f>
        <v>0</v>
      </c>
      <c r="AR137">
        <f>IF([1]Sheet1!AS137="","",[1]Sheet1!AS137)</f>
        <v>0</v>
      </c>
      <c r="AS137">
        <f>IF([1]Sheet1!AT137="","",[1]Sheet1!AT137)</f>
        <v>0</v>
      </c>
      <c r="AT137">
        <f>IF([1]Sheet1!AU137="","",[1]Sheet1!AU137)</f>
        <v>0</v>
      </c>
      <c r="AU137">
        <f>IF([1]Sheet1!AV137="","",[1]Sheet1!AV137)</f>
        <v>0</v>
      </c>
      <c r="AV137">
        <f>IF([1]Sheet1!AW137="","",[1]Sheet1!AW137)</f>
        <v>0</v>
      </c>
      <c r="AW137">
        <f>IF([1]Sheet1!AX137="","",[1]Sheet1!AX137)</f>
        <v>0</v>
      </c>
      <c r="AX137">
        <f>IF([1]Sheet1!AY137="","",[1]Sheet1!AY137)</f>
        <v>0</v>
      </c>
      <c r="AY137">
        <f>IF([1]Sheet1!AZ137="","",[1]Sheet1!AZ137)</f>
        <v>0</v>
      </c>
      <c r="AZ137" t="b">
        <f>IF([1]Sheet1!BA137="","",[1]Sheet1!BA137)</f>
        <v>0</v>
      </c>
      <c r="BA137" t="b">
        <f>IF([1]Sheet1!BB137="","",[1]Sheet1!BB137)</f>
        <v>0</v>
      </c>
      <c r="BB137" t="b">
        <f>IF([1]Sheet1!BC137="","",[1]Sheet1!BC137)</f>
        <v>0</v>
      </c>
      <c r="BC137" t="b">
        <f>IF([1]Sheet1!BD137="","",[1]Sheet1!BD137)</f>
        <v>0</v>
      </c>
      <c r="BD137">
        <f>IF([1]Sheet1!BE137="","",[1]Sheet1!BE137)</f>
        <v>34.99</v>
      </c>
      <c r="BE137">
        <f>IF([1]Sheet1!BF137="","",[1]Sheet1!BF137)</f>
        <v>35.94</v>
      </c>
      <c r="BF137">
        <f>IF([1]Sheet1!BG137="","",[1]Sheet1!BG137)</f>
        <v>6.62</v>
      </c>
      <c r="BG137">
        <f>IF([1]Sheet1!BH137="","",[1]Sheet1!BH137)</f>
        <v>100</v>
      </c>
      <c r="BH137">
        <f>IF([1]Sheet1!BI137="","",[1]Sheet1!BI137)</f>
        <v>100</v>
      </c>
      <c r="BI137">
        <f>IF([1]Sheet1!BJ137="","",[1]Sheet1!BJ137)</f>
        <v>100</v>
      </c>
      <c r="BJ137" t="b">
        <f>IF([1]Sheet1!BK137="","",[1]Sheet1!BK137)</f>
        <v>1</v>
      </c>
      <c r="BK137">
        <f>IF([1]Sheet1!BL137="","",[1]Sheet1!BL137)</f>
        <v>0.6</v>
      </c>
      <c r="BL137">
        <f>IF([1]Sheet1!BM137="","",[1]Sheet1!BM137)</f>
        <v>13.36</v>
      </c>
      <c r="BM137">
        <f>IF([1]Sheet1!BN137="","",[1]Sheet1!BN137)</f>
        <v>36.9</v>
      </c>
      <c r="BN137" t="str">
        <f>IF([1]Sheet1!BO137="","",[1]Sheet1!BO137)</f>
        <v>2024-01-23</v>
      </c>
      <c r="BO137" t="str">
        <f>IF([1]Sheet1!BP137="","",[1]Sheet1!BP137)</f>
        <v>FINANCIAL SERVICES</v>
      </c>
      <c r="BP137">
        <f>IF([1]Sheet1!BQ137="","",[1]Sheet1!BQ137)</f>
        <v>1120.3499999999999</v>
      </c>
      <c r="BQ137">
        <f>IF([1]Sheet1!BR137="","",[1]Sheet1!BR137)</f>
        <v>3.12</v>
      </c>
      <c r="BR137">
        <f>IF([1]Sheet1!BS137="","",[1]Sheet1!BS137)</f>
        <v>1.55</v>
      </c>
      <c r="BS137">
        <f>IF([1]Sheet1!BT137="","",[1]Sheet1!BT137)</f>
        <v>0.14000000000000001</v>
      </c>
      <c r="BT137" t="b">
        <f>IF([1]Sheet1!BU137="","",[1]Sheet1!BU137)</f>
        <v>1</v>
      </c>
      <c r="BU137" t="b">
        <f>IF([1]Sheet1!BV137="","",[1]Sheet1!BV137)</f>
        <v>1</v>
      </c>
      <c r="BV137" t="str">
        <f>IF([1]Sheet1!BW137="","",[1]Sheet1!BW137)</f>
        <v>BEARISH</v>
      </c>
      <c r="BW137">
        <f>IF([1]Sheet1!BX137="","",[1]Sheet1!BX137)</f>
        <v>12.96</v>
      </c>
      <c r="BX137">
        <f>IF([1]Sheet1!BY137="","",[1]Sheet1!BY137)</f>
        <v>-0.24</v>
      </c>
      <c r="BY137">
        <f>IF([1]Sheet1!BZ137="","",[1]Sheet1!BZ137)</f>
        <v>41.76</v>
      </c>
      <c r="BZ137">
        <f>IF([1]Sheet1!CA137="","",[1]Sheet1!CA137)</f>
        <v>1120.3499999999999</v>
      </c>
      <c r="CA137">
        <f>IF([1]Sheet1!CB137="","",[1]Sheet1!CB137)</f>
        <v>6.62</v>
      </c>
      <c r="CB137" t="str">
        <f>IF([1]Sheet1!CC137="","",[1]Sheet1!CC137)</f>
        <v>Short Buildup</v>
      </c>
      <c r="CC137">
        <f>IF([1]Sheet1!CD137="","",[1]Sheet1!CD137)</f>
        <v>2.2000000000000002</v>
      </c>
      <c r="CD137">
        <f>IF([1]Sheet1!CE137="","",[1]Sheet1!CE137)</f>
        <v>0.14000000000000001</v>
      </c>
      <c r="CE137">
        <f>IF([1]Sheet1!CF137="","",[1]Sheet1!CF137)</f>
        <v>-68.739999999999995</v>
      </c>
      <c r="CF137" t="str">
        <f>IF([1]Sheet1!CG137="","",[1]Sheet1!CG137)</f>
        <v>Long Buildup</v>
      </c>
      <c r="CG137">
        <f>IF([1]Sheet1!CH137="","",[1]Sheet1!CH137)</f>
        <v>89.29</v>
      </c>
      <c r="CH137" t="str">
        <f>IF([1]Sheet1!CI137="","",[1]Sheet1!CI137)</f>
        <v>NSE:AXISBANK1!</v>
      </c>
      <c r="CI137">
        <f>IF([1]Sheet1!CJ137="","",[1]Sheet1!CJ137)</f>
        <v>13</v>
      </c>
      <c r="CJ137">
        <f>IF([1]Sheet1!CK137="","",[1]Sheet1!CK137)</f>
        <v>1125.3499999999999</v>
      </c>
      <c r="CK137">
        <f>IF([1]Sheet1!CL137="","",[1]Sheet1!CL137)</f>
        <v>27</v>
      </c>
      <c r="CL137">
        <f>IF([1]Sheet1!CM137="","",[1]Sheet1!CM137)</f>
        <v>1107.3499999999999</v>
      </c>
      <c r="CM137" t="str">
        <f>IF([1]Sheet1!CN137="","",[1]Sheet1!CN137)</f>
        <v>Sell</v>
      </c>
      <c r="CN137" t="str">
        <f>IF([1]Sheet1!CO137="","",[1]Sheet1!CO137)</f>
        <v>LAST_LOSER</v>
      </c>
      <c r="CO137">
        <f>IF([1]Sheet1!CP137="","",[1]Sheet1!CP137)</f>
        <v>27</v>
      </c>
      <c r="CP137">
        <f>IF([1]Sheet1!CQ137="","",[1]Sheet1!CQ137)</f>
        <v>1120</v>
      </c>
      <c r="CQ137" t="str">
        <f>IF([1]Sheet1!CR137="","",[1]Sheet1!CR137)</f>
        <v>BEARISH</v>
      </c>
      <c r="CR137" t="str">
        <f>IF([1]Sheet1!CS137="","",[1]Sheet1!CS137)</f>
        <v>BULLISH</v>
      </c>
      <c r="CS137" t="b">
        <f>IF([1]Sheet1!CT137="","",[1]Sheet1!CT137)</f>
        <v>0</v>
      </c>
      <c r="CT137" t="str">
        <f>IF([1]Sheet1!CU137="","",[1]Sheet1!CU137)</f>
        <v>BEARISH_ALIGNMENT</v>
      </c>
      <c r="CU137" t="str">
        <f>IF([1]Sheet1!CV137="","",[1]Sheet1!CV137)</f>
        <v>na</v>
      </c>
      <c r="CV137" t="str">
        <f>IF([1]Sheet1!CW137="","",[1]Sheet1!CW137)</f>
        <v>BULLISH</v>
      </c>
      <c r="CW137">
        <f>IF([1]Sheet1!CX137="","",[1]Sheet1!CX137)</f>
        <v>3</v>
      </c>
      <c r="CX137">
        <f>IF([1]Sheet1!CY137="","",[1]Sheet1!CY137)</f>
        <v>188</v>
      </c>
      <c r="CY137" t="b">
        <f>IF([1]Sheet1!CZ137="","",[1]Sheet1!CZ137)</f>
        <v>1</v>
      </c>
      <c r="CZ137">
        <f>IF([1]Sheet1!DA137="","",[1]Sheet1!DA137)</f>
        <v>14.04</v>
      </c>
      <c r="DA137">
        <f>IF([1]Sheet1!DB137="","",[1]Sheet1!DB137)</f>
        <v>13.88</v>
      </c>
      <c r="DB137" t="str">
        <f>IF([1]Sheet1!DC137="","",[1]Sheet1!DC137)</f>
        <v/>
      </c>
      <c r="DC137" t="b">
        <f t="shared" si="8"/>
        <v>0</v>
      </c>
      <c r="DD137" t="b">
        <f t="shared" si="9"/>
        <v>0</v>
      </c>
      <c r="DE137" t="b">
        <f t="shared" si="10"/>
        <v>0</v>
      </c>
      <c r="DF137" t="b">
        <f t="shared" si="11"/>
        <v>0</v>
      </c>
      <c r="DG137" t="str">
        <f>IF([1]Sheet1!DH137="","",[1]Sheet1!DH137)</f>
        <v/>
      </c>
    </row>
    <row r="138" spans="1:111" x14ac:dyDescent="0.25">
      <c r="A138" t="str">
        <f>IF([1]Sheet1!B138="","",[1]Sheet1!B138)</f>
        <v>HDFCBANK</v>
      </c>
      <c r="B138">
        <f>IF([1]Sheet1!C138="","",[1]Sheet1!C138)</f>
        <v>550</v>
      </c>
      <c r="C138">
        <f>IF([1]Sheet1!D138="","",[1]Sheet1!D138)</f>
        <v>10</v>
      </c>
      <c r="D138">
        <f>IF([1]Sheet1!E138="","",[1]Sheet1!E138)</f>
        <v>16500</v>
      </c>
      <c r="E138" t="str">
        <f>IF([1]Sheet1!F138="","",[1]Sheet1!F138)</f>
        <v>Finance</v>
      </c>
      <c r="F138" t="str">
        <f>IF([1]Sheet1!G138="","",[1]Sheet1!G138)</f>
        <v>Regional Banks</v>
      </c>
      <c r="G138" t="str">
        <f>IF([1]Sheet1!H138="","",[1]Sheet1!H138)</f>
        <v xml:space="preserve">HDFC BANK LTD                       </v>
      </c>
      <c r="H138" t="str">
        <f>IF([1]Sheet1!I138="","",[1]Sheet1!I138)</f>
        <v>HDFCBANK</v>
      </c>
      <c r="I138" t="str">
        <f>IF([1]Sheet1!J138="","",[1]Sheet1!J138)</f>
        <v>NSE:HDFCBANK!1</v>
      </c>
      <c r="J138" t="str">
        <f>IF([1]Sheet1!K138="","",[1]Sheet1!K138)</f>
        <v>HDFC Bank Ltd.</v>
      </c>
      <c r="K138" t="str">
        <f>IF([1]Sheet1!L138="","",[1]Sheet1!L138)</f>
        <v>#00a25b37</v>
      </c>
      <c r="L138">
        <f>IF([1]Sheet1!M138="","",[1]Sheet1!M138)</f>
        <v>1478.1</v>
      </c>
      <c r="M138">
        <f>IF([1]Sheet1!N138="","",[1]Sheet1!N138)</f>
        <v>0.13549220000000001</v>
      </c>
      <c r="N138">
        <f>IF([1]Sheet1!O138="","",[1]Sheet1!O138)</f>
        <v>2</v>
      </c>
      <c r="O138">
        <f>IF([1]Sheet1!P138="","",[1]Sheet1!P138)</f>
        <v>109231650</v>
      </c>
      <c r="P138">
        <f>IF([1]Sheet1!Q138="","",[1]Sheet1!Q138)</f>
        <v>-4.3904623000000003</v>
      </c>
      <c r="Q138">
        <f>IF([1]Sheet1!R138="","",[1]Sheet1!R138)</f>
        <v>-5016000</v>
      </c>
      <c r="R138">
        <f>IF([1]Sheet1!S138="","",[1]Sheet1!S138)</f>
        <v>35779</v>
      </c>
      <c r="S138">
        <f>IF([1]Sheet1!T138="","",[1]Sheet1!T138)</f>
        <v>0.13549220000000001</v>
      </c>
      <c r="T138">
        <f>IF([1]Sheet1!U138="","",[1]Sheet1!U138)</f>
        <v>-40465</v>
      </c>
      <c r="U138" t="str">
        <f>IF([1]Sheet1!V138="","",[1]Sheet1!V138)</f>
        <v>Short Covering</v>
      </c>
      <c r="V138">
        <f>IF([1]Sheet1!W138="","",[1]Sheet1!W138)</f>
        <v>1470</v>
      </c>
      <c r="W138">
        <f>IF([1]Sheet1!X138="","",[1]Sheet1!X138)</f>
        <v>1460</v>
      </c>
      <c r="X138">
        <f>IF([1]Sheet1!Y138="","",[1]Sheet1!Y138)</f>
        <v>1450</v>
      </c>
      <c r="Y138">
        <f>IF([1]Sheet1!Z138="","",[1]Sheet1!Z138)</f>
        <v>1440</v>
      </c>
      <c r="Z138">
        <f>IF([1]Sheet1!AA138="","",[1]Sheet1!AA138)</f>
        <v>1430</v>
      </c>
      <c r="AA138">
        <f>IF([1]Sheet1!AB138="","",[1]Sheet1!AB138)</f>
        <v>1480</v>
      </c>
      <c r="AB138">
        <f>IF([1]Sheet1!AC138="","",[1]Sheet1!AC138)</f>
        <v>1490</v>
      </c>
      <c r="AC138">
        <f>IF([1]Sheet1!AD138="","",[1]Sheet1!AD138)</f>
        <v>1500</v>
      </c>
      <c r="AD138">
        <f>IF([1]Sheet1!AE138="","",[1]Sheet1!AE138)</f>
        <v>1510</v>
      </c>
      <c r="AE138" t="str">
        <f>IF([1]Sheet1!AF138="","",[1]Sheet1!AF138)</f>
        <v>1,470.65</v>
      </c>
      <c r="AF138" t="str">
        <f>IF([1]Sheet1!AG138="","",[1]Sheet1!AG138)</f>
        <v>1,483.20</v>
      </c>
      <c r="AG138" t="str">
        <f>IF([1]Sheet1!AH138="","",[1]Sheet1!AH138)</f>
        <v>12.55</v>
      </c>
      <c r="AH138" t="str">
        <f>IF([1]Sheet1!AI138="","",[1]Sheet1!AI138)</f>
        <v>0.85</v>
      </c>
      <c r="AI138" t="str">
        <f>IF([1]Sheet1!AJ138="","",[1]Sheet1!AJ138)</f>
        <v>1,483.20</v>
      </c>
      <c r="AJ138">
        <f>IF([1]Sheet1!AK138="","",[1]Sheet1!AK138)</f>
        <v>79011</v>
      </c>
      <c r="AK138" t="str">
        <f>IF([1]Sheet1!AL138="","",[1]Sheet1!AL138)</f>
        <v>11.72</v>
      </c>
      <c r="AL138" t="str">
        <f>IF([1]Sheet1!AM138="","",[1]Sheet1!AM138)</f>
        <v>-</v>
      </c>
      <c r="AM138" t="str">
        <f>IF([1]Sheet1!AN138="","",[1]Sheet1!AN138)</f>
        <v>-</v>
      </c>
      <c r="AN138" t="str">
        <f>IF([1]Sheet1!AO138="","",[1]Sheet1!AO138)</f>
        <v>-</v>
      </c>
      <c r="AO138" t="str">
        <f>IF([1]Sheet1!AP138="","",[1]Sheet1!AP138)</f>
        <v>VR11</v>
      </c>
      <c r="AP138" t="b">
        <f>IF([1]Sheet1!AQ138="","",[1]Sheet1!AQ138)</f>
        <v>1</v>
      </c>
      <c r="AQ138">
        <f>IF([1]Sheet1!AR138="","",[1]Sheet1!AR138)</f>
        <v>0</v>
      </c>
      <c r="AR138">
        <f>IF([1]Sheet1!AS138="","",[1]Sheet1!AS138)</f>
        <v>0</v>
      </c>
      <c r="AS138">
        <f>IF([1]Sheet1!AT138="","",[1]Sheet1!AT138)</f>
        <v>0</v>
      </c>
      <c r="AT138">
        <f>IF([1]Sheet1!AU138="","",[1]Sheet1!AU138)</f>
        <v>0</v>
      </c>
      <c r="AU138">
        <f>IF([1]Sheet1!AV138="","",[1]Sheet1!AV138)</f>
        <v>0</v>
      </c>
      <c r="AV138">
        <f>IF([1]Sheet1!AW138="","",[1]Sheet1!AW138)</f>
        <v>0</v>
      </c>
      <c r="AW138">
        <f>IF([1]Sheet1!AX138="","",[1]Sheet1!AX138)</f>
        <v>0</v>
      </c>
      <c r="AX138">
        <f>IF([1]Sheet1!AY138="","",[1]Sheet1!AY138)</f>
        <v>0</v>
      </c>
      <c r="AY138">
        <f>IF([1]Sheet1!AZ138="","",[1]Sheet1!AZ138)</f>
        <v>0</v>
      </c>
      <c r="AZ138" t="b">
        <f>IF([1]Sheet1!BA138="","",[1]Sheet1!BA138)</f>
        <v>0</v>
      </c>
      <c r="BA138" t="b">
        <f>IF([1]Sheet1!BB138="","",[1]Sheet1!BB138)</f>
        <v>0</v>
      </c>
      <c r="BB138" t="b">
        <f>IF([1]Sheet1!BC138="","",[1]Sheet1!BC138)</f>
        <v>0</v>
      </c>
      <c r="BC138" t="b">
        <f>IF([1]Sheet1!BD138="","",[1]Sheet1!BD138)</f>
        <v>0</v>
      </c>
      <c r="BD138">
        <f>IF([1]Sheet1!BE138="","",[1]Sheet1!BE138)</f>
        <v>35.85</v>
      </c>
      <c r="BE138">
        <f>IF([1]Sheet1!BF138="","",[1]Sheet1!BF138)</f>
        <v>31.69</v>
      </c>
      <c r="BF138">
        <f>IF([1]Sheet1!BG138="","",[1]Sheet1!BG138)</f>
        <v>-12.7</v>
      </c>
      <c r="BG138">
        <f>IF([1]Sheet1!BH138="","",[1]Sheet1!BH138)</f>
        <v>98.79</v>
      </c>
      <c r="BH138">
        <f>IF([1]Sheet1!BI138="","",[1]Sheet1!BI138)</f>
        <v>95.24</v>
      </c>
      <c r="BI138">
        <f>IF([1]Sheet1!BJ138="","",[1]Sheet1!BJ138)</f>
        <v>72.900000000000006</v>
      </c>
      <c r="BJ138" t="b">
        <f>IF([1]Sheet1!BK138="","",[1]Sheet1!BK138)</f>
        <v>1</v>
      </c>
      <c r="BK138">
        <f>IF([1]Sheet1!BL138="","",[1]Sheet1!BL138)</f>
        <v>0.32</v>
      </c>
      <c r="BL138">
        <f>IF([1]Sheet1!BM138="","",[1]Sheet1!BM138)</f>
        <v>0.69</v>
      </c>
      <c r="BM138">
        <f>IF([1]Sheet1!BN138="","",[1]Sheet1!BN138)</f>
        <v>27.54</v>
      </c>
      <c r="BN138">
        <f>IF([1]Sheet1!BO138="","",[1]Sheet1!BO138)</f>
        <v>0</v>
      </c>
      <c r="BO138" t="str">
        <f>IF([1]Sheet1!BP138="","",[1]Sheet1!BP138)</f>
        <v>FINANCIAL SERVICES</v>
      </c>
      <c r="BP138">
        <f>IF([1]Sheet1!BQ138="","",[1]Sheet1!BQ138)</f>
        <v>1479.5</v>
      </c>
      <c r="BQ138">
        <f>IF([1]Sheet1!BR138="","",[1]Sheet1!BR138)</f>
        <v>2.17</v>
      </c>
      <c r="BR138">
        <f>IF([1]Sheet1!BS138="","",[1]Sheet1!BS138)</f>
        <v>3.4</v>
      </c>
      <c r="BS138">
        <f>IF([1]Sheet1!BT138="","",[1]Sheet1!BT138)</f>
        <v>0.23</v>
      </c>
      <c r="BT138" t="b">
        <f>IF([1]Sheet1!BU138="","",[1]Sheet1!BU138)</f>
        <v>1</v>
      </c>
      <c r="BU138" t="b">
        <f>IF([1]Sheet1!BV138="","",[1]Sheet1!BV138)</f>
        <v>0</v>
      </c>
      <c r="BV138" t="str">
        <f>IF([1]Sheet1!BW138="","",[1]Sheet1!BW138)</f>
        <v>BEARISH</v>
      </c>
      <c r="BW138">
        <f>IF([1]Sheet1!BX138="","",[1]Sheet1!BX138)</f>
        <v>68.69</v>
      </c>
      <c r="BX138">
        <f>IF([1]Sheet1!BY138="","",[1]Sheet1!BY138)</f>
        <v>-11.94</v>
      </c>
      <c r="BY138">
        <f>IF([1]Sheet1!BZ138="","",[1]Sheet1!BZ138)</f>
        <v>47.73</v>
      </c>
      <c r="BZ138">
        <f>IF([1]Sheet1!CA138="","",[1]Sheet1!CA138)</f>
        <v>1479.5</v>
      </c>
      <c r="CA138">
        <f>IF([1]Sheet1!CB138="","",[1]Sheet1!CB138)</f>
        <v>-12.7</v>
      </c>
      <c r="CB138" t="str">
        <f>IF([1]Sheet1!CC138="","",[1]Sheet1!CC138)</f>
        <v>Significant Short Buildup</v>
      </c>
      <c r="CC138">
        <f>IF([1]Sheet1!CD138="","",[1]Sheet1!CD138)</f>
        <v>3.55</v>
      </c>
      <c r="CD138">
        <f>IF([1]Sheet1!CE138="","",[1]Sheet1!CE138)</f>
        <v>0.23</v>
      </c>
      <c r="CE138">
        <f>IF([1]Sheet1!CF138="","",[1]Sheet1!CF138)</f>
        <v>-56.78</v>
      </c>
      <c r="CF138" t="str">
        <f>IF([1]Sheet1!CG138="","",[1]Sheet1!CG138)</f>
        <v>Long Buildup</v>
      </c>
      <c r="CG138">
        <f>IF([1]Sheet1!CH138="","",[1]Sheet1!CH138)</f>
        <v>99.21</v>
      </c>
      <c r="CH138" t="str">
        <f>IF([1]Sheet1!CI138="","",[1]Sheet1!CI138)</f>
        <v>NSE:HDFCBANK1!</v>
      </c>
      <c r="CI138">
        <f>IF([1]Sheet1!CJ138="","",[1]Sheet1!CJ138)</f>
        <v>41</v>
      </c>
      <c r="CJ138">
        <f>IF([1]Sheet1!CK138="","",[1]Sheet1!CK138)</f>
        <v>1670.7</v>
      </c>
      <c r="CK138">
        <f>IF([1]Sheet1!CL138="","",[1]Sheet1!CL138)</f>
        <v>27</v>
      </c>
      <c r="CL138">
        <f>IF([1]Sheet1!CM138="","",[1]Sheet1!CM138)</f>
        <v>1586.05</v>
      </c>
      <c r="CM138" t="str">
        <f>IF([1]Sheet1!CN138="","",[1]Sheet1!CN138)</f>
        <v>Sell</v>
      </c>
      <c r="CN138" t="str">
        <f>IF([1]Sheet1!CO138="","",[1]Sheet1!CO138)</f>
        <v>LAST_LOSER</v>
      </c>
      <c r="CO138">
        <f>IF([1]Sheet1!CP138="","",[1]Sheet1!CP138)</f>
        <v>27</v>
      </c>
      <c r="CP138">
        <f>IF([1]Sheet1!CQ138="","",[1]Sheet1!CQ138)</f>
        <v>1680</v>
      </c>
      <c r="CQ138" t="str">
        <f>IF([1]Sheet1!CR138="","",[1]Sheet1!CR138)</f>
        <v>BEARISH</v>
      </c>
      <c r="CR138" t="str">
        <f>IF([1]Sheet1!CS138="","",[1]Sheet1!CS138)</f>
        <v>BULLISH</v>
      </c>
      <c r="CS138" t="b">
        <f>IF([1]Sheet1!CT138="","",[1]Sheet1!CT138)</f>
        <v>1</v>
      </c>
      <c r="CT138" t="str">
        <f>IF([1]Sheet1!CU138="","",[1]Sheet1!CU138)</f>
        <v>BEARISH_ALIGNMENT</v>
      </c>
      <c r="CU138" t="str">
        <f>IF([1]Sheet1!CV138="","",[1]Sheet1!CV138)</f>
        <v>na</v>
      </c>
      <c r="CV138" t="str">
        <f>IF([1]Sheet1!CW138="","",[1]Sheet1!CW138)</f>
        <v>BEARISH</v>
      </c>
      <c r="CW138">
        <f>IF([1]Sheet1!CX138="","",[1]Sheet1!CX138)</f>
        <v>5</v>
      </c>
      <c r="CX138">
        <f>IF([1]Sheet1!CY138="","",[1]Sheet1!CY138)</f>
        <v>265</v>
      </c>
      <c r="CY138" t="b">
        <f>IF([1]Sheet1!CZ138="","",[1]Sheet1!CZ138)</f>
        <v>0</v>
      </c>
      <c r="CZ138">
        <f>IF([1]Sheet1!DA138="","",[1]Sheet1!DA138)</f>
        <v>27.91</v>
      </c>
      <c r="DA138">
        <f>IF([1]Sheet1!DB138="","",[1]Sheet1!DB138)</f>
        <v>28.93</v>
      </c>
      <c r="DB138" t="str">
        <f>IF([1]Sheet1!DC138="","",[1]Sheet1!DC138)</f>
        <v/>
      </c>
      <c r="DC138" t="b">
        <f t="shared" si="8"/>
        <v>0</v>
      </c>
      <c r="DD138" t="b">
        <f t="shared" si="9"/>
        <v>0</v>
      </c>
      <c r="DE138" t="b">
        <f t="shared" si="10"/>
        <v>0</v>
      </c>
      <c r="DF138" t="b">
        <f t="shared" si="11"/>
        <v>0</v>
      </c>
      <c r="DG138" t="str">
        <f>IF([1]Sheet1!DH138="","",[1]Sheet1!DH138)</f>
        <v/>
      </c>
    </row>
    <row r="139" spans="1:111" x14ac:dyDescent="0.25">
      <c r="A139" t="str">
        <f>IF([1]Sheet1!B139="","",[1]Sheet1!B139)</f>
        <v>ACC</v>
      </c>
      <c r="B139">
        <f>IF([1]Sheet1!C139="","",[1]Sheet1!C139)</f>
        <v>300</v>
      </c>
      <c r="C139">
        <f>IF([1]Sheet1!D139="","",[1]Sheet1!D139)</f>
        <v>20</v>
      </c>
      <c r="D139">
        <f>IF([1]Sheet1!E139="","",[1]Sheet1!E139)</f>
        <v>12000</v>
      </c>
      <c r="E139" t="str">
        <f>IF([1]Sheet1!F139="","",[1]Sheet1!F139)</f>
        <v>Non-Energy Minerals</v>
      </c>
      <c r="F139" t="str">
        <f>IF([1]Sheet1!G139="","",[1]Sheet1!G139)</f>
        <v>Construction Materials</v>
      </c>
      <c r="G139" t="str">
        <f>IF([1]Sheet1!H139="","",[1]Sheet1!H139)</f>
        <v xml:space="preserve">ACC LIMITED                         </v>
      </c>
      <c r="H139" t="str">
        <f>IF([1]Sheet1!I139="","",[1]Sheet1!I139)</f>
        <v>ACC</v>
      </c>
      <c r="I139" t="str">
        <f>IF([1]Sheet1!J139="","",[1]Sheet1!J139)</f>
        <v>NSE:ACC!1</v>
      </c>
      <c r="J139" t="str">
        <f>IF([1]Sheet1!K139="","",[1]Sheet1!K139)</f>
        <v>ACC Ltd.</v>
      </c>
      <c r="K139" t="str">
        <f>IF([1]Sheet1!L139="","",[1]Sheet1!L139)</f>
        <v>#00a25b38</v>
      </c>
      <c r="L139">
        <f>IF([1]Sheet1!M139="","",[1]Sheet1!M139)</f>
        <v>2286.1999999999998</v>
      </c>
      <c r="M139">
        <f>IF([1]Sheet1!N139="","",[1]Sheet1!N139)</f>
        <v>0.15990889999999999</v>
      </c>
      <c r="N139">
        <f>IF([1]Sheet1!O139="","",[1]Sheet1!O139)</f>
        <v>3.65</v>
      </c>
      <c r="O139">
        <f>IF([1]Sheet1!P139="","",[1]Sheet1!P139)</f>
        <v>2726700</v>
      </c>
      <c r="P139">
        <f>IF([1]Sheet1!Q139="","",[1]Sheet1!Q139)</f>
        <v>-9.0645322999999998</v>
      </c>
      <c r="Q139">
        <f>IF([1]Sheet1!R139="","",[1]Sheet1!R139)</f>
        <v>-271800</v>
      </c>
      <c r="R139">
        <f>IF([1]Sheet1!S139="","",[1]Sheet1!S139)</f>
        <v>2550</v>
      </c>
      <c r="S139">
        <f>IF([1]Sheet1!T139="","",[1]Sheet1!T139)</f>
        <v>0.15990889999999999</v>
      </c>
      <c r="T139">
        <f>IF([1]Sheet1!U139="","",[1]Sheet1!U139)</f>
        <v>106</v>
      </c>
      <c r="U139" t="str">
        <f>IF([1]Sheet1!V139="","",[1]Sheet1!V139)</f>
        <v>Short Covering</v>
      </c>
      <c r="V139">
        <f>IF([1]Sheet1!W139="","",[1]Sheet1!W139)</f>
        <v>2280</v>
      </c>
      <c r="W139">
        <f>IF([1]Sheet1!X139="","",[1]Sheet1!X139)</f>
        <v>2260</v>
      </c>
      <c r="X139">
        <f>IF([1]Sheet1!Y139="","",[1]Sheet1!Y139)</f>
        <v>2240</v>
      </c>
      <c r="Y139">
        <f>IF([1]Sheet1!Z139="","",[1]Sheet1!Z139)</f>
        <v>2220</v>
      </c>
      <c r="Z139">
        <f>IF([1]Sheet1!AA139="","",[1]Sheet1!AA139)</f>
        <v>2200</v>
      </c>
      <c r="AA139">
        <f>IF([1]Sheet1!AB139="","",[1]Sheet1!AB139)</f>
        <v>2300</v>
      </c>
      <c r="AB139">
        <f>IF([1]Sheet1!AC139="","",[1]Sheet1!AC139)</f>
        <v>2320</v>
      </c>
      <c r="AC139">
        <f>IF([1]Sheet1!AD139="","",[1]Sheet1!AD139)</f>
        <v>2340</v>
      </c>
      <c r="AD139">
        <f>IF([1]Sheet1!AE139="","",[1]Sheet1!AE139)</f>
        <v>2360</v>
      </c>
      <c r="AE139" t="str">
        <f>IF([1]Sheet1!AF139="","",[1]Sheet1!AF139)</f>
        <v>2,277.10</v>
      </c>
      <c r="AF139" t="str">
        <f>IF([1]Sheet1!AG139="","",[1]Sheet1!AG139)</f>
        <v>2,279.00</v>
      </c>
      <c r="AG139" t="str">
        <f>IF([1]Sheet1!AH139="","",[1]Sheet1!AH139)</f>
        <v>1.90</v>
      </c>
      <c r="AH139" t="str">
        <f>IF([1]Sheet1!AI139="","",[1]Sheet1!AI139)</f>
        <v>0.08</v>
      </c>
      <c r="AI139" t="str">
        <f>IF([1]Sheet1!AJ139="","",[1]Sheet1!AJ139)</f>
        <v>2,279.00</v>
      </c>
      <c r="AJ139">
        <f>IF([1]Sheet1!AK139="","",[1]Sheet1!AK139)</f>
        <v>75</v>
      </c>
      <c r="AK139" t="str">
        <f>IF([1]Sheet1!AL139="","",[1]Sheet1!AL139)</f>
        <v>0.02</v>
      </c>
      <c r="AL139" t="str">
        <f>IF([1]Sheet1!AM139="","",[1]Sheet1!AM139)</f>
        <v>-</v>
      </c>
      <c r="AM139" t="str">
        <f>IF([1]Sheet1!AN139="","",[1]Sheet1!AN139)</f>
        <v>-</v>
      </c>
      <c r="AN139" t="str">
        <f>IF([1]Sheet1!AO139="","",[1]Sheet1!AO139)</f>
        <v>-</v>
      </c>
      <c r="AO139" t="str">
        <f>IF([1]Sheet1!AP139="","",[1]Sheet1!AP139)</f>
        <v>VR169</v>
      </c>
      <c r="AP139" t="b">
        <f>IF([1]Sheet1!AQ139="","",[1]Sheet1!AQ139)</f>
        <v>0</v>
      </c>
      <c r="AQ139">
        <f>IF([1]Sheet1!AR139="","",[1]Sheet1!AR139)</f>
        <v>0</v>
      </c>
      <c r="AR139">
        <f>IF([1]Sheet1!AS139="","",[1]Sheet1!AS139)</f>
        <v>0</v>
      </c>
      <c r="AS139">
        <f>IF([1]Sheet1!AT139="","",[1]Sheet1!AT139)</f>
        <v>0</v>
      </c>
      <c r="AT139">
        <f>IF([1]Sheet1!AU139="","",[1]Sheet1!AU139)</f>
        <v>0</v>
      </c>
      <c r="AU139">
        <f>IF([1]Sheet1!AV139="","",[1]Sheet1!AV139)</f>
        <v>0</v>
      </c>
      <c r="AV139">
        <f>IF([1]Sheet1!AW139="","",[1]Sheet1!AW139)</f>
        <v>0</v>
      </c>
      <c r="AW139">
        <f>IF([1]Sheet1!AX139="","",[1]Sheet1!AX139)</f>
        <v>0</v>
      </c>
      <c r="AX139">
        <f>IF([1]Sheet1!AY139="","",[1]Sheet1!AY139)</f>
        <v>0</v>
      </c>
      <c r="AY139">
        <f>IF([1]Sheet1!AZ139="","",[1]Sheet1!AZ139)</f>
        <v>0</v>
      </c>
      <c r="AZ139" t="b">
        <f>IF([1]Sheet1!BA139="","",[1]Sheet1!BA139)</f>
        <v>0</v>
      </c>
      <c r="BA139" t="b">
        <f>IF([1]Sheet1!BB139="","",[1]Sheet1!BB139)</f>
        <v>0</v>
      </c>
      <c r="BB139" t="b">
        <f>IF([1]Sheet1!BC139="","",[1]Sheet1!BC139)</f>
        <v>0</v>
      </c>
      <c r="BC139" t="b">
        <f>IF([1]Sheet1!BD139="","",[1]Sheet1!BD139)</f>
        <v>0</v>
      </c>
      <c r="BD139">
        <f>IF([1]Sheet1!BE139="","",[1]Sheet1!BE139)</f>
        <v>33.71</v>
      </c>
      <c r="BE139">
        <f>IF([1]Sheet1!BF139="","",[1]Sheet1!BF139)</f>
        <v>32.99</v>
      </c>
      <c r="BF139">
        <f>IF([1]Sheet1!BG139="","",[1]Sheet1!BG139)</f>
        <v>4.53</v>
      </c>
      <c r="BG139">
        <f>IF([1]Sheet1!BH139="","",[1]Sheet1!BH139)</f>
        <v>68.55</v>
      </c>
      <c r="BH139">
        <f>IF([1]Sheet1!BI139="","",[1]Sheet1!BI139)</f>
        <v>65.08</v>
      </c>
      <c r="BI139">
        <f>IF([1]Sheet1!BJ139="","",[1]Sheet1!BJ139)</f>
        <v>15.85</v>
      </c>
      <c r="BJ139" t="b">
        <f>IF([1]Sheet1!BK139="","",[1]Sheet1!BK139)</f>
        <v>1</v>
      </c>
      <c r="BK139">
        <f>IF([1]Sheet1!BL139="","",[1]Sheet1!BL139)</f>
        <v>0.5</v>
      </c>
      <c r="BL139">
        <f>IF([1]Sheet1!BM139="","",[1]Sheet1!BM139)</f>
        <v>6.33</v>
      </c>
      <c r="BM139">
        <f>IF([1]Sheet1!BN139="","",[1]Sheet1!BN139)</f>
        <v>32.26</v>
      </c>
      <c r="BN139" t="str">
        <f>IF([1]Sheet1!BO139="","",[1]Sheet1!BO139)</f>
        <v>2024-01-25</v>
      </c>
      <c r="BO139" t="str">
        <f>IF([1]Sheet1!BP139="","",[1]Sheet1!BP139)</f>
        <v>CONSTRUCTION MATERIALS</v>
      </c>
      <c r="BP139">
        <f>IF([1]Sheet1!BQ139="","",[1]Sheet1!BQ139)</f>
        <v>2281</v>
      </c>
      <c r="BQ139">
        <f>IF([1]Sheet1!BR139="","",[1]Sheet1!BR139)</f>
        <v>2.41</v>
      </c>
      <c r="BR139">
        <f>IF([1]Sheet1!BS139="","",[1]Sheet1!BS139)</f>
        <v>-1.55</v>
      </c>
      <c r="BS139">
        <f>IF([1]Sheet1!BT139="","",[1]Sheet1!BT139)</f>
        <v>-7.0000000000000007E-2</v>
      </c>
      <c r="BT139" t="b">
        <f>IF([1]Sheet1!BU139="","",[1]Sheet1!BU139)</f>
        <v>0</v>
      </c>
      <c r="BU139" t="b">
        <f>IF([1]Sheet1!BV139="","",[1]Sheet1!BV139)</f>
        <v>1</v>
      </c>
      <c r="BV139" t="str">
        <f>IF([1]Sheet1!BW139="","",[1]Sheet1!BW139)</f>
        <v>BULLISH</v>
      </c>
      <c r="BW139">
        <f>IF([1]Sheet1!BX139="","",[1]Sheet1!BX139)</f>
        <v>6.87</v>
      </c>
      <c r="BX139">
        <f>IF([1]Sheet1!BY139="","",[1]Sheet1!BY139)</f>
        <v>-1.73</v>
      </c>
      <c r="BY139">
        <f>IF([1]Sheet1!BZ139="","",[1]Sheet1!BZ139)</f>
        <v>138.27000000000001</v>
      </c>
      <c r="BZ139">
        <f>IF([1]Sheet1!CA139="","",[1]Sheet1!CA139)</f>
        <v>2281</v>
      </c>
      <c r="CA139">
        <f>IF([1]Sheet1!CB139="","",[1]Sheet1!CB139)</f>
        <v>4.53</v>
      </c>
      <c r="CB139" t="str">
        <f>IF([1]Sheet1!CC139="","",[1]Sheet1!CC139)</f>
        <v>Short Buildup</v>
      </c>
      <c r="CC139">
        <f>IF([1]Sheet1!CD139="","",[1]Sheet1!CD139)</f>
        <v>7.42</v>
      </c>
      <c r="CD139">
        <f>IF([1]Sheet1!CE139="","",[1]Sheet1!CE139)</f>
        <v>-7.0000000000000007E-2</v>
      </c>
      <c r="CE139">
        <f>IF([1]Sheet1!CF139="","",[1]Sheet1!CF139)</f>
        <v>16.82</v>
      </c>
      <c r="CF139" t="str">
        <f>IF([1]Sheet1!CG139="","",[1]Sheet1!CG139)</f>
        <v>Short Buildup</v>
      </c>
      <c r="CG139">
        <f>IF([1]Sheet1!CH139="","",[1]Sheet1!CH139)</f>
        <v>75.400000000000006</v>
      </c>
      <c r="CH139" t="str">
        <f>IF([1]Sheet1!CI139="","",[1]Sheet1!CI139)</f>
        <v>NSE:ACC1!</v>
      </c>
      <c r="CI139">
        <f>IF([1]Sheet1!CJ139="","",[1]Sheet1!CJ139)</f>
        <v>1</v>
      </c>
      <c r="CJ139">
        <f>IF([1]Sheet1!CK139="","",[1]Sheet1!CK139)</f>
        <v>2282</v>
      </c>
      <c r="CK139">
        <f>IF([1]Sheet1!CL139="","",[1]Sheet1!CL139)</f>
        <v>302</v>
      </c>
      <c r="CL139">
        <f>IF([1]Sheet1!CM139="","",[1]Sheet1!CM139)</f>
        <v>1829.9</v>
      </c>
      <c r="CM139" t="str">
        <f>IF([1]Sheet1!CN139="","",[1]Sheet1!CN139)</f>
        <v>Buy</v>
      </c>
      <c r="CN139" t="str">
        <f>IF([1]Sheet1!CO139="","",[1]Sheet1!CO139)</f>
        <v>LAST_WINNER</v>
      </c>
      <c r="CO139">
        <f>IF([1]Sheet1!CP139="","",[1]Sheet1!CP139)</f>
        <v>8</v>
      </c>
      <c r="CP139">
        <f>IF([1]Sheet1!CQ139="","",[1]Sheet1!CQ139)</f>
        <v>2220</v>
      </c>
      <c r="CQ139" t="str">
        <f>IF([1]Sheet1!CR139="","",[1]Sheet1!CR139)</f>
        <v>BEARISH</v>
      </c>
      <c r="CR139" t="str">
        <f>IF([1]Sheet1!CS139="","",[1]Sheet1!CS139)</f>
        <v>BEARISH</v>
      </c>
      <c r="CS139" t="b">
        <f>IF([1]Sheet1!CT139="","",[1]Sheet1!CT139)</f>
        <v>0</v>
      </c>
      <c r="CT139" t="str">
        <f>IF([1]Sheet1!CU139="","",[1]Sheet1!CU139)</f>
        <v>na</v>
      </c>
      <c r="CU139" t="str">
        <f>IF([1]Sheet1!CV139="","",[1]Sheet1!CV139)</f>
        <v>na</v>
      </c>
      <c r="CV139" t="str">
        <f>IF([1]Sheet1!CW139="","",[1]Sheet1!CW139)</f>
        <v>BULLISH</v>
      </c>
      <c r="CW139">
        <f>IF([1]Sheet1!CX139="","",[1]Sheet1!CX139)</f>
        <v>1</v>
      </c>
      <c r="CX139">
        <f>IF([1]Sheet1!CY139="","",[1]Sheet1!CY139)</f>
        <v>381</v>
      </c>
      <c r="CY139" t="b">
        <f>IF([1]Sheet1!CZ139="","",[1]Sheet1!CZ139)</f>
        <v>1</v>
      </c>
      <c r="CZ139">
        <f>IF([1]Sheet1!DA139="","",[1]Sheet1!DA139)</f>
        <v>40.6</v>
      </c>
      <c r="DA139">
        <f>IF([1]Sheet1!DB139="","",[1]Sheet1!DB139)</f>
        <v>41.33</v>
      </c>
      <c r="DB139" t="str">
        <f>IF([1]Sheet1!DC139="","",[1]Sheet1!DC139)</f>
        <v/>
      </c>
      <c r="DC139" t="b">
        <f t="shared" si="8"/>
        <v>0</v>
      </c>
      <c r="DD139" t="b">
        <f t="shared" si="9"/>
        <v>0</v>
      </c>
      <c r="DE139" t="b">
        <f t="shared" si="10"/>
        <v>0</v>
      </c>
      <c r="DF139" t="b">
        <f t="shared" si="11"/>
        <v>0</v>
      </c>
      <c r="DG139" t="str">
        <f>IF([1]Sheet1!DH139="","",[1]Sheet1!DH139)</f>
        <v/>
      </c>
    </row>
    <row r="140" spans="1:111" x14ac:dyDescent="0.25">
      <c r="A140" t="str">
        <f>IF([1]Sheet1!B140="","",[1]Sheet1!B140)</f>
        <v>APOLLOHOSP</v>
      </c>
      <c r="B140">
        <f>IF([1]Sheet1!C140="","",[1]Sheet1!C140)</f>
        <v>125</v>
      </c>
      <c r="C140">
        <f>IF([1]Sheet1!D140="","",[1]Sheet1!D140)</f>
        <v>50</v>
      </c>
      <c r="D140">
        <f>IF([1]Sheet1!E140="","",[1]Sheet1!E140)</f>
        <v>5000</v>
      </c>
      <c r="E140" t="str">
        <f>IF([1]Sheet1!F140="","",[1]Sheet1!F140)</f>
        <v>Health Services</v>
      </c>
      <c r="F140" t="str">
        <f>IF([1]Sheet1!G140="","",[1]Sheet1!G140)</f>
        <v>Hospital/Nursing Management</v>
      </c>
      <c r="G140" t="str">
        <f>IF([1]Sheet1!H140="","",[1]Sheet1!H140)</f>
        <v xml:space="preserve">APOLLO HOSPITALS ENTER. L           </v>
      </c>
      <c r="H140" t="str">
        <f>IF([1]Sheet1!I140="","",[1]Sheet1!I140)</f>
        <v>APOLLOHOSP</v>
      </c>
      <c r="I140" t="str">
        <f>IF([1]Sheet1!J140="","",[1]Sheet1!J140)</f>
        <v>NSE:APOLLOHOSP!1</v>
      </c>
      <c r="J140" t="str">
        <f>IF([1]Sheet1!K140="","",[1]Sheet1!K140)</f>
        <v>Apollo Hospitals Enterprise Ltd.</v>
      </c>
      <c r="K140" t="str">
        <f>IF([1]Sheet1!L140="","",[1]Sheet1!L140)</f>
        <v>#00a25b3c</v>
      </c>
      <c r="L140">
        <f>IF([1]Sheet1!M140="","",[1]Sheet1!M140)</f>
        <v>6113.25</v>
      </c>
      <c r="M140">
        <f>IF([1]Sheet1!N140="","",[1]Sheet1!N140)</f>
        <v>0.27310299999999998</v>
      </c>
      <c r="N140">
        <f>IF([1]Sheet1!O140="","",[1]Sheet1!O140)</f>
        <v>16.649999999999999</v>
      </c>
      <c r="O140">
        <f>IF([1]Sheet1!P140="","",[1]Sheet1!P140)</f>
        <v>1805500</v>
      </c>
      <c r="P140">
        <f>IF([1]Sheet1!Q140="","",[1]Sheet1!Q140)</f>
        <v>-7.7001724999999999</v>
      </c>
      <c r="Q140">
        <f>IF([1]Sheet1!R140="","",[1]Sheet1!R140)</f>
        <v>-150625</v>
      </c>
      <c r="R140">
        <f>IF([1]Sheet1!S140="","",[1]Sheet1!S140)</f>
        <v>5552</v>
      </c>
      <c r="S140">
        <f>IF([1]Sheet1!T140="","",[1]Sheet1!T140)</f>
        <v>0.27310299999999998</v>
      </c>
      <c r="T140">
        <f>IF([1]Sheet1!U140="","",[1]Sheet1!U140)</f>
        <v>537</v>
      </c>
      <c r="U140" t="str">
        <f>IF([1]Sheet1!V140="","",[1]Sheet1!V140)</f>
        <v>Short Covering</v>
      </c>
      <c r="V140">
        <f>IF([1]Sheet1!W140="","",[1]Sheet1!W140)</f>
        <v>6100</v>
      </c>
      <c r="W140">
        <f>IF([1]Sheet1!X140="","",[1]Sheet1!X140)</f>
        <v>6050</v>
      </c>
      <c r="X140">
        <f>IF([1]Sheet1!Y140="","",[1]Sheet1!Y140)</f>
        <v>6000</v>
      </c>
      <c r="Y140">
        <f>IF([1]Sheet1!Z140="","",[1]Sheet1!Z140)</f>
        <v>5950</v>
      </c>
      <c r="Z140">
        <f>IF([1]Sheet1!AA140="","",[1]Sheet1!AA140)</f>
        <v>5900</v>
      </c>
      <c r="AA140">
        <f>IF([1]Sheet1!AB140="","",[1]Sheet1!AB140)</f>
        <v>6150</v>
      </c>
      <c r="AB140">
        <f>IF([1]Sheet1!AC140="","",[1]Sheet1!AC140)</f>
        <v>6200</v>
      </c>
      <c r="AC140">
        <f>IF([1]Sheet1!AD140="","",[1]Sheet1!AD140)</f>
        <v>6250</v>
      </c>
      <c r="AD140">
        <f>IF([1]Sheet1!AE140="","",[1]Sheet1!AE140)</f>
        <v>6300</v>
      </c>
      <c r="AE140" t="str">
        <f>IF([1]Sheet1!AF140="","",[1]Sheet1!AF140)</f>
        <v>6,094.65</v>
      </c>
      <c r="AF140" t="str">
        <f>IF([1]Sheet1!AG140="","",[1]Sheet1!AG140)</f>
        <v>6,120.00</v>
      </c>
      <c r="AG140" t="str">
        <f>IF([1]Sheet1!AH140="","",[1]Sheet1!AH140)</f>
        <v>25.35</v>
      </c>
      <c r="AH140" t="str">
        <f>IF([1]Sheet1!AI140="","",[1]Sheet1!AI140)</f>
        <v>0.42</v>
      </c>
      <c r="AI140" t="str">
        <f>IF([1]Sheet1!AJ140="","",[1]Sheet1!AJ140)</f>
        <v>6,120.00</v>
      </c>
      <c r="AJ140">
        <f>IF([1]Sheet1!AK140="","",[1]Sheet1!AK140)</f>
        <v>399</v>
      </c>
      <c r="AK140" t="str">
        <f>IF([1]Sheet1!AL140="","",[1]Sheet1!AL140)</f>
        <v>0.24</v>
      </c>
      <c r="AL140" t="str">
        <f>IF([1]Sheet1!AM140="","",[1]Sheet1!AM140)</f>
        <v>-</v>
      </c>
      <c r="AM140" t="str">
        <f>IF([1]Sheet1!AN140="","",[1]Sheet1!AN140)</f>
        <v>-</v>
      </c>
      <c r="AN140" t="str">
        <f>IF([1]Sheet1!AO140="","",[1]Sheet1!AO140)</f>
        <v>-</v>
      </c>
      <c r="AO140" t="str">
        <f>IF([1]Sheet1!AP140="","",[1]Sheet1!AP140)</f>
        <v>VR123</v>
      </c>
      <c r="AP140" t="b">
        <f>IF([1]Sheet1!AQ140="","",[1]Sheet1!AQ140)</f>
        <v>0</v>
      </c>
      <c r="AQ140">
        <f>IF([1]Sheet1!AR140="","",[1]Sheet1!AR140)</f>
        <v>0</v>
      </c>
      <c r="AR140">
        <f>IF([1]Sheet1!AS140="","",[1]Sheet1!AS140)</f>
        <v>0</v>
      </c>
      <c r="AS140">
        <f>IF([1]Sheet1!AT140="","",[1]Sheet1!AT140)</f>
        <v>0</v>
      </c>
      <c r="AT140">
        <f>IF([1]Sheet1!AU140="","",[1]Sheet1!AU140)</f>
        <v>0</v>
      </c>
      <c r="AU140">
        <f>IF([1]Sheet1!AV140="","",[1]Sheet1!AV140)</f>
        <v>0</v>
      </c>
      <c r="AV140">
        <f>IF([1]Sheet1!AW140="","",[1]Sheet1!AW140)</f>
        <v>0</v>
      </c>
      <c r="AW140">
        <f>IF([1]Sheet1!AX140="","",[1]Sheet1!AX140)</f>
        <v>0</v>
      </c>
      <c r="AX140">
        <f>IF([1]Sheet1!AY140="","",[1]Sheet1!AY140)</f>
        <v>0</v>
      </c>
      <c r="AY140">
        <f>IF([1]Sheet1!AZ140="","",[1]Sheet1!AZ140)</f>
        <v>0</v>
      </c>
      <c r="AZ140" t="b">
        <f>IF([1]Sheet1!BA140="","",[1]Sheet1!BA140)</f>
        <v>0</v>
      </c>
      <c r="BA140" t="b">
        <f>IF([1]Sheet1!BB140="","",[1]Sheet1!BB140)</f>
        <v>0</v>
      </c>
      <c r="BB140" t="b">
        <f>IF([1]Sheet1!BC140="","",[1]Sheet1!BC140)</f>
        <v>0</v>
      </c>
      <c r="BC140" t="b">
        <f>IF([1]Sheet1!BD140="","",[1]Sheet1!BD140)</f>
        <v>0</v>
      </c>
      <c r="BD140">
        <f>IF([1]Sheet1!BE140="","",[1]Sheet1!BE140)</f>
        <v>25.04</v>
      </c>
      <c r="BE140">
        <f>IF([1]Sheet1!BF140="","",[1]Sheet1!BF140)</f>
        <v>23.02</v>
      </c>
      <c r="BF140">
        <f>IF([1]Sheet1!BG140="","",[1]Sheet1!BG140)</f>
        <v>-16.41</v>
      </c>
      <c r="BG140">
        <f>IF([1]Sheet1!BH140="","",[1]Sheet1!BH140)</f>
        <v>7.26</v>
      </c>
      <c r="BH140">
        <f>IF([1]Sheet1!BI140="","",[1]Sheet1!BI140)</f>
        <v>19.05</v>
      </c>
      <c r="BI140">
        <f>IF([1]Sheet1!BJ140="","",[1]Sheet1!BJ140)</f>
        <v>19.63</v>
      </c>
      <c r="BJ140" t="b">
        <f>IF([1]Sheet1!BK140="","",[1]Sheet1!BK140)</f>
        <v>1</v>
      </c>
      <c r="BK140">
        <f>IF([1]Sheet1!BL140="","",[1]Sheet1!BL140)</f>
        <v>0.68</v>
      </c>
      <c r="BL140">
        <f>IF([1]Sheet1!BM140="","",[1]Sheet1!BM140)</f>
        <v>45.35</v>
      </c>
      <c r="BM140">
        <f>IF([1]Sheet1!BN140="","",[1]Sheet1!BN140)</f>
        <v>21.01</v>
      </c>
      <c r="BN140" t="str">
        <f>IF([1]Sheet1!BO140="","",[1]Sheet1!BO140)</f>
        <v>2024-02-08</v>
      </c>
      <c r="BO140" t="str">
        <f>IF([1]Sheet1!BP140="","",[1]Sheet1!BP140)</f>
        <v>HEALTHCARE</v>
      </c>
      <c r="BP140">
        <f>IF([1]Sheet1!BQ140="","",[1]Sheet1!BQ140)</f>
        <v>6111.3</v>
      </c>
      <c r="BQ140">
        <f>IF([1]Sheet1!BR140="","",[1]Sheet1!BR140)</f>
        <v>1.64</v>
      </c>
      <c r="BR140">
        <f>IF([1]Sheet1!BS140="","",[1]Sheet1!BS140)</f>
        <v>14.7</v>
      </c>
      <c r="BS140">
        <f>IF([1]Sheet1!BT140="","",[1]Sheet1!BT140)</f>
        <v>0.24</v>
      </c>
      <c r="BT140" t="b">
        <f>IF([1]Sheet1!BU140="","",[1]Sheet1!BU140)</f>
        <v>0</v>
      </c>
      <c r="BU140" t="b">
        <f>IF([1]Sheet1!BV140="","",[1]Sheet1!BV140)</f>
        <v>1</v>
      </c>
      <c r="BV140" t="str">
        <f>IF([1]Sheet1!BW140="","",[1]Sheet1!BW140)</f>
        <v>BULLISH</v>
      </c>
      <c r="BW140">
        <f>IF([1]Sheet1!BX140="","",[1]Sheet1!BX140)</f>
        <v>22.84</v>
      </c>
      <c r="BX140">
        <f>IF([1]Sheet1!BY140="","",[1]Sheet1!BY140)</f>
        <v>3.64</v>
      </c>
      <c r="BY140">
        <f>IF([1]Sheet1!BZ140="","",[1]Sheet1!BZ140)</f>
        <v>127.37</v>
      </c>
      <c r="BZ140">
        <f>IF([1]Sheet1!CA140="","",[1]Sheet1!CA140)</f>
        <v>6111.3</v>
      </c>
      <c r="CA140">
        <f>IF([1]Sheet1!CB140="","",[1]Sheet1!CB140)</f>
        <v>-16.41</v>
      </c>
      <c r="CB140" t="str">
        <f>IF([1]Sheet1!CC140="","",[1]Sheet1!CC140)</f>
        <v>Significant Long Buildup</v>
      </c>
      <c r="CC140">
        <f>IF([1]Sheet1!CD140="","",[1]Sheet1!CD140)</f>
        <v>13.23</v>
      </c>
      <c r="CD140">
        <f>IF([1]Sheet1!CE140="","",[1]Sheet1!CE140)</f>
        <v>0.24</v>
      </c>
      <c r="CE140">
        <f>IF([1]Sheet1!CF140="","",[1]Sheet1!CF140)</f>
        <v>15.99</v>
      </c>
      <c r="CF140" t="str">
        <f>IF([1]Sheet1!CG140="","",[1]Sheet1!CG140)</f>
        <v>Long Buildup</v>
      </c>
      <c r="CG140">
        <f>IF([1]Sheet1!CH140="","",[1]Sheet1!CH140)</f>
        <v>98.02</v>
      </c>
      <c r="CH140" t="str">
        <f>IF([1]Sheet1!CI140="","",[1]Sheet1!CI140)</f>
        <v>NSE:APOLLOHOSP1!</v>
      </c>
      <c r="CI140">
        <f>IF([1]Sheet1!CJ140="","",[1]Sheet1!CJ140)</f>
        <v>38</v>
      </c>
      <c r="CJ140">
        <f>IF([1]Sheet1!CK140="","",[1]Sheet1!CK140)</f>
        <v>5912.4</v>
      </c>
      <c r="CK140">
        <f>IF([1]Sheet1!CL140="","",[1]Sheet1!CL140)</f>
        <v>156</v>
      </c>
      <c r="CL140">
        <f>IF([1]Sheet1!CM140="","",[1]Sheet1!CM140)</f>
        <v>5473.5</v>
      </c>
      <c r="CM140" t="str">
        <f>IF([1]Sheet1!CN140="","",[1]Sheet1!CN140)</f>
        <v>Buy</v>
      </c>
      <c r="CN140" t="str">
        <f>IF([1]Sheet1!CO140="","",[1]Sheet1!CO140)</f>
        <v>LAST_LOSER</v>
      </c>
      <c r="CO140">
        <f>IF([1]Sheet1!CP140="","",[1]Sheet1!CP140)</f>
        <v>18</v>
      </c>
      <c r="CP140">
        <f>IF([1]Sheet1!CQ140="","",[1]Sheet1!CQ140)</f>
        <v>5850</v>
      </c>
      <c r="CQ140" t="str">
        <f>IF([1]Sheet1!CR140="","",[1]Sheet1!CR140)</f>
        <v>BULLISH</v>
      </c>
      <c r="CR140" t="str">
        <f>IF([1]Sheet1!CS140="","",[1]Sheet1!CS140)</f>
        <v>BULLISH</v>
      </c>
      <c r="CS140" t="b">
        <f>IF([1]Sheet1!CT140="","",[1]Sheet1!CT140)</f>
        <v>1</v>
      </c>
      <c r="CT140" t="str">
        <f>IF([1]Sheet1!CU140="","",[1]Sheet1!CU140)</f>
        <v>BULLISH_ALIGNMENT</v>
      </c>
      <c r="CU140" t="str">
        <f>IF([1]Sheet1!CV140="","",[1]Sheet1!CV140)</f>
        <v>BULLISH_ALIGNMENT</v>
      </c>
      <c r="CV140" t="str">
        <f>IF([1]Sheet1!CW140="","",[1]Sheet1!CW140)</f>
        <v>BULLISH</v>
      </c>
      <c r="CW140">
        <f>IF([1]Sheet1!CX140="","",[1]Sheet1!CX140)</f>
        <v>7</v>
      </c>
      <c r="CX140">
        <f>IF([1]Sheet1!CY140="","",[1]Sheet1!CY140)</f>
        <v>986</v>
      </c>
      <c r="CY140" t="b">
        <f>IF([1]Sheet1!CZ140="","",[1]Sheet1!CZ140)</f>
        <v>0</v>
      </c>
      <c r="CZ140">
        <f>IF([1]Sheet1!DA140="","",[1]Sheet1!DA140)</f>
        <v>19.73</v>
      </c>
      <c r="DA140">
        <f>IF([1]Sheet1!DB140="","",[1]Sheet1!DB140)</f>
        <v>19.62</v>
      </c>
      <c r="DB140" t="str">
        <f>IF([1]Sheet1!DC140="","",[1]Sheet1!DC140)</f>
        <v/>
      </c>
      <c r="DC140" t="b">
        <f t="shared" si="8"/>
        <v>1</v>
      </c>
      <c r="DD140" t="b">
        <f t="shared" si="9"/>
        <v>0</v>
      </c>
      <c r="DE140" t="b">
        <f t="shared" si="10"/>
        <v>1</v>
      </c>
      <c r="DF140" t="b">
        <f t="shared" si="11"/>
        <v>0</v>
      </c>
      <c r="DG140" t="str">
        <f>IF([1]Sheet1!DH140="","",[1]Sheet1!DH140)</f>
        <v/>
      </c>
    </row>
    <row r="141" spans="1:111" x14ac:dyDescent="0.25">
      <c r="A141" t="str">
        <f>IF([1]Sheet1!B141="","",[1]Sheet1!B141)</f>
        <v>BRITANNIA</v>
      </c>
      <c r="B141">
        <f>IF([1]Sheet1!C141="","",[1]Sheet1!C141)</f>
        <v>200</v>
      </c>
      <c r="C141">
        <f>IF([1]Sheet1!D141="","",[1]Sheet1!D141)</f>
        <v>20</v>
      </c>
      <c r="D141">
        <f>IF([1]Sheet1!E141="","",[1]Sheet1!E141)</f>
        <v>6000</v>
      </c>
      <c r="E141" t="str">
        <f>IF([1]Sheet1!F141="","",[1]Sheet1!F141)</f>
        <v>Consumer Non-Durables</v>
      </c>
      <c r="F141" t="str">
        <f>IF([1]Sheet1!G141="","",[1]Sheet1!G141)</f>
        <v>Food: Specialty/Candy</v>
      </c>
      <c r="G141" t="str">
        <f>IF([1]Sheet1!H141="","",[1]Sheet1!H141)</f>
        <v xml:space="preserve">BRITANNIA INDUSTRIES LTD            </v>
      </c>
      <c r="H141" t="str">
        <f>IF([1]Sheet1!I141="","",[1]Sheet1!I141)</f>
        <v>BRITANNIA</v>
      </c>
      <c r="I141" t="str">
        <f>IF([1]Sheet1!J141="","",[1]Sheet1!J141)</f>
        <v>NSE:BRITANNIA!1</v>
      </c>
      <c r="J141" t="str">
        <f>IF([1]Sheet1!K141="","",[1]Sheet1!K141)</f>
        <v>Britannia Industries Ltd.</v>
      </c>
      <c r="K141" t="str">
        <f>IF([1]Sheet1!L141="","",[1]Sheet1!L141)</f>
        <v>#00a25b3e</v>
      </c>
      <c r="L141">
        <f>IF([1]Sheet1!M141="","",[1]Sheet1!M141)</f>
        <v>5157.75</v>
      </c>
      <c r="M141">
        <f>IF([1]Sheet1!N141="","",[1]Sheet1!N141)</f>
        <v>0.32288499999999998</v>
      </c>
      <c r="N141">
        <f>IF([1]Sheet1!O141="","",[1]Sheet1!O141)</f>
        <v>16.600000000000001</v>
      </c>
      <c r="O141">
        <f>IF([1]Sheet1!P141="","",[1]Sheet1!P141)</f>
        <v>2261000</v>
      </c>
      <c r="P141">
        <f>IF([1]Sheet1!Q141="","",[1]Sheet1!Q141)</f>
        <v>-0.20303669999999999</v>
      </c>
      <c r="Q141">
        <f>IF([1]Sheet1!R141="","",[1]Sheet1!R141)</f>
        <v>-4600</v>
      </c>
      <c r="R141">
        <f>IF([1]Sheet1!S141="","",[1]Sheet1!S141)</f>
        <v>1705</v>
      </c>
      <c r="S141">
        <f>IF([1]Sheet1!T141="","",[1]Sheet1!T141)</f>
        <v>0.32288499999999998</v>
      </c>
      <c r="T141">
        <f>IF([1]Sheet1!U141="","",[1]Sheet1!U141)</f>
        <v>-394</v>
      </c>
      <c r="U141" t="str">
        <f>IF([1]Sheet1!V141="","",[1]Sheet1!V141)</f>
        <v>Short Covering</v>
      </c>
      <c r="V141">
        <f>IF([1]Sheet1!W141="","",[1]Sheet1!W141)</f>
        <v>5140</v>
      </c>
      <c r="W141">
        <f>IF([1]Sheet1!X141="","",[1]Sheet1!X141)</f>
        <v>5120</v>
      </c>
      <c r="X141">
        <f>IF([1]Sheet1!Y141="","",[1]Sheet1!Y141)</f>
        <v>5100</v>
      </c>
      <c r="Y141">
        <f>IF([1]Sheet1!Z141="","",[1]Sheet1!Z141)</f>
        <v>5080</v>
      </c>
      <c r="Z141">
        <f>IF([1]Sheet1!AA141="","",[1]Sheet1!AA141)</f>
        <v>5060</v>
      </c>
      <c r="AA141">
        <f>IF([1]Sheet1!AB141="","",[1]Sheet1!AB141)</f>
        <v>5160</v>
      </c>
      <c r="AB141">
        <f>IF([1]Sheet1!AC141="","",[1]Sheet1!AC141)</f>
        <v>5180</v>
      </c>
      <c r="AC141">
        <f>IF([1]Sheet1!AD141="","",[1]Sheet1!AD141)</f>
        <v>5200</v>
      </c>
      <c r="AD141">
        <f>IF([1]Sheet1!AE141="","",[1]Sheet1!AE141)</f>
        <v>5220</v>
      </c>
      <c r="AE141" t="str">
        <f>IF([1]Sheet1!AF141="","",[1]Sheet1!AF141)</f>
        <v>5,138.65</v>
      </c>
      <c r="AF141" t="str">
        <f>IF([1]Sheet1!AG141="","",[1]Sheet1!AG141)</f>
        <v>5,164.00</v>
      </c>
      <c r="AG141" t="str">
        <f>IF([1]Sheet1!AH141="","",[1]Sheet1!AH141)</f>
        <v>25.35</v>
      </c>
      <c r="AH141" t="str">
        <f>IF([1]Sheet1!AI141="","",[1]Sheet1!AI141)</f>
        <v>0.49</v>
      </c>
      <c r="AI141" t="str">
        <f>IF([1]Sheet1!AJ141="","",[1]Sheet1!AJ141)</f>
        <v>5,164.00</v>
      </c>
      <c r="AJ141">
        <f>IF([1]Sheet1!AK141="","",[1]Sheet1!AK141)</f>
        <v>166</v>
      </c>
      <c r="AK141" t="str">
        <f>IF([1]Sheet1!AL141="","",[1]Sheet1!AL141)</f>
        <v>0.09</v>
      </c>
      <c r="AL141" t="str">
        <f>IF([1]Sheet1!AM141="","",[1]Sheet1!AM141)</f>
        <v>-</v>
      </c>
      <c r="AM141" t="str">
        <f>IF([1]Sheet1!AN141="","",[1]Sheet1!AN141)</f>
        <v>-</v>
      </c>
      <c r="AN141" t="str">
        <f>IF([1]Sheet1!AO141="","",[1]Sheet1!AO141)</f>
        <v>-</v>
      </c>
      <c r="AO141" t="str">
        <f>IF([1]Sheet1!AP141="","",[1]Sheet1!AP141)</f>
        <v>VR154</v>
      </c>
      <c r="AP141" t="b">
        <f>IF([1]Sheet1!AQ141="","",[1]Sheet1!AQ141)</f>
        <v>0</v>
      </c>
      <c r="AQ141">
        <f>IF([1]Sheet1!AR141="","",[1]Sheet1!AR141)</f>
        <v>0</v>
      </c>
      <c r="AR141">
        <f>IF([1]Sheet1!AS141="","",[1]Sheet1!AS141)</f>
        <v>0</v>
      </c>
      <c r="AS141">
        <f>IF([1]Sheet1!AT141="","",[1]Sheet1!AT141)</f>
        <v>0</v>
      </c>
      <c r="AT141">
        <f>IF([1]Sheet1!AU141="","",[1]Sheet1!AU141)</f>
        <v>0</v>
      </c>
      <c r="AU141">
        <f>IF([1]Sheet1!AV141="","",[1]Sheet1!AV141)</f>
        <v>0</v>
      </c>
      <c r="AV141">
        <f>IF([1]Sheet1!AW141="","",[1]Sheet1!AW141)</f>
        <v>0</v>
      </c>
      <c r="AW141">
        <f>IF([1]Sheet1!AX141="","",[1]Sheet1!AX141)</f>
        <v>0</v>
      </c>
      <c r="AX141">
        <f>IF([1]Sheet1!AY141="","",[1]Sheet1!AY141)</f>
        <v>0</v>
      </c>
      <c r="AY141">
        <f>IF([1]Sheet1!AZ141="","",[1]Sheet1!AZ141)</f>
        <v>0</v>
      </c>
      <c r="AZ141" t="b">
        <f>IF([1]Sheet1!BA141="","",[1]Sheet1!BA141)</f>
        <v>0</v>
      </c>
      <c r="BA141" t="b">
        <f>IF([1]Sheet1!BB141="","",[1]Sheet1!BB141)</f>
        <v>0</v>
      </c>
      <c r="BB141" t="b">
        <f>IF([1]Sheet1!BC141="","",[1]Sheet1!BC141)</f>
        <v>0</v>
      </c>
      <c r="BC141" t="b">
        <f>IF([1]Sheet1!BD141="","",[1]Sheet1!BD141)</f>
        <v>0</v>
      </c>
      <c r="BD141">
        <f>IF([1]Sheet1!BE141="","",[1]Sheet1!BE141)</f>
        <v>25.57</v>
      </c>
      <c r="BE141">
        <f>IF([1]Sheet1!BF141="","",[1]Sheet1!BF141)</f>
        <v>20.52</v>
      </c>
      <c r="BF141">
        <f>IF([1]Sheet1!BG141="","",[1]Sheet1!BG141)</f>
        <v>-10.59</v>
      </c>
      <c r="BG141">
        <f>IF([1]Sheet1!BH141="","",[1]Sheet1!BH141)</f>
        <v>58.67</v>
      </c>
      <c r="BH141">
        <f>IF([1]Sheet1!BI141="","",[1]Sheet1!BI141)</f>
        <v>57.14</v>
      </c>
      <c r="BI141">
        <f>IF([1]Sheet1!BJ141="","",[1]Sheet1!BJ141)</f>
        <v>47.8</v>
      </c>
      <c r="BJ141" t="b">
        <f>IF([1]Sheet1!BK141="","",[1]Sheet1!BK141)</f>
        <v>1</v>
      </c>
      <c r="BK141">
        <f>IF([1]Sheet1!BL141="","",[1]Sheet1!BL141)</f>
        <v>0.31</v>
      </c>
      <c r="BL141">
        <f>IF([1]Sheet1!BM141="","",[1]Sheet1!BM141)</f>
        <v>42.24</v>
      </c>
      <c r="BM141">
        <f>IF([1]Sheet1!BN141="","",[1]Sheet1!BN141)</f>
        <v>15.46</v>
      </c>
      <c r="BN141">
        <f>IF([1]Sheet1!BO141="","",[1]Sheet1!BO141)</f>
        <v>0</v>
      </c>
      <c r="BO141" t="str">
        <f>IF([1]Sheet1!BP141="","",[1]Sheet1!BP141)</f>
        <v>FMCG</v>
      </c>
      <c r="BP141">
        <f>IF([1]Sheet1!BQ141="","",[1]Sheet1!BQ141)</f>
        <v>5135.1499999999996</v>
      </c>
      <c r="BQ141">
        <f>IF([1]Sheet1!BR141="","",[1]Sheet1!BR141)</f>
        <v>1.36</v>
      </c>
      <c r="BR141">
        <f>IF([1]Sheet1!BS141="","",[1]Sheet1!BS141)</f>
        <v>-6</v>
      </c>
      <c r="BS141">
        <f>IF([1]Sheet1!BT141="","",[1]Sheet1!BT141)</f>
        <v>-0.12</v>
      </c>
      <c r="BT141" t="b">
        <f>IF([1]Sheet1!BU141="","",[1]Sheet1!BU141)</f>
        <v>0</v>
      </c>
      <c r="BU141" t="b">
        <f>IF([1]Sheet1!BV141="","",[1]Sheet1!BV141)</f>
        <v>0</v>
      </c>
      <c r="BV141" t="str">
        <f>IF([1]Sheet1!BW141="","",[1]Sheet1!BW141)</f>
        <v>BULLISH</v>
      </c>
      <c r="BW141">
        <f>IF([1]Sheet1!BX141="","",[1]Sheet1!BX141)</f>
        <v>0.61</v>
      </c>
      <c r="BX141">
        <f>IF([1]Sheet1!BY141="","",[1]Sheet1!BY141)</f>
        <v>-0.99</v>
      </c>
      <c r="BY141">
        <f>IF([1]Sheet1!BZ141="","",[1]Sheet1!BZ141)</f>
        <v>92.19</v>
      </c>
      <c r="BZ141">
        <f>IF([1]Sheet1!CA141="","",[1]Sheet1!CA141)</f>
        <v>5135.1499999999996</v>
      </c>
      <c r="CA141">
        <f>IF([1]Sheet1!CB141="","",[1]Sheet1!CB141)</f>
        <v>-10.63</v>
      </c>
      <c r="CB141" t="str">
        <f>IF([1]Sheet1!CC141="","",[1]Sheet1!CC141)</f>
        <v>Short Buildup</v>
      </c>
      <c r="CC141">
        <f>IF([1]Sheet1!CD141="","",[1]Sheet1!CD141)</f>
        <v>3.28</v>
      </c>
      <c r="CD141">
        <f>IF([1]Sheet1!CE141="","",[1]Sheet1!CE141)</f>
        <v>-0.12</v>
      </c>
      <c r="CE141">
        <f>IF([1]Sheet1!CF141="","",[1]Sheet1!CF141)</f>
        <v>-27.26</v>
      </c>
      <c r="CF141" t="str">
        <f>IF([1]Sheet1!CG141="","",[1]Sheet1!CG141)</f>
        <v>Short Buildup</v>
      </c>
      <c r="CG141">
        <f>IF([1]Sheet1!CH141="","",[1]Sheet1!CH141)</f>
        <v>80.95</v>
      </c>
      <c r="CH141" t="str">
        <f>IF([1]Sheet1!CI141="","",[1]Sheet1!CI141)</f>
        <v>NSE:BRITANNIA1!</v>
      </c>
      <c r="CI141">
        <f>IF([1]Sheet1!CJ141="","",[1]Sheet1!CJ141)</f>
        <v>8</v>
      </c>
      <c r="CJ141">
        <f>IF([1]Sheet1!CK141="","",[1]Sheet1!CK141)</f>
        <v>5150</v>
      </c>
      <c r="CK141">
        <f>IF([1]Sheet1!CL141="","",[1]Sheet1!CL141)</f>
        <v>20</v>
      </c>
      <c r="CL141">
        <f>IF([1]Sheet1!CM141="","",[1]Sheet1!CM141)</f>
        <v>5027</v>
      </c>
      <c r="CM141" t="str">
        <f>IF([1]Sheet1!CN141="","",[1]Sheet1!CN141)</f>
        <v>Buy</v>
      </c>
      <c r="CN141" t="str">
        <f>IF([1]Sheet1!CO141="","",[1]Sheet1!CO141)</f>
        <v>LAST_WINNER</v>
      </c>
      <c r="CO141">
        <f>IF([1]Sheet1!CP141="","",[1]Sheet1!CP141)</f>
        <v>9</v>
      </c>
      <c r="CP141">
        <f>IF([1]Sheet1!CQ141="","",[1]Sheet1!CQ141)</f>
        <v>5020</v>
      </c>
      <c r="CQ141" t="str">
        <f>IF([1]Sheet1!CR141="","",[1]Sheet1!CR141)</f>
        <v>BEARISH</v>
      </c>
      <c r="CR141" t="str">
        <f>IF([1]Sheet1!CS141="","",[1]Sheet1!CS141)</f>
        <v>BEARISH</v>
      </c>
      <c r="CS141" t="b">
        <f>IF([1]Sheet1!CT141="","",[1]Sheet1!CT141)</f>
        <v>0</v>
      </c>
      <c r="CT141" t="str">
        <f>IF([1]Sheet1!CU141="","",[1]Sheet1!CU141)</f>
        <v>na</v>
      </c>
      <c r="CU141" t="str">
        <f>IF([1]Sheet1!CV141="","",[1]Sheet1!CV141)</f>
        <v>na</v>
      </c>
      <c r="CV141" t="str">
        <f>IF([1]Sheet1!CW141="","",[1]Sheet1!CW141)</f>
        <v>BULLISH</v>
      </c>
      <c r="CW141">
        <f>IF([1]Sheet1!CX141="","",[1]Sheet1!CX141)</f>
        <v>2</v>
      </c>
      <c r="CX141">
        <f>IF([1]Sheet1!CY141="","",[1]Sheet1!CY141)</f>
        <v>859</v>
      </c>
      <c r="CY141" t="b">
        <f>IF([1]Sheet1!CZ141="","",[1]Sheet1!CZ141)</f>
        <v>1</v>
      </c>
      <c r="CZ141">
        <f>IF([1]Sheet1!DA141="","",[1]Sheet1!DA141)</f>
        <v>17.489999999999998</v>
      </c>
      <c r="DA141">
        <f>IF([1]Sheet1!DB141="","",[1]Sheet1!DB141)</f>
        <v>17.66</v>
      </c>
      <c r="DB141" t="str">
        <f>IF([1]Sheet1!DC141="","",[1]Sheet1!DC141)</f>
        <v/>
      </c>
      <c r="DC141" t="b">
        <f t="shared" si="8"/>
        <v>0</v>
      </c>
      <c r="DD141" t="b">
        <f t="shared" si="9"/>
        <v>0</v>
      </c>
      <c r="DE141" t="b">
        <f t="shared" si="10"/>
        <v>0</v>
      </c>
      <c r="DF141" t="b">
        <f t="shared" si="11"/>
        <v>0</v>
      </c>
      <c r="DG141" t="str">
        <f>IF([1]Sheet1!DH141="","",[1]Sheet1!DH141)</f>
        <v/>
      </c>
    </row>
    <row r="142" spans="1:111" x14ac:dyDescent="0.25">
      <c r="A142" t="str">
        <f>IF([1]Sheet1!B142="","",[1]Sheet1!B142)</f>
        <v>NAVINFLUOR</v>
      </c>
      <c r="B142">
        <f>IF([1]Sheet1!C142="","",[1]Sheet1!C142)</f>
        <v>150</v>
      </c>
      <c r="C142">
        <f>IF([1]Sheet1!D142="","",[1]Sheet1!D142)</f>
        <v>50</v>
      </c>
      <c r="D142">
        <f>IF([1]Sheet1!E142="","",[1]Sheet1!E142)</f>
        <v>6000</v>
      </c>
      <c r="E142" t="str">
        <f>IF([1]Sheet1!F142="","",[1]Sheet1!F142)</f>
        <v>Process Industries</v>
      </c>
      <c r="F142" t="str">
        <f>IF([1]Sheet1!G142="","",[1]Sheet1!G142)</f>
        <v>Chemicals: Specialty</v>
      </c>
      <c r="G142" t="str">
        <f>IF([1]Sheet1!H142="","",[1]Sheet1!H142)</f>
        <v xml:space="preserve">NAVIN FLUORINE INT. LTD             </v>
      </c>
      <c r="H142" t="str">
        <f>IF([1]Sheet1!I142="","",[1]Sheet1!I142)</f>
        <v>NAVINFLUOR</v>
      </c>
      <c r="I142" t="str">
        <f>IF([1]Sheet1!J142="","",[1]Sheet1!J142)</f>
        <v>NSE:NAVINFLUOR!1</v>
      </c>
      <c r="J142" t="str">
        <f>IF([1]Sheet1!K142="","",[1]Sheet1!K142)</f>
        <v>Navin Fluorine International Ltd.</v>
      </c>
      <c r="K142" t="str">
        <f>IF([1]Sheet1!L142="","",[1]Sheet1!L142)</f>
        <v>#00a25b3f</v>
      </c>
      <c r="L142">
        <f>IF([1]Sheet1!M142="","",[1]Sheet1!M142)</f>
        <v>3431.4</v>
      </c>
      <c r="M142">
        <f>IF([1]Sheet1!N142="","",[1]Sheet1!N142)</f>
        <v>0.33186650000000001</v>
      </c>
      <c r="N142">
        <f>IF([1]Sheet1!O142="","",[1]Sheet1!O142)</f>
        <v>11.35</v>
      </c>
      <c r="O142">
        <f>IF([1]Sheet1!P142="","",[1]Sheet1!P142)</f>
        <v>1305000</v>
      </c>
      <c r="P142">
        <f>IF([1]Sheet1!Q142="","",[1]Sheet1!Q142)</f>
        <v>0.19578490000000001</v>
      </c>
      <c r="Q142">
        <f>IF([1]Sheet1!R142="","",[1]Sheet1!R142)</f>
        <v>2550</v>
      </c>
      <c r="R142">
        <f>IF([1]Sheet1!S142="","",[1]Sheet1!S142)</f>
        <v>2270</v>
      </c>
      <c r="S142">
        <f>IF([1]Sheet1!T142="","",[1]Sheet1!T142)</f>
        <v>0.33186650000000001</v>
      </c>
      <c r="T142">
        <f>IF([1]Sheet1!U142="","",[1]Sheet1!U142)</f>
        <v>399</v>
      </c>
      <c r="U142" t="str">
        <f>IF([1]Sheet1!V142="","",[1]Sheet1!V142)</f>
        <v>Long Build Up</v>
      </c>
      <c r="V142">
        <f>IF([1]Sheet1!W142="","",[1]Sheet1!W142)</f>
        <v>3400</v>
      </c>
      <c r="W142">
        <f>IF([1]Sheet1!X142="","",[1]Sheet1!X142)</f>
        <v>3350</v>
      </c>
      <c r="X142">
        <f>IF([1]Sheet1!Y142="","",[1]Sheet1!Y142)</f>
        <v>3300</v>
      </c>
      <c r="Y142">
        <f>IF([1]Sheet1!Z142="","",[1]Sheet1!Z142)</f>
        <v>3250</v>
      </c>
      <c r="Z142">
        <f>IF([1]Sheet1!AA142="","",[1]Sheet1!AA142)</f>
        <v>3200</v>
      </c>
      <c r="AA142">
        <f>IF([1]Sheet1!AB142="","",[1]Sheet1!AB142)</f>
        <v>3450</v>
      </c>
      <c r="AB142">
        <f>IF([1]Sheet1!AC142="","",[1]Sheet1!AC142)</f>
        <v>3500</v>
      </c>
      <c r="AC142">
        <f>IF([1]Sheet1!AD142="","",[1]Sheet1!AD142)</f>
        <v>3550</v>
      </c>
      <c r="AD142">
        <f>IF([1]Sheet1!AE142="","",[1]Sheet1!AE142)</f>
        <v>3600</v>
      </c>
      <c r="AE142" t="str">
        <f>IF([1]Sheet1!AF142="","",[1]Sheet1!AF142)</f>
        <v>3,411.00</v>
      </c>
      <c r="AF142" t="str">
        <f>IF([1]Sheet1!AG142="","",[1]Sheet1!AG142)</f>
        <v>3,440.00</v>
      </c>
      <c r="AG142" t="str">
        <f>IF([1]Sheet1!AH142="","",[1]Sheet1!AH142)</f>
        <v>29.00</v>
      </c>
      <c r="AH142" t="str">
        <f>IF([1]Sheet1!AI142="","",[1]Sheet1!AI142)</f>
        <v>0.85</v>
      </c>
      <c r="AI142" t="str">
        <f>IF([1]Sheet1!AJ142="","",[1]Sheet1!AJ142)</f>
        <v>3,440.00</v>
      </c>
      <c r="AJ142">
        <f>IF([1]Sheet1!AK142="","",[1]Sheet1!AK142)</f>
        <v>109</v>
      </c>
      <c r="AK142" t="str">
        <f>IF([1]Sheet1!AL142="","",[1]Sheet1!AL142)</f>
        <v>0.04</v>
      </c>
      <c r="AL142" t="str">
        <f>IF([1]Sheet1!AM142="","",[1]Sheet1!AM142)</f>
        <v>-</v>
      </c>
      <c r="AM142" t="str">
        <f>IF([1]Sheet1!AN142="","",[1]Sheet1!AN142)</f>
        <v>-</v>
      </c>
      <c r="AN142" t="str">
        <f>IF([1]Sheet1!AO142="","",[1]Sheet1!AO142)</f>
        <v>-</v>
      </c>
      <c r="AO142" t="str">
        <f>IF([1]Sheet1!AP142="","",[1]Sheet1!AP142)</f>
        <v>VR162</v>
      </c>
      <c r="AP142" t="b">
        <f>IF([1]Sheet1!AQ142="","",[1]Sheet1!AQ142)</f>
        <v>0</v>
      </c>
      <c r="AQ142">
        <f>IF([1]Sheet1!AR142="","",[1]Sheet1!AR142)</f>
        <v>5</v>
      </c>
      <c r="AR142">
        <f>IF([1]Sheet1!AS142="","",[1]Sheet1!AS142)</f>
        <v>0</v>
      </c>
      <c r="AS142">
        <f>IF([1]Sheet1!AT142="","",[1]Sheet1!AT142)</f>
        <v>4</v>
      </c>
      <c r="AT142">
        <f>IF([1]Sheet1!AU142="","",[1]Sheet1!AU142)</f>
        <v>0</v>
      </c>
      <c r="AU142">
        <f>IF([1]Sheet1!AV142="","",[1]Sheet1!AV142)</f>
        <v>5</v>
      </c>
      <c r="AV142">
        <f>IF([1]Sheet1!AW142="","",[1]Sheet1!AW142)</f>
        <v>0</v>
      </c>
      <c r="AW142" t="str">
        <f>IF([1]Sheet1!AX142="","",[1]Sheet1!AX142)</f>
        <v>LPR5</v>
      </c>
      <c r="AX142" t="str">
        <f>IF([1]Sheet1!AY142="","",[1]Sheet1!AY142)</f>
        <v>LOR4</v>
      </c>
      <c r="AY142" t="str">
        <f>IF([1]Sheet1!AZ142="","",[1]Sheet1!AZ142)</f>
        <v>LVR5</v>
      </c>
      <c r="AZ142" t="b">
        <f>IF([1]Sheet1!BA142="","",[1]Sheet1!BA142)</f>
        <v>0</v>
      </c>
      <c r="BA142" t="b">
        <f>IF([1]Sheet1!BB142="","",[1]Sheet1!BB142)</f>
        <v>1</v>
      </c>
      <c r="BB142" t="b">
        <f>IF([1]Sheet1!BC142="","",[1]Sheet1!BC142)</f>
        <v>1</v>
      </c>
      <c r="BC142" t="b">
        <f>IF([1]Sheet1!BD142="","",[1]Sheet1!BD142)</f>
        <v>1</v>
      </c>
      <c r="BD142">
        <f>IF([1]Sheet1!BE142="","",[1]Sheet1!BE142)</f>
        <v>42.14</v>
      </c>
      <c r="BE142">
        <f>IF([1]Sheet1!BF142="","",[1]Sheet1!BF142)</f>
        <v>35.840000000000003</v>
      </c>
      <c r="BF142">
        <f>IF([1]Sheet1!BG142="","",[1]Sheet1!BG142)</f>
        <v>10.72</v>
      </c>
      <c r="BG142">
        <f>IF([1]Sheet1!BH142="","",[1]Sheet1!BH142)</f>
        <v>86.09</v>
      </c>
      <c r="BH142">
        <f>IF([1]Sheet1!BI142="","",[1]Sheet1!BI142)</f>
        <v>70.63</v>
      </c>
      <c r="BI142">
        <f>IF([1]Sheet1!BJ142="","",[1]Sheet1!BJ142)</f>
        <v>55.11</v>
      </c>
      <c r="BJ142" t="b">
        <f>IF([1]Sheet1!BK142="","",[1]Sheet1!BK142)</f>
        <v>1</v>
      </c>
      <c r="BK142">
        <f>IF([1]Sheet1!BL142="","",[1]Sheet1!BL142)</f>
        <v>0.33</v>
      </c>
      <c r="BL142">
        <f>IF([1]Sheet1!BM142="","",[1]Sheet1!BM142)</f>
        <v>-13.08</v>
      </c>
      <c r="BM142">
        <f>IF([1]Sheet1!BN142="","",[1]Sheet1!BN142)</f>
        <v>29.54</v>
      </c>
      <c r="BN142" t="str">
        <f>IF([1]Sheet1!BO142="","",[1]Sheet1!BO142)</f>
        <v>2024-02-06</v>
      </c>
      <c r="BO142" t="str">
        <f>IF([1]Sheet1!BP142="","",[1]Sheet1!BP142)</f>
        <v>CHEMICALS</v>
      </c>
      <c r="BP142">
        <f>IF([1]Sheet1!BQ142="","",[1]Sheet1!BQ142)</f>
        <v>3437.95</v>
      </c>
      <c r="BQ142">
        <f>IF([1]Sheet1!BR142="","",[1]Sheet1!BR142)</f>
        <v>2.62</v>
      </c>
      <c r="BR142">
        <f>IF([1]Sheet1!BS142="","",[1]Sheet1!BS142)</f>
        <v>17.899999999999999</v>
      </c>
      <c r="BS142">
        <f>IF([1]Sheet1!BT142="","",[1]Sheet1!BT142)</f>
        <v>0.52</v>
      </c>
      <c r="BT142" t="b">
        <f>IF([1]Sheet1!BU142="","",[1]Sheet1!BU142)</f>
        <v>0</v>
      </c>
      <c r="BU142" t="b">
        <f>IF([1]Sheet1!BV142="","",[1]Sheet1!BV142)</f>
        <v>1</v>
      </c>
      <c r="BV142" t="str">
        <f>IF([1]Sheet1!BW142="","",[1]Sheet1!BW142)</f>
        <v>BEARISH</v>
      </c>
      <c r="BW142">
        <f>IF([1]Sheet1!BX142="","",[1]Sheet1!BX142)</f>
        <v>13.53</v>
      </c>
      <c r="BX142">
        <f>IF([1]Sheet1!BY142="","",[1]Sheet1!BY142)</f>
        <v>-2.63</v>
      </c>
      <c r="BY142">
        <f>IF([1]Sheet1!BZ142="","",[1]Sheet1!BZ142)</f>
        <v>174.67</v>
      </c>
      <c r="BZ142">
        <f>IF([1]Sheet1!CA142="","",[1]Sheet1!CA142)</f>
        <v>3437.95</v>
      </c>
      <c r="CA142">
        <f>IF([1]Sheet1!CB142="","",[1]Sheet1!CB142)</f>
        <v>10.72</v>
      </c>
      <c r="CB142" t="str">
        <f>IF([1]Sheet1!CC142="","",[1]Sheet1!CC142)</f>
        <v>Significant Short Buildup</v>
      </c>
      <c r="CC142">
        <f>IF([1]Sheet1!CD142="","",[1]Sheet1!CD142)</f>
        <v>5.5</v>
      </c>
      <c r="CD142">
        <f>IF([1]Sheet1!CE142="","",[1]Sheet1!CE142)</f>
        <v>0.52</v>
      </c>
      <c r="CE142">
        <f>IF([1]Sheet1!CF142="","",[1]Sheet1!CF142)</f>
        <v>22.07</v>
      </c>
      <c r="CF142" t="str">
        <f>IF([1]Sheet1!CG142="","",[1]Sheet1!CG142)</f>
        <v>Long Buildup</v>
      </c>
      <c r="CG142">
        <f>IF([1]Sheet1!CH142="","",[1]Sheet1!CH142)</f>
        <v>93.65</v>
      </c>
      <c r="CH142" t="str">
        <f>IF([1]Sheet1!CI142="","",[1]Sheet1!CI142)</f>
        <v>NSE:NAVINFLUOR1!</v>
      </c>
      <c r="CI142">
        <f>IF([1]Sheet1!CJ142="","",[1]Sheet1!CJ142)</f>
        <v>132</v>
      </c>
      <c r="CJ142">
        <f>IF([1]Sheet1!CK142="","",[1]Sheet1!CK142)</f>
        <v>3810</v>
      </c>
      <c r="CK142">
        <f>IF([1]Sheet1!CL142="","",[1]Sheet1!CL142)</f>
        <v>156</v>
      </c>
      <c r="CL142">
        <f>IF([1]Sheet1!CM142="","",[1]Sheet1!CM142)</f>
        <v>3775.1</v>
      </c>
      <c r="CM142" t="str">
        <f>IF([1]Sheet1!CN142="","",[1]Sheet1!CN142)</f>
        <v>Sell</v>
      </c>
      <c r="CN142" t="str">
        <f>IF([1]Sheet1!CO142="","",[1]Sheet1!CO142)</f>
        <v>LAST_WINNER</v>
      </c>
      <c r="CO142">
        <f>IF([1]Sheet1!CP142="","",[1]Sheet1!CP142)</f>
        <v>103</v>
      </c>
      <c r="CP142">
        <f>IF([1]Sheet1!CQ142="","",[1]Sheet1!CQ142)</f>
        <v>3900</v>
      </c>
      <c r="CQ142" t="str">
        <f>IF([1]Sheet1!CR142="","",[1]Sheet1!CR142)</f>
        <v>BEARISH</v>
      </c>
      <c r="CR142" t="str">
        <f>IF([1]Sheet1!CS142="","",[1]Sheet1!CS142)</f>
        <v>BULLISH</v>
      </c>
      <c r="CS142" t="b">
        <f>IF([1]Sheet1!CT142="","",[1]Sheet1!CT142)</f>
        <v>1</v>
      </c>
      <c r="CT142" t="str">
        <f>IF([1]Sheet1!CU142="","",[1]Sheet1!CU142)</f>
        <v>BEARISH_ALIGNMENT</v>
      </c>
      <c r="CU142" t="str">
        <f>IF([1]Sheet1!CV142="","",[1]Sheet1!CV142)</f>
        <v>na</v>
      </c>
      <c r="CV142" t="str">
        <f>IF([1]Sheet1!CW142="","",[1]Sheet1!CW142)</f>
        <v>BULLISH</v>
      </c>
      <c r="CW142">
        <f>IF([1]Sheet1!CX142="","",[1]Sheet1!CX142)</f>
        <v>23</v>
      </c>
      <c r="CX142">
        <f>IF([1]Sheet1!CY142="","",[1]Sheet1!CY142)</f>
        <v>636</v>
      </c>
      <c r="CY142" t="b">
        <f>IF([1]Sheet1!CZ142="","",[1]Sheet1!CZ142)</f>
        <v>0</v>
      </c>
      <c r="CZ142">
        <f>IF([1]Sheet1!DA142="","",[1]Sheet1!DA142)</f>
        <v>50.98</v>
      </c>
      <c r="DA142">
        <f>IF([1]Sheet1!DB142="","",[1]Sheet1!DB142)</f>
        <v>47.27</v>
      </c>
      <c r="DB142" t="str">
        <f>IF([1]Sheet1!DC142="","",[1]Sheet1!DC142)</f>
        <v/>
      </c>
      <c r="DC142" t="b">
        <f t="shared" si="8"/>
        <v>0</v>
      </c>
      <c r="DD142" t="b">
        <f t="shared" si="9"/>
        <v>0</v>
      </c>
      <c r="DE142" t="b">
        <f t="shared" si="10"/>
        <v>0</v>
      </c>
      <c r="DF142" t="b">
        <f t="shared" si="11"/>
        <v>0</v>
      </c>
      <c r="DG142" t="str">
        <f>IF([1]Sheet1!DH142="","",[1]Sheet1!DH142)</f>
        <v/>
      </c>
    </row>
    <row r="143" spans="1:111" x14ac:dyDescent="0.25">
      <c r="A143" t="str">
        <f>IF([1]Sheet1!B143="","",[1]Sheet1!B143)</f>
        <v>LTTS</v>
      </c>
      <c r="B143">
        <f>IF([1]Sheet1!C143="","",[1]Sheet1!C143)</f>
        <v>200</v>
      </c>
      <c r="C143">
        <f>IF([1]Sheet1!D143="","",[1]Sheet1!D143)</f>
        <v>50</v>
      </c>
      <c r="D143">
        <f>IF([1]Sheet1!E143="","",[1]Sheet1!E143)</f>
        <v>6000</v>
      </c>
      <c r="E143" t="str">
        <f>IF([1]Sheet1!F143="","",[1]Sheet1!F143)</f>
        <v>Industrial Services</v>
      </c>
      <c r="F143" t="str">
        <f>IF([1]Sheet1!G143="","",[1]Sheet1!G143)</f>
        <v>Engineering &amp; Construction</v>
      </c>
      <c r="G143" t="str">
        <f>IF([1]Sheet1!H143="","",[1]Sheet1!H143)</f>
        <v xml:space="preserve">L&amp;T TECHNOLOGY SER. LTD.            </v>
      </c>
      <c r="H143" t="str">
        <f>IF([1]Sheet1!I143="","",[1]Sheet1!I143)</f>
        <v>LTTS</v>
      </c>
      <c r="I143" t="str">
        <f>IF([1]Sheet1!J143="","",[1]Sheet1!J143)</f>
        <v>NSE:LTTS!1</v>
      </c>
      <c r="J143" t="str">
        <f>IF([1]Sheet1!K143="","",[1]Sheet1!K143)</f>
        <v>L&amp;T Technology Services Ltd.</v>
      </c>
      <c r="K143" t="str">
        <f>IF([1]Sheet1!L143="","",[1]Sheet1!L143)</f>
        <v>#00a25b3f</v>
      </c>
      <c r="L143">
        <f>IF([1]Sheet1!M143="","",[1]Sheet1!M143)</f>
        <v>5429.15</v>
      </c>
      <c r="M143">
        <f>IF([1]Sheet1!N143="","",[1]Sheet1!N143)</f>
        <v>0.34748210000000002</v>
      </c>
      <c r="N143">
        <f>IF([1]Sheet1!O143="","",[1]Sheet1!O143)</f>
        <v>18.8</v>
      </c>
      <c r="O143">
        <f>IF([1]Sheet1!P143="","",[1]Sheet1!P143)</f>
        <v>567600</v>
      </c>
      <c r="P143">
        <f>IF([1]Sheet1!Q143="","",[1]Sheet1!Q143)</f>
        <v>-7.7373212000000002</v>
      </c>
      <c r="Q143">
        <f>IF([1]Sheet1!R143="","",[1]Sheet1!R143)</f>
        <v>-47600</v>
      </c>
      <c r="R143">
        <f>IF([1]Sheet1!S143="","",[1]Sheet1!S143)</f>
        <v>1449</v>
      </c>
      <c r="S143">
        <f>IF([1]Sheet1!T143="","",[1]Sheet1!T143)</f>
        <v>0.34748210000000002</v>
      </c>
      <c r="T143">
        <f>IF([1]Sheet1!U143="","",[1]Sheet1!U143)</f>
        <v>-917</v>
      </c>
      <c r="U143" t="str">
        <f>IF([1]Sheet1!V143="","",[1]Sheet1!V143)</f>
        <v>Short Covering</v>
      </c>
      <c r="V143">
        <f>IF([1]Sheet1!W143="","",[1]Sheet1!W143)</f>
        <v>5400</v>
      </c>
      <c r="W143">
        <f>IF([1]Sheet1!X143="","",[1]Sheet1!X143)</f>
        <v>5350</v>
      </c>
      <c r="X143">
        <f>IF([1]Sheet1!Y143="","",[1]Sheet1!Y143)</f>
        <v>5300</v>
      </c>
      <c r="Y143">
        <f>IF([1]Sheet1!Z143="","",[1]Sheet1!Z143)</f>
        <v>5250</v>
      </c>
      <c r="Z143">
        <f>IF([1]Sheet1!AA143="","",[1]Sheet1!AA143)</f>
        <v>5200</v>
      </c>
      <c r="AA143">
        <f>IF([1]Sheet1!AB143="","",[1]Sheet1!AB143)</f>
        <v>5450</v>
      </c>
      <c r="AB143">
        <f>IF([1]Sheet1!AC143="","",[1]Sheet1!AC143)</f>
        <v>5500</v>
      </c>
      <c r="AC143">
        <f>IF([1]Sheet1!AD143="","",[1]Sheet1!AD143)</f>
        <v>5550</v>
      </c>
      <c r="AD143">
        <f>IF([1]Sheet1!AE143="","",[1]Sheet1!AE143)</f>
        <v>5600</v>
      </c>
      <c r="AE143" t="str">
        <f>IF([1]Sheet1!AF143="","",[1]Sheet1!AF143)</f>
        <v>5,387.05</v>
      </c>
      <c r="AF143" t="str">
        <f>IF([1]Sheet1!AG143="","",[1]Sheet1!AG143)</f>
        <v>5,444.00</v>
      </c>
      <c r="AG143" t="str">
        <f>IF([1]Sheet1!AH143="","",[1]Sheet1!AH143)</f>
        <v>56.95</v>
      </c>
      <c r="AH143" t="str">
        <f>IF([1]Sheet1!AI143="","",[1]Sheet1!AI143)</f>
        <v>1.06</v>
      </c>
      <c r="AI143" t="str">
        <f>IF([1]Sheet1!AJ143="","",[1]Sheet1!AJ143)</f>
        <v>5,444.00</v>
      </c>
      <c r="AJ143">
        <f>IF([1]Sheet1!AK143="","",[1]Sheet1!AK143)</f>
        <v>557</v>
      </c>
      <c r="AK143" t="str">
        <f>IF([1]Sheet1!AL143="","",[1]Sheet1!AL143)</f>
        <v>0.30</v>
      </c>
      <c r="AL143" t="str">
        <f>IF([1]Sheet1!AM143="","",[1]Sheet1!AM143)</f>
        <v>-</v>
      </c>
      <c r="AM143" t="str">
        <f>IF([1]Sheet1!AN143="","",[1]Sheet1!AN143)</f>
        <v>-</v>
      </c>
      <c r="AN143" t="str">
        <f>IF([1]Sheet1!AO143="","",[1]Sheet1!AO143)</f>
        <v>-</v>
      </c>
      <c r="AO143" t="str">
        <f>IF([1]Sheet1!AP143="","",[1]Sheet1!AP143)</f>
        <v>VR113</v>
      </c>
      <c r="AP143" t="b">
        <f>IF([1]Sheet1!AQ143="","",[1]Sheet1!AQ143)</f>
        <v>0</v>
      </c>
      <c r="AQ143">
        <f>IF([1]Sheet1!AR143="","",[1]Sheet1!AR143)</f>
        <v>0</v>
      </c>
      <c r="AR143">
        <f>IF([1]Sheet1!AS143="","",[1]Sheet1!AS143)</f>
        <v>0</v>
      </c>
      <c r="AS143">
        <f>IF([1]Sheet1!AT143="","",[1]Sheet1!AT143)</f>
        <v>0</v>
      </c>
      <c r="AT143">
        <f>IF([1]Sheet1!AU143="","",[1]Sheet1!AU143)</f>
        <v>0</v>
      </c>
      <c r="AU143">
        <f>IF([1]Sheet1!AV143="","",[1]Sheet1!AV143)</f>
        <v>0</v>
      </c>
      <c r="AV143">
        <f>IF([1]Sheet1!AW143="","",[1]Sheet1!AW143)</f>
        <v>0</v>
      </c>
      <c r="AW143">
        <f>IF([1]Sheet1!AX143="","",[1]Sheet1!AX143)</f>
        <v>0</v>
      </c>
      <c r="AX143">
        <f>IF([1]Sheet1!AY143="","",[1]Sheet1!AY143)</f>
        <v>0</v>
      </c>
      <c r="AY143">
        <f>IF([1]Sheet1!AZ143="","",[1]Sheet1!AZ143)</f>
        <v>0</v>
      </c>
      <c r="AZ143" t="b">
        <f>IF([1]Sheet1!BA143="","",[1]Sheet1!BA143)</f>
        <v>0</v>
      </c>
      <c r="BA143" t="b">
        <f>IF([1]Sheet1!BB143="","",[1]Sheet1!BB143)</f>
        <v>0</v>
      </c>
      <c r="BB143" t="b">
        <f>IF([1]Sheet1!BC143="","",[1]Sheet1!BC143)</f>
        <v>0</v>
      </c>
      <c r="BC143" t="b">
        <f>IF([1]Sheet1!BD143="","",[1]Sheet1!BD143)</f>
        <v>0</v>
      </c>
      <c r="BD143">
        <f>IF([1]Sheet1!BE143="","",[1]Sheet1!BE143)</f>
        <v>31.82</v>
      </c>
      <c r="BE143">
        <f>IF([1]Sheet1!BF143="","",[1]Sheet1!BF143)</f>
        <v>30.88</v>
      </c>
      <c r="BF143">
        <f>IF([1]Sheet1!BG143="","",[1]Sheet1!BG143)</f>
        <v>-9.5</v>
      </c>
      <c r="BG143">
        <f>IF([1]Sheet1!BH143="","",[1]Sheet1!BH143)</f>
        <v>46.17</v>
      </c>
      <c r="BH143">
        <f>IF([1]Sheet1!BI143="","",[1]Sheet1!BI143)</f>
        <v>52.38</v>
      </c>
      <c r="BI143">
        <f>IF([1]Sheet1!BJ143="","",[1]Sheet1!BJ143)</f>
        <v>31.24</v>
      </c>
      <c r="BJ143" t="b">
        <f>IF([1]Sheet1!BK143="","",[1]Sheet1!BK143)</f>
        <v>1</v>
      </c>
      <c r="BK143">
        <f>IF([1]Sheet1!BL143="","",[1]Sheet1!BL143)</f>
        <v>0.53</v>
      </c>
      <c r="BL143">
        <f>IF([1]Sheet1!BM143="","",[1]Sheet1!BM143)</f>
        <v>-0.45</v>
      </c>
      <c r="BM143">
        <f>IF([1]Sheet1!BN143="","",[1]Sheet1!BN143)</f>
        <v>29.94</v>
      </c>
      <c r="BN143">
        <f>IF([1]Sheet1!BO143="","",[1]Sheet1!BO143)</f>
        <v>0</v>
      </c>
      <c r="BO143" t="str">
        <f>IF([1]Sheet1!BP143="","",[1]Sheet1!BP143)</f>
        <v>IT</v>
      </c>
      <c r="BP143">
        <f>IF([1]Sheet1!BQ143="","",[1]Sheet1!BQ143)</f>
        <v>5433.7</v>
      </c>
      <c r="BQ143">
        <f>IF([1]Sheet1!BR143="","",[1]Sheet1!BR143)</f>
        <v>2.4300000000000002</v>
      </c>
      <c r="BR143">
        <f>IF([1]Sheet1!BS143="","",[1]Sheet1!BS143)</f>
        <v>23.35</v>
      </c>
      <c r="BS143">
        <f>IF([1]Sheet1!BT143="","",[1]Sheet1!BT143)</f>
        <v>0.43</v>
      </c>
      <c r="BT143" t="b">
        <f>IF([1]Sheet1!BU143="","",[1]Sheet1!BU143)</f>
        <v>0</v>
      </c>
      <c r="BU143" t="b">
        <f>IF([1]Sheet1!BV143="","",[1]Sheet1!BV143)</f>
        <v>0</v>
      </c>
      <c r="BV143" t="str">
        <f>IF([1]Sheet1!BW143="","",[1]Sheet1!BW143)</f>
        <v>BULLISH</v>
      </c>
      <c r="BW143">
        <f>IF([1]Sheet1!BX143="","",[1]Sheet1!BX143)</f>
        <v>-20.97</v>
      </c>
      <c r="BX143">
        <f>IF([1]Sheet1!BY143="","",[1]Sheet1!BY143)</f>
        <v>0.1</v>
      </c>
      <c r="BY143">
        <f>IF([1]Sheet1!BZ143="","",[1]Sheet1!BZ143)</f>
        <v>27.26</v>
      </c>
      <c r="BZ143">
        <f>IF([1]Sheet1!CA143="","",[1]Sheet1!CA143)</f>
        <v>5433.7</v>
      </c>
      <c r="CA143">
        <f>IF([1]Sheet1!CB143="","",[1]Sheet1!CB143)</f>
        <v>-9.5</v>
      </c>
      <c r="CB143" t="str">
        <f>IF([1]Sheet1!CC143="","",[1]Sheet1!CC143)</f>
        <v>Short Covering</v>
      </c>
      <c r="CC143">
        <f>IF([1]Sheet1!CD143="","",[1]Sheet1!CD143)</f>
        <v>0.25</v>
      </c>
      <c r="CD143">
        <f>IF([1]Sheet1!CE143="","",[1]Sheet1!CE143)</f>
        <v>0.43</v>
      </c>
      <c r="CE143">
        <f>IF([1]Sheet1!CF143="","",[1]Sheet1!CF143)</f>
        <v>-32.770000000000003</v>
      </c>
      <c r="CF143" t="str">
        <f>IF([1]Sheet1!CG143="","",[1]Sheet1!CG143)</f>
        <v>Long Buildup</v>
      </c>
      <c r="CG143">
        <f>IF([1]Sheet1!CH143="","",[1]Sheet1!CH143)</f>
        <v>84.13</v>
      </c>
      <c r="CH143" t="str">
        <f>IF([1]Sheet1!CI143="","",[1]Sheet1!CI143)</f>
        <v>NSE:LTTS1!</v>
      </c>
      <c r="CI143">
        <f>IF([1]Sheet1!CJ143="","",[1]Sheet1!CJ143)</f>
        <v>27</v>
      </c>
      <c r="CJ143">
        <f>IF([1]Sheet1!CK143="","",[1]Sheet1!CK143)</f>
        <v>5530.6</v>
      </c>
      <c r="CK143">
        <f>IF([1]Sheet1!CL143="","",[1]Sheet1!CL143)</f>
        <v>0</v>
      </c>
      <c r="CL143">
        <f>IF([1]Sheet1!CM143="","",[1]Sheet1!CM143)</f>
        <v>0</v>
      </c>
      <c r="CM143" t="str">
        <f>IF([1]Sheet1!CN143="","",[1]Sheet1!CN143)</f>
        <v>Buy</v>
      </c>
      <c r="CN143" t="str">
        <f>IF([1]Sheet1!CO143="","",[1]Sheet1!CO143)</f>
        <v>LAST_LOSER</v>
      </c>
      <c r="CO143">
        <f>IF([1]Sheet1!CP143="","",[1]Sheet1!CP143)</f>
        <v>27</v>
      </c>
      <c r="CP143">
        <f>IF([1]Sheet1!CQ143="","",[1]Sheet1!CQ143)</f>
        <v>5300</v>
      </c>
      <c r="CQ143" t="str">
        <f>IF([1]Sheet1!CR143="","",[1]Sheet1!CR143)</f>
        <v>BULLISH</v>
      </c>
      <c r="CR143" t="str">
        <f>IF([1]Sheet1!CS143="","",[1]Sheet1!CS143)</f>
        <v>BULLISH</v>
      </c>
      <c r="CS143" t="b">
        <f>IF([1]Sheet1!CT143="","",[1]Sheet1!CT143)</f>
        <v>0</v>
      </c>
      <c r="CT143" t="str">
        <f>IF([1]Sheet1!CU143="","",[1]Sheet1!CU143)</f>
        <v>BULLISH_ALIGNMENT</v>
      </c>
      <c r="CU143" t="str">
        <f>IF([1]Sheet1!CV143="","",[1]Sheet1!CV143)</f>
        <v>BULLISH_ALIGNMENT</v>
      </c>
      <c r="CV143" t="str">
        <f>IF([1]Sheet1!CW143="","",[1]Sheet1!CW143)</f>
        <v>BEARISH</v>
      </c>
      <c r="CW143">
        <f>IF([1]Sheet1!CX143="","",[1]Sheet1!CX143)</f>
        <v>1</v>
      </c>
      <c r="CX143">
        <f>IF([1]Sheet1!CY143="","",[1]Sheet1!CY143)</f>
        <v>1</v>
      </c>
      <c r="CY143" t="b">
        <f>IF([1]Sheet1!CZ143="","",[1]Sheet1!CZ143)</f>
        <v>1</v>
      </c>
      <c r="CZ143">
        <f>IF([1]Sheet1!DA143="","",[1]Sheet1!DA143)</f>
        <v>39.479999999999997</v>
      </c>
      <c r="DA143">
        <f>IF([1]Sheet1!DB143="","",[1]Sheet1!DB143)</f>
        <v>43.77</v>
      </c>
      <c r="DB143" t="str">
        <f>IF([1]Sheet1!DC143="","",[1]Sheet1!DC143)</f>
        <v/>
      </c>
      <c r="DC143" t="b">
        <f t="shared" si="8"/>
        <v>0</v>
      </c>
      <c r="DD143" t="b">
        <f t="shared" si="9"/>
        <v>0</v>
      </c>
      <c r="DE143" t="b">
        <f t="shared" si="10"/>
        <v>0</v>
      </c>
      <c r="DF143" t="b">
        <f t="shared" si="11"/>
        <v>0</v>
      </c>
      <c r="DG143" t="str">
        <f>IF([1]Sheet1!DH143="","",[1]Sheet1!DH143)</f>
        <v/>
      </c>
    </row>
    <row r="144" spans="1:111" x14ac:dyDescent="0.25">
      <c r="A144" t="str">
        <f>IF([1]Sheet1!B144="","",[1]Sheet1!B144)</f>
        <v>POWERGRID</v>
      </c>
      <c r="B144">
        <f>IF([1]Sheet1!C144="","",[1]Sheet1!C144)</f>
        <v>3600</v>
      </c>
      <c r="C144">
        <f>IF([1]Sheet1!D144="","",[1]Sheet1!D144)</f>
        <v>2.5</v>
      </c>
      <c r="D144">
        <f>IF([1]Sheet1!E144="","",[1]Sheet1!E144)</f>
        <v>108000</v>
      </c>
      <c r="E144" t="str">
        <f>IF([1]Sheet1!F144="","",[1]Sheet1!F144)</f>
        <v>Utilities</v>
      </c>
      <c r="F144" t="str">
        <f>IF([1]Sheet1!G144="","",[1]Sheet1!G144)</f>
        <v>Alternative Power Generation</v>
      </c>
      <c r="G144" t="str">
        <f>IF([1]Sheet1!H144="","",[1]Sheet1!H144)</f>
        <v xml:space="preserve">POWER GRID CORP. LTD.               </v>
      </c>
      <c r="H144" t="str">
        <f>IF([1]Sheet1!I144="","",[1]Sheet1!I144)</f>
        <v>POWERGRID</v>
      </c>
      <c r="I144" t="str">
        <f>IF([1]Sheet1!J144="","",[1]Sheet1!J144)</f>
        <v>NSE:POWERGRID!1</v>
      </c>
      <c r="J144" t="str">
        <f>IF([1]Sheet1!K144="","",[1]Sheet1!K144)</f>
        <v>Power Grid Corporation of India Ltd.</v>
      </c>
      <c r="K144" t="str">
        <f>IF([1]Sheet1!L144="","",[1]Sheet1!L144)</f>
        <v>#00a25b40</v>
      </c>
      <c r="L144">
        <f>IF([1]Sheet1!M144="","",[1]Sheet1!M144)</f>
        <v>237.35</v>
      </c>
      <c r="M144">
        <f>IF([1]Sheet1!N144="","",[1]Sheet1!N144)</f>
        <v>0.35940800000000001</v>
      </c>
      <c r="N144">
        <f>IF([1]Sheet1!O144="","",[1]Sheet1!O144)</f>
        <v>0.85</v>
      </c>
      <c r="O144">
        <f>IF([1]Sheet1!P144="","",[1]Sheet1!P144)</f>
        <v>65203200</v>
      </c>
      <c r="P144">
        <f>IF([1]Sheet1!Q144="","",[1]Sheet1!Q144)</f>
        <v>-2.2768964999999999</v>
      </c>
      <c r="Q144">
        <f>IF([1]Sheet1!R144="","",[1]Sheet1!R144)</f>
        <v>-1519200</v>
      </c>
      <c r="R144">
        <f>IF([1]Sheet1!S144="","",[1]Sheet1!S144)</f>
        <v>3148</v>
      </c>
      <c r="S144">
        <f>IF([1]Sheet1!T144="","",[1]Sheet1!T144)</f>
        <v>0.35940800000000001</v>
      </c>
      <c r="T144">
        <f>IF([1]Sheet1!U144="","",[1]Sheet1!U144)</f>
        <v>-1235</v>
      </c>
      <c r="U144" t="str">
        <f>IF([1]Sheet1!V144="","",[1]Sheet1!V144)</f>
        <v>Short Covering</v>
      </c>
      <c r="V144">
        <f>IF([1]Sheet1!W144="","",[1]Sheet1!W144)</f>
        <v>235</v>
      </c>
      <c r="W144">
        <f>IF([1]Sheet1!X144="","",[1]Sheet1!X144)</f>
        <v>232.5</v>
      </c>
      <c r="X144">
        <f>IF([1]Sheet1!Y144="","",[1]Sheet1!Y144)</f>
        <v>230</v>
      </c>
      <c r="Y144">
        <f>IF([1]Sheet1!Z144="","",[1]Sheet1!Z144)</f>
        <v>227.5</v>
      </c>
      <c r="Z144">
        <f>IF([1]Sheet1!AA144="","",[1]Sheet1!AA144)</f>
        <v>225</v>
      </c>
      <c r="AA144">
        <f>IF([1]Sheet1!AB144="","",[1]Sheet1!AB144)</f>
        <v>237.5</v>
      </c>
      <c r="AB144">
        <f>IF([1]Sheet1!AC144="","",[1]Sheet1!AC144)</f>
        <v>240</v>
      </c>
      <c r="AC144">
        <f>IF([1]Sheet1!AD144="","",[1]Sheet1!AD144)</f>
        <v>242.5</v>
      </c>
      <c r="AD144">
        <f>IF([1]Sheet1!AE144="","",[1]Sheet1!AE144)</f>
        <v>245</v>
      </c>
      <c r="AE144" t="str">
        <f>IF([1]Sheet1!AF144="","",[1]Sheet1!AF144)</f>
        <v>235.40</v>
      </c>
      <c r="AF144" t="str">
        <f>IF([1]Sheet1!AG144="","",[1]Sheet1!AG144)</f>
        <v>238.00</v>
      </c>
      <c r="AG144" t="str">
        <f>IF([1]Sheet1!AH144="","",[1]Sheet1!AH144)</f>
        <v>2.60</v>
      </c>
      <c r="AH144" t="str">
        <f>IF([1]Sheet1!AI144="","",[1]Sheet1!AI144)</f>
        <v>1.10</v>
      </c>
      <c r="AI144" t="str">
        <f>IF([1]Sheet1!AJ144="","",[1]Sheet1!AJ144)</f>
        <v>238.00</v>
      </c>
      <c r="AJ144">
        <f>IF([1]Sheet1!AK144="","",[1]Sheet1!AK144)</f>
        <v>13032</v>
      </c>
      <c r="AK144" t="str">
        <f>IF([1]Sheet1!AL144="","",[1]Sheet1!AL144)</f>
        <v>0.31</v>
      </c>
      <c r="AL144" t="str">
        <f>IF([1]Sheet1!AM144="","",[1]Sheet1!AM144)</f>
        <v>-</v>
      </c>
      <c r="AM144" t="str">
        <f>IF([1]Sheet1!AN144="","",[1]Sheet1!AN144)</f>
        <v>-</v>
      </c>
      <c r="AN144" t="str">
        <f>IF([1]Sheet1!AO144="","",[1]Sheet1!AO144)</f>
        <v>-</v>
      </c>
      <c r="AO144" t="str">
        <f>IF([1]Sheet1!AP144="","",[1]Sheet1!AP144)</f>
        <v>VR37</v>
      </c>
      <c r="AP144" t="b">
        <f>IF([1]Sheet1!AQ144="","",[1]Sheet1!AQ144)</f>
        <v>0</v>
      </c>
      <c r="AQ144">
        <f>IF([1]Sheet1!AR144="","",[1]Sheet1!AR144)</f>
        <v>0</v>
      </c>
      <c r="AR144">
        <f>IF([1]Sheet1!AS144="","",[1]Sheet1!AS144)</f>
        <v>0</v>
      </c>
      <c r="AS144">
        <f>IF([1]Sheet1!AT144="","",[1]Sheet1!AT144)</f>
        <v>0</v>
      </c>
      <c r="AT144">
        <f>IF([1]Sheet1!AU144="","",[1]Sheet1!AU144)</f>
        <v>0</v>
      </c>
      <c r="AU144">
        <f>IF([1]Sheet1!AV144="","",[1]Sheet1!AV144)</f>
        <v>0</v>
      </c>
      <c r="AV144">
        <f>IF([1]Sheet1!AW144="","",[1]Sheet1!AW144)</f>
        <v>0</v>
      </c>
      <c r="AW144">
        <f>IF([1]Sheet1!AX144="","",[1]Sheet1!AX144)</f>
        <v>0</v>
      </c>
      <c r="AX144">
        <f>IF([1]Sheet1!AY144="","",[1]Sheet1!AY144)</f>
        <v>0</v>
      </c>
      <c r="AY144">
        <f>IF([1]Sheet1!AZ144="","",[1]Sheet1!AZ144)</f>
        <v>0</v>
      </c>
      <c r="AZ144" t="b">
        <f>IF([1]Sheet1!BA144="","",[1]Sheet1!BA144)</f>
        <v>0</v>
      </c>
      <c r="BA144" t="b">
        <f>IF([1]Sheet1!BB144="","",[1]Sheet1!BB144)</f>
        <v>0</v>
      </c>
      <c r="BB144" t="b">
        <f>IF([1]Sheet1!BC144="","",[1]Sheet1!BC144)</f>
        <v>0</v>
      </c>
      <c r="BC144" t="b">
        <f>IF([1]Sheet1!BD144="","",[1]Sheet1!BD144)</f>
        <v>0</v>
      </c>
      <c r="BD144">
        <f>IF([1]Sheet1!BE144="","",[1]Sheet1!BE144)</f>
        <v>30.64</v>
      </c>
      <c r="BE144">
        <f>IF([1]Sheet1!BF144="","",[1]Sheet1!BF144)</f>
        <v>29.8</v>
      </c>
      <c r="BF144">
        <f>IF([1]Sheet1!BG144="","",[1]Sheet1!BG144)</f>
        <v>-4.55</v>
      </c>
      <c r="BG144">
        <f>IF([1]Sheet1!BH144="","",[1]Sheet1!BH144)</f>
        <v>87.9</v>
      </c>
      <c r="BH144">
        <f>IF([1]Sheet1!BI144="","",[1]Sheet1!BI144)</f>
        <v>60.32</v>
      </c>
      <c r="BI144">
        <f>IF([1]Sheet1!BJ144="","",[1]Sheet1!BJ144)</f>
        <v>69.03</v>
      </c>
      <c r="BJ144" t="b">
        <f>IF([1]Sheet1!BK144="","",[1]Sheet1!BK144)</f>
        <v>1</v>
      </c>
      <c r="BK144">
        <f>IF([1]Sheet1!BL144="","",[1]Sheet1!BL144)</f>
        <v>0.49</v>
      </c>
      <c r="BL144">
        <f>IF([1]Sheet1!BM144="","",[1]Sheet1!BM144)</f>
        <v>2.33</v>
      </c>
      <c r="BM144">
        <f>IF([1]Sheet1!BN144="","",[1]Sheet1!BN144)</f>
        <v>28.97</v>
      </c>
      <c r="BN144">
        <f>IF([1]Sheet1!BO144="","",[1]Sheet1!BO144)</f>
        <v>0</v>
      </c>
      <c r="BO144" t="str">
        <f>IF([1]Sheet1!BP144="","",[1]Sheet1!BP144)</f>
        <v>POWER</v>
      </c>
      <c r="BP144">
        <f>IF([1]Sheet1!BQ144="","",[1]Sheet1!BQ144)</f>
        <v>237.1</v>
      </c>
      <c r="BQ144">
        <f>IF([1]Sheet1!BR144="","",[1]Sheet1!BR144)</f>
        <v>2.17</v>
      </c>
      <c r="BR144">
        <f>IF([1]Sheet1!BS144="","",[1]Sheet1!BS144)</f>
        <v>0.6</v>
      </c>
      <c r="BS144">
        <f>IF([1]Sheet1!BT144="","",[1]Sheet1!BT144)</f>
        <v>0.25</v>
      </c>
      <c r="BT144" t="b">
        <f>IF([1]Sheet1!BU144="","",[1]Sheet1!BU144)</f>
        <v>0</v>
      </c>
      <c r="BU144" t="b">
        <f>IF([1]Sheet1!BV144="","",[1]Sheet1!BV144)</f>
        <v>0</v>
      </c>
      <c r="BV144" t="str">
        <f>IF([1]Sheet1!BW144="","",[1]Sheet1!BW144)</f>
        <v>BULLISH</v>
      </c>
      <c r="BW144">
        <f>IF([1]Sheet1!BX144="","",[1]Sheet1!BX144)</f>
        <v>4.78</v>
      </c>
      <c r="BX144">
        <f>IF([1]Sheet1!BY144="","",[1]Sheet1!BY144)</f>
        <v>-2</v>
      </c>
      <c r="BY144">
        <f>IF([1]Sheet1!BZ144="","",[1]Sheet1!BZ144)</f>
        <v>85.48</v>
      </c>
      <c r="BZ144">
        <f>IF([1]Sheet1!CA144="","",[1]Sheet1!CA144)</f>
        <v>237.1</v>
      </c>
      <c r="CA144">
        <f>IF([1]Sheet1!CB144="","",[1]Sheet1!CB144)</f>
        <v>-4.55</v>
      </c>
      <c r="CB144" t="str">
        <f>IF([1]Sheet1!CC144="","",[1]Sheet1!CC144)</f>
        <v>Short Buildup</v>
      </c>
      <c r="CC144">
        <f>IF([1]Sheet1!CD144="","",[1]Sheet1!CD144)</f>
        <v>1.7</v>
      </c>
      <c r="CD144">
        <f>IF([1]Sheet1!CE144="","",[1]Sheet1!CE144)</f>
        <v>0.25</v>
      </c>
      <c r="CE144">
        <f>IF([1]Sheet1!CF144="","",[1]Sheet1!CF144)</f>
        <v>-22.46</v>
      </c>
      <c r="CF144" t="str">
        <f>IF([1]Sheet1!CG144="","",[1]Sheet1!CG144)</f>
        <v>Long Buildup</v>
      </c>
      <c r="CG144">
        <f>IF([1]Sheet1!CH144="","",[1]Sheet1!CH144)</f>
        <v>92.86</v>
      </c>
      <c r="CH144" t="str">
        <f>IF([1]Sheet1!CI144="","",[1]Sheet1!CI144)</f>
        <v>NSE:POWERGRID1!</v>
      </c>
      <c r="CI144">
        <f>IF([1]Sheet1!CJ144="","",[1]Sheet1!CJ144)</f>
        <v>6</v>
      </c>
      <c r="CJ144">
        <f>IF([1]Sheet1!CK144="","",[1]Sheet1!CK144)</f>
        <v>239.5</v>
      </c>
      <c r="CK144">
        <f>IF([1]Sheet1!CL144="","",[1]Sheet1!CL144)</f>
        <v>0</v>
      </c>
      <c r="CL144">
        <f>IF([1]Sheet1!CM144="","",[1]Sheet1!CM144)</f>
        <v>0</v>
      </c>
      <c r="CM144" t="str">
        <f>IF([1]Sheet1!CN144="","",[1]Sheet1!CN144)</f>
        <v>Buy</v>
      </c>
      <c r="CN144" t="str">
        <f>IF([1]Sheet1!CO144="","",[1]Sheet1!CO144)</f>
        <v>LAST_WINNER</v>
      </c>
      <c r="CO144">
        <f>IF([1]Sheet1!CP144="","",[1]Sheet1!CP144)</f>
        <v>5</v>
      </c>
      <c r="CP144">
        <f>IF([1]Sheet1!CQ144="","",[1]Sheet1!CQ144)</f>
        <v>232.5</v>
      </c>
      <c r="CQ144" t="str">
        <f>IF([1]Sheet1!CR144="","",[1]Sheet1!CR144)</f>
        <v>BEARISH</v>
      </c>
      <c r="CR144" t="str">
        <f>IF([1]Sheet1!CS144="","",[1]Sheet1!CS144)</f>
        <v>BULLISH</v>
      </c>
      <c r="CS144" t="b">
        <f>IF([1]Sheet1!CT144="","",[1]Sheet1!CT144)</f>
        <v>0</v>
      </c>
      <c r="CT144" t="str">
        <f>IF([1]Sheet1!CU144="","",[1]Sheet1!CU144)</f>
        <v>na</v>
      </c>
      <c r="CU144" t="str">
        <f>IF([1]Sheet1!CV144="","",[1]Sheet1!CV144)</f>
        <v>BULLISH_ALIGNMENT</v>
      </c>
      <c r="CV144" t="str">
        <f>IF([1]Sheet1!CW144="","",[1]Sheet1!CW144)</f>
        <v>BEARISH</v>
      </c>
      <c r="CW144">
        <f>IF([1]Sheet1!CX144="","",[1]Sheet1!CX144)</f>
        <v>1</v>
      </c>
      <c r="CX144">
        <f>IF([1]Sheet1!CY144="","",[1]Sheet1!CY144)</f>
        <v>1</v>
      </c>
      <c r="CY144" t="b">
        <f>IF([1]Sheet1!CZ144="","",[1]Sheet1!CZ144)</f>
        <v>1</v>
      </c>
      <c r="CZ144">
        <f>IF([1]Sheet1!DA144="","",[1]Sheet1!DA144)</f>
        <v>15.72</v>
      </c>
      <c r="DA144">
        <f>IF([1]Sheet1!DB144="","",[1]Sheet1!DB144)</f>
        <v>15.86</v>
      </c>
      <c r="DB144" t="str">
        <f>IF([1]Sheet1!DC144="","",[1]Sheet1!DC144)</f>
        <v/>
      </c>
      <c r="DC144" t="b">
        <f t="shared" si="8"/>
        <v>0</v>
      </c>
      <c r="DD144" t="b">
        <f t="shared" si="9"/>
        <v>0</v>
      </c>
      <c r="DE144" t="b">
        <f t="shared" si="10"/>
        <v>0</v>
      </c>
      <c r="DF144" t="b">
        <f t="shared" si="11"/>
        <v>0</v>
      </c>
      <c r="DG144" t="str">
        <f>IF([1]Sheet1!DH144="","",[1]Sheet1!DH144)</f>
        <v/>
      </c>
    </row>
    <row r="145" spans="1:111" x14ac:dyDescent="0.25">
      <c r="A145" t="str">
        <f>IF([1]Sheet1!B145="","",[1]Sheet1!B145)</f>
        <v>HINDALCO</v>
      </c>
      <c r="B145">
        <f>IF([1]Sheet1!C145="","",[1]Sheet1!C145)</f>
        <v>1400</v>
      </c>
      <c r="C145">
        <f>IF([1]Sheet1!D145="","",[1]Sheet1!D145)</f>
        <v>5</v>
      </c>
      <c r="D145">
        <f>IF([1]Sheet1!E145="","",[1]Sheet1!E145)</f>
        <v>42000</v>
      </c>
      <c r="E145" t="str">
        <f>IF([1]Sheet1!F145="","",[1]Sheet1!F145)</f>
        <v>Non-Energy Minerals</v>
      </c>
      <c r="F145" t="str">
        <f>IF([1]Sheet1!G145="","",[1]Sheet1!G145)</f>
        <v>Other Metals/Minerals</v>
      </c>
      <c r="G145" t="str">
        <f>IF([1]Sheet1!H145="","",[1]Sheet1!H145)</f>
        <v xml:space="preserve">HINDALCO  INDUSTRIES  LTD           </v>
      </c>
      <c r="H145" t="str">
        <f>IF([1]Sheet1!I145="","",[1]Sheet1!I145)</f>
        <v>HINDALCO</v>
      </c>
      <c r="I145" t="str">
        <f>IF([1]Sheet1!J145="","",[1]Sheet1!J145)</f>
        <v>NSE:HINDALCO!1</v>
      </c>
      <c r="J145" t="str">
        <f>IF([1]Sheet1!K145="","",[1]Sheet1!K145)</f>
        <v>Hindalco Industries Ltd.</v>
      </c>
      <c r="K145" t="str">
        <f>IF([1]Sheet1!L145="","",[1]Sheet1!L145)</f>
        <v>#00a25b40</v>
      </c>
      <c r="L145">
        <f>IF([1]Sheet1!M145="","",[1]Sheet1!M145)</f>
        <v>560.5</v>
      </c>
      <c r="M145">
        <f>IF([1]Sheet1!N145="","",[1]Sheet1!N145)</f>
        <v>0.36708750000000001</v>
      </c>
      <c r="N145">
        <f>IF([1]Sheet1!O145="","",[1]Sheet1!O145)</f>
        <v>2.0499999999999998</v>
      </c>
      <c r="O145">
        <f>IF([1]Sheet1!P145="","",[1]Sheet1!P145)</f>
        <v>36754200</v>
      </c>
      <c r="P145">
        <f>IF([1]Sheet1!Q145="","",[1]Sheet1!Q145)</f>
        <v>-1.8579439</v>
      </c>
      <c r="Q145">
        <f>IF([1]Sheet1!R145="","",[1]Sheet1!R145)</f>
        <v>-695800</v>
      </c>
      <c r="R145">
        <f>IF([1]Sheet1!S145="","",[1]Sheet1!S145)</f>
        <v>2883</v>
      </c>
      <c r="S145">
        <f>IF([1]Sheet1!T145="","",[1]Sheet1!T145)</f>
        <v>0.36708750000000001</v>
      </c>
      <c r="T145">
        <f>IF([1]Sheet1!U145="","",[1]Sheet1!U145)</f>
        <v>-919</v>
      </c>
      <c r="U145" t="str">
        <f>IF([1]Sheet1!V145="","",[1]Sheet1!V145)</f>
        <v>Short Covering</v>
      </c>
      <c r="V145">
        <f>IF([1]Sheet1!W145="","",[1]Sheet1!W145)</f>
        <v>560</v>
      </c>
      <c r="W145">
        <f>IF([1]Sheet1!X145="","",[1]Sheet1!X145)</f>
        <v>555</v>
      </c>
      <c r="X145">
        <f>IF([1]Sheet1!Y145="","",[1]Sheet1!Y145)</f>
        <v>550</v>
      </c>
      <c r="Y145">
        <f>IF([1]Sheet1!Z145="","",[1]Sheet1!Z145)</f>
        <v>545</v>
      </c>
      <c r="Z145">
        <f>IF([1]Sheet1!AA145="","",[1]Sheet1!AA145)</f>
        <v>540</v>
      </c>
      <c r="AA145">
        <f>IF([1]Sheet1!AB145="","",[1]Sheet1!AB145)</f>
        <v>565</v>
      </c>
      <c r="AB145">
        <f>IF([1]Sheet1!AC145="","",[1]Sheet1!AC145)</f>
        <v>570</v>
      </c>
      <c r="AC145">
        <f>IF([1]Sheet1!AD145="","",[1]Sheet1!AD145)</f>
        <v>575</v>
      </c>
      <c r="AD145">
        <f>IF([1]Sheet1!AE145="","",[1]Sheet1!AE145)</f>
        <v>580</v>
      </c>
      <c r="AE145" t="str">
        <f>IF([1]Sheet1!AF145="","",[1]Sheet1!AF145)</f>
        <v>557.10</v>
      </c>
      <c r="AF145" t="str">
        <f>IF([1]Sheet1!AG145="","",[1]Sheet1!AG145)</f>
        <v>561.00</v>
      </c>
      <c r="AG145" t="str">
        <f>IF([1]Sheet1!AH145="","",[1]Sheet1!AH145)</f>
        <v>3.90</v>
      </c>
      <c r="AH145" t="str">
        <f>IF([1]Sheet1!AI145="","",[1]Sheet1!AI145)</f>
        <v>0.70</v>
      </c>
      <c r="AI145" t="str">
        <f>IF([1]Sheet1!AJ145="","",[1]Sheet1!AJ145)</f>
        <v>561.00</v>
      </c>
      <c r="AJ145">
        <f>IF([1]Sheet1!AK145="","",[1]Sheet1!AK145)</f>
        <v>3814</v>
      </c>
      <c r="AK145" t="str">
        <f>IF([1]Sheet1!AL145="","",[1]Sheet1!AL145)</f>
        <v>0.21</v>
      </c>
      <c r="AL145" t="str">
        <f>IF([1]Sheet1!AM145="","",[1]Sheet1!AM145)</f>
        <v>-</v>
      </c>
      <c r="AM145" t="str">
        <f>IF([1]Sheet1!AN145="","",[1]Sheet1!AN145)</f>
        <v>-</v>
      </c>
      <c r="AN145" t="str">
        <f>IF([1]Sheet1!AO145="","",[1]Sheet1!AO145)</f>
        <v>-</v>
      </c>
      <c r="AO145" t="str">
        <f>IF([1]Sheet1!AP145="","",[1]Sheet1!AP145)</f>
        <v>VR58</v>
      </c>
      <c r="AP145" t="b">
        <f>IF([1]Sheet1!AQ145="","",[1]Sheet1!AQ145)</f>
        <v>0</v>
      </c>
      <c r="AQ145">
        <f>IF([1]Sheet1!AR145="","",[1]Sheet1!AR145)</f>
        <v>0</v>
      </c>
      <c r="AR145">
        <f>IF([1]Sheet1!AS145="","",[1]Sheet1!AS145)</f>
        <v>0</v>
      </c>
      <c r="AS145">
        <f>IF([1]Sheet1!AT145="","",[1]Sheet1!AT145)</f>
        <v>0</v>
      </c>
      <c r="AT145">
        <f>IF([1]Sheet1!AU145="","",[1]Sheet1!AU145)</f>
        <v>0</v>
      </c>
      <c r="AU145">
        <f>IF([1]Sheet1!AV145="","",[1]Sheet1!AV145)</f>
        <v>0</v>
      </c>
      <c r="AV145">
        <f>IF([1]Sheet1!AW145="","",[1]Sheet1!AW145)</f>
        <v>0</v>
      </c>
      <c r="AW145">
        <f>IF([1]Sheet1!AX145="","",[1]Sheet1!AX145)</f>
        <v>0</v>
      </c>
      <c r="AX145">
        <f>IF([1]Sheet1!AY145="","",[1]Sheet1!AY145)</f>
        <v>0</v>
      </c>
      <c r="AY145">
        <f>IF([1]Sheet1!AZ145="","",[1]Sheet1!AZ145)</f>
        <v>0</v>
      </c>
      <c r="AZ145" t="b">
        <f>IF([1]Sheet1!BA145="","",[1]Sheet1!BA145)</f>
        <v>0</v>
      </c>
      <c r="BA145" t="b">
        <f>IF([1]Sheet1!BB145="","",[1]Sheet1!BB145)</f>
        <v>0</v>
      </c>
      <c r="BB145" t="b">
        <f>IF([1]Sheet1!BC145="","",[1]Sheet1!BC145)</f>
        <v>0</v>
      </c>
      <c r="BC145" t="b">
        <f>IF([1]Sheet1!BD145="","",[1]Sheet1!BD145)</f>
        <v>0</v>
      </c>
      <c r="BD145">
        <f>IF([1]Sheet1!BE145="","",[1]Sheet1!BE145)</f>
        <v>33.9</v>
      </c>
      <c r="BE145">
        <f>IF([1]Sheet1!BF145="","",[1]Sheet1!BF145)</f>
        <v>29.16</v>
      </c>
      <c r="BF145">
        <f>IF([1]Sheet1!BG145="","",[1]Sheet1!BG145)</f>
        <v>-8.99</v>
      </c>
      <c r="BG145">
        <f>IF([1]Sheet1!BH145="","",[1]Sheet1!BH145)</f>
        <v>51.61</v>
      </c>
      <c r="BH145">
        <f>IF([1]Sheet1!BI145="","",[1]Sheet1!BI145)</f>
        <v>42.86</v>
      </c>
      <c r="BI145">
        <f>IF([1]Sheet1!BJ145="","",[1]Sheet1!BJ145)</f>
        <v>44.01</v>
      </c>
      <c r="BJ145" t="b">
        <f>IF([1]Sheet1!BK145="","",[1]Sheet1!BK145)</f>
        <v>1</v>
      </c>
      <c r="BK145">
        <f>IF([1]Sheet1!BL145="","",[1]Sheet1!BL145)</f>
        <v>0.34</v>
      </c>
      <c r="BL145">
        <f>IF([1]Sheet1!BM145="","",[1]Sheet1!BM145)</f>
        <v>0.55000000000000004</v>
      </c>
      <c r="BM145">
        <f>IF([1]Sheet1!BN145="","",[1]Sheet1!BN145)</f>
        <v>24.42</v>
      </c>
      <c r="BN145" t="str">
        <f>IF([1]Sheet1!BO145="","",[1]Sheet1!BO145)</f>
        <v>2024-02-13</v>
      </c>
      <c r="BO145" t="str">
        <f>IF([1]Sheet1!BP145="","",[1]Sheet1!BP145)</f>
        <v>METALS</v>
      </c>
      <c r="BP145">
        <f>IF([1]Sheet1!BQ145="","",[1]Sheet1!BQ145)</f>
        <v>559.5</v>
      </c>
      <c r="BQ145">
        <f>IF([1]Sheet1!BR145="","",[1]Sheet1!BR145)</f>
        <v>2.11</v>
      </c>
      <c r="BR145">
        <f>IF([1]Sheet1!BS145="","",[1]Sheet1!BS145)</f>
        <v>1.05</v>
      </c>
      <c r="BS145">
        <f>IF([1]Sheet1!BT145="","",[1]Sheet1!BT145)</f>
        <v>0.19</v>
      </c>
      <c r="BT145" t="b">
        <f>IF([1]Sheet1!BU145="","",[1]Sheet1!BU145)</f>
        <v>0</v>
      </c>
      <c r="BU145" t="b">
        <f>IF([1]Sheet1!BV145="","",[1]Sheet1!BV145)</f>
        <v>1</v>
      </c>
      <c r="BV145" t="str">
        <f>IF([1]Sheet1!BW145="","",[1]Sheet1!BW145)</f>
        <v>BULLISH</v>
      </c>
      <c r="BW145">
        <f>IF([1]Sheet1!BX145="","",[1]Sheet1!BX145)</f>
        <v>6.83</v>
      </c>
      <c r="BX145">
        <f>IF([1]Sheet1!BY145="","",[1]Sheet1!BY145)</f>
        <v>-2.99</v>
      </c>
      <c r="BY145">
        <f>IF([1]Sheet1!BZ145="","",[1]Sheet1!BZ145)</f>
        <v>56.06</v>
      </c>
      <c r="BZ145">
        <f>IF([1]Sheet1!CA145="","",[1]Sheet1!CA145)</f>
        <v>559.5</v>
      </c>
      <c r="CA145">
        <f>IF([1]Sheet1!CB145="","",[1]Sheet1!CB145)</f>
        <v>-8.99</v>
      </c>
      <c r="CB145" t="str">
        <f>IF([1]Sheet1!CC145="","",[1]Sheet1!CC145)</f>
        <v>Significant Short Buildup</v>
      </c>
      <c r="CC145">
        <f>IF([1]Sheet1!CD145="","",[1]Sheet1!CD145)</f>
        <v>1.72</v>
      </c>
      <c r="CD145">
        <f>IF([1]Sheet1!CE145="","",[1]Sheet1!CE145)</f>
        <v>0.19</v>
      </c>
      <c r="CE145">
        <f>IF([1]Sheet1!CF145="","",[1]Sheet1!CF145)</f>
        <v>-34.51</v>
      </c>
      <c r="CF145" t="str">
        <f>IF([1]Sheet1!CG145="","",[1]Sheet1!CG145)</f>
        <v>Long Buildup</v>
      </c>
      <c r="CG145">
        <f>IF([1]Sheet1!CH145="","",[1]Sheet1!CH145)</f>
        <v>76.98</v>
      </c>
      <c r="CH145" t="str">
        <f>IF([1]Sheet1!CI145="","",[1]Sheet1!CI145)</f>
        <v>NSE:HINDALCO1!</v>
      </c>
      <c r="CI145">
        <f>IF([1]Sheet1!CJ145="","",[1]Sheet1!CJ145)</f>
        <v>146</v>
      </c>
      <c r="CJ145">
        <f>IF([1]Sheet1!CK145="","",[1]Sheet1!CK145)</f>
        <v>567.95000000000005</v>
      </c>
      <c r="CK145">
        <f>IF([1]Sheet1!CL145="","",[1]Sheet1!CL145)</f>
        <v>448</v>
      </c>
      <c r="CL145">
        <f>IF([1]Sheet1!CM145="","",[1]Sheet1!CM145)</f>
        <v>477</v>
      </c>
      <c r="CM145" t="str">
        <f>IF([1]Sheet1!CN145="","",[1]Sheet1!CN145)</f>
        <v>Buy</v>
      </c>
      <c r="CN145" t="str">
        <f>IF([1]Sheet1!CO145="","",[1]Sheet1!CO145)</f>
        <v>LAST_WINNER</v>
      </c>
      <c r="CO145">
        <f>IF([1]Sheet1!CP145="","",[1]Sheet1!CP145)</f>
        <v>4</v>
      </c>
      <c r="CP145" t="str">
        <f>IF([1]Sheet1!CQ145="","",[1]Sheet1!CQ145)</f>
        <v/>
      </c>
      <c r="CQ145" t="str">
        <f>IF([1]Sheet1!CR145="","",[1]Sheet1!CR145)</f>
        <v>BEARISH</v>
      </c>
      <c r="CR145" t="str">
        <f>IF([1]Sheet1!CS145="","",[1]Sheet1!CS145)</f>
        <v>BULLISH</v>
      </c>
      <c r="CS145" t="b">
        <f>IF([1]Sheet1!CT145="","",[1]Sheet1!CT145)</f>
        <v>1</v>
      </c>
      <c r="CT145" t="str">
        <f>IF([1]Sheet1!CU145="","",[1]Sheet1!CU145)</f>
        <v>na</v>
      </c>
      <c r="CU145" t="str">
        <f>IF([1]Sheet1!CV145="","",[1]Sheet1!CV145)</f>
        <v>BULLISH_ALIGNMENT</v>
      </c>
      <c r="CV145" t="str">
        <f>IF([1]Sheet1!CW145="","",[1]Sheet1!CW145)</f>
        <v>BULLISH</v>
      </c>
      <c r="CW145">
        <f>IF([1]Sheet1!CX145="","",[1]Sheet1!CX145)</f>
        <v>25</v>
      </c>
      <c r="CX145">
        <f>IF([1]Sheet1!CY145="","",[1]Sheet1!CY145)</f>
        <v>95</v>
      </c>
      <c r="CY145" t="b">
        <f>IF([1]Sheet1!CZ145="","",[1]Sheet1!CZ145)</f>
        <v>0</v>
      </c>
      <c r="CZ145">
        <f>IF([1]Sheet1!DA145="","",[1]Sheet1!DA145)</f>
        <v>25.65</v>
      </c>
      <c r="DA145">
        <f>IF([1]Sheet1!DB145="","",[1]Sheet1!DB145)</f>
        <v>26.92</v>
      </c>
      <c r="DB145" t="str">
        <f>IF([1]Sheet1!DC145="","",[1]Sheet1!DC145)</f>
        <v/>
      </c>
      <c r="DC145" t="b">
        <f t="shared" si="8"/>
        <v>0</v>
      </c>
      <c r="DD145" t="b">
        <f t="shared" si="9"/>
        <v>0</v>
      </c>
      <c r="DE145" t="b">
        <f t="shared" si="10"/>
        <v>0</v>
      </c>
      <c r="DF145" t="b">
        <f t="shared" si="11"/>
        <v>0</v>
      </c>
      <c r="DG145" t="str">
        <f>IF([1]Sheet1!DH145="","",[1]Sheet1!DH145)</f>
        <v/>
      </c>
    </row>
    <row r="146" spans="1:111" x14ac:dyDescent="0.25">
      <c r="A146" t="str">
        <f>IF([1]Sheet1!B146="","",[1]Sheet1!B146)</f>
        <v>SAIL</v>
      </c>
      <c r="B146">
        <f>IF([1]Sheet1!C146="","",[1]Sheet1!C146)</f>
        <v>8000</v>
      </c>
      <c r="C146">
        <f>IF([1]Sheet1!D146="","",[1]Sheet1!D146)</f>
        <v>1</v>
      </c>
      <c r="D146">
        <f>IF([1]Sheet1!E146="","",[1]Sheet1!E146)</f>
        <v>240000</v>
      </c>
      <c r="E146" t="str">
        <f>IF([1]Sheet1!F146="","",[1]Sheet1!F146)</f>
        <v>Non-Energy Minerals</v>
      </c>
      <c r="F146" t="str">
        <f>IF([1]Sheet1!G146="","",[1]Sheet1!G146)</f>
        <v>Steel</v>
      </c>
      <c r="G146" t="str">
        <f>IF([1]Sheet1!H146="","",[1]Sheet1!H146)</f>
        <v xml:space="preserve">STEEL AUTHORITY OF INDIA            </v>
      </c>
      <c r="H146" t="str">
        <f>IF([1]Sheet1!I146="","",[1]Sheet1!I146)</f>
        <v>SAIL</v>
      </c>
      <c r="I146" t="str">
        <f>IF([1]Sheet1!J146="","",[1]Sheet1!J146)</f>
        <v>NSE:SAIL!1</v>
      </c>
      <c r="J146" t="str">
        <f>IF([1]Sheet1!K146="","",[1]Sheet1!K146)</f>
        <v>Steel Authority of India (SAIL) Ltd.</v>
      </c>
      <c r="K146" t="str">
        <f>IF([1]Sheet1!L146="","",[1]Sheet1!L146)</f>
        <v>#00a25b43</v>
      </c>
      <c r="L146">
        <f>IF([1]Sheet1!M146="","",[1]Sheet1!M146)</f>
        <v>115.05</v>
      </c>
      <c r="M146">
        <f>IF([1]Sheet1!N146="","",[1]Sheet1!N146)</f>
        <v>0.43649060000000001</v>
      </c>
      <c r="N146">
        <f>IF([1]Sheet1!O146="","",[1]Sheet1!O146)</f>
        <v>0.5</v>
      </c>
      <c r="O146">
        <f>IF([1]Sheet1!P146="","",[1]Sheet1!P146)</f>
        <v>108280000</v>
      </c>
      <c r="P146">
        <f>IF([1]Sheet1!Q146="","",[1]Sheet1!Q146)</f>
        <v>-2.1754842000000001</v>
      </c>
      <c r="Q146">
        <f>IF([1]Sheet1!R146="","",[1]Sheet1!R146)</f>
        <v>-2408000</v>
      </c>
      <c r="R146">
        <f>IF([1]Sheet1!S146="","",[1]Sheet1!S146)</f>
        <v>301</v>
      </c>
      <c r="S146">
        <f>IF([1]Sheet1!T146="","",[1]Sheet1!T146)</f>
        <v>0.43649060000000001</v>
      </c>
      <c r="T146">
        <f>IF([1]Sheet1!U146="","",[1]Sheet1!U146)</f>
        <v>-20</v>
      </c>
      <c r="U146" t="str">
        <f>IF([1]Sheet1!V146="","",[1]Sheet1!V146)</f>
        <v>Short Covering</v>
      </c>
      <c r="V146">
        <f>IF([1]Sheet1!W146="","",[1]Sheet1!W146)</f>
        <v>115</v>
      </c>
      <c r="W146">
        <f>IF([1]Sheet1!X146="","",[1]Sheet1!X146)</f>
        <v>114</v>
      </c>
      <c r="X146">
        <f>IF([1]Sheet1!Y146="","",[1]Sheet1!Y146)</f>
        <v>113</v>
      </c>
      <c r="Y146">
        <f>IF([1]Sheet1!Z146="","",[1]Sheet1!Z146)</f>
        <v>112</v>
      </c>
      <c r="Z146">
        <f>IF([1]Sheet1!AA146="","",[1]Sheet1!AA146)</f>
        <v>111</v>
      </c>
      <c r="AA146">
        <f>IF([1]Sheet1!AB146="","",[1]Sheet1!AB146)</f>
        <v>116</v>
      </c>
      <c r="AB146">
        <f>IF([1]Sheet1!AC146="","",[1]Sheet1!AC146)</f>
        <v>117</v>
      </c>
      <c r="AC146">
        <f>IF([1]Sheet1!AD146="","",[1]Sheet1!AD146)</f>
        <v>118</v>
      </c>
      <c r="AD146">
        <f>IF([1]Sheet1!AE146="","",[1]Sheet1!AE146)</f>
        <v>119</v>
      </c>
      <c r="AE146" t="str">
        <f>IF([1]Sheet1!AF146="","",[1]Sheet1!AF146)</f>
        <v>114.10</v>
      </c>
      <c r="AF146" t="str">
        <f>IF([1]Sheet1!AG146="","",[1]Sheet1!AG146)</f>
        <v>115.00</v>
      </c>
      <c r="AG146" t="str">
        <f>IF([1]Sheet1!AH146="","",[1]Sheet1!AH146)</f>
        <v>0.90</v>
      </c>
      <c r="AH146" t="str">
        <f>IF([1]Sheet1!AI146="","",[1]Sheet1!AI146)</f>
        <v>0.79</v>
      </c>
      <c r="AI146" t="str">
        <f>IF([1]Sheet1!AJ146="","",[1]Sheet1!AJ146)</f>
        <v>115.00</v>
      </c>
      <c r="AJ146">
        <f>IF([1]Sheet1!AK146="","",[1]Sheet1!AK146)</f>
        <v>50473</v>
      </c>
      <c r="AK146" t="str">
        <f>IF([1]Sheet1!AL146="","",[1]Sheet1!AL146)</f>
        <v>0.58</v>
      </c>
      <c r="AL146" t="str">
        <f>IF([1]Sheet1!AM146="","",[1]Sheet1!AM146)</f>
        <v>-</v>
      </c>
      <c r="AM146" t="str">
        <f>IF([1]Sheet1!AN146="","",[1]Sheet1!AN146)</f>
        <v>-</v>
      </c>
      <c r="AN146" t="str">
        <f>IF([1]Sheet1!AO146="","",[1]Sheet1!AO146)</f>
        <v>-</v>
      </c>
      <c r="AO146" t="str">
        <f>IF([1]Sheet1!AP146="","",[1]Sheet1!AP146)</f>
        <v>VR18</v>
      </c>
      <c r="AP146" t="b">
        <f>IF([1]Sheet1!AQ146="","",[1]Sheet1!AQ146)</f>
        <v>1</v>
      </c>
      <c r="AQ146">
        <f>IF([1]Sheet1!AR146="","",[1]Sheet1!AR146)</f>
        <v>0</v>
      </c>
      <c r="AR146">
        <f>IF([1]Sheet1!AS146="","",[1]Sheet1!AS146)</f>
        <v>0</v>
      </c>
      <c r="AS146">
        <f>IF([1]Sheet1!AT146="","",[1]Sheet1!AT146)</f>
        <v>0</v>
      </c>
      <c r="AT146">
        <f>IF([1]Sheet1!AU146="","",[1]Sheet1!AU146)</f>
        <v>0</v>
      </c>
      <c r="AU146">
        <f>IF([1]Sheet1!AV146="","",[1]Sheet1!AV146)</f>
        <v>0</v>
      </c>
      <c r="AV146">
        <f>IF([1]Sheet1!AW146="","",[1]Sheet1!AW146)</f>
        <v>0</v>
      </c>
      <c r="AW146">
        <f>IF([1]Sheet1!AX146="","",[1]Sheet1!AX146)</f>
        <v>0</v>
      </c>
      <c r="AX146">
        <f>IF([1]Sheet1!AY146="","",[1]Sheet1!AY146)</f>
        <v>0</v>
      </c>
      <c r="AY146">
        <f>IF([1]Sheet1!AZ146="","",[1]Sheet1!AZ146)</f>
        <v>0</v>
      </c>
      <c r="AZ146" t="b">
        <f>IF([1]Sheet1!BA146="","",[1]Sheet1!BA146)</f>
        <v>0</v>
      </c>
      <c r="BA146" t="b">
        <f>IF([1]Sheet1!BB146="","",[1]Sheet1!BB146)</f>
        <v>0</v>
      </c>
      <c r="BB146" t="b">
        <f>IF([1]Sheet1!BC146="","",[1]Sheet1!BC146)</f>
        <v>0</v>
      </c>
      <c r="BC146" t="b">
        <f>IF([1]Sheet1!BD146="","",[1]Sheet1!BD146)</f>
        <v>0</v>
      </c>
      <c r="BD146">
        <f>IF([1]Sheet1!BE146="","",[1]Sheet1!BE146)</f>
        <v>54.17</v>
      </c>
      <c r="BE146">
        <f>IF([1]Sheet1!BF146="","",[1]Sheet1!BF146)</f>
        <v>50.1</v>
      </c>
      <c r="BF146">
        <f>IF([1]Sheet1!BG146="","",[1]Sheet1!BG146)</f>
        <v>-0.67</v>
      </c>
      <c r="BG146">
        <f>IF([1]Sheet1!BH146="","",[1]Sheet1!BH146)</f>
        <v>95.56</v>
      </c>
      <c r="BH146">
        <f>IF([1]Sheet1!BI146="","",[1]Sheet1!BI146)</f>
        <v>82.54</v>
      </c>
      <c r="BI146">
        <f>IF([1]Sheet1!BJ146="","",[1]Sheet1!BJ146)</f>
        <v>75.73</v>
      </c>
      <c r="BJ146" t="b">
        <f>IF([1]Sheet1!BK146="","",[1]Sheet1!BK146)</f>
        <v>1</v>
      </c>
      <c r="BK146">
        <f>IF([1]Sheet1!BL146="","",[1]Sheet1!BL146)</f>
        <v>0.63</v>
      </c>
      <c r="BL146">
        <f>IF([1]Sheet1!BM146="","",[1]Sheet1!BM146)</f>
        <v>29.86</v>
      </c>
      <c r="BM146">
        <f>IF([1]Sheet1!BN146="","",[1]Sheet1!BN146)</f>
        <v>46.04</v>
      </c>
      <c r="BN146">
        <f>IF([1]Sheet1!BO146="","",[1]Sheet1!BO146)</f>
        <v>0</v>
      </c>
      <c r="BO146" t="str">
        <f>IF([1]Sheet1!BP146="","",[1]Sheet1!BP146)</f>
        <v>METALS</v>
      </c>
      <c r="BP146">
        <f>IF([1]Sheet1!BQ146="","",[1]Sheet1!BQ146)</f>
        <v>114.5</v>
      </c>
      <c r="BQ146">
        <f>IF([1]Sheet1!BR146="","",[1]Sheet1!BR146)</f>
        <v>3.84</v>
      </c>
      <c r="BR146">
        <f>IF([1]Sheet1!BS146="","",[1]Sheet1!BS146)</f>
        <v>-0.05</v>
      </c>
      <c r="BS146">
        <f>IF([1]Sheet1!BT146="","",[1]Sheet1!BT146)</f>
        <v>-0.04</v>
      </c>
      <c r="BT146" t="b">
        <f>IF([1]Sheet1!BU146="","",[1]Sheet1!BU146)</f>
        <v>1</v>
      </c>
      <c r="BU146" t="b">
        <f>IF([1]Sheet1!BV146="","",[1]Sheet1!BV146)</f>
        <v>0</v>
      </c>
      <c r="BV146" t="str">
        <f>IF([1]Sheet1!BW146="","",[1]Sheet1!BW146)</f>
        <v>BEARISH</v>
      </c>
      <c r="BW146">
        <f>IF([1]Sheet1!BX146="","",[1]Sheet1!BX146)</f>
        <v>5.77</v>
      </c>
      <c r="BX146">
        <f>IF([1]Sheet1!BY146="","",[1]Sheet1!BY146)</f>
        <v>-0.39</v>
      </c>
      <c r="BY146">
        <f>IF([1]Sheet1!BZ146="","",[1]Sheet1!BZ146)</f>
        <v>7.02</v>
      </c>
      <c r="BZ146">
        <f>IF([1]Sheet1!CA146="","",[1]Sheet1!CA146)</f>
        <v>114.5</v>
      </c>
      <c r="CA146">
        <f>IF([1]Sheet1!CB146="","",[1]Sheet1!CB146)</f>
        <v>-0.67</v>
      </c>
      <c r="CB146" t="str">
        <f>IF([1]Sheet1!CC146="","",[1]Sheet1!CC146)</f>
        <v>Short Buildup</v>
      </c>
      <c r="CC146">
        <f>IF([1]Sheet1!CD146="","",[1]Sheet1!CD146)</f>
        <v>-0.15</v>
      </c>
      <c r="CD146">
        <f>IF([1]Sheet1!CE146="","",[1]Sheet1!CE146)</f>
        <v>-0.04</v>
      </c>
      <c r="CE146">
        <f>IF([1]Sheet1!CF146="","",[1]Sheet1!CF146)</f>
        <v>-7.98</v>
      </c>
      <c r="CF146" t="str">
        <f>IF([1]Sheet1!CG146="","",[1]Sheet1!CG146)</f>
        <v>Long Unwinding</v>
      </c>
      <c r="CG146">
        <f>IF([1]Sheet1!CH146="","",[1]Sheet1!CH146)</f>
        <v>14.68</v>
      </c>
      <c r="CH146" t="str">
        <f>IF([1]Sheet1!CI146="","",[1]Sheet1!CI146)</f>
        <v>NSE:SAIL1!</v>
      </c>
      <c r="CI146">
        <f>IF([1]Sheet1!CJ146="","",[1]Sheet1!CJ146)</f>
        <v>55</v>
      </c>
      <c r="CJ146">
        <f>IF([1]Sheet1!CK146="","",[1]Sheet1!CK146)</f>
        <v>115.35</v>
      </c>
      <c r="CK146">
        <f>IF([1]Sheet1!CL146="","",[1]Sheet1!CL146)</f>
        <v>22</v>
      </c>
      <c r="CL146">
        <f>IF([1]Sheet1!CM146="","",[1]Sheet1!CM146)</f>
        <v>113.15</v>
      </c>
      <c r="CM146" t="str">
        <f>IF([1]Sheet1!CN146="","",[1]Sheet1!CN146)</f>
        <v>Buy</v>
      </c>
      <c r="CN146" t="str">
        <f>IF([1]Sheet1!CO146="","",[1]Sheet1!CO146)</f>
        <v>LAST_LOSER</v>
      </c>
      <c r="CO146">
        <f>IF([1]Sheet1!CP146="","",[1]Sheet1!CP146)</f>
        <v>5</v>
      </c>
      <c r="CP146">
        <f>IF([1]Sheet1!CQ146="","",[1]Sheet1!CQ146)</f>
        <v>109</v>
      </c>
      <c r="CQ146" t="str">
        <f>IF([1]Sheet1!CR146="","",[1]Sheet1!CR146)</f>
        <v>BEARISH</v>
      </c>
      <c r="CR146" t="str">
        <f>IF([1]Sheet1!CS146="","",[1]Sheet1!CS146)</f>
        <v>BEARISH</v>
      </c>
      <c r="CS146" t="b">
        <f>IF([1]Sheet1!CT146="","",[1]Sheet1!CT146)</f>
        <v>0</v>
      </c>
      <c r="CT146" t="str">
        <f>IF([1]Sheet1!CU146="","",[1]Sheet1!CU146)</f>
        <v>BEARISH_ALIGNMENT</v>
      </c>
      <c r="CU146" t="str">
        <f>IF([1]Sheet1!CV146="","",[1]Sheet1!CV146)</f>
        <v>BEARISH_ALIGNMENT</v>
      </c>
      <c r="CV146" t="str">
        <f>IF([1]Sheet1!CW146="","",[1]Sheet1!CW146)</f>
        <v>BEARISH</v>
      </c>
      <c r="CW146">
        <f>IF([1]Sheet1!CX146="","",[1]Sheet1!CX146)</f>
        <v>4</v>
      </c>
      <c r="CX146">
        <f>IF([1]Sheet1!CY146="","",[1]Sheet1!CY146)</f>
        <v>19</v>
      </c>
      <c r="CY146" t="b">
        <f>IF([1]Sheet1!CZ146="","",[1]Sheet1!CZ146)</f>
        <v>0</v>
      </c>
      <c r="CZ146">
        <f>IF([1]Sheet1!DA146="","",[1]Sheet1!DA146)</f>
        <v>86.26</v>
      </c>
      <c r="DA146">
        <f>IF([1]Sheet1!DB146="","",[1]Sheet1!DB146)</f>
        <v>89.3</v>
      </c>
      <c r="DB146" t="str">
        <f>IF([1]Sheet1!DC146="","",[1]Sheet1!DC146)</f>
        <v>BANNED</v>
      </c>
      <c r="DC146" t="b">
        <f t="shared" si="8"/>
        <v>0</v>
      </c>
      <c r="DD146" t="b">
        <f t="shared" si="9"/>
        <v>0</v>
      </c>
      <c r="DE146" t="b">
        <f t="shared" si="10"/>
        <v>0</v>
      </c>
      <c r="DF146" t="b">
        <f t="shared" si="11"/>
        <v>0</v>
      </c>
      <c r="DG146" t="str">
        <f>IF([1]Sheet1!DH146="","",[1]Sheet1!DH146)</f>
        <v/>
      </c>
    </row>
    <row r="147" spans="1:111" x14ac:dyDescent="0.25">
      <c r="A147" t="str">
        <f>IF([1]Sheet1!B147="","",[1]Sheet1!B147)</f>
        <v>PERSISTENT</v>
      </c>
      <c r="B147">
        <f>IF([1]Sheet1!C147="","",[1]Sheet1!C147)</f>
        <v>100</v>
      </c>
      <c r="C147">
        <f>IF([1]Sheet1!D147="","",[1]Sheet1!D147)</f>
        <v>100</v>
      </c>
      <c r="D147">
        <f>IF([1]Sheet1!E147="","",[1]Sheet1!E147)</f>
        <v>3000</v>
      </c>
      <c r="E147" t="str">
        <f>IF([1]Sheet1!F147="","",[1]Sheet1!F147)</f>
        <v>Technology Services</v>
      </c>
      <c r="F147" t="str">
        <f>IF([1]Sheet1!G147="","",[1]Sheet1!G147)</f>
        <v>Information Technology Services</v>
      </c>
      <c r="G147" t="str">
        <f>IF([1]Sheet1!H147="","",[1]Sheet1!H147)</f>
        <v xml:space="preserve">PERSISTENT SYSTEMS LTD              </v>
      </c>
      <c r="H147" t="str">
        <f>IF([1]Sheet1!I147="","",[1]Sheet1!I147)</f>
        <v>PERSISTENT</v>
      </c>
      <c r="I147" t="str">
        <f>IF([1]Sheet1!J147="","",[1]Sheet1!J147)</f>
        <v>NSE:PERSISTENT!1</v>
      </c>
      <c r="J147" t="str">
        <f>IF([1]Sheet1!K147="","",[1]Sheet1!K147)</f>
        <v>Persistent Systems Ltd.</v>
      </c>
      <c r="K147" t="str">
        <f>IF([1]Sheet1!L147="","",[1]Sheet1!L147)</f>
        <v>#00a25b43</v>
      </c>
      <c r="L147">
        <f>IF([1]Sheet1!M147="","",[1]Sheet1!M147)</f>
        <v>7920.9</v>
      </c>
      <c r="M147">
        <f>IF([1]Sheet1!N147="","",[1]Sheet1!N147)</f>
        <v>0.4387355</v>
      </c>
      <c r="N147">
        <f>IF([1]Sheet1!O147="","",[1]Sheet1!O147)</f>
        <v>34.6</v>
      </c>
      <c r="O147">
        <f>IF([1]Sheet1!P147="","",[1]Sheet1!P147)</f>
        <v>1586500</v>
      </c>
      <c r="P147">
        <f>IF([1]Sheet1!Q147="","",[1]Sheet1!Q147)</f>
        <v>1.1024726</v>
      </c>
      <c r="Q147">
        <f>IF([1]Sheet1!R147="","",[1]Sheet1!R147)</f>
        <v>17300</v>
      </c>
      <c r="R147">
        <f>IF([1]Sheet1!S147="","",[1]Sheet1!S147)</f>
        <v>3114</v>
      </c>
      <c r="S147">
        <f>IF([1]Sheet1!T147="","",[1]Sheet1!T147)</f>
        <v>0.4387355</v>
      </c>
      <c r="T147">
        <f>IF([1]Sheet1!U147="","",[1]Sheet1!U147)</f>
        <v>-4448</v>
      </c>
      <c r="U147" t="str">
        <f>IF([1]Sheet1!V147="","",[1]Sheet1!V147)</f>
        <v>Long Build Up</v>
      </c>
      <c r="V147">
        <f>IF([1]Sheet1!W147="","",[1]Sheet1!W147)</f>
        <v>7900</v>
      </c>
      <c r="W147">
        <f>IF([1]Sheet1!X147="","",[1]Sheet1!X147)</f>
        <v>7800</v>
      </c>
      <c r="X147">
        <f>IF([1]Sheet1!Y147="","",[1]Sheet1!Y147)</f>
        <v>7700</v>
      </c>
      <c r="Y147">
        <f>IF([1]Sheet1!Z147="","",[1]Sheet1!Z147)</f>
        <v>7600</v>
      </c>
      <c r="Z147">
        <f>IF([1]Sheet1!AA147="","",[1]Sheet1!AA147)</f>
        <v>7500</v>
      </c>
      <c r="AA147">
        <f>IF([1]Sheet1!AB147="","",[1]Sheet1!AB147)</f>
        <v>8000</v>
      </c>
      <c r="AB147">
        <f>IF([1]Sheet1!AC147="","",[1]Sheet1!AC147)</f>
        <v>8100</v>
      </c>
      <c r="AC147">
        <f>IF([1]Sheet1!AD147="","",[1]Sheet1!AD147)</f>
        <v>8200</v>
      </c>
      <c r="AD147">
        <f>IF([1]Sheet1!AE147="","",[1]Sheet1!AE147)</f>
        <v>8300</v>
      </c>
      <c r="AE147" t="str">
        <f>IF([1]Sheet1!AF147="","",[1]Sheet1!AF147)</f>
        <v>7,865.75</v>
      </c>
      <c r="AF147" t="str">
        <f>IF([1]Sheet1!AG147="","",[1]Sheet1!AG147)</f>
        <v>7,930.00</v>
      </c>
      <c r="AG147" t="str">
        <f>IF([1]Sheet1!AH147="","",[1]Sheet1!AH147)</f>
        <v>64.25</v>
      </c>
      <c r="AH147" t="str">
        <f>IF([1]Sheet1!AI147="","",[1]Sheet1!AI147)</f>
        <v>0.82</v>
      </c>
      <c r="AI147" t="str">
        <f>IF([1]Sheet1!AJ147="","",[1]Sheet1!AJ147)</f>
        <v>7,930.00</v>
      </c>
      <c r="AJ147">
        <f>IF([1]Sheet1!AK147="","",[1]Sheet1!AK147)</f>
        <v>1325</v>
      </c>
      <c r="AK147" t="str">
        <f>IF([1]Sheet1!AL147="","",[1]Sheet1!AL147)</f>
        <v>1.05</v>
      </c>
      <c r="AL147" t="str">
        <f>IF([1]Sheet1!AM147="","",[1]Sheet1!AM147)</f>
        <v>-</v>
      </c>
      <c r="AM147" t="str">
        <f>IF([1]Sheet1!AN147="","",[1]Sheet1!AN147)</f>
        <v>-</v>
      </c>
      <c r="AN147" t="str">
        <f>IF([1]Sheet1!AO147="","",[1]Sheet1!AO147)</f>
        <v>-</v>
      </c>
      <c r="AO147" t="str">
        <f>IF([1]Sheet1!AP147="","",[1]Sheet1!AP147)</f>
        <v>VR93</v>
      </c>
      <c r="AP147" t="b">
        <f>IF([1]Sheet1!AQ147="","",[1]Sheet1!AQ147)</f>
        <v>0</v>
      </c>
      <c r="AQ147">
        <f>IF([1]Sheet1!AR147="","",[1]Sheet1!AR147)</f>
        <v>4</v>
      </c>
      <c r="AR147">
        <f>IF([1]Sheet1!AS147="","",[1]Sheet1!AS147)</f>
        <v>0</v>
      </c>
      <c r="AS147">
        <f>IF([1]Sheet1!AT147="","",[1]Sheet1!AT147)</f>
        <v>3</v>
      </c>
      <c r="AT147">
        <f>IF([1]Sheet1!AU147="","",[1]Sheet1!AU147)</f>
        <v>0</v>
      </c>
      <c r="AU147">
        <f>IF([1]Sheet1!AV147="","",[1]Sheet1!AV147)</f>
        <v>4</v>
      </c>
      <c r="AV147">
        <f>IF([1]Sheet1!AW147="","",[1]Sheet1!AW147)</f>
        <v>0</v>
      </c>
      <c r="AW147" t="str">
        <f>IF([1]Sheet1!AX147="","",[1]Sheet1!AX147)</f>
        <v>LPR4</v>
      </c>
      <c r="AX147" t="str">
        <f>IF([1]Sheet1!AY147="","",[1]Sheet1!AY147)</f>
        <v>LOR3</v>
      </c>
      <c r="AY147" t="str">
        <f>IF([1]Sheet1!AZ147="","",[1]Sheet1!AZ147)</f>
        <v>LVR4</v>
      </c>
      <c r="AZ147" t="b">
        <f>IF([1]Sheet1!BA147="","",[1]Sheet1!BA147)</f>
        <v>0</v>
      </c>
      <c r="BA147" t="b">
        <f>IF([1]Sheet1!BB147="","",[1]Sheet1!BB147)</f>
        <v>1</v>
      </c>
      <c r="BB147" t="b">
        <f>IF([1]Sheet1!BC147="","",[1]Sheet1!BC147)</f>
        <v>1</v>
      </c>
      <c r="BC147" t="b">
        <f>IF([1]Sheet1!BD147="","",[1]Sheet1!BD147)</f>
        <v>1</v>
      </c>
      <c r="BD147">
        <f>IF([1]Sheet1!BE147="","",[1]Sheet1!BE147)</f>
        <v>71.44</v>
      </c>
      <c r="BE147">
        <f>IF([1]Sheet1!BF147="","",[1]Sheet1!BF147)</f>
        <v>70.87</v>
      </c>
      <c r="BF147">
        <f>IF([1]Sheet1!BG147="","",[1]Sheet1!BG147)</f>
        <v>10.34</v>
      </c>
      <c r="BG147">
        <f>IF([1]Sheet1!BH147="","",[1]Sheet1!BH147)</f>
        <v>100</v>
      </c>
      <c r="BH147">
        <f>IF([1]Sheet1!BI147="","",[1]Sheet1!BI147)</f>
        <v>100</v>
      </c>
      <c r="BI147">
        <f>IF([1]Sheet1!BJ147="","",[1]Sheet1!BJ147)</f>
        <v>100</v>
      </c>
      <c r="BJ147" t="b">
        <f>IF([1]Sheet1!BK147="","",[1]Sheet1!BK147)</f>
        <v>0</v>
      </c>
      <c r="BK147">
        <f>IF([1]Sheet1!BL147="","",[1]Sheet1!BL147)</f>
        <v>0.81</v>
      </c>
      <c r="BL147">
        <f>IF([1]Sheet1!BM147="","",[1]Sheet1!BM147)</f>
        <v>21.46</v>
      </c>
      <c r="BM147">
        <f>IF([1]Sheet1!BN147="","",[1]Sheet1!BN147)</f>
        <v>70.31</v>
      </c>
      <c r="BN147" t="str">
        <f>IF([1]Sheet1!BO147="","",[1]Sheet1!BO147)</f>
        <v>2024-01-20</v>
      </c>
      <c r="BO147" t="str">
        <f>IF([1]Sheet1!BP147="","",[1]Sheet1!BP147)</f>
        <v>IT</v>
      </c>
      <c r="BP147">
        <f>IF([1]Sheet1!BQ147="","",[1]Sheet1!BQ147)</f>
        <v>7940</v>
      </c>
      <c r="BQ147">
        <f>IF([1]Sheet1!BR147="","",[1]Sheet1!BR147)</f>
        <v>6.17</v>
      </c>
      <c r="BR147">
        <f>IF([1]Sheet1!BS147="","",[1]Sheet1!BS147)</f>
        <v>53.7</v>
      </c>
      <c r="BS147">
        <f>IF([1]Sheet1!BT147="","",[1]Sheet1!BT147)</f>
        <v>0.68</v>
      </c>
      <c r="BT147" t="b">
        <f>IF([1]Sheet1!BU147="","",[1]Sheet1!BU147)</f>
        <v>1</v>
      </c>
      <c r="BU147" t="b">
        <f>IF([1]Sheet1!BV147="","",[1]Sheet1!BV147)</f>
        <v>1</v>
      </c>
      <c r="BV147">
        <f>IF([1]Sheet1!BW147="","",[1]Sheet1!BW147)</f>
        <v>0</v>
      </c>
      <c r="BW147">
        <f>IF([1]Sheet1!BX147="","",[1]Sheet1!BX147)</f>
        <v>2.97</v>
      </c>
      <c r="BX147">
        <f>IF([1]Sheet1!BY147="","",[1]Sheet1!BY147)</f>
        <v>3.72</v>
      </c>
      <c r="BY147">
        <f>IF([1]Sheet1!BZ147="","",[1]Sheet1!BZ147)</f>
        <v>62.25</v>
      </c>
      <c r="BZ147">
        <f>IF([1]Sheet1!CA147="","",[1]Sheet1!CA147)</f>
        <v>7940</v>
      </c>
      <c r="CA147">
        <f>IF([1]Sheet1!CB147="","",[1]Sheet1!CB147)</f>
        <v>10.34</v>
      </c>
      <c r="CB147" t="str">
        <f>IF([1]Sheet1!CC147="","",[1]Sheet1!CC147)</f>
        <v>Long Buildup</v>
      </c>
      <c r="CC147">
        <f>IF([1]Sheet1!CD147="","",[1]Sheet1!CD147)</f>
        <v>1.65</v>
      </c>
      <c r="CD147">
        <f>IF([1]Sheet1!CE147="","",[1]Sheet1!CE147)</f>
        <v>0.68</v>
      </c>
      <c r="CE147">
        <f>IF([1]Sheet1!CF147="","",[1]Sheet1!CF147)</f>
        <v>-50.94</v>
      </c>
      <c r="CF147" t="str">
        <f>IF([1]Sheet1!CG147="","",[1]Sheet1!CG147)</f>
        <v>Long Buildup</v>
      </c>
      <c r="CG147">
        <f>IF([1]Sheet1!CH147="","",[1]Sheet1!CH147)</f>
        <v>88.89</v>
      </c>
      <c r="CH147" t="str">
        <f>IF([1]Sheet1!CI147="","",[1]Sheet1!CI147)</f>
        <v>NSE:PERSISTENT1!</v>
      </c>
      <c r="CI147">
        <f>IF([1]Sheet1!CJ147="","",[1]Sheet1!CJ147)</f>
        <v>0</v>
      </c>
      <c r="CJ147">
        <f>IF([1]Sheet1!CK147="","",[1]Sheet1!CK147)</f>
        <v>0</v>
      </c>
      <c r="CK147">
        <f>IF([1]Sheet1!CL147="","",[1]Sheet1!CL147)</f>
        <v>0</v>
      </c>
      <c r="CL147">
        <f>IF([1]Sheet1!CM147="","",[1]Sheet1!CM147)</f>
        <v>0</v>
      </c>
      <c r="CM147">
        <f>IF([1]Sheet1!CN147="","",[1]Sheet1!CN147)</f>
        <v>0</v>
      </c>
      <c r="CN147">
        <f>IF([1]Sheet1!CO147="","",[1]Sheet1!CO147)</f>
        <v>0</v>
      </c>
      <c r="CO147">
        <f>IF([1]Sheet1!CP147="","",[1]Sheet1!CP147)</f>
        <v>0</v>
      </c>
      <c r="CP147">
        <f>IF([1]Sheet1!CQ147="","",[1]Sheet1!CQ147)</f>
        <v>0</v>
      </c>
      <c r="CQ147" t="str">
        <f>IF([1]Sheet1!CR147="","",[1]Sheet1!CR147)</f>
        <v>BULLISH</v>
      </c>
      <c r="CR147" t="str">
        <f>IF([1]Sheet1!CS147="","",[1]Sheet1!CS147)</f>
        <v>BULLISH</v>
      </c>
      <c r="CS147" t="b">
        <f>IF([1]Sheet1!CT147="","",[1]Sheet1!CT147)</f>
        <v>0</v>
      </c>
      <c r="CT147" t="str">
        <f>IF([1]Sheet1!CU147="","",[1]Sheet1!CU147)</f>
        <v>na</v>
      </c>
      <c r="CU147" t="str">
        <f>IF([1]Sheet1!CV147="","",[1]Sheet1!CV147)</f>
        <v>na</v>
      </c>
      <c r="CV147" t="str">
        <f>IF([1]Sheet1!CW147="","",[1]Sheet1!CW147)</f>
        <v>na</v>
      </c>
      <c r="CW147">
        <f>IF([1]Sheet1!CX147="","",[1]Sheet1!CX147)</f>
        <v>0</v>
      </c>
      <c r="CX147">
        <f>IF([1]Sheet1!CY147="","",[1]Sheet1!CY147)</f>
        <v>0</v>
      </c>
      <c r="CY147" t="b">
        <f>IF([1]Sheet1!CZ147="","",[1]Sheet1!CZ147)</f>
        <v>0</v>
      </c>
      <c r="CZ147">
        <f>IF([1]Sheet1!DA147="","",[1]Sheet1!DA147)</f>
        <v>28.92</v>
      </c>
      <c r="DA147">
        <f>IF([1]Sheet1!DB147="","",[1]Sheet1!DB147)</f>
        <v>27.42</v>
      </c>
      <c r="DB147" t="str">
        <f>IF([1]Sheet1!DC147="","",[1]Sheet1!DC147)</f>
        <v/>
      </c>
      <c r="DC147" t="b">
        <f t="shared" si="8"/>
        <v>0</v>
      </c>
      <c r="DD147" t="b">
        <f t="shared" si="9"/>
        <v>0</v>
      </c>
      <c r="DE147" t="b">
        <f t="shared" si="10"/>
        <v>0</v>
      </c>
      <c r="DF147" t="b">
        <f t="shared" si="11"/>
        <v>0</v>
      </c>
      <c r="DG147" t="str">
        <f>IF([1]Sheet1!DH147="","",[1]Sheet1!DH147)</f>
        <v/>
      </c>
    </row>
    <row r="148" spans="1:111" x14ac:dyDescent="0.25">
      <c r="A148" t="str">
        <f>IF([1]Sheet1!B148="","",[1]Sheet1!B148)</f>
        <v>SBIN</v>
      </c>
      <c r="B148">
        <f>IF([1]Sheet1!C148="","",[1]Sheet1!C148)</f>
        <v>1500</v>
      </c>
      <c r="C148">
        <f>IF([1]Sheet1!D148="","",[1]Sheet1!D148)</f>
        <v>5</v>
      </c>
      <c r="D148">
        <f>IF([1]Sheet1!E148="","",[1]Sheet1!E148)</f>
        <v>45000</v>
      </c>
      <c r="E148" t="str">
        <f>IF([1]Sheet1!F148="","",[1]Sheet1!F148)</f>
        <v>Finance</v>
      </c>
      <c r="F148" t="str">
        <f>IF([1]Sheet1!G148="","",[1]Sheet1!G148)</f>
        <v>Regional Banks</v>
      </c>
      <c r="G148" t="str">
        <f>IF([1]Sheet1!H148="","",[1]Sheet1!H148)</f>
        <v xml:space="preserve">STATE BANK OF INDIA                 </v>
      </c>
      <c r="H148" t="str">
        <f>IF([1]Sheet1!I148="","",[1]Sheet1!I148)</f>
        <v>SBIN</v>
      </c>
      <c r="I148" t="str">
        <f>IF([1]Sheet1!J148="","",[1]Sheet1!J148)</f>
        <v>NSE:SBIN!1</v>
      </c>
      <c r="J148" t="str">
        <f>IF([1]Sheet1!K148="","",[1]Sheet1!K148)</f>
        <v>State Bank of India</v>
      </c>
      <c r="K148" t="str">
        <f>IF([1]Sheet1!L148="","",[1]Sheet1!L148)</f>
        <v>#00a25b44</v>
      </c>
      <c r="L148">
        <f>IF([1]Sheet1!M148="","",[1]Sheet1!M148)</f>
        <v>632.15</v>
      </c>
      <c r="M148">
        <f>IF([1]Sheet1!N148="","",[1]Sheet1!N148)</f>
        <v>0.4608661</v>
      </c>
      <c r="N148">
        <f>IF([1]Sheet1!O148="","",[1]Sheet1!O148)</f>
        <v>2.9</v>
      </c>
      <c r="O148">
        <f>IF([1]Sheet1!P148="","",[1]Sheet1!P148)</f>
        <v>83652000</v>
      </c>
      <c r="P148">
        <f>IF([1]Sheet1!Q148="","",[1]Sheet1!Q148)</f>
        <v>-12.4562422</v>
      </c>
      <c r="Q148">
        <f>IF([1]Sheet1!R148="","",[1]Sheet1!R148)</f>
        <v>-11902500</v>
      </c>
      <c r="R148">
        <f>IF([1]Sheet1!S148="","",[1]Sheet1!S148)</f>
        <v>19992</v>
      </c>
      <c r="S148">
        <f>IF([1]Sheet1!T148="","",[1]Sheet1!T148)</f>
        <v>0.4608661</v>
      </c>
      <c r="T148">
        <f>IF([1]Sheet1!U148="","",[1]Sheet1!U148)</f>
        <v>1730</v>
      </c>
      <c r="U148" t="str">
        <f>IF([1]Sheet1!V148="","",[1]Sheet1!V148)</f>
        <v>Short Covering</v>
      </c>
      <c r="V148">
        <f>IF([1]Sheet1!W148="","",[1]Sheet1!W148)</f>
        <v>630</v>
      </c>
      <c r="W148">
        <f>IF([1]Sheet1!X148="","",[1]Sheet1!X148)</f>
        <v>625</v>
      </c>
      <c r="X148">
        <f>IF([1]Sheet1!Y148="","",[1]Sheet1!Y148)</f>
        <v>620</v>
      </c>
      <c r="Y148">
        <f>IF([1]Sheet1!Z148="","",[1]Sheet1!Z148)</f>
        <v>615</v>
      </c>
      <c r="Z148">
        <f>IF([1]Sheet1!AA148="","",[1]Sheet1!AA148)</f>
        <v>610</v>
      </c>
      <c r="AA148">
        <f>IF([1]Sheet1!AB148="","",[1]Sheet1!AB148)</f>
        <v>635</v>
      </c>
      <c r="AB148">
        <f>IF([1]Sheet1!AC148="","",[1]Sheet1!AC148)</f>
        <v>640</v>
      </c>
      <c r="AC148">
        <f>IF([1]Sheet1!AD148="","",[1]Sheet1!AD148)</f>
        <v>645</v>
      </c>
      <c r="AD148">
        <f>IF([1]Sheet1!AE148="","",[1]Sheet1!AE148)</f>
        <v>650</v>
      </c>
      <c r="AE148" t="str">
        <f>IF([1]Sheet1!AF148="","",[1]Sheet1!AF148)</f>
        <v>627.75</v>
      </c>
      <c r="AF148" t="str">
        <f>IF([1]Sheet1!AG148="","",[1]Sheet1!AG148)</f>
        <v>629.00</v>
      </c>
      <c r="AG148" t="str">
        <f>IF([1]Sheet1!AH148="","",[1]Sheet1!AH148)</f>
        <v>1.25</v>
      </c>
      <c r="AH148" t="str">
        <f>IF([1]Sheet1!AI148="","",[1]Sheet1!AI148)</f>
        <v>0.20</v>
      </c>
      <c r="AI148" t="str">
        <f>IF([1]Sheet1!AJ148="","",[1]Sheet1!AJ148)</f>
        <v>629.00</v>
      </c>
      <c r="AJ148">
        <f>IF([1]Sheet1!AK148="","",[1]Sheet1!AK148)</f>
        <v>16094</v>
      </c>
      <c r="AK148" t="str">
        <f>IF([1]Sheet1!AL148="","",[1]Sheet1!AL148)</f>
        <v>1.01</v>
      </c>
      <c r="AL148" t="str">
        <f>IF([1]Sheet1!AM148="","",[1]Sheet1!AM148)</f>
        <v>-</v>
      </c>
      <c r="AM148" t="str">
        <f>IF([1]Sheet1!AN148="","",[1]Sheet1!AN148)</f>
        <v>-</v>
      </c>
      <c r="AN148" t="str">
        <f>IF([1]Sheet1!AO148="","",[1]Sheet1!AO148)</f>
        <v>-</v>
      </c>
      <c r="AO148" t="str">
        <f>IF([1]Sheet1!AP148="","",[1]Sheet1!AP148)</f>
        <v>VR34</v>
      </c>
      <c r="AP148" t="b">
        <f>IF([1]Sheet1!AQ148="","",[1]Sheet1!AQ148)</f>
        <v>0</v>
      </c>
      <c r="AQ148">
        <f>IF([1]Sheet1!AR148="","",[1]Sheet1!AR148)</f>
        <v>0</v>
      </c>
      <c r="AR148">
        <f>IF([1]Sheet1!AS148="","",[1]Sheet1!AS148)</f>
        <v>0</v>
      </c>
      <c r="AS148">
        <f>IF([1]Sheet1!AT148="","",[1]Sheet1!AT148)</f>
        <v>0</v>
      </c>
      <c r="AT148">
        <f>IF([1]Sheet1!AU148="","",[1]Sheet1!AU148)</f>
        <v>0</v>
      </c>
      <c r="AU148">
        <f>IF([1]Sheet1!AV148="","",[1]Sheet1!AV148)</f>
        <v>0</v>
      </c>
      <c r="AV148">
        <f>IF([1]Sheet1!AW148="","",[1]Sheet1!AW148)</f>
        <v>0</v>
      </c>
      <c r="AW148">
        <f>IF([1]Sheet1!AX148="","",[1]Sheet1!AX148)</f>
        <v>0</v>
      </c>
      <c r="AX148">
        <f>IF([1]Sheet1!AY148="","",[1]Sheet1!AY148)</f>
        <v>0</v>
      </c>
      <c r="AY148">
        <f>IF([1]Sheet1!AZ148="","",[1]Sheet1!AZ148)</f>
        <v>0</v>
      </c>
      <c r="AZ148" t="b">
        <f>IF([1]Sheet1!BA148="","",[1]Sheet1!BA148)</f>
        <v>0</v>
      </c>
      <c r="BA148" t="b">
        <f>IF([1]Sheet1!BB148="","",[1]Sheet1!BB148)</f>
        <v>0</v>
      </c>
      <c r="BB148" t="b">
        <f>IF([1]Sheet1!BC148="","",[1]Sheet1!BC148)</f>
        <v>0</v>
      </c>
      <c r="BC148" t="b">
        <f>IF([1]Sheet1!BD148="","",[1]Sheet1!BD148)</f>
        <v>0</v>
      </c>
      <c r="BD148">
        <f>IF([1]Sheet1!BE148="","",[1]Sheet1!BE148)</f>
        <v>25.52</v>
      </c>
      <c r="BE148">
        <f>IF([1]Sheet1!BF148="","",[1]Sheet1!BF148)</f>
        <v>23.89</v>
      </c>
      <c r="BF148">
        <f>IF([1]Sheet1!BG148="","",[1]Sheet1!BG148)</f>
        <v>-15.88</v>
      </c>
      <c r="BG148">
        <f>IF([1]Sheet1!BH148="","",[1]Sheet1!BH148)</f>
        <v>62.5</v>
      </c>
      <c r="BH148">
        <f>IF([1]Sheet1!BI148="","",[1]Sheet1!BI148)</f>
        <v>55.56</v>
      </c>
      <c r="BI148">
        <f>IF([1]Sheet1!BJ148="","",[1]Sheet1!BJ148)</f>
        <v>22.03</v>
      </c>
      <c r="BJ148" t="b">
        <f>IF([1]Sheet1!BK148="","",[1]Sheet1!BK148)</f>
        <v>1</v>
      </c>
      <c r="BK148">
        <f>IF([1]Sheet1!BL148="","",[1]Sheet1!BL148)</f>
        <v>0.43</v>
      </c>
      <c r="BL148">
        <f>IF([1]Sheet1!BM148="","",[1]Sheet1!BM148)</f>
        <v>9.0299999999999994</v>
      </c>
      <c r="BM148">
        <f>IF([1]Sheet1!BN148="","",[1]Sheet1!BN148)</f>
        <v>22.26</v>
      </c>
      <c r="BN148" t="str">
        <f>IF([1]Sheet1!BO148="","",[1]Sheet1!BO148)</f>
        <v>2024-02-03</v>
      </c>
      <c r="BO148" t="str">
        <f>IF([1]Sheet1!BP148="","",[1]Sheet1!BP148)</f>
        <v>FINANCIAL SERVICES</v>
      </c>
      <c r="BP148">
        <f>IF([1]Sheet1!BQ148="","",[1]Sheet1!BQ148)</f>
        <v>631.54999999999995</v>
      </c>
      <c r="BQ148">
        <f>IF([1]Sheet1!BR148="","",[1]Sheet1!BR148)</f>
        <v>1.76</v>
      </c>
      <c r="BR148">
        <f>IF([1]Sheet1!BS148="","",[1]Sheet1!BS148)</f>
        <v>2.2999999999999998</v>
      </c>
      <c r="BS148">
        <f>IF([1]Sheet1!BT148="","",[1]Sheet1!BT148)</f>
        <v>0.37</v>
      </c>
      <c r="BT148" t="b">
        <f>IF([1]Sheet1!BU148="","",[1]Sheet1!BU148)</f>
        <v>0</v>
      </c>
      <c r="BU148" t="b">
        <f>IF([1]Sheet1!BV148="","",[1]Sheet1!BV148)</f>
        <v>1</v>
      </c>
      <c r="BV148" t="str">
        <f>IF([1]Sheet1!BW148="","",[1]Sheet1!BW148)</f>
        <v>BEARISH</v>
      </c>
      <c r="BW148">
        <f>IF([1]Sheet1!BX148="","",[1]Sheet1!BX148)</f>
        <v>18.010000000000002</v>
      </c>
      <c r="BX148">
        <f>IF([1]Sheet1!BY148="","",[1]Sheet1!BY148)</f>
        <v>-1.55</v>
      </c>
      <c r="BY148">
        <f>IF([1]Sheet1!BZ148="","",[1]Sheet1!BZ148)</f>
        <v>106.83</v>
      </c>
      <c r="BZ148">
        <f>IF([1]Sheet1!CA148="","",[1]Sheet1!CA148)</f>
        <v>631.54999999999995</v>
      </c>
      <c r="CA148">
        <f>IF([1]Sheet1!CB148="","",[1]Sheet1!CB148)</f>
        <v>-15.88</v>
      </c>
      <c r="CB148" t="str">
        <f>IF([1]Sheet1!CC148="","",[1]Sheet1!CC148)</f>
        <v>Short Buildup</v>
      </c>
      <c r="CC148">
        <f>IF([1]Sheet1!CD148="","",[1]Sheet1!CD148)</f>
        <v>10.77</v>
      </c>
      <c r="CD148">
        <f>IF([1]Sheet1!CE148="","",[1]Sheet1!CE148)</f>
        <v>0.37</v>
      </c>
      <c r="CE148">
        <f>IF([1]Sheet1!CF148="","",[1]Sheet1!CF148)</f>
        <v>25.34</v>
      </c>
      <c r="CF148" t="str">
        <f>IF([1]Sheet1!CG148="","",[1]Sheet1!CG148)</f>
        <v>Long Buildup</v>
      </c>
      <c r="CG148">
        <f>IF([1]Sheet1!CH148="","",[1]Sheet1!CH148)</f>
        <v>96.03</v>
      </c>
      <c r="CH148" t="str">
        <f>IF([1]Sheet1!CI148="","",[1]Sheet1!CI148)</f>
        <v>NSE:SBIN1!</v>
      </c>
      <c r="CI148">
        <f>IF([1]Sheet1!CJ148="","",[1]Sheet1!CJ148)</f>
        <v>47</v>
      </c>
      <c r="CJ148">
        <f>IF([1]Sheet1!CK148="","",[1]Sheet1!CK148)</f>
        <v>633.9</v>
      </c>
      <c r="CK148">
        <f>IF([1]Sheet1!CL148="","",[1]Sheet1!CL148)</f>
        <v>27</v>
      </c>
      <c r="CL148">
        <f>IF([1]Sheet1!CM148="","",[1]Sheet1!CM148)</f>
        <v>633.85</v>
      </c>
      <c r="CM148" t="str">
        <f>IF([1]Sheet1!CN148="","",[1]Sheet1!CN148)</f>
        <v>Sell</v>
      </c>
      <c r="CN148" t="str">
        <f>IF([1]Sheet1!CO148="","",[1]Sheet1!CO148)</f>
        <v>LAST_LOSER</v>
      </c>
      <c r="CO148">
        <f>IF([1]Sheet1!CP148="","",[1]Sheet1!CP148)</f>
        <v>27</v>
      </c>
      <c r="CP148">
        <f>IF([1]Sheet1!CQ148="","",[1]Sheet1!CQ148)</f>
        <v>640</v>
      </c>
      <c r="CQ148" t="str">
        <f>IF([1]Sheet1!CR148="","",[1]Sheet1!CR148)</f>
        <v>BEARISH</v>
      </c>
      <c r="CR148" t="str">
        <f>IF([1]Sheet1!CS148="","",[1]Sheet1!CS148)</f>
        <v>BULLISH</v>
      </c>
      <c r="CS148" t="b">
        <f>IF([1]Sheet1!CT148="","",[1]Sheet1!CT148)</f>
        <v>0</v>
      </c>
      <c r="CT148" t="str">
        <f>IF([1]Sheet1!CU148="","",[1]Sheet1!CU148)</f>
        <v>BEARISH_ALIGNMENT</v>
      </c>
      <c r="CU148" t="str">
        <f>IF([1]Sheet1!CV148="","",[1]Sheet1!CV148)</f>
        <v>na</v>
      </c>
      <c r="CV148" t="str">
        <f>IF([1]Sheet1!CW148="","",[1]Sheet1!CW148)</f>
        <v>BEARISH</v>
      </c>
      <c r="CW148">
        <f>IF([1]Sheet1!CX148="","",[1]Sheet1!CX148)</f>
        <v>5</v>
      </c>
      <c r="CX148">
        <f>IF([1]Sheet1!CY148="","",[1]Sheet1!CY148)</f>
        <v>106</v>
      </c>
      <c r="CY148" t="b">
        <f>IF([1]Sheet1!CZ148="","",[1]Sheet1!CZ148)</f>
        <v>0</v>
      </c>
      <c r="CZ148">
        <f>IF([1]Sheet1!DA148="","",[1]Sheet1!DA148)</f>
        <v>35.369999999999997</v>
      </c>
      <c r="DA148">
        <f>IF([1]Sheet1!DB148="","",[1]Sheet1!DB148)</f>
        <v>36.49</v>
      </c>
      <c r="DB148" t="str">
        <f>IF([1]Sheet1!DC148="","",[1]Sheet1!DC148)</f>
        <v/>
      </c>
      <c r="DC148" t="b">
        <f t="shared" si="8"/>
        <v>0</v>
      </c>
      <c r="DD148" t="b">
        <f t="shared" si="9"/>
        <v>0</v>
      </c>
      <c r="DE148" t="b">
        <f t="shared" si="10"/>
        <v>0</v>
      </c>
      <c r="DF148" t="b">
        <f t="shared" si="11"/>
        <v>0</v>
      </c>
      <c r="DG148" t="str">
        <f>IF([1]Sheet1!DH148="","",[1]Sheet1!DH148)</f>
        <v/>
      </c>
    </row>
    <row r="149" spans="1:111" x14ac:dyDescent="0.25">
      <c r="A149" t="str">
        <f>IF([1]Sheet1!B149="","",[1]Sheet1!B149)</f>
        <v>BSOFT</v>
      </c>
      <c r="B149">
        <f>IF([1]Sheet1!C149="","",[1]Sheet1!C149)</f>
        <v>1000</v>
      </c>
      <c r="C149">
        <f>IF([1]Sheet1!D149="","",[1]Sheet1!D149)</f>
        <v>10</v>
      </c>
      <c r="D149">
        <f>IF([1]Sheet1!E149="","",[1]Sheet1!E149)</f>
        <v>40000</v>
      </c>
      <c r="E149" t="str">
        <f>IF([1]Sheet1!F149="","",[1]Sheet1!F149)</f>
        <v>Technology Services</v>
      </c>
      <c r="F149" t="str">
        <f>IF([1]Sheet1!G149="","",[1]Sheet1!G149)</f>
        <v>Packaged Software</v>
      </c>
      <c r="G149" t="str">
        <f>IF([1]Sheet1!H149="","",[1]Sheet1!H149)</f>
        <v xml:space="preserve">BIRLASOFT LIMITED                   </v>
      </c>
      <c r="H149" t="str">
        <f>IF([1]Sheet1!I149="","",[1]Sheet1!I149)</f>
        <v>BSOFT</v>
      </c>
      <c r="I149" t="str">
        <f>IF([1]Sheet1!J149="","",[1]Sheet1!J149)</f>
        <v>NSE:BSOFT!1</v>
      </c>
      <c r="J149" t="str">
        <f>IF([1]Sheet1!K149="","",[1]Sheet1!K149)</f>
        <v>Birlasoft Ltd.</v>
      </c>
      <c r="K149" t="str">
        <f>IF([1]Sheet1!L149="","",[1]Sheet1!L149)</f>
        <v>#00a25b45</v>
      </c>
      <c r="L149">
        <f>IF([1]Sheet1!M149="","",[1]Sheet1!M149)</f>
        <v>805.2</v>
      </c>
      <c r="M149">
        <f>IF([1]Sheet1!N149="","",[1]Sheet1!N149)</f>
        <v>0.47417019999999999</v>
      </c>
      <c r="N149">
        <f>IF([1]Sheet1!O149="","",[1]Sheet1!O149)</f>
        <v>3.8</v>
      </c>
      <c r="O149">
        <f>IF([1]Sheet1!P149="","",[1]Sheet1!P149)</f>
        <v>4482000</v>
      </c>
      <c r="P149">
        <f>IF([1]Sheet1!Q149="","",[1]Sheet1!Q149)</f>
        <v>1.2195122</v>
      </c>
      <c r="Q149">
        <f>IF([1]Sheet1!R149="","",[1]Sheet1!R149)</f>
        <v>54000</v>
      </c>
      <c r="R149">
        <f>IF([1]Sheet1!S149="","",[1]Sheet1!S149)</f>
        <v>2386</v>
      </c>
      <c r="S149">
        <f>IF([1]Sheet1!T149="","",[1]Sheet1!T149)</f>
        <v>0.47417019999999999</v>
      </c>
      <c r="T149">
        <f>IF([1]Sheet1!U149="","",[1]Sheet1!U149)</f>
        <v>-1758</v>
      </c>
      <c r="U149" t="str">
        <f>IF([1]Sheet1!V149="","",[1]Sheet1!V149)</f>
        <v>Long Build Up</v>
      </c>
      <c r="V149">
        <f>IF([1]Sheet1!W149="","",[1]Sheet1!W149)</f>
        <v>800</v>
      </c>
      <c r="W149">
        <f>IF([1]Sheet1!X149="","",[1]Sheet1!X149)</f>
        <v>790</v>
      </c>
      <c r="X149">
        <f>IF([1]Sheet1!Y149="","",[1]Sheet1!Y149)</f>
        <v>780</v>
      </c>
      <c r="Y149">
        <f>IF([1]Sheet1!Z149="","",[1]Sheet1!Z149)</f>
        <v>770</v>
      </c>
      <c r="Z149">
        <f>IF([1]Sheet1!AA149="","",[1]Sheet1!AA149)</f>
        <v>760</v>
      </c>
      <c r="AA149">
        <f>IF([1]Sheet1!AB149="","",[1]Sheet1!AB149)</f>
        <v>810</v>
      </c>
      <c r="AB149">
        <f>IF([1]Sheet1!AC149="","",[1]Sheet1!AC149)</f>
        <v>820</v>
      </c>
      <c r="AC149">
        <f>IF([1]Sheet1!AD149="","",[1]Sheet1!AD149)</f>
        <v>830</v>
      </c>
      <c r="AD149">
        <f>IF([1]Sheet1!AE149="","",[1]Sheet1!AE149)</f>
        <v>840</v>
      </c>
      <c r="AE149" t="str">
        <f>IF([1]Sheet1!AF149="","",[1]Sheet1!AF149)</f>
        <v>799.15</v>
      </c>
      <c r="AF149" t="str">
        <f>IF([1]Sheet1!AG149="","",[1]Sheet1!AG149)</f>
        <v>805.90</v>
      </c>
      <c r="AG149" t="str">
        <f>IF([1]Sheet1!AH149="","",[1]Sheet1!AH149)</f>
        <v>6.75</v>
      </c>
      <c r="AH149" t="str">
        <f>IF([1]Sheet1!AI149="","",[1]Sheet1!AI149)</f>
        <v>0.84</v>
      </c>
      <c r="AI149" t="str">
        <f>IF([1]Sheet1!AJ149="","",[1]Sheet1!AJ149)</f>
        <v>805.90</v>
      </c>
      <c r="AJ149">
        <f>IF([1]Sheet1!AK149="","",[1]Sheet1!AK149)</f>
        <v>2896</v>
      </c>
      <c r="AK149" t="str">
        <f>IF([1]Sheet1!AL149="","",[1]Sheet1!AL149)</f>
        <v>0.23</v>
      </c>
      <c r="AL149" t="str">
        <f>IF([1]Sheet1!AM149="","",[1]Sheet1!AM149)</f>
        <v>-</v>
      </c>
      <c r="AM149" t="str">
        <f>IF([1]Sheet1!AN149="","",[1]Sheet1!AN149)</f>
        <v>-</v>
      </c>
      <c r="AN149" t="str">
        <f>IF([1]Sheet1!AO149="","",[1]Sheet1!AO149)</f>
        <v>-</v>
      </c>
      <c r="AO149" t="str">
        <f>IF([1]Sheet1!AP149="","",[1]Sheet1!AP149)</f>
        <v>VR68</v>
      </c>
      <c r="AP149" t="b">
        <f>IF([1]Sheet1!AQ149="","",[1]Sheet1!AQ149)</f>
        <v>0</v>
      </c>
      <c r="AQ149">
        <f>IF([1]Sheet1!AR149="","",[1]Sheet1!AR149)</f>
        <v>3</v>
      </c>
      <c r="AR149">
        <f>IF([1]Sheet1!AS149="","",[1]Sheet1!AS149)</f>
        <v>0</v>
      </c>
      <c r="AS149">
        <f>IF([1]Sheet1!AT149="","",[1]Sheet1!AT149)</f>
        <v>2</v>
      </c>
      <c r="AT149">
        <f>IF([1]Sheet1!AU149="","",[1]Sheet1!AU149)</f>
        <v>0</v>
      </c>
      <c r="AU149">
        <f>IF([1]Sheet1!AV149="","",[1]Sheet1!AV149)</f>
        <v>3</v>
      </c>
      <c r="AV149">
        <f>IF([1]Sheet1!AW149="","",[1]Sheet1!AW149)</f>
        <v>0</v>
      </c>
      <c r="AW149" t="str">
        <f>IF([1]Sheet1!AX149="","",[1]Sheet1!AX149)</f>
        <v>LPR3</v>
      </c>
      <c r="AX149" t="str">
        <f>IF([1]Sheet1!AY149="","",[1]Sheet1!AY149)</f>
        <v>LOR2</v>
      </c>
      <c r="AY149" t="str">
        <f>IF([1]Sheet1!AZ149="","",[1]Sheet1!AZ149)</f>
        <v>LVR3</v>
      </c>
      <c r="AZ149" t="b">
        <f>IF([1]Sheet1!BA149="","",[1]Sheet1!BA149)</f>
        <v>0</v>
      </c>
      <c r="BA149" t="b">
        <f>IF([1]Sheet1!BB149="","",[1]Sheet1!BB149)</f>
        <v>1</v>
      </c>
      <c r="BB149" t="b">
        <f>IF([1]Sheet1!BC149="","",[1]Sheet1!BC149)</f>
        <v>1</v>
      </c>
      <c r="BC149" t="b">
        <f>IF([1]Sheet1!BD149="","",[1]Sheet1!BD149)</f>
        <v>1</v>
      </c>
      <c r="BD149">
        <f>IF([1]Sheet1!BE149="","",[1]Sheet1!BE149)</f>
        <v>45.32</v>
      </c>
      <c r="BE149">
        <f>IF([1]Sheet1!BF149="","",[1]Sheet1!BF149)</f>
        <v>45.29</v>
      </c>
      <c r="BF149">
        <f>IF([1]Sheet1!BG149="","",[1]Sheet1!BG149)</f>
        <v>7.71</v>
      </c>
      <c r="BG149">
        <f>IF([1]Sheet1!BH149="","",[1]Sheet1!BH149)</f>
        <v>95.56</v>
      </c>
      <c r="BH149">
        <f>IF([1]Sheet1!BI149="","",[1]Sheet1!BI149)</f>
        <v>95.24</v>
      </c>
      <c r="BI149">
        <f>IF([1]Sheet1!BJ149="","",[1]Sheet1!BJ149)</f>
        <v>63</v>
      </c>
      <c r="BJ149" t="b">
        <f>IF([1]Sheet1!BK149="","",[1]Sheet1!BK149)</f>
        <v>0</v>
      </c>
      <c r="BK149">
        <f>IF([1]Sheet1!BL149="","",[1]Sheet1!BL149)</f>
        <v>0.78</v>
      </c>
      <c r="BL149">
        <f>IF([1]Sheet1!BM149="","",[1]Sheet1!BM149)</f>
        <v>-5.32</v>
      </c>
      <c r="BM149">
        <f>IF([1]Sheet1!BN149="","",[1]Sheet1!BN149)</f>
        <v>45.26</v>
      </c>
      <c r="BN149" t="str">
        <f>IF([1]Sheet1!BO149="","",[1]Sheet1!BO149)</f>
        <v>2024-01-24</v>
      </c>
      <c r="BO149" t="str">
        <f>IF([1]Sheet1!BP149="","",[1]Sheet1!BP149)</f>
        <v>IT</v>
      </c>
      <c r="BP149">
        <f>IF([1]Sheet1!BQ149="","",[1]Sheet1!BQ149)</f>
        <v>805</v>
      </c>
      <c r="BQ149">
        <f>IF([1]Sheet1!BR149="","",[1]Sheet1!BR149)</f>
        <v>3.7</v>
      </c>
      <c r="BR149">
        <f>IF([1]Sheet1!BS149="","",[1]Sheet1!BS149)</f>
        <v>3.6</v>
      </c>
      <c r="BS149">
        <f>IF([1]Sheet1!BT149="","",[1]Sheet1!BT149)</f>
        <v>0.45</v>
      </c>
      <c r="BT149" t="b">
        <f>IF([1]Sheet1!BU149="","",[1]Sheet1!BU149)</f>
        <v>1</v>
      </c>
      <c r="BU149" t="b">
        <f>IF([1]Sheet1!BV149="","",[1]Sheet1!BV149)</f>
        <v>1</v>
      </c>
      <c r="BV149">
        <f>IF([1]Sheet1!BW149="","",[1]Sheet1!BW149)</f>
        <v>0</v>
      </c>
      <c r="BW149">
        <f>IF([1]Sheet1!BX149="","",[1]Sheet1!BX149)</f>
        <v>-1.96</v>
      </c>
      <c r="BX149">
        <f>IF([1]Sheet1!BY149="","",[1]Sheet1!BY149)</f>
        <v>2.38</v>
      </c>
      <c r="BY149">
        <f>IF([1]Sheet1!BZ149="","",[1]Sheet1!BZ149)</f>
        <v>65.47</v>
      </c>
      <c r="BZ149">
        <f>IF([1]Sheet1!CA149="","",[1]Sheet1!CA149)</f>
        <v>805</v>
      </c>
      <c r="CA149">
        <f>IF([1]Sheet1!CB149="","",[1]Sheet1!CB149)</f>
        <v>7.71</v>
      </c>
      <c r="CB149" t="str">
        <f>IF([1]Sheet1!CC149="","",[1]Sheet1!CC149)</f>
        <v>Short Covering</v>
      </c>
      <c r="CC149">
        <f>IF([1]Sheet1!CD149="","",[1]Sheet1!CD149)</f>
        <v>5.99</v>
      </c>
      <c r="CD149">
        <f>IF([1]Sheet1!CE149="","",[1]Sheet1!CE149)</f>
        <v>0.45</v>
      </c>
      <c r="CE149">
        <f>IF([1]Sheet1!CF149="","",[1]Sheet1!CF149)</f>
        <v>-38.17</v>
      </c>
      <c r="CF149" t="str">
        <f>IF([1]Sheet1!CG149="","",[1]Sheet1!CG149)</f>
        <v>Long Buildup</v>
      </c>
      <c r="CG149">
        <f>IF([1]Sheet1!CH149="","",[1]Sheet1!CH149)</f>
        <v>90.48</v>
      </c>
      <c r="CH149" t="str">
        <f>IF([1]Sheet1!CI149="","",[1]Sheet1!CI149)</f>
        <v>NSE:BSOFT1!</v>
      </c>
      <c r="CI149">
        <f>IF([1]Sheet1!CJ149="","",[1]Sheet1!CJ149)</f>
        <v>0</v>
      </c>
      <c r="CJ149">
        <f>IF([1]Sheet1!CK149="","",[1]Sheet1!CK149)</f>
        <v>0</v>
      </c>
      <c r="CK149">
        <f>IF([1]Sheet1!CL149="","",[1]Sheet1!CL149)</f>
        <v>0</v>
      </c>
      <c r="CL149">
        <f>IF([1]Sheet1!CM149="","",[1]Sheet1!CM149)</f>
        <v>0</v>
      </c>
      <c r="CM149">
        <f>IF([1]Sheet1!CN149="","",[1]Sheet1!CN149)</f>
        <v>0</v>
      </c>
      <c r="CN149">
        <f>IF([1]Sheet1!CO149="","",[1]Sheet1!CO149)</f>
        <v>0</v>
      </c>
      <c r="CO149">
        <f>IF([1]Sheet1!CP149="","",[1]Sheet1!CP149)</f>
        <v>0</v>
      </c>
      <c r="CP149">
        <f>IF([1]Sheet1!CQ149="","",[1]Sheet1!CQ149)</f>
        <v>0</v>
      </c>
      <c r="CQ149" t="str">
        <f>IF([1]Sheet1!CR149="","",[1]Sheet1!CR149)</f>
        <v>BULLISH</v>
      </c>
      <c r="CR149" t="str">
        <f>IF([1]Sheet1!CS149="","",[1]Sheet1!CS149)</f>
        <v>BULLISH</v>
      </c>
      <c r="CS149" t="b">
        <f>IF([1]Sheet1!CT149="","",[1]Sheet1!CT149)</f>
        <v>0</v>
      </c>
      <c r="CT149" t="str">
        <f>IF([1]Sheet1!CU149="","",[1]Sheet1!CU149)</f>
        <v>na</v>
      </c>
      <c r="CU149" t="str">
        <f>IF([1]Sheet1!CV149="","",[1]Sheet1!CV149)</f>
        <v>na</v>
      </c>
      <c r="CV149" t="str">
        <f>IF([1]Sheet1!CW149="","",[1]Sheet1!CW149)</f>
        <v>na</v>
      </c>
      <c r="CW149">
        <f>IF([1]Sheet1!CX149="","",[1]Sheet1!CX149)</f>
        <v>0</v>
      </c>
      <c r="CX149">
        <f>IF([1]Sheet1!CY149="","",[1]Sheet1!CY149)</f>
        <v>0</v>
      </c>
      <c r="CY149" t="b">
        <f>IF([1]Sheet1!CZ149="","",[1]Sheet1!CZ149)</f>
        <v>0</v>
      </c>
      <c r="CZ149">
        <f>IF([1]Sheet1!DA149="","",[1]Sheet1!DA149)</f>
        <v>48.37</v>
      </c>
      <c r="DA149">
        <f>IF([1]Sheet1!DB149="","",[1]Sheet1!DB149)</f>
        <v>45.39</v>
      </c>
      <c r="DB149" t="str">
        <f>IF([1]Sheet1!DC149="","",[1]Sheet1!DC149)</f>
        <v/>
      </c>
      <c r="DC149" t="b">
        <f t="shared" si="8"/>
        <v>0</v>
      </c>
      <c r="DD149" t="b">
        <f t="shared" si="9"/>
        <v>0</v>
      </c>
      <c r="DE149" t="b">
        <f t="shared" si="10"/>
        <v>0</v>
      </c>
      <c r="DF149" t="b">
        <f t="shared" si="11"/>
        <v>0</v>
      </c>
      <c r="DG149" t="str">
        <f>IF([1]Sheet1!DH149="","",[1]Sheet1!DH149)</f>
        <v/>
      </c>
    </row>
    <row r="150" spans="1:111" x14ac:dyDescent="0.25">
      <c r="A150" t="str">
        <f>IF([1]Sheet1!B150="","",[1]Sheet1!B150)</f>
        <v>ASHOKLEY</v>
      </c>
      <c r="B150">
        <f>IF([1]Sheet1!C150="","",[1]Sheet1!C150)</f>
        <v>5000</v>
      </c>
      <c r="C150">
        <f>IF([1]Sheet1!D150="","",[1]Sheet1!D150)</f>
        <v>2.5</v>
      </c>
      <c r="D150">
        <f>IF([1]Sheet1!E150="","",[1]Sheet1!E150)</f>
        <v>150000</v>
      </c>
      <c r="E150" t="str">
        <f>IF([1]Sheet1!F150="","",[1]Sheet1!F150)</f>
        <v>Producer Manufacturing</v>
      </c>
      <c r="F150" t="str">
        <f>IF([1]Sheet1!G150="","",[1]Sheet1!G150)</f>
        <v>Trucks/Construction/Farm Machinery</v>
      </c>
      <c r="G150" t="str">
        <f>IF([1]Sheet1!H150="","",[1]Sheet1!H150)</f>
        <v xml:space="preserve">ASHOK LEYLAND LTD                   </v>
      </c>
      <c r="H150" t="str">
        <f>IF([1]Sheet1!I150="","",[1]Sheet1!I150)</f>
        <v>ASHOKLEY</v>
      </c>
      <c r="I150" t="str">
        <f>IF([1]Sheet1!J150="","",[1]Sheet1!J150)</f>
        <v>NSE:ASHOKLEY!1</v>
      </c>
      <c r="J150" t="str">
        <f>IF([1]Sheet1!K150="","",[1]Sheet1!K150)</f>
        <v>Ashok Leyland Ltd.</v>
      </c>
      <c r="K150" t="str">
        <f>IF([1]Sheet1!L150="","",[1]Sheet1!L150)</f>
        <v>#00a25b45</v>
      </c>
      <c r="L150">
        <f>IF([1]Sheet1!M150="","",[1]Sheet1!M150)</f>
        <v>174.65</v>
      </c>
      <c r="M150">
        <f>IF([1]Sheet1!N150="","",[1]Sheet1!N150)</f>
        <v>0.4890679</v>
      </c>
      <c r="N150">
        <f>IF([1]Sheet1!O150="","",[1]Sheet1!O150)</f>
        <v>0.85</v>
      </c>
      <c r="O150">
        <f>IF([1]Sheet1!P150="","",[1]Sheet1!P150)</f>
        <v>77015000</v>
      </c>
      <c r="P150">
        <f>IF([1]Sheet1!Q150="","",[1]Sheet1!Q150)</f>
        <v>-7.4728178999999999</v>
      </c>
      <c r="Q150">
        <f>IF([1]Sheet1!R150="","",[1]Sheet1!R150)</f>
        <v>-6220000</v>
      </c>
      <c r="R150">
        <f>IF([1]Sheet1!S150="","",[1]Sheet1!S150)</f>
        <v>3902</v>
      </c>
      <c r="S150">
        <f>IF([1]Sheet1!T150="","",[1]Sheet1!T150)</f>
        <v>0.4890679</v>
      </c>
      <c r="T150">
        <f>IF([1]Sheet1!U150="","",[1]Sheet1!U150)</f>
        <v>3302</v>
      </c>
      <c r="U150" t="str">
        <f>IF([1]Sheet1!V150="","",[1]Sheet1!V150)</f>
        <v>Short Covering</v>
      </c>
      <c r="V150">
        <f>IF([1]Sheet1!W150="","",[1]Sheet1!W150)</f>
        <v>172.5</v>
      </c>
      <c r="W150">
        <f>IF([1]Sheet1!X150="","",[1]Sheet1!X150)</f>
        <v>170</v>
      </c>
      <c r="X150">
        <f>IF([1]Sheet1!Y150="","",[1]Sheet1!Y150)</f>
        <v>167.5</v>
      </c>
      <c r="Y150">
        <f>IF([1]Sheet1!Z150="","",[1]Sheet1!Z150)</f>
        <v>165</v>
      </c>
      <c r="Z150">
        <f>IF([1]Sheet1!AA150="","",[1]Sheet1!AA150)</f>
        <v>162.5</v>
      </c>
      <c r="AA150">
        <f>IF([1]Sheet1!AB150="","",[1]Sheet1!AB150)</f>
        <v>175</v>
      </c>
      <c r="AB150">
        <f>IF([1]Sheet1!AC150="","",[1]Sheet1!AC150)</f>
        <v>177.5</v>
      </c>
      <c r="AC150">
        <f>IF([1]Sheet1!AD150="","",[1]Sheet1!AD150)</f>
        <v>180</v>
      </c>
      <c r="AD150">
        <f>IF([1]Sheet1!AE150="","",[1]Sheet1!AE150)</f>
        <v>182.5</v>
      </c>
      <c r="AE150" t="str">
        <f>IF([1]Sheet1!AF150="","",[1]Sheet1!AF150)</f>
        <v>172.35</v>
      </c>
      <c r="AF150" t="str">
        <f>IF([1]Sheet1!AG150="","",[1]Sheet1!AG150)</f>
        <v>174.30</v>
      </c>
      <c r="AG150" t="str">
        <f>IF([1]Sheet1!AH150="","",[1]Sheet1!AH150)</f>
        <v>1.95</v>
      </c>
      <c r="AH150" t="str">
        <f>IF([1]Sheet1!AI150="","",[1]Sheet1!AI150)</f>
        <v>1.13</v>
      </c>
      <c r="AI150" t="str">
        <f>IF([1]Sheet1!AJ150="","",[1]Sheet1!AJ150)</f>
        <v>174.30</v>
      </c>
      <c r="AJ150">
        <f>IF([1]Sheet1!AK150="","",[1]Sheet1!AK150)</f>
        <v>34964</v>
      </c>
      <c r="AK150" t="str">
        <f>IF([1]Sheet1!AL150="","",[1]Sheet1!AL150)</f>
        <v>0.61</v>
      </c>
      <c r="AL150" t="str">
        <f>IF([1]Sheet1!AM150="","",[1]Sheet1!AM150)</f>
        <v>-</v>
      </c>
      <c r="AM150" t="str">
        <f>IF([1]Sheet1!AN150="","",[1]Sheet1!AN150)</f>
        <v>-</v>
      </c>
      <c r="AN150" t="str">
        <f>IF([1]Sheet1!AO150="","",[1]Sheet1!AO150)</f>
        <v>-</v>
      </c>
      <c r="AO150" t="str">
        <f>IF([1]Sheet1!AP150="","",[1]Sheet1!AP150)</f>
        <v>VR21</v>
      </c>
      <c r="AP150" t="b">
        <f>IF([1]Sheet1!AQ150="","",[1]Sheet1!AQ150)</f>
        <v>0</v>
      </c>
      <c r="AQ150">
        <f>IF([1]Sheet1!AR150="","",[1]Sheet1!AR150)</f>
        <v>0</v>
      </c>
      <c r="AR150">
        <f>IF([1]Sheet1!AS150="","",[1]Sheet1!AS150)</f>
        <v>0</v>
      </c>
      <c r="AS150">
        <f>IF([1]Sheet1!AT150="","",[1]Sheet1!AT150)</f>
        <v>0</v>
      </c>
      <c r="AT150">
        <f>IF([1]Sheet1!AU150="","",[1]Sheet1!AU150)</f>
        <v>0</v>
      </c>
      <c r="AU150">
        <f>IF([1]Sheet1!AV150="","",[1]Sheet1!AV150)</f>
        <v>0</v>
      </c>
      <c r="AV150">
        <f>IF([1]Sheet1!AW150="","",[1]Sheet1!AW150)</f>
        <v>0</v>
      </c>
      <c r="AW150">
        <f>IF([1]Sheet1!AX150="","",[1]Sheet1!AX150)</f>
        <v>0</v>
      </c>
      <c r="AX150">
        <f>IF([1]Sheet1!AY150="","",[1]Sheet1!AY150)</f>
        <v>0</v>
      </c>
      <c r="AY150">
        <f>IF([1]Sheet1!AZ150="","",[1]Sheet1!AZ150)</f>
        <v>0</v>
      </c>
      <c r="AZ150" t="b">
        <f>IF([1]Sheet1!BA150="","",[1]Sheet1!BA150)</f>
        <v>0</v>
      </c>
      <c r="BA150" t="b">
        <f>IF([1]Sheet1!BB150="","",[1]Sheet1!BB150)</f>
        <v>0</v>
      </c>
      <c r="BB150" t="b">
        <f>IF([1]Sheet1!BC150="","",[1]Sheet1!BC150)</f>
        <v>0</v>
      </c>
      <c r="BC150" t="b">
        <f>IF([1]Sheet1!BD150="","",[1]Sheet1!BD150)</f>
        <v>0</v>
      </c>
      <c r="BD150">
        <f>IF([1]Sheet1!BE150="","",[1]Sheet1!BE150)</f>
        <v>34.659999999999997</v>
      </c>
      <c r="BE150">
        <f>IF([1]Sheet1!BF150="","",[1]Sheet1!BF150)</f>
        <v>30.87</v>
      </c>
      <c r="BF150">
        <f>IF([1]Sheet1!BG150="","",[1]Sheet1!BG150)</f>
        <v>-10.99</v>
      </c>
      <c r="BG150">
        <f>IF([1]Sheet1!BH150="","",[1]Sheet1!BH150)</f>
        <v>73.790000000000006</v>
      </c>
      <c r="BH150">
        <f>IF([1]Sheet1!BI150="","",[1]Sheet1!BI150)</f>
        <v>61.9</v>
      </c>
      <c r="BI150">
        <f>IF([1]Sheet1!BJ150="","",[1]Sheet1!BJ150)</f>
        <v>51.53</v>
      </c>
      <c r="BJ150" t="b">
        <f>IF([1]Sheet1!BK150="","",[1]Sheet1!BK150)</f>
        <v>1</v>
      </c>
      <c r="BK150">
        <f>IF([1]Sheet1!BL150="","",[1]Sheet1!BL150)</f>
        <v>0.35</v>
      </c>
      <c r="BL150">
        <f>IF([1]Sheet1!BM150="","",[1]Sheet1!BM150)</f>
        <v>5.52</v>
      </c>
      <c r="BM150">
        <f>IF([1]Sheet1!BN150="","",[1]Sheet1!BN150)</f>
        <v>27.07</v>
      </c>
      <c r="BN150">
        <f>IF([1]Sheet1!BO150="","",[1]Sheet1!BO150)</f>
        <v>0</v>
      </c>
      <c r="BO150" t="str">
        <f>IF([1]Sheet1!BP150="","",[1]Sheet1!BP150)</f>
        <v>CAPITAL GOODS</v>
      </c>
      <c r="BP150">
        <f>IF([1]Sheet1!BQ150="","",[1]Sheet1!BQ150)</f>
        <v>174.4</v>
      </c>
      <c r="BQ150">
        <f>IF([1]Sheet1!BR150="","",[1]Sheet1!BR150)</f>
        <v>2.52</v>
      </c>
      <c r="BR150">
        <f>IF([1]Sheet1!BS150="","",[1]Sheet1!BS150)</f>
        <v>0.6</v>
      </c>
      <c r="BS150">
        <f>IF([1]Sheet1!BT150="","",[1]Sheet1!BT150)</f>
        <v>0.35</v>
      </c>
      <c r="BT150" t="b">
        <f>IF([1]Sheet1!BU150="","",[1]Sheet1!BU150)</f>
        <v>0</v>
      </c>
      <c r="BU150" t="b">
        <f>IF([1]Sheet1!BV150="","",[1]Sheet1!BV150)</f>
        <v>0</v>
      </c>
      <c r="BV150" t="str">
        <f>IF([1]Sheet1!BW150="","",[1]Sheet1!BW150)</f>
        <v>BEARISH</v>
      </c>
      <c r="BW150">
        <f>IF([1]Sheet1!BX150="","",[1]Sheet1!BX150)</f>
        <v>3.17</v>
      </c>
      <c r="BX150">
        <f>IF([1]Sheet1!BY150="","",[1]Sheet1!BY150)</f>
        <v>-1.41</v>
      </c>
      <c r="BY150">
        <f>IF([1]Sheet1!BZ150="","",[1]Sheet1!BZ150)</f>
        <v>214.86</v>
      </c>
      <c r="BZ150">
        <f>IF([1]Sheet1!CA150="","",[1]Sheet1!CA150)</f>
        <v>174.4</v>
      </c>
      <c r="CA150">
        <f>IF([1]Sheet1!CB150="","",[1]Sheet1!CB150)</f>
        <v>-10.99</v>
      </c>
      <c r="CB150" t="str">
        <f>IF([1]Sheet1!CC150="","",[1]Sheet1!CC150)</f>
        <v>Short Buildup</v>
      </c>
      <c r="CC150">
        <f>IF([1]Sheet1!CD150="","",[1]Sheet1!CD150)</f>
        <v>9.33</v>
      </c>
      <c r="CD150">
        <f>IF([1]Sheet1!CE150="","",[1]Sheet1!CE150)</f>
        <v>0.35</v>
      </c>
      <c r="CE150">
        <f>IF([1]Sheet1!CF150="","",[1]Sheet1!CF150)</f>
        <v>982.45</v>
      </c>
      <c r="CF150" t="str">
        <f>IF([1]Sheet1!CG150="","",[1]Sheet1!CG150)</f>
        <v>Long Buildup</v>
      </c>
      <c r="CG150">
        <f>IF([1]Sheet1!CH150="","",[1]Sheet1!CH150)</f>
        <v>75.790000000000006</v>
      </c>
      <c r="CH150" t="str">
        <f>IF([1]Sheet1!CI150="","",[1]Sheet1!CI150)</f>
        <v>NSE:ASHOKLEY1!</v>
      </c>
      <c r="CI150">
        <f>IF([1]Sheet1!CJ150="","",[1]Sheet1!CJ150)</f>
        <v>132</v>
      </c>
      <c r="CJ150">
        <f>IF([1]Sheet1!CK150="","",[1]Sheet1!CK150)</f>
        <v>175.55</v>
      </c>
      <c r="CK150">
        <f>IF([1]Sheet1!CL150="","",[1]Sheet1!CL150)</f>
        <v>156</v>
      </c>
      <c r="CL150">
        <f>IF([1]Sheet1!CM150="","",[1]Sheet1!CM150)</f>
        <v>172.15</v>
      </c>
      <c r="CM150" t="str">
        <f>IF([1]Sheet1!CN150="","",[1]Sheet1!CN150)</f>
        <v>Buy</v>
      </c>
      <c r="CN150" t="str">
        <f>IF([1]Sheet1!CO150="","",[1]Sheet1!CO150)</f>
        <v>LAST_WINNER</v>
      </c>
      <c r="CO150">
        <f>IF([1]Sheet1!CP150="","",[1]Sheet1!CP150)</f>
        <v>5</v>
      </c>
      <c r="CP150">
        <f>IF([1]Sheet1!CQ150="","",[1]Sheet1!CQ150)</f>
        <v>170</v>
      </c>
      <c r="CQ150" t="str">
        <f>IF([1]Sheet1!CR150="","",[1]Sheet1!CR150)</f>
        <v>BEARISH</v>
      </c>
      <c r="CR150" t="str">
        <f>IF([1]Sheet1!CS150="","",[1]Sheet1!CS150)</f>
        <v>BULLISH</v>
      </c>
      <c r="CS150" t="b">
        <f>IF([1]Sheet1!CT150="","",[1]Sheet1!CT150)</f>
        <v>0</v>
      </c>
      <c r="CT150" t="str">
        <f>IF([1]Sheet1!CU150="","",[1]Sheet1!CU150)</f>
        <v>BEARISH_ALIGNMENT</v>
      </c>
      <c r="CU150" t="str">
        <f>IF([1]Sheet1!CV150="","",[1]Sheet1!CV150)</f>
        <v>na</v>
      </c>
      <c r="CV150" t="str">
        <f>IF([1]Sheet1!CW150="","",[1]Sheet1!CW150)</f>
        <v>BULLISH</v>
      </c>
      <c r="CW150">
        <f>IF([1]Sheet1!CX150="","",[1]Sheet1!CX150)</f>
        <v>23</v>
      </c>
      <c r="CX150">
        <f>IF([1]Sheet1!CY150="","",[1]Sheet1!CY150)</f>
        <v>30</v>
      </c>
      <c r="CY150" t="b">
        <f>IF([1]Sheet1!CZ150="","",[1]Sheet1!CZ150)</f>
        <v>0</v>
      </c>
      <c r="CZ150">
        <f>IF([1]Sheet1!DA150="","",[1]Sheet1!DA150)</f>
        <v>80.739999999999995</v>
      </c>
      <c r="DA150">
        <f>IF([1]Sheet1!DB150="","",[1]Sheet1!DB150)</f>
        <v>79.27</v>
      </c>
      <c r="DB150" t="str">
        <f>IF([1]Sheet1!DC150="","",[1]Sheet1!DC150)</f>
        <v>POTENTIAL_ENTRANT</v>
      </c>
      <c r="DC150" t="b">
        <f t="shared" si="8"/>
        <v>0</v>
      </c>
      <c r="DD150" t="b">
        <f t="shared" si="9"/>
        <v>0</v>
      </c>
      <c r="DE150" t="b">
        <f t="shared" si="10"/>
        <v>0</v>
      </c>
      <c r="DF150" t="b">
        <f t="shared" si="11"/>
        <v>0</v>
      </c>
      <c r="DG150" t="str">
        <f>IF([1]Sheet1!DH150="","",[1]Sheet1!DH150)</f>
        <v/>
      </c>
    </row>
    <row r="151" spans="1:111" x14ac:dyDescent="0.25">
      <c r="A151" t="str">
        <f>IF([1]Sheet1!B151="","",[1]Sheet1!B151)</f>
        <v>BEL</v>
      </c>
      <c r="B151">
        <f>IF([1]Sheet1!C151="","",[1]Sheet1!C151)</f>
        <v>5700</v>
      </c>
      <c r="C151">
        <f>IF([1]Sheet1!D151="","",[1]Sheet1!D151)</f>
        <v>2.5</v>
      </c>
      <c r="D151">
        <f>IF([1]Sheet1!E151="","",[1]Sheet1!E151)</f>
        <v>171000</v>
      </c>
      <c r="E151" t="str">
        <f>IF([1]Sheet1!F151="","",[1]Sheet1!F151)</f>
        <v>Electronic Technology</v>
      </c>
      <c r="F151" t="str">
        <f>IF([1]Sheet1!G151="","",[1]Sheet1!G151)</f>
        <v>Aerospace &amp; Defense</v>
      </c>
      <c r="G151" t="str">
        <f>IF([1]Sheet1!H151="","",[1]Sheet1!H151)</f>
        <v xml:space="preserve">BHARAT ELECTRONICS LTD              </v>
      </c>
      <c r="H151" t="str">
        <f>IF([1]Sheet1!I151="","",[1]Sheet1!I151)</f>
        <v>BEL</v>
      </c>
      <c r="I151" t="str">
        <f>IF([1]Sheet1!J151="","",[1]Sheet1!J151)</f>
        <v>NSE:BEL!1</v>
      </c>
      <c r="J151" t="str">
        <f>IF([1]Sheet1!K151="","",[1]Sheet1!K151)</f>
        <v>Bharat Electronics Ltd.</v>
      </c>
      <c r="K151" t="str">
        <f>IF([1]Sheet1!L151="","",[1]Sheet1!L151)</f>
        <v>#00a25b49</v>
      </c>
      <c r="L151">
        <f>IF([1]Sheet1!M151="","",[1]Sheet1!M151)</f>
        <v>193.1</v>
      </c>
      <c r="M151">
        <f>IF([1]Sheet1!N151="","",[1]Sheet1!N151)</f>
        <v>0.57291669999999995</v>
      </c>
      <c r="N151">
        <f>IF([1]Sheet1!O151="","",[1]Sheet1!O151)</f>
        <v>1.1000000000000001</v>
      </c>
      <c r="O151">
        <f>IF([1]Sheet1!P151="","",[1]Sheet1!P151)</f>
        <v>63498000</v>
      </c>
      <c r="P151">
        <f>IF([1]Sheet1!Q151="","",[1]Sheet1!Q151)</f>
        <v>-10.197501000000001</v>
      </c>
      <c r="Q151">
        <f>IF([1]Sheet1!R151="","",[1]Sheet1!R151)</f>
        <v>-7210500</v>
      </c>
      <c r="R151">
        <f>IF([1]Sheet1!S151="","",[1]Sheet1!S151)</f>
        <v>4145</v>
      </c>
      <c r="S151">
        <f>IF([1]Sheet1!T151="","",[1]Sheet1!T151)</f>
        <v>0.57291669999999995</v>
      </c>
      <c r="T151">
        <f>IF([1]Sheet1!U151="","",[1]Sheet1!U151)</f>
        <v>-1743</v>
      </c>
      <c r="U151" t="str">
        <f>IF([1]Sheet1!V151="","",[1]Sheet1!V151)</f>
        <v>Short Covering</v>
      </c>
      <c r="V151">
        <f>IF([1]Sheet1!W151="","",[1]Sheet1!W151)</f>
        <v>192.5</v>
      </c>
      <c r="W151">
        <f>IF([1]Sheet1!X151="","",[1]Sheet1!X151)</f>
        <v>190</v>
      </c>
      <c r="X151">
        <f>IF([1]Sheet1!Y151="","",[1]Sheet1!Y151)</f>
        <v>187.5</v>
      </c>
      <c r="Y151">
        <f>IF([1]Sheet1!Z151="","",[1]Sheet1!Z151)</f>
        <v>185</v>
      </c>
      <c r="Z151">
        <f>IF([1]Sheet1!AA151="","",[1]Sheet1!AA151)</f>
        <v>182.5</v>
      </c>
      <c r="AA151">
        <f>IF([1]Sheet1!AB151="","",[1]Sheet1!AB151)</f>
        <v>195</v>
      </c>
      <c r="AB151">
        <f>IF([1]Sheet1!AC151="","",[1]Sheet1!AC151)</f>
        <v>197.5</v>
      </c>
      <c r="AC151">
        <f>IF([1]Sheet1!AD151="","",[1]Sheet1!AD151)</f>
        <v>200</v>
      </c>
      <c r="AD151">
        <f>IF([1]Sheet1!AE151="","",[1]Sheet1!AE151)</f>
        <v>202.5</v>
      </c>
      <c r="AE151" t="str">
        <f>IF([1]Sheet1!AF151="","",[1]Sheet1!AF151)</f>
        <v>191.85</v>
      </c>
      <c r="AF151" t="str">
        <f>IF([1]Sheet1!AG151="","",[1]Sheet1!AG151)</f>
        <v>193.00</v>
      </c>
      <c r="AG151" t="str">
        <f>IF([1]Sheet1!AH151="","",[1]Sheet1!AH151)</f>
        <v>1.15</v>
      </c>
      <c r="AH151" t="str">
        <f>IF([1]Sheet1!AI151="","",[1]Sheet1!AI151)</f>
        <v>0.60</v>
      </c>
      <c r="AI151" t="str">
        <f>IF([1]Sheet1!AJ151="","",[1]Sheet1!AJ151)</f>
        <v>193.00</v>
      </c>
      <c r="AJ151">
        <f>IF([1]Sheet1!AK151="","",[1]Sheet1!AK151)</f>
        <v>80166</v>
      </c>
      <c r="AK151" t="str">
        <f>IF([1]Sheet1!AL151="","",[1]Sheet1!AL151)</f>
        <v>1.55</v>
      </c>
      <c r="AL151" t="str">
        <f>IF([1]Sheet1!AM151="","",[1]Sheet1!AM151)</f>
        <v>-</v>
      </c>
      <c r="AM151" t="str">
        <f>IF([1]Sheet1!AN151="","",[1]Sheet1!AN151)</f>
        <v>-</v>
      </c>
      <c r="AN151" t="str">
        <f>IF([1]Sheet1!AO151="","",[1]Sheet1!AO151)</f>
        <v>-</v>
      </c>
      <c r="AO151" t="str">
        <f>IF([1]Sheet1!AP151="","",[1]Sheet1!AP151)</f>
        <v>VR10</v>
      </c>
      <c r="AP151" t="b">
        <f>IF([1]Sheet1!AQ151="","",[1]Sheet1!AQ151)</f>
        <v>1</v>
      </c>
      <c r="AQ151">
        <f>IF([1]Sheet1!AR151="","",[1]Sheet1!AR151)</f>
        <v>0</v>
      </c>
      <c r="AR151">
        <f>IF([1]Sheet1!AS151="","",[1]Sheet1!AS151)</f>
        <v>0</v>
      </c>
      <c r="AS151">
        <f>IF([1]Sheet1!AT151="","",[1]Sheet1!AT151)</f>
        <v>0</v>
      </c>
      <c r="AT151">
        <f>IF([1]Sheet1!AU151="","",[1]Sheet1!AU151)</f>
        <v>0</v>
      </c>
      <c r="AU151">
        <f>IF([1]Sheet1!AV151="","",[1]Sheet1!AV151)</f>
        <v>0</v>
      </c>
      <c r="AV151">
        <f>IF([1]Sheet1!AW151="","",[1]Sheet1!AW151)</f>
        <v>0</v>
      </c>
      <c r="AW151">
        <f>IF([1]Sheet1!AX151="","",[1]Sheet1!AX151)</f>
        <v>0</v>
      </c>
      <c r="AX151">
        <f>IF([1]Sheet1!AY151="","",[1]Sheet1!AY151)</f>
        <v>0</v>
      </c>
      <c r="AY151">
        <f>IF([1]Sheet1!AZ151="","",[1]Sheet1!AZ151)</f>
        <v>0</v>
      </c>
      <c r="AZ151" t="b">
        <f>IF([1]Sheet1!BA151="","",[1]Sheet1!BA151)</f>
        <v>0</v>
      </c>
      <c r="BA151" t="b">
        <f>IF([1]Sheet1!BB151="","",[1]Sheet1!BB151)</f>
        <v>0</v>
      </c>
      <c r="BB151" t="b">
        <f>IF([1]Sheet1!BC151="","",[1]Sheet1!BC151)</f>
        <v>0</v>
      </c>
      <c r="BC151" t="b">
        <f>IF([1]Sheet1!BD151="","",[1]Sheet1!BD151)</f>
        <v>0</v>
      </c>
      <c r="BD151">
        <f>IF([1]Sheet1!BE151="","",[1]Sheet1!BE151)</f>
        <v>30.07</v>
      </c>
      <c r="BE151">
        <f>IF([1]Sheet1!BF151="","",[1]Sheet1!BF151)</f>
        <v>32.21</v>
      </c>
      <c r="BF151">
        <f>IF([1]Sheet1!BG151="","",[1]Sheet1!BG151)</f>
        <v>-21.11</v>
      </c>
      <c r="BG151">
        <f>IF([1]Sheet1!BH151="","",[1]Sheet1!BH151)</f>
        <v>59.68</v>
      </c>
      <c r="BH151">
        <f>IF([1]Sheet1!BI151="","",[1]Sheet1!BI151)</f>
        <v>44.44</v>
      </c>
      <c r="BI151">
        <f>IF([1]Sheet1!BJ151="","",[1]Sheet1!BJ151)</f>
        <v>44.16</v>
      </c>
      <c r="BJ151" t="b">
        <f>IF([1]Sheet1!BK151="","",[1]Sheet1!BK151)</f>
        <v>1</v>
      </c>
      <c r="BK151">
        <f>IF([1]Sheet1!BL151="","",[1]Sheet1!BL151)</f>
        <v>0.6</v>
      </c>
      <c r="BL151">
        <f>IF([1]Sheet1!BM151="","",[1]Sheet1!BM151)</f>
        <v>11.05</v>
      </c>
      <c r="BM151">
        <f>IF([1]Sheet1!BN151="","",[1]Sheet1!BN151)</f>
        <v>34.340000000000003</v>
      </c>
      <c r="BN151" t="str">
        <f>IF([1]Sheet1!BO151="","",[1]Sheet1!BO151)</f>
        <v>2024-01-29</v>
      </c>
      <c r="BO151" t="str">
        <f>IF([1]Sheet1!BP151="","",[1]Sheet1!BP151)</f>
        <v>CAPITAL GOODS</v>
      </c>
      <c r="BP151">
        <f>IF([1]Sheet1!BQ151="","",[1]Sheet1!BQ151)</f>
        <v>193.3</v>
      </c>
      <c r="BQ151">
        <f>IF([1]Sheet1!BR151="","",[1]Sheet1!BR151)</f>
        <v>2.4300000000000002</v>
      </c>
      <c r="BR151">
        <f>IF([1]Sheet1!BS151="","",[1]Sheet1!BS151)</f>
        <v>1.3</v>
      </c>
      <c r="BS151">
        <f>IF([1]Sheet1!BT151="","",[1]Sheet1!BT151)</f>
        <v>0.68</v>
      </c>
      <c r="BT151" t="b">
        <f>IF([1]Sheet1!BU151="","",[1]Sheet1!BU151)</f>
        <v>0</v>
      </c>
      <c r="BU151" t="b">
        <f>IF([1]Sheet1!BV151="","",[1]Sheet1!BV151)</f>
        <v>1</v>
      </c>
      <c r="BV151" t="str">
        <f>IF([1]Sheet1!BW151="","",[1]Sheet1!BW151)</f>
        <v>BULLISH</v>
      </c>
      <c r="BW151">
        <f>IF([1]Sheet1!BX151="","",[1]Sheet1!BX151)</f>
        <v>13.48</v>
      </c>
      <c r="BX151">
        <f>IF([1]Sheet1!BY151="","",[1]Sheet1!BY151)</f>
        <v>2.14</v>
      </c>
      <c r="BY151">
        <f>IF([1]Sheet1!BZ151="","",[1]Sheet1!BZ151)</f>
        <v>84.68</v>
      </c>
      <c r="BZ151">
        <f>IF([1]Sheet1!CA151="","",[1]Sheet1!CA151)</f>
        <v>193.3</v>
      </c>
      <c r="CA151">
        <f>IF([1]Sheet1!CB151="","",[1]Sheet1!CB151)</f>
        <v>-21.14</v>
      </c>
      <c r="CB151" t="str">
        <f>IF([1]Sheet1!CC151="","",[1]Sheet1!CC151)</f>
        <v>Significant Long Buildup</v>
      </c>
      <c r="CC151">
        <f>IF([1]Sheet1!CD151="","",[1]Sheet1!CD151)</f>
        <v>5.84</v>
      </c>
      <c r="CD151">
        <f>IF([1]Sheet1!CE151="","",[1]Sheet1!CE151)</f>
        <v>0.68</v>
      </c>
      <c r="CE151">
        <f>IF([1]Sheet1!CF151="","",[1]Sheet1!CF151)</f>
        <v>-26.1</v>
      </c>
      <c r="CF151" t="str">
        <f>IF([1]Sheet1!CG151="","",[1]Sheet1!CG151)</f>
        <v>Long Buildup</v>
      </c>
      <c r="CG151">
        <f>IF([1]Sheet1!CH151="","",[1]Sheet1!CH151)</f>
        <v>98.81</v>
      </c>
      <c r="CH151" t="str">
        <f>IF([1]Sheet1!CI151="","",[1]Sheet1!CI151)</f>
        <v>NSE:BEL1!</v>
      </c>
      <c r="CI151">
        <f>IF([1]Sheet1!CJ151="","",[1]Sheet1!CJ151)</f>
        <v>13</v>
      </c>
      <c r="CJ151">
        <f>IF([1]Sheet1!CK151="","",[1]Sheet1!CK151)</f>
        <v>191.6</v>
      </c>
      <c r="CK151">
        <f>IF([1]Sheet1!CL151="","",[1]Sheet1!CL151)</f>
        <v>499</v>
      </c>
      <c r="CL151">
        <f>IF([1]Sheet1!CM151="","",[1]Sheet1!CM151)</f>
        <v>136.35</v>
      </c>
      <c r="CM151" t="str">
        <f>IF([1]Sheet1!CN151="","",[1]Sheet1!CN151)</f>
        <v>Buy</v>
      </c>
      <c r="CN151" t="str">
        <f>IF([1]Sheet1!CO151="","",[1]Sheet1!CO151)</f>
        <v>LAST_LOSER</v>
      </c>
      <c r="CO151">
        <f>IF([1]Sheet1!CP151="","",[1]Sheet1!CP151)</f>
        <v>15</v>
      </c>
      <c r="CP151">
        <f>IF([1]Sheet1!CQ151="","",[1]Sheet1!CQ151)</f>
        <v>182.5</v>
      </c>
      <c r="CQ151" t="str">
        <f>IF([1]Sheet1!CR151="","",[1]Sheet1!CR151)</f>
        <v>BULLISH</v>
      </c>
      <c r="CR151" t="str">
        <f>IF([1]Sheet1!CS151="","",[1]Sheet1!CS151)</f>
        <v>BULLISH</v>
      </c>
      <c r="CS151" t="b">
        <f>IF([1]Sheet1!CT151="","",[1]Sheet1!CT151)</f>
        <v>1</v>
      </c>
      <c r="CT151" t="str">
        <f>IF([1]Sheet1!CU151="","",[1]Sheet1!CU151)</f>
        <v>BULLISH_ALIGNMENT</v>
      </c>
      <c r="CU151" t="str">
        <f>IF([1]Sheet1!CV151="","",[1]Sheet1!CV151)</f>
        <v>BULLISH_ALIGNMENT</v>
      </c>
      <c r="CV151" t="str">
        <f>IF([1]Sheet1!CW151="","",[1]Sheet1!CW151)</f>
        <v>BULLISH</v>
      </c>
      <c r="CW151">
        <f>IF([1]Sheet1!CX151="","",[1]Sheet1!CX151)</f>
        <v>3</v>
      </c>
      <c r="CX151">
        <f>IF([1]Sheet1!CY151="","",[1]Sheet1!CY151)</f>
        <v>32</v>
      </c>
      <c r="CY151" t="b">
        <f>IF([1]Sheet1!CZ151="","",[1]Sheet1!CZ151)</f>
        <v>1</v>
      </c>
      <c r="CZ151">
        <f>IF([1]Sheet1!DA151="","",[1]Sheet1!DA151)</f>
        <v>24.95</v>
      </c>
      <c r="DA151">
        <f>IF([1]Sheet1!DB151="","",[1]Sheet1!DB151)</f>
        <v>26.26</v>
      </c>
      <c r="DB151" t="str">
        <f>IF([1]Sheet1!DC151="","",[1]Sheet1!DC151)</f>
        <v/>
      </c>
      <c r="DC151" t="b">
        <f t="shared" si="8"/>
        <v>1</v>
      </c>
      <c r="DD151" t="b">
        <f t="shared" si="9"/>
        <v>0</v>
      </c>
      <c r="DE151" t="b">
        <f t="shared" si="10"/>
        <v>1</v>
      </c>
      <c r="DF151" t="b">
        <f t="shared" si="11"/>
        <v>0</v>
      </c>
      <c r="DG151" t="str">
        <f>IF([1]Sheet1!DH151="","",[1]Sheet1!DH151)</f>
        <v/>
      </c>
    </row>
    <row r="152" spans="1:111" x14ac:dyDescent="0.25">
      <c r="A152" t="str">
        <f>IF([1]Sheet1!B152="","",[1]Sheet1!B152)</f>
        <v>DELTACORP</v>
      </c>
      <c r="B152">
        <f>IF([1]Sheet1!C152="","",[1]Sheet1!C152)</f>
        <v>3000</v>
      </c>
      <c r="C152">
        <f>IF([1]Sheet1!D152="","",[1]Sheet1!D152)</f>
        <v>2.5</v>
      </c>
      <c r="D152">
        <f>IF([1]Sheet1!E152="","",[1]Sheet1!E152)</f>
        <v>150000</v>
      </c>
      <c r="E152" t="str">
        <f>IF([1]Sheet1!F152="","",[1]Sheet1!F152)</f>
        <v>Consumer Services</v>
      </c>
      <c r="F152" t="str">
        <f>IF([1]Sheet1!G152="","",[1]Sheet1!G152)</f>
        <v>Movies/Entertainment</v>
      </c>
      <c r="G152" t="str">
        <f>IF([1]Sheet1!H152="","",[1]Sheet1!H152)</f>
        <v xml:space="preserve">DELTA CORP LIMITED                  </v>
      </c>
      <c r="H152" t="str">
        <f>IF([1]Sheet1!I152="","",[1]Sheet1!I152)</f>
        <v>DELTACORP</v>
      </c>
      <c r="I152" t="str">
        <f>IF([1]Sheet1!J152="","",[1]Sheet1!J152)</f>
        <v>NSE:DELTACORP!1</v>
      </c>
      <c r="J152" t="str">
        <f>IF([1]Sheet1!K152="","",[1]Sheet1!K152)</f>
        <v>Delta Corp Ltd.</v>
      </c>
      <c r="K152" t="str">
        <f>IF([1]Sheet1!L152="","",[1]Sheet1!L152)</f>
        <v>#00a25b49</v>
      </c>
      <c r="L152">
        <f>IF([1]Sheet1!M152="","",[1]Sheet1!M152)</f>
        <v>145.1</v>
      </c>
      <c r="M152">
        <f>IF([1]Sheet1!N152="","",[1]Sheet1!N152)</f>
        <v>0.58925479999999997</v>
      </c>
      <c r="N152">
        <f>IF([1]Sheet1!O152="","",[1]Sheet1!O152)</f>
        <v>0.85</v>
      </c>
      <c r="O152">
        <f>IF([1]Sheet1!P152="","",[1]Sheet1!P152)</f>
        <v>13818000</v>
      </c>
      <c r="P152">
        <f>IF([1]Sheet1!Q152="","",[1]Sheet1!Q152)</f>
        <v>-8.6767899999999995E-2</v>
      </c>
      <c r="Q152">
        <f>IF([1]Sheet1!R152="","",[1]Sheet1!R152)</f>
        <v>-12000</v>
      </c>
      <c r="R152">
        <f>IF([1]Sheet1!S152="","",[1]Sheet1!S152)</f>
        <v>13</v>
      </c>
      <c r="S152">
        <f>IF([1]Sheet1!T152="","",[1]Sheet1!T152)</f>
        <v>0.58925479999999997</v>
      </c>
      <c r="T152">
        <f>IF([1]Sheet1!U152="","",[1]Sheet1!U152)</f>
        <v>-38</v>
      </c>
      <c r="U152" t="str">
        <f>IF([1]Sheet1!V152="","",[1]Sheet1!V152)</f>
        <v>Short Covering</v>
      </c>
      <c r="V152">
        <f>IF([1]Sheet1!W152="","",[1]Sheet1!W152)</f>
        <v>145</v>
      </c>
      <c r="W152">
        <f>IF([1]Sheet1!X152="","",[1]Sheet1!X152)</f>
        <v>142.5</v>
      </c>
      <c r="X152">
        <f>IF([1]Sheet1!Y152="","",[1]Sheet1!Y152)</f>
        <v>140</v>
      </c>
      <c r="Y152">
        <f>IF([1]Sheet1!Z152="","",[1]Sheet1!Z152)</f>
        <v>137.5</v>
      </c>
      <c r="Z152">
        <f>IF([1]Sheet1!AA152="","",[1]Sheet1!AA152)</f>
        <v>135</v>
      </c>
      <c r="AA152">
        <f>IF([1]Sheet1!AB152="","",[1]Sheet1!AB152)</f>
        <v>147.5</v>
      </c>
      <c r="AB152">
        <f>IF([1]Sheet1!AC152="","",[1]Sheet1!AC152)</f>
        <v>150</v>
      </c>
      <c r="AC152">
        <f>IF([1]Sheet1!AD152="","",[1]Sheet1!AD152)</f>
        <v>152.5</v>
      </c>
      <c r="AD152">
        <f>IF([1]Sheet1!AE152="","",[1]Sheet1!AE152)</f>
        <v>155</v>
      </c>
      <c r="AE152" t="str">
        <f>IF([1]Sheet1!AF152="","",[1]Sheet1!AF152)</f>
        <v>144.75</v>
      </c>
      <c r="AF152" t="str">
        <f>IF([1]Sheet1!AG152="","",[1]Sheet1!AG152)</f>
        <v>145.15</v>
      </c>
      <c r="AG152" t="str">
        <f>IF([1]Sheet1!AH152="","",[1]Sheet1!AH152)</f>
        <v>0.40</v>
      </c>
      <c r="AH152" t="str">
        <f>IF([1]Sheet1!AI152="","",[1]Sheet1!AI152)</f>
        <v>0.28</v>
      </c>
      <c r="AI152" t="str">
        <f>IF([1]Sheet1!AJ152="","",[1]Sheet1!AJ152)</f>
        <v>145.15</v>
      </c>
      <c r="AJ152">
        <f>IF([1]Sheet1!AK152="","",[1]Sheet1!AK152)</f>
        <v>2856</v>
      </c>
      <c r="AK152" t="str">
        <f>IF([1]Sheet1!AL152="","",[1]Sheet1!AL152)</f>
        <v>0.04</v>
      </c>
      <c r="AL152" t="str">
        <f>IF([1]Sheet1!AM152="","",[1]Sheet1!AM152)</f>
        <v>-</v>
      </c>
      <c r="AM152" t="str">
        <f>IF([1]Sheet1!AN152="","",[1]Sheet1!AN152)</f>
        <v>-</v>
      </c>
      <c r="AN152" t="str">
        <f>IF([1]Sheet1!AO152="","",[1]Sheet1!AO152)</f>
        <v>-</v>
      </c>
      <c r="AO152" t="str">
        <f>IF([1]Sheet1!AP152="","",[1]Sheet1!AP152)</f>
        <v>VR70</v>
      </c>
      <c r="AP152" t="b">
        <f>IF([1]Sheet1!AQ152="","",[1]Sheet1!AQ152)</f>
        <v>0</v>
      </c>
      <c r="AQ152">
        <f>IF([1]Sheet1!AR152="","",[1]Sheet1!AR152)</f>
        <v>0</v>
      </c>
      <c r="AR152">
        <f>IF([1]Sheet1!AS152="","",[1]Sheet1!AS152)</f>
        <v>0</v>
      </c>
      <c r="AS152">
        <f>IF([1]Sheet1!AT152="","",[1]Sheet1!AT152)</f>
        <v>0</v>
      </c>
      <c r="AT152">
        <f>IF([1]Sheet1!AU152="","",[1]Sheet1!AU152)</f>
        <v>0</v>
      </c>
      <c r="AU152">
        <f>IF([1]Sheet1!AV152="","",[1]Sheet1!AV152)</f>
        <v>0</v>
      </c>
      <c r="AV152">
        <f>IF([1]Sheet1!AW152="","",[1]Sheet1!AW152)</f>
        <v>0</v>
      </c>
      <c r="AW152">
        <f>IF([1]Sheet1!AX152="","",[1]Sheet1!AX152)</f>
        <v>0</v>
      </c>
      <c r="AX152">
        <f>IF([1]Sheet1!AY152="","",[1]Sheet1!AY152)</f>
        <v>0</v>
      </c>
      <c r="AY152">
        <f>IF([1]Sheet1!AZ152="","",[1]Sheet1!AZ152)</f>
        <v>0</v>
      </c>
      <c r="AZ152" t="b">
        <f>IF([1]Sheet1!BA152="","",[1]Sheet1!BA152)</f>
        <v>0</v>
      </c>
      <c r="BA152" t="b">
        <f>IF([1]Sheet1!BB152="","",[1]Sheet1!BB152)</f>
        <v>0</v>
      </c>
      <c r="BB152" t="b">
        <f>IF([1]Sheet1!BC152="","",[1]Sheet1!BC152)</f>
        <v>0</v>
      </c>
      <c r="BC152" t="b">
        <f>IF([1]Sheet1!BD152="","",[1]Sheet1!BD152)</f>
        <v>0</v>
      </c>
      <c r="BD152">
        <f>IF([1]Sheet1!BE152="","",[1]Sheet1!BE152)</f>
        <v>67.12</v>
      </c>
      <c r="BE152">
        <f>IF([1]Sheet1!BF152="","",[1]Sheet1!BF152)</f>
        <v>62.05</v>
      </c>
      <c r="BF152">
        <f>IF([1]Sheet1!BG152="","",[1]Sheet1!BG152)</f>
        <v>-1.1499999999999999</v>
      </c>
      <c r="BG152">
        <f>IF([1]Sheet1!BH152="","",[1]Sheet1!BH152)</f>
        <v>93.83</v>
      </c>
      <c r="BH152">
        <f>IF([1]Sheet1!BI152="","",[1]Sheet1!BI152)</f>
        <v>90.48</v>
      </c>
      <c r="BI152">
        <f>IF([1]Sheet1!BJ152="","",[1]Sheet1!BJ152)</f>
        <v>58.39</v>
      </c>
      <c r="BJ152" t="b">
        <f>IF([1]Sheet1!BK152="","",[1]Sheet1!BK152)</f>
        <v>0</v>
      </c>
      <c r="BK152">
        <f>IF([1]Sheet1!BL152="","",[1]Sheet1!BL152)</f>
        <v>0.65</v>
      </c>
      <c r="BL152">
        <f>IF([1]Sheet1!BM152="","",[1]Sheet1!BM152)</f>
        <v>13.97</v>
      </c>
      <c r="BM152">
        <f>IF([1]Sheet1!BN152="","",[1]Sheet1!BN152)</f>
        <v>56.97</v>
      </c>
      <c r="BN152">
        <f>IF([1]Sheet1!BO152="","",[1]Sheet1!BO152)</f>
        <v>0</v>
      </c>
      <c r="BO152" t="str">
        <f>IF([1]Sheet1!BP152="","",[1]Sheet1!BP152)</f>
        <v>CONSUMER SERVICES</v>
      </c>
      <c r="BP152">
        <f>IF([1]Sheet1!BQ152="","",[1]Sheet1!BQ152)</f>
        <v>145.1</v>
      </c>
      <c r="BQ152">
        <f>IF([1]Sheet1!BR152="","",[1]Sheet1!BR152)</f>
        <v>0</v>
      </c>
      <c r="BR152">
        <f>IF([1]Sheet1!BS152="","",[1]Sheet1!BS152)</f>
        <v>0.85</v>
      </c>
      <c r="BS152">
        <f>IF([1]Sheet1!BT152="","",[1]Sheet1!BT152)</f>
        <v>0.59</v>
      </c>
      <c r="BT152" t="b">
        <f>IF([1]Sheet1!BU152="","",[1]Sheet1!BU152)</f>
        <v>1</v>
      </c>
      <c r="BU152" t="b">
        <f>IF([1]Sheet1!BV152="","",[1]Sheet1!BV152)</f>
        <v>0</v>
      </c>
      <c r="BV152">
        <f>IF([1]Sheet1!BW152="","",[1]Sheet1!BW152)</f>
        <v>0</v>
      </c>
      <c r="BW152">
        <f>IF([1]Sheet1!BX152="","",[1]Sheet1!BX152)</f>
        <v>0</v>
      </c>
      <c r="BX152">
        <f>IF([1]Sheet1!BY152="","",[1]Sheet1!BY152)</f>
        <v>0</v>
      </c>
      <c r="BY152">
        <f>IF([1]Sheet1!BZ152="","",[1]Sheet1!BZ152)</f>
        <v>0</v>
      </c>
      <c r="BZ152">
        <f>IF([1]Sheet1!CA152="","",[1]Sheet1!CA152)</f>
        <v>0</v>
      </c>
      <c r="CA152">
        <f>IF([1]Sheet1!CB152="","",[1]Sheet1!CB152)</f>
        <v>0</v>
      </c>
      <c r="CB152">
        <f>IF([1]Sheet1!CC152="","",[1]Sheet1!CC152)</f>
        <v>0</v>
      </c>
      <c r="CC152">
        <f>IF([1]Sheet1!CD152="","",[1]Sheet1!CD152)</f>
        <v>0</v>
      </c>
      <c r="CD152">
        <f>IF([1]Sheet1!CE152="","",[1]Sheet1!CE152)</f>
        <v>0</v>
      </c>
      <c r="CE152">
        <f>IF([1]Sheet1!CF152="","",[1]Sheet1!CF152)</f>
        <v>0</v>
      </c>
      <c r="CF152">
        <f>IF([1]Sheet1!CG152="","",[1]Sheet1!CG152)</f>
        <v>0</v>
      </c>
      <c r="CG152">
        <f>IF([1]Sheet1!CH152="","",[1]Sheet1!CH152)</f>
        <v>0</v>
      </c>
      <c r="CH152" t="str">
        <f>IF([1]Sheet1!CI152="","",[1]Sheet1!CI152)</f>
        <v>NSE:DELTACORP1!</v>
      </c>
      <c r="CI152">
        <f>IF([1]Sheet1!CJ152="","",[1]Sheet1!CJ152)</f>
        <v>0</v>
      </c>
      <c r="CJ152">
        <f>IF([1]Sheet1!CK152="","",[1]Sheet1!CK152)</f>
        <v>0</v>
      </c>
      <c r="CK152">
        <f>IF([1]Sheet1!CL152="","",[1]Sheet1!CL152)</f>
        <v>0</v>
      </c>
      <c r="CL152">
        <f>IF([1]Sheet1!CM152="","",[1]Sheet1!CM152)</f>
        <v>0</v>
      </c>
      <c r="CM152">
        <f>IF([1]Sheet1!CN152="","",[1]Sheet1!CN152)</f>
        <v>0</v>
      </c>
      <c r="CN152">
        <f>IF([1]Sheet1!CO152="","",[1]Sheet1!CO152)</f>
        <v>0</v>
      </c>
      <c r="CO152">
        <f>IF([1]Sheet1!CP152="","",[1]Sheet1!CP152)</f>
        <v>0</v>
      </c>
      <c r="CP152">
        <f>IF([1]Sheet1!CQ152="","",[1]Sheet1!CQ152)</f>
        <v>0</v>
      </c>
      <c r="CQ152" t="str">
        <f>IF([1]Sheet1!CR152="","",[1]Sheet1!CR152)</f>
        <v>BEARISH</v>
      </c>
      <c r="CR152" t="str">
        <f>IF([1]Sheet1!CS152="","",[1]Sheet1!CS152)</f>
        <v>BEARISH</v>
      </c>
      <c r="CS152" t="b">
        <f>IF([1]Sheet1!CT152="","",[1]Sheet1!CT152)</f>
        <v>0</v>
      </c>
      <c r="CT152" t="str">
        <f>IF([1]Sheet1!CU152="","",[1]Sheet1!CU152)</f>
        <v>na</v>
      </c>
      <c r="CU152" t="str">
        <f>IF([1]Sheet1!CV152="","",[1]Sheet1!CV152)</f>
        <v>na</v>
      </c>
      <c r="CV152" t="str">
        <f>IF([1]Sheet1!CW152="","",[1]Sheet1!CW152)</f>
        <v>na</v>
      </c>
      <c r="CW152">
        <f>IF([1]Sheet1!CX152="","",[1]Sheet1!CX152)</f>
        <v>0</v>
      </c>
      <c r="CX152">
        <f>IF([1]Sheet1!CY152="","",[1]Sheet1!CY152)</f>
        <v>0</v>
      </c>
      <c r="CY152" t="b">
        <f>IF([1]Sheet1!CZ152="","",[1]Sheet1!CZ152)</f>
        <v>0</v>
      </c>
      <c r="CZ152">
        <f>IF([1]Sheet1!DA152="","",[1]Sheet1!DA152)</f>
        <v>81.81</v>
      </c>
      <c r="DA152">
        <f>IF([1]Sheet1!DB152="","",[1]Sheet1!DB152)</f>
        <v>82.79</v>
      </c>
      <c r="DB152" t="str">
        <f>IF([1]Sheet1!DC152="","",[1]Sheet1!DC152)</f>
        <v>BANNED</v>
      </c>
      <c r="DC152" t="b">
        <f t="shared" si="8"/>
        <v>0</v>
      </c>
      <c r="DD152" t="b">
        <f t="shared" si="9"/>
        <v>0</v>
      </c>
      <c r="DE152" t="b">
        <f t="shared" si="10"/>
        <v>0</v>
      </c>
      <c r="DF152" t="b">
        <f t="shared" si="11"/>
        <v>0</v>
      </c>
      <c r="DG152" t="str">
        <f>IF([1]Sheet1!DH152="","",[1]Sheet1!DH152)</f>
        <v/>
      </c>
    </row>
    <row r="153" spans="1:111" x14ac:dyDescent="0.25">
      <c r="A153" t="str">
        <f>IF([1]Sheet1!B153="","",[1]Sheet1!B153)</f>
        <v>DELTACORP</v>
      </c>
      <c r="B153">
        <f>IF([1]Sheet1!C153="","",[1]Sheet1!C153)</f>
        <v>3000</v>
      </c>
      <c r="C153">
        <f>IF([1]Sheet1!D153="","",[1]Sheet1!D153)</f>
        <v>2.5</v>
      </c>
      <c r="D153">
        <f>IF([1]Sheet1!E153="","",[1]Sheet1!E153)</f>
        <v>150000</v>
      </c>
      <c r="E153" t="str">
        <f>IF([1]Sheet1!F153="","",[1]Sheet1!F153)</f>
        <v>Consumer Services</v>
      </c>
      <c r="F153" t="str">
        <f>IF([1]Sheet1!G153="","",[1]Sheet1!G153)</f>
        <v>Movies/Entertainment</v>
      </c>
      <c r="G153" t="str">
        <f>IF([1]Sheet1!H153="","",[1]Sheet1!H153)</f>
        <v xml:space="preserve">DELTA CORP LIMITED                  </v>
      </c>
      <c r="H153" t="str">
        <f>IF([1]Sheet1!I153="","",[1]Sheet1!I153)</f>
        <v>DELTACORP</v>
      </c>
      <c r="I153" t="str">
        <f>IF([1]Sheet1!J153="","",[1]Sheet1!J153)</f>
        <v>NSE:DELTACORP!1</v>
      </c>
      <c r="J153" t="str">
        <f>IF([1]Sheet1!K153="","",[1]Sheet1!K153)</f>
        <v>Delta Corp Ltd.</v>
      </c>
      <c r="K153" t="str">
        <f>IF([1]Sheet1!L153="","",[1]Sheet1!L153)</f>
        <v>#00a25b49</v>
      </c>
      <c r="L153">
        <f>IF([1]Sheet1!M153="","",[1]Sheet1!M153)</f>
        <v>145.1</v>
      </c>
      <c r="M153">
        <f>IF([1]Sheet1!N153="","",[1]Sheet1!N153)</f>
        <v>0.58925479999999997</v>
      </c>
      <c r="N153">
        <f>IF([1]Sheet1!O153="","",[1]Sheet1!O153)</f>
        <v>0.85</v>
      </c>
      <c r="O153">
        <f>IF([1]Sheet1!P153="","",[1]Sheet1!P153)</f>
        <v>13818000</v>
      </c>
      <c r="P153">
        <f>IF([1]Sheet1!Q153="","",[1]Sheet1!Q153)</f>
        <v>-8.6767899999999995E-2</v>
      </c>
      <c r="Q153">
        <f>IF([1]Sheet1!R153="","",[1]Sheet1!R153)</f>
        <v>-12000</v>
      </c>
      <c r="R153">
        <f>IF([1]Sheet1!S153="","",[1]Sheet1!S153)</f>
        <v>13</v>
      </c>
      <c r="S153">
        <f>IF([1]Sheet1!T153="","",[1]Sheet1!T153)</f>
        <v>0.58925479999999997</v>
      </c>
      <c r="T153">
        <f>IF([1]Sheet1!U153="","",[1]Sheet1!U153)</f>
        <v>-38</v>
      </c>
      <c r="U153" t="str">
        <f>IF([1]Sheet1!V153="","",[1]Sheet1!V153)</f>
        <v>Short Covering</v>
      </c>
      <c r="V153">
        <f>IF([1]Sheet1!W153="","",[1]Sheet1!W153)</f>
        <v>145</v>
      </c>
      <c r="W153">
        <f>IF([1]Sheet1!X153="","",[1]Sheet1!X153)</f>
        <v>142.5</v>
      </c>
      <c r="X153">
        <f>IF([1]Sheet1!Y153="","",[1]Sheet1!Y153)</f>
        <v>140</v>
      </c>
      <c r="Y153">
        <f>IF([1]Sheet1!Z153="","",[1]Sheet1!Z153)</f>
        <v>137.5</v>
      </c>
      <c r="Z153">
        <f>IF([1]Sheet1!AA153="","",[1]Sheet1!AA153)</f>
        <v>135</v>
      </c>
      <c r="AA153">
        <f>IF([1]Sheet1!AB153="","",[1]Sheet1!AB153)</f>
        <v>147.5</v>
      </c>
      <c r="AB153">
        <f>IF([1]Sheet1!AC153="","",[1]Sheet1!AC153)</f>
        <v>150</v>
      </c>
      <c r="AC153">
        <f>IF([1]Sheet1!AD153="","",[1]Sheet1!AD153)</f>
        <v>152.5</v>
      </c>
      <c r="AD153">
        <f>IF([1]Sheet1!AE153="","",[1]Sheet1!AE153)</f>
        <v>155</v>
      </c>
      <c r="AE153" t="str">
        <f>IF([1]Sheet1!AF153="","",[1]Sheet1!AF153)</f>
        <v>144.75</v>
      </c>
      <c r="AF153" t="str">
        <f>IF([1]Sheet1!AG153="","",[1]Sheet1!AG153)</f>
        <v>145.15</v>
      </c>
      <c r="AG153" t="str">
        <f>IF([1]Sheet1!AH153="","",[1]Sheet1!AH153)</f>
        <v>0.40</v>
      </c>
      <c r="AH153" t="str">
        <f>IF([1]Sheet1!AI153="","",[1]Sheet1!AI153)</f>
        <v>0.28</v>
      </c>
      <c r="AI153" t="str">
        <f>IF([1]Sheet1!AJ153="","",[1]Sheet1!AJ153)</f>
        <v>145.15</v>
      </c>
      <c r="AJ153">
        <f>IF([1]Sheet1!AK153="","",[1]Sheet1!AK153)</f>
        <v>2856</v>
      </c>
      <c r="AK153" t="str">
        <f>IF([1]Sheet1!AL153="","",[1]Sheet1!AL153)</f>
        <v>0.04</v>
      </c>
      <c r="AL153" t="str">
        <f>IF([1]Sheet1!AM153="","",[1]Sheet1!AM153)</f>
        <v>-</v>
      </c>
      <c r="AM153" t="str">
        <f>IF([1]Sheet1!AN153="","",[1]Sheet1!AN153)</f>
        <v>-</v>
      </c>
      <c r="AN153" t="str">
        <f>IF([1]Sheet1!AO153="","",[1]Sheet1!AO153)</f>
        <v>-</v>
      </c>
      <c r="AO153" t="str">
        <f>IF([1]Sheet1!AP153="","",[1]Sheet1!AP153)</f>
        <v>VR70</v>
      </c>
      <c r="AP153" t="b">
        <f>IF([1]Sheet1!AQ153="","",[1]Sheet1!AQ153)</f>
        <v>0</v>
      </c>
      <c r="AQ153">
        <f>IF([1]Sheet1!AR153="","",[1]Sheet1!AR153)</f>
        <v>0</v>
      </c>
      <c r="AR153">
        <f>IF([1]Sheet1!AS153="","",[1]Sheet1!AS153)</f>
        <v>0</v>
      </c>
      <c r="AS153">
        <f>IF([1]Sheet1!AT153="","",[1]Sheet1!AT153)</f>
        <v>0</v>
      </c>
      <c r="AT153">
        <f>IF([1]Sheet1!AU153="","",[1]Sheet1!AU153)</f>
        <v>0</v>
      </c>
      <c r="AU153">
        <f>IF([1]Sheet1!AV153="","",[1]Sheet1!AV153)</f>
        <v>0</v>
      </c>
      <c r="AV153">
        <f>IF([1]Sheet1!AW153="","",[1]Sheet1!AW153)</f>
        <v>0</v>
      </c>
      <c r="AW153">
        <f>IF([1]Sheet1!AX153="","",[1]Sheet1!AX153)</f>
        <v>0</v>
      </c>
      <c r="AX153">
        <f>IF([1]Sheet1!AY153="","",[1]Sheet1!AY153)</f>
        <v>0</v>
      </c>
      <c r="AY153">
        <f>IF([1]Sheet1!AZ153="","",[1]Sheet1!AZ153)</f>
        <v>0</v>
      </c>
      <c r="AZ153" t="b">
        <f>IF([1]Sheet1!BA153="","",[1]Sheet1!BA153)</f>
        <v>0</v>
      </c>
      <c r="BA153" t="b">
        <f>IF([1]Sheet1!BB153="","",[1]Sheet1!BB153)</f>
        <v>0</v>
      </c>
      <c r="BB153" t="b">
        <f>IF([1]Sheet1!BC153="","",[1]Sheet1!BC153)</f>
        <v>0</v>
      </c>
      <c r="BC153" t="b">
        <f>IF([1]Sheet1!BD153="","",[1]Sheet1!BD153)</f>
        <v>0</v>
      </c>
      <c r="BD153">
        <f>IF([1]Sheet1!BE153="","",[1]Sheet1!BE153)</f>
        <v>67.12</v>
      </c>
      <c r="BE153">
        <f>IF([1]Sheet1!BF153="","",[1]Sheet1!BF153)</f>
        <v>62.05</v>
      </c>
      <c r="BF153">
        <f>IF([1]Sheet1!BG153="","",[1]Sheet1!BG153)</f>
        <v>-1.1499999999999999</v>
      </c>
      <c r="BG153">
        <f>IF([1]Sheet1!BH153="","",[1]Sheet1!BH153)</f>
        <v>93.83</v>
      </c>
      <c r="BH153">
        <f>IF([1]Sheet1!BI153="","",[1]Sheet1!BI153)</f>
        <v>90.48</v>
      </c>
      <c r="BI153">
        <f>IF([1]Sheet1!BJ153="","",[1]Sheet1!BJ153)</f>
        <v>58.39</v>
      </c>
      <c r="BJ153" t="b">
        <f>IF([1]Sheet1!BK153="","",[1]Sheet1!BK153)</f>
        <v>0</v>
      </c>
      <c r="BK153">
        <f>IF([1]Sheet1!BL153="","",[1]Sheet1!BL153)</f>
        <v>0.65</v>
      </c>
      <c r="BL153">
        <f>IF([1]Sheet1!BM153="","",[1]Sheet1!BM153)</f>
        <v>13.97</v>
      </c>
      <c r="BM153">
        <f>IF([1]Sheet1!BN153="","",[1]Sheet1!BN153)</f>
        <v>56.97</v>
      </c>
      <c r="BN153">
        <f>IF([1]Sheet1!BO153="","",[1]Sheet1!BO153)</f>
        <v>0</v>
      </c>
      <c r="BO153" t="str">
        <f>IF([1]Sheet1!BP153="","",[1]Sheet1!BP153)</f>
        <v>CONSUMER SERVICES</v>
      </c>
      <c r="BP153">
        <f>IF([1]Sheet1!BQ153="","",[1]Sheet1!BQ153)</f>
        <v>145.1</v>
      </c>
      <c r="BQ153">
        <f>IF([1]Sheet1!BR153="","",[1]Sheet1!BR153)</f>
        <v>0</v>
      </c>
      <c r="BR153">
        <f>IF([1]Sheet1!BS153="","",[1]Sheet1!BS153)</f>
        <v>0.85</v>
      </c>
      <c r="BS153">
        <f>IF([1]Sheet1!BT153="","",[1]Sheet1!BT153)</f>
        <v>0.59</v>
      </c>
      <c r="BT153" t="b">
        <f>IF([1]Sheet1!BU153="","",[1]Sheet1!BU153)</f>
        <v>1</v>
      </c>
      <c r="BU153" t="b">
        <f>IF([1]Sheet1!BV153="","",[1]Sheet1!BV153)</f>
        <v>0</v>
      </c>
      <c r="BV153">
        <f>IF([1]Sheet1!BW153="","",[1]Sheet1!BW153)</f>
        <v>0</v>
      </c>
      <c r="BW153">
        <f>IF([1]Sheet1!BX153="","",[1]Sheet1!BX153)</f>
        <v>0</v>
      </c>
      <c r="BX153">
        <f>IF([1]Sheet1!BY153="","",[1]Sheet1!BY153)</f>
        <v>0</v>
      </c>
      <c r="BY153">
        <f>IF([1]Sheet1!BZ153="","",[1]Sheet1!BZ153)</f>
        <v>0</v>
      </c>
      <c r="BZ153">
        <f>IF([1]Sheet1!CA153="","",[1]Sheet1!CA153)</f>
        <v>0</v>
      </c>
      <c r="CA153">
        <f>IF([1]Sheet1!CB153="","",[1]Sheet1!CB153)</f>
        <v>0</v>
      </c>
      <c r="CB153">
        <f>IF([1]Sheet1!CC153="","",[1]Sheet1!CC153)</f>
        <v>0</v>
      </c>
      <c r="CC153">
        <f>IF([1]Sheet1!CD153="","",[1]Sheet1!CD153)</f>
        <v>0</v>
      </c>
      <c r="CD153">
        <f>IF([1]Sheet1!CE153="","",[1]Sheet1!CE153)</f>
        <v>0</v>
      </c>
      <c r="CE153">
        <f>IF([1]Sheet1!CF153="","",[1]Sheet1!CF153)</f>
        <v>0</v>
      </c>
      <c r="CF153">
        <f>IF([1]Sheet1!CG153="","",[1]Sheet1!CG153)</f>
        <v>0</v>
      </c>
      <c r="CG153">
        <f>IF([1]Sheet1!CH153="","",[1]Sheet1!CH153)</f>
        <v>0</v>
      </c>
      <c r="CH153" t="str">
        <f>IF([1]Sheet1!CI153="","",[1]Sheet1!CI153)</f>
        <v>NSE:DELTACORP1!</v>
      </c>
      <c r="CI153">
        <f>IF([1]Sheet1!CJ153="","",[1]Sheet1!CJ153)</f>
        <v>0</v>
      </c>
      <c r="CJ153">
        <f>IF([1]Sheet1!CK153="","",[1]Sheet1!CK153)</f>
        <v>0</v>
      </c>
      <c r="CK153">
        <f>IF([1]Sheet1!CL153="","",[1]Sheet1!CL153)</f>
        <v>0</v>
      </c>
      <c r="CL153">
        <f>IF([1]Sheet1!CM153="","",[1]Sheet1!CM153)</f>
        <v>0</v>
      </c>
      <c r="CM153">
        <f>IF([1]Sheet1!CN153="","",[1]Sheet1!CN153)</f>
        <v>0</v>
      </c>
      <c r="CN153">
        <f>IF([1]Sheet1!CO153="","",[1]Sheet1!CO153)</f>
        <v>0</v>
      </c>
      <c r="CO153">
        <f>IF([1]Sheet1!CP153="","",[1]Sheet1!CP153)</f>
        <v>0</v>
      </c>
      <c r="CP153">
        <f>IF([1]Sheet1!CQ153="","",[1]Sheet1!CQ153)</f>
        <v>0</v>
      </c>
      <c r="CQ153" t="str">
        <f>IF([1]Sheet1!CR153="","",[1]Sheet1!CR153)</f>
        <v>BEARISH</v>
      </c>
      <c r="CR153" t="str">
        <f>IF([1]Sheet1!CS153="","",[1]Sheet1!CS153)</f>
        <v>BEARISH</v>
      </c>
      <c r="CS153" t="b">
        <f>IF([1]Sheet1!CT153="","",[1]Sheet1!CT153)</f>
        <v>0</v>
      </c>
      <c r="CT153" t="str">
        <f>IF([1]Sheet1!CU153="","",[1]Sheet1!CU153)</f>
        <v>na</v>
      </c>
      <c r="CU153" t="str">
        <f>IF([1]Sheet1!CV153="","",[1]Sheet1!CV153)</f>
        <v>na</v>
      </c>
      <c r="CV153" t="str">
        <f>IF([1]Sheet1!CW153="","",[1]Sheet1!CW153)</f>
        <v>na</v>
      </c>
      <c r="CW153">
        <f>IF([1]Sheet1!CX153="","",[1]Sheet1!CX153)</f>
        <v>0</v>
      </c>
      <c r="CX153">
        <f>IF([1]Sheet1!CY153="","",[1]Sheet1!CY153)</f>
        <v>0</v>
      </c>
      <c r="CY153" t="b">
        <f>IF([1]Sheet1!CZ153="","",[1]Sheet1!CZ153)</f>
        <v>0</v>
      </c>
      <c r="CZ153">
        <f>IF([1]Sheet1!DA153="","",[1]Sheet1!DA153)</f>
        <v>81.81</v>
      </c>
      <c r="DA153">
        <f>IF([1]Sheet1!DB153="","",[1]Sheet1!DB153)</f>
        <v>82.79</v>
      </c>
      <c r="DB153" t="str">
        <f>IF([1]Sheet1!DC153="","",[1]Sheet1!DC153)</f>
        <v>POTENTIAL_EXIT</v>
      </c>
      <c r="DC153" t="b">
        <f t="shared" si="8"/>
        <v>0</v>
      </c>
      <c r="DD153" t="b">
        <f t="shared" si="9"/>
        <v>0</v>
      </c>
      <c r="DE153" t="b">
        <f t="shared" si="10"/>
        <v>0</v>
      </c>
      <c r="DF153" t="b">
        <f t="shared" si="11"/>
        <v>0</v>
      </c>
      <c r="DG153" t="str">
        <f>IF([1]Sheet1!DH153="","",[1]Sheet1!DH153)</f>
        <v/>
      </c>
    </row>
    <row r="154" spans="1:111" x14ac:dyDescent="0.25">
      <c r="A154" t="str">
        <f>IF([1]Sheet1!B154="","",[1]Sheet1!B154)</f>
        <v>HINDPETRO</v>
      </c>
      <c r="B154">
        <f>IF([1]Sheet1!C154="","",[1]Sheet1!C154)</f>
        <v>2700</v>
      </c>
      <c r="C154">
        <f>IF([1]Sheet1!D154="","",[1]Sheet1!D154)</f>
        <v>5</v>
      </c>
      <c r="D154">
        <f>IF([1]Sheet1!E154="","",[1]Sheet1!E154)</f>
        <v>54000</v>
      </c>
      <c r="E154" t="str">
        <f>IF([1]Sheet1!F154="","",[1]Sheet1!F154)</f>
        <v>Energy Minerals</v>
      </c>
      <c r="F154" t="str">
        <f>IF([1]Sheet1!G154="","",[1]Sheet1!G154)</f>
        <v>Oil Refining/Marketing</v>
      </c>
      <c r="G154" t="str">
        <f>IF([1]Sheet1!H154="","",[1]Sheet1!H154)</f>
        <v xml:space="preserve">HINDUSTAN PETROLEUM CORP            </v>
      </c>
      <c r="H154" t="str">
        <f>IF([1]Sheet1!I154="","",[1]Sheet1!I154)</f>
        <v>HINDPETRO</v>
      </c>
      <c r="I154" t="str">
        <f>IF([1]Sheet1!J154="","",[1]Sheet1!J154)</f>
        <v>NSE:HINDPETRO!1</v>
      </c>
      <c r="J154" t="str">
        <f>IF([1]Sheet1!K154="","",[1]Sheet1!K154)</f>
        <v>Hindustan Petroleum Corporation Ltd.</v>
      </c>
      <c r="K154" t="str">
        <f>IF([1]Sheet1!L154="","",[1]Sheet1!L154)</f>
        <v>#00a25b4e</v>
      </c>
      <c r="L154">
        <f>IF([1]Sheet1!M154="","",[1]Sheet1!M154)</f>
        <v>469.8</v>
      </c>
      <c r="M154">
        <f>IF([1]Sheet1!N154="","",[1]Sheet1!N154)</f>
        <v>0.69660270000000002</v>
      </c>
      <c r="N154">
        <f>IF([1]Sheet1!O154="","",[1]Sheet1!O154)</f>
        <v>3.25</v>
      </c>
      <c r="O154">
        <f>IF([1]Sheet1!P154="","",[1]Sheet1!P154)</f>
        <v>25180200</v>
      </c>
      <c r="P154">
        <f>IF([1]Sheet1!Q154="","",[1]Sheet1!Q154)</f>
        <v>-5.1175094000000003</v>
      </c>
      <c r="Q154">
        <f>IF([1]Sheet1!R154="","",[1]Sheet1!R154)</f>
        <v>-1358100</v>
      </c>
      <c r="R154">
        <f>IF([1]Sheet1!S154="","",[1]Sheet1!S154)</f>
        <v>3961</v>
      </c>
      <c r="S154">
        <f>IF([1]Sheet1!T154="","",[1]Sheet1!T154)</f>
        <v>0.69660270000000002</v>
      </c>
      <c r="T154">
        <f>IF([1]Sheet1!U154="","",[1]Sheet1!U154)</f>
        <v>-2269</v>
      </c>
      <c r="U154" t="str">
        <f>IF([1]Sheet1!V154="","",[1]Sheet1!V154)</f>
        <v>Short Covering</v>
      </c>
      <c r="V154">
        <f>IF([1]Sheet1!W154="","",[1]Sheet1!W154)</f>
        <v>465</v>
      </c>
      <c r="W154">
        <f>IF([1]Sheet1!X154="","",[1]Sheet1!X154)</f>
        <v>460</v>
      </c>
      <c r="X154">
        <f>IF([1]Sheet1!Y154="","",[1]Sheet1!Y154)</f>
        <v>455</v>
      </c>
      <c r="Y154">
        <f>IF([1]Sheet1!Z154="","",[1]Sheet1!Z154)</f>
        <v>450</v>
      </c>
      <c r="Z154">
        <f>IF([1]Sheet1!AA154="","",[1]Sheet1!AA154)</f>
        <v>445</v>
      </c>
      <c r="AA154">
        <f>IF([1]Sheet1!AB154="","",[1]Sheet1!AB154)</f>
        <v>470</v>
      </c>
      <c r="AB154">
        <f>IF([1]Sheet1!AC154="","",[1]Sheet1!AC154)</f>
        <v>475</v>
      </c>
      <c r="AC154">
        <f>IF([1]Sheet1!AD154="","",[1]Sheet1!AD154)</f>
        <v>480</v>
      </c>
      <c r="AD154">
        <f>IF([1]Sheet1!AE154="","",[1]Sheet1!AE154)</f>
        <v>485</v>
      </c>
      <c r="AE154" t="str">
        <f>IF([1]Sheet1!AF154="","",[1]Sheet1!AF154)</f>
        <v>465.75</v>
      </c>
      <c r="AF154" t="str">
        <f>IF([1]Sheet1!AG154="","",[1]Sheet1!AG154)</f>
        <v>470.00</v>
      </c>
      <c r="AG154" t="str">
        <f>IF([1]Sheet1!AH154="","",[1]Sheet1!AH154)</f>
        <v>4.25</v>
      </c>
      <c r="AH154" t="str">
        <f>IF([1]Sheet1!AI154="","",[1]Sheet1!AI154)</f>
        <v>0.91</v>
      </c>
      <c r="AI154" t="str">
        <f>IF([1]Sheet1!AJ154="","",[1]Sheet1!AJ154)</f>
        <v>470.00</v>
      </c>
      <c r="AJ154">
        <f>IF([1]Sheet1!AK154="","",[1]Sheet1!AK154)</f>
        <v>11964</v>
      </c>
      <c r="AK154" t="str">
        <f>IF([1]Sheet1!AL154="","",[1]Sheet1!AL154)</f>
        <v>0.56</v>
      </c>
      <c r="AL154" t="str">
        <f>IF([1]Sheet1!AM154="","",[1]Sheet1!AM154)</f>
        <v>-</v>
      </c>
      <c r="AM154" t="str">
        <f>IF([1]Sheet1!AN154="","",[1]Sheet1!AN154)</f>
        <v>-</v>
      </c>
      <c r="AN154" t="str">
        <f>IF([1]Sheet1!AO154="","",[1]Sheet1!AO154)</f>
        <v>-</v>
      </c>
      <c r="AO154" t="str">
        <f>IF([1]Sheet1!AP154="","",[1]Sheet1!AP154)</f>
        <v>VR41</v>
      </c>
      <c r="AP154" t="b">
        <f>IF([1]Sheet1!AQ154="","",[1]Sheet1!AQ154)</f>
        <v>0</v>
      </c>
      <c r="AQ154">
        <f>IF([1]Sheet1!AR154="","",[1]Sheet1!AR154)</f>
        <v>0</v>
      </c>
      <c r="AR154">
        <f>IF([1]Sheet1!AS154="","",[1]Sheet1!AS154)</f>
        <v>0</v>
      </c>
      <c r="AS154">
        <f>IF([1]Sheet1!AT154="","",[1]Sheet1!AT154)</f>
        <v>0</v>
      </c>
      <c r="AT154">
        <f>IF([1]Sheet1!AU154="","",[1]Sheet1!AU154)</f>
        <v>0</v>
      </c>
      <c r="AU154">
        <f>IF([1]Sheet1!AV154="","",[1]Sheet1!AV154)</f>
        <v>0</v>
      </c>
      <c r="AV154">
        <f>IF([1]Sheet1!AW154="","",[1]Sheet1!AW154)</f>
        <v>0</v>
      </c>
      <c r="AW154">
        <f>IF([1]Sheet1!AX154="","",[1]Sheet1!AX154)</f>
        <v>0</v>
      </c>
      <c r="AX154">
        <f>IF([1]Sheet1!AY154="","",[1]Sheet1!AY154)</f>
        <v>0</v>
      </c>
      <c r="AY154">
        <f>IF([1]Sheet1!AZ154="","",[1]Sheet1!AZ154)</f>
        <v>0</v>
      </c>
      <c r="AZ154" t="b">
        <f>IF([1]Sheet1!BA154="","",[1]Sheet1!BA154)</f>
        <v>0</v>
      </c>
      <c r="BA154" t="b">
        <f>IF([1]Sheet1!BB154="","",[1]Sheet1!BB154)</f>
        <v>0</v>
      </c>
      <c r="BB154" t="b">
        <f>IF([1]Sheet1!BC154="","",[1]Sheet1!BC154)</f>
        <v>0</v>
      </c>
      <c r="BC154" t="b">
        <f>IF([1]Sheet1!BD154="","",[1]Sheet1!BD154)</f>
        <v>0</v>
      </c>
      <c r="BD154">
        <f>IF([1]Sheet1!BE154="","",[1]Sheet1!BE154)</f>
        <v>37.200000000000003</v>
      </c>
      <c r="BE154">
        <f>IF([1]Sheet1!BF154="","",[1]Sheet1!BF154)</f>
        <v>36.44</v>
      </c>
      <c r="BF154">
        <f>IF([1]Sheet1!BG154="","",[1]Sheet1!BG154)</f>
        <v>-2.75</v>
      </c>
      <c r="BG154">
        <f>IF([1]Sheet1!BH154="","",[1]Sheet1!BH154)</f>
        <v>86.69</v>
      </c>
      <c r="BH154">
        <f>IF([1]Sheet1!BI154="","",[1]Sheet1!BI154)</f>
        <v>47.62</v>
      </c>
      <c r="BI154">
        <f>IF([1]Sheet1!BJ154="","",[1]Sheet1!BJ154)</f>
        <v>48.62</v>
      </c>
      <c r="BJ154" t="b">
        <f>IF([1]Sheet1!BK154="","",[1]Sheet1!BK154)</f>
        <v>1</v>
      </c>
      <c r="BK154">
        <f>IF([1]Sheet1!BL154="","",[1]Sheet1!BL154)</f>
        <v>1.05</v>
      </c>
      <c r="BL154">
        <f>IF([1]Sheet1!BM154="","",[1]Sheet1!BM154)</f>
        <v>1.8</v>
      </c>
      <c r="BM154">
        <f>IF([1]Sheet1!BN154="","",[1]Sheet1!BN154)</f>
        <v>35.67</v>
      </c>
      <c r="BN154" t="str">
        <f>IF([1]Sheet1!BO154="","",[1]Sheet1!BO154)</f>
        <v>2024-01-25</v>
      </c>
      <c r="BO154" t="str">
        <f>IF([1]Sheet1!BP154="","",[1]Sheet1!BP154)</f>
        <v>ENERGY</v>
      </c>
      <c r="BP154">
        <f>IF([1]Sheet1!BQ154="","",[1]Sheet1!BQ154)</f>
        <v>470.1</v>
      </c>
      <c r="BQ154">
        <f>IF([1]Sheet1!BR154="","",[1]Sheet1!BR154)</f>
        <v>2.99</v>
      </c>
      <c r="BR154">
        <f>IF([1]Sheet1!BS154="","",[1]Sheet1!BS154)</f>
        <v>3.55</v>
      </c>
      <c r="BS154">
        <f>IF([1]Sheet1!BT154="","",[1]Sheet1!BT154)</f>
        <v>0.76</v>
      </c>
      <c r="BT154" t="b">
        <f>IF([1]Sheet1!BU154="","",[1]Sheet1!BU154)</f>
        <v>0</v>
      </c>
      <c r="BU154" t="b">
        <f>IF([1]Sheet1!BV154="","",[1]Sheet1!BV154)</f>
        <v>1</v>
      </c>
      <c r="BV154" t="str">
        <f>IF([1]Sheet1!BW154="","",[1]Sheet1!BW154)</f>
        <v>BULLISH</v>
      </c>
      <c r="BW154">
        <f>IF([1]Sheet1!BX154="","",[1]Sheet1!BX154)</f>
        <v>6.07</v>
      </c>
      <c r="BX154">
        <f>IF([1]Sheet1!BY154="","",[1]Sheet1!BY154)</f>
        <v>4.3</v>
      </c>
      <c r="BY154">
        <f>IF([1]Sheet1!BZ154="","",[1]Sheet1!BZ154)</f>
        <v>74.83</v>
      </c>
      <c r="BZ154">
        <f>IF([1]Sheet1!CA154="","",[1]Sheet1!CA154)</f>
        <v>470.1</v>
      </c>
      <c r="CA154">
        <f>IF([1]Sheet1!CB154="","",[1]Sheet1!CB154)</f>
        <v>-2.75</v>
      </c>
      <c r="CB154" t="str">
        <f>IF([1]Sheet1!CC154="","",[1]Sheet1!CC154)</f>
        <v>Significant Long Buildup</v>
      </c>
      <c r="CC154">
        <f>IF([1]Sheet1!CD154="","",[1]Sheet1!CD154)</f>
        <v>6.36</v>
      </c>
      <c r="CD154">
        <f>IF([1]Sheet1!CE154="","",[1]Sheet1!CE154)</f>
        <v>0.76</v>
      </c>
      <c r="CE154">
        <f>IF([1]Sheet1!CF154="","",[1]Sheet1!CF154)</f>
        <v>-36.450000000000003</v>
      </c>
      <c r="CF154" t="str">
        <f>IF([1]Sheet1!CG154="","",[1]Sheet1!CG154)</f>
        <v>Long Buildup</v>
      </c>
      <c r="CG154">
        <f>IF([1]Sheet1!CH154="","",[1]Sheet1!CH154)</f>
        <v>96.43</v>
      </c>
      <c r="CH154" t="str">
        <f>IF([1]Sheet1!CI154="","",[1]Sheet1!CI154)</f>
        <v>NSE:HINDPETRO1!</v>
      </c>
      <c r="CI154">
        <f>IF([1]Sheet1!CJ154="","",[1]Sheet1!CJ154)</f>
        <v>0</v>
      </c>
      <c r="CJ154">
        <f>IF([1]Sheet1!CK154="","",[1]Sheet1!CK154)</f>
        <v>0</v>
      </c>
      <c r="CK154">
        <f>IF([1]Sheet1!CL154="","",[1]Sheet1!CL154)</f>
        <v>0</v>
      </c>
      <c r="CL154">
        <f>IF([1]Sheet1!CM154="","",[1]Sheet1!CM154)</f>
        <v>0</v>
      </c>
      <c r="CM154">
        <f>IF([1]Sheet1!CN154="","",[1]Sheet1!CN154)</f>
        <v>0</v>
      </c>
      <c r="CN154">
        <f>IF([1]Sheet1!CO154="","",[1]Sheet1!CO154)</f>
        <v>0</v>
      </c>
      <c r="CO154">
        <f>IF([1]Sheet1!CP154="","",[1]Sheet1!CP154)</f>
        <v>0</v>
      </c>
      <c r="CP154">
        <f>IF([1]Sheet1!CQ154="","",[1]Sheet1!CQ154)</f>
        <v>0</v>
      </c>
      <c r="CQ154" t="str">
        <f>IF([1]Sheet1!CR154="","",[1]Sheet1!CR154)</f>
        <v>BULLISH</v>
      </c>
      <c r="CR154" t="str">
        <f>IF([1]Sheet1!CS154="","",[1]Sheet1!CS154)</f>
        <v>BULLISH</v>
      </c>
      <c r="CS154" t="b">
        <f>IF([1]Sheet1!CT154="","",[1]Sheet1!CT154)</f>
        <v>1</v>
      </c>
      <c r="CT154" t="str">
        <f>IF([1]Sheet1!CU154="","",[1]Sheet1!CU154)</f>
        <v>BULLISH_ALIGNMENT</v>
      </c>
      <c r="CU154" t="str">
        <f>IF([1]Sheet1!CV154="","",[1]Sheet1!CV154)</f>
        <v>BULLISH_ALIGNMENT</v>
      </c>
      <c r="CV154" t="str">
        <f>IF([1]Sheet1!CW154="","",[1]Sheet1!CW154)</f>
        <v>na</v>
      </c>
      <c r="CW154">
        <f>IF([1]Sheet1!CX154="","",[1]Sheet1!CX154)</f>
        <v>0</v>
      </c>
      <c r="CX154">
        <f>IF([1]Sheet1!CY154="","",[1]Sheet1!CY154)</f>
        <v>0</v>
      </c>
      <c r="CY154" t="b">
        <f>IF([1]Sheet1!CZ154="","",[1]Sheet1!CZ154)</f>
        <v>0</v>
      </c>
      <c r="CZ154">
        <f>IF([1]Sheet1!DA154="","",[1]Sheet1!DA154)</f>
        <v>57.83</v>
      </c>
      <c r="DA154">
        <f>IF([1]Sheet1!DB154="","",[1]Sheet1!DB154)</f>
        <v>55.27</v>
      </c>
      <c r="DB154" t="str">
        <f>IF([1]Sheet1!DC154="","",[1]Sheet1!DC154)</f>
        <v/>
      </c>
      <c r="DC154" t="b">
        <f t="shared" si="8"/>
        <v>0</v>
      </c>
      <c r="DD154" t="b">
        <f t="shared" si="9"/>
        <v>0</v>
      </c>
      <c r="DE154" t="b">
        <f t="shared" si="10"/>
        <v>0</v>
      </c>
      <c r="DF154" t="b">
        <f t="shared" si="11"/>
        <v>0</v>
      </c>
      <c r="DG154" t="str">
        <f>IF([1]Sheet1!DH154="","",[1]Sheet1!DH154)</f>
        <v/>
      </c>
    </row>
    <row r="155" spans="1:111" x14ac:dyDescent="0.25">
      <c r="A155" t="str">
        <f>IF([1]Sheet1!B155="","",[1]Sheet1!B155)</f>
        <v>NATIONALUM</v>
      </c>
      <c r="B155">
        <f>IF([1]Sheet1!C155="","",[1]Sheet1!C155)</f>
        <v>7500</v>
      </c>
      <c r="C155">
        <f>IF([1]Sheet1!D155="","",[1]Sheet1!D155)</f>
        <v>1</v>
      </c>
      <c r="D155">
        <f>IF([1]Sheet1!E155="","",[1]Sheet1!E155)</f>
        <v>225000</v>
      </c>
      <c r="E155" t="str">
        <f>IF([1]Sheet1!F155="","",[1]Sheet1!F155)</f>
        <v>Non-Energy Minerals</v>
      </c>
      <c r="F155" t="str">
        <f>IF([1]Sheet1!G155="","",[1]Sheet1!G155)</f>
        <v>Aluminum</v>
      </c>
      <c r="G155" t="str">
        <f>IF([1]Sheet1!H155="","",[1]Sheet1!H155)</f>
        <v xml:space="preserve">NATIONAL ALUMINIUM CO LTD           </v>
      </c>
      <c r="H155" t="str">
        <f>IF([1]Sheet1!I155="","",[1]Sheet1!I155)</f>
        <v>NATIONALUM</v>
      </c>
      <c r="I155" t="str">
        <f>IF([1]Sheet1!J155="","",[1]Sheet1!J155)</f>
        <v>NSE:NATIONALUM!1</v>
      </c>
      <c r="J155" t="str">
        <f>IF([1]Sheet1!K155="","",[1]Sheet1!K155)</f>
        <v>National Aluminium Company Ltd.</v>
      </c>
      <c r="K155" t="str">
        <f>IF([1]Sheet1!L155="","",[1]Sheet1!L155)</f>
        <v>#00a25b4e</v>
      </c>
      <c r="L155">
        <f>IF([1]Sheet1!M155="","",[1]Sheet1!M155)</f>
        <v>134.75</v>
      </c>
      <c r="M155">
        <f>IF([1]Sheet1!N155="","",[1]Sheet1!N155)</f>
        <v>0.7100149</v>
      </c>
      <c r="N155">
        <f>IF([1]Sheet1!O155="","",[1]Sheet1!O155)</f>
        <v>0.95</v>
      </c>
      <c r="O155">
        <f>IF([1]Sheet1!P155="","",[1]Sheet1!P155)</f>
        <v>54502500</v>
      </c>
      <c r="P155">
        <f>IF([1]Sheet1!Q155="","",[1]Sheet1!Q155)</f>
        <v>-6.9407094000000003</v>
      </c>
      <c r="Q155">
        <f>IF([1]Sheet1!R155="","",[1]Sheet1!R155)</f>
        <v>-4065000</v>
      </c>
      <c r="R155">
        <f>IF([1]Sheet1!S155="","",[1]Sheet1!S155)</f>
        <v>542</v>
      </c>
      <c r="S155">
        <f>IF([1]Sheet1!T155="","",[1]Sheet1!T155)</f>
        <v>0.7100149</v>
      </c>
      <c r="T155">
        <f>IF([1]Sheet1!U155="","",[1]Sheet1!U155)</f>
        <v>228</v>
      </c>
      <c r="U155" t="str">
        <f>IF([1]Sheet1!V155="","",[1]Sheet1!V155)</f>
        <v>Short Covering</v>
      </c>
      <c r="V155">
        <f>IF([1]Sheet1!W155="","",[1]Sheet1!W155)</f>
        <v>134</v>
      </c>
      <c r="W155">
        <f>IF([1]Sheet1!X155="","",[1]Sheet1!X155)</f>
        <v>133</v>
      </c>
      <c r="X155">
        <f>IF([1]Sheet1!Y155="","",[1]Sheet1!Y155)</f>
        <v>132</v>
      </c>
      <c r="Y155">
        <f>IF([1]Sheet1!Z155="","",[1]Sheet1!Z155)</f>
        <v>131</v>
      </c>
      <c r="Z155">
        <f>IF([1]Sheet1!AA155="","",[1]Sheet1!AA155)</f>
        <v>130</v>
      </c>
      <c r="AA155">
        <f>IF([1]Sheet1!AB155="","",[1]Sheet1!AB155)</f>
        <v>135</v>
      </c>
      <c r="AB155">
        <f>IF([1]Sheet1!AC155="","",[1]Sheet1!AC155)</f>
        <v>136</v>
      </c>
      <c r="AC155">
        <f>IF([1]Sheet1!AD155="","",[1]Sheet1!AD155)</f>
        <v>137</v>
      </c>
      <c r="AD155">
        <f>IF([1]Sheet1!AE155="","",[1]Sheet1!AE155)</f>
        <v>138</v>
      </c>
      <c r="AE155" t="str">
        <f>IF([1]Sheet1!AF155="","",[1]Sheet1!AF155)</f>
        <v>133.65</v>
      </c>
      <c r="AF155" t="str">
        <f>IF([1]Sheet1!AG155="","",[1]Sheet1!AG155)</f>
        <v>134.60</v>
      </c>
      <c r="AG155" t="str">
        <f>IF([1]Sheet1!AH155="","",[1]Sheet1!AH155)</f>
        <v>0.95</v>
      </c>
      <c r="AH155" t="str">
        <f>IF([1]Sheet1!AI155="","",[1]Sheet1!AI155)</f>
        <v>0.71</v>
      </c>
      <c r="AI155" t="str">
        <f>IF([1]Sheet1!AJ155="","",[1]Sheet1!AJ155)</f>
        <v>134.60</v>
      </c>
      <c r="AJ155">
        <f>IF([1]Sheet1!AK155="","",[1]Sheet1!AK155)</f>
        <v>45066</v>
      </c>
      <c r="AK155" t="str">
        <f>IF([1]Sheet1!AL155="","",[1]Sheet1!AL155)</f>
        <v>0.61</v>
      </c>
      <c r="AL155" t="str">
        <f>IF([1]Sheet1!AM155="","",[1]Sheet1!AM155)</f>
        <v>-</v>
      </c>
      <c r="AM155" t="str">
        <f>IF([1]Sheet1!AN155="","",[1]Sheet1!AN155)</f>
        <v>-</v>
      </c>
      <c r="AN155" t="str">
        <f>IF([1]Sheet1!AO155="","",[1]Sheet1!AO155)</f>
        <v>-</v>
      </c>
      <c r="AO155" t="str">
        <f>IF([1]Sheet1!AP155="","",[1]Sheet1!AP155)</f>
        <v>VR19</v>
      </c>
      <c r="AP155" t="b">
        <f>IF([1]Sheet1!AQ155="","",[1]Sheet1!AQ155)</f>
        <v>1</v>
      </c>
      <c r="AQ155">
        <f>IF([1]Sheet1!AR155="","",[1]Sheet1!AR155)</f>
        <v>0</v>
      </c>
      <c r="AR155">
        <f>IF([1]Sheet1!AS155="","",[1]Sheet1!AS155)</f>
        <v>0</v>
      </c>
      <c r="AS155">
        <f>IF([1]Sheet1!AT155="","",[1]Sheet1!AT155)</f>
        <v>0</v>
      </c>
      <c r="AT155">
        <f>IF([1]Sheet1!AU155="","",[1]Sheet1!AU155)</f>
        <v>0</v>
      </c>
      <c r="AU155">
        <f>IF([1]Sheet1!AV155="","",[1]Sheet1!AV155)</f>
        <v>0</v>
      </c>
      <c r="AV155">
        <f>IF([1]Sheet1!AW155="","",[1]Sheet1!AW155)</f>
        <v>0</v>
      </c>
      <c r="AW155">
        <f>IF([1]Sheet1!AX155="","",[1]Sheet1!AX155)</f>
        <v>0</v>
      </c>
      <c r="AX155">
        <f>IF([1]Sheet1!AY155="","",[1]Sheet1!AY155)</f>
        <v>0</v>
      </c>
      <c r="AY155">
        <f>IF([1]Sheet1!AZ155="","",[1]Sheet1!AZ155)</f>
        <v>0</v>
      </c>
      <c r="AZ155" t="b">
        <f>IF([1]Sheet1!BA155="","",[1]Sheet1!BA155)</f>
        <v>0</v>
      </c>
      <c r="BA155" t="b">
        <f>IF([1]Sheet1!BB155="","",[1]Sheet1!BB155)</f>
        <v>0</v>
      </c>
      <c r="BB155" t="b">
        <f>IF([1]Sheet1!BC155="","",[1]Sheet1!BC155)</f>
        <v>0</v>
      </c>
      <c r="BC155" t="b">
        <f>IF([1]Sheet1!BD155="","",[1]Sheet1!BD155)</f>
        <v>0</v>
      </c>
      <c r="BD155">
        <f>IF([1]Sheet1!BE155="","",[1]Sheet1!BE155)</f>
        <v>55.27</v>
      </c>
      <c r="BE155">
        <f>IF([1]Sheet1!BF155="","",[1]Sheet1!BF155)</f>
        <v>51.58</v>
      </c>
      <c r="BF155">
        <f>IF([1]Sheet1!BG155="","",[1]Sheet1!BG155)</f>
        <v>-1.04</v>
      </c>
      <c r="BG155">
        <f>IF([1]Sheet1!BH155="","",[1]Sheet1!BH155)</f>
        <v>93.95</v>
      </c>
      <c r="BH155">
        <f>IF([1]Sheet1!BI155="","",[1]Sheet1!BI155)</f>
        <v>76.19</v>
      </c>
      <c r="BI155">
        <f>IF([1]Sheet1!BJ155="","",[1]Sheet1!BJ155)</f>
        <v>74.47</v>
      </c>
      <c r="BJ155" t="b">
        <f>IF([1]Sheet1!BK155="","",[1]Sheet1!BK155)</f>
        <v>0</v>
      </c>
      <c r="BK155">
        <f>IF([1]Sheet1!BL155="","",[1]Sheet1!BL155)</f>
        <v>0.56000000000000005</v>
      </c>
      <c r="BL155">
        <f>IF([1]Sheet1!BM155="","",[1]Sheet1!BM155)</f>
        <v>61.96</v>
      </c>
      <c r="BM155">
        <f>IF([1]Sheet1!BN155="","",[1]Sheet1!BN155)</f>
        <v>47.88</v>
      </c>
      <c r="BN155">
        <f>IF([1]Sheet1!BO155="","",[1]Sheet1!BO155)</f>
        <v>0</v>
      </c>
      <c r="BO155" t="str">
        <f>IF([1]Sheet1!BP155="","",[1]Sheet1!BP155)</f>
        <v>METALS</v>
      </c>
      <c r="BP155">
        <f>IF([1]Sheet1!BQ155="","",[1]Sheet1!BQ155)</f>
        <v>134.75</v>
      </c>
      <c r="BQ155">
        <f>IF([1]Sheet1!BR155="","",[1]Sheet1!BR155)</f>
        <v>2</v>
      </c>
      <c r="BR155">
        <f>IF([1]Sheet1!BS155="","",[1]Sheet1!BS155)</f>
        <v>0.95</v>
      </c>
      <c r="BS155">
        <f>IF([1]Sheet1!BT155="","",[1]Sheet1!BT155)</f>
        <v>0.71</v>
      </c>
      <c r="BT155" t="b">
        <f>IF([1]Sheet1!BU155="","",[1]Sheet1!BU155)</f>
        <v>0</v>
      </c>
      <c r="BU155" t="b">
        <f>IF([1]Sheet1!BV155="","",[1]Sheet1!BV155)</f>
        <v>0</v>
      </c>
      <c r="BV155">
        <f>IF([1]Sheet1!BW155="","",[1]Sheet1!BW155)</f>
        <v>0</v>
      </c>
      <c r="BW155">
        <f>IF([1]Sheet1!BX155="","",[1]Sheet1!BX155)</f>
        <v>21.56</v>
      </c>
      <c r="BX155">
        <f>IF([1]Sheet1!BY155="","",[1]Sheet1!BY155)</f>
        <v>-0.7</v>
      </c>
      <c r="BY155">
        <f>IF([1]Sheet1!BZ155="","",[1]Sheet1!BZ155)</f>
        <v>11.02</v>
      </c>
      <c r="BZ155">
        <f>IF([1]Sheet1!CA155="","",[1]Sheet1!CA155)</f>
        <v>134.75</v>
      </c>
      <c r="CA155">
        <f>IF([1]Sheet1!CB155="","",[1]Sheet1!CB155)</f>
        <v>-1.06</v>
      </c>
      <c r="CB155" t="str">
        <f>IF([1]Sheet1!CC155="","",[1]Sheet1!CC155)</f>
        <v>Short Buildup</v>
      </c>
      <c r="CC155">
        <f>IF([1]Sheet1!CD155="","",[1]Sheet1!CD155)</f>
        <v>-1.55</v>
      </c>
      <c r="CD155">
        <f>IF([1]Sheet1!CE155="","",[1]Sheet1!CE155)</f>
        <v>0.71</v>
      </c>
      <c r="CE155">
        <f>IF([1]Sheet1!CF155="","",[1]Sheet1!CF155)</f>
        <v>72.239999999999995</v>
      </c>
      <c r="CF155" t="str">
        <f>IF([1]Sheet1!CG155="","",[1]Sheet1!CG155)</f>
        <v>Short Covering</v>
      </c>
      <c r="CG155">
        <f>IF([1]Sheet1!CH155="","",[1]Sheet1!CH155)</f>
        <v>14.68</v>
      </c>
      <c r="CH155" t="str">
        <f>IF([1]Sheet1!CI155="","",[1]Sheet1!CI155)</f>
        <v>NSE:NATIONALUM1!</v>
      </c>
      <c r="CI155">
        <f>IF([1]Sheet1!CJ155="","",[1]Sheet1!CJ155)</f>
        <v>0</v>
      </c>
      <c r="CJ155">
        <f>IF([1]Sheet1!CK155="","",[1]Sheet1!CK155)</f>
        <v>0</v>
      </c>
      <c r="CK155">
        <f>IF([1]Sheet1!CL155="","",[1]Sheet1!CL155)</f>
        <v>0</v>
      </c>
      <c r="CL155">
        <f>IF([1]Sheet1!CM155="","",[1]Sheet1!CM155)</f>
        <v>0</v>
      </c>
      <c r="CM155">
        <f>IF([1]Sheet1!CN155="","",[1]Sheet1!CN155)</f>
        <v>0</v>
      </c>
      <c r="CN155">
        <f>IF([1]Sheet1!CO155="","",[1]Sheet1!CO155)</f>
        <v>0</v>
      </c>
      <c r="CO155">
        <f>IF([1]Sheet1!CP155="","",[1]Sheet1!CP155)</f>
        <v>0</v>
      </c>
      <c r="CP155">
        <f>IF([1]Sheet1!CQ155="","",[1]Sheet1!CQ155)</f>
        <v>0</v>
      </c>
      <c r="CQ155" t="str">
        <f>IF([1]Sheet1!CR155="","",[1]Sheet1!CR155)</f>
        <v>BEARISH</v>
      </c>
      <c r="CR155" t="str">
        <f>IF([1]Sheet1!CS155="","",[1]Sheet1!CS155)</f>
        <v>BULLISH</v>
      </c>
      <c r="CS155" t="b">
        <f>IF([1]Sheet1!CT155="","",[1]Sheet1!CT155)</f>
        <v>0</v>
      </c>
      <c r="CT155" t="str">
        <f>IF([1]Sheet1!CU155="","",[1]Sheet1!CU155)</f>
        <v>na</v>
      </c>
      <c r="CU155" t="str">
        <f>IF([1]Sheet1!CV155="","",[1]Sheet1!CV155)</f>
        <v>na</v>
      </c>
      <c r="CV155" t="str">
        <f>IF([1]Sheet1!CW155="","",[1]Sheet1!CW155)</f>
        <v>na</v>
      </c>
      <c r="CW155">
        <f>IF([1]Sheet1!CX155="","",[1]Sheet1!CX155)</f>
        <v>0</v>
      </c>
      <c r="CX155">
        <f>IF([1]Sheet1!CY155="","",[1]Sheet1!CY155)</f>
        <v>0</v>
      </c>
      <c r="CY155" t="b">
        <f>IF([1]Sheet1!CZ155="","",[1]Sheet1!CZ155)</f>
        <v>0</v>
      </c>
      <c r="CZ155">
        <f>IF([1]Sheet1!DA155="","",[1]Sheet1!DA155)</f>
        <v>93.82</v>
      </c>
      <c r="DA155">
        <f>IF([1]Sheet1!DB155="","",[1]Sheet1!DB155)</f>
        <v>100.87</v>
      </c>
      <c r="DB155" t="str">
        <f>IF([1]Sheet1!DC155="","",[1]Sheet1!DC155)</f>
        <v>BANNED</v>
      </c>
      <c r="DC155" t="b">
        <f t="shared" si="8"/>
        <v>0</v>
      </c>
      <c r="DD155" t="b">
        <f t="shared" si="9"/>
        <v>0</v>
      </c>
      <c r="DE155" t="b">
        <f t="shared" si="10"/>
        <v>0</v>
      </c>
      <c r="DF155" t="b">
        <f t="shared" si="11"/>
        <v>0</v>
      </c>
      <c r="DG155" t="str">
        <f>IF([1]Sheet1!DH155="","",[1]Sheet1!DH155)</f>
        <v/>
      </c>
    </row>
    <row r="156" spans="1:111" x14ac:dyDescent="0.25">
      <c r="A156" t="str">
        <f>IF([1]Sheet1!B156="","",[1]Sheet1!B156)</f>
        <v>AMBUJACEM</v>
      </c>
      <c r="B156">
        <f>IF([1]Sheet1!C156="","",[1]Sheet1!C156)</f>
        <v>1800</v>
      </c>
      <c r="C156">
        <f>IF([1]Sheet1!D156="","",[1]Sheet1!D156)</f>
        <v>5</v>
      </c>
      <c r="D156">
        <f>IF([1]Sheet1!E156="","",[1]Sheet1!E156)</f>
        <v>54000</v>
      </c>
      <c r="E156" t="str">
        <f>IF([1]Sheet1!F156="","",[1]Sheet1!F156)</f>
        <v>Non-Energy Minerals</v>
      </c>
      <c r="F156" t="str">
        <f>IF([1]Sheet1!G156="","",[1]Sheet1!G156)</f>
        <v>Construction Materials</v>
      </c>
      <c r="G156" t="str">
        <f>IF([1]Sheet1!H156="","",[1]Sheet1!H156)</f>
        <v xml:space="preserve">AMBUJA CEMENTS LTD                  </v>
      </c>
      <c r="H156" t="str">
        <f>IF([1]Sheet1!I156="","",[1]Sheet1!I156)</f>
        <v>AMBUJACEM</v>
      </c>
      <c r="I156" t="str">
        <f>IF([1]Sheet1!J156="","",[1]Sheet1!J156)</f>
        <v>NSE:AMBUJACEM!1</v>
      </c>
      <c r="J156" t="str">
        <f>IF([1]Sheet1!K156="","",[1]Sheet1!K156)</f>
        <v>Ambuja Cements Ltd.</v>
      </c>
      <c r="K156" t="str">
        <f>IF([1]Sheet1!L156="","",[1]Sheet1!L156)</f>
        <v>#00a25b4f</v>
      </c>
      <c r="L156">
        <f>IF([1]Sheet1!M156="","",[1]Sheet1!M156)</f>
        <v>540.79999999999995</v>
      </c>
      <c r="M156">
        <f>IF([1]Sheet1!N156="","",[1]Sheet1!N156)</f>
        <v>0.72639229999999999</v>
      </c>
      <c r="N156">
        <f>IF([1]Sheet1!O156="","",[1]Sheet1!O156)</f>
        <v>3.9</v>
      </c>
      <c r="O156">
        <f>IF([1]Sheet1!P156="","",[1]Sheet1!P156)</f>
        <v>39371400</v>
      </c>
      <c r="P156">
        <f>IF([1]Sheet1!Q156="","",[1]Sheet1!Q156)</f>
        <v>-8.6188167999999994</v>
      </c>
      <c r="Q156">
        <f>IF([1]Sheet1!R156="","",[1]Sheet1!R156)</f>
        <v>-3713400</v>
      </c>
      <c r="R156">
        <f>IF([1]Sheet1!S156="","",[1]Sheet1!S156)</f>
        <v>6706</v>
      </c>
      <c r="S156">
        <f>IF([1]Sheet1!T156="","",[1]Sheet1!T156)</f>
        <v>0.72639229999999999</v>
      </c>
      <c r="T156">
        <f>IF([1]Sheet1!U156="","",[1]Sheet1!U156)</f>
        <v>70</v>
      </c>
      <c r="U156" t="str">
        <f>IF([1]Sheet1!V156="","",[1]Sheet1!V156)</f>
        <v>Short Covering</v>
      </c>
      <c r="V156">
        <f>IF([1]Sheet1!W156="","",[1]Sheet1!W156)</f>
        <v>540</v>
      </c>
      <c r="W156">
        <f>IF([1]Sheet1!X156="","",[1]Sheet1!X156)</f>
        <v>535</v>
      </c>
      <c r="X156">
        <f>IF([1]Sheet1!Y156="","",[1]Sheet1!Y156)</f>
        <v>530</v>
      </c>
      <c r="Y156">
        <f>IF([1]Sheet1!Z156="","",[1]Sheet1!Z156)</f>
        <v>525</v>
      </c>
      <c r="Z156">
        <f>IF([1]Sheet1!AA156="","",[1]Sheet1!AA156)</f>
        <v>520</v>
      </c>
      <c r="AA156">
        <f>IF([1]Sheet1!AB156="","",[1]Sheet1!AB156)</f>
        <v>545</v>
      </c>
      <c r="AB156">
        <f>IF([1]Sheet1!AC156="","",[1]Sheet1!AC156)</f>
        <v>550</v>
      </c>
      <c r="AC156">
        <f>IF([1]Sheet1!AD156="","",[1]Sheet1!AD156)</f>
        <v>555</v>
      </c>
      <c r="AD156">
        <f>IF([1]Sheet1!AE156="","",[1]Sheet1!AE156)</f>
        <v>560</v>
      </c>
      <c r="AE156" t="str">
        <f>IF([1]Sheet1!AF156="","",[1]Sheet1!AF156)</f>
        <v>537.10</v>
      </c>
      <c r="AF156" t="str">
        <f>IF([1]Sheet1!AG156="","",[1]Sheet1!AG156)</f>
        <v>538.00</v>
      </c>
      <c r="AG156" t="str">
        <f>IF([1]Sheet1!AH156="","",[1]Sheet1!AH156)</f>
        <v>0.90</v>
      </c>
      <c r="AH156" t="str">
        <f>IF([1]Sheet1!AI156="","",[1]Sheet1!AI156)</f>
        <v>0.17</v>
      </c>
      <c r="AI156" t="str">
        <f>IF([1]Sheet1!AJ156="","",[1]Sheet1!AJ156)</f>
        <v>538.00</v>
      </c>
      <c r="AJ156">
        <f>IF([1]Sheet1!AK156="","",[1]Sheet1!AK156)</f>
        <v>3305</v>
      </c>
      <c r="AK156" t="str">
        <f>IF([1]Sheet1!AL156="","",[1]Sheet1!AL156)</f>
        <v>0.18</v>
      </c>
      <c r="AL156" t="str">
        <f>IF([1]Sheet1!AM156="","",[1]Sheet1!AM156)</f>
        <v>-</v>
      </c>
      <c r="AM156" t="str">
        <f>IF([1]Sheet1!AN156="","",[1]Sheet1!AN156)</f>
        <v>-</v>
      </c>
      <c r="AN156" t="str">
        <f>IF([1]Sheet1!AO156="","",[1]Sheet1!AO156)</f>
        <v>-</v>
      </c>
      <c r="AO156" t="str">
        <f>IF([1]Sheet1!AP156="","",[1]Sheet1!AP156)</f>
        <v>VR60</v>
      </c>
      <c r="AP156" t="b">
        <f>IF([1]Sheet1!AQ156="","",[1]Sheet1!AQ156)</f>
        <v>0</v>
      </c>
      <c r="AQ156">
        <f>IF([1]Sheet1!AR156="","",[1]Sheet1!AR156)</f>
        <v>0</v>
      </c>
      <c r="AR156">
        <f>IF([1]Sheet1!AS156="","",[1]Sheet1!AS156)</f>
        <v>0</v>
      </c>
      <c r="AS156">
        <f>IF([1]Sheet1!AT156="","",[1]Sheet1!AT156)</f>
        <v>0</v>
      </c>
      <c r="AT156">
        <f>IF([1]Sheet1!AU156="","",[1]Sheet1!AU156)</f>
        <v>0</v>
      </c>
      <c r="AU156">
        <f>IF([1]Sheet1!AV156="","",[1]Sheet1!AV156)</f>
        <v>0</v>
      </c>
      <c r="AV156">
        <f>IF([1]Sheet1!AW156="","",[1]Sheet1!AW156)</f>
        <v>0</v>
      </c>
      <c r="AW156">
        <f>IF([1]Sheet1!AX156="","",[1]Sheet1!AX156)</f>
        <v>0</v>
      </c>
      <c r="AX156">
        <f>IF([1]Sheet1!AY156="","",[1]Sheet1!AY156)</f>
        <v>0</v>
      </c>
      <c r="AY156">
        <f>IF([1]Sheet1!AZ156="","",[1]Sheet1!AZ156)</f>
        <v>0</v>
      </c>
      <c r="AZ156" t="b">
        <f>IF([1]Sheet1!BA156="","",[1]Sheet1!BA156)</f>
        <v>0</v>
      </c>
      <c r="BA156" t="b">
        <f>IF([1]Sheet1!BB156="","",[1]Sheet1!BB156)</f>
        <v>0</v>
      </c>
      <c r="BB156" t="b">
        <f>IF([1]Sheet1!BC156="","",[1]Sheet1!BC156)</f>
        <v>0</v>
      </c>
      <c r="BC156" t="b">
        <f>IF([1]Sheet1!BD156="","",[1]Sheet1!BD156)</f>
        <v>0</v>
      </c>
      <c r="BD156">
        <f>IF([1]Sheet1!BE156="","",[1]Sheet1!BE156)</f>
        <v>35.14</v>
      </c>
      <c r="BE156">
        <f>IF([1]Sheet1!BF156="","",[1]Sheet1!BF156)</f>
        <v>33.6</v>
      </c>
      <c r="BF156">
        <f>IF([1]Sheet1!BG156="","",[1]Sheet1!BG156)</f>
        <v>-12.98</v>
      </c>
      <c r="BG156">
        <f>IF([1]Sheet1!BH156="","",[1]Sheet1!BH156)</f>
        <v>50</v>
      </c>
      <c r="BH156">
        <f>IF([1]Sheet1!BI156="","",[1]Sheet1!BI156)</f>
        <v>49.21</v>
      </c>
      <c r="BI156">
        <f>IF([1]Sheet1!BJ156="","",[1]Sheet1!BJ156)</f>
        <v>15.63</v>
      </c>
      <c r="BJ156" t="b">
        <f>IF([1]Sheet1!BK156="","",[1]Sheet1!BK156)</f>
        <v>1</v>
      </c>
      <c r="BK156">
        <f>IF([1]Sheet1!BL156="","",[1]Sheet1!BL156)</f>
        <v>0.48</v>
      </c>
      <c r="BL156">
        <f>IF([1]Sheet1!BM156="","",[1]Sheet1!BM156)</f>
        <v>4.09</v>
      </c>
      <c r="BM156">
        <f>IF([1]Sheet1!BN156="","",[1]Sheet1!BN156)</f>
        <v>32.049999999999997</v>
      </c>
      <c r="BN156" t="str">
        <f>IF([1]Sheet1!BO156="","",[1]Sheet1!BO156)</f>
        <v>2024-01-31</v>
      </c>
      <c r="BO156" t="str">
        <f>IF([1]Sheet1!BP156="","",[1]Sheet1!BP156)</f>
        <v>CONSTRUCTION MATERIALS</v>
      </c>
      <c r="BP156">
        <f>IF([1]Sheet1!BQ156="","",[1]Sheet1!BQ156)</f>
        <v>540.79999999999995</v>
      </c>
      <c r="BQ156">
        <f>IF([1]Sheet1!BR156="","",[1]Sheet1!BR156)</f>
        <v>2.68</v>
      </c>
      <c r="BR156">
        <f>IF([1]Sheet1!BS156="","",[1]Sheet1!BS156)</f>
        <v>3.9</v>
      </c>
      <c r="BS156">
        <f>IF([1]Sheet1!BT156="","",[1]Sheet1!BT156)</f>
        <v>0.73</v>
      </c>
      <c r="BT156" t="b">
        <f>IF([1]Sheet1!BU156="","",[1]Sheet1!BU156)</f>
        <v>0</v>
      </c>
      <c r="BU156" t="b">
        <f>IF([1]Sheet1!BV156="","",[1]Sheet1!BV156)</f>
        <v>1</v>
      </c>
      <c r="BV156" t="str">
        <f>IF([1]Sheet1!BW156="","",[1]Sheet1!BW156)</f>
        <v>BULLISH</v>
      </c>
      <c r="BW156">
        <f>IF([1]Sheet1!BX156="","",[1]Sheet1!BX156)</f>
        <v>9.17</v>
      </c>
      <c r="BX156">
        <f>IF([1]Sheet1!BY156="","",[1]Sheet1!BY156)</f>
        <v>1.54</v>
      </c>
      <c r="BY156">
        <f>IF([1]Sheet1!BZ156="","",[1]Sheet1!BZ156)</f>
        <v>172.9</v>
      </c>
      <c r="BZ156">
        <f>IF([1]Sheet1!CA156="","",[1]Sheet1!CA156)</f>
        <v>540.79999999999995</v>
      </c>
      <c r="CA156">
        <f>IF([1]Sheet1!CB156="","",[1]Sheet1!CB156)</f>
        <v>-13</v>
      </c>
      <c r="CB156" t="str">
        <f>IF([1]Sheet1!CC156="","",[1]Sheet1!CC156)</f>
        <v>Long Buildup</v>
      </c>
      <c r="CC156">
        <f>IF([1]Sheet1!CD156="","",[1]Sheet1!CD156)</f>
        <v>8.85</v>
      </c>
      <c r="CD156">
        <f>IF([1]Sheet1!CE156="","",[1]Sheet1!CE156)</f>
        <v>0.73</v>
      </c>
      <c r="CE156">
        <f>IF([1]Sheet1!CF156="","",[1]Sheet1!CF156)</f>
        <v>14.96</v>
      </c>
      <c r="CF156" t="str">
        <f>IF([1]Sheet1!CG156="","",[1]Sheet1!CG156)</f>
        <v>Long Buildup</v>
      </c>
      <c r="CG156">
        <f>IF([1]Sheet1!CH156="","",[1]Sheet1!CH156)</f>
        <v>85.71</v>
      </c>
      <c r="CH156" t="str">
        <f>IF([1]Sheet1!CI156="","",[1]Sheet1!CI156)</f>
        <v>NSE:AMBUJACEM1!</v>
      </c>
      <c r="CI156">
        <f>IF([1]Sheet1!CJ156="","",[1]Sheet1!CJ156)</f>
        <v>8</v>
      </c>
      <c r="CJ156">
        <f>IF([1]Sheet1!CK156="","",[1]Sheet1!CK156)</f>
        <v>537.04999999999995</v>
      </c>
      <c r="CK156">
        <f>IF([1]Sheet1!CL156="","",[1]Sheet1!CL156)</f>
        <v>292</v>
      </c>
      <c r="CL156">
        <f>IF([1]Sheet1!CM156="","",[1]Sheet1!CM156)</f>
        <v>418.9</v>
      </c>
      <c r="CM156" t="str">
        <f>IF([1]Sheet1!CN156="","",[1]Sheet1!CN156)</f>
        <v>Buy</v>
      </c>
      <c r="CN156" t="str">
        <f>IF([1]Sheet1!CO156="","",[1]Sheet1!CO156)</f>
        <v>LAST_LOSER</v>
      </c>
      <c r="CO156">
        <f>IF([1]Sheet1!CP156="","",[1]Sheet1!CP156)</f>
        <v>8</v>
      </c>
      <c r="CP156">
        <f>IF([1]Sheet1!CQ156="","",[1]Sheet1!CQ156)</f>
        <v>520</v>
      </c>
      <c r="CQ156" t="str">
        <f>IF([1]Sheet1!CR156="","",[1]Sheet1!CR156)</f>
        <v>BULLISH</v>
      </c>
      <c r="CR156" t="str">
        <f>IF([1]Sheet1!CS156="","",[1]Sheet1!CS156)</f>
        <v>BULLISH</v>
      </c>
      <c r="CS156" t="b">
        <f>IF([1]Sheet1!CT156="","",[1]Sheet1!CT156)</f>
        <v>0</v>
      </c>
      <c r="CT156" t="str">
        <f>IF([1]Sheet1!CU156="","",[1]Sheet1!CU156)</f>
        <v>BULLISH_ALIGNMENT</v>
      </c>
      <c r="CU156" t="str">
        <f>IF([1]Sheet1!CV156="","",[1]Sheet1!CV156)</f>
        <v>BULLISH_ALIGNMENT</v>
      </c>
      <c r="CV156" t="str">
        <f>IF([1]Sheet1!CW156="","",[1]Sheet1!CW156)</f>
        <v>BULLISH</v>
      </c>
      <c r="CW156">
        <f>IF([1]Sheet1!CX156="","",[1]Sheet1!CX156)</f>
        <v>2</v>
      </c>
      <c r="CX156">
        <f>IF([1]Sheet1!CY156="","",[1]Sheet1!CY156)</f>
        <v>90</v>
      </c>
      <c r="CY156" t="b">
        <f>IF([1]Sheet1!CZ156="","",[1]Sheet1!CZ156)</f>
        <v>1</v>
      </c>
      <c r="CZ156">
        <f>IF([1]Sheet1!DA156="","",[1]Sheet1!DA156)</f>
        <v>53.24</v>
      </c>
      <c r="DA156">
        <f>IF([1]Sheet1!DB156="","",[1]Sheet1!DB156)</f>
        <v>53.78</v>
      </c>
      <c r="DB156" t="str">
        <f>IF([1]Sheet1!DC156="","",[1]Sheet1!DC156)</f>
        <v/>
      </c>
      <c r="DC156" t="b">
        <f t="shared" si="8"/>
        <v>0</v>
      </c>
      <c r="DD156" t="b">
        <f t="shared" si="9"/>
        <v>0</v>
      </c>
      <c r="DE156" t="b">
        <f t="shared" si="10"/>
        <v>0</v>
      </c>
      <c r="DF156" t="b">
        <f t="shared" si="11"/>
        <v>0</v>
      </c>
      <c r="DG156" t="str">
        <f>IF([1]Sheet1!DH156="","",[1]Sheet1!DH156)</f>
        <v/>
      </c>
    </row>
    <row r="157" spans="1:111" x14ac:dyDescent="0.25">
      <c r="A157" t="str">
        <f>IF([1]Sheet1!B157="","",[1]Sheet1!B157)</f>
        <v>BANKNIFTY</v>
      </c>
      <c r="B157">
        <f>IF([1]Sheet1!C157="","",[1]Sheet1!C157)</f>
        <v>15</v>
      </c>
      <c r="C157">
        <f>IF([1]Sheet1!D157="","",[1]Sheet1!D157)</f>
        <v>100</v>
      </c>
      <c r="D157">
        <f>IF([1]Sheet1!E157="","",[1]Sheet1!E157)</f>
        <v>900</v>
      </c>
      <c r="E157">
        <f>IF([1]Sheet1!F157="","",[1]Sheet1!F157)</f>
        <v>0</v>
      </c>
      <c r="F157">
        <f>IF([1]Sheet1!G157="","",[1]Sheet1!G157)</f>
        <v>0</v>
      </c>
      <c r="G157" t="str">
        <f>IF([1]Sheet1!H157="","",[1]Sheet1!H157)</f>
        <v>NIFTY BANK</v>
      </c>
      <c r="H157" t="str">
        <f>IF([1]Sheet1!I157="","",[1]Sheet1!I157)</f>
        <v>BANKNIFTY</v>
      </c>
      <c r="I157" t="str">
        <f>IF([1]Sheet1!J157="","",[1]Sheet1!J157)</f>
        <v>NSE:BANKNIFTY!1</v>
      </c>
      <c r="J157" t="str">
        <f>IF([1]Sheet1!K157="","",[1]Sheet1!K157)</f>
        <v>Bank Nifty</v>
      </c>
      <c r="K157" t="str">
        <f>IF([1]Sheet1!L157="","",[1]Sheet1!L157)</f>
        <v>#00a25b4f</v>
      </c>
      <c r="L157">
        <f>IF([1]Sheet1!M157="","",[1]Sheet1!M157)</f>
        <v>46136.05</v>
      </c>
      <c r="M157">
        <f>IF([1]Sheet1!N157="","",[1]Sheet1!N157)</f>
        <v>0.73989240000000001</v>
      </c>
      <c r="N157">
        <f>IF([1]Sheet1!O157="","",[1]Sheet1!O157)</f>
        <v>338.85</v>
      </c>
      <c r="O157">
        <f>IF([1]Sheet1!P157="","",[1]Sheet1!P157)</f>
        <v>1940475</v>
      </c>
      <c r="P157">
        <f>IF([1]Sheet1!Q157="","",[1]Sheet1!Q157)</f>
        <v>-10.7649116</v>
      </c>
      <c r="Q157">
        <f>IF([1]Sheet1!R157="","",[1]Sheet1!R157)</f>
        <v>-234090</v>
      </c>
      <c r="R157">
        <f>IF([1]Sheet1!S157="","",[1]Sheet1!S157)</f>
        <v>118727</v>
      </c>
      <c r="S157">
        <f>IF([1]Sheet1!T157="","",[1]Sheet1!T157)</f>
        <v>0.73989240000000001</v>
      </c>
      <c r="T157">
        <f>IF([1]Sheet1!U157="","",[1]Sheet1!U157)</f>
        <v>-91518</v>
      </c>
      <c r="U157" t="str">
        <f>IF([1]Sheet1!V157="","",[1]Sheet1!V157)</f>
        <v>Short Covering</v>
      </c>
      <c r="V157">
        <f>IF([1]Sheet1!W157="","",[1]Sheet1!W157)</f>
        <v>46100</v>
      </c>
      <c r="W157">
        <f>IF([1]Sheet1!X157="","",[1]Sheet1!X157)</f>
        <v>46000</v>
      </c>
      <c r="X157">
        <f>IF([1]Sheet1!Y157="","",[1]Sheet1!Y157)</f>
        <v>45900</v>
      </c>
      <c r="Y157">
        <f>IF([1]Sheet1!Z157="","",[1]Sheet1!Z157)</f>
        <v>45800</v>
      </c>
      <c r="Z157">
        <f>IF([1]Sheet1!AA157="","",[1]Sheet1!AA157)</f>
        <v>45700</v>
      </c>
      <c r="AA157">
        <f>IF([1]Sheet1!AB157="","",[1]Sheet1!AB157)</f>
        <v>46200</v>
      </c>
      <c r="AB157">
        <f>IF([1]Sheet1!AC157="","",[1]Sheet1!AC157)</f>
        <v>46300</v>
      </c>
      <c r="AC157">
        <f>IF([1]Sheet1!AD157="","",[1]Sheet1!AD157)</f>
        <v>46400</v>
      </c>
      <c r="AD157">
        <f>IF([1]Sheet1!AE157="","",[1]Sheet1!AE157)</f>
        <v>46500</v>
      </c>
      <c r="AE157">
        <f>IF([1]Sheet1!AF157="","",[1]Sheet1!AF157)</f>
        <v>0</v>
      </c>
      <c r="AF157">
        <f>IF([1]Sheet1!AG157="","",[1]Sheet1!AG157)</f>
        <v>0</v>
      </c>
      <c r="AG157">
        <f>IF([1]Sheet1!AH157="","",[1]Sheet1!AH157)</f>
        <v>0</v>
      </c>
      <c r="AH157">
        <f>IF([1]Sheet1!AI157="","",[1]Sheet1!AI157)</f>
        <v>0</v>
      </c>
      <c r="AI157">
        <f>IF([1]Sheet1!AJ157="","",[1]Sheet1!AJ157)</f>
        <v>0</v>
      </c>
      <c r="AJ157">
        <f>IF([1]Sheet1!AK157="","",[1]Sheet1!AK157)</f>
        <v>0</v>
      </c>
      <c r="AK157">
        <f>IF([1]Sheet1!AL157="","",[1]Sheet1!AL157)</f>
        <v>0</v>
      </c>
      <c r="AL157">
        <f>IF([1]Sheet1!AM157="","",[1]Sheet1!AM157)</f>
        <v>0</v>
      </c>
      <c r="AM157">
        <f>IF([1]Sheet1!AN157="","",[1]Sheet1!AN157)</f>
        <v>0</v>
      </c>
      <c r="AN157">
        <f>IF([1]Sheet1!AO157="","",[1]Sheet1!AO157)</f>
        <v>0</v>
      </c>
      <c r="AO157">
        <f>IF([1]Sheet1!AP157="","",[1]Sheet1!AP157)</f>
        <v>0</v>
      </c>
      <c r="AP157">
        <f>IF([1]Sheet1!AQ157="","",[1]Sheet1!AQ157)</f>
        <v>0</v>
      </c>
      <c r="AQ157">
        <f>IF([1]Sheet1!AR157="","",[1]Sheet1!AR157)</f>
        <v>0</v>
      </c>
      <c r="AR157">
        <f>IF([1]Sheet1!AS157="","",[1]Sheet1!AS157)</f>
        <v>0</v>
      </c>
      <c r="AS157">
        <f>IF([1]Sheet1!AT157="","",[1]Sheet1!AT157)</f>
        <v>0</v>
      </c>
      <c r="AT157">
        <f>IF([1]Sheet1!AU157="","",[1]Sheet1!AU157)</f>
        <v>0</v>
      </c>
      <c r="AU157">
        <f>IF([1]Sheet1!AV157="","",[1]Sheet1!AV157)</f>
        <v>0</v>
      </c>
      <c r="AV157">
        <f>IF([1]Sheet1!AW157="","",[1]Sheet1!AW157)</f>
        <v>0</v>
      </c>
      <c r="AW157">
        <f>IF([1]Sheet1!AX157="","",[1]Sheet1!AX157)</f>
        <v>0</v>
      </c>
      <c r="AX157">
        <f>IF([1]Sheet1!AY157="","",[1]Sheet1!AY157)</f>
        <v>0</v>
      </c>
      <c r="AY157">
        <f>IF([1]Sheet1!AZ157="","",[1]Sheet1!AZ157)</f>
        <v>0</v>
      </c>
      <c r="AZ157" t="b">
        <f>IF([1]Sheet1!BA157="","",[1]Sheet1!BA157)</f>
        <v>0</v>
      </c>
      <c r="BA157" t="b">
        <f>IF([1]Sheet1!BB157="","",[1]Sheet1!BB157)</f>
        <v>0</v>
      </c>
      <c r="BB157" t="b">
        <f>IF([1]Sheet1!BC157="","",[1]Sheet1!BC157)</f>
        <v>0</v>
      </c>
      <c r="BC157" t="b">
        <f>IF([1]Sheet1!BD157="","",[1]Sheet1!BD157)</f>
        <v>0</v>
      </c>
      <c r="BD157">
        <f>IF([1]Sheet1!BE157="","",[1]Sheet1!BE157)</f>
        <v>19.170000000000002</v>
      </c>
      <c r="BE157">
        <f>IF([1]Sheet1!BF157="","",[1]Sheet1!BF157)</f>
        <v>20.07</v>
      </c>
      <c r="BF157">
        <f>IF([1]Sheet1!BG157="","",[1]Sheet1!BG157)</f>
        <v>-6.17</v>
      </c>
      <c r="BG157">
        <f>IF([1]Sheet1!BH157="","",[1]Sheet1!BH157)</f>
        <v>94.76</v>
      </c>
      <c r="BH157">
        <f>IF([1]Sheet1!BI157="","",[1]Sheet1!BI157)</f>
        <v>95.24</v>
      </c>
      <c r="BI157">
        <f>IF([1]Sheet1!BJ157="","",[1]Sheet1!BJ157)</f>
        <v>73.23</v>
      </c>
      <c r="BJ157" t="b">
        <f>IF([1]Sheet1!BK157="","",[1]Sheet1!BK157)</f>
        <v>1</v>
      </c>
      <c r="BK157">
        <f>IF([1]Sheet1!BL157="","",[1]Sheet1!BL157)</f>
        <v>0.69</v>
      </c>
      <c r="BL157">
        <f>IF([1]Sheet1!BM157="","",[1]Sheet1!BM157)</f>
        <v>4.9800000000000004</v>
      </c>
      <c r="BM157">
        <f>IF([1]Sheet1!BN157="","",[1]Sheet1!BN157)</f>
        <v>20.97</v>
      </c>
      <c r="BN157">
        <f>IF([1]Sheet1!BO157="","",[1]Sheet1!BO157)</f>
        <v>0</v>
      </c>
      <c r="BO157" t="str">
        <f>IF([1]Sheet1!BP157="","",[1]Sheet1!BP157)</f>
        <v>INDEX</v>
      </c>
      <c r="BP157">
        <f>IF([1]Sheet1!BQ157="","",[1]Sheet1!BQ157)</f>
        <v>46200</v>
      </c>
      <c r="BQ157">
        <f>IF([1]Sheet1!BR157="","",[1]Sheet1!BR157)</f>
        <v>1.58</v>
      </c>
      <c r="BR157">
        <f>IF([1]Sheet1!BS157="","",[1]Sheet1!BS157)</f>
        <v>402.8</v>
      </c>
      <c r="BS157">
        <f>IF([1]Sheet1!BT157="","",[1]Sheet1!BT157)</f>
        <v>0.88</v>
      </c>
      <c r="BT157" t="b">
        <f>IF([1]Sheet1!BU157="","",[1]Sheet1!BU157)</f>
        <v>1</v>
      </c>
      <c r="BU157" t="b">
        <f>IF([1]Sheet1!BV157="","",[1]Sheet1!BV157)</f>
        <v>0</v>
      </c>
      <c r="BV157" t="str">
        <f>IF([1]Sheet1!BW157="","",[1]Sheet1!BW157)</f>
        <v>BEARISH</v>
      </c>
      <c r="BW157">
        <f>IF([1]Sheet1!BX157="","",[1]Sheet1!BX157)</f>
        <v>24.14</v>
      </c>
      <c r="BX157">
        <f>IF([1]Sheet1!BY157="","",[1]Sheet1!BY157)</f>
        <v>-4.3600000000000003</v>
      </c>
      <c r="BY157">
        <f>IF([1]Sheet1!BZ157="","",[1]Sheet1!BZ157)</f>
        <v>55.49</v>
      </c>
      <c r="BZ157">
        <f>IF([1]Sheet1!CA157="","",[1]Sheet1!CA157)</f>
        <v>46200</v>
      </c>
      <c r="CA157">
        <f>IF([1]Sheet1!CB157="","",[1]Sheet1!CB157)</f>
        <v>-6.17</v>
      </c>
      <c r="CB157" t="str">
        <f>IF([1]Sheet1!CC157="","",[1]Sheet1!CC157)</f>
        <v>Significant Short Buildup</v>
      </c>
      <c r="CC157">
        <f>IF([1]Sheet1!CD157="","",[1]Sheet1!CD157)</f>
        <v>-5.7</v>
      </c>
      <c r="CD157">
        <f>IF([1]Sheet1!CE157="","",[1]Sheet1!CE157)</f>
        <v>0.88</v>
      </c>
      <c r="CE157">
        <f>IF([1]Sheet1!CF157="","",[1]Sheet1!CF157)</f>
        <v>-40.58</v>
      </c>
      <c r="CF157" t="str">
        <f>IF([1]Sheet1!CG157="","",[1]Sheet1!CG157)</f>
        <v>Short Covering</v>
      </c>
      <c r="CG157">
        <f>IF([1]Sheet1!CH157="","",[1]Sheet1!CH157)</f>
        <v>93.25</v>
      </c>
      <c r="CH157" t="str">
        <f>IF([1]Sheet1!CI157="","",[1]Sheet1!CI157)</f>
        <v>NSE:BANKNIFTY1!</v>
      </c>
      <c r="CI157">
        <f>IF([1]Sheet1!CJ157="","",[1]Sheet1!CJ157)</f>
        <v>41</v>
      </c>
      <c r="CJ157">
        <f>IF([1]Sheet1!CK157="","",[1]Sheet1!CK157)</f>
        <v>48058.55</v>
      </c>
      <c r="CK157">
        <f>IF([1]Sheet1!CL157="","",[1]Sheet1!CL157)</f>
        <v>27</v>
      </c>
      <c r="CL157">
        <f>IF([1]Sheet1!CM157="","",[1]Sheet1!CM157)</f>
        <v>47130.9</v>
      </c>
      <c r="CM157" t="str">
        <f>IF([1]Sheet1!CN157="","",[1]Sheet1!CN157)</f>
        <v>Buy</v>
      </c>
      <c r="CN157" t="str">
        <f>IF([1]Sheet1!CO157="","",[1]Sheet1!CO157)</f>
        <v>LAST_WINNER</v>
      </c>
      <c r="CO157">
        <f>IF([1]Sheet1!CP157="","",[1]Sheet1!CP157)</f>
        <v>0</v>
      </c>
      <c r="CP157">
        <f>IF([1]Sheet1!CQ157="","",[1]Sheet1!CQ157)</f>
        <v>45600</v>
      </c>
      <c r="CQ157" t="str">
        <f>IF([1]Sheet1!CR157="","",[1]Sheet1!CR157)</f>
        <v>BEARISH</v>
      </c>
      <c r="CR157" t="str">
        <f>IF([1]Sheet1!CS157="","",[1]Sheet1!CS157)</f>
        <v>BULLISH</v>
      </c>
      <c r="CS157" t="b">
        <f>IF([1]Sheet1!CT157="","",[1]Sheet1!CT157)</f>
        <v>1</v>
      </c>
      <c r="CT157" t="str">
        <f>IF([1]Sheet1!CU157="","",[1]Sheet1!CU157)</f>
        <v>BEARISH_ALIGNMENT</v>
      </c>
      <c r="CU157" t="str">
        <f>IF([1]Sheet1!CV157="","",[1]Sheet1!CV157)</f>
        <v>na</v>
      </c>
      <c r="CV157" t="str">
        <f>IF([1]Sheet1!CW157="","",[1]Sheet1!CW157)</f>
        <v>BEARISH</v>
      </c>
      <c r="CW157">
        <f>IF([1]Sheet1!CX157="","",[1]Sheet1!CX157)</f>
        <v>5</v>
      </c>
      <c r="CX157">
        <f>IF([1]Sheet1!CY157="","",[1]Sheet1!CY157)</f>
        <v>7856</v>
      </c>
      <c r="CY157" t="b">
        <f>IF([1]Sheet1!CZ157="","",[1]Sheet1!CZ157)</f>
        <v>0</v>
      </c>
      <c r="CZ157" t="str">
        <f>IF([1]Sheet1!DA157="","",[1]Sheet1!DA157)</f>
        <v/>
      </c>
      <c r="DA157" t="str">
        <f>IF([1]Sheet1!DB157="","",[1]Sheet1!DB157)</f>
        <v/>
      </c>
      <c r="DB157" t="str">
        <f>IF([1]Sheet1!DC157="","",[1]Sheet1!DC157)</f>
        <v/>
      </c>
      <c r="DC157" t="b">
        <f t="shared" si="8"/>
        <v>0</v>
      </c>
      <c r="DD157" t="b">
        <f t="shared" si="9"/>
        <v>0</v>
      </c>
      <c r="DE157" t="b">
        <f t="shared" si="10"/>
        <v>0</v>
      </c>
      <c r="DF157" t="b">
        <f t="shared" si="11"/>
        <v>0</v>
      </c>
      <c r="DG157" t="str">
        <f>IF([1]Sheet1!DH157="","",[1]Sheet1!DH157)</f>
        <v/>
      </c>
    </row>
    <row r="158" spans="1:111" x14ac:dyDescent="0.25">
      <c r="A158" t="str">
        <f>IF([1]Sheet1!B158="","",[1]Sheet1!B158)</f>
        <v>IEX</v>
      </c>
      <c r="B158">
        <f>IF([1]Sheet1!C158="","",[1]Sheet1!C158)</f>
        <v>3750</v>
      </c>
      <c r="C158">
        <f>IF([1]Sheet1!D158="","",[1]Sheet1!D158)</f>
        <v>1</v>
      </c>
      <c r="D158">
        <f>IF([1]Sheet1!E158="","",[1]Sheet1!E158)</f>
        <v>150000</v>
      </c>
      <c r="E158" t="str">
        <f>IF([1]Sheet1!F158="","",[1]Sheet1!F158)</f>
        <v>Finance</v>
      </c>
      <c r="F158" t="str">
        <f>IF([1]Sheet1!G158="","",[1]Sheet1!G158)</f>
        <v>Investment Banks/Brokers</v>
      </c>
      <c r="G158" t="str">
        <f>IF([1]Sheet1!H158="","",[1]Sheet1!H158)</f>
        <v xml:space="preserve">INDIAN ENERGY EXC LTD               </v>
      </c>
      <c r="H158" t="str">
        <f>IF([1]Sheet1!I158="","",[1]Sheet1!I158)</f>
        <v>IEX</v>
      </c>
      <c r="I158" t="str">
        <f>IF([1]Sheet1!J158="","",[1]Sheet1!J158)</f>
        <v>NSE:IEX!1</v>
      </c>
      <c r="J158" t="str">
        <f>IF([1]Sheet1!K158="","",[1]Sheet1!K158)</f>
        <v>Indian Energy Exchange Ltd.</v>
      </c>
      <c r="K158" t="str">
        <f>IF([1]Sheet1!L158="","",[1]Sheet1!L158)</f>
        <v>#00a25b50</v>
      </c>
      <c r="L158">
        <f>IF([1]Sheet1!M158="","",[1]Sheet1!M158)</f>
        <v>142.5</v>
      </c>
      <c r="M158">
        <f>IF([1]Sheet1!N158="","",[1]Sheet1!N158)</f>
        <v>0.74231179999999997</v>
      </c>
      <c r="N158">
        <f>IF([1]Sheet1!O158="","",[1]Sheet1!O158)</f>
        <v>1.05</v>
      </c>
      <c r="O158">
        <f>IF([1]Sheet1!P158="","",[1]Sheet1!P158)</f>
        <v>50703750</v>
      </c>
      <c r="P158">
        <f>IF([1]Sheet1!Q158="","",[1]Sheet1!Q158)</f>
        <v>-1.5006921</v>
      </c>
      <c r="Q158">
        <f>IF([1]Sheet1!R158="","",[1]Sheet1!R158)</f>
        <v>-772500</v>
      </c>
      <c r="R158">
        <f>IF([1]Sheet1!S158="","",[1]Sheet1!S158)</f>
        <v>418</v>
      </c>
      <c r="S158">
        <f>IF([1]Sheet1!T158="","",[1]Sheet1!T158)</f>
        <v>0.74231179999999997</v>
      </c>
      <c r="T158">
        <f>IF([1]Sheet1!U158="","",[1]Sheet1!U158)</f>
        <v>-511</v>
      </c>
      <c r="U158" t="str">
        <f>IF([1]Sheet1!V158="","",[1]Sheet1!V158)</f>
        <v>Short Covering</v>
      </c>
      <c r="V158">
        <f>IF([1]Sheet1!W158="","",[1]Sheet1!W158)</f>
        <v>142</v>
      </c>
      <c r="W158">
        <f>IF([1]Sheet1!X158="","",[1]Sheet1!X158)</f>
        <v>141</v>
      </c>
      <c r="X158">
        <f>IF([1]Sheet1!Y158="","",[1]Sheet1!Y158)</f>
        <v>140</v>
      </c>
      <c r="Y158">
        <f>IF([1]Sheet1!Z158="","",[1]Sheet1!Z158)</f>
        <v>139</v>
      </c>
      <c r="Z158">
        <f>IF([1]Sheet1!AA158="","",[1]Sheet1!AA158)</f>
        <v>138</v>
      </c>
      <c r="AA158">
        <f>IF([1]Sheet1!AB158="","",[1]Sheet1!AB158)</f>
        <v>143</v>
      </c>
      <c r="AB158">
        <f>IF([1]Sheet1!AC158="","",[1]Sheet1!AC158)</f>
        <v>144</v>
      </c>
      <c r="AC158">
        <f>IF([1]Sheet1!AD158="","",[1]Sheet1!AD158)</f>
        <v>145</v>
      </c>
      <c r="AD158">
        <f>IF([1]Sheet1!AE158="","",[1]Sheet1!AE158)</f>
        <v>146</v>
      </c>
      <c r="AE158" t="str">
        <f>IF([1]Sheet1!AF158="","",[1]Sheet1!AF158)</f>
        <v>140.05</v>
      </c>
      <c r="AF158" t="str">
        <f>IF([1]Sheet1!AG158="","",[1]Sheet1!AG158)</f>
        <v>141.85</v>
      </c>
      <c r="AG158" t="str">
        <f>IF([1]Sheet1!AH158="","",[1]Sheet1!AH158)</f>
        <v>1.80</v>
      </c>
      <c r="AH158" t="str">
        <f>IF([1]Sheet1!AI158="","",[1]Sheet1!AI158)</f>
        <v>1.29</v>
      </c>
      <c r="AI158" t="str">
        <f>IF([1]Sheet1!AJ158="","",[1]Sheet1!AJ158)</f>
        <v>141.85</v>
      </c>
      <c r="AJ158">
        <f>IF([1]Sheet1!AK158="","",[1]Sheet1!AK158)</f>
        <v>31290</v>
      </c>
      <c r="AK158" t="str">
        <f>IF([1]Sheet1!AL158="","",[1]Sheet1!AL158)</f>
        <v>0.44</v>
      </c>
      <c r="AL158" t="str">
        <f>IF([1]Sheet1!AM158="","",[1]Sheet1!AM158)</f>
        <v>-</v>
      </c>
      <c r="AM158" t="str">
        <f>IF([1]Sheet1!AN158="","",[1]Sheet1!AN158)</f>
        <v>-</v>
      </c>
      <c r="AN158" t="str">
        <f>IF([1]Sheet1!AO158="","",[1]Sheet1!AO158)</f>
        <v>-</v>
      </c>
      <c r="AO158" t="str">
        <f>IF([1]Sheet1!AP158="","",[1]Sheet1!AP158)</f>
        <v>VR25</v>
      </c>
      <c r="AP158" t="b">
        <f>IF([1]Sheet1!AQ158="","",[1]Sheet1!AQ158)</f>
        <v>0</v>
      </c>
      <c r="AQ158">
        <f>IF([1]Sheet1!AR158="","",[1]Sheet1!AR158)</f>
        <v>0</v>
      </c>
      <c r="AR158">
        <f>IF([1]Sheet1!AS158="","",[1]Sheet1!AS158)</f>
        <v>0</v>
      </c>
      <c r="AS158">
        <f>IF([1]Sheet1!AT158="","",[1]Sheet1!AT158)</f>
        <v>0</v>
      </c>
      <c r="AT158">
        <f>IF([1]Sheet1!AU158="","",[1]Sheet1!AU158)</f>
        <v>0</v>
      </c>
      <c r="AU158">
        <f>IF([1]Sheet1!AV158="","",[1]Sheet1!AV158)</f>
        <v>0</v>
      </c>
      <c r="AV158">
        <f>IF([1]Sheet1!AW158="","",[1]Sheet1!AW158)</f>
        <v>0</v>
      </c>
      <c r="AW158">
        <f>IF([1]Sheet1!AX158="","",[1]Sheet1!AX158)</f>
        <v>0</v>
      </c>
      <c r="AX158">
        <f>IF([1]Sheet1!AY158="","",[1]Sheet1!AY158)</f>
        <v>0</v>
      </c>
      <c r="AY158">
        <f>IF([1]Sheet1!AZ158="","",[1]Sheet1!AZ158)</f>
        <v>0</v>
      </c>
      <c r="AZ158" t="b">
        <f>IF([1]Sheet1!BA158="","",[1]Sheet1!BA158)</f>
        <v>0</v>
      </c>
      <c r="BA158" t="b">
        <f>IF([1]Sheet1!BB158="","",[1]Sheet1!BB158)</f>
        <v>0</v>
      </c>
      <c r="BB158" t="b">
        <f>IF([1]Sheet1!BC158="","",[1]Sheet1!BC158)</f>
        <v>0</v>
      </c>
      <c r="BC158" t="b">
        <f>IF([1]Sheet1!BD158="","",[1]Sheet1!BD158)</f>
        <v>0</v>
      </c>
      <c r="BD158">
        <f>IF([1]Sheet1!BE158="","",[1]Sheet1!BE158)</f>
        <v>71.11</v>
      </c>
      <c r="BE158">
        <f>IF([1]Sheet1!BF158="","",[1]Sheet1!BF158)</f>
        <v>59.11</v>
      </c>
      <c r="BF158">
        <f>IF([1]Sheet1!BG158="","",[1]Sheet1!BG158)</f>
        <v>9.8699999999999992</v>
      </c>
      <c r="BG158">
        <f>IF([1]Sheet1!BH158="","",[1]Sheet1!BH158)</f>
        <v>98.79</v>
      </c>
      <c r="BH158">
        <f>IF([1]Sheet1!BI158="","",[1]Sheet1!BI158)</f>
        <v>96.83</v>
      </c>
      <c r="BI158">
        <f>IF([1]Sheet1!BJ158="","",[1]Sheet1!BJ158)</f>
        <v>80</v>
      </c>
      <c r="BJ158" t="b">
        <f>IF([1]Sheet1!BK158="","",[1]Sheet1!BK158)</f>
        <v>1</v>
      </c>
      <c r="BK158">
        <f>IF([1]Sheet1!BL158="","",[1]Sheet1!BL158)</f>
        <v>0.59</v>
      </c>
      <c r="BL158">
        <f>IF([1]Sheet1!BM158="","",[1]Sheet1!BM158)</f>
        <v>39.5</v>
      </c>
      <c r="BM158">
        <f>IF([1]Sheet1!BN158="","",[1]Sheet1!BN158)</f>
        <v>47.1</v>
      </c>
      <c r="BN158" t="str">
        <f>IF([1]Sheet1!BO158="","",[1]Sheet1!BO158)</f>
        <v>2024-01-25</v>
      </c>
      <c r="BO158" t="str">
        <f>IF([1]Sheet1!BP158="","",[1]Sheet1!BP158)</f>
        <v>FINANCIAL SERVICES</v>
      </c>
      <c r="BP158">
        <f>IF([1]Sheet1!BQ158="","",[1]Sheet1!BQ158)</f>
        <v>142.65</v>
      </c>
      <c r="BQ158">
        <f>IF([1]Sheet1!BR158="","",[1]Sheet1!BR158)</f>
        <v>0</v>
      </c>
      <c r="BR158">
        <f>IF([1]Sheet1!BS158="","",[1]Sheet1!BS158)</f>
        <v>1.2</v>
      </c>
      <c r="BS158">
        <f>IF([1]Sheet1!BT158="","",[1]Sheet1!BT158)</f>
        <v>0.85</v>
      </c>
      <c r="BT158" t="b">
        <f>IF([1]Sheet1!BU158="","",[1]Sheet1!BU158)</f>
        <v>1</v>
      </c>
      <c r="BU158" t="b">
        <f>IF([1]Sheet1!BV158="","",[1]Sheet1!BV158)</f>
        <v>1</v>
      </c>
      <c r="BV158" t="str">
        <f>IF([1]Sheet1!BW158="","",[1]Sheet1!BW158)</f>
        <v>BEARISH</v>
      </c>
      <c r="BW158">
        <f>IF([1]Sheet1!BX158="","",[1]Sheet1!BX158)</f>
        <v>-13.27</v>
      </c>
      <c r="BX158">
        <f>IF([1]Sheet1!BY158="","",[1]Sheet1!BY158)</f>
        <v>-12.97</v>
      </c>
      <c r="BY158">
        <f>IF([1]Sheet1!BZ158="","",[1]Sheet1!BZ158)</f>
        <v>5.44</v>
      </c>
      <c r="BZ158">
        <f>IF([1]Sheet1!CA158="","",[1]Sheet1!CA158)</f>
        <v>142.65</v>
      </c>
      <c r="CA158">
        <f>IF([1]Sheet1!CB158="","",[1]Sheet1!CB158)</f>
        <v>9.85</v>
      </c>
      <c r="CB158" t="str">
        <f>IF([1]Sheet1!CC158="","",[1]Sheet1!CC158)</f>
        <v>Significant Long Unwinding</v>
      </c>
      <c r="CC158">
        <f>IF([1]Sheet1!CD158="","",[1]Sheet1!CD158)</f>
        <v>-1.3</v>
      </c>
      <c r="CD158">
        <f>IF([1]Sheet1!CE158="","",[1]Sheet1!CE158)</f>
        <v>0.85</v>
      </c>
      <c r="CE158">
        <f>IF([1]Sheet1!CF158="","",[1]Sheet1!CF158)</f>
        <v>-58.56</v>
      </c>
      <c r="CF158" t="str">
        <f>IF([1]Sheet1!CG158="","",[1]Sheet1!CG158)</f>
        <v>Short Covering</v>
      </c>
      <c r="CG158">
        <f>IF([1]Sheet1!CH158="","",[1]Sheet1!CH158)</f>
        <v>22.62</v>
      </c>
      <c r="CH158" t="str">
        <f>IF([1]Sheet1!CI158="","",[1]Sheet1!CI158)</f>
        <v>NSE:IEX1!</v>
      </c>
      <c r="CI158">
        <f>IF([1]Sheet1!CJ158="","",[1]Sheet1!CJ158)</f>
        <v>50</v>
      </c>
      <c r="CJ158">
        <f>IF([1]Sheet1!CK158="","",[1]Sheet1!CK158)</f>
        <v>168</v>
      </c>
      <c r="CK158">
        <f>IF([1]Sheet1!CL158="","",[1]Sheet1!CL158)</f>
        <v>453</v>
      </c>
      <c r="CL158">
        <f>IF([1]Sheet1!CM158="","",[1]Sheet1!CM158)</f>
        <v>133.75</v>
      </c>
      <c r="CM158" t="str">
        <f>IF([1]Sheet1!CN158="","",[1]Sheet1!CN158)</f>
        <v>Buy</v>
      </c>
      <c r="CN158" t="str">
        <f>IF([1]Sheet1!CO158="","",[1]Sheet1!CO158)</f>
        <v>LAST_WINNER</v>
      </c>
      <c r="CO158">
        <f>IF([1]Sheet1!CP158="","",[1]Sheet1!CP158)</f>
        <v>3</v>
      </c>
      <c r="CP158">
        <f>IF([1]Sheet1!CQ158="","",[1]Sheet1!CQ158)</f>
        <v>137</v>
      </c>
      <c r="CQ158" t="str">
        <f>IF([1]Sheet1!CR158="","",[1]Sheet1!CR158)</f>
        <v>BEARISH</v>
      </c>
      <c r="CR158" t="str">
        <f>IF([1]Sheet1!CS158="","",[1]Sheet1!CS158)</f>
        <v>BULLISH</v>
      </c>
      <c r="CS158" t="b">
        <f>IF([1]Sheet1!CT158="","",[1]Sheet1!CT158)</f>
        <v>1</v>
      </c>
      <c r="CT158" t="str">
        <f>IF([1]Sheet1!CU158="","",[1]Sheet1!CU158)</f>
        <v>BEARISH_ALIGNMENT</v>
      </c>
      <c r="CU158" t="str">
        <f>IF([1]Sheet1!CV158="","",[1]Sheet1!CV158)</f>
        <v>na</v>
      </c>
      <c r="CV158" t="str">
        <f>IF([1]Sheet1!CW158="","",[1]Sheet1!CW158)</f>
        <v>BULLISH</v>
      </c>
      <c r="CW158">
        <f>IF([1]Sheet1!CX158="","",[1]Sheet1!CX158)</f>
        <v>9</v>
      </c>
      <c r="CX158">
        <f>IF([1]Sheet1!CY158="","",[1]Sheet1!CY158)</f>
        <v>29</v>
      </c>
      <c r="CY158" t="b">
        <f>IF([1]Sheet1!CZ158="","",[1]Sheet1!CZ158)</f>
        <v>0</v>
      </c>
      <c r="CZ158">
        <f>IF([1]Sheet1!DA158="","",[1]Sheet1!DA158)</f>
        <v>80.150000000000006</v>
      </c>
      <c r="DA158">
        <f>IF([1]Sheet1!DB158="","",[1]Sheet1!DB158)</f>
        <v>83.12</v>
      </c>
      <c r="DB158" t="str">
        <f>IF([1]Sheet1!DC158="","",[1]Sheet1!DC158)</f>
        <v>BANNED</v>
      </c>
      <c r="DC158" t="b">
        <f t="shared" si="8"/>
        <v>0</v>
      </c>
      <c r="DD158" t="b">
        <f t="shared" si="9"/>
        <v>0</v>
      </c>
      <c r="DE158" t="b">
        <f t="shared" si="10"/>
        <v>0</v>
      </c>
      <c r="DF158" t="b">
        <f t="shared" si="11"/>
        <v>0</v>
      </c>
      <c r="DG158" t="str">
        <f>IF([1]Sheet1!DH158="","",[1]Sheet1!DH158)</f>
        <v/>
      </c>
    </row>
    <row r="159" spans="1:111" x14ac:dyDescent="0.25">
      <c r="A159" t="str">
        <f>IF([1]Sheet1!B159="","",[1]Sheet1!B159)</f>
        <v>IEX</v>
      </c>
      <c r="B159">
        <f>IF([1]Sheet1!C159="","",[1]Sheet1!C159)</f>
        <v>3750</v>
      </c>
      <c r="C159">
        <f>IF([1]Sheet1!D159="","",[1]Sheet1!D159)</f>
        <v>1</v>
      </c>
      <c r="D159">
        <f>IF([1]Sheet1!E159="","",[1]Sheet1!E159)</f>
        <v>150000</v>
      </c>
      <c r="E159" t="str">
        <f>IF([1]Sheet1!F159="","",[1]Sheet1!F159)</f>
        <v>Finance</v>
      </c>
      <c r="F159" t="str">
        <f>IF([1]Sheet1!G159="","",[1]Sheet1!G159)</f>
        <v>Investment Banks/Brokers</v>
      </c>
      <c r="G159" t="str">
        <f>IF([1]Sheet1!H159="","",[1]Sheet1!H159)</f>
        <v xml:space="preserve">INDIAN ENERGY EXC LTD               </v>
      </c>
      <c r="H159" t="str">
        <f>IF([1]Sheet1!I159="","",[1]Sheet1!I159)</f>
        <v>IEX</v>
      </c>
      <c r="I159" t="str">
        <f>IF([1]Sheet1!J159="","",[1]Sheet1!J159)</f>
        <v>NSE:IEX!1</v>
      </c>
      <c r="J159" t="str">
        <f>IF([1]Sheet1!K159="","",[1]Sheet1!K159)</f>
        <v>Indian Energy Exchange Ltd.</v>
      </c>
      <c r="K159" t="str">
        <f>IF([1]Sheet1!L159="","",[1]Sheet1!L159)</f>
        <v>#00a25b50</v>
      </c>
      <c r="L159">
        <f>IF([1]Sheet1!M159="","",[1]Sheet1!M159)</f>
        <v>142.5</v>
      </c>
      <c r="M159">
        <f>IF([1]Sheet1!N159="","",[1]Sheet1!N159)</f>
        <v>0.74231179999999997</v>
      </c>
      <c r="N159">
        <f>IF([1]Sheet1!O159="","",[1]Sheet1!O159)</f>
        <v>1.05</v>
      </c>
      <c r="O159">
        <f>IF([1]Sheet1!P159="","",[1]Sheet1!P159)</f>
        <v>50703750</v>
      </c>
      <c r="P159">
        <f>IF([1]Sheet1!Q159="","",[1]Sheet1!Q159)</f>
        <v>-1.5006921</v>
      </c>
      <c r="Q159">
        <f>IF([1]Sheet1!R159="","",[1]Sheet1!R159)</f>
        <v>-772500</v>
      </c>
      <c r="R159">
        <f>IF([1]Sheet1!S159="","",[1]Sheet1!S159)</f>
        <v>418</v>
      </c>
      <c r="S159">
        <f>IF([1]Sheet1!T159="","",[1]Sheet1!T159)</f>
        <v>0.74231179999999997</v>
      </c>
      <c r="T159">
        <f>IF([1]Sheet1!U159="","",[1]Sheet1!U159)</f>
        <v>-511</v>
      </c>
      <c r="U159" t="str">
        <f>IF([1]Sheet1!V159="","",[1]Sheet1!V159)</f>
        <v>Short Covering</v>
      </c>
      <c r="V159">
        <f>IF([1]Sheet1!W159="","",[1]Sheet1!W159)</f>
        <v>142</v>
      </c>
      <c r="W159">
        <f>IF([1]Sheet1!X159="","",[1]Sheet1!X159)</f>
        <v>141</v>
      </c>
      <c r="X159">
        <f>IF([1]Sheet1!Y159="","",[1]Sheet1!Y159)</f>
        <v>140</v>
      </c>
      <c r="Y159">
        <f>IF([1]Sheet1!Z159="","",[1]Sheet1!Z159)</f>
        <v>139</v>
      </c>
      <c r="Z159">
        <f>IF([1]Sheet1!AA159="","",[1]Sheet1!AA159)</f>
        <v>138</v>
      </c>
      <c r="AA159">
        <f>IF([1]Sheet1!AB159="","",[1]Sheet1!AB159)</f>
        <v>143</v>
      </c>
      <c r="AB159">
        <f>IF([1]Sheet1!AC159="","",[1]Sheet1!AC159)</f>
        <v>144</v>
      </c>
      <c r="AC159">
        <f>IF([1]Sheet1!AD159="","",[1]Sheet1!AD159)</f>
        <v>145</v>
      </c>
      <c r="AD159">
        <f>IF([1]Sheet1!AE159="","",[1]Sheet1!AE159)</f>
        <v>146</v>
      </c>
      <c r="AE159" t="str">
        <f>IF([1]Sheet1!AF159="","",[1]Sheet1!AF159)</f>
        <v>140.05</v>
      </c>
      <c r="AF159" t="str">
        <f>IF([1]Sheet1!AG159="","",[1]Sheet1!AG159)</f>
        <v>141.85</v>
      </c>
      <c r="AG159" t="str">
        <f>IF([1]Sheet1!AH159="","",[1]Sheet1!AH159)</f>
        <v>1.80</v>
      </c>
      <c r="AH159" t="str">
        <f>IF([1]Sheet1!AI159="","",[1]Sheet1!AI159)</f>
        <v>1.29</v>
      </c>
      <c r="AI159" t="str">
        <f>IF([1]Sheet1!AJ159="","",[1]Sheet1!AJ159)</f>
        <v>141.85</v>
      </c>
      <c r="AJ159">
        <f>IF([1]Sheet1!AK159="","",[1]Sheet1!AK159)</f>
        <v>31290</v>
      </c>
      <c r="AK159" t="str">
        <f>IF([1]Sheet1!AL159="","",[1]Sheet1!AL159)</f>
        <v>0.44</v>
      </c>
      <c r="AL159" t="str">
        <f>IF([1]Sheet1!AM159="","",[1]Sheet1!AM159)</f>
        <v>-</v>
      </c>
      <c r="AM159" t="str">
        <f>IF([1]Sheet1!AN159="","",[1]Sheet1!AN159)</f>
        <v>-</v>
      </c>
      <c r="AN159" t="str">
        <f>IF([1]Sheet1!AO159="","",[1]Sheet1!AO159)</f>
        <v>-</v>
      </c>
      <c r="AO159" t="str">
        <f>IF([1]Sheet1!AP159="","",[1]Sheet1!AP159)</f>
        <v>VR25</v>
      </c>
      <c r="AP159" t="b">
        <f>IF([1]Sheet1!AQ159="","",[1]Sheet1!AQ159)</f>
        <v>0</v>
      </c>
      <c r="AQ159">
        <f>IF([1]Sheet1!AR159="","",[1]Sheet1!AR159)</f>
        <v>0</v>
      </c>
      <c r="AR159">
        <f>IF([1]Sheet1!AS159="","",[1]Sheet1!AS159)</f>
        <v>0</v>
      </c>
      <c r="AS159">
        <f>IF([1]Sheet1!AT159="","",[1]Sheet1!AT159)</f>
        <v>0</v>
      </c>
      <c r="AT159">
        <f>IF([1]Sheet1!AU159="","",[1]Sheet1!AU159)</f>
        <v>0</v>
      </c>
      <c r="AU159">
        <f>IF([1]Sheet1!AV159="","",[1]Sheet1!AV159)</f>
        <v>0</v>
      </c>
      <c r="AV159">
        <f>IF([1]Sheet1!AW159="","",[1]Sheet1!AW159)</f>
        <v>0</v>
      </c>
      <c r="AW159">
        <f>IF([1]Sheet1!AX159="","",[1]Sheet1!AX159)</f>
        <v>0</v>
      </c>
      <c r="AX159">
        <f>IF([1]Sheet1!AY159="","",[1]Sheet1!AY159)</f>
        <v>0</v>
      </c>
      <c r="AY159">
        <f>IF([1]Sheet1!AZ159="","",[1]Sheet1!AZ159)</f>
        <v>0</v>
      </c>
      <c r="AZ159" t="b">
        <f>IF([1]Sheet1!BA159="","",[1]Sheet1!BA159)</f>
        <v>0</v>
      </c>
      <c r="BA159" t="b">
        <f>IF([1]Sheet1!BB159="","",[1]Sheet1!BB159)</f>
        <v>0</v>
      </c>
      <c r="BB159" t="b">
        <f>IF([1]Sheet1!BC159="","",[1]Sheet1!BC159)</f>
        <v>0</v>
      </c>
      <c r="BC159" t="b">
        <f>IF([1]Sheet1!BD159="","",[1]Sheet1!BD159)</f>
        <v>0</v>
      </c>
      <c r="BD159">
        <f>IF([1]Sheet1!BE159="","",[1]Sheet1!BE159)</f>
        <v>71.11</v>
      </c>
      <c r="BE159">
        <f>IF([1]Sheet1!BF159="","",[1]Sheet1!BF159)</f>
        <v>59.11</v>
      </c>
      <c r="BF159">
        <f>IF([1]Sheet1!BG159="","",[1]Sheet1!BG159)</f>
        <v>9.8699999999999992</v>
      </c>
      <c r="BG159">
        <f>IF([1]Sheet1!BH159="","",[1]Sheet1!BH159)</f>
        <v>98.79</v>
      </c>
      <c r="BH159">
        <f>IF([1]Sheet1!BI159="","",[1]Sheet1!BI159)</f>
        <v>96.83</v>
      </c>
      <c r="BI159">
        <f>IF([1]Sheet1!BJ159="","",[1]Sheet1!BJ159)</f>
        <v>80</v>
      </c>
      <c r="BJ159" t="b">
        <f>IF([1]Sheet1!BK159="","",[1]Sheet1!BK159)</f>
        <v>1</v>
      </c>
      <c r="BK159">
        <f>IF([1]Sheet1!BL159="","",[1]Sheet1!BL159)</f>
        <v>0.59</v>
      </c>
      <c r="BL159">
        <f>IF([1]Sheet1!BM159="","",[1]Sheet1!BM159)</f>
        <v>39.5</v>
      </c>
      <c r="BM159">
        <f>IF([1]Sheet1!BN159="","",[1]Sheet1!BN159)</f>
        <v>47.1</v>
      </c>
      <c r="BN159" t="str">
        <f>IF([1]Sheet1!BO159="","",[1]Sheet1!BO159)</f>
        <v>2024-01-25</v>
      </c>
      <c r="BO159" t="str">
        <f>IF([1]Sheet1!BP159="","",[1]Sheet1!BP159)</f>
        <v>FINANCIAL SERVICES</v>
      </c>
      <c r="BP159">
        <f>IF([1]Sheet1!BQ159="","",[1]Sheet1!BQ159)</f>
        <v>142.65</v>
      </c>
      <c r="BQ159">
        <f>IF([1]Sheet1!BR159="","",[1]Sheet1!BR159)</f>
        <v>0</v>
      </c>
      <c r="BR159">
        <f>IF([1]Sheet1!BS159="","",[1]Sheet1!BS159)</f>
        <v>1.2</v>
      </c>
      <c r="BS159">
        <f>IF([1]Sheet1!BT159="","",[1]Sheet1!BT159)</f>
        <v>0.85</v>
      </c>
      <c r="BT159" t="b">
        <f>IF([1]Sheet1!BU159="","",[1]Sheet1!BU159)</f>
        <v>1</v>
      </c>
      <c r="BU159" t="b">
        <f>IF([1]Sheet1!BV159="","",[1]Sheet1!BV159)</f>
        <v>1</v>
      </c>
      <c r="BV159" t="str">
        <f>IF([1]Sheet1!BW159="","",[1]Sheet1!BW159)</f>
        <v>BEARISH</v>
      </c>
      <c r="BW159">
        <f>IF([1]Sheet1!BX159="","",[1]Sheet1!BX159)</f>
        <v>-13.27</v>
      </c>
      <c r="BX159">
        <f>IF([1]Sheet1!BY159="","",[1]Sheet1!BY159)</f>
        <v>-12.97</v>
      </c>
      <c r="BY159">
        <f>IF([1]Sheet1!BZ159="","",[1]Sheet1!BZ159)</f>
        <v>5.44</v>
      </c>
      <c r="BZ159">
        <f>IF([1]Sheet1!CA159="","",[1]Sheet1!CA159)</f>
        <v>142.65</v>
      </c>
      <c r="CA159">
        <f>IF([1]Sheet1!CB159="","",[1]Sheet1!CB159)</f>
        <v>9.85</v>
      </c>
      <c r="CB159" t="str">
        <f>IF([1]Sheet1!CC159="","",[1]Sheet1!CC159)</f>
        <v>Significant Long Unwinding</v>
      </c>
      <c r="CC159">
        <f>IF([1]Sheet1!CD159="","",[1]Sheet1!CD159)</f>
        <v>-1.3</v>
      </c>
      <c r="CD159">
        <f>IF([1]Sheet1!CE159="","",[1]Sheet1!CE159)</f>
        <v>0.85</v>
      </c>
      <c r="CE159">
        <f>IF([1]Sheet1!CF159="","",[1]Sheet1!CF159)</f>
        <v>-58.56</v>
      </c>
      <c r="CF159" t="str">
        <f>IF([1]Sheet1!CG159="","",[1]Sheet1!CG159)</f>
        <v>Short Covering</v>
      </c>
      <c r="CG159">
        <f>IF([1]Sheet1!CH159="","",[1]Sheet1!CH159)</f>
        <v>22.62</v>
      </c>
      <c r="CH159" t="str">
        <f>IF([1]Sheet1!CI159="","",[1]Sheet1!CI159)</f>
        <v>NSE:IEX1!</v>
      </c>
      <c r="CI159">
        <f>IF([1]Sheet1!CJ159="","",[1]Sheet1!CJ159)</f>
        <v>50</v>
      </c>
      <c r="CJ159">
        <f>IF([1]Sheet1!CK159="","",[1]Sheet1!CK159)</f>
        <v>168</v>
      </c>
      <c r="CK159">
        <f>IF([1]Sheet1!CL159="","",[1]Sheet1!CL159)</f>
        <v>453</v>
      </c>
      <c r="CL159">
        <f>IF([1]Sheet1!CM159="","",[1]Sheet1!CM159)</f>
        <v>133.75</v>
      </c>
      <c r="CM159" t="str">
        <f>IF([1]Sheet1!CN159="","",[1]Sheet1!CN159)</f>
        <v>Buy</v>
      </c>
      <c r="CN159" t="str">
        <f>IF([1]Sheet1!CO159="","",[1]Sheet1!CO159)</f>
        <v>LAST_WINNER</v>
      </c>
      <c r="CO159">
        <f>IF([1]Sheet1!CP159="","",[1]Sheet1!CP159)</f>
        <v>3</v>
      </c>
      <c r="CP159">
        <f>IF([1]Sheet1!CQ159="","",[1]Sheet1!CQ159)</f>
        <v>137</v>
      </c>
      <c r="CQ159" t="str">
        <f>IF([1]Sheet1!CR159="","",[1]Sheet1!CR159)</f>
        <v>BEARISH</v>
      </c>
      <c r="CR159" t="str">
        <f>IF([1]Sheet1!CS159="","",[1]Sheet1!CS159)</f>
        <v>BULLISH</v>
      </c>
      <c r="CS159" t="b">
        <f>IF([1]Sheet1!CT159="","",[1]Sheet1!CT159)</f>
        <v>1</v>
      </c>
      <c r="CT159" t="str">
        <f>IF([1]Sheet1!CU159="","",[1]Sheet1!CU159)</f>
        <v>BEARISH_ALIGNMENT</v>
      </c>
      <c r="CU159" t="str">
        <f>IF([1]Sheet1!CV159="","",[1]Sheet1!CV159)</f>
        <v>na</v>
      </c>
      <c r="CV159" t="str">
        <f>IF([1]Sheet1!CW159="","",[1]Sheet1!CW159)</f>
        <v>BULLISH</v>
      </c>
      <c r="CW159">
        <f>IF([1]Sheet1!CX159="","",[1]Sheet1!CX159)</f>
        <v>9</v>
      </c>
      <c r="CX159">
        <f>IF([1]Sheet1!CY159="","",[1]Sheet1!CY159)</f>
        <v>29</v>
      </c>
      <c r="CY159" t="b">
        <f>IF([1]Sheet1!CZ159="","",[1]Sheet1!CZ159)</f>
        <v>0</v>
      </c>
      <c r="CZ159">
        <f>IF([1]Sheet1!DA159="","",[1]Sheet1!DA159)</f>
        <v>80.150000000000006</v>
      </c>
      <c r="DA159">
        <f>IF([1]Sheet1!DB159="","",[1]Sheet1!DB159)</f>
        <v>83.12</v>
      </c>
      <c r="DB159" t="str">
        <f>IF([1]Sheet1!DC159="","",[1]Sheet1!DC159)</f>
        <v>POTENTIAL_EXIT</v>
      </c>
      <c r="DC159" t="b">
        <f t="shared" si="8"/>
        <v>0</v>
      </c>
      <c r="DD159" t="b">
        <f t="shared" si="9"/>
        <v>0</v>
      </c>
      <c r="DE159" t="b">
        <f t="shared" si="10"/>
        <v>0</v>
      </c>
      <c r="DF159" t="b">
        <f t="shared" si="11"/>
        <v>0</v>
      </c>
      <c r="DG159" t="str">
        <f>IF([1]Sheet1!DH159="","",[1]Sheet1!DH159)</f>
        <v/>
      </c>
    </row>
    <row r="160" spans="1:111" x14ac:dyDescent="0.25">
      <c r="A160" t="str">
        <f>IF([1]Sheet1!B160="","",[1]Sheet1!B160)</f>
        <v>ABFRL</v>
      </c>
      <c r="B160">
        <f>IF([1]Sheet1!C160="","",[1]Sheet1!C160)</f>
        <v>2600</v>
      </c>
      <c r="C160">
        <f>IF([1]Sheet1!D160="","",[1]Sheet1!D160)</f>
        <v>2.5</v>
      </c>
      <c r="D160">
        <f>IF([1]Sheet1!E160="","",[1]Sheet1!E160)</f>
        <v>104000</v>
      </c>
      <c r="E160" t="str">
        <f>IF([1]Sheet1!F160="","",[1]Sheet1!F160)</f>
        <v>Retail Trade</v>
      </c>
      <c r="F160" t="str">
        <f>IF([1]Sheet1!G160="","",[1]Sheet1!G160)</f>
        <v>Apparel/Footwear Retail</v>
      </c>
      <c r="G160" t="str">
        <f>IF([1]Sheet1!H160="","",[1]Sheet1!H160)</f>
        <v xml:space="preserve">ADITYA BIRLA FASHION &amp; RT           </v>
      </c>
      <c r="H160" t="str">
        <f>IF([1]Sheet1!I160="","",[1]Sheet1!I160)</f>
        <v>ABFRL</v>
      </c>
      <c r="I160" t="str">
        <f>IF([1]Sheet1!J160="","",[1]Sheet1!J160)</f>
        <v>NSE:ABFRL!1</v>
      </c>
      <c r="J160" t="str">
        <f>IF([1]Sheet1!K160="","",[1]Sheet1!K160)</f>
        <v>Aditya Birla Fashion and Retail Ltd.</v>
      </c>
      <c r="K160" t="str">
        <f>IF([1]Sheet1!L160="","",[1]Sheet1!L160)</f>
        <v>#00a25b50</v>
      </c>
      <c r="L160">
        <f>IF([1]Sheet1!M160="","",[1]Sheet1!M160)</f>
        <v>225.3</v>
      </c>
      <c r="M160">
        <f>IF([1]Sheet1!N160="","",[1]Sheet1!N160)</f>
        <v>0.76028620000000002</v>
      </c>
      <c r="N160">
        <f>IF([1]Sheet1!O160="","",[1]Sheet1!O160)</f>
        <v>1.7</v>
      </c>
      <c r="O160">
        <f>IF([1]Sheet1!P160="","",[1]Sheet1!P160)</f>
        <v>26980200</v>
      </c>
      <c r="P160">
        <f>IF([1]Sheet1!Q160="","",[1]Sheet1!Q160)</f>
        <v>-2.1499293000000002</v>
      </c>
      <c r="Q160">
        <f>IF([1]Sheet1!R160="","",[1]Sheet1!R160)</f>
        <v>-592800</v>
      </c>
      <c r="R160">
        <f>IF([1]Sheet1!S160="","",[1]Sheet1!S160)</f>
        <v>298</v>
      </c>
      <c r="S160">
        <f>IF([1]Sheet1!T160="","",[1]Sheet1!T160)</f>
        <v>0.76028620000000002</v>
      </c>
      <c r="T160">
        <f>IF([1]Sheet1!U160="","",[1]Sheet1!U160)</f>
        <v>-37</v>
      </c>
      <c r="U160" t="str">
        <f>IF([1]Sheet1!V160="","",[1]Sheet1!V160)</f>
        <v>Short Covering</v>
      </c>
      <c r="V160">
        <f>IF([1]Sheet1!W160="","",[1]Sheet1!W160)</f>
        <v>225</v>
      </c>
      <c r="W160">
        <f>IF([1]Sheet1!X160="","",[1]Sheet1!X160)</f>
        <v>222.5</v>
      </c>
      <c r="X160">
        <f>IF([1]Sheet1!Y160="","",[1]Sheet1!Y160)</f>
        <v>220</v>
      </c>
      <c r="Y160">
        <f>IF([1]Sheet1!Z160="","",[1]Sheet1!Z160)</f>
        <v>217.5</v>
      </c>
      <c r="Z160">
        <f>IF([1]Sheet1!AA160="","",[1]Sheet1!AA160)</f>
        <v>215</v>
      </c>
      <c r="AA160">
        <f>IF([1]Sheet1!AB160="","",[1]Sheet1!AB160)</f>
        <v>227.5</v>
      </c>
      <c r="AB160">
        <f>IF([1]Sheet1!AC160="","",[1]Sheet1!AC160)</f>
        <v>230</v>
      </c>
      <c r="AC160">
        <f>IF([1]Sheet1!AD160="","",[1]Sheet1!AD160)</f>
        <v>232.5</v>
      </c>
      <c r="AD160">
        <f>IF([1]Sheet1!AE160="","",[1]Sheet1!AE160)</f>
        <v>235</v>
      </c>
      <c r="AE160" t="str">
        <f>IF([1]Sheet1!AF160="","",[1]Sheet1!AF160)</f>
        <v>223.80</v>
      </c>
      <c r="AF160" t="str">
        <f>IF([1]Sheet1!AG160="","",[1]Sheet1!AG160)</f>
        <v>224.70</v>
      </c>
      <c r="AG160" t="str">
        <f>IF([1]Sheet1!AH160="","",[1]Sheet1!AH160)</f>
        <v>0.90</v>
      </c>
      <c r="AH160" t="str">
        <f>IF([1]Sheet1!AI160="","",[1]Sheet1!AI160)</f>
        <v>0.40</v>
      </c>
      <c r="AI160" t="str">
        <f>IF([1]Sheet1!AJ160="","",[1]Sheet1!AJ160)</f>
        <v>224.70</v>
      </c>
      <c r="AJ160">
        <f>IF([1]Sheet1!AK160="","",[1]Sheet1!AK160)</f>
        <v>2961</v>
      </c>
      <c r="AK160" t="str">
        <f>IF([1]Sheet1!AL160="","",[1]Sheet1!AL160)</f>
        <v>0.07</v>
      </c>
      <c r="AL160" t="str">
        <f>IF([1]Sheet1!AM160="","",[1]Sheet1!AM160)</f>
        <v>-</v>
      </c>
      <c r="AM160" t="str">
        <f>IF([1]Sheet1!AN160="","",[1]Sheet1!AN160)</f>
        <v>-</v>
      </c>
      <c r="AN160" t="str">
        <f>IF([1]Sheet1!AO160="","",[1]Sheet1!AO160)</f>
        <v>-</v>
      </c>
      <c r="AO160" t="str">
        <f>IF([1]Sheet1!AP160="","",[1]Sheet1!AP160)</f>
        <v>VR65</v>
      </c>
      <c r="AP160" t="b">
        <f>IF([1]Sheet1!AQ160="","",[1]Sheet1!AQ160)</f>
        <v>0</v>
      </c>
      <c r="AQ160">
        <f>IF([1]Sheet1!AR160="","",[1]Sheet1!AR160)</f>
        <v>0</v>
      </c>
      <c r="AR160">
        <f>IF([1]Sheet1!AS160="","",[1]Sheet1!AS160)</f>
        <v>0</v>
      </c>
      <c r="AS160">
        <f>IF([1]Sheet1!AT160="","",[1]Sheet1!AT160)</f>
        <v>0</v>
      </c>
      <c r="AT160">
        <f>IF([1]Sheet1!AU160="","",[1]Sheet1!AU160)</f>
        <v>0</v>
      </c>
      <c r="AU160">
        <f>IF([1]Sheet1!AV160="","",[1]Sheet1!AV160)</f>
        <v>0</v>
      </c>
      <c r="AV160">
        <f>IF([1]Sheet1!AW160="","",[1]Sheet1!AW160)</f>
        <v>0</v>
      </c>
      <c r="AW160">
        <f>IF([1]Sheet1!AX160="","",[1]Sheet1!AX160)</f>
        <v>0</v>
      </c>
      <c r="AX160">
        <f>IF([1]Sheet1!AY160="","",[1]Sheet1!AY160)</f>
        <v>0</v>
      </c>
      <c r="AY160">
        <f>IF([1]Sheet1!AZ160="","",[1]Sheet1!AZ160)</f>
        <v>0</v>
      </c>
      <c r="AZ160" t="b">
        <f>IF([1]Sheet1!BA160="","",[1]Sheet1!BA160)</f>
        <v>0</v>
      </c>
      <c r="BA160" t="b">
        <f>IF([1]Sheet1!BB160="","",[1]Sheet1!BB160)</f>
        <v>0</v>
      </c>
      <c r="BB160" t="b">
        <f>IF([1]Sheet1!BC160="","",[1]Sheet1!BC160)</f>
        <v>0</v>
      </c>
      <c r="BC160" t="b">
        <f>IF([1]Sheet1!BD160="","",[1]Sheet1!BD160)</f>
        <v>0</v>
      </c>
      <c r="BD160">
        <f>IF([1]Sheet1!BE160="","",[1]Sheet1!BE160)</f>
        <v>47.92</v>
      </c>
      <c r="BE160">
        <f>IF([1]Sheet1!BF160="","",[1]Sheet1!BF160)</f>
        <v>40.619999999999997</v>
      </c>
      <c r="BF160">
        <f>IF([1]Sheet1!BG160="","",[1]Sheet1!BG160)</f>
        <v>2.27</v>
      </c>
      <c r="BG160">
        <f>IF([1]Sheet1!BH160="","",[1]Sheet1!BH160)</f>
        <v>88.26</v>
      </c>
      <c r="BH160">
        <f>IF([1]Sheet1!BI160="","",[1]Sheet1!BI160)</f>
        <v>87.3</v>
      </c>
      <c r="BI160">
        <f>IF([1]Sheet1!BJ160="","",[1]Sheet1!BJ160)</f>
        <v>46.53</v>
      </c>
      <c r="BJ160" t="b">
        <f>IF([1]Sheet1!BK160="","",[1]Sheet1!BK160)</f>
        <v>0</v>
      </c>
      <c r="BK160">
        <f>IF([1]Sheet1!BL160="","",[1]Sheet1!BL160)</f>
        <v>0.48</v>
      </c>
      <c r="BL160">
        <f>IF([1]Sheet1!BM160="","",[1]Sheet1!BM160)</f>
        <v>18.86</v>
      </c>
      <c r="BM160">
        <f>IF([1]Sheet1!BN160="","",[1]Sheet1!BN160)</f>
        <v>33.31</v>
      </c>
      <c r="BN160">
        <f>IF([1]Sheet1!BO160="","",[1]Sheet1!BO160)</f>
        <v>0</v>
      </c>
      <c r="BO160" t="str">
        <f>IF([1]Sheet1!BP160="","",[1]Sheet1!BP160)</f>
        <v>CONSUMER SERVICES</v>
      </c>
      <c r="BP160">
        <f>IF([1]Sheet1!BQ160="","",[1]Sheet1!BQ160)</f>
        <v>225.5</v>
      </c>
      <c r="BQ160">
        <f>IF([1]Sheet1!BR160="","",[1]Sheet1!BR160)</f>
        <v>2.66</v>
      </c>
      <c r="BR160">
        <f>IF([1]Sheet1!BS160="","",[1]Sheet1!BS160)</f>
        <v>1.9</v>
      </c>
      <c r="BS160">
        <f>IF([1]Sheet1!BT160="","",[1]Sheet1!BT160)</f>
        <v>0.85</v>
      </c>
      <c r="BT160" t="b">
        <f>IF([1]Sheet1!BU160="","",[1]Sheet1!BU160)</f>
        <v>1</v>
      </c>
      <c r="BU160" t="b">
        <f>IF([1]Sheet1!BV160="","",[1]Sheet1!BV160)</f>
        <v>0</v>
      </c>
      <c r="BV160">
        <f>IF([1]Sheet1!BW160="","",[1]Sheet1!BW160)</f>
        <v>0</v>
      </c>
      <c r="BW160">
        <f>IF([1]Sheet1!BX160="","",[1]Sheet1!BX160)</f>
        <v>-5.57</v>
      </c>
      <c r="BX160">
        <f>IF([1]Sheet1!BY160="","",[1]Sheet1!BY160)</f>
        <v>-2.65</v>
      </c>
      <c r="BY160">
        <f>IF([1]Sheet1!BZ160="","",[1]Sheet1!BZ160)</f>
        <v>8.3699999999999992</v>
      </c>
      <c r="BZ160">
        <f>IF([1]Sheet1!CA160="","",[1]Sheet1!CA160)</f>
        <v>225.5</v>
      </c>
      <c r="CA160">
        <f>IF([1]Sheet1!CB160="","",[1]Sheet1!CB160)</f>
        <v>2.2400000000000002</v>
      </c>
      <c r="CB160" t="str">
        <f>IF([1]Sheet1!CC160="","",[1]Sheet1!CC160)</f>
        <v>Significant Long Unwinding</v>
      </c>
      <c r="CC160">
        <f>IF([1]Sheet1!CD160="","",[1]Sheet1!CD160)</f>
        <v>-1.34</v>
      </c>
      <c r="CD160">
        <f>IF([1]Sheet1!CE160="","",[1]Sheet1!CE160)</f>
        <v>0.85</v>
      </c>
      <c r="CE160">
        <f>IF([1]Sheet1!CF160="","",[1]Sheet1!CF160)</f>
        <v>-16.04</v>
      </c>
      <c r="CF160" t="str">
        <f>IF([1]Sheet1!CG160="","",[1]Sheet1!CG160)</f>
        <v>Short Covering</v>
      </c>
      <c r="CG160">
        <f>IF([1]Sheet1!CH160="","",[1]Sheet1!CH160)</f>
        <v>7.14</v>
      </c>
      <c r="CH160" t="str">
        <f>IF([1]Sheet1!CI160="","",[1]Sheet1!CI160)</f>
        <v>NSE:ABFRL1!</v>
      </c>
      <c r="CI160">
        <f>IF([1]Sheet1!CJ160="","",[1]Sheet1!CJ160)</f>
        <v>0</v>
      </c>
      <c r="CJ160">
        <f>IF([1]Sheet1!CK160="","",[1]Sheet1!CK160)</f>
        <v>0</v>
      </c>
      <c r="CK160">
        <f>IF([1]Sheet1!CL160="","",[1]Sheet1!CL160)</f>
        <v>0</v>
      </c>
      <c r="CL160">
        <f>IF([1]Sheet1!CM160="","",[1]Sheet1!CM160)</f>
        <v>0</v>
      </c>
      <c r="CM160">
        <f>IF([1]Sheet1!CN160="","",[1]Sheet1!CN160)</f>
        <v>0</v>
      </c>
      <c r="CN160">
        <f>IF([1]Sheet1!CO160="","",[1]Sheet1!CO160)</f>
        <v>0</v>
      </c>
      <c r="CO160">
        <f>IF([1]Sheet1!CP160="","",[1]Sheet1!CP160)</f>
        <v>0</v>
      </c>
      <c r="CP160">
        <f>IF([1]Sheet1!CQ160="","",[1]Sheet1!CQ160)</f>
        <v>0</v>
      </c>
      <c r="CQ160" t="str">
        <f>IF([1]Sheet1!CR160="","",[1]Sheet1!CR160)</f>
        <v>BEARISH</v>
      </c>
      <c r="CR160" t="str">
        <f>IF([1]Sheet1!CS160="","",[1]Sheet1!CS160)</f>
        <v>BULLISH</v>
      </c>
      <c r="CS160" t="b">
        <f>IF([1]Sheet1!CT160="","",[1]Sheet1!CT160)</f>
        <v>1</v>
      </c>
      <c r="CT160" t="str">
        <f>IF([1]Sheet1!CU160="","",[1]Sheet1!CU160)</f>
        <v>na</v>
      </c>
      <c r="CU160" t="str">
        <f>IF([1]Sheet1!CV160="","",[1]Sheet1!CV160)</f>
        <v>na</v>
      </c>
      <c r="CV160" t="str">
        <f>IF([1]Sheet1!CW160="","",[1]Sheet1!CW160)</f>
        <v>na</v>
      </c>
      <c r="CW160">
        <f>IF([1]Sheet1!CX160="","",[1]Sheet1!CX160)</f>
        <v>0</v>
      </c>
      <c r="CX160">
        <f>IF([1]Sheet1!CY160="","",[1]Sheet1!CY160)</f>
        <v>0</v>
      </c>
      <c r="CY160" t="b">
        <f>IF([1]Sheet1!CZ160="","",[1]Sheet1!CZ160)</f>
        <v>0</v>
      </c>
      <c r="CZ160">
        <f>IF([1]Sheet1!DA160="","",[1]Sheet1!DA160)</f>
        <v>80.010000000000005</v>
      </c>
      <c r="DA160">
        <f>IF([1]Sheet1!DB160="","",[1]Sheet1!DB160)</f>
        <v>82.82</v>
      </c>
      <c r="DB160" t="str">
        <f>IF([1]Sheet1!DC160="","",[1]Sheet1!DC160)</f>
        <v>BANNED</v>
      </c>
      <c r="DC160" t="b">
        <f t="shared" si="8"/>
        <v>0</v>
      </c>
      <c r="DD160" t="b">
        <f t="shared" si="9"/>
        <v>0</v>
      </c>
      <c r="DE160" t="b">
        <f t="shared" si="10"/>
        <v>0</v>
      </c>
      <c r="DF160" t="b">
        <f t="shared" si="11"/>
        <v>0</v>
      </c>
      <c r="DG160" t="str">
        <f>IF([1]Sheet1!DH160="","",[1]Sheet1!DH160)</f>
        <v/>
      </c>
    </row>
    <row r="161" spans="1:111" x14ac:dyDescent="0.25">
      <c r="A161" t="str">
        <f>IF([1]Sheet1!B161="","",[1]Sheet1!B161)</f>
        <v>ABFRL</v>
      </c>
      <c r="B161">
        <f>IF([1]Sheet1!C161="","",[1]Sheet1!C161)</f>
        <v>2600</v>
      </c>
      <c r="C161">
        <f>IF([1]Sheet1!D161="","",[1]Sheet1!D161)</f>
        <v>2.5</v>
      </c>
      <c r="D161">
        <f>IF([1]Sheet1!E161="","",[1]Sheet1!E161)</f>
        <v>104000</v>
      </c>
      <c r="E161" t="str">
        <f>IF([1]Sheet1!F161="","",[1]Sheet1!F161)</f>
        <v>Retail Trade</v>
      </c>
      <c r="F161" t="str">
        <f>IF([1]Sheet1!G161="","",[1]Sheet1!G161)</f>
        <v>Apparel/Footwear Retail</v>
      </c>
      <c r="G161" t="str">
        <f>IF([1]Sheet1!H161="","",[1]Sheet1!H161)</f>
        <v xml:space="preserve">ADITYA BIRLA FASHION &amp; RT           </v>
      </c>
      <c r="H161" t="str">
        <f>IF([1]Sheet1!I161="","",[1]Sheet1!I161)</f>
        <v>ABFRL</v>
      </c>
      <c r="I161" t="str">
        <f>IF([1]Sheet1!J161="","",[1]Sheet1!J161)</f>
        <v>NSE:ABFRL!1</v>
      </c>
      <c r="J161" t="str">
        <f>IF([1]Sheet1!K161="","",[1]Sheet1!K161)</f>
        <v>Aditya Birla Fashion and Retail Ltd.</v>
      </c>
      <c r="K161" t="str">
        <f>IF([1]Sheet1!L161="","",[1]Sheet1!L161)</f>
        <v>#00a25b50</v>
      </c>
      <c r="L161">
        <f>IF([1]Sheet1!M161="","",[1]Sheet1!M161)</f>
        <v>225.3</v>
      </c>
      <c r="M161">
        <f>IF([1]Sheet1!N161="","",[1]Sheet1!N161)</f>
        <v>0.76028620000000002</v>
      </c>
      <c r="N161">
        <f>IF([1]Sheet1!O161="","",[1]Sheet1!O161)</f>
        <v>1.7</v>
      </c>
      <c r="O161">
        <f>IF([1]Sheet1!P161="","",[1]Sheet1!P161)</f>
        <v>26980200</v>
      </c>
      <c r="P161">
        <f>IF([1]Sheet1!Q161="","",[1]Sheet1!Q161)</f>
        <v>-2.1499293000000002</v>
      </c>
      <c r="Q161">
        <f>IF([1]Sheet1!R161="","",[1]Sheet1!R161)</f>
        <v>-592800</v>
      </c>
      <c r="R161">
        <f>IF([1]Sheet1!S161="","",[1]Sheet1!S161)</f>
        <v>298</v>
      </c>
      <c r="S161">
        <f>IF([1]Sheet1!T161="","",[1]Sheet1!T161)</f>
        <v>0.76028620000000002</v>
      </c>
      <c r="T161">
        <f>IF([1]Sheet1!U161="","",[1]Sheet1!U161)</f>
        <v>-37</v>
      </c>
      <c r="U161" t="str">
        <f>IF([1]Sheet1!V161="","",[1]Sheet1!V161)</f>
        <v>Short Covering</v>
      </c>
      <c r="V161">
        <f>IF([1]Sheet1!W161="","",[1]Sheet1!W161)</f>
        <v>225</v>
      </c>
      <c r="W161">
        <f>IF([1]Sheet1!X161="","",[1]Sheet1!X161)</f>
        <v>222.5</v>
      </c>
      <c r="X161">
        <f>IF([1]Sheet1!Y161="","",[1]Sheet1!Y161)</f>
        <v>220</v>
      </c>
      <c r="Y161">
        <f>IF([1]Sheet1!Z161="","",[1]Sheet1!Z161)</f>
        <v>217.5</v>
      </c>
      <c r="Z161">
        <f>IF([1]Sheet1!AA161="","",[1]Sheet1!AA161)</f>
        <v>215</v>
      </c>
      <c r="AA161">
        <f>IF([1]Sheet1!AB161="","",[1]Sheet1!AB161)</f>
        <v>227.5</v>
      </c>
      <c r="AB161">
        <f>IF([1]Sheet1!AC161="","",[1]Sheet1!AC161)</f>
        <v>230</v>
      </c>
      <c r="AC161">
        <f>IF([1]Sheet1!AD161="","",[1]Sheet1!AD161)</f>
        <v>232.5</v>
      </c>
      <c r="AD161">
        <f>IF([1]Sheet1!AE161="","",[1]Sheet1!AE161)</f>
        <v>235</v>
      </c>
      <c r="AE161" t="str">
        <f>IF([1]Sheet1!AF161="","",[1]Sheet1!AF161)</f>
        <v>223.80</v>
      </c>
      <c r="AF161" t="str">
        <f>IF([1]Sheet1!AG161="","",[1]Sheet1!AG161)</f>
        <v>224.70</v>
      </c>
      <c r="AG161" t="str">
        <f>IF([1]Sheet1!AH161="","",[1]Sheet1!AH161)</f>
        <v>0.90</v>
      </c>
      <c r="AH161" t="str">
        <f>IF([1]Sheet1!AI161="","",[1]Sheet1!AI161)</f>
        <v>0.40</v>
      </c>
      <c r="AI161" t="str">
        <f>IF([1]Sheet1!AJ161="","",[1]Sheet1!AJ161)</f>
        <v>224.70</v>
      </c>
      <c r="AJ161">
        <f>IF([1]Sheet1!AK161="","",[1]Sheet1!AK161)</f>
        <v>2961</v>
      </c>
      <c r="AK161" t="str">
        <f>IF([1]Sheet1!AL161="","",[1]Sheet1!AL161)</f>
        <v>0.07</v>
      </c>
      <c r="AL161" t="str">
        <f>IF([1]Sheet1!AM161="","",[1]Sheet1!AM161)</f>
        <v>-</v>
      </c>
      <c r="AM161" t="str">
        <f>IF([1]Sheet1!AN161="","",[1]Sheet1!AN161)</f>
        <v>-</v>
      </c>
      <c r="AN161" t="str">
        <f>IF([1]Sheet1!AO161="","",[1]Sheet1!AO161)</f>
        <v>-</v>
      </c>
      <c r="AO161" t="str">
        <f>IF([1]Sheet1!AP161="","",[1]Sheet1!AP161)</f>
        <v>VR65</v>
      </c>
      <c r="AP161" t="b">
        <f>IF([1]Sheet1!AQ161="","",[1]Sheet1!AQ161)</f>
        <v>0</v>
      </c>
      <c r="AQ161">
        <f>IF([1]Sheet1!AR161="","",[1]Sheet1!AR161)</f>
        <v>0</v>
      </c>
      <c r="AR161">
        <f>IF([1]Sheet1!AS161="","",[1]Sheet1!AS161)</f>
        <v>0</v>
      </c>
      <c r="AS161">
        <f>IF([1]Sheet1!AT161="","",[1]Sheet1!AT161)</f>
        <v>0</v>
      </c>
      <c r="AT161">
        <f>IF([1]Sheet1!AU161="","",[1]Sheet1!AU161)</f>
        <v>0</v>
      </c>
      <c r="AU161">
        <f>IF([1]Sheet1!AV161="","",[1]Sheet1!AV161)</f>
        <v>0</v>
      </c>
      <c r="AV161">
        <f>IF([1]Sheet1!AW161="","",[1]Sheet1!AW161)</f>
        <v>0</v>
      </c>
      <c r="AW161">
        <f>IF([1]Sheet1!AX161="","",[1]Sheet1!AX161)</f>
        <v>0</v>
      </c>
      <c r="AX161">
        <f>IF([1]Sheet1!AY161="","",[1]Sheet1!AY161)</f>
        <v>0</v>
      </c>
      <c r="AY161">
        <f>IF([1]Sheet1!AZ161="","",[1]Sheet1!AZ161)</f>
        <v>0</v>
      </c>
      <c r="AZ161" t="b">
        <f>IF([1]Sheet1!BA161="","",[1]Sheet1!BA161)</f>
        <v>0</v>
      </c>
      <c r="BA161" t="b">
        <f>IF([1]Sheet1!BB161="","",[1]Sheet1!BB161)</f>
        <v>0</v>
      </c>
      <c r="BB161" t="b">
        <f>IF([1]Sheet1!BC161="","",[1]Sheet1!BC161)</f>
        <v>0</v>
      </c>
      <c r="BC161" t="b">
        <f>IF([1]Sheet1!BD161="","",[1]Sheet1!BD161)</f>
        <v>0</v>
      </c>
      <c r="BD161">
        <f>IF([1]Sheet1!BE161="","",[1]Sheet1!BE161)</f>
        <v>47.92</v>
      </c>
      <c r="BE161">
        <f>IF([1]Sheet1!BF161="","",[1]Sheet1!BF161)</f>
        <v>40.619999999999997</v>
      </c>
      <c r="BF161">
        <f>IF([1]Sheet1!BG161="","",[1]Sheet1!BG161)</f>
        <v>2.27</v>
      </c>
      <c r="BG161">
        <f>IF([1]Sheet1!BH161="","",[1]Sheet1!BH161)</f>
        <v>88.26</v>
      </c>
      <c r="BH161">
        <f>IF([1]Sheet1!BI161="","",[1]Sheet1!BI161)</f>
        <v>87.3</v>
      </c>
      <c r="BI161">
        <f>IF([1]Sheet1!BJ161="","",[1]Sheet1!BJ161)</f>
        <v>46.53</v>
      </c>
      <c r="BJ161" t="b">
        <f>IF([1]Sheet1!BK161="","",[1]Sheet1!BK161)</f>
        <v>0</v>
      </c>
      <c r="BK161">
        <f>IF([1]Sheet1!BL161="","",[1]Sheet1!BL161)</f>
        <v>0.48</v>
      </c>
      <c r="BL161">
        <f>IF([1]Sheet1!BM161="","",[1]Sheet1!BM161)</f>
        <v>18.86</v>
      </c>
      <c r="BM161">
        <f>IF([1]Sheet1!BN161="","",[1]Sheet1!BN161)</f>
        <v>33.31</v>
      </c>
      <c r="BN161">
        <f>IF([1]Sheet1!BO161="","",[1]Sheet1!BO161)</f>
        <v>0</v>
      </c>
      <c r="BO161" t="str">
        <f>IF([1]Sheet1!BP161="","",[1]Sheet1!BP161)</f>
        <v>CONSUMER SERVICES</v>
      </c>
      <c r="BP161">
        <f>IF([1]Sheet1!BQ161="","",[1]Sheet1!BQ161)</f>
        <v>225.5</v>
      </c>
      <c r="BQ161">
        <f>IF([1]Sheet1!BR161="","",[1]Sheet1!BR161)</f>
        <v>2.66</v>
      </c>
      <c r="BR161">
        <f>IF([1]Sheet1!BS161="","",[1]Sheet1!BS161)</f>
        <v>1.9</v>
      </c>
      <c r="BS161">
        <f>IF([1]Sheet1!BT161="","",[1]Sheet1!BT161)</f>
        <v>0.85</v>
      </c>
      <c r="BT161" t="b">
        <f>IF([1]Sheet1!BU161="","",[1]Sheet1!BU161)</f>
        <v>1</v>
      </c>
      <c r="BU161" t="b">
        <f>IF([1]Sheet1!BV161="","",[1]Sheet1!BV161)</f>
        <v>0</v>
      </c>
      <c r="BV161">
        <f>IF([1]Sheet1!BW161="","",[1]Sheet1!BW161)</f>
        <v>0</v>
      </c>
      <c r="BW161">
        <f>IF([1]Sheet1!BX161="","",[1]Sheet1!BX161)</f>
        <v>-5.57</v>
      </c>
      <c r="BX161">
        <f>IF([1]Sheet1!BY161="","",[1]Sheet1!BY161)</f>
        <v>-2.65</v>
      </c>
      <c r="BY161">
        <f>IF([1]Sheet1!BZ161="","",[1]Sheet1!BZ161)</f>
        <v>8.3699999999999992</v>
      </c>
      <c r="BZ161">
        <f>IF([1]Sheet1!CA161="","",[1]Sheet1!CA161)</f>
        <v>225.5</v>
      </c>
      <c r="CA161">
        <f>IF([1]Sheet1!CB161="","",[1]Sheet1!CB161)</f>
        <v>2.2400000000000002</v>
      </c>
      <c r="CB161" t="str">
        <f>IF([1]Sheet1!CC161="","",[1]Sheet1!CC161)</f>
        <v>Significant Long Unwinding</v>
      </c>
      <c r="CC161">
        <f>IF([1]Sheet1!CD161="","",[1]Sheet1!CD161)</f>
        <v>-1.34</v>
      </c>
      <c r="CD161">
        <f>IF([1]Sheet1!CE161="","",[1]Sheet1!CE161)</f>
        <v>0.85</v>
      </c>
      <c r="CE161">
        <f>IF([1]Sheet1!CF161="","",[1]Sheet1!CF161)</f>
        <v>-16.04</v>
      </c>
      <c r="CF161" t="str">
        <f>IF([1]Sheet1!CG161="","",[1]Sheet1!CG161)</f>
        <v>Short Covering</v>
      </c>
      <c r="CG161">
        <f>IF([1]Sheet1!CH161="","",[1]Sheet1!CH161)</f>
        <v>7.14</v>
      </c>
      <c r="CH161" t="str">
        <f>IF([1]Sheet1!CI161="","",[1]Sheet1!CI161)</f>
        <v>NSE:ABFRL1!</v>
      </c>
      <c r="CI161">
        <f>IF([1]Sheet1!CJ161="","",[1]Sheet1!CJ161)</f>
        <v>0</v>
      </c>
      <c r="CJ161">
        <f>IF([1]Sheet1!CK161="","",[1]Sheet1!CK161)</f>
        <v>0</v>
      </c>
      <c r="CK161">
        <f>IF([1]Sheet1!CL161="","",[1]Sheet1!CL161)</f>
        <v>0</v>
      </c>
      <c r="CL161">
        <f>IF([1]Sheet1!CM161="","",[1]Sheet1!CM161)</f>
        <v>0</v>
      </c>
      <c r="CM161">
        <f>IF([1]Sheet1!CN161="","",[1]Sheet1!CN161)</f>
        <v>0</v>
      </c>
      <c r="CN161">
        <f>IF([1]Sheet1!CO161="","",[1]Sheet1!CO161)</f>
        <v>0</v>
      </c>
      <c r="CO161">
        <f>IF([1]Sheet1!CP161="","",[1]Sheet1!CP161)</f>
        <v>0</v>
      </c>
      <c r="CP161">
        <f>IF([1]Sheet1!CQ161="","",[1]Sheet1!CQ161)</f>
        <v>0</v>
      </c>
      <c r="CQ161" t="str">
        <f>IF([1]Sheet1!CR161="","",[1]Sheet1!CR161)</f>
        <v>BEARISH</v>
      </c>
      <c r="CR161" t="str">
        <f>IF([1]Sheet1!CS161="","",[1]Sheet1!CS161)</f>
        <v>BULLISH</v>
      </c>
      <c r="CS161" t="b">
        <f>IF([1]Sheet1!CT161="","",[1]Sheet1!CT161)</f>
        <v>1</v>
      </c>
      <c r="CT161" t="str">
        <f>IF([1]Sheet1!CU161="","",[1]Sheet1!CU161)</f>
        <v>na</v>
      </c>
      <c r="CU161" t="str">
        <f>IF([1]Sheet1!CV161="","",[1]Sheet1!CV161)</f>
        <v>na</v>
      </c>
      <c r="CV161" t="str">
        <f>IF([1]Sheet1!CW161="","",[1]Sheet1!CW161)</f>
        <v>na</v>
      </c>
      <c r="CW161">
        <f>IF([1]Sheet1!CX161="","",[1]Sheet1!CX161)</f>
        <v>0</v>
      </c>
      <c r="CX161">
        <f>IF([1]Sheet1!CY161="","",[1]Sheet1!CY161)</f>
        <v>0</v>
      </c>
      <c r="CY161" t="b">
        <f>IF([1]Sheet1!CZ161="","",[1]Sheet1!CZ161)</f>
        <v>0</v>
      </c>
      <c r="CZ161">
        <f>IF([1]Sheet1!DA161="","",[1]Sheet1!DA161)</f>
        <v>80.010000000000005</v>
      </c>
      <c r="DA161">
        <f>IF([1]Sheet1!DB161="","",[1]Sheet1!DB161)</f>
        <v>82.82</v>
      </c>
      <c r="DB161" t="str">
        <f>IF([1]Sheet1!DC161="","",[1]Sheet1!DC161)</f>
        <v>POTENTIAL_EXIT</v>
      </c>
      <c r="DC161" t="b">
        <f t="shared" si="8"/>
        <v>0</v>
      </c>
      <c r="DD161" t="b">
        <f t="shared" si="9"/>
        <v>0</v>
      </c>
      <c r="DE161" t="b">
        <f t="shared" si="10"/>
        <v>0</v>
      </c>
      <c r="DF161" t="b">
        <f t="shared" si="11"/>
        <v>0</v>
      </c>
      <c r="DG161" t="str">
        <f>IF([1]Sheet1!DH161="","",[1]Sheet1!DH161)</f>
        <v/>
      </c>
    </row>
    <row r="162" spans="1:111" x14ac:dyDescent="0.25">
      <c r="A162" t="str">
        <f>IF([1]Sheet1!B162="","",[1]Sheet1!B162)</f>
        <v>PVRINOX</v>
      </c>
      <c r="B162">
        <f>IF([1]Sheet1!C162="","",[1]Sheet1!C162)</f>
        <v>407</v>
      </c>
      <c r="C162">
        <f>IF([1]Sheet1!D162="","",[1]Sheet1!D162)</f>
        <v>20</v>
      </c>
      <c r="D162">
        <f>IF([1]Sheet1!E162="","",[1]Sheet1!E162)</f>
        <v>12210</v>
      </c>
      <c r="E162" t="str">
        <f>IF([1]Sheet1!F162="","",[1]Sheet1!F162)</f>
        <v>0</v>
      </c>
      <c r="F162" t="str">
        <f>IF([1]Sheet1!G162="","",[1]Sheet1!G162)</f>
        <v>0</v>
      </c>
      <c r="G162" t="str">
        <f>IF([1]Sheet1!H162="","",[1]Sheet1!H162)</f>
        <v xml:space="preserve">PVR INOX LIMITED                    </v>
      </c>
      <c r="H162" t="str">
        <f>IF([1]Sheet1!I162="","",[1]Sheet1!I162)</f>
        <v>PVRINOX</v>
      </c>
      <c r="I162" t="str">
        <f>IF([1]Sheet1!J162="","",[1]Sheet1!J162)</f>
        <v>NSE:PVRINOX!1</v>
      </c>
      <c r="J162" t="str">
        <f>IF([1]Sheet1!K162="","",[1]Sheet1!K162)</f>
        <v>PVR INOX Ltd.</v>
      </c>
      <c r="K162" t="str">
        <f>IF([1]Sheet1!L162="","",[1]Sheet1!L162)</f>
        <v>#00a25b55</v>
      </c>
      <c r="L162">
        <f>IF([1]Sheet1!M162="","",[1]Sheet1!M162)</f>
        <v>1522.5</v>
      </c>
      <c r="M162">
        <f>IF([1]Sheet1!N162="","",[1]Sheet1!N162)</f>
        <v>0.8846039</v>
      </c>
      <c r="N162">
        <f>IF([1]Sheet1!O162="","",[1]Sheet1!O162)</f>
        <v>13.35</v>
      </c>
      <c r="O162">
        <f>IF([1]Sheet1!P162="","",[1]Sheet1!P162)</f>
        <v>4539678</v>
      </c>
      <c r="P162">
        <f>IF([1]Sheet1!Q162="","",[1]Sheet1!Q162)</f>
        <v>-10.164304100000001</v>
      </c>
      <c r="Q162">
        <f>IF([1]Sheet1!R162="","",[1]Sheet1!R162)</f>
        <v>-513634</v>
      </c>
      <c r="R162">
        <f>IF([1]Sheet1!S162="","",[1]Sheet1!S162)</f>
        <v>4302</v>
      </c>
      <c r="S162">
        <f>IF([1]Sheet1!T162="","",[1]Sheet1!T162)</f>
        <v>0.8846039</v>
      </c>
      <c r="T162">
        <f>IF([1]Sheet1!U162="","",[1]Sheet1!U162)</f>
        <v>3830</v>
      </c>
      <c r="U162" t="str">
        <f>IF([1]Sheet1!V162="","",[1]Sheet1!V162)</f>
        <v>Short Covering</v>
      </c>
      <c r="V162">
        <f>IF([1]Sheet1!W162="","",[1]Sheet1!W162)</f>
        <v>1520</v>
      </c>
      <c r="W162">
        <f>IF([1]Sheet1!X162="","",[1]Sheet1!X162)</f>
        <v>1500</v>
      </c>
      <c r="X162">
        <f>IF([1]Sheet1!Y162="","",[1]Sheet1!Y162)</f>
        <v>1480</v>
      </c>
      <c r="Y162">
        <f>IF([1]Sheet1!Z162="","",[1]Sheet1!Z162)</f>
        <v>1460</v>
      </c>
      <c r="Z162">
        <f>IF([1]Sheet1!AA162="","",[1]Sheet1!AA162)</f>
        <v>1440</v>
      </c>
      <c r="AA162">
        <f>IF([1]Sheet1!AB162="","",[1]Sheet1!AB162)</f>
        <v>1540</v>
      </c>
      <c r="AB162">
        <f>IF([1]Sheet1!AC162="","",[1]Sheet1!AC162)</f>
        <v>1560</v>
      </c>
      <c r="AC162">
        <f>IF([1]Sheet1!AD162="","",[1]Sheet1!AD162)</f>
        <v>1580</v>
      </c>
      <c r="AD162">
        <f>IF([1]Sheet1!AE162="","",[1]Sheet1!AE162)</f>
        <v>1600</v>
      </c>
      <c r="AE162" t="str">
        <f>IF([1]Sheet1!AF162="","",[1]Sheet1!AF162)</f>
        <v>1,502.50</v>
      </c>
      <c r="AF162" t="str">
        <f>IF([1]Sheet1!AG162="","",[1]Sheet1!AG162)</f>
        <v>1,523.50</v>
      </c>
      <c r="AG162" t="str">
        <f>IF([1]Sheet1!AH162="","",[1]Sheet1!AH162)</f>
        <v>21.00</v>
      </c>
      <c r="AH162" t="str">
        <f>IF([1]Sheet1!AI162="","",[1]Sheet1!AI162)</f>
        <v>1.40</v>
      </c>
      <c r="AI162" t="str">
        <f>IF([1]Sheet1!AJ162="","",[1]Sheet1!AJ162)</f>
        <v>1,523.50</v>
      </c>
      <c r="AJ162">
        <f>IF([1]Sheet1!AK162="","",[1]Sheet1!AK162)</f>
        <v>3160</v>
      </c>
      <c r="AK162" t="str">
        <f>IF([1]Sheet1!AL162="","",[1]Sheet1!AL162)</f>
        <v>0.48</v>
      </c>
      <c r="AL162" t="str">
        <f>IF([1]Sheet1!AM162="","",[1]Sheet1!AM162)</f>
        <v>-</v>
      </c>
      <c r="AM162" t="str">
        <f>IF([1]Sheet1!AN162="","",[1]Sheet1!AN162)</f>
        <v>-</v>
      </c>
      <c r="AN162" t="str">
        <f>IF([1]Sheet1!AO162="","",[1]Sheet1!AO162)</f>
        <v>-</v>
      </c>
      <c r="AO162" t="str">
        <f>IF([1]Sheet1!AP162="","",[1]Sheet1!AP162)</f>
        <v>VR63</v>
      </c>
      <c r="AP162" t="b">
        <f>IF([1]Sheet1!AQ162="","",[1]Sheet1!AQ162)</f>
        <v>0</v>
      </c>
      <c r="AQ162">
        <f>IF([1]Sheet1!AR162="","",[1]Sheet1!AR162)</f>
        <v>0</v>
      </c>
      <c r="AR162">
        <f>IF([1]Sheet1!AS162="","",[1]Sheet1!AS162)</f>
        <v>0</v>
      </c>
      <c r="AS162">
        <f>IF([1]Sheet1!AT162="","",[1]Sheet1!AT162)</f>
        <v>0</v>
      </c>
      <c r="AT162">
        <f>IF([1]Sheet1!AU162="","",[1]Sheet1!AU162)</f>
        <v>0</v>
      </c>
      <c r="AU162">
        <f>IF([1]Sheet1!AV162="","",[1]Sheet1!AV162)</f>
        <v>0</v>
      </c>
      <c r="AV162">
        <f>IF([1]Sheet1!AW162="","",[1]Sheet1!AW162)</f>
        <v>0</v>
      </c>
      <c r="AW162">
        <f>IF([1]Sheet1!AX162="","",[1]Sheet1!AX162)</f>
        <v>0</v>
      </c>
      <c r="AX162">
        <f>IF([1]Sheet1!AY162="","",[1]Sheet1!AY162)</f>
        <v>0</v>
      </c>
      <c r="AY162">
        <f>IF([1]Sheet1!AZ162="","",[1]Sheet1!AZ162)</f>
        <v>0</v>
      </c>
      <c r="AZ162" t="b">
        <f>IF([1]Sheet1!BA162="","",[1]Sheet1!BA162)</f>
        <v>0</v>
      </c>
      <c r="BA162" t="b">
        <f>IF([1]Sheet1!BB162="","",[1]Sheet1!BB162)</f>
        <v>0</v>
      </c>
      <c r="BB162" t="b">
        <f>IF([1]Sheet1!BC162="","",[1]Sheet1!BC162)</f>
        <v>0</v>
      </c>
      <c r="BC162" t="b">
        <f>IF([1]Sheet1!BD162="","",[1]Sheet1!BD162)</f>
        <v>0</v>
      </c>
      <c r="BD162">
        <f>IF([1]Sheet1!BE162="","",[1]Sheet1!BE162)</f>
        <v>44.43</v>
      </c>
      <c r="BE162">
        <f>IF([1]Sheet1!BF162="","",[1]Sheet1!BF162)</f>
        <v>39.85</v>
      </c>
      <c r="BF162">
        <f>IF([1]Sheet1!BG162="","",[1]Sheet1!BG162)</f>
        <v>-9.92</v>
      </c>
      <c r="BG162">
        <f>IF([1]Sheet1!BH162="","",[1]Sheet1!BH162)</f>
        <v>94.29</v>
      </c>
      <c r="BH162">
        <f>IF([1]Sheet1!BI162="","",[1]Sheet1!BI162)</f>
        <v>87.3</v>
      </c>
      <c r="BI162">
        <f>IF([1]Sheet1!BJ162="","",[1]Sheet1!BJ162)</f>
        <v>65.150000000000006</v>
      </c>
      <c r="BJ162" t="b">
        <f>IF([1]Sheet1!BK162="","",[1]Sheet1!BK162)</f>
        <v>0</v>
      </c>
      <c r="BK162">
        <f>IF([1]Sheet1!BL162="","",[1]Sheet1!BL162)</f>
        <v>0.47</v>
      </c>
      <c r="BL162">
        <f>IF([1]Sheet1!BM162="","",[1]Sheet1!BM162)</f>
        <v>-0.84</v>
      </c>
      <c r="BM162">
        <f>IF([1]Sheet1!BN162="","",[1]Sheet1!BN162)</f>
        <v>35.28</v>
      </c>
      <c r="BN162">
        <f>IF([1]Sheet1!BO162="","",[1]Sheet1!BO162)</f>
        <v>0</v>
      </c>
      <c r="BO162" t="str">
        <f>IF([1]Sheet1!BP162="","",[1]Sheet1!BP162)</f>
        <v>MEDIA</v>
      </c>
      <c r="BP162">
        <f>IF([1]Sheet1!BQ162="","",[1]Sheet1!BQ162)</f>
        <v>1525.1</v>
      </c>
      <c r="BQ162">
        <f>IF([1]Sheet1!BR162="","",[1]Sheet1!BR162)</f>
        <v>2.89</v>
      </c>
      <c r="BR162">
        <f>IF([1]Sheet1!BS162="","",[1]Sheet1!BS162)</f>
        <v>15.95</v>
      </c>
      <c r="BS162">
        <f>IF([1]Sheet1!BT162="","",[1]Sheet1!BT162)</f>
        <v>1.06</v>
      </c>
      <c r="BT162" t="b">
        <f>IF([1]Sheet1!BU162="","",[1]Sheet1!BU162)</f>
        <v>1</v>
      </c>
      <c r="BU162" t="b">
        <f>IF([1]Sheet1!BV162="","",[1]Sheet1!BV162)</f>
        <v>0</v>
      </c>
      <c r="BV162">
        <f>IF([1]Sheet1!BW162="","",[1]Sheet1!BW162)</f>
        <v>0</v>
      </c>
      <c r="BW162">
        <f>IF([1]Sheet1!BX162="","",[1]Sheet1!BX162)</f>
        <v>8.94</v>
      </c>
      <c r="BX162">
        <f>IF([1]Sheet1!BY162="","",[1]Sheet1!BY162)</f>
        <v>0.72</v>
      </c>
      <c r="BY162">
        <f>IF([1]Sheet1!BZ162="","",[1]Sheet1!BZ162)</f>
        <v>2560.46</v>
      </c>
      <c r="BZ162">
        <f>IF([1]Sheet1!CA162="","",[1]Sheet1!CA162)</f>
        <v>1525.1</v>
      </c>
      <c r="CA162">
        <f>IF([1]Sheet1!CB162="","",[1]Sheet1!CB162)</f>
        <v>-9.92</v>
      </c>
      <c r="CB162" t="str">
        <f>IF([1]Sheet1!CC162="","",[1]Sheet1!CC162)</f>
        <v>Long Buildup</v>
      </c>
      <c r="CC162">
        <f>IF([1]Sheet1!CD162="","",[1]Sheet1!CD162)</f>
        <v>18.510000000000002</v>
      </c>
      <c r="CD162">
        <f>IF([1]Sheet1!CE162="","",[1]Sheet1!CE162)</f>
        <v>1.06</v>
      </c>
      <c r="CE162">
        <f>IF([1]Sheet1!CF162="","",[1]Sheet1!CF162)</f>
        <v>1451.49</v>
      </c>
      <c r="CF162" t="str">
        <f>IF([1]Sheet1!CG162="","",[1]Sheet1!CG162)</f>
        <v>Significant Long Buildup</v>
      </c>
      <c r="CG162">
        <f>IF([1]Sheet1!CH162="","",[1]Sheet1!CH162)</f>
        <v>0</v>
      </c>
      <c r="CH162" t="str">
        <f>IF([1]Sheet1!CI162="","",[1]Sheet1!CI162)</f>
        <v>NSE:PVRINOX1!</v>
      </c>
      <c r="CI162">
        <f>IF([1]Sheet1!CJ162="","",[1]Sheet1!CJ162)</f>
        <v>0</v>
      </c>
      <c r="CJ162">
        <f>IF([1]Sheet1!CK162="","",[1]Sheet1!CK162)</f>
        <v>0</v>
      </c>
      <c r="CK162">
        <f>IF([1]Sheet1!CL162="","",[1]Sheet1!CL162)</f>
        <v>0</v>
      </c>
      <c r="CL162">
        <f>IF([1]Sheet1!CM162="","",[1]Sheet1!CM162)</f>
        <v>0</v>
      </c>
      <c r="CM162">
        <f>IF([1]Sheet1!CN162="","",[1]Sheet1!CN162)</f>
        <v>0</v>
      </c>
      <c r="CN162">
        <f>IF([1]Sheet1!CO162="","",[1]Sheet1!CO162)</f>
        <v>0</v>
      </c>
      <c r="CO162">
        <f>IF([1]Sheet1!CP162="","",[1]Sheet1!CP162)</f>
        <v>0</v>
      </c>
      <c r="CP162">
        <f>IF([1]Sheet1!CQ162="","",[1]Sheet1!CQ162)</f>
        <v>0</v>
      </c>
      <c r="CQ162" t="str">
        <f>IF([1]Sheet1!CR162="","",[1]Sheet1!CR162)</f>
        <v>BULLISH</v>
      </c>
      <c r="CR162" t="str">
        <f>IF([1]Sheet1!CS162="","",[1]Sheet1!CS162)</f>
        <v>BULLISH</v>
      </c>
      <c r="CS162" t="b">
        <f>IF([1]Sheet1!CT162="","",[1]Sheet1!CT162)</f>
        <v>0</v>
      </c>
      <c r="CT162" t="str">
        <f>IF([1]Sheet1!CU162="","",[1]Sheet1!CU162)</f>
        <v>na</v>
      </c>
      <c r="CU162" t="str">
        <f>IF([1]Sheet1!CV162="","",[1]Sheet1!CV162)</f>
        <v>na</v>
      </c>
      <c r="CV162" t="str">
        <f>IF([1]Sheet1!CW162="","",[1]Sheet1!CW162)</f>
        <v>na</v>
      </c>
      <c r="CW162">
        <f>IF([1]Sheet1!CX162="","",[1]Sheet1!CX162)</f>
        <v>0</v>
      </c>
      <c r="CX162">
        <f>IF([1]Sheet1!CY162="","",[1]Sheet1!CY162)</f>
        <v>0</v>
      </c>
      <c r="CY162" t="b">
        <f>IF([1]Sheet1!CZ162="","",[1]Sheet1!CZ162)</f>
        <v>0</v>
      </c>
      <c r="CZ162">
        <f>IF([1]Sheet1!DA162="","",[1]Sheet1!DA162)</f>
        <v>81.73</v>
      </c>
      <c r="DA162">
        <f>IF([1]Sheet1!DB162="","",[1]Sheet1!DB162)</f>
        <v>78.12</v>
      </c>
      <c r="DB162" t="str">
        <f>IF([1]Sheet1!DC162="","",[1]Sheet1!DC162)</f>
        <v>POTENTIAL_ENTRANT</v>
      </c>
      <c r="DC162" t="b">
        <f t="shared" si="8"/>
        <v>0</v>
      </c>
      <c r="DD162" t="b">
        <f t="shared" si="9"/>
        <v>0</v>
      </c>
      <c r="DE162" t="b">
        <f t="shared" si="10"/>
        <v>0</v>
      </c>
      <c r="DF162" t="b">
        <f t="shared" si="11"/>
        <v>0</v>
      </c>
      <c r="DG162" t="str">
        <f>IF([1]Sheet1!DH162="","",[1]Sheet1!DH162)</f>
        <v/>
      </c>
    </row>
    <row r="163" spans="1:111" x14ac:dyDescent="0.25">
      <c r="A163" t="str">
        <f>IF([1]Sheet1!B163="","",[1]Sheet1!B163)</f>
        <v>BANKBARODA</v>
      </c>
      <c r="B163">
        <f>IF([1]Sheet1!C163="","",[1]Sheet1!C163)</f>
        <v>2925</v>
      </c>
      <c r="C163">
        <f>IF([1]Sheet1!D163="","",[1]Sheet1!D163)</f>
        <v>2.5</v>
      </c>
      <c r="D163">
        <f>IF([1]Sheet1!E163="","",[1]Sheet1!E163)</f>
        <v>117000</v>
      </c>
      <c r="E163" t="str">
        <f>IF([1]Sheet1!F163="","",[1]Sheet1!F163)</f>
        <v>Finance</v>
      </c>
      <c r="F163" t="str">
        <f>IF([1]Sheet1!G163="","",[1]Sheet1!G163)</f>
        <v>Major Banks</v>
      </c>
      <c r="G163" t="str">
        <f>IF([1]Sheet1!H163="","",[1]Sheet1!H163)</f>
        <v xml:space="preserve">BANK OF BARODA                      </v>
      </c>
      <c r="H163" t="str">
        <f>IF([1]Sheet1!I163="","",[1]Sheet1!I163)</f>
        <v>BANKBARODA</v>
      </c>
      <c r="I163" t="str">
        <f>IF([1]Sheet1!J163="","",[1]Sheet1!J163)</f>
        <v>NSE:BANKBARODA!1</v>
      </c>
      <c r="J163" t="str">
        <f>IF([1]Sheet1!K163="","",[1]Sheet1!K163)</f>
        <v>Bank of Baroda</v>
      </c>
      <c r="K163" t="str">
        <f>IF([1]Sheet1!L163="","",[1]Sheet1!L163)</f>
        <v>#00a25b5b</v>
      </c>
      <c r="L163">
        <f>IF([1]Sheet1!M163="","",[1]Sheet1!M163)</f>
        <v>232.9</v>
      </c>
      <c r="M163">
        <f>IF([1]Sheet1!N163="","",[1]Sheet1!N163)</f>
        <v>1.0193017</v>
      </c>
      <c r="N163">
        <f>IF([1]Sheet1!O163="","",[1]Sheet1!O163)</f>
        <v>2.35</v>
      </c>
      <c r="O163">
        <f>IF([1]Sheet1!P163="","",[1]Sheet1!P163)</f>
        <v>80768025</v>
      </c>
      <c r="P163">
        <f>IF([1]Sheet1!Q163="","",[1]Sheet1!Q163)</f>
        <v>-4.7334828</v>
      </c>
      <c r="Q163">
        <f>IF([1]Sheet1!R163="","",[1]Sheet1!R163)</f>
        <v>-4013100</v>
      </c>
      <c r="R163">
        <f>IF([1]Sheet1!S163="","",[1]Sheet1!S163)</f>
        <v>7202</v>
      </c>
      <c r="S163">
        <f>IF([1]Sheet1!T163="","",[1]Sheet1!T163)</f>
        <v>1.0193017</v>
      </c>
      <c r="T163">
        <f>IF([1]Sheet1!U163="","",[1]Sheet1!U163)</f>
        <v>-1218</v>
      </c>
      <c r="U163" t="str">
        <f>IF([1]Sheet1!V163="","",[1]Sheet1!V163)</f>
        <v>Short Covering</v>
      </c>
      <c r="V163">
        <f>IF([1]Sheet1!W163="","",[1]Sheet1!W163)</f>
        <v>232.5</v>
      </c>
      <c r="W163">
        <f>IF([1]Sheet1!X163="","",[1]Sheet1!X163)</f>
        <v>230</v>
      </c>
      <c r="X163">
        <f>IF([1]Sheet1!Y163="","",[1]Sheet1!Y163)</f>
        <v>227.5</v>
      </c>
      <c r="Y163">
        <f>IF([1]Sheet1!Z163="","",[1]Sheet1!Z163)</f>
        <v>225</v>
      </c>
      <c r="Z163">
        <f>IF([1]Sheet1!AA163="","",[1]Sheet1!AA163)</f>
        <v>222.5</v>
      </c>
      <c r="AA163">
        <f>IF([1]Sheet1!AB163="","",[1]Sheet1!AB163)</f>
        <v>235</v>
      </c>
      <c r="AB163">
        <f>IF([1]Sheet1!AC163="","",[1]Sheet1!AC163)</f>
        <v>237.5</v>
      </c>
      <c r="AC163">
        <f>IF([1]Sheet1!AD163="","",[1]Sheet1!AD163)</f>
        <v>240</v>
      </c>
      <c r="AD163">
        <f>IF([1]Sheet1!AE163="","",[1]Sheet1!AE163)</f>
        <v>242.5</v>
      </c>
      <c r="AE163" t="str">
        <f>IF([1]Sheet1!AF163="","",[1]Sheet1!AF163)</f>
        <v>230.65</v>
      </c>
      <c r="AF163" t="str">
        <f>IF([1]Sheet1!AG163="","",[1]Sheet1!AG163)</f>
        <v>230.70</v>
      </c>
      <c r="AG163" t="str">
        <f>IF([1]Sheet1!AH163="","",[1]Sheet1!AH163)</f>
        <v>0.05</v>
      </c>
      <c r="AH163" t="str">
        <f>IF([1]Sheet1!AI163="","",[1]Sheet1!AI163)</f>
        <v>0.02</v>
      </c>
      <c r="AI163" t="str">
        <f>IF([1]Sheet1!AJ163="","",[1]Sheet1!AJ163)</f>
        <v>230.70</v>
      </c>
      <c r="AJ163">
        <f>IF([1]Sheet1!AK163="","",[1]Sheet1!AK163)</f>
        <v>14141</v>
      </c>
      <c r="AK163" t="str">
        <f>IF([1]Sheet1!AL163="","",[1]Sheet1!AL163)</f>
        <v>0.33</v>
      </c>
      <c r="AL163" t="str">
        <f>IF([1]Sheet1!AM163="","",[1]Sheet1!AM163)</f>
        <v>-</v>
      </c>
      <c r="AM163" t="str">
        <f>IF([1]Sheet1!AN163="","",[1]Sheet1!AN163)</f>
        <v>-</v>
      </c>
      <c r="AN163" t="str">
        <f>IF([1]Sheet1!AO163="","",[1]Sheet1!AO163)</f>
        <v>-</v>
      </c>
      <c r="AO163" t="str">
        <f>IF([1]Sheet1!AP163="","",[1]Sheet1!AP163)</f>
        <v>VR36</v>
      </c>
      <c r="AP163" t="b">
        <f>IF([1]Sheet1!AQ163="","",[1]Sheet1!AQ163)</f>
        <v>0</v>
      </c>
      <c r="AQ163">
        <f>IF([1]Sheet1!AR163="","",[1]Sheet1!AR163)</f>
        <v>0</v>
      </c>
      <c r="AR163">
        <f>IF([1]Sheet1!AS163="","",[1]Sheet1!AS163)</f>
        <v>0</v>
      </c>
      <c r="AS163">
        <f>IF([1]Sheet1!AT163="","",[1]Sheet1!AT163)</f>
        <v>0</v>
      </c>
      <c r="AT163">
        <f>IF([1]Sheet1!AU163="","",[1]Sheet1!AU163)</f>
        <v>0</v>
      </c>
      <c r="AU163">
        <f>IF([1]Sheet1!AV163="","",[1]Sheet1!AV163)</f>
        <v>0</v>
      </c>
      <c r="AV163">
        <f>IF([1]Sheet1!AW163="","",[1]Sheet1!AW163)</f>
        <v>0</v>
      </c>
      <c r="AW163">
        <f>IF([1]Sheet1!AX163="","",[1]Sheet1!AX163)</f>
        <v>0</v>
      </c>
      <c r="AX163">
        <f>IF([1]Sheet1!AY163="","",[1]Sheet1!AY163)</f>
        <v>0</v>
      </c>
      <c r="AY163">
        <f>IF([1]Sheet1!AZ163="","",[1]Sheet1!AZ163)</f>
        <v>0</v>
      </c>
      <c r="AZ163" t="b">
        <f>IF([1]Sheet1!BA163="","",[1]Sheet1!BA163)</f>
        <v>0</v>
      </c>
      <c r="BA163" t="b">
        <f>IF([1]Sheet1!BB163="","",[1]Sheet1!BB163)</f>
        <v>0</v>
      </c>
      <c r="BB163" t="b">
        <f>IF([1]Sheet1!BC163="","",[1]Sheet1!BC163)</f>
        <v>0</v>
      </c>
      <c r="BC163" t="b">
        <f>IF([1]Sheet1!BD163="","",[1]Sheet1!BD163)</f>
        <v>0</v>
      </c>
      <c r="BD163">
        <f>IF([1]Sheet1!BE163="","",[1]Sheet1!BE163)</f>
        <v>34.42</v>
      </c>
      <c r="BE163">
        <f>IF([1]Sheet1!BF163="","",[1]Sheet1!BF163)</f>
        <v>36.659999999999997</v>
      </c>
      <c r="BF163">
        <f>IF([1]Sheet1!BG163="","",[1]Sheet1!BG163)</f>
        <v>-0.41</v>
      </c>
      <c r="BG163">
        <f>IF([1]Sheet1!BH163="","",[1]Sheet1!BH163)</f>
        <v>89.52</v>
      </c>
      <c r="BH163">
        <f>IF([1]Sheet1!BI163="","",[1]Sheet1!BI163)</f>
        <v>80.95</v>
      </c>
      <c r="BI163">
        <f>IF([1]Sheet1!BJ163="","",[1]Sheet1!BJ163)</f>
        <v>36.65</v>
      </c>
      <c r="BJ163" t="b">
        <f>IF([1]Sheet1!BK163="","",[1]Sheet1!BK163)</f>
        <v>1</v>
      </c>
      <c r="BK163">
        <f>IF([1]Sheet1!BL163="","",[1]Sheet1!BL163)</f>
        <v>0.7</v>
      </c>
      <c r="BL163">
        <f>IF([1]Sheet1!BM163="","",[1]Sheet1!BM163)</f>
        <v>13.31</v>
      </c>
      <c r="BM163">
        <f>IF([1]Sheet1!BN163="","",[1]Sheet1!BN163)</f>
        <v>38.9</v>
      </c>
      <c r="BN163" t="str">
        <f>IF([1]Sheet1!BO163="","",[1]Sheet1!BO163)</f>
        <v>2024-01-31</v>
      </c>
      <c r="BO163" t="str">
        <f>IF([1]Sheet1!BP163="","",[1]Sheet1!BP163)</f>
        <v>FINANCIAL SERVICES</v>
      </c>
      <c r="BP163">
        <f>IF([1]Sheet1!BQ163="","",[1]Sheet1!BQ163)</f>
        <v>233.7</v>
      </c>
      <c r="BQ163">
        <f>IF([1]Sheet1!BR163="","",[1]Sheet1!BR163)</f>
        <v>2.87</v>
      </c>
      <c r="BR163">
        <f>IF([1]Sheet1!BS163="","",[1]Sheet1!BS163)</f>
        <v>3.15</v>
      </c>
      <c r="BS163">
        <f>IF([1]Sheet1!BT163="","",[1]Sheet1!BT163)</f>
        <v>1.37</v>
      </c>
      <c r="BT163" t="b">
        <f>IF([1]Sheet1!BU163="","",[1]Sheet1!BU163)</f>
        <v>1</v>
      </c>
      <c r="BU163" t="b">
        <f>IF([1]Sheet1!BV163="","",[1]Sheet1!BV163)</f>
        <v>1</v>
      </c>
      <c r="BV163" t="str">
        <f>IF([1]Sheet1!BW163="","",[1]Sheet1!BW163)</f>
        <v>BULLISH</v>
      </c>
      <c r="BW163">
        <f>IF([1]Sheet1!BX163="","",[1]Sheet1!BX163)</f>
        <v>1.89</v>
      </c>
      <c r="BX163">
        <f>IF([1]Sheet1!BY163="","",[1]Sheet1!BY163)</f>
        <v>1.06</v>
      </c>
      <c r="BY163">
        <f>IF([1]Sheet1!BZ163="","",[1]Sheet1!BZ163)</f>
        <v>78.180000000000007</v>
      </c>
      <c r="BZ163">
        <f>IF([1]Sheet1!CA163="","",[1]Sheet1!CA163)</f>
        <v>233.7</v>
      </c>
      <c r="CA163">
        <f>IF([1]Sheet1!CB163="","",[1]Sheet1!CB163)</f>
        <v>-0.41</v>
      </c>
      <c r="CB163" t="str">
        <f>IF([1]Sheet1!CC163="","",[1]Sheet1!CC163)</f>
        <v>Long Buildup</v>
      </c>
      <c r="CC163">
        <f>IF([1]Sheet1!CD163="","",[1]Sheet1!CD163)</f>
        <v>3.79</v>
      </c>
      <c r="CD163">
        <f>IF([1]Sheet1!CE163="","",[1]Sheet1!CE163)</f>
        <v>1.37</v>
      </c>
      <c r="CE163">
        <f>IF([1]Sheet1!CF163="","",[1]Sheet1!CF163)</f>
        <v>-3.48</v>
      </c>
      <c r="CF163" t="str">
        <f>IF([1]Sheet1!CG163="","",[1]Sheet1!CG163)</f>
        <v>Long Buildup</v>
      </c>
      <c r="CG163">
        <f>IF([1]Sheet1!CH163="","",[1]Sheet1!CH163)</f>
        <v>77.78</v>
      </c>
      <c r="CH163" t="str">
        <f>IF([1]Sheet1!CI163="","",[1]Sheet1!CI163)</f>
        <v>NSE:BANKBARODA1!</v>
      </c>
      <c r="CI163">
        <f>IF([1]Sheet1!CJ163="","",[1]Sheet1!CJ163)</f>
        <v>1</v>
      </c>
      <c r="CJ163">
        <f>IF([1]Sheet1!CK163="","",[1]Sheet1!CK163)</f>
        <v>232.2</v>
      </c>
      <c r="CK163">
        <f>IF([1]Sheet1!CL163="","",[1]Sheet1!CL163)</f>
        <v>22</v>
      </c>
      <c r="CL163">
        <f>IF([1]Sheet1!CM163="","",[1]Sheet1!CM163)</f>
        <v>226.7</v>
      </c>
      <c r="CM163" t="str">
        <f>IF([1]Sheet1!CN163="","",[1]Sheet1!CN163)</f>
        <v>Buy</v>
      </c>
      <c r="CN163" t="str">
        <f>IF([1]Sheet1!CO163="","",[1]Sheet1!CO163)</f>
        <v>LAST_LOSER</v>
      </c>
      <c r="CO163">
        <f>IF([1]Sheet1!CP163="","",[1]Sheet1!CP163)</f>
        <v>8</v>
      </c>
      <c r="CP163">
        <f>IF([1]Sheet1!CQ163="","",[1]Sheet1!CQ163)</f>
        <v>225</v>
      </c>
      <c r="CQ163" t="str">
        <f>IF([1]Sheet1!CR163="","",[1]Sheet1!CR163)</f>
        <v>BULLISH</v>
      </c>
      <c r="CR163" t="str">
        <f>IF([1]Sheet1!CS163="","",[1]Sheet1!CS163)</f>
        <v>BULLISH</v>
      </c>
      <c r="CS163" t="b">
        <f>IF([1]Sheet1!CT163="","",[1]Sheet1!CT163)</f>
        <v>0</v>
      </c>
      <c r="CT163" t="str">
        <f>IF([1]Sheet1!CU163="","",[1]Sheet1!CU163)</f>
        <v>BULLISH_ALIGNMENT</v>
      </c>
      <c r="CU163" t="str">
        <f>IF([1]Sheet1!CV163="","",[1]Sheet1!CV163)</f>
        <v>BULLISH_ALIGNMENT</v>
      </c>
      <c r="CV163" t="str">
        <f>IF([1]Sheet1!CW163="","",[1]Sheet1!CW163)</f>
        <v>BULLISH</v>
      </c>
      <c r="CW163">
        <f>IF([1]Sheet1!CX163="","",[1]Sheet1!CX163)</f>
        <v>1</v>
      </c>
      <c r="CX163">
        <f>IF([1]Sheet1!CY163="","",[1]Sheet1!CY163)</f>
        <v>39</v>
      </c>
      <c r="CY163" t="b">
        <f>IF([1]Sheet1!CZ163="","",[1]Sheet1!CZ163)</f>
        <v>1</v>
      </c>
      <c r="CZ163">
        <f>IF([1]Sheet1!DA163="","",[1]Sheet1!DA163)</f>
        <v>55.17</v>
      </c>
      <c r="DA163">
        <f>IF([1]Sheet1!DB163="","",[1]Sheet1!DB163)</f>
        <v>55.67</v>
      </c>
      <c r="DB163" t="str">
        <f>IF([1]Sheet1!DC163="","",[1]Sheet1!DC163)</f>
        <v/>
      </c>
      <c r="DC163" t="b">
        <f t="shared" si="8"/>
        <v>0</v>
      </c>
      <c r="DD163" t="b">
        <f t="shared" si="9"/>
        <v>0</v>
      </c>
      <c r="DE163" t="b">
        <f t="shared" si="10"/>
        <v>0</v>
      </c>
      <c r="DF163" t="b">
        <f t="shared" si="11"/>
        <v>0</v>
      </c>
      <c r="DG163" t="str">
        <f>IF([1]Sheet1!DH163="","",[1]Sheet1!DH163)</f>
        <v/>
      </c>
    </row>
    <row r="164" spans="1:111" x14ac:dyDescent="0.25">
      <c r="A164" t="str">
        <f>IF([1]Sheet1!B164="","",[1]Sheet1!B164)</f>
        <v>MPHASIS</v>
      </c>
      <c r="B164">
        <f>IF([1]Sheet1!C164="","",[1]Sheet1!C164)</f>
        <v>275</v>
      </c>
      <c r="C164">
        <f>IF([1]Sheet1!D164="","",[1]Sheet1!D164)</f>
        <v>20</v>
      </c>
      <c r="D164">
        <f>IF([1]Sheet1!E164="","",[1]Sheet1!E164)</f>
        <v>8250</v>
      </c>
      <c r="E164" t="str">
        <f>IF([1]Sheet1!F164="","",[1]Sheet1!F164)</f>
        <v>Technology Services</v>
      </c>
      <c r="F164" t="str">
        <f>IF([1]Sheet1!G164="","",[1]Sheet1!G164)</f>
        <v>Packaged Software</v>
      </c>
      <c r="G164" t="str">
        <f>IF([1]Sheet1!H164="","",[1]Sheet1!H164)</f>
        <v xml:space="preserve">MPHASIS LIMITED                     </v>
      </c>
      <c r="H164" t="str">
        <f>IF([1]Sheet1!I164="","",[1]Sheet1!I164)</f>
        <v>MPHASIS</v>
      </c>
      <c r="I164" t="str">
        <f>IF([1]Sheet1!J164="","",[1]Sheet1!J164)</f>
        <v>NSE:MPHASIS!1</v>
      </c>
      <c r="J164" t="str">
        <f>IF([1]Sheet1!K164="","",[1]Sheet1!K164)</f>
        <v>MphasiS Ltd.</v>
      </c>
      <c r="K164" t="str">
        <f>IF([1]Sheet1!L164="","",[1]Sheet1!L164)</f>
        <v>#00a25b5e</v>
      </c>
      <c r="L164">
        <f>IF([1]Sheet1!M164="","",[1]Sheet1!M164)</f>
        <v>2587.35</v>
      </c>
      <c r="M164">
        <f>IF([1]Sheet1!N164="","",[1]Sheet1!N164)</f>
        <v>1.0861284</v>
      </c>
      <c r="N164">
        <f>IF([1]Sheet1!O164="","",[1]Sheet1!O164)</f>
        <v>27.8</v>
      </c>
      <c r="O164">
        <f>IF([1]Sheet1!P164="","",[1]Sheet1!P164)</f>
        <v>2241250</v>
      </c>
      <c r="P164">
        <f>IF([1]Sheet1!Q164="","",[1]Sheet1!Q164)</f>
        <v>-8.0861622000000004</v>
      </c>
      <c r="Q164">
        <f>IF([1]Sheet1!R164="","",[1]Sheet1!R164)</f>
        <v>-197175</v>
      </c>
      <c r="R164">
        <f>IF([1]Sheet1!S164="","",[1]Sheet1!S164)</f>
        <v>2922</v>
      </c>
      <c r="S164">
        <f>IF([1]Sheet1!T164="","",[1]Sheet1!T164)</f>
        <v>1.0861284</v>
      </c>
      <c r="T164">
        <f>IF([1]Sheet1!U164="","",[1]Sheet1!U164)</f>
        <v>-273</v>
      </c>
      <c r="U164" t="str">
        <f>IF([1]Sheet1!V164="","",[1]Sheet1!V164)</f>
        <v>Short Covering</v>
      </c>
      <c r="V164">
        <f>IF([1]Sheet1!W164="","",[1]Sheet1!W164)</f>
        <v>2580</v>
      </c>
      <c r="W164">
        <f>IF([1]Sheet1!X164="","",[1]Sheet1!X164)</f>
        <v>2560</v>
      </c>
      <c r="X164">
        <f>IF([1]Sheet1!Y164="","",[1]Sheet1!Y164)</f>
        <v>2540</v>
      </c>
      <c r="Y164">
        <f>IF([1]Sheet1!Z164="","",[1]Sheet1!Z164)</f>
        <v>2520</v>
      </c>
      <c r="Z164">
        <f>IF([1]Sheet1!AA164="","",[1]Sheet1!AA164)</f>
        <v>2500</v>
      </c>
      <c r="AA164">
        <f>IF([1]Sheet1!AB164="","",[1]Sheet1!AB164)</f>
        <v>2600</v>
      </c>
      <c r="AB164">
        <f>IF([1]Sheet1!AC164="","",[1]Sheet1!AC164)</f>
        <v>2620</v>
      </c>
      <c r="AC164">
        <f>IF([1]Sheet1!AD164="","",[1]Sheet1!AD164)</f>
        <v>2640</v>
      </c>
      <c r="AD164">
        <f>IF([1]Sheet1!AE164="","",[1]Sheet1!AE164)</f>
        <v>2660</v>
      </c>
      <c r="AE164" t="str">
        <f>IF([1]Sheet1!AF164="","",[1]Sheet1!AF164)</f>
        <v>2,549.05</v>
      </c>
      <c r="AF164" t="str">
        <f>IF([1]Sheet1!AG164="","",[1]Sheet1!AG164)</f>
        <v>2,560.00</v>
      </c>
      <c r="AG164" t="str">
        <f>IF([1]Sheet1!AH164="","",[1]Sheet1!AH164)</f>
        <v>10.95</v>
      </c>
      <c r="AH164" t="str">
        <f>IF([1]Sheet1!AI164="","",[1]Sheet1!AI164)</f>
        <v>0.43</v>
      </c>
      <c r="AI164" t="str">
        <f>IF([1]Sheet1!AJ164="","",[1]Sheet1!AJ164)</f>
        <v>2,560.00</v>
      </c>
      <c r="AJ164">
        <f>IF([1]Sheet1!AK164="","",[1]Sheet1!AK164)</f>
        <v>346</v>
      </c>
      <c r="AK164" t="str">
        <f>IF([1]Sheet1!AL164="","",[1]Sheet1!AL164)</f>
        <v>0.09</v>
      </c>
      <c r="AL164" t="str">
        <f>IF([1]Sheet1!AM164="","",[1]Sheet1!AM164)</f>
        <v>-</v>
      </c>
      <c r="AM164" t="str">
        <f>IF([1]Sheet1!AN164="","",[1]Sheet1!AN164)</f>
        <v>-</v>
      </c>
      <c r="AN164" t="str">
        <f>IF([1]Sheet1!AO164="","",[1]Sheet1!AO164)</f>
        <v>-</v>
      </c>
      <c r="AO164" t="str">
        <f>IF([1]Sheet1!AP164="","",[1]Sheet1!AP164)</f>
        <v>VR131</v>
      </c>
      <c r="AP164" t="b">
        <f>IF([1]Sheet1!AQ164="","",[1]Sheet1!AQ164)</f>
        <v>0</v>
      </c>
      <c r="AQ164">
        <f>IF([1]Sheet1!AR164="","",[1]Sheet1!AR164)</f>
        <v>0</v>
      </c>
      <c r="AR164">
        <f>IF([1]Sheet1!AS164="","",[1]Sheet1!AS164)</f>
        <v>0</v>
      </c>
      <c r="AS164">
        <f>IF([1]Sheet1!AT164="","",[1]Sheet1!AT164)</f>
        <v>0</v>
      </c>
      <c r="AT164">
        <f>IF([1]Sheet1!AU164="","",[1]Sheet1!AU164)</f>
        <v>0</v>
      </c>
      <c r="AU164">
        <f>IF([1]Sheet1!AV164="","",[1]Sheet1!AV164)</f>
        <v>0</v>
      </c>
      <c r="AV164">
        <f>IF([1]Sheet1!AW164="","",[1]Sheet1!AW164)</f>
        <v>0</v>
      </c>
      <c r="AW164">
        <f>IF([1]Sheet1!AX164="","",[1]Sheet1!AX164)</f>
        <v>0</v>
      </c>
      <c r="AX164">
        <f>IF([1]Sheet1!AY164="","",[1]Sheet1!AY164)</f>
        <v>0</v>
      </c>
      <c r="AY164">
        <f>IF([1]Sheet1!AZ164="","",[1]Sheet1!AZ164)</f>
        <v>0</v>
      </c>
      <c r="AZ164" t="b">
        <f>IF([1]Sheet1!BA164="","",[1]Sheet1!BA164)</f>
        <v>0</v>
      </c>
      <c r="BA164" t="b">
        <f>IF([1]Sheet1!BB164="","",[1]Sheet1!BB164)</f>
        <v>0</v>
      </c>
      <c r="BB164" t="b">
        <f>IF([1]Sheet1!BC164="","",[1]Sheet1!BC164)</f>
        <v>0</v>
      </c>
      <c r="BC164" t="b">
        <f>IF([1]Sheet1!BD164="","",[1]Sheet1!BD164)</f>
        <v>0</v>
      </c>
      <c r="BD164">
        <f>IF([1]Sheet1!BE164="","",[1]Sheet1!BE164)</f>
        <v>38.520000000000003</v>
      </c>
      <c r="BE164">
        <f>IF([1]Sheet1!BF164="","",[1]Sheet1!BF164)</f>
        <v>35.770000000000003</v>
      </c>
      <c r="BF164">
        <f>IF([1]Sheet1!BG164="","",[1]Sheet1!BG164)</f>
        <v>-9.3699999999999992</v>
      </c>
      <c r="BG164">
        <f>IF([1]Sheet1!BH164="","",[1]Sheet1!BH164)</f>
        <v>75.81</v>
      </c>
      <c r="BH164">
        <f>IF([1]Sheet1!BI164="","",[1]Sheet1!BI164)</f>
        <v>49.21</v>
      </c>
      <c r="BI164">
        <f>IF([1]Sheet1!BJ164="","",[1]Sheet1!BJ164)</f>
        <v>54.4</v>
      </c>
      <c r="BJ164" t="b">
        <f>IF([1]Sheet1!BK164="","",[1]Sheet1!BK164)</f>
        <v>1</v>
      </c>
      <c r="BK164">
        <f>IF([1]Sheet1!BL164="","",[1]Sheet1!BL164)</f>
        <v>0.36</v>
      </c>
      <c r="BL164">
        <f>IF([1]Sheet1!BM164="","",[1]Sheet1!BM164)</f>
        <v>1.32</v>
      </c>
      <c r="BM164">
        <f>IF([1]Sheet1!BN164="","",[1]Sheet1!BN164)</f>
        <v>33.020000000000003</v>
      </c>
      <c r="BN164" t="str">
        <f>IF([1]Sheet1!BO164="","",[1]Sheet1!BO164)</f>
        <v>2024-02-01</v>
      </c>
      <c r="BO164" t="str">
        <f>IF([1]Sheet1!BP164="","",[1]Sheet1!BP164)</f>
        <v>IT</v>
      </c>
      <c r="BP164">
        <f>IF([1]Sheet1!BQ164="","",[1]Sheet1!BQ164)</f>
        <v>2585</v>
      </c>
      <c r="BQ164">
        <f>IF([1]Sheet1!BR164="","",[1]Sheet1!BR164)</f>
        <v>2.5499999999999998</v>
      </c>
      <c r="BR164">
        <f>IF([1]Sheet1!BS164="","",[1]Sheet1!BS164)</f>
        <v>25.45</v>
      </c>
      <c r="BS164">
        <f>IF([1]Sheet1!BT164="","",[1]Sheet1!BT164)</f>
        <v>0.99</v>
      </c>
      <c r="BT164" t="b">
        <f>IF([1]Sheet1!BU164="","",[1]Sheet1!BU164)</f>
        <v>0</v>
      </c>
      <c r="BU164" t="b">
        <f>IF([1]Sheet1!BV164="","",[1]Sheet1!BV164)</f>
        <v>1</v>
      </c>
      <c r="BV164" t="str">
        <f>IF([1]Sheet1!BW164="","",[1]Sheet1!BW164)</f>
        <v>BEARISH</v>
      </c>
      <c r="BW164">
        <f>IF([1]Sheet1!BX164="","",[1]Sheet1!BX164)</f>
        <v>1.06</v>
      </c>
      <c r="BX164">
        <f>IF([1]Sheet1!BY164="","",[1]Sheet1!BY164)</f>
        <v>-1.81</v>
      </c>
      <c r="BY164">
        <f>IF([1]Sheet1!BZ164="","",[1]Sheet1!BZ164)</f>
        <v>61.62</v>
      </c>
      <c r="BZ164">
        <f>IF([1]Sheet1!CA164="","",[1]Sheet1!CA164)</f>
        <v>2585</v>
      </c>
      <c r="CA164">
        <f>IF([1]Sheet1!CB164="","",[1]Sheet1!CB164)</f>
        <v>-9.3699999999999992</v>
      </c>
      <c r="CB164" t="str">
        <f>IF([1]Sheet1!CC164="","",[1]Sheet1!CC164)</f>
        <v>Short Buildup</v>
      </c>
      <c r="CC164">
        <f>IF([1]Sheet1!CD164="","",[1]Sheet1!CD164)</f>
        <v>-1.45</v>
      </c>
      <c r="CD164">
        <f>IF([1]Sheet1!CE164="","",[1]Sheet1!CE164)</f>
        <v>0.99</v>
      </c>
      <c r="CE164">
        <f>IF([1]Sheet1!CF164="","",[1]Sheet1!CF164)</f>
        <v>-0.73</v>
      </c>
      <c r="CF164" t="str">
        <f>IF([1]Sheet1!CG164="","",[1]Sheet1!CG164)</f>
        <v>Short Covering</v>
      </c>
      <c r="CG164">
        <f>IF([1]Sheet1!CH164="","",[1]Sheet1!CH164)</f>
        <v>87.3</v>
      </c>
      <c r="CH164" t="str">
        <f>IF([1]Sheet1!CI164="","",[1]Sheet1!CI164)</f>
        <v>NSE:MPHASIS1!</v>
      </c>
      <c r="CI164">
        <f>IF([1]Sheet1!CJ164="","",[1]Sheet1!CJ164)</f>
        <v>83</v>
      </c>
      <c r="CJ164">
        <f>IF([1]Sheet1!CK164="","",[1]Sheet1!CK164)</f>
        <v>2682.55</v>
      </c>
      <c r="CK164">
        <f>IF([1]Sheet1!CL164="","",[1]Sheet1!CL164)</f>
        <v>76</v>
      </c>
      <c r="CL164">
        <f>IF([1]Sheet1!CM164="","",[1]Sheet1!CM164)</f>
        <v>2589.25</v>
      </c>
      <c r="CM164" t="str">
        <f>IF([1]Sheet1!CN164="","",[1]Sheet1!CN164)</f>
        <v>Sell</v>
      </c>
      <c r="CN164" t="str">
        <f>IF([1]Sheet1!CO164="","",[1]Sheet1!CO164)</f>
        <v>LAST_LOSER</v>
      </c>
      <c r="CO164">
        <f>IF([1]Sheet1!CP164="","",[1]Sheet1!CP164)</f>
        <v>31</v>
      </c>
      <c r="CP164">
        <f>IF([1]Sheet1!CQ164="","",[1]Sheet1!CQ164)</f>
        <v>2720</v>
      </c>
      <c r="CQ164" t="str">
        <f>IF([1]Sheet1!CR164="","",[1]Sheet1!CR164)</f>
        <v>BEARISH</v>
      </c>
      <c r="CR164" t="str">
        <f>IF([1]Sheet1!CS164="","",[1]Sheet1!CS164)</f>
        <v>BULLISH</v>
      </c>
      <c r="CS164" t="b">
        <f>IF([1]Sheet1!CT164="","",[1]Sheet1!CT164)</f>
        <v>0</v>
      </c>
      <c r="CT164" t="str">
        <f>IF([1]Sheet1!CU164="","",[1]Sheet1!CU164)</f>
        <v>BEARISH_ALIGNMENT</v>
      </c>
      <c r="CU164" t="str">
        <f>IF([1]Sheet1!CV164="","",[1]Sheet1!CV164)</f>
        <v>na</v>
      </c>
      <c r="CV164" t="str">
        <f>IF([1]Sheet1!CW164="","",[1]Sheet1!CW164)</f>
        <v>BEARISH</v>
      </c>
      <c r="CW164">
        <f>IF([1]Sheet1!CX164="","",[1]Sheet1!CX164)</f>
        <v>13</v>
      </c>
      <c r="CX164">
        <f>IF([1]Sheet1!CY164="","",[1]Sheet1!CY164)</f>
        <v>432</v>
      </c>
      <c r="CY164" t="b">
        <f>IF([1]Sheet1!CZ164="","",[1]Sheet1!CZ164)</f>
        <v>0</v>
      </c>
      <c r="CZ164">
        <f>IF([1]Sheet1!DA164="","",[1]Sheet1!DA164)</f>
        <v>30.78</v>
      </c>
      <c r="DA164">
        <f>IF([1]Sheet1!DB164="","",[1]Sheet1!DB164)</f>
        <v>32.43</v>
      </c>
      <c r="DB164" t="str">
        <f>IF([1]Sheet1!DC164="","",[1]Sheet1!DC164)</f>
        <v/>
      </c>
      <c r="DC164" t="b">
        <f t="shared" si="8"/>
        <v>0</v>
      </c>
      <c r="DD164" t="b">
        <f t="shared" si="9"/>
        <v>0</v>
      </c>
      <c r="DE164" t="b">
        <f t="shared" si="10"/>
        <v>0</v>
      </c>
      <c r="DF164" t="b">
        <f t="shared" si="11"/>
        <v>0</v>
      </c>
      <c r="DG164" t="str">
        <f>IF([1]Sheet1!DH164="","",[1]Sheet1!DH164)</f>
        <v/>
      </c>
    </row>
    <row r="165" spans="1:111" x14ac:dyDescent="0.25">
      <c r="A165" t="str">
        <f>IF([1]Sheet1!B165="","",[1]Sheet1!B165)</f>
        <v>NMDC</v>
      </c>
      <c r="B165">
        <f>IF([1]Sheet1!C165="","",[1]Sheet1!C165)</f>
        <v>4500</v>
      </c>
      <c r="C165">
        <f>IF([1]Sheet1!D165="","",[1]Sheet1!D165)</f>
        <v>2.5</v>
      </c>
      <c r="D165">
        <f>IF([1]Sheet1!E165="","",[1]Sheet1!E165)</f>
        <v>135000</v>
      </c>
      <c r="E165" t="str">
        <f>IF([1]Sheet1!F165="","",[1]Sheet1!F165)</f>
        <v>Non-Energy Minerals</v>
      </c>
      <c r="F165" t="str">
        <f>IF([1]Sheet1!G165="","",[1]Sheet1!G165)</f>
        <v>Other Metals/Minerals</v>
      </c>
      <c r="G165" t="str">
        <f>IF([1]Sheet1!H165="","",[1]Sheet1!H165)</f>
        <v xml:space="preserve">NMDC LTD.                           </v>
      </c>
      <c r="H165" t="str">
        <f>IF([1]Sheet1!I165="","",[1]Sheet1!I165)</f>
        <v>NMDC</v>
      </c>
      <c r="I165" t="str">
        <f>IF([1]Sheet1!J165="","",[1]Sheet1!J165)</f>
        <v>NSE:NMDC!1</v>
      </c>
      <c r="J165" t="str">
        <f>IF([1]Sheet1!K165="","",[1]Sheet1!K165)</f>
        <v>NMDC Ltd.</v>
      </c>
      <c r="K165" t="str">
        <f>IF([1]Sheet1!L165="","",[1]Sheet1!L165)</f>
        <v>#00a25b5e</v>
      </c>
      <c r="L165">
        <f>IF([1]Sheet1!M165="","",[1]Sheet1!M165)</f>
        <v>213.1</v>
      </c>
      <c r="M165">
        <f>IF([1]Sheet1!N165="","",[1]Sheet1!N165)</f>
        <v>1.0910816000000001</v>
      </c>
      <c r="N165">
        <f>IF([1]Sheet1!O165="","",[1]Sheet1!O165)</f>
        <v>2.2999999999999998</v>
      </c>
      <c r="O165">
        <f>IF([1]Sheet1!P165="","",[1]Sheet1!P165)</f>
        <v>59827500</v>
      </c>
      <c r="P165">
        <f>IF([1]Sheet1!Q165="","",[1]Sheet1!Q165)</f>
        <v>-13.2689673</v>
      </c>
      <c r="Q165">
        <f>IF([1]Sheet1!R165="","",[1]Sheet1!R165)</f>
        <v>-9153000</v>
      </c>
      <c r="R165">
        <f>IF([1]Sheet1!S165="","",[1]Sheet1!S165)</f>
        <v>7921</v>
      </c>
      <c r="S165">
        <f>IF([1]Sheet1!T165="","",[1]Sheet1!T165)</f>
        <v>1.0910816000000001</v>
      </c>
      <c r="T165">
        <f>IF([1]Sheet1!U165="","",[1]Sheet1!U165)</f>
        <v>754</v>
      </c>
      <c r="U165" t="str">
        <f>IF([1]Sheet1!V165="","",[1]Sheet1!V165)</f>
        <v>Short Covering</v>
      </c>
      <c r="V165">
        <f>IF([1]Sheet1!W165="","",[1]Sheet1!W165)</f>
        <v>212.5</v>
      </c>
      <c r="W165">
        <f>IF([1]Sheet1!X165="","",[1]Sheet1!X165)</f>
        <v>210</v>
      </c>
      <c r="X165">
        <f>IF([1]Sheet1!Y165="","",[1]Sheet1!Y165)</f>
        <v>207.5</v>
      </c>
      <c r="Y165">
        <f>IF([1]Sheet1!Z165="","",[1]Sheet1!Z165)</f>
        <v>205</v>
      </c>
      <c r="Z165">
        <f>IF([1]Sheet1!AA165="","",[1]Sheet1!AA165)</f>
        <v>202.5</v>
      </c>
      <c r="AA165">
        <f>IF([1]Sheet1!AB165="","",[1]Sheet1!AB165)</f>
        <v>215</v>
      </c>
      <c r="AB165">
        <f>IF([1]Sheet1!AC165="","",[1]Sheet1!AC165)</f>
        <v>217.5</v>
      </c>
      <c r="AC165">
        <f>IF([1]Sheet1!AD165="","",[1]Sheet1!AD165)</f>
        <v>220</v>
      </c>
      <c r="AD165">
        <f>IF([1]Sheet1!AE165="","",[1]Sheet1!AE165)</f>
        <v>222.5</v>
      </c>
      <c r="AE165" t="str">
        <f>IF([1]Sheet1!AF165="","",[1]Sheet1!AF165)</f>
        <v>210.85</v>
      </c>
      <c r="AF165" t="str">
        <f>IF([1]Sheet1!AG165="","",[1]Sheet1!AG165)</f>
        <v>212.65</v>
      </c>
      <c r="AG165" t="str">
        <f>IF([1]Sheet1!AH165="","",[1]Sheet1!AH165)</f>
        <v>1.80</v>
      </c>
      <c r="AH165" t="str">
        <f>IF([1]Sheet1!AI165="","",[1]Sheet1!AI165)</f>
        <v>0.85</v>
      </c>
      <c r="AI165" t="str">
        <f>IF([1]Sheet1!AJ165="","",[1]Sheet1!AJ165)</f>
        <v>212.65</v>
      </c>
      <c r="AJ165">
        <f>IF([1]Sheet1!AK165="","",[1]Sheet1!AK165)</f>
        <v>41598</v>
      </c>
      <c r="AK165" t="str">
        <f>IF([1]Sheet1!AL165="","",[1]Sheet1!AL165)</f>
        <v>0.88</v>
      </c>
      <c r="AL165" t="str">
        <f>IF([1]Sheet1!AM165="","",[1]Sheet1!AM165)</f>
        <v>-</v>
      </c>
      <c r="AM165" t="str">
        <f>IF([1]Sheet1!AN165="","",[1]Sheet1!AN165)</f>
        <v>-</v>
      </c>
      <c r="AN165" t="str">
        <f>IF([1]Sheet1!AO165="","",[1]Sheet1!AO165)</f>
        <v>-</v>
      </c>
      <c r="AO165" t="str">
        <f>IF([1]Sheet1!AP165="","",[1]Sheet1!AP165)</f>
        <v>VR20</v>
      </c>
      <c r="AP165" t="b">
        <f>IF([1]Sheet1!AQ165="","",[1]Sheet1!AQ165)</f>
        <v>1</v>
      </c>
      <c r="AQ165">
        <f>IF([1]Sheet1!AR165="","",[1]Sheet1!AR165)</f>
        <v>0</v>
      </c>
      <c r="AR165">
        <f>IF([1]Sheet1!AS165="","",[1]Sheet1!AS165)</f>
        <v>0</v>
      </c>
      <c r="AS165">
        <f>IF([1]Sheet1!AT165="","",[1]Sheet1!AT165)</f>
        <v>0</v>
      </c>
      <c r="AT165">
        <f>IF([1]Sheet1!AU165="","",[1]Sheet1!AU165)</f>
        <v>0</v>
      </c>
      <c r="AU165">
        <f>IF([1]Sheet1!AV165="","",[1]Sheet1!AV165)</f>
        <v>0</v>
      </c>
      <c r="AV165">
        <f>IF([1]Sheet1!AW165="","",[1]Sheet1!AW165)</f>
        <v>0</v>
      </c>
      <c r="AW165">
        <f>IF([1]Sheet1!AX165="","",[1]Sheet1!AX165)</f>
        <v>0</v>
      </c>
      <c r="AX165">
        <f>IF([1]Sheet1!AY165="","",[1]Sheet1!AY165)</f>
        <v>0</v>
      </c>
      <c r="AY165">
        <f>IF([1]Sheet1!AZ165="","",[1]Sheet1!AZ165)</f>
        <v>0</v>
      </c>
      <c r="AZ165" t="b">
        <f>IF([1]Sheet1!BA165="","",[1]Sheet1!BA165)</f>
        <v>0</v>
      </c>
      <c r="BA165" t="b">
        <f>IF([1]Sheet1!BB165="","",[1]Sheet1!BB165)</f>
        <v>0</v>
      </c>
      <c r="BB165" t="b">
        <f>IF([1]Sheet1!BC165="","",[1]Sheet1!BC165)</f>
        <v>0</v>
      </c>
      <c r="BC165" t="b">
        <f>IF([1]Sheet1!BD165="","",[1]Sheet1!BD165)</f>
        <v>0</v>
      </c>
      <c r="BD165">
        <f>IF([1]Sheet1!BE165="","",[1]Sheet1!BE165)</f>
        <v>38.590000000000003</v>
      </c>
      <c r="BE165">
        <f>IF([1]Sheet1!BF165="","",[1]Sheet1!BF165)</f>
        <v>34.79</v>
      </c>
      <c r="BF165">
        <f>IF([1]Sheet1!BG165="","",[1]Sheet1!BG165)</f>
        <v>-11.02</v>
      </c>
      <c r="BG165">
        <f>IF([1]Sheet1!BH165="","",[1]Sheet1!BH165)</f>
        <v>71.77</v>
      </c>
      <c r="BH165">
        <f>IF([1]Sheet1!BI165="","",[1]Sheet1!BI165)</f>
        <v>38.1</v>
      </c>
      <c r="BI165">
        <f>IF([1]Sheet1!BJ165="","",[1]Sheet1!BJ165)</f>
        <v>42.77</v>
      </c>
      <c r="BJ165" t="b">
        <f>IF([1]Sheet1!BK165="","",[1]Sheet1!BK165)</f>
        <v>1</v>
      </c>
      <c r="BK165">
        <f>IF([1]Sheet1!BL165="","",[1]Sheet1!BL165)</f>
        <v>0.62</v>
      </c>
      <c r="BL165">
        <f>IF([1]Sheet1!BM165="","",[1]Sheet1!BM165)</f>
        <v>9.7799999999999994</v>
      </c>
      <c r="BM165">
        <f>IF([1]Sheet1!BN165="","",[1]Sheet1!BN165)</f>
        <v>30.99</v>
      </c>
      <c r="BN165">
        <f>IF([1]Sheet1!BO165="","",[1]Sheet1!BO165)</f>
        <v>0</v>
      </c>
      <c r="BO165" t="str">
        <f>IF([1]Sheet1!BP165="","",[1]Sheet1!BP165)</f>
        <v>METALS</v>
      </c>
      <c r="BP165">
        <f>IF([1]Sheet1!BQ165="","",[1]Sheet1!BQ165)</f>
        <v>213</v>
      </c>
      <c r="BQ165">
        <f>IF([1]Sheet1!BR165="","",[1]Sheet1!BR165)</f>
        <v>2.86</v>
      </c>
      <c r="BR165">
        <f>IF([1]Sheet1!BS165="","",[1]Sheet1!BS165)</f>
        <v>2.2000000000000002</v>
      </c>
      <c r="BS165">
        <f>IF([1]Sheet1!BT165="","",[1]Sheet1!BT165)</f>
        <v>1.04</v>
      </c>
      <c r="BT165" t="b">
        <f>IF([1]Sheet1!BU165="","",[1]Sheet1!BU165)</f>
        <v>0</v>
      </c>
      <c r="BU165" t="b">
        <f>IF([1]Sheet1!BV165="","",[1]Sheet1!BV165)</f>
        <v>0</v>
      </c>
      <c r="BV165" t="str">
        <f>IF([1]Sheet1!BW165="","",[1]Sheet1!BW165)</f>
        <v>BULLISH</v>
      </c>
      <c r="BW165">
        <f>IF([1]Sheet1!BX165="","",[1]Sheet1!BX165)</f>
        <v>10.91</v>
      </c>
      <c r="BX165">
        <f>IF([1]Sheet1!BY165="","",[1]Sheet1!BY165)</f>
        <v>1.77</v>
      </c>
      <c r="BY165">
        <f>IF([1]Sheet1!BZ165="","",[1]Sheet1!BZ165)</f>
        <v>121.94</v>
      </c>
      <c r="BZ165">
        <f>IF([1]Sheet1!CA165="","",[1]Sheet1!CA165)</f>
        <v>213</v>
      </c>
      <c r="CA165">
        <f>IF([1]Sheet1!CB165="","",[1]Sheet1!CB165)</f>
        <v>-11.02</v>
      </c>
      <c r="CB165" t="str">
        <f>IF([1]Sheet1!CC165="","",[1]Sheet1!CC165)</f>
        <v>Long Buildup</v>
      </c>
      <c r="CC165">
        <f>IF([1]Sheet1!CD165="","",[1]Sheet1!CD165)</f>
        <v>10.3</v>
      </c>
      <c r="CD165">
        <f>IF([1]Sheet1!CE165="","",[1]Sheet1!CE165)</f>
        <v>1.04</v>
      </c>
      <c r="CE165">
        <f>IF([1]Sheet1!CF165="","",[1]Sheet1!CF165)</f>
        <v>21.63</v>
      </c>
      <c r="CF165" t="str">
        <f>IF([1]Sheet1!CG165="","",[1]Sheet1!CG165)</f>
        <v>Significant Long Buildup</v>
      </c>
      <c r="CG165">
        <f>IF([1]Sheet1!CH165="","",[1]Sheet1!CH165)</f>
        <v>98.81</v>
      </c>
      <c r="CH165" t="str">
        <f>IF([1]Sheet1!CI165="","",[1]Sheet1!CI165)</f>
        <v>NSE:NMDC1!</v>
      </c>
      <c r="CI165">
        <f>IF([1]Sheet1!CJ165="","",[1]Sheet1!CJ165)</f>
        <v>8</v>
      </c>
      <c r="CJ165">
        <f>IF([1]Sheet1!CK165="","",[1]Sheet1!CK165)</f>
        <v>210.7</v>
      </c>
      <c r="CK165">
        <f>IF([1]Sheet1!CL165="","",[1]Sheet1!CL165)</f>
        <v>0</v>
      </c>
      <c r="CL165">
        <f>IF([1]Sheet1!CM165="","",[1]Sheet1!CM165)</f>
        <v>0</v>
      </c>
      <c r="CM165" t="str">
        <f>IF([1]Sheet1!CN165="","",[1]Sheet1!CN165)</f>
        <v>Buy</v>
      </c>
      <c r="CN165" t="str">
        <f>IF([1]Sheet1!CO165="","",[1]Sheet1!CO165)</f>
        <v>LAST_LOSER</v>
      </c>
      <c r="CO165">
        <f>IF([1]Sheet1!CP165="","",[1]Sheet1!CP165)</f>
        <v>8</v>
      </c>
      <c r="CP165">
        <f>IF([1]Sheet1!CQ165="","",[1]Sheet1!CQ165)</f>
        <v>200</v>
      </c>
      <c r="CQ165" t="str">
        <f>IF([1]Sheet1!CR165="","",[1]Sheet1!CR165)</f>
        <v>BULLISH</v>
      </c>
      <c r="CR165" t="str">
        <f>IF([1]Sheet1!CS165="","",[1]Sheet1!CS165)</f>
        <v>BULLISH</v>
      </c>
      <c r="CS165" t="b">
        <f>IF([1]Sheet1!CT165="","",[1]Sheet1!CT165)</f>
        <v>0</v>
      </c>
      <c r="CT165" t="str">
        <f>IF([1]Sheet1!CU165="","",[1]Sheet1!CU165)</f>
        <v>BULLISH_ALIGNMENT</v>
      </c>
      <c r="CU165" t="str">
        <f>IF([1]Sheet1!CV165="","",[1]Sheet1!CV165)</f>
        <v>BULLISH_ALIGNMENT</v>
      </c>
      <c r="CV165" t="str">
        <f>IF([1]Sheet1!CW165="","",[1]Sheet1!CW165)</f>
        <v>BEARISH</v>
      </c>
      <c r="CW165">
        <f>IF([1]Sheet1!CX165="","",[1]Sheet1!CX165)</f>
        <v>1</v>
      </c>
      <c r="CX165">
        <f>IF([1]Sheet1!CY165="","",[1]Sheet1!CY165)</f>
        <v>1</v>
      </c>
      <c r="CY165" t="b">
        <f>IF([1]Sheet1!CZ165="","",[1]Sheet1!CZ165)</f>
        <v>1</v>
      </c>
      <c r="CZ165">
        <f>IF([1]Sheet1!DA165="","",[1]Sheet1!DA165)</f>
        <v>82.84</v>
      </c>
      <c r="DA165">
        <f>IF([1]Sheet1!DB165="","",[1]Sheet1!DB165)</f>
        <v>83.88</v>
      </c>
      <c r="DB165" t="str">
        <f>IF([1]Sheet1!DC165="","",[1]Sheet1!DC165)</f>
        <v>POTENTIAL_ENTRANT</v>
      </c>
      <c r="DC165" t="b">
        <f t="shared" si="8"/>
        <v>0</v>
      </c>
      <c r="DD165" t="b">
        <f t="shared" si="9"/>
        <v>0</v>
      </c>
      <c r="DE165" t="b">
        <f t="shared" si="10"/>
        <v>0</v>
      </c>
      <c r="DF165" t="b">
        <f t="shared" si="11"/>
        <v>0</v>
      </c>
      <c r="DG165" t="str">
        <f>IF([1]Sheet1!DH165="","",[1]Sheet1!DH165)</f>
        <v/>
      </c>
    </row>
    <row r="166" spans="1:111" x14ac:dyDescent="0.25">
      <c r="A166" t="str">
        <f>IF([1]Sheet1!B166="","",[1]Sheet1!B166)</f>
        <v>ICICIBANK</v>
      </c>
      <c r="B166">
        <f>IF([1]Sheet1!C166="","",[1]Sheet1!C166)</f>
        <v>700</v>
      </c>
      <c r="C166">
        <f>IF([1]Sheet1!D166="","",[1]Sheet1!D166)</f>
        <v>10</v>
      </c>
      <c r="D166">
        <f>IF([1]Sheet1!E166="","",[1]Sheet1!E166)</f>
        <v>28000</v>
      </c>
      <c r="E166" t="str">
        <f>IF([1]Sheet1!F166="","",[1]Sheet1!F166)</f>
        <v>Finance</v>
      </c>
      <c r="F166" t="str">
        <f>IF([1]Sheet1!G166="","",[1]Sheet1!G166)</f>
        <v>Regional Banks</v>
      </c>
      <c r="G166" t="str">
        <f>IF([1]Sheet1!H166="","",[1]Sheet1!H166)</f>
        <v xml:space="preserve">ICICI BANK LTD.                     </v>
      </c>
      <c r="H166" t="str">
        <f>IF([1]Sheet1!I166="","",[1]Sheet1!I166)</f>
        <v>ICICIBANK</v>
      </c>
      <c r="I166" t="str">
        <f>IF([1]Sheet1!J166="","",[1]Sheet1!J166)</f>
        <v>NSE:ICICIBANK!1</v>
      </c>
      <c r="J166" t="str">
        <f>IF([1]Sheet1!K166="","",[1]Sheet1!K166)</f>
        <v>ICICI Bank Ltd.</v>
      </c>
      <c r="K166" t="str">
        <f>IF([1]Sheet1!L166="","",[1]Sheet1!L166)</f>
        <v>#00a25b62</v>
      </c>
      <c r="L166">
        <f>IF([1]Sheet1!M166="","",[1]Sheet1!M166)</f>
        <v>1010.1</v>
      </c>
      <c r="M166">
        <f>IF([1]Sheet1!N166="","",[1]Sheet1!N166)</f>
        <v>1.1870773999999999</v>
      </c>
      <c r="N166">
        <f>IF([1]Sheet1!O166="","",[1]Sheet1!O166)</f>
        <v>11.85</v>
      </c>
      <c r="O166">
        <f>IF([1]Sheet1!P166="","",[1]Sheet1!P166)</f>
        <v>67027800</v>
      </c>
      <c r="P166">
        <f>IF([1]Sheet1!Q166="","",[1]Sheet1!Q166)</f>
        <v>-2.6256914999999998</v>
      </c>
      <c r="Q166">
        <f>IF([1]Sheet1!R166="","",[1]Sheet1!R166)</f>
        <v>-1807400</v>
      </c>
      <c r="R166">
        <f>IF([1]Sheet1!S166="","",[1]Sheet1!S166)</f>
        <v>23195</v>
      </c>
      <c r="S166">
        <f>IF([1]Sheet1!T166="","",[1]Sheet1!T166)</f>
        <v>1.1870773999999999</v>
      </c>
      <c r="T166">
        <f>IF([1]Sheet1!U166="","",[1]Sheet1!U166)</f>
        <v>-33113</v>
      </c>
      <c r="U166" t="str">
        <f>IF([1]Sheet1!V166="","",[1]Sheet1!V166)</f>
        <v>Short Covering</v>
      </c>
      <c r="V166">
        <f>IF([1]Sheet1!W166="","",[1]Sheet1!W166)</f>
        <v>1010</v>
      </c>
      <c r="W166">
        <f>IF([1]Sheet1!X166="","",[1]Sheet1!X166)</f>
        <v>1000</v>
      </c>
      <c r="X166">
        <f>IF([1]Sheet1!Y166="","",[1]Sheet1!Y166)</f>
        <v>990</v>
      </c>
      <c r="Y166">
        <f>IF([1]Sheet1!Z166="","",[1]Sheet1!Z166)</f>
        <v>980</v>
      </c>
      <c r="Z166">
        <f>IF([1]Sheet1!AA166="","",[1]Sheet1!AA166)</f>
        <v>970</v>
      </c>
      <c r="AA166">
        <f>IF([1]Sheet1!AB166="","",[1]Sheet1!AB166)</f>
        <v>1020</v>
      </c>
      <c r="AB166">
        <f>IF([1]Sheet1!AC166="","",[1]Sheet1!AC166)</f>
        <v>1030</v>
      </c>
      <c r="AC166">
        <f>IF([1]Sheet1!AD166="","",[1]Sheet1!AD166)</f>
        <v>1040</v>
      </c>
      <c r="AD166">
        <f>IF([1]Sheet1!AE166="","",[1]Sheet1!AE166)</f>
        <v>1050</v>
      </c>
      <c r="AE166" t="str">
        <f>IF([1]Sheet1!AF166="","",[1]Sheet1!AF166)</f>
        <v>999.20</v>
      </c>
      <c r="AF166" t="str">
        <f>IF([1]Sheet1!AG166="","",[1]Sheet1!AG166)</f>
        <v>1,005.95</v>
      </c>
      <c r="AG166" t="str">
        <f>IF([1]Sheet1!AH166="","",[1]Sheet1!AH166)</f>
        <v>6.75</v>
      </c>
      <c r="AH166" t="str">
        <f>IF([1]Sheet1!AI166="","",[1]Sheet1!AI166)</f>
        <v>0.68</v>
      </c>
      <c r="AI166" t="str">
        <f>IF([1]Sheet1!AJ166="","",[1]Sheet1!AJ166)</f>
        <v>1,005.95</v>
      </c>
      <c r="AJ166">
        <f>IF([1]Sheet1!AK166="","",[1]Sheet1!AK166)</f>
        <v>22422</v>
      </c>
      <c r="AK166" t="str">
        <f>IF([1]Sheet1!AL166="","",[1]Sheet1!AL166)</f>
        <v>2.26</v>
      </c>
      <c r="AL166" t="str">
        <f>IF([1]Sheet1!AM166="","",[1]Sheet1!AM166)</f>
        <v>-</v>
      </c>
      <c r="AM166" t="str">
        <f>IF([1]Sheet1!AN166="","",[1]Sheet1!AN166)</f>
        <v>-</v>
      </c>
      <c r="AN166" t="str">
        <f>IF([1]Sheet1!AO166="","",[1]Sheet1!AO166)</f>
        <v>-</v>
      </c>
      <c r="AO166" t="str">
        <f>IF([1]Sheet1!AP166="","",[1]Sheet1!AP166)</f>
        <v>VR30</v>
      </c>
      <c r="AP166" t="b">
        <f>IF([1]Sheet1!AQ166="","",[1]Sheet1!AQ166)</f>
        <v>0</v>
      </c>
      <c r="AQ166">
        <f>IF([1]Sheet1!AR166="","",[1]Sheet1!AR166)</f>
        <v>0</v>
      </c>
      <c r="AR166">
        <f>IF([1]Sheet1!AS166="","",[1]Sheet1!AS166)</f>
        <v>0</v>
      </c>
      <c r="AS166">
        <f>IF([1]Sheet1!AT166="","",[1]Sheet1!AT166)</f>
        <v>0</v>
      </c>
      <c r="AT166">
        <f>IF([1]Sheet1!AU166="","",[1]Sheet1!AU166)</f>
        <v>0</v>
      </c>
      <c r="AU166">
        <f>IF([1]Sheet1!AV166="","",[1]Sheet1!AV166)</f>
        <v>0</v>
      </c>
      <c r="AV166">
        <f>IF([1]Sheet1!AW166="","",[1]Sheet1!AW166)</f>
        <v>0</v>
      </c>
      <c r="AW166">
        <f>IF([1]Sheet1!AX166="","",[1]Sheet1!AX166)</f>
        <v>0</v>
      </c>
      <c r="AX166">
        <f>IF([1]Sheet1!AY166="","",[1]Sheet1!AY166)</f>
        <v>0</v>
      </c>
      <c r="AY166">
        <f>IF([1]Sheet1!AZ166="","",[1]Sheet1!AZ166)</f>
        <v>0</v>
      </c>
      <c r="AZ166" t="b">
        <f>IF([1]Sheet1!BA166="","",[1]Sheet1!BA166)</f>
        <v>0</v>
      </c>
      <c r="BA166" t="b">
        <f>IF([1]Sheet1!BB166="","",[1]Sheet1!BB166)</f>
        <v>0</v>
      </c>
      <c r="BB166" t="b">
        <f>IF([1]Sheet1!BC166="","",[1]Sheet1!BC166)</f>
        <v>0</v>
      </c>
      <c r="BC166" t="b">
        <f>IF([1]Sheet1!BD166="","",[1]Sheet1!BD166)</f>
        <v>0</v>
      </c>
      <c r="BD166">
        <f>IF([1]Sheet1!BE166="","",[1]Sheet1!BE166)</f>
        <v>41.64</v>
      </c>
      <c r="BE166">
        <f>IF([1]Sheet1!BF166="","",[1]Sheet1!BF166)</f>
        <v>43.42</v>
      </c>
      <c r="BF166">
        <f>IF([1]Sheet1!BG166="","",[1]Sheet1!BG166)</f>
        <v>0.21</v>
      </c>
      <c r="BG166">
        <f>IF([1]Sheet1!BH166="","",[1]Sheet1!BH166)</f>
        <v>100</v>
      </c>
      <c r="BH166">
        <f>IF([1]Sheet1!BI166="","",[1]Sheet1!BI166)</f>
        <v>100</v>
      </c>
      <c r="BI166">
        <f>IF([1]Sheet1!BJ166="","",[1]Sheet1!BJ166)</f>
        <v>100</v>
      </c>
      <c r="BJ166" t="b">
        <f>IF([1]Sheet1!BK166="","",[1]Sheet1!BK166)</f>
        <v>1</v>
      </c>
      <c r="BK166">
        <f>IF([1]Sheet1!BL166="","",[1]Sheet1!BL166)</f>
        <v>0.56999999999999995</v>
      </c>
      <c r="BL166">
        <f>IF([1]Sheet1!BM166="","",[1]Sheet1!BM166)</f>
        <v>18.73</v>
      </c>
      <c r="BM166">
        <f>IF([1]Sheet1!BN166="","",[1]Sheet1!BN166)</f>
        <v>45.2</v>
      </c>
      <c r="BN166" t="str">
        <f>IF([1]Sheet1!BO166="","",[1]Sheet1!BO166)</f>
        <v>2024-01-20</v>
      </c>
      <c r="BO166" t="str">
        <f>IF([1]Sheet1!BP166="","",[1]Sheet1!BP166)</f>
        <v>FINANCIAL SERVICES</v>
      </c>
      <c r="BP166">
        <f>IF([1]Sheet1!BQ166="","",[1]Sheet1!BQ166)</f>
        <v>1013</v>
      </c>
      <c r="BQ166">
        <f>IF([1]Sheet1!BR166="","",[1]Sheet1!BR166)</f>
        <v>3.94</v>
      </c>
      <c r="BR166">
        <f>IF([1]Sheet1!BS166="","",[1]Sheet1!BS166)</f>
        <v>14.75</v>
      </c>
      <c r="BS166">
        <f>IF([1]Sheet1!BT166="","",[1]Sheet1!BT166)</f>
        <v>1.48</v>
      </c>
      <c r="BT166" t="b">
        <f>IF([1]Sheet1!BU166="","",[1]Sheet1!BU166)</f>
        <v>1</v>
      </c>
      <c r="BU166" t="b">
        <f>IF([1]Sheet1!BV166="","",[1]Sheet1!BV166)</f>
        <v>1</v>
      </c>
      <c r="BV166" t="str">
        <f>IF([1]Sheet1!BW166="","",[1]Sheet1!BW166)</f>
        <v>BEARISH</v>
      </c>
      <c r="BW166">
        <f>IF([1]Sheet1!BX166="","",[1]Sheet1!BX166)</f>
        <v>-9.48</v>
      </c>
      <c r="BX166">
        <f>IF([1]Sheet1!BY166="","",[1]Sheet1!BY166)</f>
        <v>0.22</v>
      </c>
      <c r="BY166">
        <f>IF([1]Sheet1!BZ166="","",[1]Sheet1!BZ166)</f>
        <v>59.87</v>
      </c>
      <c r="BZ166">
        <f>IF([1]Sheet1!CA166="","",[1]Sheet1!CA166)</f>
        <v>1013</v>
      </c>
      <c r="CA166">
        <f>IF([1]Sheet1!CB166="","",[1]Sheet1!CB166)</f>
        <v>0.21</v>
      </c>
      <c r="CB166" t="str">
        <f>IF([1]Sheet1!CC166="","",[1]Sheet1!CC166)</f>
        <v>Short Covering</v>
      </c>
      <c r="CC166">
        <f>IF([1]Sheet1!CD166="","",[1]Sheet1!CD166)</f>
        <v>4.28</v>
      </c>
      <c r="CD166">
        <f>IF([1]Sheet1!CE166="","",[1]Sheet1!CE166)</f>
        <v>1.48</v>
      </c>
      <c r="CE166">
        <f>IF([1]Sheet1!CF166="","",[1]Sheet1!CF166)</f>
        <v>-53.57</v>
      </c>
      <c r="CF166" t="str">
        <f>IF([1]Sheet1!CG166="","",[1]Sheet1!CG166)</f>
        <v>Long Buildup</v>
      </c>
      <c r="CG166">
        <f>IF([1]Sheet1!CH166="","",[1]Sheet1!CH166)</f>
        <v>99.21</v>
      </c>
      <c r="CH166" t="str">
        <f>IF([1]Sheet1!CI166="","",[1]Sheet1!CI166)</f>
        <v>NSE:ICICIBANK1!</v>
      </c>
      <c r="CI166">
        <f>IF([1]Sheet1!CJ166="","",[1]Sheet1!CJ166)</f>
        <v>13</v>
      </c>
      <c r="CJ166">
        <f>IF([1]Sheet1!CK166="","",[1]Sheet1!CK166)</f>
        <v>1005.15</v>
      </c>
      <c r="CK166">
        <f>IF([1]Sheet1!CL166="","",[1]Sheet1!CL166)</f>
        <v>71</v>
      </c>
      <c r="CL166">
        <f>IF([1]Sheet1!CM166="","",[1]Sheet1!CM166)</f>
        <v>986.7</v>
      </c>
      <c r="CM166" t="str">
        <f>IF([1]Sheet1!CN166="","",[1]Sheet1!CN166)</f>
        <v>Buy</v>
      </c>
      <c r="CN166" t="str">
        <f>IF([1]Sheet1!CO166="","",[1]Sheet1!CO166)</f>
        <v>LAST_LOSER</v>
      </c>
      <c r="CO166">
        <f>IF([1]Sheet1!CP166="","",[1]Sheet1!CP166)</f>
        <v>10</v>
      </c>
      <c r="CP166">
        <f>IF([1]Sheet1!CQ166="","",[1]Sheet1!CQ166)</f>
        <v>970</v>
      </c>
      <c r="CQ166" t="str">
        <f>IF([1]Sheet1!CR166="","",[1]Sheet1!CR166)</f>
        <v>BULLISH</v>
      </c>
      <c r="CR166" t="str">
        <f>IF([1]Sheet1!CS166="","",[1]Sheet1!CS166)</f>
        <v>BULLISH</v>
      </c>
      <c r="CS166" t="b">
        <f>IF([1]Sheet1!CT166="","",[1]Sheet1!CT166)</f>
        <v>0</v>
      </c>
      <c r="CT166" t="str">
        <f>IF([1]Sheet1!CU166="","",[1]Sheet1!CU166)</f>
        <v>na</v>
      </c>
      <c r="CU166" t="str">
        <f>IF([1]Sheet1!CV166="","",[1]Sheet1!CV166)</f>
        <v>na</v>
      </c>
      <c r="CV166" t="str">
        <f>IF([1]Sheet1!CW166="","",[1]Sheet1!CW166)</f>
        <v>BULLISH</v>
      </c>
      <c r="CW166">
        <f>IF([1]Sheet1!CX166="","",[1]Sheet1!CX166)</f>
        <v>3</v>
      </c>
      <c r="CX166">
        <f>IF([1]Sheet1!CY166="","",[1]Sheet1!CY166)</f>
        <v>168</v>
      </c>
      <c r="CY166" t="b">
        <f>IF([1]Sheet1!CZ166="","",[1]Sheet1!CZ166)</f>
        <v>1</v>
      </c>
      <c r="CZ166">
        <f>IF([1]Sheet1!DA166="","",[1]Sheet1!DA166)</f>
        <v>12.8</v>
      </c>
      <c r="DA166">
        <f>IF([1]Sheet1!DB166="","",[1]Sheet1!DB166)</f>
        <v>12.29</v>
      </c>
      <c r="DB166" t="str">
        <f>IF([1]Sheet1!DC166="","",[1]Sheet1!DC166)</f>
        <v/>
      </c>
      <c r="DC166" t="b">
        <f t="shared" si="8"/>
        <v>0</v>
      </c>
      <c r="DD166" t="b">
        <f t="shared" si="9"/>
        <v>0</v>
      </c>
      <c r="DE166" t="b">
        <f t="shared" si="10"/>
        <v>0</v>
      </c>
      <c r="DF166" t="b">
        <f t="shared" si="11"/>
        <v>0</v>
      </c>
      <c r="DG166" t="str">
        <f>IF([1]Sheet1!DH166="","",[1]Sheet1!DH166)</f>
        <v/>
      </c>
    </row>
    <row r="167" spans="1:111" x14ac:dyDescent="0.25">
      <c r="A167" t="str">
        <f>IF([1]Sheet1!B167="","",[1]Sheet1!B167)</f>
        <v>CONCOR</v>
      </c>
      <c r="B167">
        <f>IF([1]Sheet1!C167="","",[1]Sheet1!C167)</f>
        <v>1000</v>
      </c>
      <c r="C167">
        <f>IF([1]Sheet1!D167="","",[1]Sheet1!D167)</f>
        <v>10</v>
      </c>
      <c r="D167">
        <f>IF([1]Sheet1!E167="","",[1]Sheet1!E167)</f>
        <v>30000</v>
      </c>
      <c r="E167" t="str">
        <f>IF([1]Sheet1!F167="","",[1]Sheet1!F167)</f>
        <v>Transportation</v>
      </c>
      <c r="F167" t="str">
        <f>IF([1]Sheet1!G167="","",[1]Sheet1!G167)</f>
        <v>Railroads</v>
      </c>
      <c r="G167" t="str">
        <f>IF([1]Sheet1!H167="","",[1]Sheet1!H167)</f>
        <v xml:space="preserve">CONTAINER CORP OF IND LTD           </v>
      </c>
      <c r="H167" t="str">
        <f>IF([1]Sheet1!I167="","",[1]Sheet1!I167)</f>
        <v>CONCOR</v>
      </c>
      <c r="I167" t="str">
        <f>IF([1]Sheet1!J167="","",[1]Sheet1!J167)</f>
        <v>NSE:CONCOR!1</v>
      </c>
      <c r="J167" t="str">
        <f>IF([1]Sheet1!K167="","",[1]Sheet1!K167)</f>
        <v>Container Corporation of India Ltd.</v>
      </c>
      <c r="K167" t="str">
        <f>IF([1]Sheet1!L167="","",[1]Sheet1!L167)</f>
        <v>#00a25b63</v>
      </c>
      <c r="L167">
        <f>IF([1]Sheet1!M167="","",[1]Sheet1!M167)</f>
        <v>873.95</v>
      </c>
      <c r="M167">
        <f>IF([1]Sheet1!N167="","",[1]Sheet1!N167)</f>
        <v>1.2277754999999999</v>
      </c>
      <c r="N167">
        <f>IF([1]Sheet1!O167="","",[1]Sheet1!O167)</f>
        <v>10.6</v>
      </c>
      <c r="O167">
        <f>IF([1]Sheet1!P167="","",[1]Sheet1!P167)</f>
        <v>9883000</v>
      </c>
      <c r="P167">
        <f>IF([1]Sheet1!Q167="","",[1]Sheet1!Q167)</f>
        <v>-1.2884538999999999</v>
      </c>
      <c r="Q167">
        <f>IF([1]Sheet1!R167="","",[1]Sheet1!R167)</f>
        <v>-129000</v>
      </c>
      <c r="R167">
        <f>IF([1]Sheet1!S167="","",[1]Sheet1!S167)</f>
        <v>5159</v>
      </c>
      <c r="S167">
        <f>IF([1]Sheet1!T167="","",[1]Sheet1!T167)</f>
        <v>1.2277754999999999</v>
      </c>
      <c r="T167">
        <f>IF([1]Sheet1!U167="","",[1]Sheet1!U167)</f>
        <v>1020</v>
      </c>
      <c r="U167" t="str">
        <f>IF([1]Sheet1!V167="","",[1]Sheet1!V167)</f>
        <v>Short Covering</v>
      </c>
      <c r="V167">
        <f>IF([1]Sheet1!W167="","",[1]Sheet1!W167)</f>
        <v>870</v>
      </c>
      <c r="W167">
        <f>IF([1]Sheet1!X167="","",[1]Sheet1!X167)</f>
        <v>860</v>
      </c>
      <c r="X167">
        <f>IF([1]Sheet1!Y167="","",[1]Sheet1!Y167)</f>
        <v>850</v>
      </c>
      <c r="Y167">
        <f>IF([1]Sheet1!Z167="","",[1]Sheet1!Z167)</f>
        <v>840</v>
      </c>
      <c r="Z167">
        <f>IF([1]Sheet1!AA167="","",[1]Sheet1!AA167)</f>
        <v>830</v>
      </c>
      <c r="AA167">
        <f>IF([1]Sheet1!AB167="","",[1]Sheet1!AB167)</f>
        <v>880</v>
      </c>
      <c r="AB167">
        <f>IF([1]Sheet1!AC167="","",[1]Sheet1!AC167)</f>
        <v>890</v>
      </c>
      <c r="AC167">
        <f>IF([1]Sheet1!AD167="","",[1]Sheet1!AD167)</f>
        <v>900</v>
      </c>
      <c r="AD167">
        <f>IF([1]Sheet1!AE167="","",[1]Sheet1!AE167)</f>
        <v>910</v>
      </c>
      <c r="AE167" t="str">
        <f>IF([1]Sheet1!AF167="","",[1]Sheet1!AF167)</f>
        <v>858.70</v>
      </c>
      <c r="AF167" t="str">
        <f>IF([1]Sheet1!AG167="","",[1]Sheet1!AG167)</f>
        <v>868.00</v>
      </c>
      <c r="AG167" t="str">
        <f>IF([1]Sheet1!AH167="","",[1]Sheet1!AH167)</f>
        <v>9.30</v>
      </c>
      <c r="AH167" t="str">
        <f>IF([1]Sheet1!AI167="","",[1]Sheet1!AI167)</f>
        <v>1.08</v>
      </c>
      <c r="AI167" t="str">
        <f>IF([1]Sheet1!AJ167="","",[1]Sheet1!AJ167)</f>
        <v>868.00</v>
      </c>
      <c r="AJ167">
        <f>IF([1]Sheet1!AK167="","",[1]Sheet1!AK167)</f>
        <v>1652</v>
      </c>
      <c r="AK167" t="str">
        <f>IF([1]Sheet1!AL167="","",[1]Sheet1!AL167)</f>
        <v>0.14</v>
      </c>
      <c r="AL167" t="str">
        <f>IF([1]Sheet1!AM167="","",[1]Sheet1!AM167)</f>
        <v>-</v>
      </c>
      <c r="AM167" t="str">
        <f>IF([1]Sheet1!AN167="","",[1]Sheet1!AN167)</f>
        <v>-</v>
      </c>
      <c r="AN167" t="str">
        <f>IF([1]Sheet1!AO167="","",[1]Sheet1!AO167)</f>
        <v>-</v>
      </c>
      <c r="AO167" t="str">
        <f>IF([1]Sheet1!AP167="","",[1]Sheet1!AP167)</f>
        <v>VR89</v>
      </c>
      <c r="AP167" t="b">
        <f>IF([1]Sheet1!AQ167="","",[1]Sheet1!AQ167)</f>
        <v>0</v>
      </c>
      <c r="AQ167">
        <f>IF([1]Sheet1!AR167="","",[1]Sheet1!AR167)</f>
        <v>0</v>
      </c>
      <c r="AR167">
        <f>IF([1]Sheet1!AS167="","",[1]Sheet1!AS167)</f>
        <v>0</v>
      </c>
      <c r="AS167">
        <f>IF([1]Sheet1!AT167="","",[1]Sheet1!AT167)</f>
        <v>0</v>
      </c>
      <c r="AT167">
        <f>IF([1]Sheet1!AU167="","",[1]Sheet1!AU167)</f>
        <v>0</v>
      </c>
      <c r="AU167">
        <f>IF([1]Sheet1!AV167="","",[1]Sheet1!AV167)</f>
        <v>0</v>
      </c>
      <c r="AV167">
        <f>IF([1]Sheet1!AW167="","",[1]Sheet1!AW167)</f>
        <v>0</v>
      </c>
      <c r="AW167">
        <f>IF([1]Sheet1!AX167="","",[1]Sheet1!AX167)</f>
        <v>0</v>
      </c>
      <c r="AX167">
        <f>IF([1]Sheet1!AY167="","",[1]Sheet1!AY167)</f>
        <v>0</v>
      </c>
      <c r="AY167">
        <f>IF([1]Sheet1!AZ167="","",[1]Sheet1!AZ167)</f>
        <v>0</v>
      </c>
      <c r="AZ167" t="b">
        <f>IF([1]Sheet1!BA167="","",[1]Sheet1!BA167)</f>
        <v>0</v>
      </c>
      <c r="BA167" t="b">
        <f>IF([1]Sheet1!BB167="","",[1]Sheet1!BB167)</f>
        <v>0</v>
      </c>
      <c r="BB167" t="b">
        <f>IF([1]Sheet1!BC167="","",[1]Sheet1!BC167)</f>
        <v>0</v>
      </c>
      <c r="BC167" t="b">
        <f>IF([1]Sheet1!BD167="","",[1]Sheet1!BD167)</f>
        <v>0</v>
      </c>
      <c r="BD167">
        <f>IF([1]Sheet1!BE167="","",[1]Sheet1!BE167)</f>
        <v>44.77</v>
      </c>
      <c r="BE167">
        <f>IF([1]Sheet1!BF167="","",[1]Sheet1!BF167)</f>
        <v>41.26</v>
      </c>
      <c r="BF167">
        <f>IF([1]Sheet1!BG167="","",[1]Sheet1!BG167)</f>
        <v>6.81</v>
      </c>
      <c r="BG167">
        <f>IF([1]Sheet1!BH167="","",[1]Sheet1!BH167)</f>
        <v>98.39</v>
      </c>
      <c r="BH167">
        <f>IF([1]Sheet1!BI167="","",[1]Sheet1!BI167)</f>
        <v>96.83</v>
      </c>
      <c r="BI167">
        <f>IF([1]Sheet1!BJ167="","",[1]Sheet1!BJ167)</f>
        <v>89.88</v>
      </c>
      <c r="BJ167" t="b">
        <f>IF([1]Sheet1!BK167="","",[1]Sheet1!BK167)</f>
        <v>1</v>
      </c>
      <c r="BK167">
        <f>IF([1]Sheet1!BL167="","",[1]Sheet1!BL167)</f>
        <v>0.45</v>
      </c>
      <c r="BL167">
        <f>IF([1]Sheet1!BM167="","",[1]Sheet1!BM167)</f>
        <v>29.46</v>
      </c>
      <c r="BM167">
        <f>IF([1]Sheet1!BN167="","",[1]Sheet1!BN167)</f>
        <v>37.75</v>
      </c>
      <c r="BN167" t="str">
        <f>IF([1]Sheet1!BO167="","",[1]Sheet1!BO167)</f>
        <v>2024-01-24</v>
      </c>
      <c r="BO167" t="str">
        <f>IF([1]Sheet1!BP167="","",[1]Sheet1!BP167)</f>
        <v>SERVICES</v>
      </c>
      <c r="BP167">
        <f>IF([1]Sheet1!BQ167="","",[1]Sheet1!BQ167)</f>
        <v>874.1</v>
      </c>
      <c r="BQ167">
        <f>IF([1]Sheet1!BR167="","",[1]Sheet1!BR167)</f>
        <v>3.29</v>
      </c>
      <c r="BR167">
        <f>IF([1]Sheet1!BS167="","",[1]Sheet1!BS167)</f>
        <v>10.75</v>
      </c>
      <c r="BS167">
        <f>IF([1]Sheet1!BT167="","",[1]Sheet1!BT167)</f>
        <v>1.25</v>
      </c>
      <c r="BT167" t="b">
        <f>IF([1]Sheet1!BU167="","",[1]Sheet1!BU167)</f>
        <v>1</v>
      </c>
      <c r="BU167" t="b">
        <f>IF([1]Sheet1!BV167="","",[1]Sheet1!BV167)</f>
        <v>1</v>
      </c>
      <c r="BV167" t="str">
        <f>IF([1]Sheet1!BW167="","",[1]Sheet1!BW167)</f>
        <v>BULLISH</v>
      </c>
      <c r="BW167">
        <f>IF([1]Sheet1!BX167="","",[1]Sheet1!BX167)</f>
        <v>26.63</v>
      </c>
      <c r="BX167">
        <f>IF([1]Sheet1!BY167="","",[1]Sheet1!BY167)</f>
        <v>-3.33</v>
      </c>
      <c r="BY167">
        <f>IF([1]Sheet1!BZ167="","",[1]Sheet1!BZ167)</f>
        <v>161.87</v>
      </c>
      <c r="BZ167">
        <f>IF([1]Sheet1!CA167="","",[1]Sheet1!CA167)</f>
        <v>874.1</v>
      </c>
      <c r="CA167">
        <f>IF([1]Sheet1!CB167="","",[1]Sheet1!CB167)</f>
        <v>6.81</v>
      </c>
      <c r="CB167" t="str">
        <f>IF([1]Sheet1!CC167="","",[1]Sheet1!CC167)</f>
        <v>Significant Short Buildup</v>
      </c>
      <c r="CC167">
        <f>IF([1]Sheet1!CD167="","",[1]Sheet1!CD167)</f>
        <v>6.01</v>
      </c>
      <c r="CD167">
        <f>IF([1]Sheet1!CE167="","",[1]Sheet1!CE167)</f>
        <v>1.25</v>
      </c>
      <c r="CE167">
        <f>IF([1]Sheet1!CF167="","",[1]Sheet1!CF167)</f>
        <v>35.39</v>
      </c>
      <c r="CF167" t="str">
        <f>IF([1]Sheet1!CG167="","",[1]Sheet1!CG167)</f>
        <v>Significant Long Buildup</v>
      </c>
      <c r="CG167">
        <f>IF([1]Sheet1!CH167="","",[1]Sheet1!CH167)</f>
        <v>100</v>
      </c>
      <c r="CH167" t="str">
        <f>IF([1]Sheet1!CI167="","",[1]Sheet1!CI167)</f>
        <v>NSE:CONCOR1!</v>
      </c>
      <c r="CI167">
        <f>IF([1]Sheet1!CJ167="","",[1]Sheet1!CJ167)</f>
        <v>7</v>
      </c>
      <c r="CJ167">
        <f>IF([1]Sheet1!CK167="","",[1]Sheet1!CK167)</f>
        <v>869</v>
      </c>
      <c r="CK167">
        <f>IF([1]Sheet1!CL167="","",[1]Sheet1!CL167)</f>
        <v>392</v>
      </c>
      <c r="CL167">
        <f>IF([1]Sheet1!CM167="","",[1]Sheet1!CM167)</f>
        <v>682.05</v>
      </c>
      <c r="CM167" t="str">
        <f>IF([1]Sheet1!CN167="","",[1]Sheet1!CN167)</f>
        <v>Buy</v>
      </c>
      <c r="CN167" t="str">
        <f>IF([1]Sheet1!CO167="","",[1]Sheet1!CO167)</f>
        <v>LAST_WINNER</v>
      </c>
      <c r="CO167">
        <f>IF([1]Sheet1!CP167="","",[1]Sheet1!CP167)</f>
        <v>7</v>
      </c>
      <c r="CP167">
        <f>IF([1]Sheet1!CQ167="","",[1]Sheet1!CQ167)</f>
        <v>820</v>
      </c>
      <c r="CQ167" t="str">
        <f>IF([1]Sheet1!CR167="","",[1]Sheet1!CR167)</f>
        <v>BEARISH</v>
      </c>
      <c r="CR167" t="str">
        <f>IF([1]Sheet1!CS167="","",[1]Sheet1!CS167)</f>
        <v>BULLISH</v>
      </c>
      <c r="CS167" t="b">
        <f>IF([1]Sheet1!CT167="","",[1]Sheet1!CT167)</f>
        <v>1</v>
      </c>
      <c r="CT167" t="str">
        <f>IF([1]Sheet1!CU167="","",[1]Sheet1!CU167)</f>
        <v>na</v>
      </c>
      <c r="CU167" t="str">
        <f>IF([1]Sheet1!CV167="","",[1]Sheet1!CV167)</f>
        <v>BULLISH_ALIGNMENT</v>
      </c>
      <c r="CV167" t="str">
        <f>IF([1]Sheet1!CW167="","",[1]Sheet1!CW167)</f>
        <v>BULLISH</v>
      </c>
      <c r="CW167">
        <f>IF([1]Sheet1!CX167="","",[1]Sheet1!CX167)</f>
        <v>2</v>
      </c>
      <c r="CX167">
        <f>IF([1]Sheet1!CY167="","",[1]Sheet1!CY167)</f>
        <v>145</v>
      </c>
      <c r="CY167" t="b">
        <f>IF([1]Sheet1!CZ167="","",[1]Sheet1!CZ167)</f>
        <v>1</v>
      </c>
      <c r="CZ167">
        <f>IF([1]Sheet1!DA167="","",[1]Sheet1!DA167)</f>
        <v>38.71</v>
      </c>
      <c r="DA167">
        <f>IF([1]Sheet1!DB167="","",[1]Sheet1!DB167)</f>
        <v>39.54</v>
      </c>
      <c r="DB167" t="str">
        <f>IF([1]Sheet1!DC167="","",[1]Sheet1!DC167)</f>
        <v/>
      </c>
      <c r="DC167" t="b">
        <f t="shared" si="8"/>
        <v>0</v>
      </c>
      <c r="DD167" t="b">
        <f t="shared" si="9"/>
        <v>0</v>
      </c>
      <c r="DE167" t="b">
        <f t="shared" si="10"/>
        <v>0</v>
      </c>
      <c r="DF167" t="b">
        <f t="shared" si="11"/>
        <v>0</v>
      </c>
      <c r="DG167" t="str">
        <f>IF([1]Sheet1!DH167="","",[1]Sheet1!DH167)</f>
        <v/>
      </c>
    </row>
    <row r="168" spans="1:111" x14ac:dyDescent="0.25">
      <c r="A168" t="str">
        <f>IF([1]Sheet1!B168="","",[1]Sheet1!B168)</f>
        <v>PFC</v>
      </c>
      <c r="B168">
        <f>IF([1]Sheet1!C168="","",[1]Sheet1!C168)</f>
        <v>3875</v>
      </c>
      <c r="C168">
        <f>IF([1]Sheet1!D168="","",[1]Sheet1!D168)</f>
        <v>5</v>
      </c>
      <c r="D168">
        <f>IF([1]Sheet1!E168="","",[1]Sheet1!E168)</f>
        <v>77500</v>
      </c>
      <c r="E168" t="str">
        <f>IF([1]Sheet1!F168="","",[1]Sheet1!F168)</f>
        <v>Finance</v>
      </c>
      <c r="F168" t="str">
        <f>IF([1]Sheet1!G168="","",[1]Sheet1!G168)</f>
        <v>Finance/Rental/Leasing</v>
      </c>
      <c r="G168" t="str">
        <f>IF([1]Sheet1!H168="","",[1]Sheet1!H168)</f>
        <v xml:space="preserve">POWER FIN CORP LTD.                 </v>
      </c>
      <c r="H168" t="str">
        <f>IF([1]Sheet1!I168="","",[1]Sheet1!I168)</f>
        <v>PFC</v>
      </c>
      <c r="I168" t="str">
        <f>IF([1]Sheet1!J168="","",[1]Sheet1!J168)</f>
        <v>NSE:PFC!1</v>
      </c>
      <c r="J168" t="str">
        <f>IF([1]Sheet1!K168="","",[1]Sheet1!K168)</f>
        <v>Power Finance Corporation Ltd.</v>
      </c>
      <c r="K168" t="str">
        <f>IF([1]Sheet1!L168="","",[1]Sheet1!L168)</f>
        <v>#00a25b67</v>
      </c>
      <c r="L168">
        <f>IF([1]Sheet1!M168="","",[1]Sheet1!M168)</f>
        <v>418.95</v>
      </c>
      <c r="M168">
        <f>IF([1]Sheet1!N168="","",[1]Sheet1!N168)</f>
        <v>1.3057671</v>
      </c>
      <c r="N168">
        <f>IF([1]Sheet1!O168="","",[1]Sheet1!O168)</f>
        <v>5.4</v>
      </c>
      <c r="O168">
        <f>IF([1]Sheet1!P168="","",[1]Sheet1!P168)</f>
        <v>51068625</v>
      </c>
      <c r="P168">
        <f>IF([1]Sheet1!Q168="","",[1]Sheet1!Q168)</f>
        <v>-6.1992883000000001</v>
      </c>
      <c r="Q168">
        <f>IF([1]Sheet1!R168="","",[1]Sheet1!R168)</f>
        <v>-3375125</v>
      </c>
      <c r="R168">
        <f>IF([1]Sheet1!S168="","",[1]Sheet1!S168)</f>
        <v>10287</v>
      </c>
      <c r="S168">
        <f>IF([1]Sheet1!T168="","",[1]Sheet1!T168)</f>
        <v>1.3057671</v>
      </c>
      <c r="T168">
        <f>IF([1]Sheet1!U168="","",[1]Sheet1!U168)</f>
        <v>-2251</v>
      </c>
      <c r="U168" t="str">
        <f>IF([1]Sheet1!V168="","",[1]Sheet1!V168)</f>
        <v>Short Covering</v>
      </c>
      <c r="V168">
        <f>IF([1]Sheet1!W168="","",[1]Sheet1!W168)</f>
        <v>415</v>
      </c>
      <c r="W168">
        <f>IF([1]Sheet1!X168="","",[1]Sheet1!X168)</f>
        <v>410</v>
      </c>
      <c r="X168">
        <f>IF([1]Sheet1!Y168="","",[1]Sheet1!Y168)</f>
        <v>405</v>
      </c>
      <c r="Y168">
        <f>IF([1]Sheet1!Z168="","",[1]Sheet1!Z168)</f>
        <v>400</v>
      </c>
      <c r="Z168">
        <f>IF([1]Sheet1!AA168="","",[1]Sheet1!AA168)</f>
        <v>395</v>
      </c>
      <c r="AA168">
        <f>IF([1]Sheet1!AB168="","",[1]Sheet1!AB168)</f>
        <v>420</v>
      </c>
      <c r="AB168">
        <f>IF([1]Sheet1!AC168="","",[1]Sheet1!AC168)</f>
        <v>425</v>
      </c>
      <c r="AC168">
        <f>IF([1]Sheet1!AD168="","",[1]Sheet1!AD168)</f>
        <v>430</v>
      </c>
      <c r="AD168">
        <f>IF([1]Sheet1!AE168="","",[1]Sheet1!AE168)</f>
        <v>435</v>
      </c>
      <c r="AE168" t="str">
        <f>IF([1]Sheet1!AF168="","",[1]Sheet1!AF168)</f>
        <v>412.35</v>
      </c>
      <c r="AF168" t="str">
        <f>IF([1]Sheet1!AG168="","",[1]Sheet1!AG168)</f>
        <v>415.00</v>
      </c>
      <c r="AG168" t="str">
        <f>IF([1]Sheet1!AH168="","",[1]Sheet1!AH168)</f>
        <v>2.65</v>
      </c>
      <c r="AH168" t="str">
        <f>IF([1]Sheet1!AI168="","",[1]Sheet1!AI168)</f>
        <v>0.64</v>
      </c>
      <c r="AI168" t="str">
        <f>IF([1]Sheet1!AJ168="","",[1]Sheet1!AJ168)</f>
        <v>415.00</v>
      </c>
      <c r="AJ168">
        <f>IF([1]Sheet1!AK168="","",[1]Sheet1!AK168)</f>
        <v>81421</v>
      </c>
      <c r="AK168" t="str">
        <f>IF([1]Sheet1!AL168="","",[1]Sheet1!AL168)</f>
        <v>3.38</v>
      </c>
      <c r="AL168" t="str">
        <f>IF([1]Sheet1!AM168="","",[1]Sheet1!AM168)</f>
        <v>-</v>
      </c>
      <c r="AM168" t="str">
        <f>IF([1]Sheet1!AN168="","",[1]Sheet1!AN168)</f>
        <v>-</v>
      </c>
      <c r="AN168" t="str">
        <f>IF([1]Sheet1!AO168="","",[1]Sheet1!AO168)</f>
        <v>-</v>
      </c>
      <c r="AO168" t="str">
        <f>IF([1]Sheet1!AP168="","",[1]Sheet1!AP168)</f>
        <v>VR9</v>
      </c>
      <c r="AP168" t="b">
        <f>IF([1]Sheet1!AQ168="","",[1]Sheet1!AQ168)</f>
        <v>1</v>
      </c>
      <c r="AQ168">
        <f>IF([1]Sheet1!AR168="","",[1]Sheet1!AR168)</f>
        <v>0</v>
      </c>
      <c r="AR168">
        <f>IF([1]Sheet1!AS168="","",[1]Sheet1!AS168)</f>
        <v>0</v>
      </c>
      <c r="AS168">
        <f>IF([1]Sheet1!AT168="","",[1]Sheet1!AT168)</f>
        <v>0</v>
      </c>
      <c r="AT168">
        <f>IF([1]Sheet1!AU168="","",[1]Sheet1!AU168)</f>
        <v>0</v>
      </c>
      <c r="AU168">
        <f>IF([1]Sheet1!AV168="","",[1]Sheet1!AV168)</f>
        <v>0</v>
      </c>
      <c r="AV168">
        <f>IF([1]Sheet1!AW168="","",[1]Sheet1!AW168)</f>
        <v>0</v>
      </c>
      <c r="AW168">
        <f>IF([1]Sheet1!AX168="","",[1]Sheet1!AX168)</f>
        <v>0</v>
      </c>
      <c r="AX168">
        <f>IF([1]Sheet1!AY168="","",[1]Sheet1!AY168)</f>
        <v>0</v>
      </c>
      <c r="AY168">
        <f>IF([1]Sheet1!AZ168="","",[1]Sheet1!AZ168)</f>
        <v>0</v>
      </c>
      <c r="AZ168" t="b">
        <f>IF([1]Sheet1!BA168="","",[1]Sheet1!BA168)</f>
        <v>0</v>
      </c>
      <c r="BA168" t="b">
        <f>IF([1]Sheet1!BB168="","",[1]Sheet1!BB168)</f>
        <v>0</v>
      </c>
      <c r="BB168" t="b">
        <f>IF([1]Sheet1!BC168="","",[1]Sheet1!BC168)</f>
        <v>0</v>
      </c>
      <c r="BC168" t="b">
        <f>IF([1]Sheet1!BD168="","",[1]Sheet1!BD168)</f>
        <v>0</v>
      </c>
      <c r="BD168">
        <f>IF([1]Sheet1!BE168="","",[1]Sheet1!BE168)</f>
        <v>40.58</v>
      </c>
      <c r="BE168">
        <f>IF([1]Sheet1!BF168="","",[1]Sheet1!BF168)</f>
        <v>38.96</v>
      </c>
      <c r="BF168">
        <f>IF([1]Sheet1!BG168="","",[1]Sheet1!BG168)</f>
        <v>-11.78</v>
      </c>
      <c r="BG168">
        <f>IF([1]Sheet1!BH168="","",[1]Sheet1!BH168)</f>
        <v>78.63</v>
      </c>
      <c r="BH168">
        <f>IF([1]Sheet1!BI168="","",[1]Sheet1!BI168)</f>
        <v>42.86</v>
      </c>
      <c r="BI168">
        <f>IF([1]Sheet1!BJ168="","",[1]Sheet1!BJ168)</f>
        <v>52.25</v>
      </c>
      <c r="BJ168" t="b">
        <f>IF([1]Sheet1!BK168="","",[1]Sheet1!BK168)</f>
        <v>1</v>
      </c>
      <c r="BK168">
        <f>IF([1]Sheet1!BL168="","",[1]Sheet1!BL168)</f>
        <v>0.63</v>
      </c>
      <c r="BL168">
        <f>IF([1]Sheet1!BM168="","",[1]Sheet1!BM168)</f>
        <v>21.48</v>
      </c>
      <c r="BM168">
        <f>IF([1]Sheet1!BN168="","",[1]Sheet1!BN168)</f>
        <v>37.340000000000003</v>
      </c>
      <c r="BN168">
        <f>IF([1]Sheet1!BO168="","",[1]Sheet1!BO168)</f>
        <v>0</v>
      </c>
      <c r="BO168" t="str">
        <f>IF([1]Sheet1!BP168="","",[1]Sheet1!BP168)</f>
        <v>FINANCIAL SERVICES</v>
      </c>
      <c r="BP168">
        <f>IF([1]Sheet1!BQ168="","",[1]Sheet1!BQ168)</f>
        <v>417.6</v>
      </c>
      <c r="BQ168">
        <f>IF([1]Sheet1!BR168="","",[1]Sheet1!BR168)</f>
        <v>3.39</v>
      </c>
      <c r="BR168">
        <f>IF([1]Sheet1!BS168="","",[1]Sheet1!BS168)</f>
        <v>4.05</v>
      </c>
      <c r="BS168">
        <f>IF([1]Sheet1!BT168="","",[1]Sheet1!BT168)</f>
        <v>0.98</v>
      </c>
      <c r="BT168" t="b">
        <f>IF([1]Sheet1!BU168="","",[1]Sheet1!BU168)</f>
        <v>0</v>
      </c>
      <c r="BU168" t="b">
        <f>IF([1]Sheet1!BV168="","",[1]Sheet1!BV168)</f>
        <v>0</v>
      </c>
      <c r="BV168" t="str">
        <f>IF([1]Sheet1!BW168="","",[1]Sheet1!BW168)</f>
        <v>BEARISH</v>
      </c>
      <c r="BW168">
        <f>IF([1]Sheet1!BX168="","",[1]Sheet1!BX168)</f>
        <v>9.23</v>
      </c>
      <c r="BX168">
        <f>IF([1]Sheet1!BY168="","",[1]Sheet1!BY168)</f>
        <v>1.62</v>
      </c>
      <c r="BY168">
        <f>IF([1]Sheet1!BZ168="","",[1]Sheet1!BZ168)</f>
        <v>123.28</v>
      </c>
      <c r="BZ168">
        <f>IF([1]Sheet1!CA168="","",[1]Sheet1!CA168)</f>
        <v>417.6</v>
      </c>
      <c r="CA168">
        <f>IF([1]Sheet1!CB168="","",[1]Sheet1!CB168)</f>
        <v>-11.78</v>
      </c>
      <c r="CB168" t="str">
        <f>IF([1]Sheet1!CC168="","",[1]Sheet1!CC168)</f>
        <v>Long Buildup</v>
      </c>
      <c r="CC168">
        <f>IF([1]Sheet1!CD168="","",[1]Sheet1!CD168)</f>
        <v>3.45</v>
      </c>
      <c r="CD168">
        <f>IF([1]Sheet1!CE168="","",[1]Sheet1!CE168)</f>
        <v>0.98</v>
      </c>
      <c r="CE168">
        <f>IF([1]Sheet1!CF168="","",[1]Sheet1!CF168)</f>
        <v>-10.29</v>
      </c>
      <c r="CF168" t="str">
        <f>IF([1]Sheet1!CG168="","",[1]Sheet1!CG168)</f>
        <v>Long Buildup</v>
      </c>
      <c r="CG168">
        <f>IF([1]Sheet1!CH168="","",[1]Sheet1!CH168)</f>
        <v>98.81</v>
      </c>
      <c r="CH168" t="str">
        <f>IF([1]Sheet1!CI168="","",[1]Sheet1!CI168)</f>
        <v>NSE:PFC1!</v>
      </c>
      <c r="CI168">
        <f>IF([1]Sheet1!CJ168="","",[1]Sheet1!CJ168)</f>
        <v>10</v>
      </c>
      <c r="CJ168">
        <f>IF([1]Sheet1!CK168="","",[1]Sheet1!CK168)</f>
        <v>410.5</v>
      </c>
      <c r="CK168">
        <f>IF([1]Sheet1!CL168="","",[1]Sheet1!CL168)</f>
        <v>0</v>
      </c>
      <c r="CL168">
        <f>IF([1]Sheet1!CM168="","",[1]Sheet1!CM168)</f>
        <v>0</v>
      </c>
      <c r="CM168" t="str">
        <f>IF([1]Sheet1!CN168="","",[1]Sheet1!CN168)</f>
        <v>Buy</v>
      </c>
      <c r="CN168" t="str">
        <f>IF([1]Sheet1!CO168="","",[1]Sheet1!CO168)</f>
        <v>LAST_LOSER</v>
      </c>
      <c r="CO168">
        <f>IF([1]Sheet1!CP168="","",[1]Sheet1!CP168)</f>
        <v>10</v>
      </c>
      <c r="CP168">
        <f>IF([1]Sheet1!CQ168="","",[1]Sheet1!CQ168)</f>
        <v>385</v>
      </c>
      <c r="CQ168" t="str">
        <f>IF([1]Sheet1!CR168="","",[1]Sheet1!CR168)</f>
        <v>BULLISH</v>
      </c>
      <c r="CR168" t="str">
        <f>IF([1]Sheet1!CS168="","",[1]Sheet1!CS168)</f>
        <v>BULLISH</v>
      </c>
      <c r="CS168" t="b">
        <f>IF([1]Sheet1!CT168="","",[1]Sheet1!CT168)</f>
        <v>0</v>
      </c>
      <c r="CT168" t="str">
        <f>IF([1]Sheet1!CU168="","",[1]Sheet1!CU168)</f>
        <v>na</v>
      </c>
      <c r="CU168" t="str">
        <f>IF([1]Sheet1!CV168="","",[1]Sheet1!CV168)</f>
        <v>na</v>
      </c>
      <c r="CV168" t="str">
        <f>IF([1]Sheet1!CW168="","",[1]Sheet1!CW168)</f>
        <v>BEARISH</v>
      </c>
      <c r="CW168">
        <f>IF([1]Sheet1!CX168="","",[1]Sheet1!CX168)</f>
        <v>1</v>
      </c>
      <c r="CX168">
        <f>IF([1]Sheet1!CY168="","",[1]Sheet1!CY168)</f>
        <v>1</v>
      </c>
      <c r="CY168" t="b">
        <f>IF([1]Sheet1!CZ168="","",[1]Sheet1!CZ168)</f>
        <v>1</v>
      </c>
      <c r="CZ168">
        <f>IF([1]Sheet1!DA168="","",[1]Sheet1!DA168)</f>
        <v>54.26</v>
      </c>
      <c r="DA168">
        <f>IF([1]Sheet1!DB168="","",[1]Sheet1!DB168)</f>
        <v>53.85</v>
      </c>
      <c r="DB168" t="str">
        <f>IF([1]Sheet1!DC168="","",[1]Sheet1!DC168)</f>
        <v/>
      </c>
      <c r="DC168" t="b">
        <f t="shared" si="8"/>
        <v>0</v>
      </c>
      <c r="DD168" t="b">
        <f t="shared" si="9"/>
        <v>0</v>
      </c>
      <c r="DE168" t="b">
        <f t="shared" si="10"/>
        <v>0</v>
      </c>
      <c r="DF168" t="b">
        <f t="shared" si="11"/>
        <v>0</v>
      </c>
      <c r="DG168" t="str">
        <f>IF([1]Sheet1!DH168="","",[1]Sheet1!DH168)</f>
        <v/>
      </c>
    </row>
    <row r="169" spans="1:111" x14ac:dyDescent="0.25">
      <c r="A169" t="str">
        <f>IF([1]Sheet1!B169="","",[1]Sheet1!B169)</f>
        <v>RECLTD</v>
      </c>
      <c r="B169">
        <f>IF([1]Sheet1!C169="","",[1]Sheet1!C169)</f>
        <v>2000</v>
      </c>
      <c r="C169">
        <f>IF([1]Sheet1!D169="","",[1]Sheet1!D169)</f>
        <v>10</v>
      </c>
      <c r="D169">
        <f>IF([1]Sheet1!E169="","",[1]Sheet1!E169)</f>
        <v>60000</v>
      </c>
      <c r="E169" t="str">
        <f>IF([1]Sheet1!F169="","",[1]Sheet1!F169)</f>
        <v>Finance</v>
      </c>
      <c r="F169" t="str">
        <f>IF([1]Sheet1!G169="","",[1]Sheet1!G169)</f>
        <v>Finance/Rental/Leasing</v>
      </c>
      <c r="G169" t="str">
        <f>IF([1]Sheet1!H169="","",[1]Sheet1!H169)</f>
        <v xml:space="preserve">REC LIMITED                         </v>
      </c>
      <c r="H169" t="str">
        <f>IF([1]Sheet1!I169="","",[1]Sheet1!I169)</f>
        <v>RECLTD</v>
      </c>
      <c r="I169" t="str">
        <f>IF([1]Sheet1!J169="","",[1]Sheet1!J169)</f>
        <v>NSE:RECLTD!1</v>
      </c>
      <c r="J169" t="str">
        <f>IF([1]Sheet1!K169="","",[1]Sheet1!K169)</f>
        <v>REC Ltd.</v>
      </c>
      <c r="K169" t="str">
        <f>IF([1]Sheet1!L169="","",[1]Sheet1!L169)</f>
        <v>#00a25b67</v>
      </c>
      <c r="L169">
        <f>IF([1]Sheet1!M169="","",[1]Sheet1!M169)</f>
        <v>459.5</v>
      </c>
      <c r="M169">
        <f>IF([1]Sheet1!N169="","",[1]Sheet1!N169)</f>
        <v>1.3118730000000001</v>
      </c>
      <c r="N169">
        <f>IF([1]Sheet1!O169="","",[1]Sheet1!O169)</f>
        <v>5.95</v>
      </c>
      <c r="O169">
        <f>IF([1]Sheet1!P169="","",[1]Sheet1!P169)</f>
        <v>36010000</v>
      </c>
      <c r="P169">
        <f>IF([1]Sheet1!Q169="","",[1]Sheet1!Q169)</f>
        <v>-1.7301605</v>
      </c>
      <c r="Q169">
        <f>IF([1]Sheet1!R169="","",[1]Sheet1!R169)</f>
        <v>-634000</v>
      </c>
      <c r="R169">
        <f>IF([1]Sheet1!S169="","",[1]Sheet1!S169)</f>
        <v>15011</v>
      </c>
      <c r="S169">
        <f>IF([1]Sheet1!T169="","",[1]Sheet1!T169)</f>
        <v>1.3118730000000001</v>
      </c>
      <c r="T169">
        <f>IF([1]Sheet1!U169="","",[1]Sheet1!U169)</f>
        <v>-6963</v>
      </c>
      <c r="U169" t="str">
        <f>IF([1]Sheet1!V169="","",[1]Sheet1!V169)</f>
        <v>Short Covering</v>
      </c>
      <c r="V169">
        <f>IF([1]Sheet1!W169="","",[1]Sheet1!W169)</f>
        <v>450</v>
      </c>
      <c r="W169">
        <f>IF([1]Sheet1!X169="","",[1]Sheet1!X169)</f>
        <v>440</v>
      </c>
      <c r="X169">
        <f>IF([1]Sheet1!Y169="","",[1]Sheet1!Y169)</f>
        <v>430</v>
      </c>
      <c r="Y169">
        <f>IF([1]Sheet1!Z169="","",[1]Sheet1!Z169)</f>
        <v>420</v>
      </c>
      <c r="Z169">
        <f>IF([1]Sheet1!AA169="","",[1]Sheet1!AA169)</f>
        <v>410</v>
      </c>
      <c r="AA169">
        <f>IF([1]Sheet1!AB169="","",[1]Sheet1!AB169)</f>
        <v>460</v>
      </c>
      <c r="AB169">
        <f>IF([1]Sheet1!AC169="","",[1]Sheet1!AC169)</f>
        <v>470</v>
      </c>
      <c r="AC169">
        <f>IF([1]Sheet1!AD169="","",[1]Sheet1!AD169)</f>
        <v>480</v>
      </c>
      <c r="AD169">
        <f>IF([1]Sheet1!AE169="","",[1]Sheet1!AE169)</f>
        <v>490</v>
      </c>
      <c r="AE169" t="str">
        <f>IF([1]Sheet1!AF169="","",[1]Sheet1!AF169)</f>
        <v>451.60</v>
      </c>
      <c r="AF169" t="str">
        <f>IF([1]Sheet1!AG169="","",[1]Sheet1!AG169)</f>
        <v>458.00</v>
      </c>
      <c r="AG169" t="str">
        <f>IF([1]Sheet1!AH169="","",[1]Sheet1!AH169)</f>
        <v>6.40</v>
      </c>
      <c r="AH169" t="str">
        <f>IF([1]Sheet1!AI169="","",[1]Sheet1!AI169)</f>
        <v>1.42</v>
      </c>
      <c r="AI169" t="str">
        <f>IF([1]Sheet1!AJ169="","",[1]Sheet1!AJ169)</f>
        <v>458.00</v>
      </c>
      <c r="AJ169">
        <f>IF([1]Sheet1!AK169="","",[1]Sheet1!AK169)</f>
        <v>76350</v>
      </c>
      <c r="AK169" t="str">
        <f>IF([1]Sheet1!AL169="","",[1]Sheet1!AL169)</f>
        <v>3.50</v>
      </c>
      <c r="AL169" t="str">
        <f>IF([1]Sheet1!AM169="","",[1]Sheet1!AM169)</f>
        <v>-</v>
      </c>
      <c r="AM169" t="str">
        <f>IF([1]Sheet1!AN169="","",[1]Sheet1!AN169)</f>
        <v>-</v>
      </c>
      <c r="AN169" t="str">
        <f>IF([1]Sheet1!AO169="","",[1]Sheet1!AO169)</f>
        <v>-</v>
      </c>
      <c r="AO169" t="str">
        <f>IF([1]Sheet1!AP169="","",[1]Sheet1!AP169)</f>
        <v>VR12</v>
      </c>
      <c r="AP169" t="b">
        <f>IF([1]Sheet1!AQ169="","",[1]Sheet1!AQ169)</f>
        <v>1</v>
      </c>
      <c r="AQ169">
        <f>IF([1]Sheet1!AR169="","",[1]Sheet1!AR169)</f>
        <v>0</v>
      </c>
      <c r="AR169">
        <f>IF([1]Sheet1!AS169="","",[1]Sheet1!AS169)</f>
        <v>0</v>
      </c>
      <c r="AS169">
        <f>IF([1]Sheet1!AT169="","",[1]Sheet1!AT169)</f>
        <v>0</v>
      </c>
      <c r="AT169">
        <f>IF([1]Sheet1!AU169="","",[1]Sheet1!AU169)</f>
        <v>0</v>
      </c>
      <c r="AU169">
        <f>IF([1]Sheet1!AV169="","",[1]Sheet1!AV169)</f>
        <v>0</v>
      </c>
      <c r="AV169">
        <f>IF([1]Sheet1!AW169="","",[1]Sheet1!AW169)</f>
        <v>0</v>
      </c>
      <c r="AW169">
        <f>IF([1]Sheet1!AX169="","",[1]Sheet1!AX169)</f>
        <v>0</v>
      </c>
      <c r="AX169">
        <f>IF([1]Sheet1!AY169="","",[1]Sheet1!AY169)</f>
        <v>0</v>
      </c>
      <c r="AY169">
        <f>IF([1]Sheet1!AZ169="","",[1]Sheet1!AZ169)</f>
        <v>0</v>
      </c>
      <c r="AZ169" t="b">
        <f>IF([1]Sheet1!BA169="","",[1]Sheet1!BA169)</f>
        <v>0</v>
      </c>
      <c r="BA169" t="b">
        <f>IF([1]Sheet1!BB169="","",[1]Sheet1!BB169)</f>
        <v>0</v>
      </c>
      <c r="BB169" t="b">
        <f>IF([1]Sheet1!BC169="","",[1]Sheet1!BC169)</f>
        <v>0</v>
      </c>
      <c r="BC169" t="b">
        <f>IF([1]Sheet1!BD169="","",[1]Sheet1!BD169)</f>
        <v>0</v>
      </c>
      <c r="BD169">
        <f>IF([1]Sheet1!BE169="","",[1]Sheet1!BE169)</f>
        <v>49.14</v>
      </c>
      <c r="BE169">
        <f>IF([1]Sheet1!BF169="","",[1]Sheet1!BF169)</f>
        <v>47.6</v>
      </c>
      <c r="BF169">
        <f>IF([1]Sheet1!BG169="","",[1]Sheet1!BG169)</f>
        <v>-4.82</v>
      </c>
      <c r="BG169">
        <f>IF([1]Sheet1!BH169="","",[1]Sheet1!BH169)</f>
        <v>95.97</v>
      </c>
      <c r="BH169">
        <f>IF([1]Sheet1!BI169="","",[1]Sheet1!BI169)</f>
        <v>85.71</v>
      </c>
      <c r="BI169">
        <f>IF([1]Sheet1!BJ169="","",[1]Sheet1!BJ169)</f>
        <v>81.150000000000006</v>
      </c>
      <c r="BJ169" t="b">
        <f>IF([1]Sheet1!BK169="","",[1]Sheet1!BK169)</f>
        <v>1</v>
      </c>
      <c r="BK169">
        <f>IF([1]Sheet1!BL169="","",[1]Sheet1!BL169)</f>
        <v>0.73</v>
      </c>
      <c r="BL169">
        <f>IF([1]Sheet1!BM169="","",[1]Sheet1!BM169)</f>
        <v>50.94</v>
      </c>
      <c r="BM169">
        <f>IF([1]Sheet1!BN169="","",[1]Sheet1!BN169)</f>
        <v>46.07</v>
      </c>
      <c r="BN169" t="str">
        <f>IF([1]Sheet1!BO169="","",[1]Sheet1!BO169)</f>
        <v>2024-01-23</v>
      </c>
      <c r="BO169" t="str">
        <f>IF([1]Sheet1!BP169="","",[1]Sheet1!BP169)</f>
        <v>FINANCIAL SERVICES</v>
      </c>
      <c r="BP169">
        <f>IF([1]Sheet1!BQ169="","",[1]Sheet1!BQ169)</f>
        <v>457.3</v>
      </c>
      <c r="BQ169">
        <f>IF([1]Sheet1!BR169="","",[1]Sheet1!BR169)</f>
        <v>3.99</v>
      </c>
      <c r="BR169">
        <f>IF([1]Sheet1!BS169="","",[1]Sheet1!BS169)</f>
        <v>3.75</v>
      </c>
      <c r="BS169">
        <f>IF([1]Sheet1!BT169="","",[1]Sheet1!BT169)</f>
        <v>0.83</v>
      </c>
      <c r="BT169" t="b">
        <f>IF([1]Sheet1!BU169="","",[1]Sheet1!BU169)</f>
        <v>1</v>
      </c>
      <c r="BU169" t="b">
        <f>IF([1]Sheet1!BV169="","",[1]Sheet1!BV169)</f>
        <v>1</v>
      </c>
      <c r="BV169" t="str">
        <f>IF([1]Sheet1!BW169="","",[1]Sheet1!BW169)</f>
        <v>BULLISH</v>
      </c>
      <c r="BW169">
        <f>IF([1]Sheet1!BX169="","",[1]Sheet1!BX169)</f>
        <v>20.3</v>
      </c>
      <c r="BX169">
        <f>IF([1]Sheet1!BY169="","",[1]Sheet1!BY169)</f>
        <v>3.52</v>
      </c>
      <c r="BY169">
        <f>IF([1]Sheet1!BZ169="","",[1]Sheet1!BZ169)</f>
        <v>129.55000000000001</v>
      </c>
      <c r="BZ169">
        <f>IF([1]Sheet1!CA169="","",[1]Sheet1!CA169)</f>
        <v>457.3</v>
      </c>
      <c r="CA169">
        <f>IF([1]Sheet1!CB169="","",[1]Sheet1!CB169)</f>
        <v>-4.82</v>
      </c>
      <c r="CB169" t="str">
        <f>IF([1]Sheet1!CC169="","",[1]Sheet1!CC169)</f>
        <v>Significant Long Buildup</v>
      </c>
      <c r="CC169">
        <f>IF([1]Sheet1!CD169="","",[1]Sheet1!CD169)</f>
        <v>7.83</v>
      </c>
      <c r="CD169">
        <f>IF([1]Sheet1!CE169="","",[1]Sheet1!CE169)</f>
        <v>0.83</v>
      </c>
      <c r="CE169">
        <f>IF([1]Sheet1!CF169="","",[1]Sheet1!CF169)</f>
        <v>-26.05</v>
      </c>
      <c r="CF169" t="str">
        <f>IF([1]Sheet1!CG169="","",[1]Sheet1!CG169)</f>
        <v>Long Buildup</v>
      </c>
      <c r="CG169">
        <f>IF([1]Sheet1!CH169="","",[1]Sheet1!CH169)</f>
        <v>97.62</v>
      </c>
      <c r="CH169" t="str">
        <f>IF([1]Sheet1!CI169="","",[1]Sheet1!CI169)</f>
        <v>NSE:RECLTD1!</v>
      </c>
      <c r="CI169">
        <f>IF([1]Sheet1!CJ169="","",[1]Sheet1!CJ169)</f>
        <v>13</v>
      </c>
      <c r="CJ169">
        <f>IF([1]Sheet1!CK169="","",[1]Sheet1!CK169)</f>
        <v>431.55</v>
      </c>
      <c r="CK169">
        <f>IF([1]Sheet1!CL169="","",[1]Sheet1!CL169)</f>
        <v>0</v>
      </c>
      <c r="CL169">
        <f>IF([1]Sheet1!CM169="","",[1]Sheet1!CM169)</f>
        <v>0</v>
      </c>
      <c r="CM169" t="str">
        <f>IF([1]Sheet1!CN169="","",[1]Sheet1!CN169)</f>
        <v>Buy</v>
      </c>
      <c r="CN169" t="str">
        <f>IF([1]Sheet1!CO169="","",[1]Sheet1!CO169)</f>
        <v>LAST_LOSER</v>
      </c>
      <c r="CO169">
        <f>IF([1]Sheet1!CP169="","",[1]Sheet1!CP169)</f>
        <v>10</v>
      </c>
      <c r="CP169">
        <f>IF([1]Sheet1!CQ169="","",[1]Sheet1!CQ169)</f>
        <v>410</v>
      </c>
      <c r="CQ169" t="str">
        <f>IF([1]Sheet1!CR169="","",[1]Sheet1!CR169)</f>
        <v>BULLISH</v>
      </c>
      <c r="CR169" t="str">
        <f>IF([1]Sheet1!CS169="","",[1]Sheet1!CS169)</f>
        <v>BULLISH</v>
      </c>
      <c r="CS169" t="b">
        <f>IF([1]Sheet1!CT169="","",[1]Sheet1!CT169)</f>
        <v>1</v>
      </c>
      <c r="CT169" t="str">
        <f>IF([1]Sheet1!CU169="","",[1]Sheet1!CU169)</f>
        <v>BULLISH_ALIGNMENT</v>
      </c>
      <c r="CU169" t="str">
        <f>IF([1]Sheet1!CV169="","",[1]Sheet1!CV169)</f>
        <v>BULLISH_ALIGNMENT</v>
      </c>
      <c r="CV169" t="str">
        <f>IF([1]Sheet1!CW169="","",[1]Sheet1!CW169)</f>
        <v>BEARISH</v>
      </c>
      <c r="CW169">
        <f>IF([1]Sheet1!CX169="","",[1]Sheet1!CX169)</f>
        <v>1</v>
      </c>
      <c r="CX169">
        <f>IF([1]Sheet1!CY169="","",[1]Sheet1!CY169)</f>
        <v>1</v>
      </c>
      <c r="CY169" t="b">
        <f>IF([1]Sheet1!CZ169="","",[1]Sheet1!CZ169)</f>
        <v>1</v>
      </c>
      <c r="CZ169">
        <f>IF([1]Sheet1!DA169="","",[1]Sheet1!DA169)</f>
        <v>46.37</v>
      </c>
      <c r="DA169">
        <f>IF([1]Sheet1!DB169="","",[1]Sheet1!DB169)</f>
        <v>43.22</v>
      </c>
      <c r="DB169" t="str">
        <f>IF([1]Sheet1!DC169="","",[1]Sheet1!DC169)</f>
        <v/>
      </c>
      <c r="DC169" t="b">
        <f t="shared" si="8"/>
        <v>0</v>
      </c>
      <c r="DD169" t="b">
        <f t="shared" si="9"/>
        <v>0</v>
      </c>
      <c r="DE169" t="b">
        <f t="shared" si="10"/>
        <v>0</v>
      </c>
      <c r="DF169" t="b">
        <f t="shared" si="11"/>
        <v>0</v>
      </c>
      <c r="DG169" t="str">
        <f>IF([1]Sheet1!DH169="","",[1]Sheet1!DH169)</f>
        <v/>
      </c>
    </row>
    <row r="170" spans="1:111" x14ac:dyDescent="0.25">
      <c r="A170" t="str">
        <f>IF([1]Sheet1!B170="","",[1]Sheet1!B170)</f>
        <v>PETRONET</v>
      </c>
      <c r="B170">
        <f>IF([1]Sheet1!C170="","",[1]Sheet1!C170)</f>
        <v>3000</v>
      </c>
      <c r="C170">
        <f>IF([1]Sheet1!D170="","",[1]Sheet1!D170)</f>
        <v>2.5</v>
      </c>
      <c r="D170">
        <f>IF([1]Sheet1!E170="","",[1]Sheet1!E170)</f>
        <v>120000</v>
      </c>
      <c r="E170" t="str">
        <f>IF([1]Sheet1!F170="","",[1]Sheet1!F170)</f>
        <v>Utilities</v>
      </c>
      <c r="F170" t="str">
        <f>IF([1]Sheet1!G170="","",[1]Sheet1!G170)</f>
        <v>Gas Distributors</v>
      </c>
      <c r="G170" t="str">
        <f>IF([1]Sheet1!H170="","",[1]Sheet1!H170)</f>
        <v xml:space="preserve">PETRONET LNG LIMITED                </v>
      </c>
      <c r="H170" t="str">
        <f>IF([1]Sheet1!I170="","",[1]Sheet1!I170)</f>
        <v>PETRONET</v>
      </c>
      <c r="I170" t="str">
        <f>IF([1]Sheet1!J170="","",[1]Sheet1!J170)</f>
        <v>NSE:PETRONET!1</v>
      </c>
      <c r="J170" t="str">
        <f>IF([1]Sheet1!K170="","",[1]Sheet1!K170)</f>
        <v>Petronet LNG Ltd.</v>
      </c>
      <c r="K170" t="str">
        <f>IF([1]Sheet1!L170="","",[1]Sheet1!L170)</f>
        <v>#00a25b6a</v>
      </c>
      <c r="L170">
        <f>IF([1]Sheet1!M170="","",[1]Sheet1!M170)</f>
        <v>247.1</v>
      </c>
      <c r="M170">
        <f>IF([1]Sheet1!N170="","",[1]Sheet1!N170)</f>
        <v>1.3951579999999999</v>
      </c>
      <c r="N170">
        <f>IF([1]Sheet1!O170="","",[1]Sheet1!O170)</f>
        <v>3.4</v>
      </c>
      <c r="O170">
        <f>IF([1]Sheet1!P170="","",[1]Sheet1!P170)</f>
        <v>35178000</v>
      </c>
      <c r="P170">
        <f>IF([1]Sheet1!Q170="","",[1]Sheet1!Q170)</f>
        <v>-1.9811084000000001</v>
      </c>
      <c r="Q170">
        <f>IF([1]Sheet1!R170="","",[1]Sheet1!R170)</f>
        <v>-711000</v>
      </c>
      <c r="R170">
        <f>IF([1]Sheet1!S170="","",[1]Sheet1!S170)</f>
        <v>3650</v>
      </c>
      <c r="S170">
        <f>IF([1]Sheet1!T170="","",[1]Sheet1!T170)</f>
        <v>1.3951579999999999</v>
      </c>
      <c r="T170">
        <f>IF([1]Sheet1!U170="","",[1]Sheet1!U170)</f>
        <v>-1463</v>
      </c>
      <c r="U170" t="str">
        <f>IF([1]Sheet1!V170="","",[1]Sheet1!V170)</f>
        <v>Short Covering</v>
      </c>
      <c r="V170">
        <f>IF([1]Sheet1!W170="","",[1]Sheet1!W170)</f>
        <v>245</v>
      </c>
      <c r="W170">
        <f>IF([1]Sheet1!X170="","",[1]Sheet1!X170)</f>
        <v>242.5</v>
      </c>
      <c r="X170">
        <f>IF([1]Sheet1!Y170="","",[1]Sheet1!Y170)</f>
        <v>240</v>
      </c>
      <c r="Y170">
        <f>IF([1]Sheet1!Z170="","",[1]Sheet1!Z170)</f>
        <v>237.5</v>
      </c>
      <c r="Z170">
        <f>IF([1]Sheet1!AA170="","",[1]Sheet1!AA170)</f>
        <v>235</v>
      </c>
      <c r="AA170">
        <f>IF([1]Sheet1!AB170="","",[1]Sheet1!AB170)</f>
        <v>247.5</v>
      </c>
      <c r="AB170">
        <f>IF([1]Sheet1!AC170="","",[1]Sheet1!AC170)</f>
        <v>250</v>
      </c>
      <c r="AC170">
        <f>IF([1]Sheet1!AD170="","",[1]Sheet1!AD170)</f>
        <v>252.5</v>
      </c>
      <c r="AD170">
        <f>IF([1]Sheet1!AE170="","",[1]Sheet1!AE170)</f>
        <v>255</v>
      </c>
      <c r="AE170" t="str">
        <f>IF([1]Sheet1!AF170="","",[1]Sheet1!AF170)</f>
        <v>243.65</v>
      </c>
      <c r="AF170" t="str">
        <f>IF([1]Sheet1!AG170="","",[1]Sheet1!AG170)</f>
        <v>249.10</v>
      </c>
      <c r="AG170" t="str">
        <f>IF([1]Sheet1!AH170="","",[1]Sheet1!AH170)</f>
        <v>5.45</v>
      </c>
      <c r="AH170" t="str">
        <f>IF([1]Sheet1!AI170="","",[1]Sheet1!AI170)</f>
        <v>2.24</v>
      </c>
      <c r="AI170" t="str">
        <f>IF([1]Sheet1!AJ170="","",[1]Sheet1!AJ170)</f>
        <v>249.10</v>
      </c>
      <c r="AJ170">
        <f>IF([1]Sheet1!AK170="","",[1]Sheet1!AK170)</f>
        <v>71643</v>
      </c>
      <c r="AK170" t="str">
        <f>IF([1]Sheet1!AL170="","",[1]Sheet1!AL170)</f>
        <v>1.78</v>
      </c>
      <c r="AL170" t="str">
        <f>IF([1]Sheet1!AM170="","",[1]Sheet1!AM170)</f>
        <v>-</v>
      </c>
      <c r="AM170" t="str">
        <f>IF([1]Sheet1!AN170="","",[1]Sheet1!AN170)</f>
        <v>-</v>
      </c>
      <c r="AN170" t="str">
        <f>IF([1]Sheet1!AO170="","",[1]Sheet1!AO170)</f>
        <v>-</v>
      </c>
      <c r="AO170" t="str">
        <f>IF([1]Sheet1!AP170="","",[1]Sheet1!AP170)</f>
        <v>VR13</v>
      </c>
      <c r="AP170" t="b">
        <f>IF([1]Sheet1!AQ170="","",[1]Sheet1!AQ170)</f>
        <v>1</v>
      </c>
      <c r="AQ170">
        <f>IF([1]Sheet1!AR170="","",[1]Sheet1!AR170)</f>
        <v>0</v>
      </c>
      <c r="AR170">
        <f>IF([1]Sheet1!AS170="","",[1]Sheet1!AS170)</f>
        <v>0</v>
      </c>
      <c r="AS170">
        <f>IF([1]Sheet1!AT170="","",[1]Sheet1!AT170)</f>
        <v>0</v>
      </c>
      <c r="AT170">
        <f>IF([1]Sheet1!AU170="","",[1]Sheet1!AU170)</f>
        <v>0</v>
      </c>
      <c r="AU170">
        <f>IF([1]Sheet1!AV170="","",[1]Sheet1!AV170)</f>
        <v>0</v>
      </c>
      <c r="AV170">
        <f>IF([1]Sheet1!AW170="","",[1]Sheet1!AW170)</f>
        <v>0</v>
      </c>
      <c r="AW170">
        <f>IF([1]Sheet1!AX170="","",[1]Sheet1!AX170)</f>
        <v>0</v>
      </c>
      <c r="AX170">
        <f>IF([1]Sheet1!AY170="","",[1]Sheet1!AY170)</f>
        <v>0</v>
      </c>
      <c r="AY170">
        <f>IF([1]Sheet1!AZ170="","",[1]Sheet1!AZ170)</f>
        <v>0</v>
      </c>
      <c r="AZ170" t="b">
        <f>IF([1]Sheet1!BA170="","",[1]Sheet1!BA170)</f>
        <v>0</v>
      </c>
      <c r="BA170" t="b">
        <f>IF([1]Sheet1!BB170="","",[1]Sheet1!BB170)</f>
        <v>0</v>
      </c>
      <c r="BB170" t="b">
        <f>IF([1]Sheet1!BC170="","",[1]Sheet1!BC170)</f>
        <v>0</v>
      </c>
      <c r="BC170" t="b">
        <f>IF([1]Sheet1!BD170="","",[1]Sheet1!BD170)</f>
        <v>0</v>
      </c>
      <c r="BD170">
        <f>IF([1]Sheet1!BE170="","",[1]Sheet1!BE170)</f>
        <v>30.07</v>
      </c>
      <c r="BE170">
        <f>IF([1]Sheet1!BF170="","",[1]Sheet1!BF170)</f>
        <v>31.54</v>
      </c>
      <c r="BF170">
        <f>IF([1]Sheet1!BG170="","",[1]Sheet1!BG170)</f>
        <v>-6.55</v>
      </c>
      <c r="BG170">
        <f>IF([1]Sheet1!BH170="","",[1]Sheet1!BH170)</f>
        <v>95.97</v>
      </c>
      <c r="BH170">
        <f>IF([1]Sheet1!BI170="","",[1]Sheet1!BI170)</f>
        <v>84.13</v>
      </c>
      <c r="BI170">
        <f>IF([1]Sheet1!BJ170="","",[1]Sheet1!BJ170)</f>
        <v>72.45</v>
      </c>
      <c r="BJ170" t="b">
        <f>IF([1]Sheet1!BK170="","",[1]Sheet1!BK170)</f>
        <v>0</v>
      </c>
      <c r="BK170">
        <f>IF([1]Sheet1!BL170="","",[1]Sheet1!BL170)</f>
        <v>0.59</v>
      </c>
      <c r="BL170">
        <f>IF([1]Sheet1!BM170="","",[1]Sheet1!BM170)</f>
        <v>10.09</v>
      </c>
      <c r="BM170">
        <f>IF([1]Sheet1!BN170="","",[1]Sheet1!BN170)</f>
        <v>33.01</v>
      </c>
      <c r="BN170" t="str">
        <f>IF([1]Sheet1!BO170="","",[1]Sheet1!BO170)</f>
        <v>2024-01-29</v>
      </c>
      <c r="BO170" t="str">
        <f>IF([1]Sheet1!BP170="","",[1]Sheet1!BP170)</f>
        <v>ENERGY</v>
      </c>
      <c r="BP170">
        <f>IF([1]Sheet1!BQ170="","",[1]Sheet1!BQ170)</f>
        <v>248.4</v>
      </c>
      <c r="BQ170">
        <f>IF([1]Sheet1!BR170="","",[1]Sheet1!BR170)</f>
        <v>3.28</v>
      </c>
      <c r="BR170">
        <f>IF([1]Sheet1!BS170="","",[1]Sheet1!BS170)</f>
        <v>4.7</v>
      </c>
      <c r="BS170">
        <f>IF([1]Sheet1!BT170="","",[1]Sheet1!BT170)</f>
        <v>1.93</v>
      </c>
      <c r="BT170" t="b">
        <f>IF([1]Sheet1!BU170="","",[1]Sheet1!BU170)</f>
        <v>1</v>
      </c>
      <c r="BU170" t="b">
        <f>IF([1]Sheet1!BV170="","",[1]Sheet1!BV170)</f>
        <v>1</v>
      </c>
      <c r="BV170">
        <f>IF([1]Sheet1!BW170="","",[1]Sheet1!BW170)</f>
        <v>0</v>
      </c>
      <c r="BW170">
        <f>IF([1]Sheet1!BX170="","",[1]Sheet1!BX170)</f>
        <v>8.3800000000000008</v>
      </c>
      <c r="BX170">
        <f>IF([1]Sheet1!BY170="","",[1]Sheet1!BY170)</f>
        <v>6.56</v>
      </c>
      <c r="BY170">
        <f>IF([1]Sheet1!BZ170="","",[1]Sheet1!BZ170)</f>
        <v>94.71</v>
      </c>
      <c r="BZ170">
        <f>IF([1]Sheet1!CA170="","",[1]Sheet1!CA170)</f>
        <v>248.4</v>
      </c>
      <c r="CA170">
        <f>IF([1]Sheet1!CB170="","",[1]Sheet1!CB170)</f>
        <v>-6.55</v>
      </c>
      <c r="CB170" t="str">
        <f>IF([1]Sheet1!CC170="","",[1]Sheet1!CC170)</f>
        <v>Significant Long Buildup</v>
      </c>
      <c r="CC170">
        <f>IF([1]Sheet1!CD170="","",[1]Sheet1!CD170)</f>
        <v>1.81</v>
      </c>
      <c r="CD170">
        <f>IF([1]Sheet1!CE170="","",[1]Sheet1!CE170)</f>
        <v>1.93</v>
      </c>
      <c r="CE170">
        <f>IF([1]Sheet1!CF170="","",[1]Sheet1!CF170)</f>
        <v>-24.86</v>
      </c>
      <c r="CF170" t="str">
        <f>IF([1]Sheet1!CG170="","",[1]Sheet1!CG170)</f>
        <v>Long Buildup</v>
      </c>
      <c r="CG170">
        <f>IF([1]Sheet1!CH170="","",[1]Sheet1!CH170)</f>
        <v>98.81</v>
      </c>
      <c r="CH170" t="str">
        <f>IF([1]Sheet1!CI170="","",[1]Sheet1!CI170)</f>
        <v>NSE:PETRONET1!</v>
      </c>
      <c r="CI170">
        <f>IF([1]Sheet1!CJ170="","",[1]Sheet1!CJ170)</f>
        <v>0</v>
      </c>
      <c r="CJ170">
        <f>IF([1]Sheet1!CK170="","",[1]Sheet1!CK170)</f>
        <v>0</v>
      </c>
      <c r="CK170">
        <f>IF([1]Sheet1!CL170="","",[1]Sheet1!CL170)</f>
        <v>0</v>
      </c>
      <c r="CL170">
        <f>IF([1]Sheet1!CM170="","",[1]Sheet1!CM170)</f>
        <v>0</v>
      </c>
      <c r="CM170">
        <f>IF([1]Sheet1!CN170="","",[1]Sheet1!CN170)</f>
        <v>0</v>
      </c>
      <c r="CN170">
        <f>IF([1]Sheet1!CO170="","",[1]Sheet1!CO170)</f>
        <v>0</v>
      </c>
      <c r="CO170">
        <f>IF([1]Sheet1!CP170="","",[1]Sheet1!CP170)</f>
        <v>0</v>
      </c>
      <c r="CP170">
        <f>IF([1]Sheet1!CQ170="","",[1]Sheet1!CQ170)</f>
        <v>0</v>
      </c>
      <c r="CQ170" t="str">
        <f>IF([1]Sheet1!CR170="","",[1]Sheet1!CR170)</f>
        <v>BULLISH</v>
      </c>
      <c r="CR170" t="str">
        <f>IF([1]Sheet1!CS170="","",[1]Sheet1!CS170)</f>
        <v>BULLISH</v>
      </c>
      <c r="CS170" t="b">
        <f>IF([1]Sheet1!CT170="","",[1]Sheet1!CT170)</f>
        <v>1</v>
      </c>
      <c r="CT170" t="str">
        <f>IF([1]Sheet1!CU170="","",[1]Sheet1!CU170)</f>
        <v>na</v>
      </c>
      <c r="CU170" t="str">
        <f>IF([1]Sheet1!CV170="","",[1]Sheet1!CV170)</f>
        <v>na</v>
      </c>
      <c r="CV170" t="str">
        <f>IF([1]Sheet1!CW170="","",[1]Sheet1!CW170)</f>
        <v>na</v>
      </c>
      <c r="CW170">
        <f>IF([1]Sheet1!CX170="","",[1]Sheet1!CX170)</f>
        <v>0</v>
      </c>
      <c r="CX170">
        <f>IF([1]Sheet1!CY170="","",[1]Sheet1!CY170)</f>
        <v>0</v>
      </c>
      <c r="CY170" t="b">
        <f>IF([1]Sheet1!CZ170="","",[1]Sheet1!CZ170)</f>
        <v>0</v>
      </c>
      <c r="CZ170">
        <f>IF([1]Sheet1!DA170="","",[1]Sheet1!DA170)</f>
        <v>47.04</v>
      </c>
      <c r="DA170">
        <f>IF([1]Sheet1!DB170="","",[1]Sheet1!DB170)</f>
        <v>47.18</v>
      </c>
      <c r="DB170" t="str">
        <f>IF([1]Sheet1!DC170="","",[1]Sheet1!DC170)</f>
        <v/>
      </c>
      <c r="DC170" t="b">
        <f t="shared" si="8"/>
        <v>0</v>
      </c>
      <c r="DD170" t="b">
        <f t="shared" si="9"/>
        <v>0</v>
      </c>
      <c r="DE170" t="b">
        <f t="shared" si="10"/>
        <v>0</v>
      </c>
      <c r="DF170" t="b">
        <f t="shared" si="11"/>
        <v>0</v>
      </c>
      <c r="DG170" t="str">
        <f>IF([1]Sheet1!DH170="","",[1]Sheet1!DH170)</f>
        <v/>
      </c>
    </row>
    <row r="171" spans="1:111" x14ac:dyDescent="0.25">
      <c r="A171" t="str">
        <f>IF([1]Sheet1!B171="","",[1]Sheet1!B171)</f>
        <v>COLPAL</v>
      </c>
      <c r="B171">
        <f>IF([1]Sheet1!C171="","",[1]Sheet1!C171)</f>
        <v>350</v>
      </c>
      <c r="C171">
        <f>IF([1]Sheet1!D171="","",[1]Sheet1!D171)</f>
        <v>20</v>
      </c>
      <c r="D171">
        <f>IF([1]Sheet1!E171="","",[1]Sheet1!E171)</f>
        <v>10500</v>
      </c>
      <c r="E171" t="str">
        <f>IF([1]Sheet1!F171="","",[1]Sheet1!F171)</f>
        <v>Consumer Non-Durables</v>
      </c>
      <c r="F171" t="str">
        <f>IF([1]Sheet1!G171="","",[1]Sheet1!G171)</f>
        <v>Household/Personal Care</v>
      </c>
      <c r="G171" t="str">
        <f>IF([1]Sheet1!H171="","",[1]Sheet1!H171)</f>
        <v xml:space="preserve">COLGATE PALMOLIVE LTD.              </v>
      </c>
      <c r="H171" t="str">
        <f>IF([1]Sheet1!I171="","",[1]Sheet1!I171)</f>
        <v>COLPAL</v>
      </c>
      <c r="I171" t="str">
        <f>IF([1]Sheet1!J171="","",[1]Sheet1!J171)</f>
        <v>NSE:COLPAL!1</v>
      </c>
      <c r="J171" t="str">
        <f>IF([1]Sheet1!K171="","",[1]Sheet1!K171)</f>
        <v>Colgate-Palmolive (India) Ltd.</v>
      </c>
      <c r="K171" t="str">
        <f>IF([1]Sheet1!L171="","",[1]Sheet1!L171)</f>
        <v>#00a25b6e</v>
      </c>
      <c r="L171">
        <f>IF([1]Sheet1!M171="","",[1]Sheet1!M171)</f>
        <v>2537.4499999999998</v>
      </c>
      <c r="M171">
        <f>IF([1]Sheet1!N171="","",[1]Sheet1!N171)</f>
        <v>1.498</v>
      </c>
      <c r="N171">
        <f>IF([1]Sheet1!O171="","",[1]Sheet1!O171)</f>
        <v>37.450000000000003</v>
      </c>
      <c r="O171">
        <f>IF([1]Sheet1!P171="","",[1]Sheet1!P171)</f>
        <v>4228000</v>
      </c>
      <c r="P171">
        <f>IF([1]Sheet1!Q171="","",[1]Sheet1!Q171)</f>
        <v>-1.0160602999999999</v>
      </c>
      <c r="Q171">
        <f>IF([1]Sheet1!R171="","",[1]Sheet1!R171)</f>
        <v>-43400</v>
      </c>
      <c r="R171">
        <f>IF([1]Sheet1!S171="","",[1]Sheet1!S171)</f>
        <v>2759</v>
      </c>
      <c r="S171">
        <f>IF([1]Sheet1!T171="","",[1]Sheet1!T171)</f>
        <v>1.498</v>
      </c>
      <c r="T171">
        <f>IF([1]Sheet1!U171="","",[1]Sheet1!U171)</f>
        <v>181</v>
      </c>
      <c r="U171" t="str">
        <f>IF([1]Sheet1!V171="","",[1]Sheet1!V171)</f>
        <v>Short Covering</v>
      </c>
      <c r="V171">
        <f>IF([1]Sheet1!W171="","",[1]Sheet1!W171)</f>
        <v>2520</v>
      </c>
      <c r="W171">
        <f>IF([1]Sheet1!X171="","",[1]Sheet1!X171)</f>
        <v>2500</v>
      </c>
      <c r="X171">
        <f>IF([1]Sheet1!Y171="","",[1]Sheet1!Y171)</f>
        <v>2480</v>
      </c>
      <c r="Y171">
        <f>IF([1]Sheet1!Z171="","",[1]Sheet1!Z171)</f>
        <v>2460</v>
      </c>
      <c r="Z171">
        <f>IF([1]Sheet1!AA171="","",[1]Sheet1!AA171)</f>
        <v>2440</v>
      </c>
      <c r="AA171">
        <f>IF([1]Sheet1!AB171="","",[1]Sheet1!AB171)</f>
        <v>2540</v>
      </c>
      <c r="AB171">
        <f>IF([1]Sheet1!AC171="","",[1]Sheet1!AC171)</f>
        <v>2560</v>
      </c>
      <c r="AC171">
        <f>IF([1]Sheet1!AD171="","",[1]Sheet1!AD171)</f>
        <v>2580</v>
      </c>
      <c r="AD171">
        <f>IF([1]Sheet1!AE171="","",[1]Sheet1!AE171)</f>
        <v>2600</v>
      </c>
      <c r="AE171" t="str">
        <f>IF([1]Sheet1!AF171="","",[1]Sheet1!AF171)</f>
        <v>2,490.40</v>
      </c>
      <c r="AF171" t="str">
        <f>IF([1]Sheet1!AG171="","",[1]Sheet1!AG171)</f>
        <v>2,506.55</v>
      </c>
      <c r="AG171" t="str">
        <f>IF([1]Sheet1!AH171="","",[1]Sheet1!AH171)</f>
        <v>16.15</v>
      </c>
      <c r="AH171" t="str">
        <f>IF([1]Sheet1!AI171="","",[1]Sheet1!AI171)</f>
        <v>0.65</v>
      </c>
      <c r="AI171" t="str">
        <f>IF([1]Sheet1!AJ171="","",[1]Sheet1!AJ171)</f>
        <v>2,506.55</v>
      </c>
      <c r="AJ171">
        <f>IF([1]Sheet1!AK171="","",[1]Sheet1!AK171)</f>
        <v>54</v>
      </c>
      <c r="AK171" t="str">
        <f>IF([1]Sheet1!AL171="","",[1]Sheet1!AL171)</f>
        <v>0.01</v>
      </c>
      <c r="AL171" t="str">
        <f>IF([1]Sheet1!AM171="","",[1]Sheet1!AM171)</f>
        <v>-</v>
      </c>
      <c r="AM171" t="str">
        <f>IF([1]Sheet1!AN171="","",[1]Sheet1!AN171)</f>
        <v>-</v>
      </c>
      <c r="AN171" t="str">
        <f>IF([1]Sheet1!AO171="","",[1]Sheet1!AO171)</f>
        <v>-</v>
      </c>
      <c r="AO171" t="str">
        <f>IF([1]Sheet1!AP171="","",[1]Sheet1!AP171)</f>
        <v>VR172</v>
      </c>
      <c r="AP171" t="b">
        <f>IF([1]Sheet1!AQ171="","",[1]Sheet1!AQ171)</f>
        <v>0</v>
      </c>
      <c r="AQ171">
        <f>IF([1]Sheet1!AR171="","",[1]Sheet1!AR171)</f>
        <v>0</v>
      </c>
      <c r="AR171">
        <f>IF([1]Sheet1!AS171="","",[1]Sheet1!AS171)</f>
        <v>0</v>
      </c>
      <c r="AS171">
        <f>IF([1]Sheet1!AT171="","",[1]Sheet1!AT171)</f>
        <v>0</v>
      </c>
      <c r="AT171">
        <f>IF([1]Sheet1!AU171="","",[1]Sheet1!AU171)</f>
        <v>0</v>
      </c>
      <c r="AU171">
        <f>IF([1]Sheet1!AV171="","",[1]Sheet1!AV171)</f>
        <v>0</v>
      </c>
      <c r="AV171">
        <f>IF([1]Sheet1!AW171="","",[1]Sheet1!AW171)</f>
        <v>0</v>
      </c>
      <c r="AW171">
        <f>IF([1]Sheet1!AX171="","",[1]Sheet1!AX171)</f>
        <v>0</v>
      </c>
      <c r="AX171">
        <f>IF([1]Sheet1!AY171="","",[1]Sheet1!AY171)</f>
        <v>0</v>
      </c>
      <c r="AY171">
        <f>IF([1]Sheet1!AZ171="","",[1]Sheet1!AZ171)</f>
        <v>0</v>
      </c>
      <c r="AZ171" t="b">
        <f>IF([1]Sheet1!BA171="","",[1]Sheet1!BA171)</f>
        <v>0</v>
      </c>
      <c r="BA171" t="b">
        <f>IF([1]Sheet1!BB171="","",[1]Sheet1!BB171)</f>
        <v>0</v>
      </c>
      <c r="BB171" t="b">
        <f>IF([1]Sheet1!BC171="","",[1]Sheet1!BC171)</f>
        <v>0</v>
      </c>
      <c r="BC171" t="b">
        <f>IF([1]Sheet1!BD171="","",[1]Sheet1!BD171)</f>
        <v>0</v>
      </c>
      <c r="BD171">
        <f>IF([1]Sheet1!BE171="","",[1]Sheet1!BE171)</f>
        <v>39.54</v>
      </c>
      <c r="BE171">
        <f>IF([1]Sheet1!BF171="","",[1]Sheet1!BF171)</f>
        <v>41.79</v>
      </c>
      <c r="BF171">
        <f>IF([1]Sheet1!BG171="","",[1]Sheet1!BG171)</f>
        <v>8.74</v>
      </c>
      <c r="BG171">
        <f>IF([1]Sheet1!BH171="","",[1]Sheet1!BH171)</f>
        <v>100</v>
      </c>
      <c r="BH171">
        <f>IF([1]Sheet1!BI171="","",[1]Sheet1!BI171)</f>
        <v>100</v>
      </c>
      <c r="BI171">
        <f>IF([1]Sheet1!BJ171="","",[1]Sheet1!BJ171)</f>
        <v>100</v>
      </c>
      <c r="BJ171" t="b">
        <f>IF([1]Sheet1!BK171="","",[1]Sheet1!BK171)</f>
        <v>1</v>
      </c>
      <c r="BK171">
        <f>IF([1]Sheet1!BL171="","",[1]Sheet1!BL171)</f>
        <v>0.5</v>
      </c>
      <c r="BL171">
        <f>IF([1]Sheet1!BM171="","",[1]Sheet1!BM171)</f>
        <v>21.3</v>
      </c>
      <c r="BM171">
        <f>IF([1]Sheet1!BN171="","",[1]Sheet1!BN171)</f>
        <v>44.03</v>
      </c>
      <c r="BN171" t="str">
        <f>IF([1]Sheet1!BO171="","",[1]Sheet1!BO171)</f>
        <v>2024-01-22</v>
      </c>
      <c r="BO171" t="str">
        <f>IF([1]Sheet1!BP171="","",[1]Sheet1!BP171)</f>
        <v>FMCG</v>
      </c>
      <c r="BP171">
        <f>IF([1]Sheet1!BQ171="","",[1]Sheet1!BQ171)</f>
        <v>2554</v>
      </c>
      <c r="BQ171">
        <f>IF([1]Sheet1!BR171="","",[1]Sheet1!BR171)</f>
        <v>3.66</v>
      </c>
      <c r="BR171">
        <f>IF([1]Sheet1!BS171="","",[1]Sheet1!BS171)</f>
        <v>54</v>
      </c>
      <c r="BS171">
        <f>IF([1]Sheet1!BT171="","",[1]Sheet1!BT171)</f>
        <v>2.16</v>
      </c>
      <c r="BT171" t="b">
        <f>IF([1]Sheet1!BU171="","",[1]Sheet1!BU171)</f>
        <v>1</v>
      </c>
      <c r="BU171" t="b">
        <f>IF([1]Sheet1!BV171="","",[1]Sheet1!BV171)</f>
        <v>1</v>
      </c>
      <c r="BV171" t="str">
        <f>IF([1]Sheet1!BW171="","",[1]Sheet1!BW171)</f>
        <v>BULLISH</v>
      </c>
      <c r="BW171">
        <f>IF([1]Sheet1!BX171="","",[1]Sheet1!BX171)</f>
        <v>1.39</v>
      </c>
      <c r="BX171">
        <f>IF([1]Sheet1!BY171="","",[1]Sheet1!BY171)</f>
        <v>2.46</v>
      </c>
      <c r="BY171">
        <f>IF([1]Sheet1!BZ171="","",[1]Sheet1!BZ171)</f>
        <v>138.77000000000001</v>
      </c>
      <c r="BZ171">
        <f>IF([1]Sheet1!CA171="","",[1]Sheet1!CA171)</f>
        <v>2554</v>
      </c>
      <c r="CA171">
        <f>IF([1]Sheet1!CB171="","",[1]Sheet1!CB171)</f>
        <v>8.7200000000000006</v>
      </c>
      <c r="CB171" t="str">
        <f>IF([1]Sheet1!CC171="","",[1]Sheet1!CC171)</f>
        <v>Long Buildup</v>
      </c>
      <c r="CC171">
        <f>IF([1]Sheet1!CD171="","",[1]Sheet1!CD171)</f>
        <v>2.12</v>
      </c>
      <c r="CD171">
        <f>IF([1]Sheet1!CE171="","",[1]Sheet1!CE171)</f>
        <v>2.16</v>
      </c>
      <c r="CE171">
        <f>IF([1]Sheet1!CF171="","",[1]Sheet1!CF171)</f>
        <v>13.73</v>
      </c>
      <c r="CF171" t="str">
        <f>IF([1]Sheet1!CG171="","",[1]Sheet1!CG171)</f>
        <v>Significant Long Buildup</v>
      </c>
      <c r="CG171">
        <f>IF([1]Sheet1!CH171="","",[1]Sheet1!CH171)</f>
        <v>91.67</v>
      </c>
      <c r="CH171" t="str">
        <f>IF([1]Sheet1!CI171="","",[1]Sheet1!CI171)</f>
        <v>NSE:COLPAL1!</v>
      </c>
      <c r="CI171">
        <f>IF([1]Sheet1!CJ171="","",[1]Sheet1!CJ171)</f>
        <v>54</v>
      </c>
      <c r="CJ171">
        <f>IF([1]Sheet1!CK171="","",[1]Sheet1!CK171)</f>
        <v>2475.35</v>
      </c>
      <c r="CK171">
        <f>IF([1]Sheet1!CL171="","",[1]Sheet1!CL171)</f>
        <v>0</v>
      </c>
      <c r="CL171">
        <f>IF([1]Sheet1!CM171="","",[1]Sheet1!CM171)</f>
        <v>0</v>
      </c>
      <c r="CM171" t="str">
        <f>IF([1]Sheet1!CN171="","",[1]Sheet1!CN171)</f>
        <v>Buy</v>
      </c>
      <c r="CN171" t="str">
        <f>IF([1]Sheet1!CO171="","",[1]Sheet1!CO171)</f>
        <v>LAST_LOSER</v>
      </c>
      <c r="CO171">
        <f>IF([1]Sheet1!CP171="","",[1]Sheet1!CP171)</f>
        <v>6</v>
      </c>
      <c r="CP171">
        <f>IF([1]Sheet1!CQ171="","",[1]Sheet1!CQ171)</f>
        <v>2480</v>
      </c>
      <c r="CQ171" t="str">
        <f>IF([1]Sheet1!CR171="","",[1]Sheet1!CR171)</f>
        <v>BULLISH</v>
      </c>
      <c r="CR171" t="str">
        <f>IF([1]Sheet1!CS171="","",[1]Sheet1!CS171)</f>
        <v>BULLISH</v>
      </c>
      <c r="CS171" t="b">
        <f>IF([1]Sheet1!CT171="","",[1]Sheet1!CT171)</f>
        <v>0</v>
      </c>
      <c r="CT171" t="str">
        <f>IF([1]Sheet1!CU171="","",[1]Sheet1!CU171)</f>
        <v>BULLISH_ALIGNMENT</v>
      </c>
      <c r="CU171" t="str">
        <f>IF([1]Sheet1!CV171="","",[1]Sheet1!CV171)</f>
        <v>BULLISH_ALIGNMENT</v>
      </c>
      <c r="CV171" t="str">
        <f>IF([1]Sheet1!CW171="","",[1]Sheet1!CW171)</f>
        <v>BEARISH</v>
      </c>
      <c r="CW171">
        <f>IF([1]Sheet1!CX171="","",[1]Sheet1!CX171)</f>
        <v>1</v>
      </c>
      <c r="CX171">
        <f>IF([1]Sheet1!CY171="","",[1]Sheet1!CY171)</f>
        <v>1</v>
      </c>
      <c r="CY171" t="b">
        <f>IF([1]Sheet1!CZ171="","",[1]Sheet1!CZ171)</f>
        <v>1</v>
      </c>
      <c r="CZ171">
        <f>IF([1]Sheet1!DA171="","",[1]Sheet1!DA171)</f>
        <v>23.59</v>
      </c>
      <c r="DA171">
        <f>IF([1]Sheet1!DB171="","",[1]Sheet1!DB171)</f>
        <v>22.55</v>
      </c>
      <c r="DB171" t="str">
        <f>IF([1]Sheet1!DC171="","",[1]Sheet1!DC171)</f>
        <v/>
      </c>
      <c r="DC171" t="b">
        <f t="shared" si="8"/>
        <v>0</v>
      </c>
      <c r="DD171" t="b">
        <f t="shared" si="9"/>
        <v>0</v>
      </c>
      <c r="DE171" t="b">
        <f t="shared" si="10"/>
        <v>0</v>
      </c>
      <c r="DF171" t="b">
        <f t="shared" si="11"/>
        <v>0</v>
      </c>
      <c r="DG171" t="str">
        <f>IF([1]Sheet1!DH171="","",[1]Sheet1!DH171)</f>
        <v/>
      </c>
    </row>
    <row r="172" spans="1:111" x14ac:dyDescent="0.25">
      <c r="A172" t="str">
        <f>IF([1]Sheet1!B172="","",[1]Sheet1!B172)</f>
        <v>BANDHANBNK</v>
      </c>
      <c r="B172">
        <f>IF([1]Sheet1!C172="","",[1]Sheet1!C172)</f>
        <v>2500</v>
      </c>
      <c r="C172">
        <f>IF([1]Sheet1!D172="","",[1]Sheet1!D172)</f>
        <v>2.5</v>
      </c>
      <c r="D172">
        <f>IF([1]Sheet1!E172="","",[1]Sheet1!E172)</f>
        <v>100000</v>
      </c>
      <c r="E172" t="str">
        <f>IF([1]Sheet1!F172="","",[1]Sheet1!F172)</f>
        <v>Finance</v>
      </c>
      <c r="F172" t="str">
        <f>IF([1]Sheet1!G172="","",[1]Sheet1!G172)</f>
        <v>Major Banks</v>
      </c>
      <c r="G172" t="str">
        <f>IF([1]Sheet1!H172="","",[1]Sheet1!H172)</f>
        <v xml:space="preserve">BANDHAN BANK LIMITED                </v>
      </c>
      <c r="H172" t="str">
        <f>IF([1]Sheet1!I172="","",[1]Sheet1!I172)</f>
        <v>BANDHANBNK</v>
      </c>
      <c r="I172" t="str">
        <f>IF([1]Sheet1!J172="","",[1]Sheet1!J172)</f>
        <v>NSE:BANDHANBNK!1</v>
      </c>
      <c r="J172" t="str">
        <f>IF([1]Sheet1!K172="","",[1]Sheet1!K172)</f>
        <v>Bandhan Bank Ltd.</v>
      </c>
      <c r="K172" t="str">
        <f>IF([1]Sheet1!L172="","",[1]Sheet1!L172)</f>
        <v>#00a25b72</v>
      </c>
      <c r="L172">
        <f>IF([1]Sheet1!M172="","",[1]Sheet1!M172)</f>
        <v>229.85</v>
      </c>
      <c r="M172">
        <f>IF([1]Sheet1!N172="","",[1]Sheet1!N172)</f>
        <v>1.5911602</v>
      </c>
      <c r="N172">
        <f>IF([1]Sheet1!O172="","",[1]Sheet1!O172)</f>
        <v>3.6</v>
      </c>
      <c r="O172">
        <f>IF([1]Sheet1!P172="","",[1]Sheet1!P172)</f>
        <v>70312500</v>
      </c>
      <c r="P172">
        <f>IF([1]Sheet1!Q172="","",[1]Sheet1!Q172)</f>
        <v>-23.693635</v>
      </c>
      <c r="Q172">
        <f>IF([1]Sheet1!R172="","",[1]Sheet1!R172)</f>
        <v>-21832500</v>
      </c>
      <c r="R172">
        <f>IF([1]Sheet1!S172="","",[1]Sheet1!S172)</f>
        <v>15262</v>
      </c>
      <c r="S172">
        <f>IF([1]Sheet1!T172="","",[1]Sheet1!T172)</f>
        <v>1.5911602</v>
      </c>
      <c r="T172">
        <f>IF([1]Sheet1!U172="","",[1]Sheet1!U172)</f>
        <v>14773</v>
      </c>
      <c r="U172" t="str">
        <f>IF([1]Sheet1!V172="","",[1]Sheet1!V172)</f>
        <v>Short Covering</v>
      </c>
      <c r="V172">
        <f>IF([1]Sheet1!W172="","",[1]Sheet1!W172)</f>
        <v>227.5</v>
      </c>
      <c r="W172">
        <f>IF([1]Sheet1!X172="","",[1]Sheet1!X172)</f>
        <v>225</v>
      </c>
      <c r="X172">
        <f>IF([1]Sheet1!Y172="","",[1]Sheet1!Y172)</f>
        <v>222.5</v>
      </c>
      <c r="Y172">
        <f>IF([1]Sheet1!Z172="","",[1]Sheet1!Z172)</f>
        <v>220</v>
      </c>
      <c r="Z172">
        <f>IF([1]Sheet1!AA172="","",[1]Sheet1!AA172)</f>
        <v>217.5</v>
      </c>
      <c r="AA172">
        <f>IF([1]Sheet1!AB172="","",[1]Sheet1!AB172)</f>
        <v>230</v>
      </c>
      <c r="AB172">
        <f>IF([1]Sheet1!AC172="","",[1]Sheet1!AC172)</f>
        <v>232.5</v>
      </c>
      <c r="AC172">
        <f>IF([1]Sheet1!AD172="","",[1]Sheet1!AD172)</f>
        <v>235</v>
      </c>
      <c r="AD172">
        <f>IF([1]Sheet1!AE172="","",[1]Sheet1!AE172)</f>
        <v>237.5</v>
      </c>
      <c r="AE172" t="str">
        <f>IF([1]Sheet1!AF172="","",[1]Sheet1!AF172)</f>
        <v>226.20</v>
      </c>
      <c r="AF172" t="str">
        <f>IF([1]Sheet1!AG172="","",[1]Sheet1!AG172)</f>
        <v>228.05</v>
      </c>
      <c r="AG172" t="str">
        <f>IF([1]Sheet1!AH172="","",[1]Sheet1!AH172)</f>
        <v>1.85</v>
      </c>
      <c r="AH172" t="str">
        <f>IF([1]Sheet1!AI172="","",[1]Sheet1!AI172)</f>
        <v>0.82</v>
      </c>
      <c r="AI172" t="str">
        <f>IF([1]Sheet1!AJ172="","",[1]Sheet1!AJ172)</f>
        <v>228.05</v>
      </c>
      <c r="AJ172">
        <f>IF([1]Sheet1!AK172="","",[1]Sheet1!AK172)</f>
        <v>29974</v>
      </c>
      <c r="AK172" t="str">
        <f>IF([1]Sheet1!AL172="","",[1]Sheet1!AL172)</f>
        <v>0.68</v>
      </c>
      <c r="AL172" t="str">
        <f>IF([1]Sheet1!AM172="","",[1]Sheet1!AM172)</f>
        <v>-</v>
      </c>
      <c r="AM172" t="str">
        <f>IF([1]Sheet1!AN172="","",[1]Sheet1!AN172)</f>
        <v>-</v>
      </c>
      <c r="AN172" t="str">
        <f>IF([1]Sheet1!AO172="","",[1]Sheet1!AO172)</f>
        <v>-</v>
      </c>
      <c r="AO172" t="str">
        <f>IF([1]Sheet1!AP172="","",[1]Sheet1!AP172)</f>
        <v>VR26</v>
      </c>
      <c r="AP172" t="b">
        <f>IF([1]Sheet1!AQ172="","",[1]Sheet1!AQ172)</f>
        <v>0</v>
      </c>
      <c r="AQ172">
        <f>IF([1]Sheet1!AR172="","",[1]Sheet1!AR172)</f>
        <v>0</v>
      </c>
      <c r="AR172">
        <f>IF([1]Sheet1!AS172="","",[1]Sheet1!AS172)</f>
        <v>0</v>
      </c>
      <c r="AS172">
        <f>IF([1]Sheet1!AT172="","",[1]Sheet1!AT172)</f>
        <v>0</v>
      </c>
      <c r="AT172">
        <f>IF([1]Sheet1!AU172="","",[1]Sheet1!AU172)</f>
        <v>0</v>
      </c>
      <c r="AU172">
        <f>IF([1]Sheet1!AV172="","",[1]Sheet1!AV172)</f>
        <v>0</v>
      </c>
      <c r="AV172">
        <f>IF([1]Sheet1!AW172="","",[1]Sheet1!AW172)</f>
        <v>0</v>
      </c>
      <c r="AW172">
        <f>IF([1]Sheet1!AX172="","",[1]Sheet1!AX172)</f>
        <v>0</v>
      </c>
      <c r="AX172">
        <f>IF([1]Sheet1!AY172="","",[1]Sheet1!AY172)</f>
        <v>0</v>
      </c>
      <c r="AY172">
        <f>IF([1]Sheet1!AZ172="","",[1]Sheet1!AZ172)</f>
        <v>0</v>
      </c>
      <c r="AZ172" t="b">
        <f>IF([1]Sheet1!BA172="","",[1]Sheet1!BA172)</f>
        <v>0</v>
      </c>
      <c r="BA172" t="b">
        <f>IF([1]Sheet1!BB172="","",[1]Sheet1!BB172)</f>
        <v>0</v>
      </c>
      <c r="BB172" t="b">
        <f>IF([1]Sheet1!BC172="","",[1]Sheet1!BC172)</f>
        <v>0</v>
      </c>
      <c r="BC172" t="b">
        <f>IF([1]Sheet1!BD172="","",[1]Sheet1!BD172)</f>
        <v>0</v>
      </c>
      <c r="BD172">
        <f>IF([1]Sheet1!BE172="","",[1]Sheet1!BE172)</f>
        <v>49.24</v>
      </c>
      <c r="BE172">
        <f>IF([1]Sheet1!BF172="","",[1]Sheet1!BF172)</f>
        <v>44.64</v>
      </c>
      <c r="BF172">
        <f>IF([1]Sheet1!BG172="","",[1]Sheet1!BG172)</f>
        <v>-8.0500000000000007</v>
      </c>
      <c r="BG172">
        <f>IF([1]Sheet1!BH172="","",[1]Sheet1!BH172)</f>
        <v>89.92</v>
      </c>
      <c r="BH172">
        <f>IF([1]Sheet1!BI172="","",[1]Sheet1!BI172)</f>
        <v>84.13</v>
      </c>
      <c r="BI172">
        <f>IF([1]Sheet1!BJ172="","",[1]Sheet1!BJ172)</f>
        <v>68.95</v>
      </c>
      <c r="BJ172" t="b">
        <f>IF([1]Sheet1!BK172="","",[1]Sheet1!BK172)</f>
        <v>1</v>
      </c>
      <c r="BK172">
        <f>IF([1]Sheet1!BL172="","",[1]Sheet1!BL172)</f>
        <v>0.59</v>
      </c>
      <c r="BL172">
        <f>IF([1]Sheet1!BM172="","",[1]Sheet1!BM172)</f>
        <v>-2.5099999999999998</v>
      </c>
      <c r="BM172">
        <f>IF([1]Sheet1!BN172="","",[1]Sheet1!BN172)</f>
        <v>40.049999999999997</v>
      </c>
      <c r="BN172">
        <f>IF([1]Sheet1!BO172="","",[1]Sheet1!BO172)</f>
        <v>0</v>
      </c>
      <c r="BO172" t="str">
        <f>IF([1]Sheet1!BP172="","",[1]Sheet1!BP172)</f>
        <v>FINANCIAL SERVICES</v>
      </c>
      <c r="BP172">
        <f>IF([1]Sheet1!BQ172="","",[1]Sheet1!BQ172)</f>
        <v>229.45</v>
      </c>
      <c r="BQ172">
        <f>IF([1]Sheet1!BR172="","",[1]Sheet1!BR172)</f>
        <v>3.18</v>
      </c>
      <c r="BR172">
        <f>IF([1]Sheet1!BS172="","",[1]Sheet1!BS172)</f>
        <v>3.2</v>
      </c>
      <c r="BS172">
        <f>IF([1]Sheet1!BT172="","",[1]Sheet1!BT172)</f>
        <v>1.41</v>
      </c>
      <c r="BT172" t="b">
        <f>IF([1]Sheet1!BU172="","",[1]Sheet1!BU172)</f>
        <v>1</v>
      </c>
      <c r="BU172" t="b">
        <f>IF([1]Sheet1!BV172="","",[1]Sheet1!BV172)</f>
        <v>0</v>
      </c>
      <c r="BV172" t="str">
        <f>IF([1]Sheet1!BW172="","",[1]Sheet1!BW172)</f>
        <v>BULLISH</v>
      </c>
      <c r="BW172">
        <f>IF([1]Sheet1!BX172="","",[1]Sheet1!BX172)</f>
        <v>20.78</v>
      </c>
      <c r="BX172">
        <f>IF([1]Sheet1!BY172="","",[1]Sheet1!BY172)</f>
        <v>-0.84</v>
      </c>
      <c r="BY172">
        <f>IF([1]Sheet1!BZ172="","",[1]Sheet1!BZ172)</f>
        <v>3582.29</v>
      </c>
      <c r="BZ172">
        <f>IF([1]Sheet1!CA172="","",[1]Sheet1!CA172)</f>
        <v>229.45</v>
      </c>
      <c r="CA172">
        <f>IF([1]Sheet1!CB172="","",[1]Sheet1!CB172)</f>
        <v>-8.0500000000000007</v>
      </c>
      <c r="CB172" t="str">
        <f>IF([1]Sheet1!CC172="","",[1]Sheet1!CC172)</f>
        <v>Short Buildup</v>
      </c>
      <c r="CC172">
        <f>IF([1]Sheet1!CD172="","",[1]Sheet1!CD172)</f>
        <v>28.37</v>
      </c>
      <c r="CD172">
        <f>IF([1]Sheet1!CE172="","",[1]Sheet1!CE172)</f>
        <v>1.41</v>
      </c>
      <c r="CE172">
        <f>IF([1]Sheet1!CF172="","",[1]Sheet1!CF172)</f>
        <v>4286.2700000000004</v>
      </c>
      <c r="CF172" t="str">
        <f>IF([1]Sheet1!CG172="","",[1]Sheet1!CG172)</f>
        <v>Significant Long Buildup</v>
      </c>
      <c r="CG172">
        <f>IF([1]Sheet1!CH172="","",[1]Sheet1!CH172)</f>
        <v>98.02</v>
      </c>
      <c r="CH172" t="str">
        <f>IF([1]Sheet1!CI172="","",[1]Sheet1!CI172)</f>
        <v>NSE:BANDHANBNK1!</v>
      </c>
      <c r="CI172">
        <f>IF([1]Sheet1!CJ172="","",[1]Sheet1!CJ172)</f>
        <v>111</v>
      </c>
      <c r="CJ172">
        <f>IF([1]Sheet1!CK172="","",[1]Sheet1!CK172)</f>
        <v>245.7</v>
      </c>
      <c r="CK172">
        <f>IF([1]Sheet1!CL172="","",[1]Sheet1!CL172)</f>
        <v>314</v>
      </c>
      <c r="CL172">
        <f>IF([1]Sheet1!CM172="","",[1]Sheet1!CM172)</f>
        <v>220.55</v>
      </c>
      <c r="CM172" t="str">
        <f>IF([1]Sheet1!CN172="","",[1]Sheet1!CN172)</f>
        <v>Buy</v>
      </c>
      <c r="CN172" t="str">
        <f>IF([1]Sheet1!CO172="","",[1]Sheet1!CO172)</f>
        <v>LAST_LOSER</v>
      </c>
      <c r="CO172">
        <f>IF([1]Sheet1!CP172="","",[1]Sheet1!CP172)</f>
        <v>6</v>
      </c>
      <c r="CP172">
        <f>IF([1]Sheet1!CQ172="","",[1]Sheet1!CQ172)</f>
        <v>225</v>
      </c>
      <c r="CQ172" t="str">
        <f>IF([1]Sheet1!CR172="","",[1]Sheet1!CR172)</f>
        <v>BEARISH</v>
      </c>
      <c r="CR172" t="str">
        <f>IF([1]Sheet1!CS172="","",[1]Sheet1!CS172)</f>
        <v>BULLISH</v>
      </c>
      <c r="CS172" t="b">
        <f>IF([1]Sheet1!CT172="","",[1]Sheet1!CT172)</f>
        <v>0</v>
      </c>
      <c r="CT172" t="str">
        <f>IF([1]Sheet1!CU172="","",[1]Sheet1!CU172)</f>
        <v>na</v>
      </c>
      <c r="CU172" t="str">
        <f>IF([1]Sheet1!CV172="","",[1]Sheet1!CV172)</f>
        <v>BULLISH_ALIGNMENT</v>
      </c>
      <c r="CV172" t="str">
        <f>IF([1]Sheet1!CW172="","",[1]Sheet1!CW172)</f>
        <v>BULLISH</v>
      </c>
      <c r="CW172">
        <f>IF([1]Sheet1!CX172="","",[1]Sheet1!CX172)</f>
        <v>19</v>
      </c>
      <c r="CX172">
        <f>IF([1]Sheet1!CY172="","",[1]Sheet1!CY172)</f>
        <v>41</v>
      </c>
      <c r="CY172" t="b">
        <f>IF([1]Sheet1!CZ172="","",[1]Sheet1!CZ172)</f>
        <v>0</v>
      </c>
      <c r="CZ172">
        <f>IF([1]Sheet1!DA172="","",[1]Sheet1!DA172)</f>
        <v>84.13</v>
      </c>
      <c r="DA172">
        <f>IF([1]Sheet1!DB172="","",[1]Sheet1!DB172)</f>
        <v>79.67</v>
      </c>
      <c r="DB172" t="str">
        <f>IF([1]Sheet1!DC172="","",[1]Sheet1!DC172)</f>
        <v>POTENTIAL_ENTRANT</v>
      </c>
      <c r="DC172" t="b">
        <f t="shared" si="8"/>
        <v>0</v>
      </c>
      <c r="DD172" t="b">
        <f t="shared" si="9"/>
        <v>0</v>
      </c>
      <c r="DE172" t="b">
        <f t="shared" si="10"/>
        <v>0</v>
      </c>
      <c r="DF172" t="b">
        <f t="shared" si="11"/>
        <v>0</v>
      </c>
      <c r="DG172" t="str">
        <f>IF([1]Sheet1!DH172="","",[1]Sheet1!DH172)</f>
        <v/>
      </c>
    </row>
    <row r="173" spans="1:111" x14ac:dyDescent="0.25">
      <c r="A173" t="str">
        <f>IF([1]Sheet1!B173="","",[1]Sheet1!B173)</f>
        <v>RBLBANK</v>
      </c>
      <c r="B173">
        <f>IF([1]Sheet1!C173="","",[1]Sheet1!C173)</f>
        <v>2500</v>
      </c>
      <c r="C173">
        <f>IF([1]Sheet1!D173="","",[1]Sheet1!D173)</f>
        <v>5</v>
      </c>
      <c r="D173">
        <f>IF([1]Sheet1!E173="","",[1]Sheet1!E173)</f>
        <v>100000</v>
      </c>
      <c r="E173" t="str">
        <f>IF([1]Sheet1!F173="","",[1]Sheet1!F173)</f>
        <v>Finance</v>
      </c>
      <c r="F173" t="str">
        <f>IF([1]Sheet1!G173="","",[1]Sheet1!G173)</f>
        <v>Major Banks</v>
      </c>
      <c r="G173" t="str">
        <f>IF([1]Sheet1!H173="","",[1]Sheet1!H173)</f>
        <v xml:space="preserve">RBL BANK LIMITED                    </v>
      </c>
      <c r="H173" t="str">
        <f>IF([1]Sheet1!I173="","",[1]Sheet1!I173)</f>
        <v>RBLBANK</v>
      </c>
      <c r="I173" t="str">
        <f>IF([1]Sheet1!J173="","",[1]Sheet1!J173)</f>
        <v>NSE:RBLBANK!1</v>
      </c>
      <c r="J173" t="str">
        <f>IF([1]Sheet1!K173="","",[1]Sheet1!K173)</f>
        <v>RBL Bank Ltd.</v>
      </c>
      <c r="K173" t="str">
        <f>IF([1]Sheet1!L173="","",[1]Sheet1!L173)</f>
        <v>#00a25b7a</v>
      </c>
      <c r="L173">
        <f>IF([1]Sheet1!M173="","",[1]Sheet1!M173)</f>
        <v>268.7</v>
      </c>
      <c r="M173">
        <f>IF([1]Sheet1!N173="","",[1]Sheet1!N173)</f>
        <v>1.780303</v>
      </c>
      <c r="N173">
        <f>IF([1]Sheet1!O173="","",[1]Sheet1!O173)</f>
        <v>4.7</v>
      </c>
      <c r="O173">
        <f>IF([1]Sheet1!P173="","",[1]Sheet1!P173)</f>
        <v>29315000</v>
      </c>
      <c r="P173">
        <f>IF([1]Sheet1!Q173="","",[1]Sheet1!Q173)</f>
        <v>-12.7140092</v>
      </c>
      <c r="Q173">
        <f>IF([1]Sheet1!R173="","",[1]Sheet1!R173)</f>
        <v>-4270000</v>
      </c>
      <c r="R173">
        <f>IF([1]Sheet1!S173="","",[1]Sheet1!S173)</f>
        <v>1906</v>
      </c>
      <c r="S173">
        <f>IF([1]Sheet1!T173="","",[1]Sheet1!T173)</f>
        <v>1.780303</v>
      </c>
      <c r="T173">
        <f>IF([1]Sheet1!U173="","",[1]Sheet1!U173)</f>
        <v>-15804</v>
      </c>
      <c r="U173" t="str">
        <f>IF([1]Sheet1!V173="","",[1]Sheet1!V173)</f>
        <v>Short Covering</v>
      </c>
      <c r="V173">
        <f>IF([1]Sheet1!W173="","",[1]Sheet1!W173)</f>
        <v>265</v>
      </c>
      <c r="W173">
        <f>IF([1]Sheet1!X173="","",[1]Sheet1!X173)</f>
        <v>260</v>
      </c>
      <c r="X173">
        <f>IF([1]Sheet1!Y173="","",[1]Sheet1!Y173)</f>
        <v>255</v>
      </c>
      <c r="Y173">
        <f>IF([1]Sheet1!Z173="","",[1]Sheet1!Z173)</f>
        <v>250</v>
      </c>
      <c r="Z173">
        <f>IF([1]Sheet1!AA173="","",[1]Sheet1!AA173)</f>
        <v>245</v>
      </c>
      <c r="AA173">
        <f>IF([1]Sheet1!AB173="","",[1]Sheet1!AB173)</f>
        <v>270</v>
      </c>
      <c r="AB173">
        <f>IF([1]Sheet1!AC173="","",[1]Sheet1!AC173)</f>
        <v>275</v>
      </c>
      <c r="AC173">
        <f>IF([1]Sheet1!AD173="","",[1]Sheet1!AD173)</f>
        <v>280</v>
      </c>
      <c r="AD173">
        <f>IF([1]Sheet1!AE173="","",[1]Sheet1!AE173)</f>
        <v>285</v>
      </c>
      <c r="AE173" t="str">
        <f>IF([1]Sheet1!AF173="","",[1]Sheet1!AF173)</f>
        <v>265.25</v>
      </c>
      <c r="AF173" t="str">
        <f>IF([1]Sheet1!AG173="","",[1]Sheet1!AG173)</f>
        <v>264.00</v>
      </c>
      <c r="AG173" t="str">
        <f>IF([1]Sheet1!AH173="","",[1]Sheet1!AH173)</f>
        <v>-1.25</v>
      </c>
      <c r="AH173" t="str">
        <f>IF([1]Sheet1!AI173="","",[1]Sheet1!AI173)</f>
        <v>-0.47</v>
      </c>
      <c r="AI173" t="str">
        <f>IF([1]Sheet1!AJ173="","",[1]Sheet1!AJ173)</f>
        <v>264.00</v>
      </c>
      <c r="AJ173">
        <f>IF([1]Sheet1!AK173="","",[1]Sheet1!AK173)</f>
        <v>204325</v>
      </c>
      <c r="AK173" t="str">
        <f>IF([1]Sheet1!AL173="","",[1]Sheet1!AL173)</f>
        <v>5.39</v>
      </c>
      <c r="AL173" t="str">
        <f>IF([1]Sheet1!AM173="","",[1]Sheet1!AM173)</f>
        <v>-</v>
      </c>
      <c r="AM173" t="str">
        <f>IF([1]Sheet1!AN173="","",[1]Sheet1!AN173)</f>
        <v>-</v>
      </c>
      <c r="AN173" t="str">
        <f>IF([1]Sheet1!AO173="","",[1]Sheet1!AO173)</f>
        <v>-</v>
      </c>
      <c r="AO173" t="str">
        <f>IF([1]Sheet1!AP173="","",[1]Sheet1!AP173)</f>
        <v>VR3</v>
      </c>
      <c r="AP173" t="b">
        <f>IF([1]Sheet1!AQ173="","",[1]Sheet1!AQ173)</f>
        <v>1</v>
      </c>
      <c r="AQ173">
        <f>IF([1]Sheet1!AR173="","",[1]Sheet1!AR173)</f>
        <v>0</v>
      </c>
      <c r="AR173">
        <f>IF([1]Sheet1!AS173="","",[1]Sheet1!AS173)</f>
        <v>0</v>
      </c>
      <c r="AS173">
        <f>IF([1]Sheet1!AT173="","",[1]Sheet1!AT173)</f>
        <v>0</v>
      </c>
      <c r="AT173">
        <f>IF([1]Sheet1!AU173="","",[1]Sheet1!AU173)</f>
        <v>0</v>
      </c>
      <c r="AU173">
        <f>IF([1]Sheet1!AV173="","",[1]Sheet1!AV173)</f>
        <v>0</v>
      </c>
      <c r="AV173">
        <f>IF([1]Sheet1!AW173="","",[1]Sheet1!AW173)</f>
        <v>0</v>
      </c>
      <c r="AW173">
        <f>IF([1]Sheet1!AX173="","",[1]Sheet1!AX173)</f>
        <v>0</v>
      </c>
      <c r="AX173">
        <f>IF([1]Sheet1!AY173="","",[1]Sheet1!AY173)</f>
        <v>0</v>
      </c>
      <c r="AY173">
        <f>IF([1]Sheet1!AZ173="","",[1]Sheet1!AZ173)</f>
        <v>0</v>
      </c>
      <c r="AZ173" t="b">
        <f>IF([1]Sheet1!BA173="","",[1]Sheet1!BA173)</f>
        <v>0</v>
      </c>
      <c r="BA173" t="b">
        <f>IF([1]Sheet1!BB173="","",[1]Sheet1!BB173)</f>
        <v>0</v>
      </c>
      <c r="BB173" t="b">
        <f>IF([1]Sheet1!BC173="","",[1]Sheet1!BC173)</f>
        <v>0</v>
      </c>
      <c r="BC173" t="b">
        <f>IF([1]Sheet1!BD173="","",[1]Sheet1!BD173)</f>
        <v>0</v>
      </c>
      <c r="BD173">
        <f>IF([1]Sheet1!BE173="","",[1]Sheet1!BE173)</f>
        <v>66.8</v>
      </c>
      <c r="BE173">
        <f>IF([1]Sheet1!BF173="","",[1]Sheet1!BF173)</f>
        <v>56.39</v>
      </c>
      <c r="BF173">
        <f>IF([1]Sheet1!BG173="","",[1]Sheet1!BG173)</f>
        <v>-37.799999999999997</v>
      </c>
      <c r="BG173">
        <f>IF([1]Sheet1!BH173="","",[1]Sheet1!BH173)</f>
        <v>96.77</v>
      </c>
      <c r="BH173">
        <f>IF([1]Sheet1!BI173="","",[1]Sheet1!BI173)</f>
        <v>92.06</v>
      </c>
      <c r="BI173">
        <f>IF([1]Sheet1!BJ173="","",[1]Sheet1!BJ173)</f>
        <v>41.94</v>
      </c>
      <c r="BJ173" t="b">
        <f>IF([1]Sheet1!BK173="","",[1]Sheet1!BK173)</f>
        <v>1</v>
      </c>
      <c r="BK173">
        <f>IF([1]Sheet1!BL173="","",[1]Sheet1!BL173)</f>
        <v>0.42</v>
      </c>
      <c r="BL173">
        <f>IF([1]Sheet1!BM173="","",[1]Sheet1!BM173)</f>
        <v>4.2</v>
      </c>
      <c r="BM173">
        <f>IF([1]Sheet1!BN173="","",[1]Sheet1!BN173)</f>
        <v>45.98</v>
      </c>
      <c r="BN173">
        <f>IF([1]Sheet1!BO173="","",[1]Sheet1!BO173)</f>
        <v>0</v>
      </c>
      <c r="BO173" t="str">
        <f>IF([1]Sheet1!BP173="","",[1]Sheet1!BP173)</f>
        <v>FINANCIAL SERVICES</v>
      </c>
      <c r="BP173">
        <f>IF([1]Sheet1!BQ173="","",[1]Sheet1!BQ173)</f>
        <v>268.14999999999998</v>
      </c>
      <c r="BQ173">
        <f>IF([1]Sheet1!BR173="","",[1]Sheet1!BR173)</f>
        <v>3.52</v>
      </c>
      <c r="BR173">
        <f>IF([1]Sheet1!BS173="","",[1]Sheet1!BS173)</f>
        <v>4.1500000000000004</v>
      </c>
      <c r="BS173">
        <f>IF([1]Sheet1!BT173="","",[1]Sheet1!BT173)</f>
        <v>1.57</v>
      </c>
      <c r="BT173" t="b">
        <f>IF([1]Sheet1!BU173="","",[1]Sheet1!BU173)</f>
        <v>1</v>
      </c>
      <c r="BU173" t="b">
        <f>IF([1]Sheet1!BV173="","",[1]Sheet1!BV173)</f>
        <v>0</v>
      </c>
      <c r="BV173" t="str">
        <f>IF([1]Sheet1!BW173="","",[1]Sheet1!BW173)</f>
        <v>BEARISH</v>
      </c>
      <c r="BW173">
        <f>IF([1]Sheet1!BX173="","",[1]Sheet1!BX173)</f>
        <v>8.08</v>
      </c>
      <c r="BX173">
        <f>IF([1]Sheet1!BY173="","",[1]Sheet1!BY173)</f>
        <v>-8.5299999999999994</v>
      </c>
      <c r="BY173">
        <f>IF([1]Sheet1!BZ173="","",[1]Sheet1!BZ173)</f>
        <v>16.25</v>
      </c>
      <c r="BZ173">
        <f>IF([1]Sheet1!CA173="","",[1]Sheet1!CA173)</f>
        <v>268.14999999999998</v>
      </c>
      <c r="CA173">
        <f>IF([1]Sheet1!CB173="","",[1]Sheet1!CB173)</f>
        <v>-37.799999999999997</v>
      </c>
      <c r="CB173" t="str">
        <f>IF([1]Sheet1!CC173="","",[1]Sheet1!CC173)</f>
        <v>Significant Short Buildup</v>
      </c>
      <c r="CC173">
        <f>IF([1]Sheet1!CD173="","",[1]Sheet1!CD173)</f>
        <v>-6.89</v>
      </c>
      <c r="CD173">
        <f>IF([1]Sheet1!CE173="","",[1]Sheet1!CE173)</f>
        <v>1.57</v>
      </c>
      <c r="CE173">
        <f>IF([1]Sheet1!CF173="","",[1]Sheet1!CF173)</f>
        <v>-90.91</v>
      </c>
      <c r="CF173" t="str">
        <f>IF([1]Sheet1!CG173="","",[1]Sheet1!CG173)</f>
        <v>Short Covering</v>
      </c>
      <c r="CG173">
        <f>IF([1]Sheet1!CH173="","",[1]Sheet1!CH173)</f>
        <v>97.62</v>
      </c>
      <c r="CH173" t="str">
        <f>IF([1]Sheet1!CI173="","",[1]Sheet1!CI173)</f>
        <v>NSE:RBLBANK1!</v>
      </c>
      <c r="CI173">
        <f>IF([1]Sheet1!CJ173="","",[1]Sheet1!CJ173)</f>
        <v>27</v>
      </c>
      <c r="CJ173">
        <f>IF([1]Sheet1!CK173="","",[1]Sheet1!CK173)</f>
        <v>291.14999999999998</v>
      </c>
      <c r="CK173">
        <f>IF([1]Sheet1!CL173="","",[1]Sheet1!CL173)</f>
        <v>248</v>
      </c>
      <c r="CL173">
        <f>IF([1]Sheet1!CM173="","",[1]Sheet1!CM173)</f>
        <v>234.55</v>
      </c>
      <c r="CM173" t="str">
        <f>IF([1]Sheet1!CN173="","",[1]Sheet1!CN173)</f>
        <v>Sell</v>
      </c>
      <c r="CN173" t="str">
        <f>IF([1]Sheet1!CO173="","",[1]Sheet1!CO173)</f>
        <v>LAST_LOSER</v>
      </c>
      <c r="CO173">
        <f>IF([1]Sheet1!CP173="","",[1]Sheet1!CP173)</f>
        <v>32</v>
      </c>
      <c r="CP173">
        <f>IF([1]Sheet1!CQ173="","",[1]Sheet1!CQ173)</f>
        <v>295</v>
      </c>
      <c r="CQ173" t="str">
        <f>IF([1]Sheet1!CR173="","",[1]Sheet1!CR173)</f>
        <v>BEARISH</v>
      </c>
      <c r="CR173" t="str">
        <f>IF([1]Sheet1!CS173="","",[1]Sheet1!CS173)</f>
        <v>BULLISH</v>
      </c>
      <c r="CS173" t="b">
        <f>IF([1]Sheet1!CT173="","",[1]Sheet1!CT173)</f>
        <v>1</v>
      </c>
      <c r="CT173" t="str">
        <f>IF([1]Sheet1!CU173="","",[1]Sheet1!CU173)</f>
        <v>BEARISH_ALIGNMENT</v>
      </c>
      <c r="CU173" t="str">
        <f>IF([1]Sheet1!CV173="","",[1]Sheet1!CV173)</f>
        <v>na</v>
      </c>
      <c r="CV173" t="str">
        <f>IF([1]Sheet1!CW173="","",[1]Sheet1!CW173)</f>
        <v>BULLISH</v>
      </c>
      <c r="CW173">
        <f>IF([1]Sheet1!CX173="","",[1]Sheet1!CX173)</f>
        <v>5</v>
      </c>
      <c r="CX173">
        <f>IF([1]Sheet1!CY173="","",[1]Sheet1!CY173)</f>
        <v>49</v>
      </c>
      <c r="CY173" t="b">
        <f>IF([1]Sheet1!CZ173="","",[1]Sheet1!CZ173)</f>
        <v>0</v>
      </c>
      <c r="CZ173">
        <f>IF([1]Sheet1!DA173="","",[1]Sheet1!DA173)</f>
        <v>90.97</v>
      </c>
      <c r="DA173">
        <f>IF([1]Sheet1!DB173="","",[1]Sheet1!DB173)</f>
        <v>104.52</v>
      </c>
      <c r="DB173" t="str">
        <f>IF([1]Sheet1!DC173="","",[1]Sheet1!DC173)</f>
        <v>BANNED</v>
      </c>
      <c r="DC173" t="b">
        <f t="shared" si="8"/>
        <v>0</v>
      </c>
      <c r="DD173" t="b">
        <f t="shared" si="9"/>
        <v>0</v>
      </c>
      <c r="DE173" t="b">
        <f t="shared" si="10"/>
        <v>0</v>
      </c>
      <c r="DF173" t="b">
        <f t="shared" si="11"/>
        <v>0</v>
      </c>
      <c r="DG173" t="str">
        <f>IF([1]Sheet1!DH173="","",[1]Sheet1!DH173)</f>
        <v/>
      </c>
    </row>
    <row r="174" spans="1:111" x14ac:dyDescent="0.25">
      <c r="A174" t="str">
        <f>IF([1]Sheet1!B174="","",[1]Sheet1!B174)</f>
        <v>CANBK</v>
      </c>
      <c r="B174">
        <f>IF([1]Sheet1!C174="","",[1]Sheet1!C174)</f>
        <v>2700</v>
      </c>
      <c r="C174">
        <f>IF([1]Sheet1!D174="","",[1]Sheet1!D174)</f>
        <v>5</v>
      </c>
      <c r="D174">
        <f>IF([1]Sheet1!E174="","",[1]Sheet1!E174)</f>
        <v>54000</v>
      </c>
      <c r="E174" t="str">
        <f>IF([1]Sheet1!F174="","",[1]Sheet1!F174)</f>
        <v>Finance</v>
      </c>
      <c r="F174" t="str">
        <f>IF([1]Sheet1!G174="","",[1]Sheet1!G174)</f>
        <v>Regional Banks</v>
      </c>
      <c r="G174" t="str">
        <f>IF([1]Sheet1!H174="","",[1]Sheet1!H174)</f>
        <v xml:space="preserve">CANARA BANK                         </v>
      </c>
      <c r="H174" t="str">
        <f>IF([1]Sheet1!I174="","",[1]Sheet1!I174)</f>
        <v>CANBK</v>
      </c>
      <c r="I174" t="str">
        <f>IF([1]Sheet1!J174="","",[1]Sheet1!J174)</f>
        <v>NSE:CANBK!1</v>
      </c>
      <c r="J174" t="str">
        <f>IF([1]Sheet1!K174="","",[1]Sheet1!K174)</f>
        <v>Canara Bank</v>
      </c>
      <c r="K174" t="str">
        <f>IF([1]Sheet1!L174="","",[1]Sheet1!L174)</f>
        <v>#00a25b81</v>
      </c>
      <c r="L174">
        <f>IF([1]Sheet1!M174="","",[1]Sheet1!M174)</f>
        <v>476.95</v>
      </c>
      <c r="M174">
        <f>IF([1]Sheet1!N174="","",[1]Sheet1!N174)</f>
        <v>1.9559641000000001</v>
      </c>
      <c r="N174">
        <f>IF([1]Sheet1!O174="","",[1]Sheet1!O174)</f>
        <v>9.15</v>
      </c>
      <c r="O174">
        <f>IF([1]Sheet1!P174="","",[1]Sheet1!P174)</f>
        <v>38696400</v>
      </c>
      <c r="P174">
        <f>IF([1]Sheet1!Q174="","",[1]Sheet1!Q174)</f>
        <v>-6.3879817000000001</v>
      </c>
      <c r="Q174">
        <f>IF([1]Sheet1!R174="","",[1]Sheet1!R174)</f>
        <v>-2640600</v>
      </c>
      <c r="R174">
        <f>IF([1]Sheet1!S174="","",[1]Sheet1!S174)</f>
        <v>7097</v>
      </c>
      <c r="S174">
        <f>IF([1]Sheet1!T174="","",[1]Sheet1!T174)</f>
        <v>1.9559641000000001</v>
      </c>
      <c r="T174">
        <f>IF([1]Sheet1!U174="","",[1]Sheet1!U174)</f>
        <v>-599</v>
      </c>
      <c r="U174" t="str">
        <f>IF([1]Sheet1!V174="","",[1]Sheet1!V174)</f>
        <v>Short Covering</v>
      </c>
      <c r="V174">
        <f>IF([1]Sheet1!W174="","",[1]Sheet1!W174)</f>
        <v>475</v>
      </c>
      <c r="W174">
        <f>IF([1]Sheet1!X174="","",[1]Sheet1!X174)</f>
        <v>470</v>
      </c>
      <c r="X174">
        <f>IF([1]Sheet1!Y174="","",[1]Sheet1!Y174)</f>
        <v>465</v>
      </c>
      <c r="Y174">
        <f>IF([1]Sheet1!Z174="","",[1]Sheet1!Z174)</f>
        <v>460</v>
      </c>
      <c r="Z174">
        <f>IF([1]Sheet1!AA174="","",[1]Sheet1!AA174)</f>
        <v>455</v>
      </c>
      <c r="AA174">
        <f>IF([1]Sheet1!AB174="","",[1]Sheet1!AB174)</f>
        <v>480</v>
      </c>
      <c r="AB174">
        <f>IF([1]Sheet1!AC174="","",[1]Sheet1!AC174)</f>
        <v>485</v>
      </c>
      <c r="AC174">
        <f>IF([1]Sheet1!AD174="","",[1]Sheet1!AD174)</f>
        <v>490</v>
      </c>
      <c r="AD174">
        <f>IF([1]Sheet1!AE174="","",[1]Sheet1!AE174)</f>
        <v>495</v>
      </c>
      <c r="AE174" t="str">
        <f>IF([1]Sheet1!AF174="","",[1]Sheet1!AF174)</f>
        <v>466.65</v>
      </c>
      <c r="AF174" t="str">
        <f>IF([1]Sheet1!AG174="","",[1]Sheet1!AG174)</f>
        <v>468.75</v>
      </c>
      <c r="AG174" t="str">
        <f>IF([1]Sheet1!AH174="","",[1]Sheet1!AH174)</f>
        <v>2.10</v>
      </c>
      <c r="AH174" t="str">
        <f>IF([1]Sheet1!AI174="","",[1]Sheet1!AI174)</f>
        <v>0.45</v>
      </c>
      <c r="AI174" t="str">
        <f>IF([1]Sheet1!AJ174="","",[1]Sheet1!AJ174)</f>
        <v>468.75</v>
      </c>
      <c r="AJ174">
        <f>IF([1]Sheet1!AK174="","",[1]Sheet1!AK174)</f>
        <v>5667</v>
      </c>
      <c r="AK174" t="str">
        <f>IF([1]Sheet1!AL174="","",[1]Sheet1!AL174)</f>
        <v>0.27</v>
      </c>
      <c r="AL174" t="str">
        <f>IF([1]Sheet1!AM174="","",[1]Sheet1!AM174)</f>
        <v>-</v>
      </c>
      <c r="AM174" t="str">
        <f>IF([1]Sheet1!AN174="","",[1]Sheet1!AN174)</f>
        <v>-</v>
      </c>
      <c r="AN174" t="str">
        <f>IF([1]Sheet1!AO174="","",[1]Sheet1!AO174)</f>
        <v>-</v>
      </c>
      <c r="AO174" t="str">
        <f>IF([1]Sheet1!AP174="","",[1]Sheet1!AP174)</f>
        <v>VR52</v>
      </c>
      <c r="AP174" t="b">
        <f>IF([1]Sheet1!AQ174="","",[1]Sheet1!AQ174)</f>
        <v>0</v>
      </c>
      <c r="AQ174">
        <f>IF([1]Sheet1!AR174="","",[1]Sheet1!AR174)</f>
        <v>0</v>
      </c>
      <c r="AR174">
        <f>IF([1]Sheet1!AS174="","",[1]Sheet1!AS174)</f>
        <v>0</v>
      </c>
      <c r="AS174">
        <f>IF([1]Sheet1!AT174="","",[1]Sheet1!AT174)</f>
        <v>0</v>
      </c>
      <c r="AT174">
        <f>IF([1]Sheet1!AU174="","",[1]Sheet1!AU174)</f>
        <v>0</v>
      </c>
      <c r="AU174">
        <f>IF([1]Sheet1!AV174="","",[1]Sheet1!AV174)</f>
        <v>0</v>
      </c>
      <c r="AV174">
        <f>IF([1]Sheet1!AW174="","",[1]Sheet1!AW174)</f>
        <v>0</v>
      </c>
      <c r="AW174">
        <f>IF([1]Sheet1!AX174="","",[1]Sheet1!AX174)</f>
        <v>0</v>
      </c>
      <c r="AX174">
        <f>IF([1]Sheet1!AY174="","",[1]Sheet1!AY174)</f>
        <v>0</v>
      </c>
      <c r="AY174">
        <f>IF([1]Sheet1!AZ174="","",[1]Sheet1!AZ174)</f>
        <v>0</v>
      </c>
      <c r="AZ174" t="b">
        <f>IF([1]Sheet1!BA174="","",[1]Sheet1!BA174)</f>
        <v>0</v>
      </c>
      <c r="BA174" t="b">
        <f>IF([1]Sheet1!BB174="","",[1]Sheet1!BB174)</f>
        <v>0</v>
      </c>
      <c r="BB174" t="b">
        <f>IF([1]Sheet1!BC174="","",[1]Sheet1!BC174)</f>
        <v>0</v>
      </c>
      <c r="BC174" t="b">
        <f>IF([1]Sheet1!BD174="","",[1]Sheet1!BD174)</f>
        <v>0</v>
      </c>
      <c r="BD174">
        <f>IF([1]Sheet1!BE174="","",[1]Sheet1!BE174)</f>
        <v>38.03</v>
      </c>
      <c r="BE174">
        <f>IF([1]Sheet1!BF174="","",[1]Sheet1!BF174)</f>
        <v>41.14</v>
      </c>
      <c r="BF174">
        <f>IF([1]Sheet1!BG174="","",[1]Sheet1!BG174)</f>
        <v>3.16</v>
      </c>
      <c r="BG174">
        <f>IF([1]Sheet1!BH174="","",[1]Sheet1!BH174)</f>
        <v>96.77</v>
      </c>
      <c r="BH174">
        <f>IF([1]Sheet1!BI174="","",[1]Sheet1!BI174)</f>
        <v>96.83</v>
      </c>
      <c r="BI174">
        <f>IF([1]Sheet1!BJ174="","",[1]Sheet1!BJ174)</f>
        <v>82.76</v>
      </c>
      <c r="BJ174" t="b">
        <f>IF([1]Sheet1!BK174="","",[1]Sheet1!BK174)</f>
        <v>1</v>
      </c>
      <c r="BK174">
        <f>IF([1]Sheet1!BL174="","",[1]Sheet1!BL174)</f>
        <v>0.8</v>
      </c>
      <c r="BL174">
        <f>IF([1]Sheet1!BM174="","",[1]Sheet1!BM174)</f>
        <v>8.43</v>
      </c>
      <c r="BM174">
        <f>IF([1]Sheet1!BN174="","",[1]Sheet1!BN174)</f>
        <v>44.25</v>
      </c>
      <c r="BN174" t="str">
        <f>IF([1]Sheet1!BO174="","",[1]Sheet1!BO174)</f>
        <v>2024-01-24</v>
      </c>
      <c r="BO174" t="str">
        <f>IF([1]Sheet1!BP174="","",[1]Sheet1!BP174)</f>
        <v>FINANCIAL SERVICES</v>
      </c>
      <c r="BP174">
        <f>IF([1]Sheet1!BQ174="","",[1]Sheet1!BQ174)</f>
        <v>478.7</v>
      </c>
      <c r="BQ174">
        <f>IF([1]Sheet1!BR174="","",[1]Sheet1!BR174)</f>
        <v>3.49</v>
      </c>
      <c r="BR174">
        <f>IF([1]Sheet1!BS174="","",[1]Sheet1!BS174)</f>
        <v>10.9</v>
      </c>
      <c r="BS174">
        <f>IF([1]Sheet1!BT174="","",[1]Sheet1!BT174)</f>
        <v>2.33</v>
      </c>
      <c r="BT174" t="b">
        <f>IF([1]Sheet1!BU174="","",[1]Sheet1!BU174)</f>
        <v>1</v>
      </c>
      <c r="BU174" t="b">
        <f>IF([1]Sheet1!BV174="","",[1]Sheet1!BV174)</f>
        <v>1</v>
      </c>
      <c r="BV174" t="str">
        <f>IF([1]Sheet1!BW174="","",[1]Sheet1!BW174)</f>
        <v>BULLISH</v>
      </c>
      <c r="BW174">
        <f>IF([1]Sheet1!BX174="","",[1]Sheet1!BX174)</f>
        <v>14.95</v>
      </c>
      <c r="BX174">
        <f>IF([1]Sheet1!BY174="","",[1]Sheet1!BY174)</f>
        <v>2.7</v>
      </c>
      <c r="BY174">
        <f>IF([1]Sheet1!BZ174="","",[1]Sheet1!BZ174)</f>
        <v>110.81</v>
      </c>
      <c r="BZ174">
        <f>IF([1]Sheet1!CA174="","",[1]Sheet1!CA174)</f>
        <v>478.7</v>
      </c>
      <c r="CA174">
        <f>IF([1]Sheet1!CB174="","",[1]Sheet1!CB174)</f>
        <v>3.16</v>
      </c>
      <c r="CB174" t="str">
        <f>IF([1]Sheet1!CC174="","",[1]Sheet1!CC174)</f>
        <v>Significant Long Buildup</v>
      </c>
      <c r="CC174">
        <f>IF([1]Sheet1!CD174="","",[1]Sheet1!CD174)</f>
        <v>6.77</v>
      </c>
      <c r="CD174">
        <f>IF([1]Sheet1!CE174="","",[1]Sheet1!CE174)</f>
        <v>2.33</v>
      </c>
      <c r="CE174">
        <f>IF([1]Sheet1!CF174="","",[1]Sheet1!CF174)</f>
        <v>-5.77</v>
      </c>
      <c r="CF174" t="str">
        <f>IF([1]Sheet1!CG174="","",[1]Sheet1!CG174)</f>
        <v>Long Buildup</v>
      </c>
      <c r="CG174">
        <f>IF([1]Sheet1!CH174="","",[1]Sheet1!CH174)</f>
        <v>96.03</v>
      </c>
      <c r="CH174" t="str">
        <f>IF([1]Sheet1!CI174="","",[1]Sheet1!CI174)</f>
        <v>NSE:CANBK1!</v>
      </c>
      <c r="CI174">
        <f>IF([1]Sheet1!CJ174="","",[1]Sheet1!CJ174)</f>
        <v>12</v>
      </c>
      <c r="CJ174">
        <f>IF([1]Sheet1!CK174="","",[1]Sheet1!CK174)</f>
        <v>464.5</v>
      </c>
      <c r="CK174">
        <f>IF([1]Sheet1!CL174="","",[1]Sheet1!CL174)</f>
        <v>476</v>
      </c>
      <c r="CL174">
        <f>IF([1]Sheet1!CM174="","",[1]Sheet1!CM174)</f>
        <v>362.9</v>
      </c>
      <c r="CM174" t="str">
        <f>IF([1]Sheet1!CN174="","",[1]Sheet1!CN174)</f>
        <v>Buy</v>
      </c>
      <c r="CN174" t="str">
        <f>IF([1]Sheet1!CO174="","",[1]Sheet1!CO174)</f>
        <v>LAST_LOSER</v>
      </c>
      <c r="CO174">
        <f>IF([1]Sheet1!CP174="","",[1]Sheet1!CP174)</f>
        <v>10</v>
      </c>
      <c r="CP174">
        <f>IF([1]Sheet1!CQ174="","",[1]Sheet1!CQ174)</f>
        <v>450</v>
      </c>
      <c r="CQ174" t="str">
        <f>IF([1]Sheet1!CR174="","",[1]Sheet1!CR174)</f>
        <v>BULLISH</v>
      </c>
      <c r="CR174" t="str">
        <f>IF([1]Sheet1!CS174="","",[1]Sheet1!CS174)</f>
        <v>BULLISH</v>
      </c>
      <c r="CS174" t="b">
        <f>IF([1]Sheet1!CT174="","",[1]Sheet1!CT174)</f>
        <v>1</v>
      </c>
      <c r="CT174" t="str">
        <f>IF([1]Sheet1!CU174="","",[1]Sheet1!CU174)</f>
        <v>BULLISH_ALIGNMENT</v>
      </c>
      <c r="CU174" t="str">
        <f>IF([1]Sheet1!CV174="","",[1]Sheet1!CV174)</f>
        <v>BULLISH_ALIGNMENT</v>
      </c>
      <c r="CV174" t="str">
        <f>IF([1]Sheet1!CW174="","",[1]Sheet1!CW174)</f>
        <v>BULLISH</v>
      </c>
      <c r="CW174">
        <f>IF([1]Sheet1!CX174="","",[1]Sheet1!CX174)</f>
        <v>3</v>
      </c>
      <c r="CX174">
        <f>IF([1]Sheet1!CY174="","",[1]Sheet1!CY174)</f>
        <v>78</v>
      </c>
      <c r="CY174" t="b">
        <f>IF([1]Sheet1!CZ174="","",[1]Sheet1!CZ174)</f>
        <v>1</v>
      </c>
      <c r="CZ174">
        <f>IF([1]Sheet1!DA174="","",[1]Sheet1!DA174)</f>
        <v>74.290000000000006</v>
      </c>
      <c r="DA174">
        <f>IF([1]Sheet1!DB174="","",[1]Sheet1!DB174)</f>
        <v>72.91</v>
      </c>
      <c r="DB174" t="str">
        <f>IF([1]Sheet1!DC174="","",[1]Sheet1!DC174)</f>
        <v/>
      </c>
      <c r="DC174" t="b">
        <f t="shared" si="8"/>
        <v>1</v>
      </c>
      <c r="DD174" t="b">
        <f t="shared" si="9"/>
        <v>0</v>
      </c>
      <c r="DE174" t="b">
        <f t="shared" si="10"/>
        <v>1</v>
      </c>
      <c r="DF174" t="b">
        <f t="shared" si="11"/>
        <v>0</v>
      </c>
      <c r="DG174" t="str">
        <f>IF([1]Sheet1!DH174="","",[1]Sheet1!DH174)</f>
        <v/>
      </c>
    </row>
    <row r="175" spans="1:111" x14ac:dyDescent="0.25">
      <c r="A175" t="str">
        <f>IF([1]Sheet1!B175="","",[1]Sheet1!B175)</f>
        <v>AUBANK</v>
      </c>
      <c r="B175">
        <f>IF([1]Sheet1!C175="","",[1]Sheet1!C175)</f>
        <v>1000</v>
      </c>
      <c r="C175">
        <f>IF([1]Sheet1!D175="","",[1]Sheet1!D175)</f>
        <v>10</v>
      </c>
      <c r="D175">
        <f>IF([1]Sheet1!E175="","",[1]Sheet1!E175)</f>
        <v>30000</v>
      </c>
      <c r="E175" t="str">
        <f>IF([1]Sheet1!F175="","",[1]Sheet1!F175)</f>
        <v>Finance</v>
      </c>
      <c r="F175" t="str">
        <f>IF([1]Sheet1!G175="","",[1]Sheet1!G175)</f>
        <v>Finance/Rental/Leasing</v>
      </c>
      <c r="G175" t="str">
        <f>IF([1]Sheet1!H175="","",[1]Sheet1!H175)</f>
        <v xml:space="preserve">AU SMALL FINANCE BANK LTD           </v>
      </c>
      <c r="H175" t="str">
        <f>IF([1]Sheet1!I175="","",[1]Sheet1!I175)</f>
        <v>AUBANK</v>
      </c>
      <c r="I175" t="str">
        <f>IF([1]Sheet1!J175="","",[1]Sheet1!J175)</f>
        <v>NSE:AUBANK!1</v>
      </c>
      <c r="J175" t="str">
        <f>IF([1]Sheet1!K175="","",[1]Sheet1!K175)</f>
        <v>Au Small Finance Bank Ltd.</v>
      </c>
      <c r="K175" t="str">
        <f>IF([1]Sheet1!L175="","",[1]Sheet1!L175)</f>
        <v>#00a25b84</v>
      </c>
      <c r="L175">
        <f>IF([1]Sheet1!M175="","",[1]Sheet1!M175)</f>
        <v>748.1</v>
      </c>
      <c r="M175">
        <f>IF([1]Sheet1!N175="","",[1]Sheet1!N175)</f>
        <v>2.0182736000000001</v>
      </c>
      <c r="N175">
        <f>IF([1]Sheet1!O175="","",[1]Sheet1!O175)</f>
        <v>14.8</v>
      </c>
      <c r="O175">
        <f>IF([1]Sheet1!P175="","",[1]Sheet1!P175)</f>
        <v>16849000</v>
      </c>
      <c r="P175">
        <f>IF([1]Sheet1!Q175="","",[1]Sheet1!Q175)</f>
        <v>-1.3640089</v>
      </c>
      <c r="Q175">
        <f>IF([1]Sheet1!R175="","",[1]Sheet1!R175)</f>
        <v>-233000</v>
      </c>
      <c r="R175">
        <f>IF([1]Sheet1!S175="","",[1]Sheet1!S175)</f>
        <v>7156</v>
      </c>
      <c r="S175">
        <f>IF([1]Sheet1!T175="","",[1]Sheet1!T175)</f>
        <v>2.0182736000000001</v>
      </c>
      <c r="T175">
        <f>IF([1]Sheet1!U175="","",[1]Sheet1!U175)</f>
        <v>-3199</v>
      </c>
      <c r="U175" t="str">
        <f>IF([1]Sheet1!V175="","",[1]Sheet1!V175)</f>
        <v>Short Covering</v>
      </c>
      <c r="V175">
        <f>IF([1]Sheet1!W175="","",[1]Sheet1!W175)</f>
        <v>740</v>
      </c>
      <c r="W175">
        <f>IF([1]Sheet1!X175="","",[1]Sheet1!X175)</f>
        <v>730</v>
      </c>
      <c r="X175">
        <f>IF([1]Sheet1!Y175="","",[1]Sheet1!Y175)</f>
        <v>720</v>
      </c>
      <c r="Y175">
        <f>IF([1]Sheet1!Z175="","",[1]Sheet1!Z175)</f>
        <v>710</v>
      </c>
      <c r="Z175">
        <f>IF([1]Sheet1!AA175="","",[1]Sheet1!AA175)</f>
        <v>700</v>
      </c>
      <c r="AA175">
        <f>IF([1]Sheet1!AB175="","",[1]Sheet1!AB175)</f>
        <v>750</v>
      </c>
      <c r="AB175">
        <f>IF([1]Sheet1!AC175="","",[1]Sheet1!AC175)</f>
        <v>760</v>
      </c>
      <c r="AC175">
        <f>IF([1]Sheet1!AD175="","",[1]Sheet1!AD175)</f>
        <v>770</v>
      </c>
      <c r="AD175">
        <f>IF([1]Sheet1!AE175="","",[1]Sheet1!AE175)</f>
        <v>780</v>
      </c>
      <c r="AE175" t="str">
        <f>IF([1]Sheet1!AF175="","",[1]Sheet1!AF175)</f>
        <v>730.55</v>
      </c>
      <c r="AF175" t="str">
        <f>IF([1]Sheet1!AG175="","",[1]Sheet1!AG175)</f>
        <v>737.80</v>
      </c>
      <c r="AG175" t="str">
        <f>IF([1]Sheet1!AH175="","",[1]Sheet1!AH175)</f>
        <v>7.25</v>
      </c>
      <c r="AH175" t="str">
        <f>IF([1]Sheet1!AI175="","",[1]Sheet1!AI175)</f>
        <v>0.99</v>
      </c>
      <c r="AI175" t="str">
        <f>IF([1]Sheet1!AJ175="","",[1]Sheet1!AJ175)</f>
        <v>737.80</v>
      </c>
      <c r="AJ175">
        <f>IF([1]Sheet1!AK175="","",[1]Sheet1!AK175)</f>
        <v>2428</v>
      </c>
      <c r="AK175" t="str">
        <f>IF([1]Sheet1!AL175="","",[1]Sheet1!AL175)</f>
        <v>0.18</v>
      </c>
      <c r="AL175" t="str">
        <f>IF([1]Sheet1!AM175="","",[1]Sheet1!AM175)</f>
        <v>-</v>
      </c>
      <c r="AM175" t="str">
        <f>IF([1]Sheet1!AN175="","",[1]Sheet1!AN175)</f>
        <v>-</v>
      </c>
      <c r="AN175" t="str">
        <f>IF([1]Sheet1!AO175="","",[1]Sheet1!AO175)</f>
        <v>-</v>
      </c>
      <c r="AO175" t="str">
        <f>IF([1]Sheet1!AP175="","",[1]Sheet1!AP175)</f>
        <v>VR77</v>
      </c>
      <c r="AP175" t="b">
        <f>IF([1]Sheet1!AQ175="","",[1]Sheet1!AQ175)</f>
        <v>0</v>
      </c>
      <c r="AQ175">
        <f>IF([1]Sheet1!AR175="","",[1]Sheet1!AR175)</f>
        <v>0</v>
      </c>
      <c r="AR175">
        <f>IF([1]Sheet1!AS175="","",[1]Sheet1!AS175)</f>
        <v>0</v>
      </c>
      <c r="AS175">
        <f>IF([1]Sheet1!AT175="","",[1]Sheet1!AT175)</f>
        <v>0</v>
      </c>
      <c r="AT175">
        <f>IF([1]Sheet1!AU175="","",[1]Sheet1!AU175)</f>
        <v>0</v>
      </c>
      <c r="AU175">
        <f>IF([1]Sheet1!AV175="","",[1]Sheet1!AV175)</f>
        <v>0</v>
      </c>
      <c r="AV175">
        <f>IF([1]Sheet1!AW175="","",[1]Sheet1!AW175)</f>
        <v>0</v>
      </c>
      <c r="AW175">
        <f>IF([1]Sheet1!AX175="","",[1]Sheet1!AX175)</f>
        <v>0</v>
      </c>
      <c r="AX175">
        <f>IF([1]Sheet1!AY175="","",[1]Sheet1!AY175)</f>
        <v>0</v>
      </c>
      <c r="AY175">
        <f>IF([1]Sheet1!AZ175="","",[1]Sheet1!AZ175)</f>
        <v>0</v>
      </c>
      <c r="AZ175" t="b">
        <f>IF([1]Sheet1!BA175="","",[1]Sheet1!BA175)</f>
        <v>0</v>
      </c>
      <c r="BA175" t="b">
        <f>IF([1]Sheet1!BB175="","",[1]Sheet1!BB175)</f>
        <v>0</v>
      </c>
      <c r="BB175" t="b">
        <f>IF([1]Sheet1!BC175="","",[1]Sheet1!BC175)</f>
        <v>0</v>
      </c>
      <c r="BC175" t="b">
        <f>IF([1]Sheet1!BD175="","",[1]Sheet1!BD175)</f>
        <v>0</v>
      </c>
      <c r="BD175">
        <f>IF([1]Sheet1!BE175="","",[1]Sheet1!BE175)</f>
        <v>45.36</v>
      </c>
      <c r="BE175">
        <f>IF([1]Sheet1!BF175="","",[1]Sheet1!BF175)</f>
        <v>45.16</v>
      </c>
      <c r="BF175">
        <f>IF([1]Sheet1!BG175="","",[1]Sheet1!BG175)</f>
        <v>-11.31</v>
      </c>
      <c r="BG175">
        <f>IF([1]Sheet1!BH175="","",[1]Sheet1!BH175)</f>
        <v>98.79</v>
      </c>
      <c r="BH175">
        <f>IF([1]Sheet1!BI175="","",[1]Sheet1!BI175)</f>
        <v>95.24</v>
      </c>
      <c r="BI175">
        <f>IF([1]Sheet1!BJ175="","",[1]Sheet1!BJ175)</f>
        <v>77.48</v>
      </c>
      <c r="BJ175" t="b">
        <f>IF([1]Sheet1!BK175="","",[1]Sheet1!BK175)</f>
        <v>1</v>
      </c>
      <c r="BK175">
        <f>IF([1]Sheet1!BL175="","",[1]Sheet1!BL175)</f>
        <v>0.56999999999999995</v>
      </c>
      <c r="BL175">
        <f>IF([1]Sheet1!BM175="","",[1]Sheet1!BM175)</f>
        <v>17.12</v>
      </c>
      <c r="BM175">
        <f>IF([1]Sheet1!BN175="","",[1]Sheet1!BN175)</f>
        <v>44.96</v>
      </c>
      <c r="BN175" t="str">
        <f>IF([1]Sheet1!BO175="","",[1]Sheet1!BO175)</f>
        <v>2024-01-25</v>
      </c>
      <c r="BO175" t="str">
        <f>IF([1]Sheet1!BP175="","",[1]Sheet1!BP175)</f>
        <v>FINANCIAL SERVICES</v>
      </c>
      <c r="BP175">
        <f>IF([1]Sheet1!BQ175="","",[1]Sheet1!BQ175)</f>
        <v>748.55</v>
      </c>
      <c r="BQ175">
        <f>IF([1]Sheet1!BR175="","",[1]Sheet1!BR175)</f>
        <v>3.96</v>
      </c>
      <c r="BR175">
        <f>IF([1]Sheet1!BS175="","",[1]Sheet1!BS175)</f>
        <v>15.25</v>
      </c>
      <c r="BS175">
        <f>IF([1]Sheet1!BT175="","",[1]Sheet1!BT175)</f>
        <v>2.08</v>
      </c>
      <c r="BT175" t="b">
        <f>IF([1]Sheet1!BU175="","",[1]Sheet1!BU175)</f>
        <v>1</v>
      </c>
      <c r="BU175" t="b">
        <f>IF([1]Sheet1!BV175="","",[1]Sheet1!BV175)</f>
        <v>1</v>
      </c>
      <c r="BV175" t="str">
        <f>IF([1]Sheet1!BW175="","",[1]Sheet1!BW175)</f>
        <v>BEARISH</v>
      </c>
      <c r="BW175">
        <f>IF([1]Sheet1!BX175="","",[1]Sheet1!BX175)</f>
        <v>22.84</v>
      </c>
      <c r="BX175">
        <f>IF([1]Sheet1!BY175="","",[1]Sheet1!BY175)</f>
        <v>-2.48</v>
      </c>
      <c r="BY175">
        <f>IF([1]Sheet1!BZ175="","",[1]Sheet1!BZ175)</f>
        <v>120.07</v>
      </c>
      <c r="BZ175">
        <f>IF([1]Sheet1!CA175="","",[1]Sheet1!CA175)</f>
        <v>748.55</v>
      </c>
      <c r="CA175">
        <f>IF([1]Sheet1!CB175="","",[1]Sheet1!CB175)</f>
        <v>-11.31</v>
      </c>
      <c r="CB175" t="str">
        <f>IF([1]Sheet1!CC175="","",[1]Sheet1!CC175)</f>
        <v>Significant Short Buildup</v>
      </c>
      <c r="CC175">
        <f>IF([1]Sheet1!CD175="","",[1]Sheet1!CD175)</f>
        <v>3.81</v>
      </c>
      <c r="CD175">
        <f>IF([1]Sheet1!CE175="","",[1]Sheet1!CE175)</f>
        <v>2.08</v>
      </c>
      <c r="CE175">
        <f>IF([1]Sheet1!CF175="","",[1]Sheet1!CF175)</f>
        <v>-14.2</v>
      </c>
      <c r="CF175" t="str">
        <f>IF([1]Sheet1!CG175="","",[1]Sheet1!CG175)</f>
        <v>Long Buildup</v>
      </c>
      <c r="CG175">
        <f>IF([1]Sheet1!CH175="","",[1]Sheet1!CH175)</f>
        <v>99.6</v>
      </c>
      <c r="CH175" t="str">
        <f>IF([1]Sheet1!CI175="","",[1]Sheet1!CI175)</f>
        <v>NSE:AUBANK1!</v>
      </c>
      <c r="CI175">
        <f>IF([1]Sheet1!CJ175="","",[1]Sheet1!CJ175)</f>
        <v>89</v>
      </c>
      <c r="CJ175">
        <f>IF([1]Sheet1!CK175="","",[1]Sheet1!CK175)</f>
        <v>777.95</v>
      </c>
      <c r="CK175">
        <f>IF([1]Sheet1!CL175="","",[1]Sheet1!CL175)</f>
        <v>469</v>
      </c>
      <c r="CL175">
        <f>IF([1]Sheet1!CM175="","",[1]Sheet1!CM175)</f>
        <v>708.85</v>
      </c>
      <c r="CM175" t="str">
        <f>IF([1]Sheet1!CN175="","",[1]Sheet1!CN175)</f>
        <v>Sell</v>
      </c>
      <c r="CN175" t="str">
        <f>IF([1]Sheet1!CO175="","",[1]Sheet1!CO175)</f>
        <v>LAST_LOSER</v>
      </c>
      <c r="CO175">
        <f>IF([1]Sheet1!CP175="","",[1]Sheet1!CP175)</f>
        <v>39</v>
      </c>
      <c r="CP175">
        <f>IF([1]Sheet1!CQ175="","",[1]Sheet1!CQ175)</f>
        <v>780</v>
      </c>
      <c r="CQ175" t="str">
        <f>IF([1]Sheet1!CR175="","",[1]Sheet1!CR175)</f>
        <v>BEARISH</v>
      </c>
      <c r="CR175" t="str">
        <f>IF([1]Sheet1!CS175="","",[1]Sheet1!CS175)</f>
        <v>BULLISH</v>
      </c>
      <c r="CS175" t="b">
        <f>IF([1]Sheet1!CT175="","",[1]Sheet1!CT175)</f>
        <v>1</v>
      </c>
      <c r="CT175" t="str">
        <f>IF([1]Sheet1!CU175="","",[1]Sheet1!CU175)</f>
        <v>BEARISH_ALIGNMENT</v>
      </c>
      <c r="CU175" t="str">
        <f>IF([1]Sheet1!CV175="","",[1]Sheet1!CV175)</f>
        <v>na</v>
      </c>
      <c r="CV175" t="str">
        <f>IF([1]Sheet1!CW175="","",[1]Sheet1!CW175)</f>
        <v>BULLISH</v>
      </c>
      <c r="CW175">
        <f>IF([1]Sheet1!CX175="","",[1]Sheet1!CX175)</f>
        <v>15</v>
      </c>
      <c r="CX175">
        <f>IF([1]Sheet1!CY175="","",[1]Sheet1!CY175)</f>
        <v>130</v>
      </c>
      <c r="CY175" t="b">
        <f>IF([1]Sheet1!CZ175="","",[1]Sheet1!CZ175)</f>
        <v>0</v>
      </c>
      <c r="CZ175">
        <f>IF([1]Sheet1!DA175="","",[1]Sheet1!DA175)</f>
        <v>37.01</v>
      </c>
      <c r="DA175">
        <f>IF([1]Sheet1!DB175="","",[1]Sheet1!DB175)</f>
        <v>35.700000000000003</v>
      </c>
      <c r="DB175" t="str">
        <f>IF([1]Sheet1!DC175="","",[1]Sheet1!DC175)</f>
        <v/>
      </c>
      <c r="DC175" t="b">
        <f t="shared" si="8"/>
        <v>0</v>
      </c>
      <c r="DD175" t="b">
        <f t="shared" si="9"/>
        <v>0</v>
      </c>
      <c r="DE175" t="b">
        <f t="shared" si="10"/>
        <v>0</v>
      </c>
      <c r="DF175" t="b">
        <f t="shared" si="11"/>
        <v>0</v>
      </c>
      <c r="DG175" t="str">
        <f>IF([1]Sheet1!DH175="","",[1]Sheet1!DH175)</f>
        <v/>
      </c>
    </row>
    <row r="176" spans="1:111" x14ac:dyDescent="0.25">
      <c r="A176" t="str">
        <f>IF([1]Sheet1!B176="","",[1]Sheet1!B176)</f>
        <v>IDFC</v>
      </c>
      <c r="B176">
        <f>IF([1]Sheet1!C176="","",[1]Sheet1!C176)</f>
        <v>5000</v>
      </c>
      <c r="C176">
        <f>IF([1]Sheet1!D176="","",[1]Sheet1!D176)</f>
        <v>1</v>
      </c>
      <c r="D176">
        <f>IF([1]Sheet1!E176="","",[1]Sheet1!E176)</f>
        <v>200000</v>
      </c>
      <c r="E176" t="str">
        <f>IF([1]Sheet1!F176="","",[1]Sheet1!F176)</f>
        <v>Finance</v>
      </c>
      <c r="F176" t="str">
        <f>IF([1]Sheet1!G176="","",[1]Sheet1!G176)</f>
        <v>Investment Managers</v>
      </c>
      <c r="G176" t="str">
        <f>IF([1]Sheet1!H176="","",[1]Sheet1!H176)</f>
        <v xml:space="preserve">IDFC LIMITED                        </v>
      </c>
      <c r="H176" t="str">
        <f>IF([1]Sheet1!I176="","",[1]Sheet1!I176)</f>
        <v>IDFC</v>
      </c>
      <c r="I176" t="str">
        <f>IF([1]Sheet1!J176="","",[1]Sheet1!J176)</f>
        <v>NSE:IDFC!1</v>
      </c>
      <c r="J176" t="str">
        <f>IF([1]Sheet1!K176="","",[1]Sheet1!K176)</f>
        <v>IDFC Ltd.</v>
      </c>
      <c r="K176" t="str">
        <f>IF([1]Sheet1!L176="","",[1]Sheet1!L176)</f>
        <v>#00a25b85</v>
      </c>
      <c r="L176">
        <f>IF([1]Sheet1!M176="","",[1]Sheet1!M176)</f>
        <v>124.7</v>
      </c>
      <c r="M176">
        <f>IF([1]Sheet1!N176="","",[1]Sheet1!N176)</f>
        <v>2.0458265</v>
      </c>
      <c r="N176">
        <f>IF([1]Sheet1!O176="","",[1]Sheet1!O176)</f>
        <v>2.5</v>
      </c>
      <c r="O176">
        <f>IF([1]Sheet1!P176="","",[1]Sheet1!P176)</f>
        <v>60650000</v>
      </c>
      <c r="P176">
        <f>IF([1]Sheet1!Q176="","",[1]Sheet1!Q176)</f>
        <v>-3.8293824000000001</v>
      </c>
      <c r="Q176">
        <f>IF([1]Sheet1!R176="","",[1]Sheet1!R176)</f>
        <v>-2415000</v>
      </c>
      <c r="R176">
        <f>IF([1]Sheet1!S176="","",[1]Sheet1!S176)</f>
        <v>1633</v>
      </c>
      <c r="S176">
        <f>IF([1]Sheet1!T176="","",[1]Sheet1!T176)</f>
        <v>2.0458265</v>
      </c>
      <c r="T176">
        <f>IF([1]Sheet1!U176="","",[1]Sheet1!U176)</f>
        <v>-1323</v>
      </c>
      <c r="U176" t="str">
        <f>IF([1]Sheet1!V176="","",[1]Sheet1!V176)</f>
        <v>Short Covering</v>
      </c>
      <c r="V176">
        <f>IF([1]Sheet1!W176="","",[1]Sheet1!W176)</f>
        <v>124</v>
      </c>
      <c r="W176">
        <f>IF([1]Sheet1!X176="","",[1]Sheet1!X176)</f>
        <v>123</v>
      </c>
      <c r="X176">
        <f>IF([1]Sheet1!Y176="","",[1]Sheet1!Y176)</f>
        <v>122</v>
      </c>
      <c r="Y176">
        <f>IF([1]Sheet1!Z176="","",[1]Sheet1!Z176)</f>
        <v>121</v>
      </c>
      <c r="Z176">
        <f>IF([1]Sheet1!AA176="","",[1]Sheet1!AA176)</f>
        <v>120</v>
      </c>
      <c r="AA176">
        <f>IF([1]Sheet1!AB176="","",[1]Sheet1!AB176)</f>
        <v>125</v>
      </c>
      <c r="AB176">
        <f>IF([1]Sheet1!AC176="","",[1]Sheet1!AC176)</f>
        <v>126</v>
      </c>
      <c r="AC176">
        <f>IF([1]Sheet1!AD176="","",[1]Sheet1!AD176)</f>
        <v>127</v>
      </c>
      <c r="AD176">
        <f>IF([1]Sheet1!AE176="","",[1]Sheet1!AE176)</f>
        <v>128</v>
      </c>
      <c r="AE176" t="str">
        <f>IF([1]Sheet1!AF176="","",[1]Sheet1!AF176)</f>
        <v>122.30</v>
      </c>
      <c r="AF176" t="str">
        <f>IF([1]Sheet1!AG176="","",[1]Sheet1!AG176)</f>
        <v>123.50</v>
      </c>
      <c r="AG176" t="str">
        <f>IF([1]Sheet1!AH176="","",[1]Sheet1!AH176)</f>
        <v>1.20</v>
      </c>
      <c r="AH176" t="str">
        <f>IF([1]Sheet1!AI176="","",[1]Sheet1!AI176)</f>
        <v>0.98</v>
      </c>
      <c r="AI176" t="str">
        <f>IF([1]Sheet1!AJ176="","",[1]Sheet1!AJ176)</f>
        <v>123.50</v>
      </c>
      <c r="AJ176">
        <f>IF([1]Sheet1!AK176="","",[1]Sheet1!AK176)</f>
        <v>12614</v>
      </c>
      <c r="AK176" t="str">
        <f>IF([1]Sheet1!AL176="","",[1]Sheet1!AL176)</f>
        <v>0.16</v>
      </c>
      <c r="AL176" t="str">
        <f>IF([1]Sheet1!AM176="","",[1]Sheet1!AM176)</f>
        <v>-</v>
      </c>
      <c r="AM176" t="str">
        <f>IF([1]Sheet1!AN176="","",[1]Sheet1!AN176)</f>
        <v>-</v>
      </c>
      <c r="AN176" t="str">
        <f>IF([1]Sheet1!AO176="","",[1]Sheet1!AO176)</f>
        <v>-</v>
      </c>
      <c r="AO176" t="str">
        <f>IF([1]Sheet1!AP176="","",[1]Sheet1!AP176)</f>
        <v>VR38</v>
      </c>
      <c r="AP176" t="b">
        <f>IF([1]Sheet1!AQ176="","",[1]Sheet1!AQ176)</f>
        <v>0</v>
      </c>
      <c r="AQ176">
        <f>IF([1]Sheet1!AR176="","",[1]Sheet1!AR176)</f>
        <v>0</v>
      </c>
      <c r="AR176">
        <f>IF([1]Sheet1!AS176="","",[1]Sheet1!AS176)</f>
        <v>0</v>
      </c>
      <c r="AS176">
        <f>IF([1]Sheet1!AT176="","",[1]Sheet1!AT176)</f>
        <v>0</v>
      </c>
      <c r="AT176">
        <f>IF([1]Sheet1!AU176="","",[1]Sheet1!AU176)</f>
        <v>0</v>
      </c>
      <c r="AU176">
        <f>IF([1]Sheet1!AV176="","",[1]Sheet1!AV176)</f>
        <v>0</v>
      </c>
      <c r="AV176">
        <f>IF([1]Sheet1!AW176="","",[1]Sheet1!AW176)</f>
        <v>0</v>
      </c>
      <c r="AW176">
        <f>IF([1]Sheet1!AX176="","",[1]Sheet1!AX176)</f>
        <v>0</v>
      </c>
      <c r="AX176">
        <f>IF([1]Sheet1!AY176="","",[1]Sheet1!AY176)</f>
        <v>0</v>
      </c>
      <c r="AY176">
        <f>IF([1]Sheet1!AZ176="","",[1]Sheet1!AZ176)</f>
        <v>0</v>
      </c>
      <c r="AZ176" t="b">
        <f>IF([1]Sheet1!BA176="","",[1]Sheet1!BA176)</f>
        <v>0</v>
      </c>
      <c r="BA176" t="b">
        <f>IF([1]Sheet1!BB176="","",[1]Sheet1!BB176)</f>
        <v>0</v>
      </c>
      <c r="BB176" t="b">
        <f>IF([1]Sheet1!BC176="","",[1]Sheet1!BC176)</f>
        <v>0</v>
      </c>
      <c r="BC176" t="b">
        <f>IF([1]Sheet1!BD176="","",[1]Sheet1!BD176)</f>
        <v>0</v>
      </c>
      <c r="BD176">
        <f>IF([1]Sheet1!BE176="","",[1]Sheet1!BE176)</f>
        <v>44.59</v>
      </c>
      <c r="BE176">
        <f>IF([1]Sheet1!BF176="","",[1]Sheet1!BF176)</f>
        <v>47.24</v>
      </c>
      <c r="BF176">
        <f>IF([1]Sheet1!BG176="","",[1]Sheet1!BG176)</f>
        <v>5.8</v>
      </c>
      <c r="BG176">
        <f>IF([1]Sheet1!BH176="","",[1]Sheet1!BH176)</f>
        <v>98.79</v>
      </c>
      <c r="BH176">
        <f>IF([1]Sheet1!BI176="","",[1]Sheet1!BI176)</f>
        <v>100</v>
      </c>
      <c r="BI176">
        <f>IF([1]Sheet1!BJ176="","",[1]Sheet1!BJ176)</f>
        <v>81.430000000000007</v>
      </c>
      <c r="BJ176" t="b">
        <f>IF([1]Sheet1!BK176="","",[1]Sheet1!BK176)</f>
        <v>0</v>
      </c>
      <c r="BK176">
        <f>IF([1]Sheet1!BL176="","",[1]Sheet1!BL176)</f>
        <v>0.7</v>
      </c>
      <c r="BL176">
        <f>IF([1]Sheet1!BM176="","",[1]Sheet1!BM176)</f>
        <v>1.27</v>
      </c>
      <c r="BM176">
        <f>IF([1]Sheet1!BN176="","",[1]Sheet1!BN176)</f>
        <v>49.9</v>
      </c>
      <c r="BN176" t="str">
        <f>IF([1]Sheet1!BO176="","",[1]Sheet1!BO176)</f>
        <v>2024-01-31</v>
      </c>
      <c r="BO176" t="str">
        <f>IF([1]Sheet1!BP176="","",[1]Sheet1!BP176)</f>
        <v>FINANCIAL SERVICES</v>
      </c>
      <c r="BP176">
        <f>IF([1]Sheet1!BQ176="","",[1]Sheet1!BQ176)</f>
        <v>124.9</v>
      </c>
      <c r="BQ176">
        <f>IF([1]Sheet1!BR176="","",[1]Sheet1!BR176)</f>
        <v>4.12</v>
      </c>
      <c r="BR176">
        <f>IF([1]Sheet1!BS176="","",[1]Sheet1!BS176)</f>
        <v>2.7</v>
      </c>
      <c r="BS176">
        <f>IF([1]Sheet1!BT176="","",[1]Sheet1!BT176)</f>
        <v>2.21</v>
      </c>
      <c r="BT176" t="b">
        <f>IF([1]Sheet1!BU176="","",[1]Sheet1!BU176)</f>
        <v>1</v>
      </c>
      <c r="BU176" t="b">
        <f>IF([1]Sheet1!BV176="","",[1]Sheet1!BV176)</f>
        <v>1</v>
      </c>
      <c r="BV176">
        <f>IF([1]Sheet1!BW176="","",[1]Sheet1!BW176)</f>
        <v>0</v>
      </c>
      <c r="BW176">
        <f>IF([1]Sheet1!BX176="","",[1]Sheet1!BX176)</f>
        <v>10.26</v>
      </c>
      <c r="BX176">
        <f>IF([1]Sheet1!BY176="","",[1]Sheet1!BY176)</f>
        <v>-0.36</v>
      </c>
      <c r="BY176">
        <f>IF([1]Sheet1!BZ176="","",[1]Sheet1!BZ176)</f>
        <v>77.12</v>
      </c>
      <c r="BZ176">
        <f>IF([1]Sheet1!CA176="","",[1]Sheet1!CA176)</f>
        <v>124.9</v>
      </c>
      <c r="CA176">
        <f>IF([1]Sheet1!CB176="","",[1]Sheet1!CB176)</f>
        <v>5.8</v>
      </c>
      <c r="CB176" t="str">
        <f>IF([1]Sheet1!CC176="","",[1]Sheet1!CC176)</f>
        <v>Short Buildup</v>
      </c>
      <c r="CC176">
        <f>IF([1]Sheet1!CD176="","",[1]Sheet1!CD176)</f>
        <v>3.92</v>
      </c>
      <c r="CD176">
        <f>IF([1]Sheet1!CE176="","",[1]Sheet1!CE176)</f>
        <v>2.21</v>
      </c>
      <c r="CE176">
        <f>IF([1]Sheet1!CF176="","",[1]Sheet1!CF176)</f>
        <v>-33.9</v>
      </c>
      <c r="CF176" t="str">
        <f>IF([1]Sheet1!CG176="","",[1]Sheet1!CG176)</f>
        <v>Long Buildup</v>
      </c>
      <c r="CG176">
        <f>IF([1]Sheet1!CH176="","",[1]Sheet1!CH176)</f>
        <v>74.599999999999994</v>
      </c>
      <c r="CH176" t="str">
        <f>IF([1]Sheet1!CI176="","",[1]Sheet1!CI176)</f>
        <v>NSE:IDFC1!</v>
      </c>
      <c r="CI176">
        <f>IF([1]Sheet1!CJ176="","",[1]Sheet1!CJ176)</f>
        <v>0</v>
      </c>
      <c r="CJ176">
        <f>IF([1]Sheet1!CK176="","",[1]Sheet1!CK176)</f>
        <v>0</v>
      </c>
      <c r="CK176">
        <f>IF([1]Sheet1!CL176="","",[1]Sheet1!CL176)</f>
        <v>0</v>
      </c>
      <c r="CL176">
        <f>IF([1]Sheet1!CM176="","",[1]Sheet1!CM176)</f>
        <v>0</v>
      </c>
      <c r="CM176">
        <f>IF([1]Sheet1!CN176="","",[1]Sheet1!CN176)</f>
        <v>0</v>
      </c>
      <c r="CN176">
        <f>IF([1]Sheet1!CO176="","",[1]Sheet1!CO176)</f>
        <v>0</v>
      </c>
      <c r="CO176">
        <f>IF([1]Sheet1!CP176="","",[1]Sheet1!CP176)</f>
        <v>0</v>
      </c>
      <c r="CP176">
        <f>IF([1]Sheet1!CQ176="","",[1]Sheet1!CQ176)</f>
        <v>0</v>
      </c>
      <c r="CQ176" t="str">
        <f>IF([1]Sheet1!CR176="","",[1]Sheet1!CR176)</f>
        <v>BEARISH</v>
      </c>
      <c r="CR176" t="str">
        <f>IF([1]Sheet1!CS176="","",[1]Sheet1!CS176)</f>
        <v>BULLISH</v>
      </c>
      <c r="CS176" t="b">
        <f>IF([1]Sheet1!CT176="","",[1]Sheet1!CT176)</f>
        <v>0</v>
      </c>
      <c r="CT176" t="str">
        <f>IF([1]Sheet1!CU176="","",[1]Sheet1!CU176)</f>
        <v>na</v>
      </c>
      <c r="CU176" t="str">
        <f>IF([1]Sheet1!CV176="","",[1]Sheet1!CV176)</f>
        <v>na</v>
      </c>
      <c r="CV176" t="str">
        <f>IF([1]Sheet1!CW176="","",[1]Sheet1!CW176)</f>
        <v>na</v>
      </c>
      <c r="CW176">
        <f>IF([1]Sheet1!CX176="","",[1]Sheet1!CX176)</f>
        <v>0</v>
      </c>
      <c r="CX176">
        <f>IF([1]Sheet1!CY176="","",[1]Sheet1!CY176)</f>
        <v>0</v>
      </c>
      <c r="CY176" t="b">
        <f>IF([1]Sheet1!CZ176="","",[1]Sheet1!CZ176)</f>
        <v>0</v>
      </c>
      <c r="CZ176">
        <f>IF([1]Sheet1!DA176="","",[1]Sheet1!DA176)</f>
        <v>37.33</v>
      </c>
      <c r="DA176">
        <f>IF([1]Sheet1!DB176="","",[1]Sheet1!DB176)</f>
        <v>37.520000000000003</v>
      </c>
      <c r="DB176" t="str">
        <f>IF([1]Sheet1!DC176="","",[1]Sheet1!DC176)</f>
        <v/>
      </c>
      <c r="DC176" t="b">
        <f t="shared" si="8"/>
        <v>0</v>
      </c>
      <c r="DD176" t="b">
        <f t="shared" si="9"/>
        <v>0</v>
      </c>
      <c r="DE176" t="b">
        <f t="shared" si="10"/>
        <v>0</v>
      </c>
      <c r="DF176" t="b">
        <f t="shared" si="11"/>
        <v>0</v>
      </c>
      <c r="DG176" t="str">
        <f>IF([1]Sheet1!DH176="","",[1]Sheet1!DH176)</f>
        <v/>
      </c>
    </row>
    <row r="177" spans="1:111" x14ac:dyDescent="0.25">
      <c r="A177" t="str">
        <f>IF([1]Sheet1!B177="","",[1]Sheet1!B177)</f>
        <v>HINDCOPPER</v>
      </c>
      <c r="B177">
        <f>IF([1]Sheet1!C177="","",[1]Sheet1!C177)</f>
        <v>5300</v>
      </c>
      <c r="C177">
        <f>IF([1]Sheet1!D177="","",[1]Sheet1!D177)</f>
        <v>2.5</v>
      </c>
      <c r="D177">
        <f>IF([1]Sheet1!E177="","",[1]Sheet1!E177)</f>
        <v>106000</v>
      </c>
      <c r="E177" t="str">
        <f>IF([1]Sheet1!F177="","",[1]Sheet1!F177)</f>
        <v>Non-Energy Minerals</v>
      </c>
      <c r="F177" t="str">
        <f>IF([1]Sheet1!G177="","",[1]Sheet1!G177)</f>
        <v>Other Metals/Minerals</v>
      </c>
      <c r="G177" t="str">
        <f>IF([1]Sheet1!H177="","",[1]Sheet1!H177)</f>
        <v xml:space="preserve">HINDUSTAN COPPER LTD                </v>
      </c>
      <c r="H177" t="str">
        <f>IF([1]Sheet1!I177="","",[1]Sheet1!I177)</f>
        <v>HINDCOPPER</v>
      </c>
      <c r="I177" t="str">
        <f>IF([1]Sheet1!J177="","",[1]Sheet1!J177)</f>
        <v>NSE:HINDCOPPER!1</v>
      </c>
      <c r="J177" t="str">
        <f>IF([1]Sheet1!K177="","",[1]Sheet1!K177)</f>
        <v>Hindustan Copper Ltd.</v>
      </c>
      <c r="K177" t="str">
        <f>IF([1]Sheet1!L177="","",[1]Sheet1!L177)</f>
        <v>#00a25b89</v>
      </c>
      <c r="L177">
        <f>IF([1]Sheet1!M177="","",[1]Sheet1!M177)</f>
        <v>271.05</v>
      </c>
      <c r="M177">
        <f>IF([1]Sheet1!N177="","",[1]Sheet1!N177)</f>
        <v>2.1481062999999998</v>
      </c>
      <c r="N177">
        <f>IF([1]Sheet1!O177="","",[1]Sheet1!O177)</f>
        <v>5.7</v>
      </c>
      <c r="O177">
        <f>IF([1]Sheet1!P177="","",[1]Sheet1!P177)</f>
        <v>25175000</v>
      </c>
      <c r="P177">
        <f>IF([1]Sheet1!Q177="","",[1]Sheet1!Q177)</f>
        <v>-3.2980456</v>
      </c>
      <c r="Q177">
        <f>IF([1]Sheet1!R177="","",[1]Sheet1!R177)</f>
        <v>-858600</v>
      </c>
      <c r="R177">
        <f>IF([1]Sheet1!S177="","",[1]Sheet1!S177)</f>
        <v>437</v>
      </c>
      <c r="S177">
        <f>IF([1]Sheet1!T177="","",[1]Sheet1!T177)</f>
        <v>2.1481062999999998</v>
      </c>
      <c r="T177">
        <f>IF([1]Sheet1!U177="","",[1]Sheet1!U177)</f>
        <v>158</v>
      </c>
      <c r="U177" t="str">
        <f>IF([1]Sheet1!V177="","",[1]Sheet1!V177)</f>
        <v>Short Covering</v>
      </c>
      <c r="V177">
        <f>IF([1]Sheet1!W177="","",[1]Sheet1!W177)</f>
        <v>270</v>
      </c>
      <c r="W177">
        <f>IF([1]Sheet1!X177="","",[1]Sheet1!X177)</f>
        <v>267.5</v>
      </c>
      <c r="X177">
        <f>IF([1]Sheet1!Y177="","",[1]Sheet1!Y177)</f>
        <v>265</v>
      </c>
      <c r="Y177">
        <f>IF([1]Sheet1!Z177="","",[1]Sheet1!Z177)</f>
        <v>262.5</v>
      </c>
      <c r="Z177">
        <f>IF([1]Sheet1!AA177="","",[1]Sheet1!AA177)</f>
        <v>260</v>
      </c>
      <c r="AA177">
        <f>IF([1]Sheet1!AB177="","",[1]Sheet1!AB177)</f>
        <v>272.5</v>
      </c>
      <c r="AB177">
        <f>IF([1]Sheet1!AC177="","",[1]Sheet1!AC177)</f>
        <v>275</v>
      </c>
      <c r="AC177">
        <f>IF([1]Sheet1!AD177="","",[1]Sheet1!AD177)</f>
        <v>277.5</v>
      </c>
      <c r="AD177">
        <f>IF([1]Sheet1!AE177="","",[1]Sheet1!AE177)</f>
        <v>280</v>
      </c>
      <c r="AE177" t="str">
        <f>IF([1]Sheet1!AF177="","",[1]Sheet1!AF177)</f>
        <v>264.85</v>
      </c>
      <c r="AF177" t="str">
        <f>IF([1]Sheet1!AG177="","",[1]Sheet1!AG177)</f>
        <v>266.60</v>
      </c>
      <c r="AG177" t="str">
        <f>IF([1]Sheet1!AH177="","",[1]Sheet1!AH177)</f>
        <v>1.75</v>
      </c>
      <c r="AH177" t="str">
        <f>IF([1]Sheet1!AI177="","",[1]Sheet1!AI177)</f>
        <v>0.66</v>
      </c>
      <c r="AI177" t="str">
        <f>IF([1]Sheet1!AJ177="","",[1]Sheet1!AJ177)</f>
        <v>266.60</v>
      </c>
      <c r="AJ177">
        <f>IF([1]Sheet1!AK177="","",[1]Sheet1!AK177)</f>
        <v>52682</v>
      </c>
      <c r="AK177" t="str">
        <f>IF([1]Sheet1!AL177="","",[1]Sheet1!AL177)</f>
        <v>1.40</v>
      </c>
      <c r="AL177" t="str">
        <f>IF([1]Sheet1!AM177="","",[1]Sheet1!AM177)</f>
        <v>-</v>
      </c>
      <c r="AM177" t="str">
        <f>IF([1]Sheet1!AN177="","",[1]Sheet1!AN177)</f>
        <v>-</v>
      </c>
      <c r="AN177" t="str">
        <f>IF([1]Sheet1!AO177="","",[1]Sheet1!AO177)</f>
        <v>-</v>
      </c>
      <c r="AO177" t="str">
        <f>IF([1]Sheet1!AP177="","",[1]Sheet1!AP177)</f>
        <v>VR16</v>
      </c>
      <c r="AP177" t="b">
        <f>IF([1]Sheet1!AQ177="","",[1]Sheet1!AQ177)</f>
        <v>1</v>
      </c>
      <c r="AQ177">
        <f>IF([1]Sheet1!AR177="","",[1]Sheet1!AR177)</f>
        <v>0</v>
      </c>
      <c r="AR177">
        <f>IF([1]Sheet1!AS177="","",[1]Sheet1!AS177)</f>
        <v>0</v>
      </c>
      <c r="AS177">
        <f>IF([1]Sheet1!AT177="","",[1]Sheet1!AT177)</f>
        <v>0</v>
      </c>
      <c r="AT177">
        <f>IF([1]Sheet1!AU177="","",[1]Sheet1!AU177)</f>
        <v>0</v>
      </c>
      <c r="AU177">
        <f>IF([1]Sheet1!AV177="","",[1]Sheet1!AV177)</f>
        <v>0</v>
      </c>
      <c r="AV177">
        <f>IF([1]Sheet1!AW177="","",[1]Sheet1!AW177)</f>
        <v>0</v>
      </c>
      <c r="AW177">
        <f>IF([1]Sheet1!AX177="","",[1]Sheet1!AX177)</f>
        <v>0</v>
      </c>
      <c r="AX177">
        <f>IF([1]Sheet1!AY177="","",[1]Sheet1!AY177)</f>
        <v>0</v>
      </c>
      <c r="AY177">
        <f>IF([1]Sheet1!AZ177="","",[1]Sheet1!AZ177)</f>
        <v>0</v>
      </c>
      <c r="AZ177" t="b">
        <f>IF([1]Sheet1!BA177="","",[1]Sheet1!BA177)</f>
        <v>0</v>
      </c>
      <c r="BA177" t="b">
        <f>IF([1]Sheet1!BB177="","",[1]Sheet1!BB177)</f>
        <v>0</v>
      </c>
      <c r="BB177" t="b">
        <f>IF([1]Sheet1!BC177="","",[1]Sheet1!BC177)</f>
        <v>0</v>
      </c>
      <c r="BC177" t="b">
        <f>IF([1]Sheet1!BD177="","",[1]Sheet1!BD177)</f>
        <v>0</v>
      </c>
      <c r="BD177">
        <f>IF([1]Sheet1!BE177="","",[1]Sheet1!BE177)</f>
        <v>60.66</v>
      </c>
      <c r="BE177">
        <f>IF([1]Sheet1!BF177="","",[1]Sheet1!BF177)</f>
        <v>65.25</v>
      </c>
      <c r="BF177">
        <f>IF([1]Sheet1!BG177="","",[1]Sheet1!BG177)</f>
        <v>0.22</v>
      </c>
      <c r="BG177">
        <f>IF([1]Sheet1!BH177="","",[1]Sheet1!BH177)</f>
        <v>100</v>
      </c>
      <c r="BH177">
        <f>IF([1]Sheet1!BI177="","",[1]Sheet1!BI177)</f>
        <v>100</v>
      </c>
      <c r="BI177">
        <f>IF([1]Sheet1!BJ177="","",[1]Sheet1!BJ177)</f>
        <v>100</v>
      </c>
      <c r="BJ177" t="b">
        <f>IF([1]Sheet1!BK177="","",[1]Sheet1!BK177)</f>
        <v>0</v>
      </c>
      <c r="BK177">
        <f>IF([1]Sheet1!BL177="","",[1]Sheet1!BL177)</f>
        <v>0.75</v>
      </c>
      <c r="BL177">
        <f>IF([1]Sheet1!BM177="","",[1]Sheet1!BM177)</f>
        <v>4.32</v>
      </c>
      <c r="BM177">
        <f>IF([1]Sheet1!BN177="","",[1]Sheet1!BN177)</f>
        <v>69.849999999999994</v>
      </c>
      <c r="BN177">
        <f>IF([1]Sheet1!BO177="","",[1]Sheet1!BO177)</f>
        <v>0</v>
      </c>
      <c r="BO177" t="str">
        <f>IF([1]Sheet1!BP177="","",[1]Sheet1!BP177)</f>
        <v>METALS</v>
      </c>
      <c r="BP177">
        <f>IF([1]Sheet1!BQ177="","",[1]Sheet1!BQ177)</f>
        <v>272.14999999999998</v>
      </c>
      <c r="BQ177">
        <f>IF([1]Sheet1!BR177="","",[1]Sheet1!BR177)</f>
        <v>0</v>
      </c>
      <c r="BR177">
        <f>IF([1]Sheet1!BS177="","",[1]Sheet1!BS177)</f>
        <v>6.8</v>
      </c>
      <c r="BS177">
        <f>IF([1]Sheet1!BT177="","",[1]Sheet1!BT177)</f>
        <v>2.56</v>
      </c>
      <c r="BT177" t="b">
        <f>IF([1]Sheet1!BU177="","",[1]Sheet1!BU177)</f>
        <v>1</v>
      </c>
      <c r="BU177" t="b">
        <f>IF([1]Sheet1!BV177="","",[1]Sheet1!BV177)</f>
        <v>0</v>
      </c>
      <c r="BV177">
        <f>IF([1]Sheet1!BW177="","",[1]Sheet1!BW177)</f>
        <v>0</v>
      </c>
      <c r="BW177">
        <f>IF([1]Sheet1!BX177="","",[1]Sheet1!BX177)</f>
        <v>-11.66</v>
      </c>
      <c r="BX177">
        <f>IF([1]Sheet1!BY177="","",[1]Sheet1!BY177)</f>
        <v>5.36</v>
      </c>
      <c r="BY177">
        <f>IF([1]Sheet1!BZ177="","",[1]Sheet1!BZ177)</f>
        <v>198.09</v>
      </c>
      <c r="BZ177">
        <f>IF([1]Sheet1!CA177="","",[1]Sheet1!CA177)</f>
        <v>272.14999999999998</v>
      </c>
      <c r="CA177">
        <f>IF([1]Sheet1!CB177="","",[1]Sheet1!CB177)</f>
        <v>0.22</v>
      </c>
      <c r="CB177" t="str">
        <f>IF([1]Sheet1!CC177="","",[1]Sheet1!CC177)</f>
        <v>Significant Short Covering</v>
      </c>
      <c r="CC177">
        <f>IF([1]Sheet1!CD177="","",[1]Sheet1!CD177)</f>
        <v>-0.49</v>
      </c>
      <c r="CD177">
        <f>IF([1]Sheet1!CE177="","",[1]Sheet1!CE177)</f>
        <v>2.56</v>
      </c>
      <c r="CE177">
        <f>IF([1]Sheet1!CF177="","",[1]Sheet1!CF177)</f>
        <v>54.58</v>
      </c>
      <c r="CF177" t="str">
        <f>IF([1]Sheet1!CG177="","",[1]Sheet1!CG177)</f>
        <v>Short Covering</v>
      </c>
      <c r="CG177">
        <f>IF([1]Sheet1!CH177="","",[1]Sheet1!CH177)</f>
        <v>42.46</v>
      </c>
      <c r="CH177" t="str">
        <f>IF([1]Sheet1!CI177="","",[1]Sheet1!CI177)</f>
        <v>NSE:HINDCOPPER1!</v>
      </c>
      <c r="CI177">
        <f>IF([1]Sheet1!CJ177="","",[1]Sheet1!CJ177)</f>
        <v>0</v>
      </c>
      <c r="CJ177">
        <f>IF([1]Sheet1!CK177="","",[1]Sheet1!CK177)</f>
        <v>0</v>
      </c>
      <c r="CK177">
        <f>IF([1]Sheet1!CL177="","",[1]Sheet1!CL177)</f>
        <v>0</v>
      </c>
      <c r="CL177">
        <f>IF([1]Sheet1!CM177="","",[1]Sheet1!CM177)</f>
        <v>0</v>
      </c>
      <c r="CM177">
        <f>IF([1]Sheet1!CN177="","",[1]Sheet1!CN177)</f>
        <v>0</v>
      </c>
      <c r="CN177">
        <f>IF([1]Sheet1!CO177="","",[1]Sheet1!CO177)</f>
        <v>0</v>
      </c>
      <c r="CO177">
        <f>IF([1]Sheet1!CP177="","",[1]Sheet1!CP177)</f>
        <v>0</v>
      </c>
      <c r="CP177">
        <f>IF([1]Sheet1!CQ177="","",[1]Sheet1!CQ177)</f>
        <v>0</v>
      </c>
      <c r="CQ177" t="str">
        <f>IF([1]Sheet1!CR177="","",[1]Sheet1!CR177)</f>
        <v>BULLISH</v>
      </c>
      <c r="CR177" t="str">
        <f>IF([1]Sheet1!CS177="","",[1]Sheet1!CS177)</f>
        <v>BULLISH</v>
      </c>
      <c r="CS177" t="b">
        <f>IF([1]Sheet1!CT177="","",[1]Sheet1!CT177)</f>
        <v>1</v>
      </c>
      <c r="CT177" t="str">
        <f>IF([1]Sheet1!CU177="","",[1]Sheet1!CU177)</f>
        <v>na</v>
      </c>
      <c r="CU177" t="str">
        <f>IF([1]Sheet1!CV177="","",[1]Sheet1!CV177)</f>
        <v>na</v>
      </c>
      <c r="CV177" t="str">
        <f>IF([1]Sheet1!CW177="","",[1]Sheet1!CW177)</f>
        <v>na</v>
      </c>
      <c r="CW177">
        <f>IF([1]Sheet1!CX177="","",[1]Sheet1!CX177)</f>
        <v>0</v>
      </c>
      <c r="CX177">
        <f>IF([1]Sheet1!CY177="","",[1]Sheet1!CY177)</f>
        <v>0</v>
      </c>
      <c r="CY177" t="b">
        <f>IF([1]Sheet1!CZ177="","",[1]Sheet1!CZ177)</f>
        <v>0</v>
      </c>
      <c r="CZ177">
        <f>IF([1]Sheet1!DA177="","",[1]Sheet1!DA177)</f>
        <v>78.06</v>
      </c>
      <c r="DA177">
        <f>IF([1]Sheet1!DB177="","",[1]Sheet1!DB177)</f>
        <v>80.02</v>
      </c>
      <c r="DB177" t="str">
        <f>IF([1]Sheet1!DC177="","",[1]Sheet1!DC177)</f>
        <v/>
      </c>
      <c r="DC177" t="b">
        <f t="shared" si="8"/>
        <v>0</v>
      </c>
      <c r="DD177" t="b">
        <f t="shared" si="9"/>
        <v>0</v>
      </c>
      <c r="DE177" t="b">
        <f t="shared" si="10"/>
        <v>0</v>
      </c>
      <c r="DF177" t="b">
        <f t="shared" si="11"/>
        <v>0</v>
      </c>
      <c r="DG177" t="str">
        <f>IF([1]Sheet1!DH177="","",[1]Sheet1!DH177)</f>
        <v/>
      </c>
    </row>
    <row r="178" spans="1:111" x14ac:dyDescent="0.25">
      <c r="A178" t="str">
        <f>IF([1]Sheet1!B178="","",[1]Sheet1!B178)</f>
        <v>ADANIENT</v>
      </c>
      <c r="B178">
        <f>IF([1]Sheet1!C178="","",[1]Sheet1!C178)</f>
        <v>300</v>
      </c>
      <c r="C178">
        <f>IF([1]Sheet1!D178="","",[1]Sheet1!D178)</f>
        <v>50</v>
      </c>
      <c r="D178">
        <f>IF([1]Sheet1!E178="","",[1]Sheet1!E178)</f>
        <v>9000</v>
      </c>
      <c r="E178" t="str">
        <f>IF([1]Sheet1!F178="","",[1]Sheet1!F178)</f>
        <v>Distribution Services</v>
      </c>
      <c r="F178" t="str">
        <f>IF([1]Sheet1!G178="","",[1]Sheet1!G178)</f>
        <v>Wholesale Distributors</v>
      </c>
      <c r="G178" t="str">
        <f>IF([1]Sheet1!H178="","",[1]Sheet1!H178)</f>
        <v xml:space="preserve">ADANI ENTERPRISES LIMITED           </v>
      </c>
      <c r="H178" t="str">
        <f>IF([1]Sheet1!I178="","",[1]Sheet1!I178)</f>
        <v>ADANIENT</v>
      </c>
      <c r="I178" t="str">
        <f>IF([1]Sheet1!J178="","",[1]Sheet1!J178)</f>
        <v>NSE:ADANIENT!1</v>
      </c>
      <c r="J178" t="str">
        <f>IF([1]Sheet1!K178="","",[1]Sheet1!K178)</f>
        <v>Adani Enterprises Ltd.</v>
      </c>
      <c r="K178" t="str">
        <f>IF([1]Sheet1!L178="","",[1]Sheet1!L178)</f>
        <v>#00a25b89</v>
      </c>
      <c r="L178">
        <f>IF([1]Sheet1!M178="","",[1]Sheet1!M178)</f>
        <v>2991.45</v>
      </c>
      <c r="M178">
        <f>IF([1]Sheet1!N178="","",[1]Sheet1!N178)</f>
        <v>2.1565413000000002</v>
      </c>
      <c r="N178">
        <f>IF([1]Sheet1!O178="","",[1]Sheet1!O178)</f>
        <v>63.15</v>
      </c>
      <c r="O178">
        <f>IF([1]Sheet1!P178="","",[1]Sheet1!P178)</f>
        <v>10919700</v>
      </c>
      <c r="P178">
        <f>IF([1]Sheet1!Q178="","",[1]Sheet1!Q178)</f>
        <v>-9.1115660999999992</v>
      </c>
      <c r="Q178">
        <f>IF([1]Sheet1!R178="","",[1]Sheet1!R178)</f>
        <v>-1094700</v>
      </c>
      <c r="R178">
        <f>IF([1]Sheet1!S178="","",[1]Sheet1!S178)</f>
        <v>11341</v>
      </c>
      <c r="S178">
        <f>IF([1]Sheet1!T178="","",[1]Sheet1!T178)</f>
        <v>2.1565413000000002</v>
      </c>
      <c r="T178">
        <f>IF([1]Sheet1!U178="","",[1]Sheet1!U178)</f>
        <v>3794</v>
      </c>
      <c r="U178" t="str">
        <f>IF([1]Sheet1!V178="","",[1]Sheet1!V178)</f>
        <v>Short Covering</v>
      </c>
      <c r="V178">
        <f>IF([1]Sheet1!W178="","",[1]Sheet1!W178)</f>
        <v>2950</v>
      </c>
      <c r="W178">
        <f>IF([1]Sheet1!X178="","",[1]Sheet1!X178)</f>
        <v>2900</v>
      </c>
      <c r="X178">
        <f>IF([1]Sheet1!Y178="","",[1]Sheet1!Y178)</f>
        <v>2850</v>
      </c>
      <c r="Y178">
        <f>IF([1]Sheet1!Z178="","",[1]Sheet1!Z178)</f>
        <v>2800</v>
      </c>
      <c r="Z178">
        <f>IF([1]Sheet1!AA178="","",[1]Sheet1!AA178)</f>
        <v>2750</v>
      </c>
      <c r="AA178">
        <f>IF([1]Sheet1!AB178="","",[1]Sheet1!AB178)</f>
        <v>3000</v>
      </c>
      <c r="AB178">
        <f>IF([1]Sheet1!AC178="","",[1]Sheet1!AC178)</f>
        <v>3050</v>
      </c>
      <c r="AC178">
        <f>IF([1]Sheet1!AD178="","",[1]Sheet1!AD178)</f>
        <v>3100</v>
      </c>
      <c r="AD178">
        <f>IF([1]Sheet1!AE178="","",[1]Sheet1!AE178)</f>
        <v>3150</v>
      </c>
      <c r="AE178" t="str">
        <f>IF([1]Sheet1!AF178="","",[1]Sheet1!AF178)</f>
        <v>2,915.65</v>
      </c>
      <c r="AF178" t="str">
        <f>IF([1]Sheet1!AG178="","",[1]Sheet1!AG178)</f>
        <v>2,930.00</v>
      </c>
      <c r="AG178" t="str">
        <f>IF([1]Sheet1!AH178="","",[1]Sheet1!AH178)</f>
        <v>14.35</v>
      </c>
      <c r="AH178" t="str">
        <f>IF([1]Sheet1!AI178="","",[1]Sheet1!AI178)</f>
        <v>0.49</v>
      </c>
      <c r="AI178" t="str">
        <f>IF([1]Sheet1!AJ178="","",[1]Sheet1!AJ178)</f>
        <v>2,930.00</v>
      </c>
      <c r="AJ178">
        <f>IF([1]Sheet1!AK178="","",[1]Sheet1!AK178)</f>
        <v>1815</v>
      </c>
      <c r="AK178" t="str">
        <f>IF([1]Sheet1!AL178="","",[1]Sheet1!AL178)</f>
        <v>0.53</v>
      </c>
      <c r="AL178" t="str">
        <f>IF([1]Sheet1!AM178="","",[1]Sheet1!AM178)</f>
        <v>-</v>
      </c>
      <c r="AM178" t="str">
        <f>IF([1]Sheet1!AN178="","",[1]Sheet1!AN178)</f>
        <v>-</v>
      </c>
      <c r="AN178" t="str">
        <f>IF([1]Sheet1!AO178="","",[1]Sheet1!AO178)</f>
        <v>-</v>
      </c>
      <c r="AO178" t="str">
        <f>IF([1]Sheet1!AP178="","",[1]Sheet1!AP178)</f>
        <v>VR86</v>
      </c>
      <c r="AP178" t="b">
        <f>IF([1]Sheet1!AQ178="","",[1]Sheet1!AQ178)</f>
        <v>0</v>
      </c>
      <c r="AQ178">
        <f>IF([1]Sheet1!AR178="","",[1]Sheet1!AR178)</f>
        <v>0</v>
      </c>
      <c r="AR178">
        <f>IF([1]Sheet1!AS178="","",[1]Sheet1!AS178)</f>
        <v>0</v>
      </c>
      <c r="AS178">
        <f>IF([1]Sheet1!AT178="","",[1]Sheet1!AT178)</f>
        <v>0</v>
      </c>
      <c r="AT178">
        <f>IF([1]Sheet1!AU178="","",[1]Sheet1!AU178)</f>
        <v>0</v>
      </c>
      <c r="AU178">
        <f>IF([1]Sheet1!AV178="","",[1]Sheet1!AV178)</f>
        <v>0</v>
      </c>
      <c r="AV178">
        <f>IF([1]Sheet1!AW178="","",[1]Sheet1!AW178)</f>
        <v>0</v>
      </c>
      <c r="AW178">
        <f>IF([1]Sheet1!AX178="","",[1]Sheet1!AX178)</f>
        <v>0</v>
      </c>
      <c r="AX178">
        <f>IF([1]Sheet1!AY178="","",[1]Sheet1!AY178)</f>
        <v>0</v>
      </c>
      <c r="AY178">
        <f>IF([1]Sheet1!AZ178="","",[1]Sheet1!AZ178)</f>
        <v>0</v>
      </c>
      <c r="AZ178" t="b">
        <f>IF([1]Sheet1!BA178="","",[1]Sheet1!BA178)</f>
        <v>0</v>
      </c>
      <c r="BA178" t="b">
        <f>IF([1]Sheet1!BB178="","",[1]Sheet1!BB178)</f>
        <v>0</v>
      </c>
      <c r="BB178" t="b">
        <f>IF([1]Sheet1!BC178="","",[1]Sheet1!BC178)</f>
        <v>0</v>
      </c>
      <c r="BC178" t="b">
        <f>IF([1]Sheet1!BD178="","",[1]Sheet1!BD178)</f>
        <v>0</v>
      </c>
      <c r="BD178">
        <f>IF([1]Sheet1!BE178="","",[1]Sheet1!BE178)</f>
        <v>48.99</v>
      </c>
      <c r="BE178">
        <f>IF([1]Sheet1!BF178="","",[1]Sheet1!BF178)</f>
        <v>47.29</v>
      </c>
      <c r="BF178">
        <f>IF([1]Sheet1!BG178="","",[1]Sheet1!BG178)</f>
        <v>-7.44</v>
      </c>
      <c r="BG178">
        <f>IF([1]Sheet1!BH178="","",[1]Sheet1!BH178)</f>
        <v>17.739999999999998</v>
      </c>
      <c r="BH178">
        <f>IF([1]Sheet1!BI178="","",[1]Sheet1!BI178)</f>
        <v>34.92</v>
      </c>
      <c r="BI178">
        <f>IF([1]Sheet1!BJ178="","",[1]Sheet1!BJ178)</f>
        <v>8.5299999999999994</v>
      </c>
      <c r="BJ178" t="b">
        <f>IF([1]Sheet1!BK178="","",[1]Sheet1!BK178)</f>
        <v>1</v>
      </c>
      <c r="BK178">
        <f>IF([1]Sheet1!BL178="","",[1]Sheet1!BL178)</f>
        <v>0.51</v>
      </c>
      <c r="BL178">
        <f>IF([1]Sheet1!BM178="","",[1]Sheet1!BM178)</f>
        <v>5.3</v>
      </c>
      <c r="BM178">
        <f>IF([1]Sheet1!BN178="","",[1]Sheet1!BN178)</f>
        <v>45.59</v>
      </c>
      <c r="BN178">
        <f>IF([1]Sheet1!BO178="","",[1]Sheet1!BO178)</f>
        <v>0</v>
      </c>
      <c r="BO178" t="str">
        <f>IF([1]Sheet1!BP178="","",[1]Sheet1!BP178)</f>
        <v>METALS</v>
      </c>
      <c r="BP178">
        <f>IF([1]Sheet1!BQ178="","",[1]Sheet1!BQ178)</f>
        <v>2992</v>
      </c>
      <c r="BQ178">
        <f>IF([1]Sheet1!BR178="","",[1]Sheet1!BR178)</f>
        <v>3.59</v>
      </c>
      <c r="BR178">
        <f>IF([1]Sheet1!BS178="","",[1]Sheet1!BS178)</f>
        <v>63.7</v>
      </c>
      <c r="BS178">
        <f>IF([1]Sheet1!BT178="","",[1]Sheet1!BT178)</f>
        <v>2.1800000000000002</v>
      </c>
      <c r="BT178" t="b">
        <f>IF([1]Sheet1!BU178="","",[1]Sheet1!BU178)</f>
        <v>0</v>
      </c>
      <c r="BU178" t="b">
        <f>IF([1]Sheet1!BV178="","",[1]Sheet1!BV178)</f>
        <v>0</v>
      </c>
      <c r="BV178" t="str">
        <f>IF([1]Sheet1!BW178="","",[1]Sheet1!BW178)</f>
        <v>BULLISH</v>
      </c>
      <c r="BW178">
        <f>IF([1]Sheet1!BX178="","",[1]Sheet1!BX178)</f>
        <v>7.97</v>
      </c>
      <c r="BX178">
        <f>IF([1]Sheet1!BY178="","",[1]Sheet1!BY178)</f>
        <v>-3.61</v>
      </c>
      <c r="BY178">
        <f>IF([1]Sheet1!BZ178="","",[1]Sheet1!BZ178)</f>
        <v>160.79</v>
      </c>
      <c r="BZ178">
        <f>IF([1]Sheet1!CA178="","",[1]Sheet1!CA178)</f>
        <v>2992</v>
      </c>
      <c r="CA178">
        <f>IF([1]Sheet1!CB178="","",[1]Sheet1!CB178)</f>
        <v>-7.46</v>
      </c>
      <c r="CB178" t="str">
        <f>IF([1]Sheet1!CC178="","",[1]Sheet1!CC178)</f>
        <v>Significant Short Buildup</v>
      </c>
      <c r="CC178">
        <f>IF([1]Sheet1!CD178="","",[1]Sheet1!CD178)</f>
        <v>5.31</v>
      </c>
      <c r="CD178">
        <f>IF([1]Sheet1!CE178="","",[1]Sheet1!CE178)</f>
        <v>2.1800000000000002</v>
      </c>
      <c r="CE178">
        <f>IF([1]Sheet1!CF178="","",[1]Sheet1!CF178)</f>
        <v>45.71</v>
      </c>
      <c r="CF178" t="str">
        <f>IF([1]Sheet1!CG178="","",[1]Sheet1!CG178)</f>
        <v>Significant Long Buildup</v>
      </c>
      <c r="CG178">
        <f>IF([1]Sheet1!CH178="","",[1]Sheet1!CH178)</f>
        <v>76.98</v>
      </c>
      <c r="CH178" t="str">
        <f>IF([1]Sheet1!CI178="","",[1]Sheet1!CI178)</f>
        <v>NSE:ADANIENT1!</v>
      </c>
      <c r="CI178">
        <f>IF([1]Sheet1!CJ178="","",[1]Sheet1!CJ178)</f>
        <v>1</v>
      </c>
      <c r="CJ178">
        <f>IF([1]Sheet1!CK178="","",[1]Sheet1!CK178)</f>
        <v>2989.3</v>
      </c>
      <c r="CK178">
        <f>IF([1]Sheet1!CL178="","",[1]Sheet1!CL178)</f>
        <v>306</v>
      </c>
      <c r="CL178">
        <f>IF([1]Sheet1!CM178="","",[1]Sheet1!CM178)</f>
        <v>2194.15</v>
      </c>
      <c r="CM178" t="str">
        <f>IF([1]Sheet1!CN178="","",[1]Sheet1!CN178)</f>
        <v>Buy</v>
      </c>
      <c r="CN178" t="str">
        <f>IF([1]Sheet1!CO178="","",[1]Sheet1!CO178)</f>
        <v>LAST_WINNER</v>
      </c>
      <c r="CO178">
        <f>IF([1]Sheet1!CP178="","",[1]Sheet1!CP178)</f>
        <v>1</v>
      </c>
      <c r="CP178">
        <f>IF([1]Sheet1!CQ178="","",[1]Sheet1!CQ178)</f>
        <v>2850</v>
      </c>
      <c r="CQ178" t="str">
        <f>IF([1]Sheet1!CR178="","",[1]Sheet1!CR178)</f>
        <v>BEARISH</v>
      </c>
      <c r="CR178" t="str">
        <f>IF([1]Sheet1!CS178="","",[1]Sheet1!CS178)</f>
        <v>BULLISH</v>
      </c>
      <c r="CS178" t="b">
        <f>IF([1]Sheet1!CT178="","",[1]Sheet1!CT178)</f>
        <v>1</v>
      </c>
      <c r="CT178" t="str">
        <f>IF([1]Sheet1!CU178="","",[1]Sheet1!CU178)</f>
        <v>na</v>
      </c>
      <c r="CU178" t="str">
        <f>IF([1]Sheet1!CV178="","",[1]Sheet1!CV178)</f>
        <v>BULLISH_ALIGNMENT</v>
      </c>
      <c r="CV178" t="str">
        <f>IF([1]Sheet1!CW178="","",[1]Sheet1!CW178)</f>
        <v>BULLISH</v>
      </c>
      <c r="CW178">
        <f>IF([1]Sheet1!CX178="","",[1]Sheet1!CX178)</f>
        <v>1</v>
      </c>
      <c r="CX178">
        <f>IF([1]Sheet1!CY178="","",[1]Sheet1!CY178)</f>
        <v>499</v>
      </c>
      <c r="CY178" t="b">
        <f>IF([1]Sheet1!CZ178="","",[1]Sheet1!CZ178)</f>
        <v>1</v>
      </c>
      <c r="CZ178">
        <f>IF([1]Sheet1!DA178="","",[1]Sheet1!DA178)</f>
        <v>50.13</v>
      </c>
      <c r="DA178">
        <f>IF([1]Sheet1!DB178="","",[1]Sheet1!DB178)</f>
        <v>51.24</v>
      </c>
      <c r="DB178" t="str">
        <f>IF([1]Sheet1!DC178="","",[1]Sheet1!DC178)</f>
        <v/>
      </c>
      <c r="DC178" t="b">
        <f t="shared" si="8"/>
        <v>0</v>
      </c>
      <c r="DD178" t="b">
        <f t="shared" si="9"/>
        <v>0</v>
      </c>
      <c r="DE178" t="b">
        <f t="shared" si="10"/>
        <v>0</v>
      </c>
      <c r="DF178" t="b">
        <f t="shared" si="11"/>
        <v>0</v>
      </c>
      <c r="DG178" t="str">
        <f>IF([1]Sheet1!DH178="","",[1]Sheet1!DH178)</f>
        <v/>
      </c>
    </row>
    <row r="179" spans="1:111" x14ac:dyDescent="0.25">
      <c r="A179" t="str">
        <f>IF([1]Sheet1!B179="","",[1]Sheet1!B179)</f>
        <v>TORNTPHARM</v>
      </c>
      <c r="B179">
        <f>IF([1]Sheet1!C179="","",[1]Sheet1!C179)</f>
        <v>500</v>
      </c>
      <c r="C179">
        <f>IF([1]Sheet1!D179="","",[1]Sheet1!D179)</f>
        <v>20</v>
      </c>
      <c r="D179">
        <f>IF([1]Sheet1!E179="","",[1]Sheet1!E179)</f>
        <v>10000</v>
      </c>
      <c r="E179" t="str">
        <f>IF([1]Sheet1!F179="","",[1]Sheet1!F179)</f>
        <v>Health Technology</v>
      </c>
      <c r="F179" t="str">
        <f>IF([1]Sheet1!G179="","",[1]Sheet1!G179)</f>
        <v>Pharmaceuticals: Major</v>
      </c>
      <c r="G179" t="str">
        <f>IF([1]Sheet1!H179="","",[1]Sheet1!H179)</f>
        <v xml:space="preserve">TORRENT PHARMACEUTICALS L           </v>
      </c>
      <c r="H179" t="str">
        <f>IF([1]Sheet1!I179="","",[1]Sheet1!I179)</f>
        <v>TORNTPHARM</v>
      </c>
      <c r="I179" t="str">
        <f>IF([1]Sheet1!J179="","",[1]Sheet1!J179)</f>
        <v>NSE:TORNTPHARM!1</v>
      </c>
      <c r="J179" t="str">
        <f>IF([1]Sheet1!K179="","",[1]Sheet1!K179)</f>
        <v>Torrent Pharmaceuticals Ltd.</v>
      </c>
      <c r="K179" t="str">
        <f>IF([1]Sheet1!L179="","",[1]Sheet1!L179)</f>
        <v>#00a25b8c</v>
      </c>
      <c r="L179">
        <f>IF([1]Sheet1!M179="","",[1]Sheet1!M179)</f>
        <v>2528.6999999999998</v>
      </c>
      <c r="M179">
        <f>IF([1]Sheet1!N179="","",[1]Sheet1!N179)</f>
        <v>2.2213238999999998</v>
      </c>
      <c r="N179">
        <f>IF([1]Sheet1!O179="","",[1]Sheet1!O179)</f>
        <v>54.95</v>
      </c>
      <c r="O179">
        <f>IF([1]Sheet1!P179="","",[1]Sheet1!P179)</f>
        <v>1428500</v>
      </c>
      <c r="P179">
        <f>IF([1]Sheet1!Q179="","",[1]Sheet1!Q179)</f>
        <v>7.0052500000000004E-2</v>
      </c>
      <c r="Q179">
        <f>IF([1]Sheet1!R179="","",[1]Sheet1!R179)</f>
        <v>1000</v>
      </c>
      <c r="R179">
        <f>IF([1]Sheet1!S179="","",[1]Sheet1!S179)</f>
        <v>513</v>
      </c>
      <c r="S179">
        <f>IF([1]Sheet1!T179="","",[1]Sheet1!T179)</f>
        <v>2.2213238999999998</v>
      </c>
      <c r="T179">
        <f>IF([1]Sheet1!U179="","",[1]Sheet1!U179)</f>
        <v>-6</v>
      </c>
      <c r="U179" t="str">
        <f>IF([1]Sheet1!V179="","",[1]Sheet1!V179)</f>
        <v>Long Build Up</v>
      </c>
      <c r="V179">
        <f>IF([1]Sheet1!W179="","",[1]Sheet1!W179)</f>
        <v>2520</v>
      </c>
      <c r="W179">
        <f>IF([1]Sheet1!X179="","",[1]Sheet1!X179)</f>
        <v>2500</v>
      </c>
      <c r="X179">
        <f>IF([1]Sheet1!Y179="","",[1]Sheet1!Y179)</f>
        <v>2480</v>
      </c>
      <c r="Y179">
        <f>IF([1]Sheet1!Z179="","",[1]Sheet1!Z179)</f>
        <v>2460</v>
      </c>
      <c r="Z179">
        <f>IF([1]Sheet1!AA179="","",[1]Sheet1!AA179)</f>
        <v>2440</v>
      </c>
      <c r="AA179">
        <f>IF([1]Sheet1!AB179="","",[1]Sheet1!AB179)</f>
        <v>2540</v>
      </c>
      <c r="AB179">
        <f>IF([1]Sheet1!AC179="","",[1]Sheet1!AC179)</f>
        <v>2560</v>
      </c>
      <c r="AC179">
        <f>IF([1]Sheet1!AD179="","",[1]Sheet1!AD179)</f>
        <v>2580</v>
      </c>
      <c r="AD179">
        <f>IF([1]Sheet1!AE179="","",[1]Sheet1!AE179)</f>
        <v>2600</v>
      </c>
      <c r="AE179" t="str">
        <f>IF([1]Sheet1!AF179="","",[1]Sheet1!AF179)</f>
        <v>2,463.85</v>
      </c>
      <c r="AF179" t="str">
        <f>IF([1]Sheet1!AG179="","",[1]Sheet1!AG179)</f>
        <v>2,469.50</v>
      </c>
      <c r="AG179" t="str">
        <f>IF([1]Sheet1!AH179="","",[1]Sheet1!AH179)</f>
        <v>5.65</v>
      </c>
      <c r="AH179" t="str">
        <f>IF([1]Sheet1!AI179="","",[1]Sheet1!AI179)</f>
        <v>0.23</v>
      </c>
      <c r="AI179" t="str">
        <f>IF([1]Sheet1!AJ179="","",[1]Sheet1!AJ179)</f>
        <v>2,469.50</v>
      </c>
      <c r="AJ179">
        <f>IF([1]Sheet1!AK179="","",[1]Sheet1!AK179)</f>
        <v>56</v>
      </c>
      <c r="AK179" t="str">
        <f>IF([1]Sheet1!AL179="","",[1]Sheet1!AL179)</f>
        <v>0.01</v>
      </c>
      <c r="AL179" t="str">
        <f>IF([1]Sheet1!AM179="","",[1]Sheet1!AM179)</f>
        <v>-</v>
      </c>
      <c r="AM179" t="str">
        <f>IF([1]Sheet1!AN179="","",[1]Sheet1!AN179)</f>
        <v>-</v>
      </c>
      <c r="AN179" t="str">
        <f>IF([1]Sheet1!AO179="","",[1]Sheet1!AO179)</f>
        <v>-</v>
      </c>
      <c r="AO179" t="str">
        <f>IF([1]Sheet1!AP179="","",[1]Sheet1!AP179)</f>
        <v>VR171</v>
      </c>
      <c r="AP179" t="b">
        <f>IF([1]Sheet1!AQ179="","",[1]Sheet1!AQ179)</f>
        <v>0</v>
      </c>
      <c r="AQ179">
        <f>IF([1]Sheet1!AR179="","",[1]Sheet1!AR179)</f>
        <v>2</v>
      </c>
      <c r="AR179">
        <f>IF([1]Sheet1!AS179="","",[1]Sheet1!AS179)</f>
        <v>0</v>
      </c>
      <c r="AS179">
        <f>IF([1]Sheet1!AT179="","",[1]Sheet1!AT179)</f>
        <v>5</v>
      </c>
      <c r="AT179">
        <f>IF([1]Sheet1!AU179="","",[1]Sheet1!AU179)</f>
        <v>0</v>
      </c>
      <c r="AU179">
        <f>IF([1]Sheet1!AV179="","",[1]Sheet1!AV179)</f>
        <v>2</v>
      </c>
      <c r="AV179">
        <f>IF([1]Sheet1!AW179="","",[1]Sheet1!AW179)</f>
        <v>0</v>
      </c>
      <c r="AW179" t="str">
        <f>IF([1]Sheet1!AX179="","",[1]Sheet1!AX179)</f>
        <v>LPR2</v>
      </c>
      <c r="AX179" t="str">
        <f>IF([1]Sheet1!AY179="","",[1]Sheet1!AY179)</f>
        <v>LOR5</v>
      </c>
      <c r="AY179" t="str">
        <f>IF([1]Sheet1!AZ179="","",[1]Sheet1!AZ179)</f>
        <v>LVR2</v>
      </c>
      <c r="AZ179" t="b">
        <f>IF([1]Sheet1!BA179="","",[1]Sheet1!BA179)</f>
        <v>0</v>
      </c>
      <c r="BA179" t="b">
        <f>IF([1]Sheet1!BB179="","",[1]Sheet1!BB179)</f>
        <v>1</v>
      </c>
      <c r="BB179" t="b">
        <f>IF([1]Sheet1!BC179="","",[1]Sheet1!BC179)</f>
        <v>1</v>
      </c>
      <c r="BC179" t="b">
        <f>IF([1]Sheet1!BD179="","",[1]Sheet1!BD179)</f>
        <v>1</v>
      </c>
      <c r="BD179">
        <f>IF([1]Sheet1!BE179="","",[1]Sheet1!BE179)</f>
        <v>24.6</v>
      </c>
      <c r="BE179">
        <f>IF([1]Sheet1!BF179="","",[1]Sheet1!BF179)</f>
        <v>25.46</v>
      </c>
      <c r="BF179">
        <f>IF([1]Sheet1!BG179="","",[1]Sheet1!BG179)</f>
        <v>0.87</v>
      </c>
      <c r="BG179">
        <f>IF([1]Sheet1!BH179="","",[1]Sheet1!BH179)</f>
        <v>19.34</v>
      </c>
      <c r="BH179">
        <f>IF([1]Sheet1!BI179="","",[1]Sheet1!BI179)</f>
        <v>19.05</v>
      </c>
      <c r="BI179">
        <f>IF([1]Sheet1!BJ179="","",[1]Sheet1!BJ179)</f>
        <v>27.88</v>
      </c>
      <c r="BJ179" t="b">
        <f>IF([1]Sheet1!BK179="","",[1]Sheet1!BK179)</f>
        <v>0</v>
      </c>
      <c r="BK179">
        <f>IF([1]Sheet1!BL179="","",[1]Sheet1!BL179)</f>
        <v>0.51</v>
      </c>
      <c r="BL179">
        <f>IF([1]Sheet1!BM179="","",[1]Sheet1!BM179)</f>
        <v>7.28</v>
      </c>
      <c r="BM179">
        <f>IF([1]Sheet1!BN179="","",[1]Sheet1!BN179)</f>
        <v>26.32</v>
      </c>
      <c r="BN179" t="str">
        <f>IF([1]Sheet1!BO179="","",[1]Sheet1!BO179)</f>
        <v>2024-02-02</v>
      </c>
      <c r="BO179" t="str">
        <f>IF([1]Sheet1!BP179="","",[1]Sheet1!BP179)</f>
        <v>HEALTHCARE</v>
      </c>
      <c r="BP179">
        <f>IF([1]Sheet1!BQ179="","",[1]Sheet1!BQ179)</f>
        <v>2528.65</v>
      </c>
      <c r="BQ179">
        <f>IF([1]Sheet1!BR179="","",[1]Sheet1!BR179)</f>
        <v>1.85</v>
      </c>
      <c r="BR179">
        <f>IF([1]Sheet1!BS179="","",[1]Sheet1!BS179)</f>
        <v>54.9</v>
      </c>
      <c r="BS179">
        <f>IF([1]Sheet1!BT179="","",[1]Sheet1!BT179)</f>
        <v>2.2200000000000002</v>
      </c>
      <c r="BT179" t="b">
        <f>IF([1]Sheet1!BU179="","",[1]Sheet1!BU179)</f>
        <v>0</v>
      </c>
      <c r="BU179" t="b">
        <f>IF([1]Sheet1!BV179="","",[1]Sheet1!BV179)</f>
        <v>1</v>
      </c>
      <c r="BV179">
        <f>IF([1]Sheet1!BW179="","",[1]Sheet1!BW179)</f>
        <v>0</v>
      </c>
      <c r="BW179">
        <f>IF([1]Sheet1!BX179="","",[1]Sheet1!BX179)</f>
        <v>-1.47</v>
      </c>
      <c r="BX179">
        <f>IF([1]Sheet1!BY179="","",[1]Sheet1!BY179)</f>
        <v>1.89</v>
      </c>
      <c r="BY179">
        <f>IF([1]Sheet1!BZ179="","",[1]Sheet1!BZ179)</f>
        <v>96.39</v>
      </c>
      <c r="BZ179">
        <f>IF([1]Sheet1!CA179="","",[1]Sheet1!CA179)</f>
        <v>2528.65</v>
      </c>
      <c r="CA179">
        <f>IF([1]Sheet1!CB179="","",[1]Sheet1!CB179)</f>
        <v>0.87</v>
      </c>
      <c r="CB179" t="str">
        <f>IF([1]Sheet1!CC179="","",[1]Sheet1!CC179)</f>
        <v>Short Covering</v>
      </c>
      <c r="CC179">
        <f>IF([1]Sheet1!CD179="","",[1]Sheet1!CD179)</f>
        <v>1.98</v>
      </c>
      <c r="CD179">
        <f>IF([1]Sheet1!CE179="","",[1]Sheet1!CE179)</f>
        <v>2.2200000000000002</v>
      </c>
      <c r="CE179">
        <f>IF([1]Sheet1!CF179="","",[1]Sheet1!CF179)</f>
        <v>-9.4</v>
      </c>
      <c r="CF179" t="str">
        <f>IF([1]Sheet1!CG179="","",[1]Sheet1!CG179)</f>
        <v>Long Buildup</v>
      </c>
      <c r="CG179">
        <f>IF([1]Sheet1!CH179="","",[1]Sheet1!CH179)</f>
        <v>73.81</v>
      </c>
      <c r="CH179" t="str">
        <f>IF([1]Sheet1!CI179="","",[1]Sheet1!CI179)</f>
        <v>NSE:TORNTPHARM1!</v>
      </c>
      <c r="CI179">
        <f>IF([1]Sheet1!CJ179="","",[1]Sheet1!CJ179)</f>
        <v>0</v>
      </c>
      <c r="CJ179">
        <f>IF([1]Sheet1!CK179="","",[1]Sheet1!CK179)</f>
        <v>0</v>
      </c>
      <c r="CK179">
        <f>IF([1]Sheet1!CL179="","",[1]Sheet1!CL179)</f>
        <v>0</v>
      </c>
      <c r="CL179">
        <f>IF([1]Sheet1!CM179="","",[1]Sheet1!CM179)</f>
        <v>0</v>
      </c>
      <c r="CM179">
        <f>IF([1]Sheet1!CN179="","",[1]Sheet1!CN179)</f>
        <v>0</v>
      </c>
      <c r="CN179">
        <f>IF([1]Sheet1!CO179="","",[1]Sheet1!CO179)</f>
        <v>0</v>
      </c>
      <c r="CO179">
        <f>IF([1]Sheet1!CP179="","",[1]Sheet1!CP179)</f>
        <v>0</v>
      </c>
      <c r="CP179">
        <f>IF([1]Sheet1!CQ179="","",[1]Sheet1!CQ179)</f>
        <v>0</v>
      </c>
      <c r="CQ179" t="str">
        <f>IF([1]Sheet1!CR179="","",[1]Sheet1!CR179)</f>
        <v>BULLISH</v>
      </c>
      <c r="CR179" t="str">
        <f>IF([1]Sheet1!CS179="","",[1]Sheet1!CS179)</f>
        <v>BULLISH</v>
      </c>
      <c r="CS179" t="b">
        <f>IF([1]Sheet1!CT179="","",[1]Sheet1!CT179)</f>
        <v>0</v>
      </c>
      <c r="CT179" t="str">
        <f>IF([1]Sheet1!CU179="","",[1]Sheet1!CU179)</f>
        <v>na</v>
      </c>
      <c r="CU179" t="str">
        <f>IF([1]Sheet1!CV179="","",[1]Sheet1!CV179)</f>
        <v>na</v>
      </c>
      <c r="CV179" t="str">
        <f>IF([1]Sheet1!CW179="","",[1]Sheet1!CW179)</f>
        <v>na</v>
      </c>
      <c r="CW179">
        <f>IF([1]Sheet1!CX179="","",[1]Sheet1!CX179)</f>
        <v>0</v>
      </c>
      <c r="CX179">
        <f>IF([1]Sheet1!CY179="","",[1]Sheet1!CY179)</f>
        <v>0</v>
      </c>
      <c r="CY179" t="b">
        <f>IF([1]Sheet1!CZ179="","",[1]Sheet1!CZ179)</f>
        <v>0</v>
      </c>
      <c r="CZ179">
        <f>IF([1]Sheet1!DA179="","",[1]Sheet1!DA179)</f>
        <v>11.36</v>
      </c>
      <c r="DA179">
        <f>IF([1]Sheet1!DB179="","",[1]Sheet1!DB179)</f>
        <v>10.27</v>
      </c>
      <c r="DB179" t="str">
        <f>IF([1]Sheet1!DC179="","",[1]Sheet1!DC179)</f>
        <v/>
      </c>
      <c r="DC179" t="b">
        <f t="shared" si="8"/>
        <v>0</v>
      </c>
      <c r="DD179" t="b">
        <f t="shared" si="9"/>
        <v>0</v>
      </c>
      <c r="DE179" t="b">
        <f t="shared" si="10"/>
        <v>0</v>
      </c>
      <c r="DF179" t="b">
        <f t="shared" si="11"/>
        <v>0</v>
      </c>
      <c r="DG179" t="str">
        <f>IF([1]Sheet1!DH179="","",[1]Sheet1!DH179)</f>
        <v/>
      </c>
    </row>
    <row r="180" spans="1:111" x14ac:dyDescent="0.25">
      <c r="A180" t="str">
        <f>IF([1]Sheet1!B180="","",[1]Sheet1!B180)</f>
        <v>MCDOWELL-N</v>
      </c>
      <c r="B180">
        <f>IF([1]Sheet1!C180="","",[1]Sheet1!C180)</f>
        <v>700</v>
      </c>
      <c r="C180">
        <f>IF([1]Sheet1!D180="","",[1]Sheet1!D180)</f>
        <v>10</v>
      </c>
      <c r="D180">
        <f>IF([1]Sheet1!E180="","",[1]Sheet1!E180)</f>
        <v>21000</v>
      </c>
      <c r="E180" t="str">
        <f>IF([1]Sheet1!F180="","",[1]Sheet1!F180)</f>
        <v>Consumer Non-Durables</v>
      </c>
      <c r="F180" t="str">
        <f>IF([1]Sheet1!G180="","",[1]Sheet1!G180)</f>
        <v>Beverages: Alcoholic</v>
      </c>
      <c r="G180" t="str">
        <f>IF([1]Sheet1!H180="","",[1]Sheet1!H180)</f>
        <v xml:space="preserve">UNITED SPIRITS LIMITED              </v>
      </c>
      <c r="H180" t="str">
        <f>IF([1]Sheet1!I180="","",[1]Sheet1!I180)</f>
        <v>MCDOWELL_N</v>
      </c>
      <c r="I180" t="str">
        <f>IF([1]Sheet1!J180="","",[1]Sheet1!J180)</f>
        <v>NSE:MCDOWELL_N!1</v>
      </c>
      <c r="J180" t="str">
        <f>IF([1]Sheet1!K180="","",[1]Sheet1!K180)</f>
        <v>United Spirits Ltd.</v>
      </c>
      <c r="K180" t="str">
        <f>IF([1]Sheet1!L180="","",[1]Sheet1!L180)</f>
        <v>#00a25b8e</v>
      </c>
      <c r="L180">
        <f>IF([1]Sheet1!M180="","",[1]Sheet1!M180)</f>
        <v>1107.2</v>
      </c>
      <c r="M180">
        <f>IF([1]Sheet1!N180="","",[1]Sheet1!N180)</f>
        <v>2.2723073999999999</v>
      </c>
      <c r="N180">
        <f>IF([1]Sheet1!O180="","",[1]Sheet1!O180)</f>
        <v>24.6</v>
      </c>
      <c r="O180">
        <f>IF([1]Sheet1!P180="","",[1]Sheet1!P180)</f>
        <v>7490700</v>
      </c>
      <c r="P180">
        <f>IF([1]Sheet1!Q180="","",[1]Sheet1!Q180)</f>
        <v>-7.9879622000000001</v>
      </c>
      <c r="Q180">
        <f>IF([1]Sheet1!R180="","",[1]Sheet1!R180)</f>
        <v>-650300</v>
      </c>
      <c r="R180">
        <f>IF([1]Sheet1!S180="","",[1]Sheet1!S180)</f>
        <v>3621</v>
      </c>
      <c r="S180">
        <f>IF([1]Sheet1!T180="","",[1]Sheet1!T180)</f>
        <v>2.2723073999999999</v>
      </c>
      <c r="T180">
        <f>IF([1]Sheet1!U180="","",[1]Sheet1!U180)</f>
        <v>685</v>
      </c>
      <c r="U180" t="str">
        <f>IF([1]Sheet1!V180="","",[1]Sheet1!V180)</f>
        <v>Short Covering</v>
      </c>
      <c r="V180">
        <f>IF([1]Sheet1!W180="","",[1]Sheet1!W180)</f>
        <v>1100</v>
      </c>
      <c r="W180">
        <f>IF([1]Sheet1!X180="","",[1]Sheet1!X180)</f>
        <v>1090</v>
      </c>
      <c r="X180">
        <f>IF([1]Sheet1!Y180="","",[1]Sheet1!Y180)</f>
        <v>1080</v>
      </c>
      <c r="Y180">
        <f>IF([1]Sheet1!Z180="","",[1]Sheet1!Z180)</f>
        <v>1070</v>
      </c>
      <c r="Z180">
        <f>IF([1]Sheet1!AA180="","",[1]Sheet1!AA180)</f>
        <v>1060</v>
      </c>
      <c r="AA180">
        <f>IF([1]Sheet1!AB180="","",[1]Sheet1!AB180)</f>
        <v>1110</v>
      </c>
      <c r="AB180">
        <f>IF([1]Sheet1!AC180="","",[1]Sheet1!AC180)</f>
        <v>1120</v>
      </c>
      <c r="AC180">
        <f>IF([1]Sheet1!AD180="","",[1]Sheet1!AD180)</f>
        <v>1130</v>
      </c>
      <c r="AD180">
        <f>IF([1]Sheet1!AE180="","",[1]Sheet1!AE180)</f>
        <v>1140</v>
      </c>
      <c r="AE180" t="str">
        <f>IF([1]Sheet1!AF180="","",[1]Sheet1!AF180)</f>
        <v>1,082.60</v>
      </c>
      <c r="AF180" t="str">
        <f>IF([1]Sheet1!AG180="","",[1]Sheet1!AG180)</f>
        <v>1,080.00</v>
      </c>
      <c r="AG180" t="str">
        <f>IF([1]Sheet1!AH180="","",[1]Sheet1!AH180)</f>
        <v>-2.60</v>
      </c>
      <c r="AH180" t="str">
        <f>IF([1]Sheet1!AI180="","",[1]Sheet1!AI180)</f>
        <v>-0.24</v>
      </c>
      <c r="AI180" t="str">
        <f>IF([1]Sheet1!AJ180="","",[1]Sheet1!AJ180)</f>
        <v>1,080.00</v>
      </c>
      <c r="AJ180">
        <f>IF([1]Sheet1!AK180="","",[1]Sheet1!AK180)</f>
        <v>276</v>
      </c>
      <c r="AK180" t="str">
        <f>IF([1]Sheet1!AL180="","",[1]Sheet1!AL180)</f>
        <v>0.03</v>
      </c>
      <c r="AL180" t="str">
        <f>IF([1]Sheet1!AM180="","",[1]Sheet1!AM180)</f>
        <v>-</v>
      </c>
      <c r="AM180" t="str">
        <f>IF([1]Sheet1!AN180="","",[1]Sheet1!AN180)</f>
        <v>-</v>
      </c>
      <c r="AN180" t="str">
        <f>IF([1]Sheet1!AO180="","",[1]Sheet1!AO180)</f>
        <v>-</v>
      </c>
      <c r="AO180" t="str">
        <f>IF([1]Sheet1!AP180="","",[1]Sheet1!AP180)</f>
        <v>VR139</v>
      </c>
      <c r="AP180" t="b">
        <f>IF([1]Sheet1!AQ180="","",[1]Sheet1!AQ180)</f>
        <v>0</v>
      </c>
      <c r="AQ180">
        <f>IF([1]Sheet1!AR180="","",[1]Sheet1!AR180)</f>
        <v>0</v>
      </c>
      <c r="AR180">
        <f>IF([1]Sheet1!AS180="","",[1]Sheet1!AS180)</f>
        <v>0</v>
      </c>
      <c r="AS180">
        <f>IF([1]Sheet1!AT180="","",[1]Sheet1!AT180)</f>
        <v>0</v>
      </c>
      <c r="AT180">
        <f>IF([1]Sheet1!AU180="","",[1]Sheet1!AU180)</f>
        <v>0</v>
      </c>
      <c r="AU180">
        <f>IF([1]Sheet1!AV180="","",[1]Sheet1!AV180)</f>
        <v>0</v>
      </c>
      <c r="AV180">
        <f>IF([1]Sheet1!AW180="","",[1]Sheet1!AW180)</f>
        <v>0</v>
      </c>
      <c r="AW180">
        <f>IF([1]Sheet1!AX180="","",[1]Sheet1!AX180)</f>
        <v>0</v>
      </c>
      <c r="AX180">
        <f>IF([1]Sheet1!AY180="","",[1]Sheet1!AY180)</f>
        <v>0</v>
      </c>
      <c r="AY180">
        <f>IF([1]Sheet1!AZ180="","",[1]Sheet1!AZ180)</f>
        <v>0</v>
      </c>
      <c r="AZ180" t="b">
        <f>IF([1]Sheet1!BA180="","",[1]Sheet1!BA180)</f>
        <v>0</v>
      </c>
      <c r="BA180" t="b">
        <f>IF([1]Sheet1!BB180="","",[1]Sheet1!BB180)</f>
        <v>0</v>
      </c>
      <c r="BB180" t="b">
        <f>IF([1]Sheet1!BC180="","",[1]Sheet1!BC180)</f>
        <v>0</v>
      </c>
      <c r="BC180" t="b">
        <f>IF([1]Sheet1!BD180="","",[1]Sheet1!BD180)</f>
        <v>0</v>
      </c>
      <c r="BD180">
        <f>IF([1]Sheet1!BE180="","",[1]Sheet1!BE180)</f>
        <v>48.91</v>
      </c>
      <c r="BE180">
        <f>IF([1]Sheet1!BF180="","",[1]Sheet1!BF180)</f>
        <v>46.65</v>
      </c>
      <c r="BF180">
        <f>IF([1]Sheet1!BG180="","",[1]Sheet1!BG180)</f>
        <v>18.73</v>
      </c>
      <c r="BG180">
        <f>IF([1]Sheet1!BH180="","",[1]Sheet1!BH180)</f>
        <v>100</v>
      </c>
      <c r="BH180">
        <f>IF([1]Sheet1!BI180="","",[1]Sheet1!BI180)</f>
        <v>100</v>
      </c>
      <c r="BI180">
        <f>IF([1]Sheet1!BJ180="","",[1]Sheet1!BJ180)</f>
        <v>100</v>
      </c>
      <c r="BJ180" t="b">
        <f>IF([1]Sheet1!BK180="","",[1]Sheet1!BK180)</f>
        <v>1</v>
      </c>
      <c r="BK180">
        <f>IF([1]Sheet1!BL180="","",[1]Sheet1!BL180)</f>
        <v>0.52</v>
      </c>
      <c r="BL180">
        <f>IF([1]Sheet1!BM180="","",[1]Sheet1!BM180)</f>
        <v>18.559999999999999</v>
      </c>
      <c r="BM180">
        <f>IF([1]Sheet1!BN180="","",[1]Sheet1!BN180)</f>
        <v>44.4</v>
      </c>
      <c r="BN180" t="str">
        <f>IF([1]Sheet1!BO180="","",[1]Sheet1!BO180)</f>
        <v>2024-01-23</v>
      </c>
      <c r="BO180" t="str">
        <f>IF([1]Sheet1!BP180="","",[1]Sheet1!BP180)</f>
        <v>FMCG</v>
      </c>
      <c r="BP180">
        <f>IF([1]Sheet1!BQ180="","",[1]Sheet1!BQ180)</f>
        <v>1103.2</v>
      </c>
      <c r="BQ180">
        <f>IF([1]Sheet1!BR180="","",[1]Sheet1!BR180)</f>
        <v>4.26</v>
      </c>
      <c r="BR180">
        <f>IF([1]Sheet1!BS180="","",[1]Sheet1!BS180)</f>
        <v>20.6</v>
      </c>
      <c r="BS180">
        <f>IF([1]Sheet1!BT180="","",[1]Sheet1!BT180)</f>
        <v>1.9</v>
      </c>
      <c r="BT180" t="b">
        <f>IF([1]Sheet1!BU180="","",[1]Sheet1!BU180)</f>
        <v>1</v>
      </c>
      <c r="BU180" t="b">
        <f>IF([1]Sheet1!BV180="","",[1]Sheet1!BV180)</f>
        <v>1</v>
      </c>
      <c r="BV180" t="str">
        <f>IF([1]Sheet1!BW180="","",[1]Sheet1!BW180)</f>
        <v>BULLISH</v>
      </c>
      <c r="BW180">
        <f>IF([1]Sheet1!BX180="","",[1]Sheet1!BX180)</f>
        <v>8.06</v>
      </c>
      <c r="BX180">
        <f>IF([1]Sheet1!BY180="","",[1]Sheet1!BY180)</f>
        <v>-0.53</v>
      </c>
      <c r="BY180">
        <f>IF([1]Sheet1!BZ180="","",[1]Sheet1!BZ180)</f>
        <v>161.52000000000001</v>
      </c>
      <c r="BZ180">
        <f>IF([1]Sheet1!CA180="","",[1]Sheet1!CA180)</f>
        <v>1103.2</v>
      </c>
      <c r="CA180">
        <f>IF([1]Sheet1!CB180="","",[1]Sheet1!CB180)</f>
        <v>18.73</v>
      </c>
      <c r="CB180" t="str">
        <f>IF([1]Sheet1!CC180="","",[1]Sheet1!CC180)</f>
        <v>Short Buildup</v>
      </c>
      <c r="CC180">
        <f>IF([1]Sheet1!CD180="","",[1]Sheet1!CD180)</f>
        <v>4.9800000000000004</v>
      </c>
      <c r="CD180">
        <f>IF([1]Sheet1!CE180="","",[1]Sheet1!CE180)</f>
        <v>1.9</v>
      </c>
      <c r="CE180">
        <f>IF([1]Sheet1!CF180="","",[1]Sheet1!CF180)</f>
        <v>26.28</v>
      </c>
      <c r="CF180" t="str">
        <f>IF([1]Sheet1!CG180="","",[1]Sheet1!CG180)</f>
        <v>Significant Long Buildup</v>
      </c>
      <c r="CG180">
        <f>IF([1]Sheet1!CH180="","",[1]Sheet1!CH180)</f>
        <v>89.29</v>
      </c>
      <c r="CH180" t="str">
        <f>IF([1]Sheet1!CI180="","",[1]Sheet1!CI180)</f>
        <v>NSE:MCDOWELL_N1!</v>
      </c>
      <c r="CI180">
        <f>IF([1]Sheet1!CJ180="","",[1]Sheet1!CJ180)</f>
        <v>5</v>
      </c>
      <c r="CJ180">
        <f>IF([1]Sheet1!CK180="","",[1]Sheet1!CK180)</f>
        <v>1096</v>
      </c>
      <c r="CK180">
        <f>IF([1]Sheet1!CL180="","",[1]Sheet1!CL180)</f>
        <v>41</v>
      </c>
      <c r="CL180">
        <f>IF([1]Sheet1!CM180="","",[1]Sheet1!CM180)</f>
        <v>1094</v>
      </c>
      <c r="CM180" t="str">
        <f>IF([1]Sheet1!CN180="","",[1]Sheet1!CN180)</f>
        <v>Buy</v>
      </c>
      <c r="CN180" t="str">
        <f>IF([1]Sheet1!CO180="","",[1]Sheet1!CO180)</f>
        <v>LAST_LOSER</v>
      </c>
      <c r="CO180">
        <f>IF([1]Sheet1!CP180="","",[1]Sheet1!CP180)</f>
        <v>3</v>
      </c>
      <c r="CP180">
        <f>IF([1]Sheet1!CQ180="","",[1]Sheet1!CQ180)</f>
        <v>1060</v>
      </c>
      <c r="CQ180" t="str">
        <f>IF([1]Sheet1!CR180="","",[1]Sheet1!CR180)</f>
        <v>BEARISH</v>
      </c>
      <c r="CR180" t="str">
        <f>IF([1]Sheet1!CS180="","",[1]Sheet1!CS180)</f>
        <v>BULLISH</v>
      </c>
      <c r="CS180" t="b">
        <f>IF([1]Sheet1!CT180="","",[1]Sheet1!CT180)</f>
        <v>0</v>
      </c>
      <c r="CT180" t="str">
        <f>IF([1]Sheet1!CU180="","",[1]Sheet1!CU180)</f>
        <v>na</v>
      </c>
      <c r="CU180" t="str">
        <f>IF([1]Sheet1!CV180="","",[1]Sheet1!CV180)</f>
        <v>BULLISH_ALIGNMENT</v>
      </c>
      <c r="CV180" t="str">
        <f>IF([1]Sheet1!CW180="","",[1]Sheet1!CW180)</f>
        <v>BULLISH</v>
      </c>
      <c r="CW180">
        <f>IF([1]Sheet1!CX180="","",[1]Sheet1!CX180)</f>
        <v>1</v>
      </c>
      <c r="CX180">
        <f>IF([1]Sheet1!CY180="","",[1]Sheet1!CY180)</f>
        <v>183</v>
      </c>
      <c r="CY180" t="b">
        <f>IF([1]Sheet1!CZ180="","",[1]Sheet1!CZ180)</f>
        <v>1</v>
      </c>
      <c r="CZ180">
        <f>IF([1]Sheet1!DA180="","",[1]Sheet1!DA180)</f>
        <v>23.45</v>
      </c>
      <c r="DA180">
        <f>IF([1]Sheet1!DB180="","",[1]Sheet1!DB180)</f>
        <v>23.78</v>
      </c>
      <c r="DB180" t="str">
        <f>IF([1]Sheet1!DC180="","",[1]Sheet1!DC180)</f>
        <v/>
      </c>
      <c r="DC180" t="b">
        <f t="shared" si="8"/>
        <v>0</v>
      </c>
      <c r="DD180" t="b">
        <f t="shared" si="9"/>
        <v>0</v>
      </c>
      <c r="DE180" t="b">
        <f t="shared" si="10"/>
        <v>0</v>
      </c>
      <c r="DF180" t="b">
        <f t="shared" si="11"/>
        <v>0</v>
      </c>
      <c r="DG180" t="str">
        <f>IF([1]Sheet1!DH180="","",[1]Sheet1!DH180)</f>
        <v/>
      </c>
    </row>
    <row r="181" spans="1:111" x14ac:dyDescent="0.25">
      <c r="A181" t="str">
        <f>IF([1]Sheet1!B181="","",[1]Sheet1!B181)</f>
        <v>KOTAKBANK</v>
      </c>
      <c r="B181">
        <f>IF([1]Sheet1!C181="","",[1]Sheet1!C181)</f>
        <v>400</v>
      </c>
      <c r="C181">
        <f>IF([1]Sheet1!D181="","",[1]Sheet1!D181)</f>
        <v>10</v>
      </c>
      <c r="D181">
        <f>IF([1]Sheet1!E181="","",[1]Sheet1!E181)</f>
        <v>12000</v>
      </c>
      <c r="E181" t="str">
        <f>IF([1]Sheet1!F181="","",[1]Sheet1!F181)</f>
        <v>Finance</v>
      </c>
      <c r="F181" t="str">
        <f>IF([1]Sheet1!G181="","",[1]Sheet1!G181)</f>
        <v>Major Banks</v>
      </c>
      <c r="G181" t="str">
        <f>IF([1]Sheet1!H181="","",[1]Sheet1!H181)</f>
        <v xml:space="preserve">KOTAK MAHINDRA BANK LTD             </v>
      </c>
      <c r="H181" t="str">
        <f>IF([1]Sheet1!I181="","",[1]Sheet1!I181)</f>
        <v>KOTAKBANK</v>
      </c>
      <c r="I181" t="str">
        <f>IF([1]Sheet1!J181="","",[1]Sheet1!J181)</f>
        <v>NSE:KOTAKBANK!1</v>
      </c>
      <c r="J181" t="str">
        <f>IF([1]Sheet1!K181="","",[1]Sheet1!K181)</f>
        <v>Kotak Mahindra Bank Ltd.</v>
      </c>
      <c r="K181" t="str">
        <f>IF([1]Sheet1!L181="","",[1]Sheet1!L181)</f>
        <v>#00a25b92</v>
      </c>
      <c r="L181">
        <f>IF([1]Sheet1!M181="","",[1]Sheet1!M181)</f>
        <v>1805.95</v>
      </c>
      <c r="M181">
        <f>IF([1]Sheet1!N181="","",[1]Sheet1!N181)</f>
        <v>2.3665117000000002</v>
      </c>
      <c r="N181">
        <f>IF([1]Sheet1!O181="","",[1]Sheet1!O181)</f>
        <v>41.75</v>
      </c>
      <c r="O181">
        <f>IF([1]Sheet1!P181="","",[1]Sheet1!P181)</f>
        <v>26210400</v>
      </c>
      <c r="P181">
        <f>IF([1]Sheet1!Q181="","",[1]Sheet1!Q181)</f>
        <v>-6.7325210999999996</v>
      </c>
      <c r="Q181">
        <f>IF([1]Sheet1!R181="","",[1]Sheet1!R181)</f>
        <v>-1892000</v>
      </c>
      <c r="R181">
        <f>IF([1]Sheet1!S181="","",[1]Sheet1!S181)</f>
        <v>35399</v>
      </c>
      <c r="S181">
        <f>IF([1]Sheet1!T181="","",[1]Sheet1!T181)</f>
        <v>2.3665117000000002</v>
      </c>
      <c r="T181">
        <f>IF([1]Sheet1!U181="","",[1]Sheet1!U181)</f>
        <v>11180</v>
      </c>
      <c r="U181" t="str">
        <f>IF([1]Sheet1!V181="","",[1]Sheet1!V181)</f>
        <v>Short Covering</v>
      </c>
      <c r="V181">
        <f>IF([1]Sheet1!W181="","",[1]Sheet1!W181)</f>
        <v>1800</v>
      </c>
      <c r="W181">
        <f>IF([1]Sheet1!X181="","",[1]Sheet1!X181)</f>
        <v>1790</v>
      </c>
      <c r="X181">
        <f>IF([1]Sheet1!Y181="","",[1]Sheet1!Y181)</f>
        <v>1780</v>
      </c>
      <c r="Y181">
        <f>IF([1]Sheet1!Z181="","",[1]Sheet1!Z181)</f>
        <v>1770</v>
      </c>
      <c r="Z181">
        <f>IF([1]Sheet1!AA181="","",[1]Sheet1!AA181)</f>
        <v>1760</v>
      </c>
      <c r="AA181">
        <f>IF([1]Sheet1!AB181="","",[1]Sheet1!AB181)</f>
        <v>1810</v>
      </c>
      <c r="AB181">
        <f>IF([1]Sheet1!AC181="","",[1]Sheet1!AC181)</f>
        <v>1820</v>
      </c>
      <c r="AC181">
        <f>IF([1]Sheet1!AD181="","",[1]Sheet1!AD181)</f>
        <v>1830</v>
      </c>
      <c r="AD181">
        <f>IF([1]Sheet1!AE181="","",[1]Sheet1!AE181)</f>
        <v>1840</v>
      </c>
      <c r="AE181" t="str">
        <f>IF([1]Sheet1!AF181="","",[1]Sheet1!AF181)</f>
        <v>1,764.30</v>
      </c>
      <c r="AF181" t="str">
        <f>IF([1]Sheet1!AG181="","",[1]Sheet1!AG181)</f>
        <v>1,774.45</v>
      </c>
      <c r="AG181" t="str">
        <f>IF([1]Sheet1!AH181="","",[1]Sheet1!AH181)</f>
        <v>10.15</v>
      </c>
      <c r="AH181" t="str">
        <f>IF([1]Sheet1!AI181="","",[1]Sheet1!AI181)</f>
        <v>0.58</v>
      </c>
      <c r="AI181" t="str">
        <f>IF([1]Sheet1!AJ181="","",[1]Sheet1!AJ181)</f>
        <v>1,774.45</v>
      </c>
      <c r="AJ181">
        <f>IF([1]Sheet1!AK181="","",[1]Sheet1!AK181)</f>
        <v>5364</v>
      </c>
      <c r="AK181" t="str">
        <f>IF([1]Sheet1!AL181="","",[1]Sheet1!AL181)</f>
        <v>0.95</v>
      </c>
      <c r="AL181" t="str">
        <f>IF([1]Sheet1!AM181="","",[1]Sheet1!AM181)</f>
        <v>-</v>
      </c>
      <c r="AM181" t="str">
        <f>IF([1]Sheet1!AN181="","",[1]Sheet1!AN181)</f>
        <v>-</v>
      </c>
      <c r="AN181" t="str">
        <f>IF([1]Sheet1!AO181="","",[1]Sheet1!AO181)</f>
        <v>-</v>
      </c>
      <c r="AO181" t="str">
        <f>IF([1]Sheet1!AP181="","",[1]Sheet1!AP181)</f>
        <v>VR53</v>
      </c>
      <c r="AP181" t="b">
        <f>IF([1]Sheet1!AQ181="","",[1]Sheet1!AQ181)</f>
        <v>0</v>
      </c>
      <c r="AQ181">
        <f>IF([1]Sheet1!AR181="","",[1]Sheet1!AR181)</f>
        <v>0</v>
      </c>
      <c r="AR181">
        <f>IF([1]Sheet1!AS181="","",[1]Sheet1!AS181)</f>
        <v>0</v>
      </c>
      <c r="AS181">
        <f>IF([1]Sheet1!AT181="","",[1]Sheet1!AT181)</f>
        <v>0</v>
      </c>
      <c r="AT181">
        <f>IF([1]Sheet1!AU181="","",[1]Sheet1!AU181)</f>
        <v>0</v>
      </c>
      <c r="AU181">
        <f>IF([1]Sheet1!AV181="","",[1]Sheet1!AV181)</f>
        <v>0</v>
      </c>
      <c r="AV181">
        <f>IF([1]Sheet1!AW181="","",[1]Sheet1!AW181)</f>
        <v>0</v>
      </c>
      <c r="AW181">
        <f>IF([1]Sheet1!AX181="","",[1]Sheet1!AX181)</f>
        <v>0</v>
      </c>
      <c r="AX181">
        <f>IF([1]Sheet1!AY181="","",[1]Sheet1!AY181)</f>
        <v>0</v>
      </c>
      <c r="AY181">
        <f>IF([1]Sheet1!AZ181="","",[1]Sheet1!AZ181)</f>
        <v>0</v>
      </c>
      <c r="AZ181" t="b">
        <f>IF([1]Sheet1!BA181="","",[1]Sheet1!BA181)</f>
        <v>0</v>
      </c>
      <c r="BA181" t="b">
        <f>IF([1]Sheet1!BB181="","",[1]Sheet1!BB181)</f>
        <v>0</v>
      </c>
      <c r="BB181" t="b">
        <f>IF([1]Sheet1!BC181="","",[1]Sheet1!BC181)</f>
        <v>0</v>
      </c>
      <c r="BC181" t="b">
        <f>IF([1]Sheet1!BD181="","",[1]Sheet1!BD181)</f>
        <v>0</v>
      </c>
      <c r="BD181">
        <f>IF([1]Sheet1!BE181="","",[1]Sheet1!BE181)</f>
        <v>26.14</v>
      </c>
      <c r="BE181">
        <f>IF([1]Sheet1!BF181="","",[1]Sheet1!BF181)</f>
        <v>28.73</v>
      </c>
      <c r="BF181">
        <f>IF([1]Sheet1!BG181="","",[1]Sheet1!BG181)</f>
        <v>-31.64</v>
      </c>
      <c r="BG181">
        <f>IF([1]Sheet1!BH181="","",[1]Sheet1!BH181)</f>
        <v>98.39</v>
      </c>
      <c r="BH181">
        <f>IF([1]Sheet1!BI181="","",[1]Sheet1!BI181)</f>
        <v>95.24</v>
      </c>
      <c r="BI181">
        <f>IF([1]Sheet1!BJ181="","",[1]Sheet1!BJ181)</f>
        <v>53.58</v>
      </c>
      <c r="BJ181" t="b">
        <f>IF([1]Sheet1!BK181="","",[1]Sheet1!BK181)</f>
        <v>1</v>
      </c>
      <c r="BK181">
        <f>IF([1]Sheet1!BL181="","",[1]Sheet1!BL181)</f>
        <v>0.56000000000000005</v>
      </c>
      <c r="BL181">
        <f>IF([1]Sheet1!BM181="","",[1]Sheet1!BM181)</f>
        <v>44.51</v>
      </c>
      <c r="BM181">
        <f>IF([1]Sheet1!BN181="","",[1]Sheet1!BN181)</f>
        <v>31.32</v>
      </c>
      <c r="BN181" t="str">
        <f>IF([1]Sheet1!BO181="","",[1]Sheet1!BO181)</f>
        <v>2024-01-20</v>
      </c>
      <c r="BO181" t="str">
        <f>IF([1]Sheet1!BP181="","",[1]Sheet1!BP181)</f>
        <v>FINANCIAL SERVICES</v>
      </c>
      <c r="BP181">
        <f>IF([1]Sheet1!BQ181="","",[1]Sheet1!BQ181)</f>
        <v>1810.7</v>
      </c>
      <c r="BQ181">
        <f>IF([1]Sheet1!BR181="","",[1]Sheet1!BR181)</f>
        <v>2.0699999999999998</v>
      </c>
      <c r="BR181">
        <f>IF([1]Sheet1!BS181="","",[1]Sheet1!BS181)</f>
        <v>46.5</v>
      </c>
      <c r="BS181">
        <f>IF([1]Sheet1!BT181="","",[1]Sheet1!BT181)</f>
        <v>2.64</v>
      </c>
      <c r="BT181" t="b">
        <f>IF([1]Sheet1!BU181="","",[1]Sheet1!BU181)</f>
        <v>1</v>
      </c>
      <c r="BU181" t="b">
        <f>IF([1]Sheet1!BV181="","",[1]Sheet1!BV181)</f>
        <v>1</v>
      </c>
      <c r="BV181" t="str">
        <f>IF([1]Sheet1!BW181="","",[1]Sheet1!BW181)</f>
        <v>BEARISH</v>
      </c>
      <c r="BW181">
        <f>IF([1]Sheet1!BX181="","",[1]Sheet1!BX181)</f>
        <v>19.37</v>
      </c>
      <c r="BX181">
        <f>IF([1]Sheet1!BY181="","",[1]Sheet1!BY181)</f>
        <v>-2.2999999999999998</v>
      </c>
      <c r="BY181">
        <f>IF([1]Sheet1!BZ181="","",[1]Sheet1!BZ181)</f>
        <v>188.46</v>
      </c>
      <c r="BZ181">
        <f>IF([1]Sheet1!CA181="","",[1]Sheet1!CA181)</f>
        <v>1810.7</v>
      </c>
      <c r="CA181">
        <f>IF([1]Sheet1!CB181="","",[1]Sheet1!CB181)</f>
        <v>-31.67</v>
      </c>
      <c r="CB181" t="str">
        <f>IF([1]Sheet1!CC181="","",[1]Sheet1!CC181)</f>
        <v>Significant Short Buildup</v>
      </c>
      <c r="CC181">
        <f>IF([1]Sheet1!CD181="","",[1]Sheet1!CD181)</f>
        <v>2.12</v>
      </c>
      <c r="CD181">
        <f>IF([1]Sheet1!CE181="","",[1]Sheet1!CE181)</f>
        <v>2.64</v>
      </c>
      <c r="CE181">
        <f>IF([1]Sheet1!CF181="","",[1]Sheet1!CF181)</f>
        <v>47.05</v>
      </c>
      <c r="CF181" t="str">
        <f>IF([1]Sheet1!CG181="","",[1]Sheet1!CG181)</f>
        <v>Significant Long Buildup</v>
      </c>
      <c r="CG181">
        <f>IF([1]Sheet1!CH181="","",[1]Sheet1!CH181)</f>
        <v>99.6</v>
      </c>
      <c r="CH181" t="str">
        <f>IF([1]Sheet1!CI181="","",[1]Sheet1!CI181)</f>
        <v>NSE:KOTAKBANK1!</v>
      </c>
      <c r="CI181">
        <f>IF([1]Sheet1!CJ181="","",[1]Sheet1!CJ181)</f>
        <v>68</v>
      </c>
      <c r="CJ181">
        <f>IF([1]Sheet1!CK181="","",[1]Sheet1!CK181)</f>
        <v>1860.95</v>
      </c>
      <c r="CK181">
        <f>IF([1]Sheet1!CL181="","",[1]Sheet1!CL181)</f>
        <v>27</v>
      </c>
      <c r="CL181">
        <f>IF([1]Sheet1!CM181="","",[1]Sheet1!CM181)</f>
        <v>1817.45</v>
      </c>
      <c r="CM181" t="str">
        <f>IF([1]Sheet1!CN181="","",[1]Sheet1!CN181)</f>
        <v>Buy</v>
      </c>
      <c r="CN181" t="str">
        <f>IF([1]Sheet1!CO181="","",[1]Sheet1!CO181)</f>
        <v>LAST_WINNER</v>
      </c>
      <c r="CO181">
        <f>IF([1]Sheet1!CP181="","",[1]Sheet1!CP181)</f>
        <v>3</v>
      </c>
      <c r="CP181">
        <f>IF([1]Sheet1!CQ181="","",[1]Sheet1!CQ181)</f>
        <v>1750</v>
      </c>
      <c r="CQ181" t="str">
        <f>IF([1]Sheet1!CR181="","",[1]Sheet1!CR181)</f>
        <v>BEARISH</v>
      </c>
      <c r="CR181" t="str">
        <f>IF([1]Sheet1!CS181="","",[1]Sheet1!CS181)</f>
        <v>BULLISH</v>
      </c>
      <c r="CS181" t="b">
        <f>IF([1]Sheet1!CT181="","",[1]Sheet1!CT181)</f>
        <v>1</v>
      </c>
      <c r="CT181" t="str">
        <f>IF([1]Sheet1!CU181="","",[1]Sheet1!CU181)</f>
        <v>BEARISH_ALIGNMENT</v>
      </c>
      <c r="CU181" t="str">
        <f>IF([1]Sheet1!CV181="","",[1]Sheet1!CV181)</f>
        <v>na</v>
      </c>
      <c r="CV181" t="str">
        <f>IF([1]Sheet1!CW181="","",[1]Sheet1!CW181)</f>
        <v>BEARISH</v>
      </c>
      <c r="CW181">
        <f>IF([1]Sheet1!CX181="","",[1]Sheet1!CX181)</f>
        <v>5</v>
      </c>
      <c r="CX181">
        <f>IF([1]Sheet1!CY181="","",[1]Sheet1!CY181)</f>
        <v>303</v>
      </c>
      <c r="CY181" t="b">
        <f>IF([1]Sheet1!CZ181="","",[1]Sheet1!CZ181)</f>
        <v>0</v>
      </c>
      <c r="CZ181">
        <f>IF([1]Sheet1!DA181="","",[1]Sheet1!DA181)</f>
        <v>20.67</v>
      </c>
      <c r="DA181">
        <f>IF([1]Sheet1!DB181="","",[1]Sheet1!DB181)</f>
        <v>20.190000000000001</v>
      </c>
      <c r="DB181" t="str">
        <f>IF([1]Sheet1!DC181="","",[1]Sheet1!DC181)</f>
        <v/>
      </c>
      <c r="DC181" t="b">
        <f t="shared" si="8"/>
        <v>0</v>
      </c>
      <c r="DD181" t="b">
        <f t="shared" si="9"/>
        <v>0</v>
      </c>
      <c r="DE181" t="b">
        <f t="shared" si="10"/>
        <v>0</v>
      </c>
      <c r="DF181" t="b">
        <f t="shared" si="11"/>
        <v>0</v>
      </c>
      <c r="DG181" t="str">
        <f>IF([1]Sheet1!DH181="","",[1]Sheet1!DH181)</f>
        <v/>
      </c>
    </row>
    <row r="182" spans="1:111" x14ac:dyDescent="0.25">
      <c r="A182" t="str">
        <f>IF([1]Sheet1!B182="","",[1]Sheet1!B182)</f>
        <v>IDFCFIRSTB</v>
      </c>
      <c r="B182">
        <f>IF([1]Sheet1!C182="","",[1]Sheet1!C182)</f>
        <v>7500</v>
      </c>
      <c r="C182">
        <f>IF([1]Sheet1!D182="","",[1]Sheet1!D182)</f>
        <v>1</v>
      </c>
      <c r="D182">
        <f>IF([1]Sheet1!E182="","",[1]Sheet1!E182)</f>
        <v>300000</v>
      </c>
      <c r="E182" t="str">
        <f>IF([1]Sheet1!F182="","",[1]Sheet1!F182)</f>
        <v>Finance</v>
      </c>
      <c r="F182" t="str">
        <f>IF([1]Sheet1!G182="","",[1]Sheet1!G182)</f>
        <v>Regional Banks</v>
      </c>
      <c r="G182" t="str">
        <f>IF([1]Sheet1!H182="","",[1]Sheet1!H182)</f>
        <v xml:space="preserve">IDFC FIRST BANK LIMITED             </v>
      </c>
      <c r="H182" t="str">
        <f>IF([1]Sheet1!I182="","",[1]Sheet1!I182)</f>
        <v>IDFCFIRSTB</v>
      </c>
      <c r="I182" t="str">
        <f>IF([1]Sheet1!J182="","",[1]Sheet1!J182)</f>
        <v>NSE:IDFCFIRSTB!1</v>
      </c>
      <c r="J182" t="str">
        <f>IF([1]Sheet1!K182="","",[1]Sheet1!K182)</f>
        <v>IDFC First Bank Ltd.</v>
      </c>
      <c r="K182" t="str">
        <f>IF([1]Sheet1!L182="","",[1]Sheet1!L182)</f>
        <v>#00a25b9d</v>
      </c>
      <c r="L182">
        <f>IF([1]Sheet1!M182="","",[1]Sheet1!M182)</f>
        <v>87.95</v>
      </c>
      <c r="M182">
        <f>IF([1]Sheet1!N182="","",[1]Sheet1!N182)</f>
        <v>2.6254376000000001</v>
      </c>
      <c r="N182">
        <f>IF([1]Sheet1!O182="","",[1]Sheet1!O182)</f>
        <v>2.25</v>
      </c>
      <c r="O182">
        <f>IF([1]Sheet1!P182="","",[1]Sheet1!P182)</f>
        <v>207157500</v>
      </c>
      <c r="P182">
        <f>IF([1]Sheet1!Q182="","",[1]Sheet1!Q182)</f>
        <v>-3.6050813000000002</v>
      </c>
      <c r="Q182">
        <f>IF([1]Sheet1!R182="","",[1]Sheet1!R182)</f>
        <v>-7747500</v>
      </c>
      <c r="R182">
        <f>IF([1]Sheet1!S182="","",[1]Sheet1!S182)</f>
        <v>8921</v>
      </c>
      <c r="S182">
        <f>IF([1]Sheet1!T182="","",[1]Sheet1!T182)</f>
        <v>2.6254376000000001</v>
      </c>
      <c r="T182">
        <f>IF([1]Sheet1!U182="","",[1]Sheet1!U182)</f>
        <v>-4589</v>
      </c>
      <c r="U182" t="str">
        <f>IF([1]Sheet1!V182="","",[1]Sheet1!V182)</f>
        <v>Short Covering</v>
      </c>
      <c r="V182">
        <f>IF([1]Sheet1!W182="","",[1]Sheet1!W182)</f>
        <v>87</v>
      </c>
      <c r="W182">
        <f>IF([1]Sheet1!X182="","",[1]Sheet1!X182)</f>
        <v>86</v>
      </c>
      <c r="X182">
        <f>IF([1]Sheet1!Y182="","",[1]Sheet1!Y182)</f>
        <v>85</v>
      </c>
      <c r="Y182">
        <f>IF([1]Sheet1!Z182="","",[1]Sheet1!Z182)</f>
        <v>84</v>
      </c>
      <c r="Z182">
        <f>IF([1]Sheet1!AA182="","",[1]Sheet1!AA182)</f>
        <v>83</v>
      </c>
      <c r="AA182">
        <f>IF([1]Sheet1!AB182="","",[1]Sheet1!AB182)</f>
        <v>88</v>
      </c>
      <c r="AB182">
        <f>IF([1]Sheet1!AC182="","",[1]Sheet1!AC182)</f>
        <v>89</v>
      </c>
      <c r="AC182">
        <f>IF([1]Sheet1!AD182="","",[1]Sheet1!AD182)</f>
        <v>90</v>
      </c>
      <c r="AD182">
        <f>IF([1]Sheet1!AE182="","",[1]Sheet1!AE182)</f>
        <v>91</v>
      </c>
      <c r="AE182" t="str">
        <f>IF([1]Sheet1!AF182="","",[1]Sheet1!AF182)</f>
        <v>85.70</v>
      </c>
      <c r="AF182" t="str">
        <f>IF([1]Sheet1!AG182="","",[1]Sheet1!AG182)</f>
        <v>85.95</v>
      </c>
      <c r="AG182" t="str">
        <f>IF([1]Sheet1!AH182="","",[1]Sheet1!AH182)</f>
        <v>0.25</v>
      </c>
      <c r="AH182" t="str">
        <f>IF([1]Sheet1!AI182="","",[1]Sheet1!AI182)</f>
        <v>0.29</v>
      </c>
      <c r="AI182" t="str">
        <f>IF([1]Sheet1!AJ182="","",[1]Sheet1!AJ182)</f>
        <v>85.95</v>
      </c>
      <c r="AJ182">
        <f>IF([1]Sheet1!AK182="","",[1]Sheet1!AK182)</f>
        <v>53673</v>
      </c>
      <c r="AK182" t="str">
        <f>IF([1]Sheet1!AL182="","",[1]Sheet1!AL182)</f>
        <v>0.46</v>
      </c>
      <c r="AL182" t="str">
        <f>IF([1]Sheet1!AM182="","",[1]Sheet1!AM182)</f>
        <v>-</v>
      </c>
      <c r="AM182" t="str">
        <f>IF([1]Sheet1!AN182="","",[1]Sheet1!AN182)</f>
        <v>-</v>
      </c>
      <c r="AN182" t="str">
        <f>IF([1]Sheet1!AO182="","",[1]Sheet1!AO182)</f>
        <v>-</v>
      </c>
      <c r="AO182" t="str">
        <f>IF([1]Sheet1!AP182="","",[1]Sheet1!AP182)</f>
        <v>VR15</v>
      </c>
      <c r="AP182" t="b">
        <f>IF([1]Sheet1!AQ182="","",[1]Sheet1!AQ182)</f>
        <v>1</v>
      </c>
      <c r="AQ182">
        <f>IF([1]Sheet1!AR182="","",[1]Sheet1!AR182)</f>
        <v>0</v>
      </c>
      <c r="AR182">
        <f>IF([1]Sheet1!AS182="","",[1]Sheet1!AS182)</f>
        <v>0</v>
      </c>
      <c r="AS182">
        <f>IF([1]Sheet1!AT182="","",[1]Sheet1!AT182)</f>
        <v>0</v>
      </c>
      <c r="AT182">
        <f>IF([1]Sheet1!AU182="","",[1]Sheet1!AU182)</f>
        <v>0</v>
      </c>
      <c r="AU182">
        <f>IF([1]Sheet1!AV182="","",[1]Sheet1!AV182)</f>
        <v>0</v>
      </c>
      <c r="AV182">
        <f>IF([1]Sheet1!AW182="","",[1]Sheet1!AW182)</f>
        <v>0</v>
      </c>
      <c r="AW182">
        <f>IF([1]Sheet1!AX182="","",[1]Sheet1!AX182)</f>
        <v>0</v>
      </c>
      <c r="AX182">
        <f>IF([1]Sheet1!AY182="","",[1]Sheet1!AY182)</f>
        <v>0</v>
      </c>
      <c r="AY182">
        <f>IF([1]Sheet1!AZ182="","",[1]Sheet1!AZ182)</f>
        <v>0</v>
      </c>
      <c r="AZ182" t="b">
        <f>IF([1]Sheet1!BA182="","",[1]Sheet1!BA182)</f>
        <v>0</v>
      </c>
      <c r="BA182" t="b">
        <f>IF([1]Sheet1!BB182="","",[1]Sheet1!BB182)</f>
        <v>0</v>
      </c>
      <c r="BB182" t="b">
        <f>IF([1]Sheet1!BC182="","",[1]Sheet1!BC182)</f>
        <v>0</v>
      </c>
      <c r="BC182" t="b">
        <f>IF([1]Sheet1!BD182="","",[1]Sheet1!BD182)</f>
        <v>0</v>
      </c>
      <c r="BD182">
        <f>IF([1]Sheet1!BE182="","",[1]Sheet1!BE182)</f>
        <v>53.21</v>
      </c>
      <c r="BE182">
        <f>IF([1]Sheet1!BF182="","",[1]Sheet1!BF182)</f>
        <v>51.91</v>
      </c>
      <c r="BF182">
        <f>IF([1]Sheet1!BG182="","",[1]Sheet1!BG182)</f>
        <v>-0.04</v>
      </c>
      <c r="BG182">
        <f>IF([1]Sheet1!BH182="","",[1]Sheet1!BH182)</f>
        <v>99.6</v>
      </c>
      <c r="BH182">
        <f>IF([1]Sheet1!BI182="","",[1]Sheet1!BI182)</f>
        <v>98.41</v>
      </c>
      <c r="BI182">
        <f>IF([1]Sheet1!BJ182="","",[1]Sheet1!BJ182)</f>
        <v>99.93</v>
      </c>
      <c r="BJ182" t="b">
        <f>IF([1]Sheet1!BK182="","",[1]Sheet1!BK182)</f>
        <v>1</v>
      </c>
      <c r="BK182">
        <f>IF([1]Sheet1!BL182="","",[1]Sheet1!BL182)</f>
        <v>0.5</v>
      </c>
      <c r="BL182">
        <f>IF([1]Sheet1!BM182="","",[1]Sheet1!BM182)</f>
        <v>10.31</v>
      </c>
      <c r="BM182">
        <f>IF([1]Sheet1!BN182="","",[1]Sheet1!BN182)</f>
        <v>50.62</v>
      </c>
      <c r="BN182" t="str">
        <f>IF([1]Sheet1!BO182="","",[1]Sheet1!BO182)</f>
        <v>2024-01-20</v>
      </c>
      <c r="BO182" t="str">
        <f>IF([1]Sheet1!BP182="","",[1]Sheet1!BP182)</f>
        <v>FINANCIAL SERVICES</v>
      </c>
      <c r="BP182">
        <f>IF([1]Sheet1!BQ182="","",[1]Sheet1!BQ182)</f>
        <v>88.05</v>
      </c>
      <c r="BQ182">
        <f>IF([1]Sheet1!BR182="","",[1]Sheet1!BR182)</f>
        <v>4.54</v>
      </c>
      <c r="BR182">
        <f>IF([1]Sheet1!BS182="","",[1]Sheet1!BS182)</f>
        <v>2.35</v>
      </c>
      <c r="BS182">
        <f>IF([1]Sheet1!BT182="","",[1]Sheet1!BT182)</f>
        <v>2.74</v>
      </c>
      <c r="BT182" t="b">
        <f>IF([1]Sheet1!BU182="","",[1]Sheet1!BU182)</f>
        <v>1</v>
      </c>
      <c r="BU182" t="b">
        <f>IF([1]Sheet1!BV182="","",[1]Sheet1!BV182)</f>
        <v>1</v>
      </c>
      <c r="BV182" t="str">
        <f>IF([1]Sheet1!BW182="","",[1]Sheet1!BW182)</f>
        <v>BEARISH</v>
      </c>
      <c r="BW182">
        <f>IF([1]Sheet1!BX182="","",[1]Sheet1!BX182)</f>
        <v>17.78</v>
      </c>
      <c r="BX182">
        <f>IF([1]Sheet1!BY182="","",[1]Sheet1!BY182)</f>
        <v>1.21</v>
      </c>
      <c r="BY182">
        <f>IF([1]Sheet1!BZ182="","",[1]Sheet1!BZ182)</f>
        <v>83.8</v>
      </c>
      <c r="BZ182">
        <f>IF([1]Sheet1!CA182="","",[1]Sheet1!CA182)</f>
        <v>88.05</v>
      </c>
      <c r="CA182">
        <f>IF([1]Sheet1!CB182="","",[1]Sheet1!CB182)</f>
        <v>-0.04</v>
      </c>
      <c r="CB182" t="str">
        <f>IF([1]Sheet1!CC182="","",[1]Sheet1!CC182)</f>
        <v>Long Buildup</v>
      </c>
      <c r="CC182">
        <f>IF([1]Sheet1!CD182="","",[1]Sheet1!CD182)</f>
        <v>2.5</v>
      </c>
      <c r="CD182">
        <f>IF([1]Sheet1!CE182="","",[1]Sheet1!CE182)</f>
        <v>2.74</v>
      </c>
      <c r="CE182">
        <f>IF([1]Sheet1!CF182="","",[1]Sheet1!CF182)</f>
        <v>-35.869999999999997</v>
      </c>
      <c r="CF182" t="str">
        <f>IF([1]Sheet1!CG182="","",[1]Sheet1!CG182)</f>
        <v>Long Buildup</v>
      </c>
      <c r="CG182">
        <f>IF([1]Sheet1!CH182="","",[1]Sheet1!CH182)</f>
        <v>98.02</v>
      </c>
      <c r="CH182" t="str">
        <f>IF([1]Sheet1!CI182="","",[1]Sheet1!CI182)</f>
        <v>NSE:IDFCFIRSTB1!</v>
      </c>
      <c r="CI182">
        <f>IF([1]Sheet1!CJ182="","",[1]Sheet1!CJ182)</f>
        <v>1</v>
      </c>
      <c r="CJ182">
        <f>IF([1]Sheet1!CK182="","",[1]Sheet1!CK182)</f>
        <v>87.8</v>
      </c>
      <c r="CK182">
        <f>IF([1]Sheet1!CL182="","",[1]Sheet1!CL182)</f>
        <v>25</v>
      </c>
      <c r="CL182">
        <f>IF([1]Sheet1!CM182="","",[1]Sheet1!CM182)</f>
        <v>86.25</v>
      </c>
      <c r="CM182" t="str">
        <f>IF([1]Sheet1!CN182="","",[1]Sheet1!CN182)</f>
        <v>Buy</v>
      </c>
      <c r="CN182" t="str">
        <f>IF([1]Sheet1!CO182="","",[1]Sheet1!CO182)</f>
        <v>LAST_LOSER</v>
      </c>
      <c r="CO182">
        <f>IF([1]Sheet1!CP182="","",[1]Sheet1!CP182)</f>
        <v>1</v>
      </c>
      <c r="CP182">
        <f>IF([1]Sheet1!CQ182="","",[1]Sheet1!CQ182)</f>
        <v>84</v>
      </c>
      <c r="CQ182" t="str">
        <f>IF([1]Sheet1!CR182="","",[1]Sheet1!CR182)</f>
        <v>BULLISH</v>
      </c>
      <c r="CR182" t="str">
        <f>IF([1]Sheet1!CS182="","",[1]Sheet1!CS182)</f>
        <v>BULLISH</v>
      </c>
      <c r="CS182" t="b">
        <f>IF([1]Sheet1!CT182="","",[1]Sheet1!CT182)</f>
        <v>0</v>
      </c>
      <c r="CT182" t="str">
        <f>IF([1]Sheet1!CU182="","",[1]Sheet1!CU182)</f>
        <v>na</v>
      </c>
      <c r="CU182" t="str">
        <f>IF([1]Sheet1!CV182="","",[1]Sheet1!CV182)</f>
        <v>na</v>
      </c>
      <c r="CV182" t="str">
        <f>IF([1]Sheet1!CW182="","",[1]Sheet1!CW182)</f>
        <v>BULLISH</v>
      </c>
      <c r="CW182">
        <f>IF([1]Sheet1!CX182="","",[1]Sheet1!CX182)</f>
        <v>1</v>
      </c>
      <c r="CX182">
        <f>IF([1]Sheet1!CY182="","",[1]Sheet1!CY182)</f>
        <v>15</v>
      </c>
      <c r="CY182" t="b">
        <f>IF([1]Sheet1!CZ182="","",[1]Sheet1!CZ182)</f>
        <v>1</v>
      </c>
      <c r="CZ182">
        <f>IF([1]Sheet1!DA182="","",[1]Sheet1!DA182)</f>
        <v>68.430000000000007</v>
      </c>
      <c r="DA182">
        <f>IF([1]Sheet1!DB182="","",[1]Sheet1!DB182)</f>
        <v>68.11</v>
      </c>
      <c r="DB182" t="str">
        <f>IF([1]Sheet1!DC182="","",[1]Sheet1!DC182)</f>
        <v/>
      </c>
      <c r="DC182" t="b">
        <f t="shared" si="8"/>
        <v>0</v>
      </c>
      <c r="DD182" t="b">
        <f t="shared" si="9"/>
        <v>0</v>
      </c>
      <c r="DE182" t="b">
        <f t="shared" si="10"/>
        <v>0</v>
      </c>
      <c r="DF182" t="b">
        <f t="shared" si="11"/>
        <v>0</v>
      </c>
      <c r="DG182" t="str">
        <f>IF([1]Sheet1!DH182="","",[1]Sheet1!DH182)</f>
        <v/>
      </c>
    </row>
    <row r="183" spans="1:111" x14ac:dyDescent="0.25">
      <c r="A183" t="str">
        <f>IF([1]Sheet1!B183="","",[1]Sheet1!B183)</f>
        <v>PNB</v>
      </c>
      <c r="B183">
        <f>IF([1]Sheet1!C183="","",[1]Sheet1!C183)</f>
        <v>8000</v>
      </c>
      <c r="C183">
        <f>IF([1]Sheet1!D183="","",[1]Sheet1!D183)</f>
        <v>1</v>
      </c>
      <c r="D183">
        <f>IF([1]Sheet1!E183="","",[1]Sheet1!E183)</f>
        <v>240000</v>
      </c>
      <c r="E183" t="str">
        <f>IF([1]Sheet1!F183="","",[1]Sheet1!F183)</f>
        <v>Finance</v>
      </c>
      <c r="F183" t="str">
        <f>IF([1]Sheet1!G183="","",[1]Sheet1!G183)</f>
        <v>Major Banks</v>
      </c>
      <c r="G183" t="str">
        <f>IF([1]Sheet1!H183="","",[1]Sheet1!H183)</f>
        <v xml:space="preserve">PUNJAB NATIONAL BANK                </v>
      </c>
      <c r="H183" t="str">
        <f>IF([1]Sheet1!I183="","",[1]Sheet1!I183)</f>
        <v>PNB</v>
      </c>
      <c r="I183" t="str">
        <f>IF([1]Sheet1!J183="","",[1]Sheet1!J183)</f>
        <v>NSE:PNB!1</v>
      </c>
      <c r="J183" t="str">
        <f>IF([1]Sheet1!K183="","",[1]Sheet1!K183)</f>
        <v>Punjab National Bank</v>
      </c>
      <c r="K183" t="str">
        <f>IF([1]Sheet1!L183="","",[1]Sheet1!L183)</f>
        <v>#00a25b9d</v>
      </c>
      <c r="L183">
        <f>IF([1]Sheet1!M183="","",[1]Sheet1!M183)</f>
        <v>104.85</v>
      </c>
      <c r="M183">
        <f>IF([1]Sheet1!N183="","",[1]Sheet1!N183)</f>
        <v>2.6431718000000002</v>
      </c>
      <c r="N183">
        <f>IF([1]Sheet1!O183="","",[1]Sheet1!O183)</f>
        <v>2.7</v>
      </c>
      <c r="O183">
        <f>IF([1]Sheet1!P183="","",[1]Sheet1!P183)</f>
        <v>153688000</v>
      </c>
      <c r="P183">
        <f>IF([1]Sheet1!Q183="","",[1]Sheet1!Q183)</f>
        <v>-10.174405</v>
      </c>
      <c r="Q183">
        <f>IF([1]Sheet1!R183="","",[1]Sheet1!R183)</f>
        <v>-17408000</v>
      </c>
      <c r="R183">
        <f>IF([1]Sheet1!S183="","",[1]Sheet1!S183)</f>
        <v>10643</v>
      </c>
      <c r="S183">
        <f>IF([1]Sheet1!T183="","",[1]Sheet1!T183)</f>
        <v>2.6431718000000002</v>
      </c>
      <c r="T183">
        <f>IF([1]Sheet1!U183="","",[1]Sheet1!U183)</f>
        <v>-10161</v>
      </c>
      <c r="U183" t="str">
        <f>IF([1]Sheet1!V183="","",[1]Sheet1!V183)</f>
        <v>Short Covering</v>
      </c>
      <c r="V183">
        <f>IF([1]Sheet1!W183="","",[1]Sheet1!W183)</f>
        <v>104</v>
      </c>
      <c r="W183">
        <f>IF([1]Sheet1!X183="","",[1]Sheet1!X183)</f>
        <v>103</v>
      </c>
      <c r="X183">
        <f>IF([1]Sheet1!Y183="","",[1]Sheet1!Y183)</f>
        <v>102</v>
      </c>
      <c r="Y183">
        <f>IF([1]Sheet1!Z183="","",[1]Sheet1!Z183)</f>
        <v>101</v>
      </c>
      <c r="Z183">
        <f>IF([1]Sheet1!AA183="","",[1]Sheet1!AA183)</f>
        <v>100</v>
      </c>
      <c r="AA183">
        <f>IF([1]Sheet1!AB183="","",[1]Sheet1!AB183)</f>
        <v>105</v>
      </c>
      <c r="AB183">
        <f>IF([1]Sheet1!AC183="","",[1]Sheet1!AC183)</f>
        <v>106</v>
      </c>
      <c r="AC183">
        <f>IF([1]Sheet1!AD183="","",[1]Sheet1!AD183)</f>
        <v>107</v>
      </c>
      <c r="AD183">
        <f>IF([1]Sheet1!AE183="","",[1]Sheet1!AE183)</f>
        <v>108</v>
      </c>
      <c r="AE183" t="str">
        <f>IF([1]Sheet1!AF183="","",[1]Sheet1!AF183)</f>
        <v>102.20</v>
      </c>
      <c r="AF183" t="str">
        <f>IF([1]Sheet1!AG183="","",[1]Sheet1!AG183)</f>
        <v>103.55</v>
      </c>
      <c r="AG183" t="str">
        <f>IF([1]Sheet1!AH183="","",[1]Sheet1!AH183)</f>
        <v>1.35</v>
      </c>
      <c r="AH183" t="str">
        <f>IF([1]Sheet1!AI183="","",[1]Sheet1!AI183)</f>
        <v>1.32</v>
      </c>
      <c r="AI183" t="str">
        <f>IF([1]Sheet1!AJ183="","",[1]Sheet1!AJ183)</f>
        <v>103.55</v>
      </c>
      <c r="AJ183">
        <f>IF([1]Sheet1!AK183="","",[1]Sheet1!AK183)</f>
        <v>264439</v>
      </c>
      <c r="AK183" t="str">
        <f>IF([1]Sheet1!AL183="","",[1]Sheet1!AL183)</f>
        <v>2.74</v>
      </c>
      <c r="AL183" t="str">
        <f>IF([1]Sheet1!AM183="","",[1]Sheet1!AM183)</f>
        <v>-</v>
      </c>
      <c r="AM183" t="str">
        <f>IF([1]Sheet1!AN183="","",[1]Sheet1!AN183)</f>
        <v>-</v>
      </c>
      <c r="AN183" t="str">
        <f>IF([1]Sheet1!AO183="","",[1]Sheet1!AO183)</f>
        <v>-</v>
      </c>
      <c r="AO183" t="str">
        <f>IF([1]Sheet1!AP183="","",[1]Sheet1!AP183)</f>
        <v>VR1</v>
      </c>
      <c r="AP183" t="b">
        <f>IF([1]Sheet1!AQ183="","",[1]Sheet1!AQ183)</f>
        <v>1</v>
      </c>
      <c r="AQ183">
        <f>IF([1]Sheet1!AR183="","",[1]Sheet1!AR183)</f>
        <v>0</v>
      </c>
      <c r="AR183">
        <f>IF([1]Sheet1!AS183="","",[1]Sheet1!AS183)</f>
        <v>0</v>
      </c>
      <c r="AS183">
        <f>IF([1]Sheet1!AT183="","",[1]Sheet1!AT183)</f>
        <v>0</v>
      </c>
      <c r="AT183">
        <f>IF([1]Sheet1!AU183="","",[1]Sheet1!AU183)</f>
        <v>0</v>
      </c>
      <c r="AU183">
        <f>IF([1]Sheet1!AV183="","",[1]Sheet1!AV183)</f>
        <v>0</v>
      </c>
      <c r="AV183">
        <f>IF([1]Sheet1!AW183="","",[1]Sheet1!AW183)</f>
        <v>0</v>
      </c>
      <c r="AW183">
        <f>IF([1]Sheet1!AX183="","",[1]Sheet1!AX183)</f>
        <v>0</v>
      </c>
      <c r="AX183">
        <f>IF([1]Sheet1!AY183="","",[1]Sheet1!AY183)</f>
        <v>0</v>
      </c>
      <c r="AY183">
        <f>IF([1]Sheet1!AZ183="","",[1]Sheet1!AZ183)</f>
        <v>0</v>
      </c>
      <c r="AZ183" t="b">
        <f>IF([1]Sheet1!BA183="","",[1]Sheet1!BA183)</f>
        <v>0</v>
      </c>
      <c r="BA183" t="b">
        <f>IF([1]Sheet1!BB183="","",[1]Sheet1!BB183)</f>
        <v>0</v>
      </c>
      <c r="BB183" t="b">
        <f>IF([1]Sheet1!BC183="","",[1]Sheet1!BC183)</f>
        <v>0</v>
      </c>
      <c r="BC183" t="b">
        <f>IF([1]Sheet1!BD183="","",[1]Sheet1!BD183)</f>
        <v>0</v>
      </c>
      <c r="BD183">
        <f>IF([1]Sheet1!BE183="","",[1]Sheet1!BE183)</f>
        <v>36.74</v>
      </c>
      <c r="BE183">
        <f>IF([1]Sheet1!BF183="","",[1]Sheet1!BF183)</f>
        <v>38.74</v>
      </c>
      <c r="BF183">
        <f>IF([1]Sheet1!BG183="","",[1]Sheet1!BG183)</f>
        <v>-17.43</v>
      </c>
      <c r="BG183">
        <f>IF([1]Sheet1!BH183="","",[1]Sheet1!BH183)</f>
        <v>45.56</v>
      </c>
      <c r="BH183">
        <f>IF([1]Sheet1!BI183="","",[1]Sheet1!BI183)</f>
        <v>44.44</v>
      </c>
      <c r="BI183">
        <f>IF([1]Sheet1!BJ183="","",[1]Sheet1!BJ183)</f>
        <v>36.19</v>
      </c>
      <c r="BJ183" t="b">
        <f>IF([1]Sheet1!BK183="","",[1]Sheet1!BK183)</f>
        <v>1</v>
      </c>
      <c r="BK183">
        <f>IF([1]Sheet1!BL183="","",[1]Sheet1!BL183)</f>
        <v>0.95</v>
      </c>
      <c r="BL183">
        <f>IF([1]Sheet1!BM183="","",[1]Sheet1!BM183)</f>
        <v>53.99</v>
      </c>
      <c r="BM183">
        <f>IF([1]Sheet1!BN183="","",[1]Sheet1!BN183)</f>
        <v>40.75</v>
      </c>
      <c r="BN183" t="str">
        <f>IF([1]Sheet1!BO183="","",[1]Sheet1!BO183)</f>
        <v>2024-01-25</v>
      </c>
      <c r="BO183" t="str">
        <f>IF([1]Sheet1!BP183="","",[1]Sheet1!BP183)</f>
        <v>FINANCIAL SERVICES</v>
      </c>
      <c r="BP183">
        <f>IF([1]Sheet1!BQ183="","",[1]Sheet1!BQ183)</f>
        <v>104.8</v>
      </c>
      <c r="BQ183">
        <f>IF([1]Sheet1!BR183="","",[1]Sheet1!BR183)</f>
        <v>3.01</v>
      </c>
      <c r="BR183">
        <f>IF([1]Sheet1!BS183="","",[1]Sheet1!BS183)</f>
        <v>2.65</v>
      </c>
      <c r="BS183">
        <f>IF([1]Sheet1!BT183="","",[1]Sheet1!BT183)</f>
        <v>2.59</v>
      </c>
      <c r="BT183" t="b">
        <f>IF([1]Sheet1!BU183="","",[1]Sheet1!BU183)</f>
        <v>0</v>
      </c>
      <c r="BU183" t="b">
        <f>IF([1]Sheet1!BV183="","",[1]Sheet1!BV183)</f>
        <v>1</v>
      </c>
      <c r="BV183" t="str">
        <f>IF([1]Sheet1!BW183="","",[1]Sheet1!BW183)</f>
        <v>BULLISH</v>
      </c>
      <c r="BW183">
        <f>IF([1]Sheet1!BX183="","",[1]Sheet1!BX183)</f>
        <v>14.3</v>
      </c>
      <c r="BX183">
        <f>IF([1]Sheet1!BY183="","",[1]Sheet1!BY183)</f>
        <v>6.72</v>
      </c>
      <c r="BY183">
        <f>IF([1]Sheet1!BZ183="","",[1]Sheet1!BZ183)</f>
        <v>96.48</v>
      </c>
      <c r="BZ183">
        <f>IF([1]Sheet1!CA183="","",[1]Sheet1!CA183)</f>
        <v>104.8</v>
      </c>
      <c r="CA183">
        <f>IF([1]Sheet1!CB183="","",[1]Sheet1!CB183)</f>
        <v>-17.43</v>
      </c>
      <c r="CB183" t="str">
        <f>IF([1]Sheet1!CC183="","",[1]Sheet1!CC183)</f>
        <v>Significant Long Buildup</v>
      </c>
      <c r="CC183">
        <f>IF([1]Sheet1!CD183="","",[1]Sheet1!CD183)</f>
        <v>8.5399999999999991</v>
      </c>
      <c r="CD183">
        <f>IF([1]Sheet1!CE183="","",[1]Sheet1!CE183)</f>
        <v>2.59</v>
      </c>
      <c r="CE183">
        <f>IF([1]Sheet1!CF183="","",[1]Sheet1!CF183)</f>
        <v>-43.96</v>
      </c>
      <c r="CF183" t="str">
        <f>IF([1]Sheet1!CG183="","",[1]Sheet1!CG183)</f>
        <v>Long Buildup</v>
      </c>
      <c r="CG183">
        <f>IF([1]Sheet1!CH183="","",[1]Sheet1!CH183)</f>
        <v>99.6</v>
      </c>
      <c r="CH183" t="str">
        <f>IF([1]Sheet1!CI183="","",[1]Sheet1!CI183)</f>
        <v>NSE:PNB1!</v>
      </c>
      <c r="CI183">
        <f>IF([1]Sheet1!CJ183="","",[1]Sheet1!CJ183)</f>
        <v>13</v>
      </c>
      <c r="CJ183">
        <f>IF([1]Sheet1!CK183="","",[1]Sheet1!CK183)</f>
        <v>101.35</v>
      </c>
      <c r="CK183">
        <f>IF([1]Sheet1!CL183="","",[1]Sheet1!CL183)</f>
        <v>449</v>
      </c>
      <c r="CL183">
        <f>IF([1]Sheet1!CM183="","",[1]Sheet1!CM183)</f>
        <v>74</v>
      </c>
      <c r="CM183" t="str">
        <f>IF([1]Sheet1!CN183="","",[1]Sheet1!CN183)</f>
        <v>Buy</v>
      </c>
      <c r="CN183" t="str">
        <f>IF([1]Sheet1!CO183="","",[1]Sheet1!CO183)</f>
        <v>LAST_LOSER</v>
      </c>
      <c r="CO183">
        <f>IF([1]Sheet1!CP183="","",[1]Sheet1!CP183)</f>
        <v>13</v>
      </c>
      <c r="CP183">
        <f>IF([1]Sheet1!CQ183="","",[1]Sheet1!CQ183)</f>
        <v>96</v>
      </c>
      <c r="CQ183" t="str">
        <f>IF([1]Sheet1!CR183="","",[1]Sheet1!CR183)</f>
        <v>BULLISH</v>
      </c>
      <c r="CR183" t="str">
        <f>IF([1]Sheet1!CS183="","",[1]Sheet1!CS183)</f>
        <v>BULLISH</v>
      </c>
      <c r="CS183" t="b">
        <f>IF([1]Sheet1!CT183="","",[1]Sheet1!CT183)</f>
        <v>1</v>
      </c>
      <c r="CT183" t="str">
        <f>IF([1]Sheet1!CU183="","",[1]Sheet1!CU183)</f>
        <v>BULLISH_ALIGNMENT</v>
      </c>
      <c r="CU183" t="str">
        <f>IF([1]Sheet1!CV183="","",[1]Sheet1!CV183)</f>
        <v>BULLISH_ALIGNMENT</v>
      </c>
      <c r="CV183" t="str">
        <f>IF([1]Sheet1!CW183="","",[1]Sheet1!CW183)</f>
        <v>BULLISH</v>
      </c>
      <c r="CW183">
        <f>IF([1]Sheet1!CX183="","",[1]Sheet1!CX183)</f>
        <v>3</v>
      </c>
      <c r="CX183">
        <f>IF([1]Sheet1!CY183="","",[1]Sheet1!CY183)</f>
        <v>17</v>
      </c>
      <c r="CY183" t="b">
        <f>IF([1]Sheet1!CZ183="","",[1]Sheet1!CZ183)</f>
        <v>1</v>
      </c>
      <c r="CZ183">
        <f>IF([1]Sheet1!DA183="","",[1]Sheet1!DA183)</f>
        <v>85.86</v>
      </c>
      <c r="DA183">
        <f>IF([1]Sheet1!DB183="","",[1]Sheet1!DB183)</f>
        <v>84.93</v>
      </c>
      <c r="DB183" t="str">
        <f>IF([1]Sheet1!DC183="","",[1]Sheet1!DC183)</f>
        <v>POTENTIAL_ENTRANT</v>
      </c>
      <c r="DC183" t="b">
        <f t="shared" si="8"/>
        <v>1</v>
      </c>
      <c r="DD183" t="b">
        <f t="shared" si="9"/>
        <v>0</v>
      </c>
      <c r="DE183" t="b">
        <f t="shared" si="10"/>
        <v>1</v>
      </c>
      <c r="DF183" t="b">
        <f t="shared" si="11"/>
        <v>0</v>
      </c>
      <c r="DG183" t="str">
        <f>IF([1]Sheet1!DH183="","",[1]Sheet1!DH183)</f>
        <v/>
      </c>
    </row>
    <row r="184" spans="1:111" x14ac:dyDescent="0.25">
      <c r="A184" t="str">
        <f>IF([1]Sheet1!B184="","",[1]Sheet1!B184)</f>
        <v>SHREECEM</v>
      </c>
      <c r="B184">
        <f>IF([1]Sheet1!C184="","",[1]Sheet1!C184)</f>
        <v>25</v>
      </c>
      <c r="C184">
        <f>IF([1]Sheet1!D184="","",[1]Sheet1!D184)</f>
        <v>250</v>
      </c>
      <c r="D184">
        <f>IF([1]Sheet1!E184="","",[1]Sheet1!E184)</f>
        <v>1000</v>
      </c>
      <c r="E184" t="str">
        <f>IF([1]Sheet1!F184="","",[1]Sheet1!F184)</f>
        <v>Non-Energy Minerals</v>
      </c>
      <c r="F184" t="str">
        <f>IF([1]Sheet1!G184="","",[1]Sheet1!G184)</f>
        <v>Construction Materials</v>
      </c>
      <c r="G184" t="str">
        <f>IF([1]Sheet1!H184="","",[1]Sheet1!H184)</f>
        <v xml:space="preserve">SHREE CEMENT LIMITED                </v>
      </c>
      <c r="H184" t="str">
        <f>IF([1]Sheet1!I184="","",[1]Sheet1!I184)</f>
        <v>SHREECEM</v>
      </c>
      <c r="I184" t="str">
        <f>IF([1]Sheet1!J184="","",[1]Sheet1!J184)</f>
        <v>NSE:SHREECEM!1</v>
      </c>
      <c r="J184" t="str">
        <f>IF([1]Sheet1!K184="","",[1]Sheet1!K184)</f>
        <v>Shree Cements Ltd.</v>
      </c>
      <c r="K184" t="str">
        <f>IF([1]Sheet1!L184="","",[1]Sheet1!L184)</f>
        <v>#00a25bb4</v>
      </c>
      <c r="L184">
        <f>IF([1]Sheet1!M184="","",[1]Sheet1!M184)</f>
        <v>27598.799999999999</v>
      </c>
      <c r="M184">
        <f>IF([1]Sheet1!N184="","",[1]Sheet1!N184)</f>
        <v>3.2025980999999999</v>
      </c>
      <c r="N184">
        <f>IF([1]Sheet1!O184="","",[1]Sheet1!O184)</f>
        <v>856.45</v>
      </c>
      <c r="O184">
        <f>IF([1]Sheet1!P184="","",[1]Sheet1!P184)</f>
        <v>150525</v>
      </c>
      <c r="P184">
        <f>IF([1]Sheet1!Q184="","",[1]Sheet1!Q184)</f>
        <v>-2.0338432000000002</v>
      </c>
      <c r="Q184">
        <f>IF([1]Sheet1!R184="","",[1]Sheet1!R184)</f>
        <v>-3125</v>
      </c>
      <c r="R184">
        <f>IF([1]Sheet1!S184="","",[1]Sheet1!S184)</f>
        <v>2117</v>
      </c>
      <c r="S184">
        <f>IF([1]Sheet1!T184="","",[1]Sheet1!T184)</f>
        <v>3.2025980999999999</v>
      </c>
      <c r="T184">
        <f>IF([1]Sheet1!U184="","",[1]Sheet1!U184)</f>
        <v>-923</v>
      </c>
      <c r="U184" t="str">
        <f>IF([1]Sheet1!V184="","",[1]Sheet1!V184)</f>
        <v>Short Covering</v>
      </c>
      <c r="V184">
        <f>IF([1]Sheet1!W184="","",[1]Sheet1!W184)</f>
        <v>27500</v>
      </c>
      <c r="W184">
        <f>IF([1]Sheet1!X184="","",[1]Sheet1!X184)</f>
        <v>27250</v>
      </c>
      <c r="X184">
        <f>IF([1]Sheet1!Y184="","",[1]Sheet1!Y184)</f>
        <v>27000</v>
      </c>
      <c r="Y184">
        <f>IF([1]Sheet1!Z184="","",[1]Sheet1!Z184)</f>
        <v>26750</v>
      </c>
      <c r="Z184">
        <f>IF([1]Sheet1!AA184="","",[1]Sheet1!AA184)</f>
        <v>26500</v>
      </c>
      <c r="AA184">
        <f>IF([1]Sheet1!AB184="","",[1]Sheet1!AB184)</f>
        <v>27750</v>
      </c>
      <c r="AB184">
        <f>IF([1]Sheet1!AC184="","",[1]Sheet1!AC184)</f>
        <v>28000</v>
      </c>
      <c r="AC184">
        <f>IF([1]Sheet1!AD184="","",[1]Sheet1!AD184)</f>
        <v>28250</v>
      </c>
      <c r="AD184">
        <f>IF([1]Sheet1!AE184="","",[1]Sheet1!AE184)</f>
        <v>28500</v>
      </c>
      <c r="AE184" t="str">
        <f>IF([1]Sheet1!AF184="","",[1]Sheet1!AF184)</f>
        <v>26,649.50</v>
      </c>
      <c r="AF184" t="str">
        <f>IF([1]Sheet1!AG184="","",[1]Sheet1!AG184)</f>
        <v>26,799.00</v>
      </c>
      <c r="AG184" t="str">
        <f>IF([1]Sheet1!AH184="","",[1]Sheet1!AH184)</f>
        <v>149.50</v>
      </c>
      <c r="AH184" t="str">
        <f>IF([1]Sheet1!AI184="","",[1]Sheet1!AI184)</f>
        <v>0.56</v>
      </c>
      <c r="AI184" t="str">
        <f>IF([1]Sheet1!AJ184="","",[1]Sheet1!AJ184)</f>
        <v>26,799.00</v>
      </c>
      <c r="AJ184">
        <f>IF([1]Sheet1!AK184="","",[1]Sheet1!AK184)</f>
        <v>15</v>
      </c>
      <c r="AK184" t="str">
        <f>IF([1]Sheet1!AL184="","",[1]Sheet1!AL184)</f>
        <v>0.04</v>
      </c>
      <c r="AL184" t="str">
        <f>IF([1]Sheet1!AM184="","",[1]Sheet1!AM184)</f>
        <v>-</v>
      </c>
      <c r="AM184" t="str">
        <f>IF([1]Sheet1!AN184="","",[1]Sheet1!AN184)</f>
        <v>-</v>
      </c>
      <c r="AN184" t="str">
        <f>IF([1]Sheet1!AO184="","",[1]Sheet1!AO184)</f>
        <v>-</v>
      </c>
      <c r="AO184" t="str">
        <f>IF([1]Sheet1!AP184="","",[1]Sheet1!AP184)</f>
        <v>VR179</v>
      </c>
      <c r="AP184" t="b">
        <f>IF([1]Sheet1!AQ184="","",[1]Sheet1!AQ184)</f>
        <v>0</v>
      </c>
      <c r="AQ184">
        <f>IF([1]Sheet1!AR184="","",[1]Sheet1!AR184)</f>
        <v>0</v>
      </c>
      <c r="AR184">
        <f>IF([1]Sheet1!AS184="","",[1]Sheet1!AS184)</f>
        <v>0</v>
      </c>
      <c r="AS184">
        <f>IF([1]Sheet1!AT184="","",[1]Sheet1!AT184)</f>
        <v>0</v>
      </c>
      <c r="AT184">
        <f>IF([1]Sheet1!AU184="","",[1]Sheet1!AU184)</f>
        <v>0</v>
      </c>
      <c r="AU184">
        <f>IF([1]Sheet1!AV184="","",[1]Sheet1!AV184)</f>
        <v>0</v>
      </c>
      <c r="AV184">
        <f>IF([1]Sheet1!AW184="","",[1]Sheet1!AW184)</f>
        <v>0</v>
      </c>
      <c r="AW184">
        <f>IF([1]Sheet1!AX184="","",[1]Sheet1!AX184)</f>
        <v>0</v>
      </c>
      <c r="AX184">
        <f>IF([1]Sheet1!AY184="","",[1]Sheet1!AY184)</f>
        <v>0</v>
      </c>
      <c r="AY184">
        <f>IF([1]Sheet1!AZ184="","",[1]Sheet1!AZ184)</f>
        <v>0</v>
      </c>
      <c r="AZ184" t="b">
        <f>IF([1]Sheet1!BA184="","",[1]Sheet1!BA184)</f>
        <v>0</v>
      </c>
      <c r="BA184" t="b">
        <f>IF([1]Sheet1!BB184="","",[1]Sheet1!BB184)</f>
        <v>0</v>
      </c>
      <c r="BB184" t="b">
        <f>IF([1]Sheet1!BC184="","",[1]Sheet1!BC184)</f>
        <v>0</v>
      </c>
      <c r="BC184" t="b">
        <f>IF([1]Sheet1!BD184="","",[1]Sheet1!BD184)</f>
        <v>0</v>
      </c>
      <c r="BD184">
        <f>IF([1]Sheet1!BE184="","",[1]Sheet1!BE184)</f>
        <v>37.409999999999997</v>
      </c>
      <c r="BE184">
        <f>IF([1]Sheet1!BF184="","",[1]Sheet1!BF184)</f>
        <v>32.409999999999997</v>
      </c>
      <c r="BF184">
        <f>IF([1]Sheet1!BG184="","",[1]Sheet1!BG184)</f>
        <v>12.89</v>
      </c>
      <c r="BG184">
        <f>IF([1]Sheet1!BH184="","",[1]Sheet1!BH184)</f>
        <v>83.4</v>
      </c>
      <c r="BH184">
        <f>IF([1]Sheet1!BI184="","",[1]Sheet1!BI184)</f>
        <v>96.83</v>
      </c>
      <c r="BI184">
        <f>IF([1]Sheet1!BJ184="","",[1]Sheet1!BJ184)</f>
        <v>58.68</v>
      </c>
      <c r="BJ184" t="b">
        <f>IF([1]Sheet1!BK184="","",[1]Sheet1!BK184)</f>
        <v>0</v>
      </c>
      <c r="BK184">
        <f>IF([1]Sheet1!BL184="","",[1]Sheet1!BL184)</f>
        <v>0.33</v>
      </c>
      <c r="BL184">
        <f>IF([1]Sheet1!BM184="","",[1]Sheet1!BM184)</f>
        <v>50.31</v>
      </c>
      <c r="BM184">
        <f>IF([1]Sheet1!BN184="","",[1]Sheet1!BN184)</f>
        <v>27.42</v>
      </c>
      <c r="BN184" t="str">
        <f>IF([1]Sheet1!BO184="","",[1]Sheet1!BO184)</f>
        <v>2024-01-31</v>
      </c>
      <c r="BO184" t="str">
        <f>IF([1]Sheet1!BP184="","",[1]Sheet1!BP184)</f>
        <v>CONSTRUCTION MATERIALS</v>
      </c>
      <c r="BP184">
        <f>IF([1]Sheet1!BQ184="","",[1]Sheet1!BQ184)</f>
        <v>27423.95</v>
      </c>
      <c r="BQ184">
        <f>IF([1]Sheet1!BR184="","",[1]Sheet1!BR184)</f>
        <v>2.3199999999999998</v>
      </c>
      <c r="BR184">
        <f>IF([1]Sheet1!BS184="","",[1]Sheet1!BS184)</f>
        <v>681.6</v>
      </c>
      <c r="BS184">
        <f>IF([1]Sheet1!BT184="","",[1]Sheet1!BT184)</f>
        <v>2.5499999999999998</v>
      </c>
      <c r="BT184" t="b">
        <f>IF([1]Sheet1!BU184="","",[1]Sheet1!BU184)</f>
        <v>1</v>
      </c>
      <c r="BU184" t="b">
        <f>IF([1]Sheet1!BV184="","",[1]Sheet1!BV184)</f>
        <v>1</v>
      </c>
      <c r="BV184">
        <f>IF([1]Sheet1!BW184="","",[1]Sheet1!BW184)</f>
        <v>0</v>
      </c>
      <c r="BW184">
        <f>IF([1]Sheet1!BX184="","",[1]Sheet1!BX184)</f>
        <v>-1.04</v>
      </c>
      <c r="BX184">
        <f>IF([1]Sheet1!BY184="","",[1]Sheet1!BY184)</f>
        <v>1.94</v>
      </c>
      <c r="BY184">
        <f>IF([1]Sheet1!BZ184="","",[1]Sheet1!BZ184)</f>
        <v>127.8</v>
      </c>
      <c r="BZ184">
        <f>IF([1]Sheet1!CA184="","",[1]Sheet1!CA184)</f>
        <v>27423.95</v>
      </c>
      <c r="CA184">
        <f>IF([1]Sheet1!CB184="","",[1]Sheet1!CB184)</f>
        <v>12.89</v>
      </c>
      <c r="CB184" t="str">
        <f>IF([1]Sheet1!CC184="","",[1]Sheet1!CC184)</f>
        <v>Short Covering</v>
      </c>
      <c r="CC184">
        <f>IF([1]Sheet1!CD184="","",[1]Sheet1!CD184)</f>
        <v>4.5599999999999996</v>
      </c>
      <c r="CD184">
        <f>IF([1]Sheet1!CE184="","",[1]Sheet1!CE184)</f>
        <v>2.5499999999999998</v>
      </c>
      <c r="CE184">
        <f>IF([1]Sheet1!CF184="","",[1]Sheet1!CF184)</f>
        <v>-24.75</v>
      </c>
      <c r="CF184" t="str">
        <f>IF([1]Sheet1!CG184="","",[1]Sheet1!CG184)</f>
        <v>Long Buildup</v>
      </c>
      <c r="CG184">
        <f>IF([1]Sheet1!CH184="","",[1]Sheet1!CH184)</f>
        <v>90.48</v>
      </c>
      <c r="CH184" t="str">
        <f>IF([1]Sheet1!CI184="","",[1]Sheet1!CI184)</f>
        <v>NSE:SHREECEM1!</v>
      </c>
      <c r="CI184">
        <f>IF([1]Sheet1!CJ184="","",[1]Sheet1!CJ184)</f>
        <v>0</v>
      </c>
      <c r="CJ184">
        <f>IF([1]Sheet1!CK184="","",[1]Sheet1!CK184)</f>
        <v>0</v>
      </c>
      <c r="CK184">
        <f>IF([1]Sheet1!CL184="","",[1]Sheet1!CL184)</f>
        <v>0</v>
      </c>
      <c r="CL184">
        <f>IF([1]Sheet1!CM184="","",[1]Sheet1!CM184)</f>
        <v>0</v>
      </c>
      <c r="CM184">
        <f>IF([1]Sheet1!CN184="","",[1]Sheet1!CN184)</f>
        <v>0</v>
      </c>
      <c r="CN184">
        <f>IF([1]Sheet1!CO184="","",[1]Sheet1!CO184)</f>
        <v>0</v>
      </c>
      <c r="CO184">
        <f>IF([1]Sheet1!CP184="","",[1]Sheet1!CP184)</f>
        <v>0</v>
      </c>
      <c r="CP184">
        <f>IF([1]Sheet1!CQ184="","",[1]Sheet1!CQ184)</f>
        <v>0</v>
      </c>
      <c r="CQ184" t="str">
        <f>IF([1]Sheet1!CR184="","",[1]Sheet1!CR184)</f>
        <v>BULLISH</v>
      </c>
      <c r="CR184" t="str">
        <f>IF([1]Sheet1!CS184="","",[1]Sheet1!CS184)</f>
        <v>BULLISH</v>
      </c>
      <c r="CS184" t="b">
        <f>IF([1]Sheet1!CT184="","",[1]Sheet1!CT184)</f>
        <v>0</v>
      </c>
      <c r="CT184" t="str">
        <f>IF([1]Sheet1!CU184="","",[1]Sheet1!CU184)</f>
        <v>na</v>
      </c>
      <c r="CU184" t="str">
        <f>IF([1]Sheet1!CV184="","",[1]Sheet1!CV184)</f>
        <v>na</v>
      </c>
      <c r="CV184" t="str">
        <f>IF([1]Sheet1!CW184="","",[1]Sheet1!CW184)</f>
        <v>na</v>
      </c>
      <c r="CW184">
        <f>IF([1]Sheet1!CX184="","",[1]Sheet1!CX184)</f>
        <v>0</v>
      </c>
      <c r="CX184">
        <f>IF([1]Sheet1!CY184="","",[1]Sheet1!CY184)</f>
        <v>0</v>
      </c>
      <c r="CY184" t="b">
        <f>IF([1]Sheet1!CZ184="","",[1]Sheet1!CZ184)</f>
        <v>0</v>
      </c>
      <c r="CZ184">
        <f>IF([1]Sheet1!DA184="","",[1]Sheet1!DA184)</f>
        <v>11.49</v>
      </c>
      <c r="DA184">
        <f>IF([1]Sheet1!DB184="","",[1]Sheet1!DB184)</f>
        <v>10.1</v>
      </c>
      <c r="DB184" t="str">
        <f>IF([1]Sheet1!DC184="","",[1]Sheet1!DC184)</f>
        <v/>
      </c>
      <c r="DC184" t="b">
        <f t="shared" si="8"/>
        <v>0</v>
      </c>
      <c r="DD184" t="b">
        <f t="shared" si="9"/>
        <v>0</v>
      </c>
      <c r="DE184" t="b">
        <f t="shared" si="10"/>
        <v>0</v>
      </c>
      <c r="DF184" t="b">
        <f t="shared" si="11"/>
        <v>0</v>
      </c>
      <c r="DG184" t="str">
        <f>IF([1]Sheet1!DH184="","",[1]Sheet1!DH184)</f>
        <v/>
      </c>
    </row>
    <row r="185" spans="1:111" x14ac:dyDescent="0.25">
      <c r="A185" t="str">
        <f>IF([1]Sheet1!B185="","",[1]Sheet1!B185)</f>
        <v>ADANIPORTS</v>
      </c>
      <c r="B185">
        <f>IF([1]Sheet1!C185="","",[1]Sheet1!C185)</f>
        <v>800</v>
      </c>
      <c r="C185">
        <f>IF([1]Sheet1!D185="","",[1]Sheet1!D185)</f>
        <v>10</v>
      </c>
      <c r="D185">
        <f>IF([1]Sheet1!E185="","",[1]Sheet1!E185)</f>
        <v>24000</v>
      </c>
      <c r="E185" t="str">
        <f>IF([1]Sheet1!F185="","",[1]Sheet1!F185)</f>
        <v>Transportation</v>
      </c>
      <c r="F185" t="str">
        <f>IF([1]Sheet1!G185="","",[1]Sheet1!G185)</f>
        <v>Other Transportation</v>
      </c>
      <c r="G185" t="str">
        <f>IF([1]Sheet1!H185="","",[1]Sheet1!H185)</f>
        <v xml:space="preserve">ADANI PORT &amp; SEZ LTD                </v>
      </c>
      <c r="H185" t="str">
        <f>IF([1]Sheet1!I185="","",[1]Sheet1!I185)</f>
        <v>ADANIPORTS</v>
      </c>
      <c r="I185" t="str">
        <f>IF([1]Sheet1!J185="","",[1]Sheet1!J185)</f>
        <v>NSE:ADANIPORTS!1</v>
      </c>
      <c r="J185" t="str">
        <f>IF([1]Sheet1!K185="","",[1]Sheet1!K185)</f>
        <v>Adani Ports &amp; Special Economic Zone Ltd.</v>
      </c>
      <c r="K185" t="str">
        <f>IF([1]Sheet1!L185="","",[1]Sheet1!L185)</f>
        <v>#00a25bb7</v>
      </c>
      <c r="L185">
        <f>IF([1]Sheet1!M185="","",[1]Sheet1!M185)</f>
        <v>1193.05</v>
      </c>
      <c r="M185">
        <f>IF([1]Sheet1!N185="","",[1]Sheet1!N185)</f>
        <v>3.2675496000000002</v>
      </c>
      <c r="N185">
        <f>IF([1]Sheet1!O185="","",[1]Sheet1!O185)</f>
        <v>37.75</v>
      </c>
      <c r="O185">
        <f>IF([1]Sheet1!P185="","",[1]Sheet1!P185)</f>
        <v>33872000</v>
      </c>
      <c r="P185">
        <f>IF([1]Sheet1!Q185="","",[1]Sheet1!Q185)</f>
        <v>-7.7961672000000002</v>
      </c>
      <c r="Q185">
        <f>IF([1]Sheet1!R185="","",[1]Sheet1!R185)</f>
        <v>-2864000</v>
      </c>
      <c r="R185">
        <f>IF([1]Sheet1!S185="","",[1]Sheet1!S185)</f>
        <v>11510</v>
      </c>
      <c r="S185">
        <f>IF([1]Sheet1!T185="","",[1]Sheet1!T185)</f>
        <v>3.2675496000000002</v>
      </c>
      <c r="T185">
        <f>IF([1]Sheet1!U185="","",[1]Sheet1!U185)</f>
        <v>5561</v>
      </c>
      <c r="U185" t="str">
        <f>IF([1]Sheet1!V185="","",[1]Sheet1!V185)</f>
        <v>Short Covering</v>
      </c>
      <c r="V185">
        <f>IF([1]Sheet1!W185="","",[1]Sheet1!W185)</f>
        <v>1190</v>
      </c>
      <c r="W185">
        <f>IF([1]Sheet1!X185="","",[1]Sheet1!X185)</f>
        <v>1180</v>
      </c>
      <c r="X185">
        <f>IF([1]Sheet1!Y185="","",[1]Sheet1!Y185)</f>
        <v>1170</v>
      </c>
      <c r="Y185">
        <f>IF([1]Sheet1!Z185="","",[1]Sheet1!Z185)</f>
        <v>1160</v>
      </c>
      <c r="Z185">
        <f>IF([1]Sheet1!AA185="","",[1]Sheet1!AA185)</f>
        <v>1150</v>
      </c>
      <c r="AA185">
        <f>IF([1]Sheet1!AB185="","",[1]Sheet1!AB185)</f>
        <v>1200</v>
      </c>
      <c r="AB185">
        <f>IF([1]Sheet1!AC185="","",[1]Sheet1!AC185)</f>
        <v>1210</v>
      </c>
      <c r="AC185">
        <f>IF([1]Sheet1!AD185="","",[1]Sheet1!AD185)</f>
        <v>1220</v>
      </c>
      <c r="AD185">
        <f>IF([1]Sheet1!AE185="","",[1]Sheet1!AE185)</f>
        <v>1230</v>
      </c>
      <c r="AE185" t="str">
        <f>IF([1]Sheet1!AF185="","",[1]Sheet1!AF185)</f>
        <v>1,152.45</v>
      </c>
      <c r="AF185" t="str">
        <f>IF([1]Sheet1!AG185="","",[1]Sheet1!AG185)</f>
        <v>1,158.90</v>
      </c>
      <c r="AG185" t="str">
        <f>IF([1]Sheet1!AH185="","",[1]Sheet1!AH185)</f>
        <v>6.45</v>
      </c>
      <c r="AH185" t="str">
        <f>IF([1]Sheet1!AI185="","",[1]Sheet1!AI185)</f>
        <v>0.56</v>
      </c>
      <c r="AI185" t="str">
        <f>IF([1]Sheet1!AJ185="","",[1]Sheet1!AJ185)</f>
        <v>1,158.90</v>
      </c>
      <c r="AJ185">
        <f>IF([1]Sheet1!AK185="","",[1]Sheet1!AK185)</f>
        <v>6630</v>
      </c>
      <c r="AK185" t="str">
        <f>IF([1]Sheet1!AL185="","",[1]Sheet1!AL185)</f>
        <v>0.77</v>
      </c>
      <c r="AL185" t="str">
        <f>IF([1]Sheet1!AM185="","",[1]Sheet1!AM185)</f>
        <v>-</v>
      </c>
      <c r="AM185" t="str">
        <f>IF([1]Sheet1!AN185="","",[1]Sheet1!AN185)</f>
        <v>-</v>
      </c>
      <c r="AN185" t="str">
        <f>IF([1]Sheet1!AO185="","",[1]Sheet1!AO185)</f>
        <v>-</v>
      </c>
      <c r="AO185" t="str">
        <f>IF([1]Sheet1!AP185="","",[1]Sheet1!AP185)</f>
        <v>VR51</v>
      </c>
      <c r="AP185" t="b">
        <f>IF([1]Sheet1!AQ185="","",[1]Sheet1!AQ185)</f>
        <v>0</v>
      </c>
      <c r="AQ185">
        <f>IF([1]Sheet1!AR185="","",[1]Sheet1!AR185)</f>
        <v>0</v>
      </c>
      <c r="AR185">
        <f>IF([1]Sheet1!AS185="","",[1]Sheet1!AS185)</f>
        <v>0</v>
      </c>
      <c r="AS185">
        <f>IF([1]Sheet1!AT185="","",[1]Sheet1!AT185)</f>
        <v>0</v>
      </c>
      <c r="AT185">
        <f>IF([1]Sheet1!AU185="","",[1]Sheet1!AU185)</f>
        <v>0</v>
      </c>
      <c r="AU185">
        <f>IF([1]Sheet1!AV185="","",[1]Sheet1!AV185)</f>
        <v>0</v>
      </c>
      <c r="AV185">
        <f>IF([1]Sheet1!AW185="","",[1]Sheet1!AW185)</f>
        <v>0</v>
      </c>
      <c r="AW185">
        <f>IF([1]Sheet1!AX185="","",[1]Sheet1!AX185)</f>
        <v>0</v>
      </c>
      <c r="AX185">
        <f>IF([1]Sheet1!AY185="","",[1]Sheet1!AY185)</f>
        <v>0</v>
      </c>
      <c r="AY185">
        <f>IF([1]Sheet1!AZ185="","",[1]Sheet1!AZ185)</f>
        <v>0</v>
      </c>
      <c r="AZ185" t="b">
        <f>IF([1]Sheet1!BA185="","",[1]Sheet1!BA185)</f>
        <v>0</v>
      </c>
      <c r="BA185" t="b">
        <f>IF([1]Sheet1!BB185="","",[1]Sheet1!BB185)</f>
        <v>0</v>
      </c>
      <c r="BB185" t="b">
        <f>IF([1]Sheet1!BC185="","",[1]Sheet1!BC185)</f>
        <v>0</v>
      </c>
      <c r="BC185" t="b">
        <f>IF([1]Sheet1!BD185="","",[1]Sheet1!BD185)</f>
        <v>0</v>
      </c>
      <c r="BD185">
        <f>IF([1]Sheet1!BE185="","",[1]Sheet1!BE185)</f>
        <v>39.53</v>
      </c>
      <c r="BE185">
        <f>IF([1]Sheet1!BF185="","",[1]Sheet1!BF185)</f>
        <v>37.729999999999997</v>
      </c>
      <c r="BF185">
        <f>IF([1]Sheet1!BG185="","",[1]Sheet1!BG185)</f>
        <v>11.99</v>
      </c>
      <c r="BG185">
        <f>IF([1]Sheet1!BH185="","",[1]Sheet1!BH185)</f>
        <v>58.47</v>
      </c>
      <c r="BH185">
        <f>IF([1]Sheet1!BI185="","",[1]Sheet1!BI185)</f>
        <v>63.49</v>
      </c>
      <c r="BI185">
        <f>IF([1]Sheet1!BJ185="","",[1]Sheet1!BJ185)</f>
        <v>10.83</v>
      </c>
      <c r="BJ185" t="b">
        <f>IF([1]Sheet1!BK185="","",[1]Sheet1!BK185)</f>
        <v>1</v>
      </c>
      <c r="BK185">
        <f>IF([1]Sheet1!BL185="","",[1]Sheet1!BL185)</f>
        <v>0.6</v>
      </c>
      <c r="BL185">
        <f>IF([1]Sheet1!BM185="","",[1]Sheet1!BM185)</f>
        <v>13.16</v>
      </c>
      <c r="BM185">
        <f>IF([1]Sheet1!BN185="","",[1]Sheet1!BN185)</f>
        <v>35.93</v>
      </c>
      <c r="BN185">
        <f>IF([1]Sheet1!BO185="","",[1]Sheet1!BO185)</f>
        <v>0</v>
      </c>
      <c r="BO185" t="str">
        <f>IF([1]Sheet1!BP185="","",[1]Sheet1!BP185)</f>
        <v>SERVICES</v>
      </c>
      <c r="BP185">
        <f>IF([1]Sheet1!BQ185="","",[1]Sheet1!BQ185)</f>
        <v>1190.45</v>
      </c>
      <c r="BQ185">
        <f>IF([1]Sheet1!BR185="","",[1]Sheet1!BR185)</f>
        <v>2.97</v>
      </c>
      <c r="BR185">
        <f>IF([1]Sheet1!BS185="","",[1]Sheet1!BS185)</f>
        <v>35.15</v>
      </c>
      <c r="BS185">
        <f>IF([1]Sheet1!BT185="","",[1]Sheet1!BT185)</f>
        <v>3.04</v>
      </c>
      <c r="BT185" t="b">
        <f>IF([1]Sheet1!BU185="","",[1]Sheet1!BU185)</f>
        <v>0</v>
      </c>
      <c r="BU185" t="b">
        <f>IF([1]Sheet1!BV185="","",[1]Sheet1!BV185)</f>
        <v>0</v>
      </c>
      <c r="BV185" t="str">
        <f>IF([1]Sheet1!BW185="","",[1]Sheet1!BW185)</f>
        <v>BULLISH</v>
      </c>
      <c r="BW185">
        <f>IF([1]Sheet1!BX185="","",[1]Sheet1!BX185)</f>
        <v>7.76</v>
      </c>
      <c r="BX185">
        <f>IF([1]Sheet1!BY185="","",[1]Sheet1!BY185)</f>
        <v>-1.35</v>
      </c>
      <c r="BY185">
        <f>IF([1]Sheet1!BZ185="","",[1]Sheet1!BZ185)</f>
        <v>182.3</v>
      </c>
      <c r="BZ185">
        <f>IF([1]Sheet1!CA185="","",[1]Sheet1!CA185)</f>
        <v>1190.45</v>
      </c>
      <c r="CA185">
        <f>IF([1]Sheet1!CB185="","",[1]Sheet1!CB185)</f>
        <v>11.99</v>
      </c>
      <c r="CB185" t="str">
        <f>IF([1]Sheet1!CC185="","",[1]Sheet1!CC185)</f>
        <v>Short Buildup</v>
      </c>
      <c r="CC185">
        <f>IF([1]Sheet1!CD185="","",[1]Sheet1!CD185)</f>
        <v>5.8</v>
      </c>
      <c r="CD185">
        <f>IF([1]Sheet1!CE185="","",[1]Sheet1!CE185)</f>
        <v>3.04</v>
      </c>
      <c r="CE185">
        <f>IF([1]Sheet1!CF185="","",[1]Sheet1!CF185)</f>
        <v>115.07</v>
      </c>
      <c r="CF185" t="str">
        <f>IF([1]Sheet1!CG185="","",[1]Sheet1!CG185)</f>
        <v>Significant Long Buildup</v>
      </c>
      <c r="CG185">
        <f>IF([1]Sheet1!CH185="","",[1]Sheet1!CH185)</f>
        <v>80.95</v>
      </c>
      <c r="CH185" t="str">
        <f>IF([1]Sheet1!CI185="","",[1]Sheet1!CI185)</f>
        <v>NSE:ADANIPORTS1!</v>
      </c>
      <c r="CI185">
        <f>IF([1]Sheet1!CJ185="","",[1]Sheet1!CJ185)</f>
        <v>1</v>
      </c>
      <c r="CJ185">
        <f>IF([1]Sheet1!CK185="","",[1]Sheet1!CK185)</f>
        <v>1193</v>
      </c>
      <c r="CK185">
        <f>IF([1]Sheet1!CL185="","",[1]Sheet1!CL185)</f>
        <v>278</v>
      </c>
      <c r="CL185">
        <f>IF([1]Sheet1!CM185="","",[1]Sheet1!CM185)</f>
        <v>787</v>
      </c>
      <c r="CM185" t="str">
        <f>IF([1]Sheet1!CN185="","",[1]Sheet1!CN185)</f>
        <v>Buy</v>
      </c>
      <c r="CN185" t="str">
        <f>IF([1]Sheet1!CO185="","",[1]Sheet1!CO185)</f>
        <v>LAST_WINNER</v>
      </c>
      <c r="CO185">
        <f>IF([1]Sheet1!CP185="","",[1]Sheet1!CP185)</f>
        <v>2</v>
      </c>
      <c r="CP185">
        <f>IF([1]Sheet1!CQ185="","",[1]Sheet1!CQ185)</f>
        <v>1150</v>
      </c>
      <c r="CQ185" t="str">
        <f>IF([1]Sheet1!CR185="","",[1]Sheet1!CR185)</f>
        <v>BEARISH</v>
      </c>
      <c r="CR185" t="str">
        <f>IF([1]Sheet1!CS185="","",[1]Sheet1!CS185)</f>
        <v>BULLISH</v>
      </c>
      <c r="CS185" t="b">
        <f>IF([1]Sheet1!CT185="","",[1]Sheet1!CT185)</f>
        <v>0</v>
      </c>
      <c r="CT185" t="str">
        <f>IF([1]Sheet1!CU185="","",[1]Sheet1!CU185)</f>
        <v>na</v>
      </c>
      <c r="CU185" t="str">
        <f>IF([1]Sheet1!CV185="","",[1]Sheet1!CV185)</f>
        <v>BULLISH_ALIGNMENT</v>
      </c>
      <c r="CV185" t="str">
        <f>IF([1]Sheet1!CW185="","",[1]Sheet1!CW185)</f>
        <v>BULLISH</v>
      </c>
      <c r="CW185">
        <f>IF([1]Sheet1!CX185="","",[1]Sheet1!CX185)</f>
        <v>1</v>
      </c>
      <c r="CX185">
        <f>IF([1]Sheet1!CY185="","",[1]Sheet1!CY185)</f>
        <v>199</v>
      </c>
      <c r="CY185" t="b">
        <f>IF([1]Sheet1!CZ185="","",[1]Sheet1!CZ185)</f>
        <v>1</v>
      </c>
      <c r="CZ185">
        <f>IF([1]Sheet1!DA185="","",[1]Sheet1!DA185)</f>
        <v>52.3</v>
      </c>
      <c r="DA185">
        <f>IF([1]Sheet1!DB185="","",[1]Sheet1!DB185)</f>
        <v>52.18</v>
      </c>
      <c r="DB185" t="str">
        <f>IF([1]Sheet1!DC185="","",[1]Sheet1!DC185)</f>
        <v/>
      </c>
      <c r="DC185" t="b">
        <f t="shared" si="8"/>
        <v>0</v>
      </c>
      <c r="DD185" t="b">
        <f t="shared" si="9"/>
        <v>0</v>
      </c>
      <c r="DE185" t="b">
        <f t="shared" si="10"/>
        <v>0</v>
      </c>
      <c r="DF185" t="b">
        <f t="shared" si="11"/>
        <v>0</v>
      </c>
      <c r="DG185" t="str">
        <f>IF([1]Sheet1!DH185="","",[1]Sheet1!DH185)</f>
        <v/>
      </c>
    </row>
    <row r="186" spans="1:111" x14ac:dyDescent="0.25">
      <c r="A186" t="str">
        <f>IF([1]Sheet1!B186="","",[1]Sheet1!B186)</f>
        <v>IRCTC</v>
      </c>
      <c r="B186">
        <f>IF([1]Sheet1!C186="","",[1]Sheet1!C186)</f>
        <v>875</v>
      </c>
      <c r="C186">
        <f>IF([1]Sheet1!D186="","",[1]Sheet1!D186)</f>
        <v>10</v>
      </c>
      <c r="D186">
        <f>IF([1]Sheet1!E186="","",[1]Sheet1!E186)</f>
        <v>26250</v>
      </c>
      <c r="E186" t="str">
        <f>IF([1]Sheet1!F186="","",[1]Sheet1!F186)</f>
        <v>Consumer Services</v>
      </c>
      <c r="F186" t="str">
        <f>IF([1]Sheet1!G186="","",[1]Sheet1!G186)</f>
        <v>Other Consumer Services</v>
      </c>
      <c r="G186" t="str">
        <f>IF([1]Sheet1!H186="","",[1]Sheet1!H186)</f>
        <v xml:space="preserve">INDIAN RAIL TOUR CORP LTD           </v>
      </c>
      <c r="H186" t="str">
        <f>IF([1]Sheet1!I186="","",[1]Sheet1!I186)</f>
        <v>IRCTC</v>
      </c>
      <c r="I186" t="str">
        <f>IF([1]Sheet1!J186="","",[1]Sheet1!J186)</f>
        <v>NSE:IRCTC!1</v>
      </c>
      <c r="J186" t="str">
        <f>IF([1]Sheet1!K186="","",[1]Sheet1!K186)</f>
        <v>Indian Railway Catering &amp; Tourism Corporation Ltd.</v>
      </c>
      <c r="K186" t="str">
        <f>IF([1]Sheet1!L186="","",[1]Sheet1!L186)</f>
        <v>#00a25bd1</v>
      </c>
      <c r="L186">
        <f>IF([1]Sheet1!M186="","",[1]Sheet1!M186)</f>
        <v>1025.95</v>
      </c>
      <c r="M186">
        <f>IF([1]Sheet1!N186="","",[1]Sheet1!N186)</f>
        <v>3.9041928000000001</v>
      </c>
      <c r="N186">
        <f>IF([1]Sheet1!O186="","",[1]Sheet1!O186)</f>
        <v>38.549999999999997</v>
      </c>
      <c r="O186">
        <f>IF([1]Sheet1!P186="","",[1]Sheet1!P186)</f>
        <v>13940500</v>
      </c>
      <c r="P186">
        <f>IF([1]Sheet1!Q186="","",[1]Sheet1!Q186)</f>
        <v>-9.7285965000000001</v>
      </c>
      <c r="Q186">
        <f>IF([1]Sheet1!R186="","",[1]Sheet1!R186)</f>
        <v>-1502375</v>
      </c>
      <c r="R186">
        <f>IF([1]Sheet1!S186="","",[1]Sheet1!S186)</f>
        <v>25502</v>
      </c>
      <c r="S186">
        <f>IF([1]Sheet1!T186="","",[1]Sheet1!T186)</f>
        <v>3.9041928000000001</v>
      </c>
      <c r="T186">
        <f>IF([1]Sheet1!U186="","",[1]Sheet1!U186)</f>
        <v>6567</v>
      </c>
      <c r="U186" t="str">
        <f>IF([1]Sheet1!V186="","",[1]Sheet1!V186)</f>
        <v>Short Covering</v>
      </c>
      <c r="V186">
        <f>IF([1]Sheet1!W186="","",[1]Sheet1!W186)</f>
        <v>1020</v>
      </c>
      <c r="W186">
        <f>IF([1]Sheet1!X186="","",[1]Sheet1!X186)</f>
        <v>1010</v>
      </c>
      <c r="X186">
        <f>IF([1]Sheet1!Y186="","",[1]Sheet1!Y186)</f>
        <v>1000</v>
      </c>
      <c r="Y186">
        <f>IF([1]Sheet1!Z186="","",[1]Sheet1!Z186)</f>
        <v>990</v>
      </c>
      <c r="Z186">
        <f>IF([1]Sheet1!AA186="","",[1]Sheet1!AA186)</f>
        <v>980</v>
      </c>
      <c r="AA186">
        <f>IF([1]Sheet1!AB186="","",[1]Sheet1!AB186)</f>
        <v>1030</v>
      </c>
      <c r="AB186">
        <f>IF([1]Sheet1!AC186="","",[1]Sheet1!AC186)</f>
        <v>1040</v>
      </c>
      <c r="AC186">
        <f>IF([1]Sheet1!AD186="","",[1]Sheet1!AD186)</f>
        <v>1050</v>
      </c>
      <c r="AD186">
        <f>IF([1]Sheet1!AE186="","",[1]Sheet1!AE186)</f>
        <v>1060</v>
      </c>
      <c r="AE186" t="str">
        <f>IF([1]Sheet1!AF186="","",[1]Sheet1!AF186)</f>
        <v>983.80</v>
      </c>
      <c r="AF186" t="str">
        <f>IF([1]Sheet1!AG186="","",[1]Sheet1!AG186)</f>
        <v>997.85</v>
      </c>
      <c r="AG186" t="str">
        <f>IF([1]Sheet1!AH186="","",[1]Sheet1!AH186)</f>
        <v>14.05</v>
      </c>
      <c r="AH186" t="str">
        <f>IF([1]Sheet1!AI186="","",[1]Sheet1!AI186)</f>
        <v>1.43</v>
      </c>
      <c r="AI186" t="str">
        <f>IF([1]Sheet1!AJ186="","",[1]Sheet1!AJ186)</f>
        <v>997.85</v>
      </c>
      <c r="AJ186">
        <f>IF([1]Sheet1!AK186="","",[1]Sheet1!AK186)</f>
        <v>56279</v>
      </c>
      <c r="AK186" t="str">
        <f>IF([1]Sheet1!AL186="","",[1]Sheet1!AL186)</f>
        <v>5.62</v>
      </c>
      <c r="AL186" t="str">
        <f>IF([1]Sheet1!AM186="","",[1]Sheet1!AM186)</f>
        <v>-</v>
      </c>
      <c r="AM186" t="str">
        <f>IF([1]Sheet1!AN186="","",[1]Sheet1!AN186)</f>
        <v>-</v>
      </c>
      <c r="AN186" t="str">
        <f>IF([1]Sheet1!AO186="","",[1]Sheet1!AO186)</f>
        <v>-</v>
      </c>
      <c r="AO186" t="str">
        <f>IF([1]Sheet1!AP186="","",[1]Sheet1!AP186)</f>
        <v>VR14</v>
      </c>
      <c r="AP186" t="b">
        <f>IF([1]Sheet1!AQ186="","",[1]Sheet1!AQ186)</f>
        <v>1</v>
      </c>
      <c r="AQ186">
        <f>IF([1]Sheet1!AR186="","",[1]Sheet1!AR186)</f>
        <v>0</v>
      </c>
      <c r="AR186">
        <f>IF([1]Sheet1!AS186="","",[1]Sheet1!AS186)</f>
        <v>0</v>
      </c>
      <c r="AS186">
        <f>IF([1]Sheet1!AT186="","",[1]Sheet1!AT186)</f>
        <v>0</v>
      </c>
      <c r="AT186">
        <f>IF([1]Sheet1!AU186="","",[1]Sheet1!AU186)</f>
        <v>0</v>
      </c>
      <c r="AU186">
        <f>IF([1]Sheet1!AV186="","",[1]Sheet1!AV186)</f>
        <v>0</v>
      </c>
      <c r="AV186">
        <f>IF([1]Sheet1!AW186="","",[1]Sheet1!AW186)</f>
        <v>0</v>
      </c>
      <c r="AW186">
        <f>IF([1]Sheet1!AX186="","",[1]Sheet1!AX186)</f>
        <v>0</v>
      </c>
      <c r="AX186">
        <f>IF([1]Sheet1!AY186="","",[1]Sheet1!AY186)</f>
        <v>0</v>
      </c>
      <c r="AY186">
        <f>IF([1]Sheet1!AZ186="","",[1]Sheet1!AZ186)</f>
        <v>0</v>
      </c>
      <c r="AZ186" t="b">
        <f>IF([1]Sheet1!BA186="","",[1]Sheet1!BA186)</f>
        <v>0</v>
      </c>
      <c r="BA186" t="b">
        <f>IF([1]Sheet1!BB186="","",[1]Sheet1!BB186)</f>
        <v>0</v>
      </c>
      <c r="BB186" t="b">
        <f>IF([1]Sheet1!BC186="","",[1]Sheet1!BC186)</f>
        <v>0</v>
      </c>
      <c r="BC186" t="b">
        <f>IF([1]Sheet1!BD186="","",[1]Sheet1!BD186)</f>
        <v>0</v>
      </c>
      <c r="BD186">
        <f>IF([1]Sheet1!BE186="","",[1]Sheet1!BE186)</f>
        <v>52.84</v>
      </c>
      <c r="BE186">
        <f>IF([1]Sheet1!BF186="","",[1]Sheet1!BF186)</f>
        <v>50.51</v>
      </c>
      <c r="BF186">
        <f>IF([1]Sheet1!BG186="","",[1]Sheet1!BG186)</f>
        <v>3.55</v>
      </c>
      <c r="BG186">
        <f>IF([1]Sheet1!BH186="","",[1]Sheet1!BH186)</f>
        <v>95.16</v>
      </c>
      <c r="BH186">
        <f>IF([1]Sheet1!BI186="","",[1]Sheet1!BI186)</f>
        <v>80.95</v>
      </c>
      <c r="BI186">
        <f>IF([1]Sheet1!BJ186="","",[1]Sheet1!BJ186)</f>
        <v>78.349999999999994</v>
      </c>
      <c r="BJ186" t="b">
        <f>IF([1]Sheet1!BK186="","",[1]Sheet1!BK186)</f>
        <v>1</v>
      </c>
      <c r="BK186">
        <f>IF([1]Sheet1!BL186="","",[1]Sheet1!BL186)</f>
        <v>0.64</v>
      </c>
      <c r="BL186">
        <f>IF([1]Sheet1!BM186="","",[1]Sheet1!BM186)</f>
        <v>18.38</v>
      </c>
      <c r="BM186">
        <f>IF([1]Sheet1!BN186="","",[1]Sheet1!BN186)</f>
        <v>48.18</v>
      </c>
      <c r="BN186">
        <f>IF([1]Sheet1!BO186="","",[1]Sheet1!BO186)</f>
        <v>0</v>
      </c>
      <c r="BO186" t="str">
        <f>IF([1]Sheet1!BP186="","",[1]Sheet1!BP186)</f>
        <v>CONSUMER SERVICES</v>
      </c>
      <c r="BP186">
        <f>IF([1]Sheet1!BQ186="","",[1]Sheet1!BQ186)</f>
        <v>1025.8</v>
      </c>
      <c r="BQ186">
        <f>IF([1]Sheet1!BR186="","",[1]Sheet1!BR186)</f>
        <v>4.51</v>
      </c>
      <c r="BR186">
        <f>IF([1]Sheet1!BS186="","",[1]Sheet1!BS186)</f>
        <v>38.4</v>
      </c>
      <c r="BS186">
        <f>IF([1]Sheet1!BT186="","",[1]Sheet1!BT186)</f>
        <v>3.89</v>
      </c>
      <c r="BT186" t="b">
        <f>IF([1]Sheet1!BU186="","",[1]Sheet1!BU186)</f>
        <v>1</v>
      </c>
      <c r="BU186" t="b">
        <f>IF([1]Sheet1!BV186="","",[1]Sheet1!BV186)</f>
        <v>0</v>
      </c>
      <c r="BV186" t="str">
        <f>IF([1]Sheet1!BW186="","",[1]Sheet1!BW186)</f>
        <v>BULLISH</v>
      </c>
      <c r="BW186">
        <f>IF([1]Sheet1!BX186="","",[1]Sheet1!BX186)</f>
        <v>30.1</v>
      </c>
      <c r="BX186">
        <f>IF([1]Sheet1!BY186="","",[1]Sheet1!BY186)</f>
        <v>5.67</v>
      </c>
      <c r="BY186">
        <f>IF([1]Sheet1!BZ186="","",[1]Sheet1!BZ186)</f>
        <v>257.61</v>
      </c>
      <c r="BZ186">
        <f>IF([1]Sheet1!CA186="","",[1]Sheet1!CA186)</f>
        <v>1025.8</v>
      </c>
      <c r="CA186">
        <f>IF([1]Sheet1!CB186="","",[1]Sheet1!CB186)</f>
        <v>3.55</v>
      </c>
      <c r="CB186" t="str">
        <f>IF([1]Sheet1!CC186="","",[1]Sheet1!CC186)</f>
        <v>Significant Long Buildup</v>
      </c>
      <c r="CC186">
        <f>IF([1]Sheet1!CD186="","",[1]Sheet1!CD186)</f>
        <v>17.579999999999998</v>
      </c>
      <c r="CD186">
        <f>IF([1]Sheet1!CE186="","",[1]Sheet1!CE186)</f>
        <v>3.89</v>
      </c>
      <c r="CE186">
        <f>IF([1]Sheet1!CF186="","",[1]Sheet1!CF186)</f>
        <v>38.020000000000003</v>
      </c>
      <c r="CF186" t="str">
        <f>IF([1]Sheet1!CG186="","",[1]Sheet1!CG186)</f>
        <v>Significant Long Buildup</v>
      </c>
      <c r="CG186">
        <f>IF([1]Sheet1!CH186="","",[1]Sheet1!CH186)</f>
        <v>100</v>
      </c>
      <c r="CH186" t="str">
        <f>IF([1]Sheet1!CI186="","",[1]Sheet1!CI186)</f>
        <v>NSE:IRCTC1!</v>
      </c>
      <c r="CI186">
        <f>IF([1]Sheet1!CJ186="","",[1]Sheet1!CJ186)</f>
        <v>13</v>
      </c>
      <c r="CJ186">
        <f>IF([1]Sheet1!CK186="","",[1]Sheet1!CK186)</f>
        <v>953</v>
      </c>
      <c r="CK186">
        <f>IF([1]Sheet1!CL186="","",[1]Sheet1!CL186)</f>
        <v>350</v>
      </c>
      <c r="CL186">
        <f>IF([1]Sheet1!CM186="","",[1]Sheet1!CM186)</f>
        <v>667.8</v>
      </c>
      <c r="CM186" t="str">
        <f>IF([1]Sheet1!CN186="","",[1]Sheet1!CN186)</f>
        <v>Buy</v>
      </c>
      <c r="CN186" t="str">
        <f>IF([1]Sheet1!CO186="","",[1]Sheet1!CO186)</f>
        <v>LAST_LOSER</v>
      </c>
      <c r="CO186">
        <f>IF([1]Sheet1!CP186="","",[1]Sheet1!CP186)</f>
        <v>13</v>
      </c>
      <c r="CP186">
        <f>IF([1]Sheet1!CQ186="","",[1]Sheet1!CQ186)</f>
        <v>910</v>
      </c>
      <c r="CQ186" t="str">
        <f>IF([1]Sheet1!CR186="","",[1]Sheet1!CR186)</f>
        <v>BULLISH</v>
      </c>
      <c r="CR186" t="str">
        <f>IF([1]Sheet1!CS186="","",[1]Sheet1!CS186)</f>
        <v>BULLISH</v>
      </c>
      <c r="CS186" t="b">
        <f>IF([1]Sheet1!CT186="","",[1]Sheet1!CT186)</f>
        <v>1</v>
      </c>
      <c r="CT186" t="str">
        <f>IF([1]Sheet1!CU186="","",[1]Sheet1!CU186)</f>
        <v>BULLISH_ALIGNMENT</v>
      </c>
      <c r="CU186" t="str">
        <f>IF([1]Sheet1!CV186="","",[1]Sheet1!CV186)</f>
        <v>BULLISH_ALIGNMENT</v>
      </c>
      <c r="CV186" t="str">
        <f>IF([1]Sheet1!CW186="","",[1]Sheet1!CW186)</f>
        <v>BULLISH</v>
      </c>
      <c r="CW186">
        <f>IF([1]Sheet1!CX186="","",[1]Sheet1!CX186)</f>
        <v>3</v>
      </c>
      <c r="CX186">
        <f>IF([1]Sheet1!CY186="","",[1]Sheet1!CY186)</f>
        <v>159</v>
      </c>
      <c r="CY186" t="b">
        <f>IF([1]Sheet1!CZ186="","",[1]Sheet1!CZ186)</f>
        <v>1</v>
      </c>
      <c r="CZ186">
        <f>IF([1]Sheet1!DA186="","",[1]Sheet1!DA186)</f>
        <v>98.53</v>
      </c>
      <c r="DA186">
        <f>IF([1]Sheet1!DB186="","",[1]Sheet1!DB186)</f>
        <v>84.88</v>
      </c>
      <c r="DB186" t="str">
        <f>IF([1]Sheet1!DC186="","",[1]Sheet1!DC186)</f>
        <v>BANNED</v>
      </c>
      <c r="DC186" t="b">
        <f t="shared" si="8"/>
        <v>1</v>
      </c>
      <c r="DD186" t="b">
        <f t="shared" si="9"/>
        <v>0</v>
      </c>
      <c r="DE186" t="b">
        <f t="shared" si="10"/>
        <v>1</v>
      </c>
      <c r="DF186" t="b">
        <f t="shared" si="11"/>
        <v>0</v>
      </c>
      <c r="DG186" t="str">
        <f>IF([1]Sheet1!DH186="","",[1]Sheet1!DH186)</f>
        <v/>
      </c>
    </row>
    <row r="187" spans="1:111" x14ac:dyDescent="0.25">
      <c r="A187" t="str">
        <f>IF([1]Sheet1!B187="","",[1]Sheet1!B187)</f>
        <v>COALINDIA</v>
      </c>
      <c r="B187">
        <f>IF([1]Sheet1!C187="","",[1]Sheet1!C187)</f>
        <v>2100</v>
      </c>
      <c r="C187">
        <f>IF([1]Sheet1!D187="","",[1]Sheet1!D187)</f>
        <v>2.5</v>
      </c>
      <c r="D187">
        <f>IF([1]Sheet1!E187="","",[1]Sheet1!E187)</f>
        <v>63000</v>
      </c>
      <c r="E187" t="str">
        <f>IF([1]Sheet1!F187="","",[1]Sheet1!F187)</f>
        <v>Energy Minerals</v>
      </c>
      <c r="F187" t="str">
        <f>IF([1]Sheet1!G187="","",[1]Sheet1!G187)</f>
        <v>Coal</v>
      </c>
      <c r="G187" t="str">
        <f>IF([1]Sheet1!H187="","",[1]Sheet1!H187)</f>
        <v xml:space="preserve">COAL INDIA LTD                      </v>
      </c>
      <c r="H187" t="str">
        <f>IF([1]Sheet1!I187="","",[1]Sheet1!I187)</f>
        <v>COALINDIA</v>
      </c>
      <c r="I187" t="str">
        <f>IF([1]Sheet1!J187="","",[1]Sheet1!J187)</f>
        <v>NSE:COALINDIA!1</v>
      </c>
      <c r="J187" t="str">
        <f>IF([1]Sheet1!K187="","",[1]Sheet1!K187)</f>
        <v>Coal India Ltd.</v>
      </c>
      <c r="K187" t="str">
        <f>IF([1]Sheet1!L187="","",[1]Sheet1!L187)</f>
        <v>#00a25bd6</v>
      </c>
      <c r="L187">
        <f>IF([1]Sheet1!M187="","",[1]Sheet1!M187)</f>
        <v>399.85</v>
      </c>
      <c r="M187">
        <f>IF([1]Sheet1!N187="","",[1]Sheet1!N187)</f>
        <v>4.0327826</v>
      </c>
      <c r="N187">
        <f>IF([1]Sheet1!O187="","",[1]Sheet1!O187)</f>
        <v>15.5</v>
      </c>
      <c r="O187">
        <f>IF([1]Sheet1!P187="","",[1]Sheet1!P187)</f>
        <v>52071600</v>
      </c>
      <c r="P187">
        <f>IF([1]Sheet1!Q187="","",[1]Sheet1!Q187)</f>
        <v>-2.0617741999999999</v>
      </c>
      <c r="Q187">
        <f>IF([1]Sheet1!R187="","",[1]Sheet1!R187)</f>
        <v>-1096200</v>
      </c>
      <c r="R187">
        <f>IF([1]Sheet1!S187="","",[1]Sheet1!S187)</f>
        <v>18688</v>
      </c>
      <c r="S187">
        <f>IF([1]Sheet1!T187="","",[1]Sheet1!T187)</f>
        <v>4.0327826</v>
      </c>
      <c r="T187">
        <f>IF([1]Sheet1!U187="","",[1]Sheet1!U187)</f>
        <v>7843</v>
      </c>
      <c r="U187" t="str">
        <f>IF([1]Sheet1!V187="","",[1]Sheet1!V187)</f>
        <v>Short Covering</v>
      </c>
      <c r="V187">
        <f>IF([1]Sheet1!W187="","",[1]Sheet1!W187)</f>
        <v>397.5</v>
      </c>
      <c r="W187">
        <f>IF([1]Sheet1!X187="","",[1]Sheet1!X187)</f>
        <v>395</v>
      </c>
      <c r="X187">
        <f>IF([1]Sheet1!Y187="","",[1]Sheet1!Y187)</f>
        <v>392.5</v>
      </c>
      <c r="Y187">
        <f>IF([1]Sheet1!Z187="","",[1]Sheet1!Z187)</f>
        <v>390</v>
      </c>
      <c r="Z187">
        <f>IF([1]Sheet1!AA187="","",[1]Sheet1!AA187)</f>
        <v>387.5</v>
      </c>
      <c r="AA187">
        <f>IF([1]Sheet1!AB187="","",[1]Sheet1!AB187)</f>
        <v>400</v>
      </c>
      <c r="AB187">
        <f>IF([1]Sheet1!AC187="","",[1]Sheet1!AC187)</f>
        <v>402.5</v>
      </c>
      <c r="AC187">
        <f>IF([1]Sheet1!AD187="","",[1]Sheet1!AD187)</f>
        <v>405</v>
      </c>
      <c r="AD187">
        <f>IF([1]Sheet1!AE187="","",[1]Sheet1!AE187)</f>
        <v>407.5</v>
      </c>
      <c r="AE187" t="str">
        <f>IF([1]Sheet1!AF187="","",[1]Sheet1!AF187)</f>
        <v>383.25</v>
      </c>
      <c r="AF187" t="str">
        <f>IF([1]Sheet1!AG187="","",[1]Sheet1!AG187)</f>
        <v>386.50</v>
      </c>
      <c r="AG187" t="str">
        <f>IF([1]Sheet1!AH187="","",[1]Sheet1!AH187)</f>
        <v>3.25</v>
      </c>
      <c r="AH187" t="str">
        <f>IF([1]Sheet1!AI187="","",[1]Sheet1!AI187)</f>
        <v>0.85</v>
      </c>
      <c r="AI187" t="str">
        <f>IF([1]Sheet1!AJ187="","",[1]Sheet1!AJ187)</f>
        <v>386.50</v>
      </c>
      <c r="AJ187">
        <f>IF([1]Sheet1!AK187="","",[1]Sheet1!AK187)</f>
        <v>16496</v>
      </c>
      <c r="AK187" t="str">
        <f>IF([1]Sheet1!AL187="","",[1]Sheet1!AL187)</f>
        <v>0.64</v>
      </c>
      <c r="AL187" t="str">
        <f>IF([1]Sheet1!AM187="","",[1]Sheet1!AM187)</f>
        <v>-</v>
      </c>
      <c r="AM187" t="str">
        <f>IF([1]Sheet1!AN187="","",[1]Sheet1!AN187)</f>
        <v>-</v>
      </c>
      <c r="AN187" t="str">
        <f>IF([1]Sheet1!AO187="","",[1]Sheet1!AO187)</f>
        <v>-</v>
      </c>
      <c r="AO187" t="str">
        <f>IF([1]Sheet1!AP187="","",[1]Sheet1!AP187)</f>
        <v>VR33</v>
      </c>
      <c r="AP187" t="b">
        <f>IF([1]Sheet1!AQ187="","",[1]Sheet1!AQ187)</f>
        <v>0</v>
      </c>
      <c r="AQ187">
        <f>IF([1]Sheet1!AR187="","",[1]Sheet1!AR187)</f>
        <v>0</v>
      </c>
      <c r="AR187">
        <f>IF([1]Sheet1!AS187="","",[1]Sheet1!AS187)</f>
        <v>0</v>
      </c>
      <c r="AS187">
        <f>IF([1]Sheet1!AT187="","",[1]Sheet1!AT187)</f>
        <v>0</v>
      </c>
      <c r="AT187">
        <f>IF([1]Sheet1!AU187="","",[1]Sheet1!AU187)</f>
        <v>0</v>
      </c>
      <c r="AU187">
        <f>IF([1]Sheet1!AV187="","",[1]Sheet1!AV187)</f>
        <v>0</v>
      </c>
      <c r="AV187">
        <f>IF([1]Sheet1!AW187="","",[1]Sheet1!AW187)</f>
        <v>0</v>
      </c>
      <c r="AW187">
        <f>IF([1]Sheet1!AX187="","",[1]Sheet1!AX187)</f>
        <v>0</v>
      </c>
      <c r="AX187">
        <f>IF([1]Sheet1!AY187="","",[1]Sheet1!AY187)</f>
        <v>0</v>
      </c>
      <c r="AY187">
        <f>IF([1]Sheet1!AZ187="","",[1]Sheet1!AZ187)</f>
        <v>0</v>
      </c>
      <c r="AZ187" t="b">
        <f>IF([1]Sheet1!BA187="","",[1]Sheet1!BA187)</f>
        <v>0</v>
      </c>
      <c r="BA187" t="b">
        <f>IF([1]Sheet1!BB187="","",[1]Sheet1!BB187)</f>
        <v>0</v>
      </c>
      <c r="BB187" t="b">
        <f>IF([1]Sheet1!BC187="","",[1]Sheet1!BC187)</f>
        <v>0</v>
      </c>
      <c r="BC187" t="b">
        <f>IF([1]Sheet1!BD187="","",[1]Sheet1!BD187)</f>
        <v>0</v>
      </c>
      <c r="BD187">
        <f>IF([1]Sheet1!BE187="","",[1]Sheet1!BE187)</f>
        <v>31.36</v>
      </c>
      <c r="BE187">
        <f>IF([1]Sheet1!BF187="","",[1]Sheet1!BF187)</f>
        <v>31.47</v>
      </c>
      <c r="BF187">
        <f>IF([1]Sheet1!BG187="","",[1]Sheet1!BG187)</f>
        <v>-3.82</v>
      </c>
      <c r="BG187">
        <f>IF([1]Sheet1!BH187="","",[1]Sheet1!BH187)</f>
        <v>88.31</v>
      </c>
      <c r="BH187">
        <f>IF([1]Sheet1!BI187="","",[1]Sheet1!BI187)</f>
        <v>61.9</v>
      </c>
      <c r="BI187">
        <f>IF([1]Sheet1!BJ187="","",[1]Sheet1!BJ187)</f>
        <v>65.930000000000007</v>
      </c>
      <c r="BJ187" t="b">
        <f>IF([1]Sheet1!BK187="","",[1]Sheet1!BK187)</f>
        <v>1</v>
      </c>
      <c r="BK187">
        <f>IF([1]Sheet1!BL187="","",[1]Sheet1!BL187)</f>
        <v>0.72</v>
      </c>
      <c r="BL187">
        <f>IF([1]Sheet1!BM187="","",[1]Sheet1!BM187)</f>
        <v>45.23</v>
      </c>
      <c r="BM187">
        <f>IF([1]Sheet1!BN187="","",[1]Sheet1!BN187)</f>
        <v>31.57</v>
      </c>
      <c r="BN187">
        <f>IF([1]Sheet1!BO187="","",[1]Sheet1!BO187)</f>
        <v>0</v>
      </c>
      <c r="BO187" t="str">
        <f>IF([1]Sheet1!BP187="","",[1]Sheet1!BP187)</f>
        <v>ENERGY</v>
      </c>
      <c r="BP187">
        <f>IF([1]Sheet1!BQ187="","",[1]Sheet1!BQ187)</f>
        <v>400.25</v>
      </c>
      <c r="BQ187">
        <f>IF([1]Sheet1!BR187="","",[1]Sheet1!BR187)</f>
        <v>2.92</v>
      </c>
      <c r="BR187">
        <f>IF([1]Sheet1!BS187="","",[1]Sheet1!BS187)</f>
        <v>15.9</v>
      </c>
      <c r="BS187">
        <f>IF([1]Sheet1!BT187="","",[1]Sheet1!BT187)</f>
        <v>4.1399999999999997</v>
      </c>
      <c r="BT187" t="b">
        <f>IF([1]Sheet1!BU187="","",[1]Sheet1!BU187)</f>
        <v>0</v>
      </c>
      <c r="BU187" t="b">
        <f>IF([1]Sheet1!BV187="","",[1]Sheet1!BV187)</f>
        <v>0</v>
      </c>
      <c r="BV187" t="str">
        <f>IF([1]Sheet1!BW187="","",[1]Sheet1!BW187)</f>
        <v>BULLISH</v>
      </c>
      <c r="BW187">
        <f>IF([1]Sheet1!BX187="","",[1]Sheet1!BX187)</f>
        <v>31.4</v>
      </c>
      <c r="BX187">
        <f>IF([1]Sheet1!BY187="","",[1]Sheet1!BY187)</f>
        <v>3.68</v>
      </c>
      <c r="BY187">
        <f>IF([1]Sheet1!BZ187="","",[1]Sheet1!BZ187)</f>
        <v>295.61</v>
      </c>
      <c r="BZ187">
        <f>IF([1]Sheet1!CA187="","",[1]Sheet1!CA187)</f>
        <v>400.25</v>
      </c>
      <c r="CA187">
        <f>IF([1]Sheet1!CB187="","",[1]Sheet1!CB187)</f>
        <v>-3.82</v>
      </c>
      <c r="CB187" t="str">
        <f>IF([1]Sheet1!CC187="","",[1]Sheet1!CC187)</f>
        <v>Significant Long Buildup</v>
      </c>
      <c r="CC187">
        <f>IF([1]Sheet1!CD187="","",[1]Sheet1!CD187)</f>
        <v>16.440000000000001</v>
      </c>
      <c r="CD187">
        <f>IF([1]Sheet1!CE187="","",[1]Sheet1!CE187)</f>
        <v>4.1399999999999997</v>
      </c>
      <c r="CE187">
        <f>IF([1]Sheet1!CF187="","",[1]Sheet1!CF187)</f>
        <v>78.58</v>
      </c>
      <c r="CF187" t="str">
        <f>IF([1]Sheet1!CG187="","",[1]Sheet1!CG187)</f>
        <v>Significant Long Buildup</v>
      </c>
      <c r="CG187">
        <f>IF([1]Sheet1!CH187="","",[1]Sheet1!CH187)</f>
        <v>99.6</v>
      </c>
      <c r="CH187" t="str">
        <f>IF([1]Sheet1!CI187="","",[1]Sheet1!CI187)</f>
        <v>NSE:COALINDIA1!</v>
      </c>
      <c r="CI187">
        <f>IF([1]Sheet1!CJ187="","",[1]Sheet1!CJ187)</f>
        <v>13</v>
      </c>
      <c r="CJ187">
        <f>IF([1]Sheet1!CK187="","",[1]Sheet1!CK187)</f>
        <v>381.65</v>
      </c>
      <c r="CK187">
        <f>IF([1]Sheet1!CL187="","",[1]Sheet1!CL187)</f>
        <v>0</v>
      </c>
      <c r="CL187">
        <f>IF([1]Sheet1!CM187="","",[1]Sheet1!CM187)</f>
        <v>0</v>
      </c>
      <c r="CM187" t="str">
        <f>IF([1]Sheet1!CN187="","",[1]Sheet1!CN187)</f>
        <v>Buy</v>
      </c>
      <c r="CN187" t="str">
        <f>IF([1]Sheet1!CO187="","",[1]Sheet1!CO187)</f>
        <v>LAST_WINNER</v>
      </c>
      <c r="CO187">
        <f>IF([1]Sheet1!CP187="","",[1]Sheet1!CP187)</f>
        <v>8</v>
      </c>
      <c r="CP187">
        <f>IF([1]Sheet1!CQ187="","",[1]Sheet1!CQ187)</f>
        <v>375</v>
      </c>
      <c r="CQ187" t="str">
        <f>IF([1]Sheet1!CR187="","",[1]Sheet1!CR187)</f>
        <v>BULLISH</v>
      </c>
      <c r="CR187" t="str">
        <f>IF([1]Sheet1!CS187="","",[1]Sheet1!CS187)</f>
        <v>BULLISH</v>
      </c>
      <c r="CS187" t="b">
        <f>IF([1]Sheet1!CT187="","",[1]Sheet1!CT187)</f>
        <v>1</v>
      </c>
      <c r="CT187" t="str">
        <f>IF([1]Sheet1!CU187="","",[1]Sheet1!CU187)</f>
        <v>BULLISH_ALIGNMENT</v>
      </c>
      <c r="CU187" t="str">
        <f>IF([1]Sheet1!CV187="","",[1]Sheet1!CV187)</f>
        <v>BULLISH_ALIGNMENT</v>
      </c>
      <c r="CV187" t="str">
        <f>IF([1]Sheet1!CW187="","",[1]Sheet1!CW187)</f>
        <v>BEARISH</v>
      </c>
      <c r="CW187">
        <f>IF([1]Sheet1!CX187="","",[1]Sheet1!CX187)</f>
        <v>1</v>
      </c>
      <c r="CX187">
        <f>IF([1]Sheet1!CY187="","",[1]Sheet1!CY187)</f>
        <v>1</v>
      </c>
      <c r="CY187" t="b">
        <f>IF([1]Sheet1!CZ187="","",[1]Sheet1!CZ187)</f>
        <v>1</v>
      </c>
      <c r="CZ187">
        <f>IF([1]Sheet1!DA187="","",[1]Sheet1!DA187)</f>
        <v>32.97</v>
      </c>
      <c r="DA187">
        <f>IF([1]Sheet1!DB187="","",[1]Sheet1!DB187)</f>
        <v>30.43</v>
      </c>
      <c r="DB187" t="str">
        <f>IF([1]Sheet1!DC187="","",[1]Sheet1!DC187)</f>
        <v/>
      </c>
      <c r="DC187" t="b">
        <f t="shared" si="8"/>
        <v>0</v>
      </c>
      <c r="DD187" t="b">
        <f t="shared" si="9"/>
        <v>0</v>
      </c>
      <c r="DE187" t="b">
        <f t="shared" si="10"/>
        <v>0</v>
      </c>
      <c r="DF187" t="b">
        <f t="shared" si="11"/>
        <v>0</v>
      </c>
      <c r="DG187" t="str">
        <f>IF([1]Sheet1!DH187="","",[1]Sheet1!DH187)</f>
        <v/>
      </c>
    </row>
    <row r="188" spans="1:111" x14ac:dyDescent="0.25">
      <c r="A188" t="str">
        <f>IF([1]Sheet1!B188="","",[1]Sheet1!B188)</f>
        <v>MRF</v>
      </c>
      <c r="B188">
        <f>IF([1]Sheet1!C188="","",[1]Sheet1!C188)</f>
        <v>5</v>
      </c>
      <c r="C188">
        <f>IF([1]Sheet1!D188="","",[1]Sheet1!D188)</f>
        <v>500</v>
      </c>
      <c r="D188">
        <f>IF([1]Sheet1!E188="","",[1]Sheet1!E188)</f>
        <v>200</v>
      </c>
      <c r="E188" t="str">
        <f>IF([1]Sheet1!F188="","",[1]Sheet1!F188)</f>
        <v>Consumer Durables</v>
      </c>
      <c r="F188" t="str">
        <f>IF([1]Sheet1!G188="","",[1]Sheet1!G188)</f>
        <v>Automotive Aftermarket</v>
      </c>
      <c r="G188" t="str">
        <f>IF([1]Sheet1!H188="","",[1]Sheet1!H188)</f>
        <v xml:space="preserve">MRF LTD                             </v>
      </c>
      <c r="H188" t="str">
        <f>IF([1]Sheet1!I188="","",[1]Sheet1!I188)</f>
        <v>MRF</v>
      </c>
      <c r="I188" t="str">
        <f>IF([1]Sheet1!J188="","",[1]Sheet1!J188)</f>
        <v>NSE:MRF!1</v>
      </c>
      <c r="J188" t="str">
        <f>IF([1]Sheet1!K188="","",[1]Sheet1!K188)</f>
        <v>MRF Ltd.</v>
      </c>
      <c r="K188" t="str">
        <f>IF([1]Sheet1!L188="","",[1]Sheet1!L188)</f>
        <v>#00a25bda</v>
      </c>
      <c r="L188">
        <f>IF([1]Sheet1!M188="","",[1]Sheet1!M188)</f>
        <v>145752</v>
      </c>
      <c r="M188">
        <f>IF([1]Sheet1!N188="","",[1]Sheet1!N188)</f>
        <v>4.1308480000000003</v>
      </c>
      <c r="N188">
        <f>IF([1]Sheet1!O188="","",[1]Sheet1!O188)</f>
        <v>5781.95</v>
      </c>
      <c r="O188">
        <f>IF([1]Sheet1!P188="","",[1]Sheet1!P188)</f>
        <v>35725</v>
      </c>
      <c r="P188">
        <f>IF([1]Sheet1!Q188="","",[1]Sheet1!Q188)</f>
        <v>-3.4067864999999999</v>
      </c>
      <c r="Q188">
        <f>IF([1]Sheet1!R188="","",[1]Sheet1!R188)</f>
        <v>-1260</v>
      </c>
      <c r="R188">
        <f>IF([1]Sheet1!S188="","",[1]Sheet1!S188)</f>
        <v>4887</v>
      </c>
      <c r="S188">
        <f>IF([1]Sheet1!T188="","",[1]Sheet1!T188)</f>
        <v>4.1308480000000003</v>
      </c>
      <c r="T188">
        <f>IF([1]Sheet1!U188="","",[1]Sheet1!U188)</f>
        <v>1881</v>
      </c>
      <c r="U188" t="str">
        <f>IF([1]Sheet1!V188="","",[1]Sheet1!V188)</f>
        <v>Short Covering</v>
      </c>
      <c r="V188">
        <f>IF([1]Sheet1!W188="","",[1]Sheet1!W188)</f>
        <v>145500</v>
      </c>
      <c r="W188">
        <f>IF([1]Sheet1!X188="","",[1]Sheet1!X188)</f>
        <v>145000</v>
      </c>
      <c r="X188">
        <f>IF([1]Sheet1!Y188="","",[1]Sheet1!Y188)</f>
        <v>144500</v>
      </c>
      <c r="Y188">
        <f>IF([1]Sheet1!Z188="","",[1]Sheet1!Z188)</f>
        <v>144000</v>
      </c>
      <c r="Z188">
        <f>IF([1]Sheet1!AA188="","",[1]Sheet1!AA188)</f>
        <v>143500</v>
      </c>
      <c r="AA188">
        <f>IF([1]Sheet1!AB188="","",[1]Sheet1!AB188)</f>
        <v>146000</v>
      </c>
      <c r="AB188">
        <f>IF([1]Sheet1!AC188="","",[1]Sheet1!AC188)</f>
        <v>146500</v>
      </c>
      <c r="AC188">
        <f>IF([1]Sheet1!AD188="","",[1]Sheet1!AD188)</f>
        <v>147000</v>
      </c>
      <c r="AD188">
        <f>IF([1]Sheet1!AE188="","",[1]Sheet1!AE188)</f>
        <v>147500</v>
      </c>
      <c r="AE188" t="str">
        <f>IF([1]Sheet1!AF188="","",[1]Sheet1!AF188)</f>
        <v>1,39,431.95</v>
      </c>
      <c r="AF188" t="str">
        <f>IF([1]Sheet1!AG188="","",[1]Sheet1!AG188)</f>
        <v>1,40,800.00</v>
      </c>
      <c r="AG188" t="str">
        <f>IF([1]Sheet1!AH188="","",[1]Sheet1!AH188)</f>
        <v>1,368.05</v>
      </c>
      <c r="AH188" t="str">
        <f>IF([1]Sheet1!AI188="","",[1]Sheet1!AI188)</f>
        <v>0.98</v>
      </c>
      <c r="AI188" t="str">
        <f>IF([1]Sheet1!AJ188="","",[1]Sheet1!AJ188)</f>
        <v>1,40,800.00</v>
      </c>
      <c r="AJ188">
        <f>IF([1]Sheet1!AK188="","",[1]Sheet1!AK188)</f>
        <v>34</v>
      </c>
      <c r="AK188" t="str">
        <f>IF([1]Sheet1!AL188="","",[1]Sheet1!AL188)</f>
        <v>0.48</v>
      </c>
      <c r="AL188" t="str">
        <f>IF([1]Sheet1!AM188="","",[1]Sheet1!AM188)</f>
        <v>-</v>
      </c>
      <c r="AM188" t="str">
        <f>IF([1]Sheet1!AN188="","",[1]Sheet1!AN188)</f>
        <v>-</v>
      </c>
      <c r="AN188" t="str">
        <f>IF([1]Sheet1!AO188="","",[1]Sheet1!AO188)</f>
        <v>-</v>
      </c>
      <c r="AO188" t="str">
        <f>IF([1]Sheet1!AP188="","",[1]Sheet1!AP188)</f>
        <v>VR177</v>
      </c>
      <c r="AP188" t="b">
        <f>IF([1]Sheet1!AQ188="","",[1]Sheet1!AQ188)</f>
        <v>0</v>
      </c>
      <c r="AQ188">
        <f>IF([1]Sheet1!AR188="","",[1]Sheet1!AR188)</f>
        <v>0</v>
      </c>
      <c r="AR188">
        <f>IF([1]Sheet1!AS188="","",[1]Sheet1!AS188)</f>
        <v>0</v>
      </c>
      <c r="AS188">
        <f>IF([1]Sheet1!AT188="","",[1]Sheet1!AT188)</f>
        <v>0</v>
      </c>
      <c r="AT188">
        <f>IF([1]Sheet1!AU188="","",[1]Sheet1!AU188)</f>
        <v>0</v>
      </c>
      <c r="AU188">
        <f>IF([1]Sheet1!AV188="","",[1]Sheet1!AV188)</f>
        <v>0</v>
      </c>
      <c r="AV188">
        <f>IF([1]Sheet1!AW188="","",[1]Sheet1!AW188)</f>
        <v>0</v>
      </c>
      <c r="AW188">
        <f>IF([1]Sheet1!AX188="","",[1]Sheet1!AX188)</f>
        <v>0</v>
      </c>
      <c r="AX188">
        <f>IF([1]Sheet1!AY188="","",[1]Sheet1!AY188)</f>
        <v>0</v>
      </c>
      <c r="AY188">
        <f>IF([1]Sheet1!AZ188="","",[1]Sheet1!AZ188)</f>
        <v>0</v>
      </c>
      <c r="AZ188" t="b">
        <f>IF([1]Sheet1!BA188="","",[1]Sheet1!BA188)</f>
        <v>0</v>
      </c>
      <c r="BA188" t="b">
        <f>IF([1]Sheet1!BB188="","",[1]Sheet1!BB188)</f>
        <v>0</v>
      </c>
      <c r="BB188" t="b">
        <f>IF([1]Sheet1!BC188="","",[1]Sheet1!BC188)</f>
        <v>0</v>
      </c>
      <c r="BC188" t="b">
        <f>IF([1]Sheet1!BD188="","",[1]Sheet1!BD188)</f>
        <v>0</v>
      </c>
      <c r="BD188">
        <f>IF([1]Sheet1!BE188="","",[1]Sheet1!BE188)</f>
        <v>34.47</v>
      </c>
      <c r="BE188">
        <f>IF([1]Sheet1!BF188="","",[1]Sheet1!BF188)</f>
        <v>37.770000000000003</v>
      </c>
      <c r="BF188">
        <f>IF([1]Sheet1!BG188="","",[1]Sheet1!BG188)</f>
        <v>19.829999999999998</v>
      </c>
      <c r="BG188">
        <f>IF([1]Sheet1!BH188="","",[1]Sheet1!BH188)</f>
        <v>100</v>
      </c>
      <c r="BH188">
        <f>IF([1]Sheet1!BI188="","",[1]Sheet1!BI188)</f>
        <v>100</v>
      </c>
      <c r="BI188">
        <f>IF([1]Sheet1!BJ188="","",[1]Sheet1!BJ188)</f>
        <v>100</v>
      </c>
      <c r="BJ188" t="b">
        <f>IF([1]Sheet1!BK188="","",[1]Sheet1!BK188)</f>
        <v>0</v>
      </c>
      <c r="BK188">
        <f>IF([1]Sheet1!BL188="","",[1]Sheet1!BL188)</f>
        <v>1.47</v>
      </c>
      <c r="BL188">
        <f>IF([1]Sheet1!BM188="","",[1]Sheet1!BM188)</f>
        <v>79.97</v>
      </c>
      <c r="BM188">
        <f>IF([1]Sheet1!BN188="","",[1]Sheet1!BN188)</f>
        <v>41.06</v>
      </c>
      <c r="BN188">
        <f>IF([1]Sheet1!BO188="","",[1]Sheet1!BO188)</f>
        <v>0</v>
      </c>
      <c r="BO188" t="str">
        <f>IF([1]Sheet1!BP188="","",[1]Sheet1!BP188)</f>
        <v>AUTOMOBILE</v>
      </c>
      <c r="BP188">
        <f>IF([1]Sheet1!BQ188="","",[1]Sheet1!BQ188)</f>
        <v>146190</v>
      </c>
      <c r="BQ188">
        <f>IF([1]Sheet1!BR188="","",[1]Sheet1!BR188)</f>
        <v>0</v>
      </c>
      <c r="BR188">
        <f>IF([1]Sheet1!BS188="","",[1]Sheet1!BS188)</f>
        <v>6219.95</v>
      </c>
      <c r="BS188">
        <f>IF([1]Sheet1!BT188="","",[1]Sheet1!BT188)</f>
        <v>4.4400000000000004</v>
      </c>
      <c r="BT188" t="b">
        <f>IF([1]Sheet1!BU188="","",[1]Sheet1!BU188)</f>
        <v>1</v>
      </c>
      <c r="BU188" t="b">
        <f>IF([1]Sheet1!BV188="","",[1]Sheet1!BV188)</f>
        <v>0</v>
      </c>
      <c r="BV188">
        <f>IF([1]Sheet1!BW188="","",[1]Sheet1!BW188)</f>
        <v>0</v>
      </c>
      <c r="BW188">
        <f>IF([1]Sheet1!BX188="","",[1]Sheet1!BX188)</f>
        <v>13.65</v>
      </c>
      <c r="BX188">
        <f>IF([1]Sheet1!BY188="","",[1]Sheet1!BY188)</f>
        <v>7.41</v>
      </c>
      <c r="BY188">
        <f>IF([1]Sheet1!BZ188="","",[1]Sheet1!BZ188)</f>
        <v>110.86</v>
      </c>
      <c r="BZ188">
        <f>IF([1]Sheet1!CA188="","",[1]Sheet1!CA188)</f>
        <v>146190</v>
      </c>
      <c r="CA188">
        <f>IF([1]Sheet1!CB188="","",[1]Sheet1!CB188)</f>
        <v>19.829999999999998</v>
      </c>
      <c r="CB188" t="str">
        <f>IF([1]Sheet1!CC188="","",[1]Sheet1!CC188)</f>
        <v>Significant Long Buildup</v>
      </c>
      <c r="CC188">
        <f>IF([1]Sheet1!CD188="","",[1]Sheet1!CD188)</f>
        <v>6.51</v>
      </c>
      <c r="CD188">
        <f>IF([1]Sheet1!CE188="","",[1]Sheet1!CE188)</f>
        <v>4.4400000000000004</v>
      </c>
      <c r="CE188">
        <f>IF([1]Sheet1!CF188="","",[1]Sheet1!CF188)</f>
        <v>59.15</v>
      </c>
      <c r="CF188" t="str">
        <f>IF([1]Sheet1!CG188="","",[1]Sheet1!CG188)</f>
        <v>Significant Long Buildup</v>
      </c>
      <c r="CG188">
        <f>IF([1]Sheet1!CH188="","",[1]Sheet1!CH188)</f>
        <v>96.03</v>
      </c>
      <c r="CH188" t="str">
        <f>IF([1]Sheet1!CI188="","",[1]Sheet1!CI188)</f>
        <v>NSE:MRF1!</v>
      </c>
      <c r="CI188">
        <f>IF([1]Sheet1!CJ188="","",[1]Sheet1!CJ188)</f>
        <v>0</v>
      </c>
      <c r="CJ188">
        <f>IF([1]Sheet1!CK188="","",[1]Sheet1!CK188)</f>
        <v>0</v>
      </c>
      <c r="CK188">
        <f>IF([1]Sheet1!CL188="","",[1]Sheet1!CL188)</f>
        <v>0</v>
      </c>
      <c r="CL188">
        <f>IF([1]Sheet1!CM188="","",[1]Sheet1!CM188)</f>
        <v>0</v>
      </c>
      <c r="CM188">
        <f>IF([1]Sheet1!CN188="","",[1]Sheet1!CN188)</f>
        <v>0</v>
      </c>
      <c r="CN188">
        <f>IF([1]Sheet1!CO188="","",[1]Sheet1!CO188)</f>
        <v>0</v>
      </c>
      <c r="CO188">
        <f>IF([1]Sheet1!CP188="","",[1]Sheet1!CP188)</f>
        <v>0</v>
      </c>
      <c r="CP188">
        <f>IF([1]Sheet1!CQ188="","",[1]Sheet1!CQ188)</f>
        <v>0</v>
      </c>
      <c r="CQ188" t="str">
        <f>IF([1]Sheet1!CR188="","",[1]Sheet1!CR188)</f>
        <v>BULLISH</v>
      </c>
      <c r="CR188" t="str">
        <f>IF([1]Sheet1!CS188="","",[1]Sheet1!CS188)</f>
        <v>BULLISH</v>
      </c>
      <c r="CS188" t="b">
        <f>IF([1]Sheet1!CT188="","",[1]Sheet1!CT188)</f>
        <v>1</v>
      </c>
      <c r="CT188" t="str">
        <f>IF([1]Sheet1!CU188="","",[1]Sheet1!CU188)</f>
        <v>na</v>
      </c>
      <c r="CU188" t="str">
        <f>IF([1]Sheet1!CV188="","",[1]Sheet1!CV188)</f>
        <v>na</v>
      </c>
      <c r="CV188" t="str">
        <f>IF([1]Sheet1!CW188="","",[1]Sheet1!CW188)</f>
        <v>na</v>
      </c>
      <c r="CW188">
        <f>IF([1]Sheet1!CX188="","",[1]Sheet1!CX188)</f>
        <v>0</v>
      </c>
      <c r="CX188">
        <f>IF([1]Sheet1!CY188="","",[1]Sheet1!CY188)</f>
        <v>0</v>
      </c>
      <c r="CY188" t="b">
        <f>IF([1]Sheet1!CZ188="","",[1]Sheet1!CZ188)</f>
        <v>0</v>
      </c>
      <c r="CZ188">
        <f>IF([1]Sheet1!DA188="","",[1]Sheet1!DA188)</f>
        <v>19.87</v>
      </c>
      <c r="DA188">
        <f>IF([1]Sheet1!DB188="","",[1]Sheet1!DB188)</f>
        <v>18.72</v>
      </c>
      <c r="DB188" t="str">
        <f>IF([1]Sheet1!DC188="","",[1]Sheet1!DC188)</f>
        <v/>
      </c>
      <c r="DC188" t="b">
        <f t="shared" si="8"/>
        <v>0</v>
      </c>
      <c r="DD188" t="b">
        <f t="shared" si="9"/>
        <v>0</v>
      </c>
      <c r="DE188" t="b">
        <f t="shared" si="10"/>
        <v>0</v>
      </c>
      <c r="DF188" t="b">
        <f t="shared" si="11"/>
        <v>0</v>
      </c>
      <c r="DG188" t="str">
        <f>IF([1]Sheet1!DH188="","",[1]Sheet1!DH188)</f>
        <v/>
      </c>
    </row>
    <row r="189" spans="1:111" x14ac:dyDescent="0.25">
      <c r="A189" t="str">
        <f>IF([1]Sheet1!B189="","",[1]Sheet1!B189)</f>
        <v>APOLLOTYRE</v>
      </c>
      <c r="B189">
        <f>IF([1]Sheet1!C189="","",[1]Sheet1!C189)</f>
        <v>1700</v>
      </c>
      <c r="C189">
        <f>IF([1]Sheet1!D189="","",[1]Sheet1!D189)</f>
        <v>5</v>
      </c>
      <c r="D189">
        <f>IF([1]Sheet1!E189="","",[1]Sheet1!E189)</f>
        <v>51000</v>
      </c>
      <c r="E189" t="str">
        <f>IF([1]Sheet1!F189="","",[1]Sheet1!F189)</f>
        <v>Consumer Durables</v>
      </c>
      <c r="F189" t="str">
        <f>IF([1]Sheet1!G189="","",[1]Sheet1!G189)</f>
        <v>Automotive Aftermarket</v>
      </c>
      <c r="G189" t="str">
        <f>IF([1]Sheet1!H189="","",[1]Sheet1!H189)</f>
        <v xml:space="preserve">APOLLO TYRES LTD                    </v>
      </c>
      <c r="H189" t="str">
        <f>IF([1]Sheet1!I189="","",[1]Sheet1!I189)</f>
        <v>APOLLOTYRE</v>
      </c>
      <c r="I189" t="str">
        <f>IF([1]Sheet1!J189="","",[1]Sheet1!J189)</f>
        <v>NSE:APOLLOTYRE!1</v>
      </c>
      <c r="J189" t="str">
        <f>IF([1]Sheet1!K189="","",[1]Sheet1!K189)</f>
        <v>Apollo Tyres Ltd.</v>
      </c>
      <c r="K189" t="str">
        <f>IF([1]Sheet1!L189="","",[1]Sheet1!L189)</f>
        <v>#00a25be2</v>
      </c>
      <c r="L189">
        <f>IF([1]Sheet1!M189="","",[1]Sheet1!M189)</f>
        <v>526</v>
      </c>
      <c r="M189">
        <f>IF([1]Sheet1!N189="","",[1]Sheet1!N189)</f>
        <v>4.3133366000000004</v>
      </c>
      <c r="N189">
        <f>IF([1]Sheet1!O189="","",[1]Sheet1!O189)</f>
        <v>21.75</v>
      </c>
      <c r="O189">
        <f>IF([1]Sheet1!P189="","",[1]Sheet1!P189)</f>
        <v>13404500</v>
      </c>
      <c r="P189">
        <f>IF([1]Sheet1!Q189="","",[1]Sheet1!Q189)</f>
        <v>-0.52983469999999999</v>
      </c>
      <c r="Q189">
        <f>IF([1]Sheet1!R189="","",[1]Sheet1!R189)</f>
        <v>-71400</v>
      </c>
      <c r="R189">
        <f>IF([1]Sheet1!S189="","",[1]Sheet1!S189)</f>
        <v>6838</v>
      </c>
      <c r="S189">
        <f>IF([1]Sheet1!T189="","",[1]Sheet1!T189)</f>
        <v>4.3133366000000004</v>
      </c>
      <c r="T189">
        <f>IF([1]Sheet1!U189="","",[1]Sheet1!U189)</f>
        <v>2397</v>
      </c>
      <c r="U189" t="str">
        <f>IF([1]Sheet1!V189="","",[1]Sheet1!V189)</f>
        <v>Short Covering</v>
      </c>
      <c r="V189">
        <f>IF([1]Sheet1!W189="","",[1]Sheet1!W189)</f>
        <v>525</v>
      </c>
      <c r="W189">
        <f>IF([1]Sheet1!X189="","",[1]Sheet1!X189)</f>
        <v>520</v>
      </c>
      <c r="X189">
        <f>IF([1]Sheet1!Y189="","",[1]Sheet1!Y189)</f>
        <v>515</v>
      </c>
      <c r="Y189">
        <f>IF([1]Sheet1!Z189="","",[1]Sheet1!Z189)</f>
        <v>510</v>
      </c>
      <c r="Z189">
        <f>IF([1]Sheet1!AA189="","",[1]Sheet1!AA189)</f>
        <v>505</v>
      </c>
      <c r="AA189">
        <f>IF([1]Sheet1!AB189="","",[1]Sheet1!AB189)</f>
        <v>530</v>
      </c>
      <c r="AB189">
        <f>IF([1]Sheet1!AC189="","",[1]Sheet1!AC189)</f>
        <v>535</v>
      </c>
      <c r="AC189">
        <f>IF([1]Sheet1!AD189="","",[1]Sheet1!AD189)</f>
        <v>540</v>
      </c>
      <c r="AD189">
        <f>IF([1]Sheet1!AE189="","",[1]Sheet1!AE189)</f>
        <v>545</v>
      </c>
      <c r="AE189" t="str">
        <f>IF([1]Sheet1!AF189="","",[1]Sheet1!AF189)</f>
        <v>503.45</v>
      </c>
      <c r="AF189" t="str">
        <f>IF([1]Sheet1!AG189="","",[1]Sheet1!AG189)</f>
        <v>502.00</v>
      </c>
      <c r="AG189" t="str">
        <f>IF([1]Sheet1!AH189="","",[1]Sheet1!AH189)</f>
        <v>-1.45</v>
      </c>
      <c r="AH189" t="str">
        <f>IF([1]Sheet1!AI189="","",[1]Sheet1!AI189)</f>
        <v>-0.29</v>
      </c>
      <c r="AI189" t="str">
        <f>IF([1]Sheet1!AJ189="","",[1]Sheet1!AJ189)</f>
        <v>502.00</v>
      </c>
      <c r="AJ189">
        <f>IF([1]Sheet1!AK189="","",[1]Sheet1!AK189)</f>
        <v>3235</v>
      </c>
      <c r="AK189" t="str">
        <f>IF([1]Sheet1!AL189="","",[1]Sheet1!AL189)</f>
        <v>0.16</v>
      </c>
      <c r="AL189" t="str">
        <f>IF([1]Sheet1!AM189="","",[1]Sheet1!AM189)</f>
        <v>-</v>
      </c>
      <c r="AM189" t="str">
        <f>IF([1]Sheet1!AN189="","",[1]Sheet1!AN189)</f>
        <v>-</v>
      </c>
      <c r="AN189" t="str">
        <f>IF([1]Sheet1!AO189="","",[1]Sheet1!AO189)</f>
        <v>-</v>
      </c>
      <c r="AO189" t="str">
        <f>IF([1]Sheet1!AP189="","",[1]Sheet1!AP189)</f>
        <v>VR62</v>
      </c>
      <c r="AP189" t="b">
        <f>IF([1]Sheet1!AQ189="","",[1]Sheet1!AQ189)</f>
        <v>0</v>
      </c>
      <c r="AQ189">
        <f>IF([1]Sheet1!AR189="","",[1]Sheet1!AR189)</f>
        <v>0</v>
      </c>
      <c r="AR189">
        <f>IF([1]Sheet1!AS189="","",[1]Sheet1!AS189)</f>
        <v>0</v>
      </c>
      <c r="AS189">
        <f>IF([1]Sheet1!AT189="","",[1]Sheet1!AT189)</f>
        <v>0</v>
      </c>
      <c r="AT189">
        <f>IF([1]Sheet1!AU189="","",[1]Sheet1!AU189)</f>
        <v>0</v>
      </c>
      <c r="AU189">
        <f>IF([1]Sheet1!AV189="","",[1]Sheet1!AV189)</f>
        <v>0</v>
      </c>
      <c r="AV189">
        <f>IF([1]Sheet1!AW189="","",[1]Sheet1!AW189)</f>
        <v>0</v>
      </c>
      <c r="AW189">
        <f>IF([1]Sheet1!AX189="","",[1]Sheet1!AX189)</f>
        <v>0</v>
      </c>
      <c r="AX189">
        <f>IF([1]Sheet1!AY189="","",[1]Sheet1!AY189)</f>
        <v>0</v>
      </c>
      <c r="AY189">
        <f>IF([1]Sheet1!AZ189="","",[1]Sheet1!AZ189)</f>
        <v>0</v>
      </c>
      <c r="AZ189" t="b">
        <f>IF([1]Sheet1!BA189="","",[1]Sheet1!BA189)</f>
        <v>0</v>
      </c>
      <c r="BA189" t="b">
        <f>IF([1]Sheet1!BB189="","",[1]Sheet1!BB189)</f>
        <v>0</v>
      </c>
      <c r="BB189" t="b">
        <f>IF([1]Sheet1!BC189="","",[1]Sheet1!BC189)</f>
        <v>0</v>
      </c>
      <c r="BC189" t="b">
        <f>IF([1]Sheet1!BD189="","",[1]Sheet1!BD189)</f>
        <v>0</v>
      </c>
      <c r="BD189">
        <f>IF([1]Sheet1!BE189="","",[1]Sheet1!BE189)</f>
        <v>34.99</v>
      </c>
      <c r="BE189">
        <f>IF([1]Sheet1!BF189="","",[1]Sheet1!BF189)</f>
        <v>36.15</v>
      </c>
      <c r="BF189">
        <f>IF([1]Sheet1!BG189="","",[1]Sheet1!BG189)</f>
        <v>17.64</v>
      </c>
      <c r="BG189">
        <f>IF([1]Sheet1!BH189="","",[1]Sheet1!BH189)</f>
        <v>95.56</v>
      </c>
      <c r="BH189">
        <f>IF([1]Sheet1!BI189="","",[1]Sheet1!BI189)</f>
        <v>85.71</v>
      </c>
      <c r="BI189">
        <f>IF([1]Sheet1!BJ189="","",[1]Sheet1!BJ189)</f>
        <v>60.27</v>
      </c>
      <c r="BJ189" t="b">
        <f>IF([1]Sheet1!BK189="","",[1]Sheet1!BK189)</f>
        <v>0</v>
      </c>
      <c r="BK189">
        <f>IF([1]Sheet1!BL189="","",[1]Sheet1!BL189)</f>
        <v>0.86</v>
      </c>
      <c r="BL189">
        <f>IF([1]Sheet1!BM189="","",[1]Sheet1!BM189)</f>
        <v>-11.73</v>
      </c>
      <c r="BM189">
        <f>IF([1]Sheet1!BN189="","",[1]Sheet1!BN189)</f>
        <v>37.299999999999997</v>
      </c>
      <c r="BN189">
        <f>IF([1]Sheet1!BO189="","",[1]Sheet1!BO189)</f>
        <v>0</v>
      </c>
      <c r="BO189" t="str">
        <f>IF([1]Sheet1!BP189="","",[1]Sheet1!BP189)</f>
        <v>AUTOMOBILE</v>
      </c>
      <c r="BP189">
        <f>IF([1]Sheet1!BQ189="","",[1]Sheet1!BQ189)</f>
        <v>527.15</v>
      </c>
      <c r="BQ189">
        <f>IF([1]Sheet1!BR189="","",[1]Sheet1!BR189)</f>
        <v>2.75</v>
      </c>
      <c r="BR189">
        <f>IF([1]Sheet1!BS189="","",[1]Sheet1!BS189)</f>
        <v>22.9</v>
      </c>
      <c r="BS189">
        <f>IF([1]Sheet1!BT189="","",[1]Sheet1!BT189)</f>
        <v>4.54</v>
      </c>
      <c r="BT189" t="b">
        <f>IF([1]Sheet1!BU189="","",[1]Sheet1!BU189)</f>
        <v>1</v>
      </c>
      <c r="BU189" t="b">
        <f>IF([1]Sheet1!BV189="","",[1]Sheet1!BV189)</f>
        <v>0</v>
      </c>
      <c r="BV189">
        <f>IF([1]Sheet1!BW189="","",[1]Sheet1!BW189)</f>
        <v>0</v>
      </c>
      <c r="BW189">
        <f>IF([1]Sheet1!BX189="","",[1]Sheet1!BX189)</f>
        <v>-1.5</v>
      </c>
      <c r="BX189">
        <f>IF([1]Sheet1!BY189="","",[1]Sheet1!BY189)</f>
        <v>11.24</v>
      </c>
      <c r="BY189">
        <f>IF([1]Sheet1!BZ189="","",[1]Sheet1!BZ189)</f>
        <v>154.44</v>
      </c>
      <c r="BZ189">
        <f>IF([1]Sheet1!CA189="","",[1]Sheet1!CA189)</f>
        <v>527.15</v>
      </c>
      <c r="CA189">
        <f>IF([1]Sheet1!CB189="","",[1]Sheet1!CB189)</f>
        <v>17.600000000000001</v>
      </c>
      <c r="CB189" t="str">
        <f>IF([1]Sheet1!CC189="","",[1]Sheet1!CC189)</f>
        <v>Short Covering</v>
      </c>
      <c r="CC189">
        <f>IF([1]Sheet1!CD189="","",[1]Sheet1!CD189)</f>
        <v>3.86</v>
      </c>
      <c r="CD189">
        <f>IF([1]Sheet1!CE189="","",[1]Sheet1!CE189)</f>
        <v>4.54</v>
      </c>
      <c r="CE189">
        <f>IF([1]Sheet1!CF189="","",[1]Sheet1!CF189)</f>
        <v>66.25</v>
      </c>
      <c r="CF189" t="str">
        <f>IF([1]Sheet1!CG189="","",[1]Sheet1!CG189)</f>
        <v>Significant Long Buildup</v>
      </c>
      <c r="CG189">
        <f>IF([1]Sheet1!CH189="","",[1]Sheet1!CH189)</f>
        <v>98.41</v>
      </c>
      <c r="CH189" t="str">
        <f>IF([1]Sheet1!CI189="","",[1]Sheet1!CI189)</f>
        <v>NSE:APOLLOTYRE1!</v>
      </c>
      <c r="CI189">
        <f>IF([1]Sheet1!CJ189="","",[1]Sheet1!CJ189)</f>
        <v>0</v>
      </c>
      <c r="CJ189">
        <f>IF([1]Sheet1!CK189="","",[1]Sheet1!CK189)</f>
        <v>0</v>
      </c>
      <c r="CK189">
        <f>IF([1]Sheet1!CL189="","",[1]Sheet1!CL189)</f>
        <v>0</v>
      </c>
      <c r="CL189">
        <f>IF([1]Sheet1!CM189="","",[1]Sheet1!CM189)</f>
        <v>0</v>
      </c>
      <c r="CM189">
        <f>IF([1]Sheet1!CN189="","",[1]Sheet1!CN189)</f>
        <v>0</v>
      </c>
      <c r="CN189">
        <f>IF([1]Sheet1!CO189="","",[1]Sheet1!CO189)</f>
        <v>0</v>
      </c>
      <c r="CO189">
        <f>IF([1]Sheet1!CP189="","",[1]Sheet1!CP189)</f>
        <v>0</v>
      </c>
      <c r="CP189">
        <f>IF([1]Sheet1!CQ189="","",[1]Sheet1!CQ189)</f>
        <v>0</v>
      </c>
      <c r="CQ189" t="str">
        <f>IF([1]Sheet1!CR189="","",[1]Sheet1!CR189)</f>
        <v>BULLISH</v>
      </c>
      <c r="CR189" t="str">
        <f>IF([1]Sheet1!CS189="","",[1]Sheet1!CS189)</f>
        <v>BULLISH</v>
      </c>
      <c r="CS189" t="b">
        <f>IF([1]Sheet1!CT189="","",[1]Sheet1!CT189)</f>
        <v>0</v>
      </c>
      <c r="CT189" t="str">
        <f>IF([1]Sheet1!CU189="","",[1]Sheet1!CU189)</f>
        <v>na</v>
      </c>
      <c r="CU189" t="str">
        <f>IF([1]Sheet1!CV189="","",[1]Sheet1!CV189)</f>
        <v>na</v>
      </c>
      <c r="CV189" t="str">
        <f>IF([1]Sheet1!CW189="","",[1]Sheet1!CW189)</f>
        <v>na</v>
      </c>
      <c r="CW189">
        <f>IF([1]Sheet1!CX189="","",[1]Sheet1!CX189)</f>
        <v>0</v>
      </c>
      <c r="CX189">
        <f>IF([1]Sheet1!CY189="","",[1]Sheet1!CY189)</f>
        <v>0</v>
      </c>
      <c r="CY189" t="b">
        <f>IF([1]Sheet1!CZ189="","",[1]Sheet1!CZ189)</f>
        <v>0</v>
      </c>
      <c r="CZ189">
        <f>IF([1]Sheet1!DA189="","",[1]Sheet1!DA189)</f>
        <v>48.79</v>
      </c>
      <c r="DA189">
        <f>IF([1]Sheet1!DB189="","",[1]Sheet1!DB189)</f>
        <v>45.78</v>
      </c>
      <c r="DB189" t="str">
        <f>IF([1]Sheet1!DC189="","",[1]Sheet1!DC189)</f>
        <v/>
      </c>
      <c r="DC189" t="b">
        <f t="shared" si="8"/>
        <v>0</v>
      </c>
      <c r="DD189" t="b">
        <f t="shared" si="9"/>
        <v>0</v>
      </c>
      <c r="DE189" t="b">
        <f t="shared" si="10"/>
        <v>0</v>
      </c>
      <c r="DF189" t="b">
        <f t="shared" si="11"/>
        <v>0</v>
      </c>
      <c r="DG189" t="str">
        <f>IF([1]Sheet1!DH189="","",[1]Sheet1!DH189)</f>
        <v/>
      </c>
    </row>
    <row r="190" spans="1:111" x14ac:dyDescent="0.25">
      <c r="A190" t="str">
        <f>IF([1]Sheet1!B190="","",[1]Sheet1!B190)</f>
        <v>BALKRISIND</v>
      </c>
      <c r="B190">
        <f>IF([1]Sheet1!C190="","",[1]Sheet1!C190)</f>
        <v>300</v>
      </c>
      <c r="C190">
        <f>IF([1]Sheet1!D190="","",[1]Sheet1!D190)</f>
        <v>20</v>
      </c>
      <c r="D190">
        <f>IF([1]Sheet1!E190="","",[1]Sheet1!E190)</f>
        <v>9000</v>
      </c>
      <c r="E190" t="str">
        <f>IF([1]Sheet1!F190="","",[1]Sheet1!F190)</f>
        <v>Consumer Durables</v>
      </c>
      <c r="F190" t="str">
        <f>IF([1]Sheet1!G190="","",[1]Sheet1!G190)</f>
        <v>Automotive Aftermarket</v>
      </c>
      <c r="G190" t="str">
        <f>IF([1]Sheet1!H190="","",[1]Sheet1!H190)</f>
        <v xml:space="preserve">BALKRISHNA IND. LTD                 </v>
      </c>
      <c r="H190" t="str">
        <f>IF([1]Sheet1!I190="","",[1]Sheet1!I190)</f>
        <v>BALKRISIND</v>
      </c>
      <c r="I190" t="str">
        <f>IF([1]Sheet1!J190="","",[1]Sheet1!J190)</f>
        <v>NSE:BALKRISIND!1</v>
      </c>
      <c r="J190" t="str">
        <f>IF([1]Sheet1!K190="","",[1]Sheet1!K190)</f>
        <v>Balkrishna Industries Ltd.</v>
      </c>
      <c r="K190" t="str">
        <f>IF([1]Sheet1!L190="","",[1]Sheet1!L190)</f>
        <v>#00a25bff</v>
      </c>
      <c r="L190">
        <f>IF([1]Sheet1!M190="","",[1]Sheet1!M190)</f>
        <v>2777.95</v>
      </c>
      <c r="M190">
        <f>IF([1]Sheet1!N190="","",[1]Sheet1!N190)</f>
        <v>5.0165391000000001</v>
      </c>
      <c r="N190">
        <f>IF([1]Sheet1!O190="","",[1]Sheet1!O190)</f>
        <v>132.69999999999999</v>
      </c>
      <c r="O190">
        <f>IF([1]Sheet1!P190="","",[1]Sheet1!P190)</f>
        <v>1815000</v>
      </c>
      <c r="P190">
        <f>IF([1]Sheet1!Q190="","",[1]Sheet1!Q190)</f>
        <v>8.4618143000000003</v>
      </c>
      <c r="Q190">
        <f>IF([1]Sheet1!R190="","",[1]Sheet1!R190)</f>
        <v>141600</v>
      </c>
      <c r="R190">
        <f>IF([1]Sheet1!S190="","",[1]Sheet1!S190)</f>
        <v>4978</v>
      </c>
      <c r="S190">
        <f>IF([1]Sheet1!T190="","",[1]Sheet1!T190)</f>
        <v>5.0165391000000001</v>
      </c>
      <c r="T190">
        <f>IF([1]Sheet1!U190="","",[1]Sheet1!U190)</f>
        <v>2798</v>
      </c>
      <c r="U190" t="str">
        <f>IF([1]Sheet1!V190="","",[1]Sheet1!V190)</f>
        <v>Long Build Up</v>
      </c>
      <c r="V190">
        <f>IF([1]Sheet1!W190="","",[1]Sheet1!W190)</f>
        <v>2760</v>
      </c>
      <c r="W190">
        <f>IF([1]Sheet1!X190="","",[1]Sheet1!X190)</f>
        <v>2740</v>
      </c>
      <c r="X190">
        <f>IF([1]Sheet1!Y190="","",[1]Sheet1!Y190)</f>
        <v>2720</v>
      </c>
      <c r="Y190">
        <f>IF([1]Sheet1!Z190="","",[1]Sheet1!Z190)</f>
        <v>2700</v>
      </c>
      <c r="Z190">
        <f>IF([1]Sheet1!AA190="","",[1]Sheet1!AA190)</f>
        <v>2680</v>
      </c>
      <c r="AA190">
        <f>IF([1]Sheet1!AB190="","",[1]Sheet1!AB190)</f>
        <v>2780</v>
      </c>
      <c r="AB190">
        <f>IF([1]Sheet1!AC190="","",[1]Sheet1!AC190)</f>
        <v>2800</v>
      </c>
      <c r="AC190">
        <f>IF([1]Sheet1!AD190="","",[1]Sheet1!AD190)</f>
        <v>2820</v>
      </c>
      <c r="AD190">
        <f>IF([1]Sheet1!AE190="","",[1]Sheet1!AE190)</f>
        <v>2840</v>
      </c>
      <c r="AE190" t="str">
        <f>IF([1]Sheet1!AF190="","",[1]Sheet1!AF190)</f>
        <v>2,641.95</v>
      </c>
      <c r="AF190" t="str">
        <f>IF([1]Sheet1!AG190="","",[1]Sheet1!AG190)</f>
        <v>2,650.50</v>
      </c>
      <c r="AG190" t="str">
        <f>IF([1]Sheet1!AH190="","",[1]Sheet1!AH190)</f>
        <v>8.55</v>
      </c>
      <c r="AH190" t="str">
        <f>IF([1]Sheet1!AI190="","",[1]Sheet1!AI190)</f>
        <v>0.32</v>
      </c>
      <c r="AI190" t="str">
        <f>IF([1]Sheet1!AJ190="","",[1]Sheet1!AJ190)</f>
        <v>2,650.50</v>
      </c>
      <c r="AJ190">
        <f>IF([1]Sheet1!AK190="","",[1]Sheet1!AK190)</f>
        <v>196</v>
      </c>
      <c r="AK190" t="str">
        <f>IF([1]Sheet1!AL190="","",[1]Sheet1!AL190)</f>
        <v>0.05</v>
      </c>
      <c r="AL190" t="str">
        <f>IF([1]Sheet1!AM190="","",[1]Sheet1!AM190)</f>
        <v>-</v>
      </c>
      <c r="AM190" t="str">
        <f>IF([1]Sheet1!AN190="","",[1]Sheet1!AN190)</f>
        <v>-</v>
      </c>
      <c r="AN190" t="str">
        <f>IF([1]Sheet1!AO190="","",[1]Sheet1!AO190)</f>
        <v>-</v>
      </c>
      <c r="AO190" t="str">
        <f>IF([1]Sheet1!AP190="","",[1]Sheet1!AP190)</f>
        <v>VR149</v>
      </c>
      <c r="AP190" t="b">
        <f>IF([1]Sheet1!AQ190="","",[1]Sheet1!AQ190)</f>
        <v>0</v>
      </c>
      <c r="AQ190">
        <f>IF([1]Sheet1!AR190="","",[1]Sheet1!AR190)</f>
        <v>1</v>
      </c>
      <c r="AR190">
        <f>IF([1]Sheet1!AS190="","",[1]Sheet1!AS190)</f>
        <v>0</v>
      </c>
      <c r="AS190">
        <f>IF([1]Sheet1!AT190="","",[1]Sheet1!AT190)</f>
        <v>1</v>
      </c>
      <c r="AT190">
        <f>IF([1]Sheet1!AU190="","",[1]Sheet1!AU190)</f>
        <v>0</v>
      </c>
      <c r="AU190">
        <f>IF([1]Sheet1!AV190="","",[1]Sheet1!AV190)</f>
        <v>1</v>
      </c>
      <c r="AV190">
        <f>IF([1]Sheet1!AW190="","",[1]Sheet1!AW190)</f>
        <v>0</v>
      </c>
      <c r="AW190" t="str">
        <f>IF([1]Sheet1!AX190="","",[1]Sheet1!AX190)</f>
        <v>LPR1</v>
      </c>
      <c r="AX190" t="str">
        <f>IF([1]Sheet1!AY190="","",[1]Sheet1!AY190)</f>
        <v>LOR1</v>
      </c>
      <c r="AY190" t="str">
        <f>IF([1]Sheet1!AZ190="","",[1]Sheet1!AZ190)</f>
        <v>LVR1</v>
      </c>
      <c r="AZ190" t="b">
        <f>IF([1]Sheet1!BA190="","",[1]Sheet1!BA190)</f>
        <v>0</v>
      </c>
      <c r="BA190" t="b">
        <f>IF([1]Sheet1!BB190="","",[1]Sheet1!BB190)</f>
        <v>1</v>
      </c>
      <c r="BB190" t="b">
        <f>IF([1]Sheet1!BC190="","",[1]Sheet1!BC190)</f>
        <v>1</v>
      </c>
      <c r="BC190" t="b">
        <f>IF([1]Sheet1!BD190="","",[1]Sheet1!BD190)</f>
        <v>1</v>
      </c>
      <c r="BD190">
        <f>IF([1]Sheet1!BE190="","",[1]Sheet1!BE190)</f>
        <v>34</v>
      </c>
      <c r="BE190">
        <f>IF([1]Sheet1!BF190="","",[1]Sheet1!BF190)</f>
        <v>33.61</v>
      </c>
      <c r="BF190">
        <f>IF([1]Sheet1!BG190="","",[1]Sheet1!BG190)</f>
        <v>13.09</v>
      </c>
      <c r="BG190">
        <f>IF([1]Sheet1!BH190="","",[1]Sheet1!BH190)</f>
        <v>86.23</v>
      </c>
      <c r="BH190">
        <f>IF([1]Sheet1!BI190="","",[1]Sheet1!BI190)</f>
        <v>95.24</v>
      </c>
      <c r="BI190">
        <f>IF([1]Sheet1!BJ190="","",[1]Sheet1!BJ190)</f>
        <v>71.59</v>
      </c>
      <c r="BJ190" t="b">
        <f>IF([1]Sheet1!BK190="","",[1]Sheet1!BK190)</f>
        <v>0</v>
      </c>
      <c r="BK190">
        <f>IF([1]Sheet1!BL190="","",[1]Sheet1!BL190)</f>
        <v>0.79</v>
      </c>
      <c r="BL190">
        <f>IF([1]Sheet1!BM190="","",[1]Sheet1!BM190)</f>
        <v>124.37</v>
      </c>
      <c r="BM190">
        <f>IF([1]Sheet1!BN190="","",[1]Sheet1!BN190)</f>
        <v>33.229999999999997</v>
      </c>
      <c r="BN190" t="str">
        <f>IF([1]Sheet1!BO190="","",[1]Sheet1!BO190)</f>
        <v>2024-01-24</v>
      </c>
      <c r="BO190" t="str">
        <f>IF([1]Sheet1!BP190="","",[1]Sheet1!BP190)</f>
        <v>AUTOMOBILE</v>
      </c>
      <c r="BP190">
        <f>IF([1]Sheet1!BQ190="","",[1]Sheet1!BQ190)</f>
        <v>2766.5</v>
      </c>
      <c r="BQ190">
        <f>IF([1]Sheet1!BR190="","",[1]Sheet1!BR190)</f>
        <v>2.92</v>
      </c>
      <c r="BR190">
        <f>IF([1]Sheet1!BS190="","",[1]Sheet1!BS190)</f>
        <v>121.25</v>
      </c>
      <c r="BS190">
        <f>IF([1]Sheet1!BT190="","",[1]Sheet1!BT190)</f>
        <v>4.58</v>
      </c>
      <c r="BT190" t="b">
        <f>IF([1]Sheet1!BU190="","",[1]Sheet1!BU190)</f>
        <v>1</v>
      </c>
      <c r="BU190" t="b">
        <f>IF([1]Sheet1!BV190="","",[1]Sheet1!BV190)</f>
        <v>1</v>
      </c>
      <c r="BV190">
        <f>IF([1]Sheet1!BW190="","",[1]Sheet1!BW190)</f>
        <v>0</v>
      </c>
      <c r="BW190">
        <f>IF([1]Sheet1!BX190="","",[1]Sheet1!BX190)</f>
        <v>22.98</v>
      </c>
      <c r="BX190">
        <f>IF([1]Sheet1!BY190="","",[1]Sheet1!BY190)</f>
        <v>3.68</v>
      </c>
      <c r="BY190">
        <f>IF([1]Sheet1!BZ190="","",[1]Sheet1!BZ190)</f>
        <v>316.72000000000003</v>
      </c>
      <c r="BZ190">
        <f>IF([1]Sheet1!CA190="","",[1]Sheet1!CA190)</f>
        <v>2766.5</v>
      </c>
      <c r="CA190">
        <f>IF([1]Sheet1!CB190="","",[1]Sheet1!CB190)</f>
        <v>13.09</v>
      </c>
      <c r="CB190" t="str">
        <f>IF([1]Sheet1!CC190="","",[1]Sheet1!CC190)</f>
        <v>Significant Long Buildup</v>
      </c>
      <c r="CC190">
        <f>IF([1]Sheet1!CD190="","",[1]Sheet1!CD190)</f>
        <v>24.17</v>
      </c>
      <c r="CD190">
        <f>IF([1]Sheet1!CE190="","",[1]Sheet1!CE190)</f>
        <v>4.58</v>
      </c>
      <c r="CE190">
        <f>IF([1]Sheet1!CF190="","",[1]Sheet1!CF190)</f>
        <v>153.91</v>
      </c>
      <c r="CF190" t="str">
        <f>IF([1]Sheet1!CG190="","",[1]Sheet1!CG190)</f>
        <v>Significant Long Buildup</v>
      </c>
      <c r="CG190">
        <f>IF([1]Sheet1!CH190="","",[1]Sheet1!CH190)</f>
        <v>99.21</v>
      </c>
      <c r="CH190" t="str">
        <f>IF([1]Sheet1!CI190="","",[1]Sheet1!CI190)</f>
        <v>NSE:BALKRISIND1!</v>
      </c>
      <c r="CI190">
        <f>IF([1]Sheet1!CJ190="","",[1]Sheet1!CJ190)</f>
        <v>0</v>
      </c>
      <c r="CJ190">
        <f>IF([1]Sheet1!CK190="","",[1]Sheet1!CK190)</f>
        <v>0</v>
      </c>
      <c r="CK190">
        <f>IF([1]Sheet1!CL190="","",[1]Sheet1!CL190)</f>
        <v>0</v>
      </c>
      <c r="CL190">
        <f>IF([1]Sheet1!CM190="","",[1]Sheet1!CM190)</f>
        <v>0</v>
      </c>
      <c r="CM190">
        <f>IF([1]Sheet1!CN190="","",[1]Sheet1!CN190)</f>
        <v>0</v>
      </c>
      <c r="CN190">
        <f>IF([1]Sheet1!CO190="","",[1]Sheet1!CO190)</f>
        <v>0</v>
      </c>
      <c r="CO190">
        <f>IF([1]Sheet1!CP190="","",[1]Sheet1!CP190)</f>
        <v>0</v>
      </c>
      <c r="CP190">
        <f>IF([1]Sheet1!CQ190="","",[1]Sheet1!CQ190)</f>
        <v>0</v>
      </c>
      <c r="CQ190" t="str">
        <f>IF([1]Sheet1!CR190="","",[1]Sheet1!CR190)</f>
        <v>BULLISH</v>
      </c>
      <c r="CR190" t="str">
        <f>IF([1]Sheet1!CS190="","",[1]Sheet1!CS190)</f>
        <v>BULLISH</v>
      </c>
      <c r="CS190" t="b">
        <f>IF([1]Sheet1!CT190="","",[1]Sheet1!CT190)</f>
        <v>1</v>
      </c>
      <c r="CT190" t="str">
        <f>IF([1]Sheet1!CU190="","",[1]Sheet1!CU190)</f>
        <v>na</v>
      </c>
      <c r="CU190" t="str">
        <f>IF([1]Sheet1!CV190="","",[1]Sheet1!CV190)</f>
        <v>na</v>
      </c>
      <c r="CV190" t="str">
        <f>IF([1]Sheet1!CW190="","",[1]Sheet1!CW190)</f>
        <v>na</v>
      </c>
      <c r="CW190">
        <f>IF([1]Sheet1!CX190="","",[1]Sheet1!CX190)</f>
        <v>0</v>
      </c>
      <c r="CX190">
        <f>IF([1]Sheet1!CY190="","",[1]Sheet1!CY190)</f>
        <v>0</v>
      </c>
      <c r="CY190" t="b">
        <f>IF([1]Sheet1!CZ190="","",[1]Sheet1!CZ190)</f>
        <v>0</v>
      </c>
      <c r="CZ190">
        <f>IF([1]Sheet1!DA190="","",[1]Sheet1!DA190)</f>
        <v>24.8</v>
      </c>
      <c r="DA190">
        <f>IF([1]Sheet1!DB190="","",[1]Sheet1!DB190)</f>
        <v>19.86</v>
      </c>
      <c r="DB190" t="str">
        <f>IF([1]Sheet1!DC190="","",[1]Sheet1!DC190)</f>
        <v/>
      </c>
      <c r="DC190" t="b">
        <f t="shared" si="8"/>
        <v>0</v>
      </c>
      <c r="DD190" t="b">
        <f t="shared" si="9"/>
        <v>0</v>
      </c>
      <c r="DE190" t="b">
        <f t="shared" si="10"/>
        <v>0</v>
      </c>
      <c r="DF190" t="b">
        <f t="shared" si="11"/>
        <v>0</v>
      </c>
      <c r="DG190" t="str">
        <f>IF([1]Sheet1!DH190="","",[1]Sheet1!DH190)</f>
        <v/>
      </c>
    </row>
    <row r="191" spans="1:111" x14ac:dyDescent="0.25">
      <c r="A191" t="str">
        <f>IF([1]Sheet1!B191="","",[1]Sheet1!B191)</f>
        <v>MIDCPNIFTY</v>
      </c>
      <c r="B191">
        <f>IF([1]Sheet1!C191="","",[1]Sheet1!C191)</f>
        <v>75</v>
      </c>
      <c r="C191">
        <f>IF([1]Sheet1!D191="","",[1]Sheet1!D191)</f>
        <v>100</v>
      </c>
      <c r="D191">
        <f>IF([1]Sheet1!E191="","",[1]Sheet1!E191)</f>
        <v>4200</v>
      </c>
      <c r="E191">
        <f>IF([1]Sheet1!F191="","",[1]Sheet1!F191)</f>
        <v>0</v>
      </c>
      <c r="F191">
        <f>IF([1]Sheet1!G191="","",[1]Sheet1!G191)</f>
        <v>0</v>
      </c>
      <c r="G191" t="str">
        <f>IF([1]Sheet1!H191="","",[1]Sheet1!H191)</f>
        <v>NIFTY MID SELECT</v>
      </c>
      <c r="H191" t="str">
        <f>IF([1]Sheet1!I191="","",[1]Sheet1!I191)</f>
        <v>MIDCPNIFTY</v>
      </c>
      <c r="I191" t="str">
        <f>IF([1]Sheet1!J191="","",[1]Sheet1!J191)</f>
        <v>NSE:MIDCPNIFTY!1</v>
      </c>
      <c r="J191">
        <f>IF([1]Sheet1!K191="","",[1]Sheet1!K191)</f>
        <v>0</v>
      </c>
      <c r="K191">
        <f>IF([1]Sheet1!L191="","",[1]Sheet1!L191)</f>
        <v>0</v>
      </c>
      <c r="L191">
        <f>IF([1]Sheet1!M191="","",[1]Sheet1!M191)</f>
        <v>0</v>
      </c>
      <c r="M191">
        <f>IF([1]Sheet1!N191="","",[1]Sheet1!N191)</f>
        <v>0</v>
      </c>
      <c r="N191">
        <f>IF([1]Sheet1!O191="","",[1]Sheet1!O191)</f>
        <v>0</v>
      </c>
      <c r="O191">
        <f>IF([1]Sheet1!P191="","",[1]Sheet1!P191)</f>
        <v>0</v>
      </c>
      <c r="P191">
        <f>IF([1]Sheet1!Q191="","",[1]Sheet1!Q191)</f>
        <v>0</v>
      </c>
      <c r="Q191">
        <f>IF([1]Sheet1!R191="","",[1]Sheet1!R191)</f>
        <v>0</v>
      </c>
      <c r="R191">
        <f>IF([1]Sheet1!S191="","",[1]Sheet1!S191)</f>
        <v>0</v>
      </c>
      <c r="S191">
        <f>IF([1]Sheet1!T191="","",[1]Sheet1!T191)</f>
        <v>0</v>
      </c>
      <c r="T191">
        <f>IF([1]Sheet1!U191="","",[1]Sheet1!U191)</f>
        <v>0</v>
      </c>
      <c r="U191">
        <f>IF([1]Sheet1!V191="","",[1]Sheet1!V191)</f>
        <v>0</v>
      </c>
      <c r="V191">
        <f>IF([1]Sheet1!W191="","",[1]Sheet1!W191)</f>
        <v>0</v>
      </c>
      <c r="W191">
        <f>IF([1]Sheet1!X191="","",[1]Sheet1!X191)</f>
        <v>0</v>
      </c>
      <c r="X191">
        <f>IF([1]Sheet1!Y191="","",[1]Sheet1!Y191)</f>
        <v>0</v>
      </c>
      <c r="Y191">
        <f>IF([1]Sheet1!Z191="","",[1]Sheet1!Z191)</f>
        <v>0</v>
      </c>
      <c r="Z191">
        <f>IF([1]Sheet1!AA191="","",[1]Sheet1!AA191)</f>
        <v>0</v>
      </c>
      <c r="AA191">
        <f>IF([1]Sheet1!AB191="","",[1]Sheet1!AB191)</f>
        <v>0</v>
      </c>
      <c r="AB191">
        <f>IF([1]Sheet1!AC191="","",[1]Sheet1!AC191)</f>
        <v>0</v>
      </c>
      <c r="AC191">
        <f>IF([1]Sheet1!AD191="","",[1]Sheet1!AD191)</f>
        <v>0</v>
      </c>
      <c r="AD191">
        <f>IF([1]Sheet1!AE191="","",[1]Sheet1!AE191)</f>
        <v>0</v>
      </c>
      <c r="AE191">
        <f>IF([1]Sheet1!AF191="","",[1]Sheet1!AF191)</f>
        <v>0</v>
      </c>
      <c r="AF191">
        <f>IF([1]Sheet1!AG191="","",[1]Sheet1!AG191)</f>
        <v>0</v>
      </c>
      <c r="AG191">
        <f>IF([1]Sheet1!AH191="","",[1]Sheet1!AH191)</f>
        <v>0</v>
      </c>
      <c r="AH191">
        <f>IF([1]Sheet1!AI191="","",[1]Sheet1!AI191)</f>
        <v>0</v>
      </c>
      <c r="AI191">
        <f>IF([1]Sheet1!AJ191="","",[1]Sheet1!AJ191)</f>
        <v>0</v>
      </c>
      <c r="AJ191">
        <f>IF([1]Sheet1!AK191="","",[1]Sheet1!AK191)</f>
        <v>0</v>
      </c>
      <c r="AK191">
        <f>IF([1]Sheet1!AL191="","",[1]Sheet1!AL191)</f>
        <v>0</v>
      </c>
      <c r="AL191">
        <f>IF([1]Sheet1!AM191="","",[1]Sheet1!AM191)</f>
        <v>0</v>
      </c>
      <c r="AM191">
        <f>IF([1]Sheet1!AN191="","",[1]Sheet1!AN191)</f>
        <v>0</v>
      </c>
      <c r="AN191">
        <f>IF([1]Sheet1!AO191="","",[1]Sheet1!AO191)</f>
        <v>0</v>
      </c>
      <c r="AO191">
        <f>IF([1]Sheet1!AP191="","",[1]Sheet1!AP191)</f>
        <v>0</v>
      </c>
      <c r="AP191">
        <f>IF([1]Sheet1!AQ191="","",[1]Sheet1!AQ191)</f>
        <v>0</v>
      </c>
      <c r="AQ191">
        <f>IF([1]Sheet1!AR191="","",[1]Sheet1!AR191)</f>
        <v>0</v>
      </c>
      <c r="AR191">
        <f>IF([1]Sheet1!AS191="","",[1]Sheet1!AS191)</f>
        <v>0</v>
      </c>
      <c r="AS191">
        <f>IF([1]Sheet1!AT191="","",[1]Sheet1!AT191)</f>
        <v>0</v>
      </c>
      <c r="AT191">
        <f>IF([1]Sheet1!AU191="","",[1]Sheet1!AU191)</f>
        <v>0</v>
      </c>
      <c r="AU191">
        <f>IF([1]Sheet1!AV191="","",[1]Sheet1!AV191)</f>
        <v>0</v>
      </c>
      <c r="AV191">
        <f>IF([1]Sheet1!AW191="","",[1]Sheet1!AW191)</f>
        <v>0</v>
      </c>
      <c r="AW191">
        <f>IF([1]Sheet1!AX191="","",[1]Sheet1!AX191)</f>
        <v>0</v>
      </c>
      <c r="AX191">
        <f>IF([1]Sheet1!AY191="","",[1]Sheet1!AY191)</f>
        <v>0</v>
      </c>
      <c r="AY191">
        <f>IF([1]Sheet1!AZ191="","",[1]Sheet1!AZ191)</f>
        <v>0</v>
      </c>
      <c r="AZ191" t="b">
        <f>IF([1]Sheet1!BA191="","",[1]Sheet1!BA191)</f>
        <v>0</v>
      </c>
      <c r="BA191" t="b">
        <f>IF([1]Sheet1!BB191="","",[1]Sheet1!BB191)</f>
        <v>0</v>
      </c>
      <c r="BB191" t="b">
        <f>IF([1]Sheet1!BC191="","",[1]Sheet1!BC191)</f>
        <v>0</v>
      </c>
      <c r="BC191" t="b">
        <f>IF([1]Sheet1!BD191="","",[1]Sheet1!BD191)</f>
        <v>0</v>
      </c>
      <c r="BD191">
        <f>IF([1]Sheet1!BE191="","",[1]Sheet1!BE191)</f>
        <v>0</v>
      </c>
      <c r="BE191">
        <f>IF([1]Sheet1!BF191="","",[1]Sheet1!BF191)</f>
        <v>0</v>
      </c>
      <c r="BF191">
        <f>IF([1]Sheet1!BG191="","",[1]Sheet1!BG191)</f>
        <v>0</v>
      </c>
      <c r="BG191">
        <f>IF([1]Sheet1!BH191="","",[1]Sheet1!BH191)</f>
        <v>0</v>
      </c>
      <c r="BH191">
        <f>IF([1]Sheet1!BI191="","",[1]Sheet1!BI191)</f>
        <v>0</v>
      </c>
      <c r="BI191">
        <f>IF([1]Sheet1!BJ191="","",[1]Sheet1!BJ191)</f>
        <v>0</v>
      </c>
      <c r="BJ191">
        <f>IF([1]Sheet1!BK191="","",[1]Sheet1!BK191)</f>
        <v>0</v>
      </c>
      <c r="BK191">
        <f>IF([1]Sheet1!BL191="","",[1]Sheet1!BL191)</f>
        <v>0</v>
      </c>
      <c r="BL191">
        <f>IF([1]Sheet1!BM191="","",[1]Sheet1!BM191)</f>
        <v>0</v>
      </c>
      <c r="BM191">
        <f>IF([1]Sheet1!BN191="","",[1]Sheet1!BN191)</f>
        <v>0</v>
      </c>
      <c r="BN191">
        <f>IF([1]Sheet1!BO191="","",[1]Sheet1!BO191)</f>
        <v>0</v>
      </c>
      <c r="BO191">
        <f>IF([1]Sheet1!BP191="","",[1]Sheet1!BP191)</f>
        <v>0</v>
      </c>
      <c r="BP191">
        <f>IF([1]Sheet1!BQ191="","",[1]Sheet1!BQ191)</f>
        <v>0</v>
      </c>
      <c r="BQ191">
        <f>IF([1]Sheet1!BR191="","",[1]Sheet1!BR191)</f>
        <v>0</v>
      </c>
      <c r="BR191">
        <f>IF([1]Sheet1!BS191="","",[1]Sheet1!BS191)</f>
        <v>0</v>
      </c>
      <c r="BS191">
        <f>IF([1]Sheet1!BT191="","",[1]Sheet1!BT191)</f>
        <v>0</v>
      </c>
      <c r="BT191" t="b">
        <f>IF([1]Sheet1!BU191="","",[1]Sheet1!BU191)</f>
        <v>0</v>
      </c>
      <c r="BU191" t="b">
        <f>IF([1]Sheet1!BV191="","",[1]Sheet1!BV191)</f>
        <v>0</v>
      </c>
      <c r="BV191">
        <f>IF([1]Sheet1!BW191="","",[1]Sheet1!BW191)</f>
        <v>0</v>
      </c>
      <c r="BW191">
        <f>IF([1]Sheet1!BX191="","",[1]Sheet1!BX191)</f>
        <v>0</v>
      </c>
      <c r="BX191">
        <f>IF([1]Sheet1!BY191="","",[1]Sheet1!BY191)</f>
        <v>0</v>
      </c>
      <c r="BY191">
        <f>IF([1]Sheet1!BZ191="","",[1]Sheet1!BZ191)</f>
        <v>0</v>
      </c>
      <c r="BZ191">
        <f>IF([1]Sheet1!CA191="","",[1]Sheet1!CA191)</f>
        <v>0</v>
      </c>
      <c r="CA191">
        <f>IF([1]Sheet1!CB191="","",[1]Sheet1!CB191)</f>
        <v>0</v>
      </c>
      <c r="CB191">
        <f>IF([1]Sheet1!CC191="","",[1]Sheet1!CC191)</f>
        <v>0</v>
      </c>
      <c r="CC191">
        <f>IF([1]Sheet1!CD191="","",[1]Sheet1!CD191)</f>
        <v>0</v>
      </c>
      <c r="CD191">
        <f>IF([1]Sheet1!CE191="","",[1]Sheet1!CE191)</f>
        <v>0</v>
      </c>
      <c r="CE191">
        <f>IF([1]Sheet1!CF191="","",[1]Sheet1!CF191)</f>
        <v>0</v>
      </c>
      <c r="CF191">
        <f>IF([1]Sheet1!CG191="","",[1]Sheet1!CG191)</f>
        <v>0</v>
      </c>
      <c r="CG191">
        <f>IF([1]Sheet1!CH191="","",[1]Sheet1!CH191)</f>
        <v>0</v>
      </c>
      <c r="CH191" t="str">
        <f>IF([1]Sheet1!CI191="","",[1]Sheet1!CI191)</f>
        <v>NSE:MIDCPNIFTY1!</v>
      </c>
      <c r="CI191">
        <f>IF([1]Sheet1!CJ191="","",[1]Sheet1!CJ191)</f>
        <v>0</v>
      </c>
      <c r="CJ191">
        <f>IF([1]Sheet1!CK191="","",[1]Sheet1!CK191)</f>
        <v>0</v>
      </c>
      <c r="CK191">
        <f>IF([1]Sheet1!CL191="","",[1]Sheet1!CL191)</f>
        <v>0</v>
      </c>
      <c r="CL191">
        <f>IF([1]Sheet1!CM191="","",[1]Sheet1!CM191)</f>
        <v>0</v>
      </c>
      <c r="CM191">
        <f>IF([1]Sheet1!CN191="","",[1]Sheet1!CN191)</f>
        <v>0</v>
      </c>
      <c r="CN191">
        <f>IF([1]Sheet1!CO191="","",[1]Sheet1!CO191)</f>
        <v>0</v>
      </c>
      <c r="CO191">
        <f>IF([1]Sheet1!CP191="","",[1]Sheet1!CP191)</f>
        <v>0</v>
      </c>
      <c r="CP191">
        <f>IF([1]Sheet1!CQ191="","",[1]Sheet1!CQ191)</f>
        <v>0</v>
      </c>
      <c r="CQ191" t="str">
        <f>IF([1]Sheet1!CR191="","",[1]Sheet1!CR191)</f>
        <v>BEARISH</v>
      </c>
      <c r="CR191" t="str">
        <f>IF([1]Sheet1!CS191="","",[1]Sheet1!CS191)</f>
        <v>BEARISH</v>
      </c>
      <c r="CS191" t="b">
        <f>IF([1]Sheet1!CT191="","",[1]Sheet1!CT191)</f>
        <v>0</v>
      </c>
      <c r="CT191" t="str">
        <f>IF([1]Sheet1!CU191="","",[1]Sheet1!CU191)</f>
        <v>na</v>
      </c>
      <c r="CU191" t="str">
        <f>IF([1]Sheet1!CV191="","",[1]Sheet1!CV191)</f>
        <v>na</v>
      </c>
      <c r="CV191" t="str">
        <f>IF([1]Sheet1!CW191="","",[1]Sheet1!CW191)</f>
        <v>na</v>
      </c>
      <c r="CW191">
        <f>IF([1]Sheet1!CX191="","",[1]Sheet1!CX191)</f>
        <v>0</v>
      </c>
      <c r="CX191">
        <f>IF([1]Sheet1!CY191="","",[1]Sheet1!CY191)</f>
        <v>0</v>
      </c>
      <c r="CY191" t="b">
        <f>IF([1]Sheet1!CZ191="","",[1]Sheet1!CZ191)</f>
        <v>0</v>
      </c>
      <c r="CZ191" t="str">
        <f>IF([1]Sheet1!DA191="","",[1]Sheet1!DA191)</f>
        <v/>
      </c>
      <c r="DA191" t="str">
        <f>IF([1]Sheet1!DB191="","",[1]Sheet1!DB191)</f>
        <v/>
      </c>
      <c r="DB191" t="str">
        <f>IF([1]Sheet1!DC191="","",[1]Sheet1!DC191)</f>
        <v/>
      </c>
      <c r="DC191" t="b">
        <f t="shared" si="8"/>
        <v>0</v>
      </c>
      <c r="DD191" t="b">
        <f t="shared" si="9"/>
        <v>0</v>
      </c>
      <c r="DE191" t="b">
        <f t="shared" si="10"/>
        <v>0</v>
      </c>
      <c r="DF191" t="b">
        <f t="shared" si="11"/>
        <v>0</v>
      </c>
      <c r="DG191" t="str">
        <f>IF([1]Sheet1!DH191="","",[1]Sheet1!DH191)</f>
        <v/>
      </c>
    </row>
    <row r="192" spans="1:111" x14ac:dyDescent="0.25">
      <c r="A192" t="str">
        <f>IF([1]Sheet1!B192="","",[1]Sheet1!B192)</f>
        <v>FINNIFTY</v>
      </c>
      <c r="B192">
        <f>IF([1]Sheet1!C192="","",[1]Sheet1!C192)</f>
        <v>40</v>
      </c>
      <c r="C192">
        <f>IF([1]Sheet1!D192="","",[1]Sheet1!D192)</f>
        <v>100</v>
      </c>
      <c r="D192">
        <f>IF([1]Sheet1!E192="","",[1]Sheet1!E192)</f>
        <v>1800</v>
      </c>
      <c r="E192">
        <f>IF([1]Sheet1!F192="","",[1]Sheet1!F192)</f>
        <v>0</v>
      </c>
      <c r="F192">
        <f>IF([1]Sheet1!G192="","",[1]Sheet1!G192)</f>
        <v>0</v>
      </c>
      <c r="G192" t="str">
        <f>IF([1]Sheet1!H192="","",[1]Sheet1!H192)</f>
        <v>NIFTY FINANCIAL SERVICES</v>
      </c>
      <c r="H192" t="str">
        <f>IF([1]Sheet1!I192="","",[1]Sheet1!I192)</f>
        <v>FINNIFTY</v>
      </c>
      <c r="I192" t="str">
        <f>IF([1]Sheet1!J192="","",[1]Sheet1!J192)</f>
        <v>NSE:FINNIFTY!1</v>
      </c>
      <c r="J192">
        <f>IF([1]Sheet1!K192="","",[1]Sheet1!K192)</f>
        <v>0</v>
      </c>
      <c r="K192">
        <f>IF([1]Sheet1!L192="","",[1]Sheet1!L192)</f>
        <v>0</v>
      </c>
      <c r="L192">
        <f>IF([1]Sheet1!M192="","",[1]Sheet1!M192)</f>
        <v>0</v>
      </c>
      <c r="M192">
        <f>IF([1]Sheet1!N192="","",[1]Sheet1!N192)</f>
        <v>0</v>
      </c>
      <c r="N192">
        <f>IF([1]Sheet1!O192="","",[1]Sheet1!O192)</f>
        <v>0</v>
      </c>
      <c r="O192">
        <f>IF([1]Sheet1!P192="","",[1]Sheet1!P192)</f>
        <v>0</v>
      </c>
      <c r="P192">
        <f>IF([1]Sheet1!Q192="","",[1]Sheet1!Q192)</f>
        <v>0</v>
      </c>
      <c r="Q192">
        <f>IF([1]Sheet1!R192="","",[1]Sheet1!R192)</f>
        <v>0</v>
      </c>
      <c r="R192">
        <f>IF([1]Sheet1!S192="","",[1]Sheet1!S192)</f>
        <v>0</v>
      </c>
      <c r="S192">
        <f>IF([1]Sheet1!T192="","",[1]Sheet1!T192)</f>
        <v>0</v>
      </c>
      <c r="T192">
        <f>IF([1]Sheet1!U192="","",[1]Sheet1!U192)</f>
        <v>0</v>
      </c>
      <c r="U192">
        <f>IF([1]Sheet1!V192="","",[1]Sheet1!V192)</f>
        <v>0</v>
      </c>
      <c r="V192">
        <f>IF([1]Sheet1!W192="","",[1]Sheet1!W192)</f>
        <v>0</v>
      </c>
      <c r="W192">
        <f>IF([1]Sheet1!X192="","",[1]Sheet1!X192)</f>
        <v>0</v>
      </c>
      <c r="X192">
        <f>IF([1]Sheet1!Y192="","",[1]Sheet1!Y192)</f>
        <v>0</v>
      </c>
      <c r="Y192">
        <f>IF([1]Sheet1!Z192="","",[1]Sheet1!Z192)</f>
        <v>0</v>
      </c>
      <c r="Z192">
        <f>IF([1]Sheet1!AA192="","",[1]Sheet1!AA192)</f>
        <v>0</v>
      </c>
      <c r="AA192">
        <f>IF([1]Sheet1!AB192="","",[1]Sheet1!AB192)</f>
        <v>0</v>
      </c>
      <c r="AB192">
        <f>IF([1]Sheet1!AC192="","",[1]Sheet1!AC192)</f>
        <v>0</v>
      </c>
      <c r="AC192">
        <f>IF([1]Sheet1!AD192="","",[1]Sheet1!AD192)</f>
        <v>0</v>
      </c>
      <c r="AD192">
        <f>IF([1]Sheet1!AE192="","",[1]Sheet1!AE192)</f>
        <v>0</v>
      </c>
      <c r="AE192">
        <f>IF([1]Sheet1!AF192="","",[1]Sheet1!AF192)</f>
        <v>0</v>
      </c>
      <c r="AF192">
        <f>IF([1]Sheet1!AG192="","",[1]Sheet1!AG192)</f>
        <v>0</v>
      </c>
      <c r="AG192">
        <f>IF([1]Sheet1!AH192="","",[1]Sheet1!AH192)</f>
        <v>0</v>
      </c>
      <c r="AH192">
        <f>IF([1]Sheet1!AI192="","",[1]Sheet1!AI192)</f>
        <v>0</v>
      </c>
      <c r="AI192">
        <f>IF([1]Sheet1!AJ192="","",[1]Sheet1!AJ192)</f>
        <v>0</v>
      </c>
      <c r="AJ192">
        <f>IF([1]Sheet1!AK192="","",[1]Sheet1!AK192)</f>
        <v>0</v>
      </c>
      <c r="AK192">
        <f>IF([1]Sheet1!AL192="","",[1]Sheet1!AL192)</f>
        <v>0</v>
      </c>
      <c r="AL192">
        <f>IF([1]Sheet1!AM192="","",[1]Sheet1!AM192)</f>
        <v>0</v>
      </c>
      <c r="AM192">
        <f>IF([1]Sheet1!AN192="","",[1]Sheet1!AN192)</f>
        <v>0</v>
      </c>
      <c r="AN192">
        <f>IF([1]Sheet1!AO192="","",[1]Sheet1!AO192)</f>
        <v>0</v>
      </c>
      <c r="AO192">
        <f>IF([1]Sheet1!AP192="","",[1]Sheet1!AP192)</f>
        <v>0</v>
      </c>
      <c r="AP192">
        <f>IF([1]Sheet1!AQ192="","",[1]Sheet1!AQ192)</f>
        <v>0</v>
      </c>
      <c r="AQ192">
        <f>IF([1]Sheet1!AR192="","",[1]Sheet1!AR192)</f>
        <v>0</v>
      </c>
      <c r="AR192">
        <f>IF([1]Sheet1!AS192="","",[1]Sheet1!AS192)</f>
        <v>0</v>
      </c>
      <c r="AS192">
        <f>IF([1]Sheet1!AT192="","",[1]Sheet1!AT192)</f>
        <v>0</v>
      </c>
      <c r="AT192">
        <f>IF([1]Sheet1!AU192="","",[1]Sheet1!AU192)</f>
        <v>0</v>
      </c>
      <c r="AU192">
        <f>IF([1]Sheet1!AV192="","",[1]Sheet1!AV192)</f>
        <v>0</v>
      </c>
      <c r="AV192">
        <f>IF([1]Sheet1!AW192="","",[1]Sheet1!AW192)</f>
        <v>0</v>
      </c>
      <c r="AW192">
        <f>IF([1]Sheet1!AX192="","",[1]Sheet1!AX192)</f>
        <v>0</v>
      </c>
      <c r="AX192">
        <f>IF([1]Sheet1!AY192="","",[1]Sheet1!AY192)</f>
        <v>0</v>
      </c>
      <c r="AY192">
        <f>IF([1]Sheet1!AZ192="","",[1]Sheet1!AZ192)</f>
        <v>0</v>
      </c>
      <c r="AZ192" t="b">
        <f>IF([1]Sheet1!BA192="","",[1]Sheet1!BA192)</f>
        <v>0</v>
      </c>
      <c r="BA192" t="b">
        <f>IF([1]Sheet1!BB192="","",[1]Sheet1!BB192)</f>
        <v>0</v>
      </c>
      <c r="BB192" t="b">
        <f>IF([1]Sheet1!BC192="","",[1]Sheet1!BC192)</f>
        <v>0</v>
      </c>
      <c r="BC192" t="b">
        <f>IF([1]Sheet1!BD192="","",[1]Sheet1!BD192)</f>
        <v>0</v>
      </c>
      <c r="BD192">
        <f>IF([1]Sheet1!BE192="","",[1]Sheet1!BE192)</f>
        <v>0</v>
      </c>
      <c r="BE192">
        <f>IF([1]Sheet1!BF192="","",[1]Sheet1!BF192)</f>
        <v>0</v>
      </c>
      <c r="BF192">
        <f>IF([1]Sheet1!BG192="","",[1]Sheet1!BG192)</f>
        <v>0</v>
      </c>
      <c r="BG192">
        <f>IF([1]Sheet1!BH192="","",[1]Sheet1!BH192)</f>
        <v>0</v>
      </c>
      <c r="BH192">
        <f>IF([1]Sheet1!BI192="","",[1]Sheet1!BI192)</f>
        <v>0</v>
      </c>
      <c r="BI192">
        <f>IF([1]Sheet1!BJ192="","",[1]Sheet1!BJ192)</f>
        <v>0</v>
      </c>
      <c r="BJ192">
        <f>IF([1]Sheet1!BK192="","",[1]Sheet1!BK192)</f>
        <v>0</v>
      </c>
      <c r="BK192">
        <f>IF([1]Sheet1!BL192="","",[1]Sheet1!BL192)</f>
        <v>0</v>
      </c>
      <c r="BL192">
        <f>IF([1]Sheet1!BM192="","",[1]Sheet1!BM192)</f>
        <v>0</v>
      </c>
      <c r="BM192">
        <f>IF([1]Sheet1!BN192="","",[1]Sheet1!BN192)</f>
        <v>0</v>
      </c>
      <c r="BN192">
        <f>IF([1]Sheet1!BO192="","",[1]Sheet1!BO192)</f>
        <v>0</v>
      </c>
      <c r="BO192">
        <f>IF([1]Sheet1!BP192="","",[1]Sheet1!BP192)</f>
        <v>0</v>
      </c>
      <c r="BP192">
        <f>IF([1]Sheet1!BQ192="","",[1]Sheet1!BQ192)</f>
        <v>0</v>
      </c>
      <c r="BQ192">
        <f>IF([1]Sheet1!BR192="","",[1]Sheet1!BR192)</f>
        <v>0</v>
      </c>
      <c r="BR192">
        <f>IF([1]Sheet1!BS192="","",[1]Sheet1!BS192)</f>
        <v>0</v>
      </c>
      <c r="BS192">
        <f>IF([1]Sheet1!BT192="","",[1]Sheet1!BT192)</f>
        <v>0</v>
      </c>
      <c r="BT192" t="b">
        <f>IF([1]Sheet1!BU192="","",[1]Sheet1!BU192)</f>
        <v>0</v>
      </c>
      <c r="BU192" t="b">
        <f>IF([1]Sheet1!BV192="","",[1]Sheet1!BV192)</f>
        <v>0</v>
      </c>
      <c r="BV192">
        <f>IF([1]Sheet1!BW192="","",[1]Sheet1!BW192)</f>
        <v>0</v>
      </c>
      <c r="BW192">
        <f>IF([1]Sheet1!BX192="","",[1]Sheet1!BX192)</f>
        <v>0</v>
      </c>
      <c r="BX192">
        <f>IF([1]Sheet1!BY192="","",[1]Sheet1!BY192)</f>
        <v>0</v>
      </c>
      <c r="BY192">
        <f>IF([1]Sheet1!BZ192="","",[1]Sheet1!BZ192)</f>
        <v>0</v>
      </c>
      <c r="BZ192">
        <f>IF([1]Sheet1!CA192="","",[1]Sheet1!CA192)</f>
        <v>0</v>
      </c>
      <c r="CA192">
        <f>IF([1]Sheet1!CB192="","",[1]Sheet1!CB192)</f>
        <v>0</v>
      </c>
      <c r="CB192">
        <f>IF([1]Sheet1!CC192="","",[1]Sheet1!CC192)</f>
        <v>0</v>
      </c>
      <c r="CC192">
        <f>IF([1]Sheet1!CD192="","",[1]Sheet1!CD192)</f>
        <v>0</v>
      </c>
      <c r="CD192">
        <f>IF([1]Sheet1!CE192="","",[1]Sheet1!CE192)</f>
        <v>0</v>
      </c>
      <c r="CE192">
        <f>IF([1]Sheet1!CF192="","",[1]Sheet1!CF192)</f>
        <v>0</v>
      </c>
      <c r="CF192">
        <f>IF([1]Sheet1!CG192="","",[1]Sheet1!CG192)</f>
        <v>0</v>
      </c>
      <c r="CG192">
        <f>IF([1]Sheet1!CH192="","",[1]Sheet1!CH192)</f>
        <v>0</v>
      </c>
      <c r="CH192" t="str">
        <f>IF([1]Sheet1!CI192="","",[1]Sheet1!CI192)</f>
        <v>NSE:FINNIFTY1!</v>
      </c>
      <c r="CI192">
        <f>IF([1]Sheet1!CJ192="","",[1]Sheet1!CJ192)</f>
        <v>0</v>
      </c>
      <c r="CJ192">
        <f>IF([1]Sheet1!CK192="","",[1]Sheet1!CK192)</f>
        <v>0</v>
      </c>
      <c r="CK192">
        <f>IF([1]Sheet1!CL192="","",[1]Sheet1!CL192)</f>
        <v>0</v>
      </c>
      <c r="CL192">
        <f>IF([1]Sheet1!CM192="","",[1]Sheet1!CM192)</f>
        <v>0</v>
      </c>
      <c r="CM192">
        <f>IF([1]Sheet1!CN192="","",[1]Sheet1!CN192)</f>
        <v>0</v>
      </c>
      <c r="CN192">
        <f>IF([1]Sheet1!CO192="","",[1]Sheet1!CO192)</f>
        <v>0</v>
      </c>
      <c r="CO192">
        <f>IF([1]Sheet1!CP192="","",[1]Sheet1!CP192)</f>
        <v>0</v>
      </c>
      <c r="CP192">
        <f>IF([1]Sheet1!CQ192="","",[1]Sheet1!CQ192)</f>
        <v>0</v>
      </c>
      <c r="CQ192" t="str">
        <f>IF([1]Sheet1!CR192="","",[1]Sheet1!CR192)</f>
        <v>BEARISH</v>
      </c>
      <c r="CR192" t="str">
        <f>IF([1]Sheet1!CS192="","",[1]Sheet1!CS192)</f>
        <v>BEARISH</v>
      </c>
      <c r="CS192" t="b">
        <f>IF([1]Sheet1!CT192="","",[1]Sheet1!CT192)</f>
        <v>0</v>
      </c>
      <c r="CT192" t="str">
        <f>IF([1]Sheet1!CU192="","",[1]Sheet1!CU192)</f>
        <v>na</v>
      </c>
      <c r="CU192" t="str">
        <f>IF([1]Sheet1!CV192="","",[1]Sheet1!CV192)</f>
        <v>na</v>
      </c>
      <c r="CV192" t="str">
        <f>IF([1]Sheet1!CW192="","",[1]Sheet1!CW192)</f>
        <v>na</v>
      </c>
      <c r="CW192">
        <f>IF([1]Sheet1!CX192="","",[1]Sheet1!CX192)</f>
        <v>0</v>
      </c>
      <c r="CX192">
        <f>IF([1]Sheet1!CY192="","",[1]Sheet1!CY192)</f>
        <v>0</v>
      </c>
      <c r="CY192" t="b">
        <f>IF([1]Sheet1!CZ192="","",[1]Sheet1!CZ192)</f>
        <v>0</v>
      </c>
      <c r="CZ192" t="str">
        <f>IF([1]Sheet1!DA192="","",[1]Sheet1!DA192)</f>
        <v/>
      </c>
      <c r="DA192" t="str">
        <f>IF([1]Sheet1!DB192="","",[1]Sheet1!DB192)</f>
        <v/>
      </c>
      <c r="DB192" t="str">
        <f>IF([1]Sheet1!DC192="","",[1]Sheet1!DC192)</f>
        <v/>
      </c>
      <c r="DC192" t="b">
        <f t="shared" si="8"/>
        <v>0</v>
      </c>
      <c r="DD192" t="b">
        <f t="shared" si="9"/>
        <v>0</v>
      </c>
      <c r="DE192" t="b">
        <f t="shared" si="10"/>
        <v>0</v>
      </c>
      <c r="DF192" t="b">
        <f t="shared" si="11"/>
        <v>0</v>
      </c>
      <c r="DG192" t="str">
        <f>IF([1]Sheet1!DH192="","",[1]Sheet1!DH192)</f>
        <v/>
      </c>
    </row>
    <row r="193" spans="1:111" x14ac:dyDescent="0.25">
      <c r="A193" t="str">
        <f>IF([1]Sheet1!B193="","",[1]Sheet1!B193)</f>
        <v>IBULHSGFIN</v>
      </c>
      <c r="B193">
        <f>IF([1]Sheet1!C193="","",[1]Sheet1!C193)</f>
        <v>0</v>
      </c>
      <c r="C193">
        <f>IF([1]Sheet1!D193="","",[1]Sheet1!D193)</f>
        <v>0</v>
      </c>
      <c r="D193">
        <f>IF([1]Sheet1!E193="","",[1]Sheet1!E193)</f>
        <v>0</v>
      </c>
      <c r="E193">
        <f>IF([1]Sheet1!F193="","",[1]Sheet1!F193)</f>
        <v>0</v>
      </c>
      <c r="F193">
        <f>IF([1]Sheet1!G193="","",[1]Sheet1!G193)</f>
        <v>0</v>
      </c>
      <c r="G193">
        <f>IF([1]Sheet1!H193="","",[1]Sheet1!H193)</f>
        <v>0</v>
      </c>
      <c r="H193">
        <f>IF([1]Sheet1!I193="","",[1]Sheet1!I193)</f>
        <v>0</v>
      </c>
      <c r="I193">
        <f>IF([1]Sheet1!J193="","",[1]Sheet1!J193)</f>
        <v>0</v>
      </c>
      <c r="J193">
        <f>IF([1]Sheet1!K193="","",[1]Sheet1!K193)</f>
        <v>0</v>
      </c>
      <c r="K193">
        <f>IF([1]Sheet1!L193="","",[1]Sheet1!L193)</f>
        <v>0</v>
      </c>
      <c r="L193">
        <f>IF([1]Sheet1!M193="","",[1]Sheet1!M193)</f>
        <v>0</v>
      </c>
      <c r="M193">
        <f>IF([1]Sheet1!N193="","",[1]Sheet1!N193)</f>
        <v>0</v>
      </c>
      <c r="N193">
        <f>IF([1]Sheet1!O193="","",[1]Sheet1!O193)</f>
        <v>0</v>
      </c>
      <c r="O193">
        <f>IF([1]Sheet1!P193="","",[1]Sheet1!P193)</f>
        <v>0</v>
      </c>
      <c r="P193">
        <f>IF([1]Sheet1!Q193="","",[1]Sheet1!Q193)</f>
        <v>0</v>
      </c>
      <c r="Q193">
        <f>IF([1]Sheet1!R193="","",[1]Sheet1!R193)</f>
        <v>0</v>
      </c>
      <c r="R193">
        <f>IF([1]Sheet1!S193="","",[1]Sheet1!S193)</f>
        <v>0</v>
      </c>
      <c r="S193">
        <f>IF([1]Sheet1!T193="","",[1]Sheet1!T193)</f>
        <v>0</v>
      </c>
      <c r="T193">
        <f>IF([1]Sheet1!U193="","",[1]Sheet1!U193)</f>
        <v>0</v>
      </c>
      <c r="U193">
        <f>IF([1]Sheet1!V193="","",[1]Sheet1!V193)</f>
        <v>0</v>
      </c>
      <c r="V193">
        <f>IF([1]Sheet1!W193="","",[1]Sheet1!W193)</f>
        <v>0</v>
      </c>
      <c r="W193">
        <f>IF([1]Sheet1!X193="","",[1]Sheet1!X193)</f>
        <v>0</v>
      </c>
      <c r="X193">
        <f>IF([1]Sheet1!Y193="","",[1]Sheet1!Y193)</f>
        <v>0</v>
      </c>
      <c r="Y193">
        <f>IF([1]Sheet1!Z193="","",[1]Sheet1!Z193)</f>
        <v>0</v>
      </c>
      <c r="Z193">
        <f>IF([1]Sheet1!AA193="","",[1]Sheet1!AA193)</f>
        <v>0</v>
      </c>
      <c r="AA193">
        <f>IF([1]Sheet1!AB193="","",[1]Sheet1!AB193)</f>
        <v>0</v>
      </c>
      <c r="AB193">
        <f>IF([1]Sheet1!AC193="","",[1]Sheet1!AC193)</f>
        <v>0</v>
      </c>
      <c r="AC193">
        <f>IF([1]Sheet1!AD193="","",[1]Sheet1!AD193)</f>
        <v>0</v>
      </c>
      <c r="AD193">
        <f>IF([1]Sheet1!AE193="","",[1]Sheet1!AE193)</f>
        <v>0</v>
      </c>
      <c r="AE193">
        <f>IF([1]Sheet1!AF193="","",[1]Sheet1!AF193)</f>
        <v>0</v>
      </c>
      <c r="AF193">
        <f>IF([1]Sheet1!AG193="","",[1]Sheet1!AG193)</f>
        <v>0</v>
      </c>
      <c r="AG193">
        <f>IF([1]Sheet1!AH193="","",[1]Sheet1!AH193)</f>
        <v>0</v>
      </c>
      <c r="AH193">
        <f>IF([1]Sheet1!AI193="","",[1]Sheet1!AI193)</f>
        <v>0</v>
      </c>
      <c r="AI193">
        <f>IF([1]Sheet1!AJ193="","",[1]Sheet1!AJ193)</f>
        <v>0</v>
      </c>
      <c r="AJ193">
        <f>IF([1]Sheet1!AK193="","",[1]Sheet1!AK193)</f>
        <v>0</v>
      </c>
      <c r="AK193">
        <f>IF([1]Sheet1!AL193="","",[1]Sheet1!AL193)</f>
        <v>0</v>
      </c>
      <c r="AL193">
        <f>IF([1]Sheet1!AM193="","",[1]Sheet1!AM193)</f>
        <v>0</v>
      </c>
      <c r="AM193">
        <f>IF([1]Sheet1!AN193="","",[1]Sheet1!AN193)</f>
        <v>0</v>
      </c>
      <c r="AN193">
        <f>IF([1]Sheet1!AO193="","",[1]Sheet1!AO193)</f>
        <v>0</v>
      </c>
      <c r="AO193">
        <f>IF([1]Sheet1!AP193="","",[1]Sheet1!AP193)</f>
        <v>0</v>
      </c>
      <c r="AP193">
        <f>IF([1]Sheet1!AQ193="","",[1]Sheet1!AQ193)</f>
        <v>0</v>
      </c>
      <c r="AQ193">
        <f>IF([1]Sheet1!AR193="","",[1]Sheet1!AR193)</f>
        <v>0</v>
      </c>
      <c r="AR193">
        <f>IF([1]Sheet1!AS193="","",[1]Sheet1!AS193)</f>
        <v>0</v>
      </c>
      <c r="AS193">
        <f>IF([1]Sheet1!AT193="","",[1]Sheet1!AT193)</f>
        <v>0</v>
      </c>
      <c r="AT193">
        <f>IF([1]Sheet1!AU193="","",[1]Sheet1!AU193)</f>
        <v>0</v>
      </c>
      <c r="AU193">
        <f>IF([1]Sheet1!AV193="","",[1]Sheet1!AV193)</f>
        <v>0</v>
      </c>
      <c r="AV193">
        <f>IF([1]Sheet1!AW193="","",[1]Sheet1!AW193)</f>
        <v>0</v>
      </c>
      <c r="AW193">
        <f>IF([1]Sheet1!AX193="","",[1]Sheet1!AX193)</f>
        <v>0</v>
      </c>
      <c r="AX193">
        <f>IF([1]Sheet1!AY193="","",[1]Sheet1!AY193)</f>
        <v>0</v>
      </c>
      <c r="AY193">
        <f>IF([1]Sheet1!AZ193="","",[1]Sheet1!AZ193)</f>
        <v>0</v>
      </c>
      <c r="AZ193">
        <f>IF([1]Sheet1!BA193="","",[1]Sheet1!BA193)</f>
        <v>0</v>
      </c>
      <c r="BA193">
        <f>IF([1]Sheet1!BB193="","",[1]Sheet1!BB193)</f>
        <v>0</v>
      </c>
      <c r="BB193">
        <f>IF([1]Sheet1!BC193="","",[1]Sheet1!BC193)</f>
        <v>0</v>
      </c>
      <c r="BC193">
        <f>IF([1]Sheet1!BD193="","",[1]Sheet1!BD193)</f>
        <v>0</v>
      </c>
      <c r="BD193">
        <f>IF([1]Sheet1!BE193="","",[1]Sheet1!BE193)</f>
        <v>0</v>
      </c>
      <c r="BE193">
        <f>IF([1]Sheet1!BF193="","",[1]Sheet1!BF193)</f>
        <v>0</v>
      </c>
      <c r="BF193">
        <f>IF([1]Sheet1!BG193="","",[1]Sheet1!BG193)</f>
        <v>0</v>
      </c>
      <c r="BG193">
        <f>IF([1]Sheet1!BH193="","",[1]Sheet1!BH193)</f>
        <v>0</v>
      </c>
      <c r="BH193">
        <f>IF([1]Sheet1!BI193="","",[1]Sheet1!BI193)</f>
        <v>0</v>
      </c>
      <c r="BI193">
        <f>IF([1]Sheet1!BJ193="","",[1]Sheet1!BJ193)</f>
        <v>0</v>
      </c>
      <c r="BJ193">
        <f>IF([1]Sheet1!BK193="","",[1]Sheet1!BK193)</f>
        <v>0</v>
      </c>
      <c r="BK193">
        <f>IF([1]Sheet1!BL193="","",[1]Sheet1!BL193)</f>
        <v>0</v>
      </c>
      <c r="BL193">
        <f>IF([1]Sheet1!BM193="","",[1]Sheet1!BM193)</f>
        <v>0</v>
      </c>
      <c r="BM193">
        <f>IF([1]Sheet1!BN193="","",[1]Sheet1!BN193)</f>
        <v>0</v>
      </c>
      <c r="BN193">
        <f>IF([1]Sheet1!BO193="","",[1]Sheet1!BO193)</f>
        <v>0</v>
      </c>
      <c r="BO193">
        <f>IF([1]Sheet1!BP193="","",[1]Sheet1!BP193)</f>
        <v>0</v>
      </c>
      <c r="BP193">
        <f>IF([1]Sheet1!BQ193="","",[1]Sheet1!BQ193)</f>
        <v>0</v>
      </c>
      <c r="BQ193">
        <f>IF([1]Sheet1!BR193="","",[1]Sheet1!BR193)</f>
        <v>0</v>
      </c>
      <c r="BR193">
        <f>IF([1]Sheet1!BS193="","",[1]Sheet1!BS193)</f>
        <v>0</v>
      </c>
      <c r="BS193">
        <f>IF([1]Sheet1!BT193="","",[1]Sheet1!BT193)</f>
        <v>0</v>
      </c>
      <c r="BT193">
        <f>IF([1]Sheet1!BU193="","",[1]Sheet1!BU193)</f>
        <v>0</v>
      </c>
      <c r="BU193">
        <f>IF([1]Sheet1!BV193="","",[1]Sheet1!BV193)</f>
        <v>0</v>
      </c>
      <c r="BV193">
        <f>IF([1]Sheet1!BW193="","",[1]Sheet1!BW193)</f>
        <v>0</v>
      </c>
      <c r="BW193">
        <f>IF([1]Sheet1!BX193="","",[1]Sheet1!BX193)</f>
        <v>0</v>
      </c>
      <c r="BX193">
        <f>IF([1]Sheet1!BY193="","",[1]Sheet1!BY193)</f>
        <v>0</v>
      </c>
      <c r="BY193">
        <f>IF([1]Sheet1!BZ193="","",[1]Sheet1!BZ193)</f>
        <v>0</v>
      </c>
      <c r="BZ193">
        <f>IF([1]Sheet1!CA193="","",[1]Sheet1!CA193)</f>
        <v>0</v>
      </c>
      <c r="CA193">
        <f>IF([1]Sheet1!CB193="","",[1]Sheet1!CB193)</f>
        <v>0</v>
      </c>
      <c r="CB193">
        <f>IF([1]Sheet1!CC193="","",[1]Sheet1!CC193)</f>
        <v>0</v>
      </c>
      <c r="CC193">
        <f>IF([1]Sheet1!CD193="","",[1]Sheet1!CD193)</f>
        <v>0</v>
      </c>
      <c r="CD193">
        <f>IF([1]Sheet1!CE193="","",[1]Sheet1!CE193)</f>
        <v>0</v>
      </c>
      <c r="CE193">
        <f>IF([1]Sheet1!CF193="","",[1]Sheet1!CF193)</f>
        <v>0</v>
      </c>
      <c r="CF193">
        <f>IF([1]Sheet1!CG193="","",[1]Sheet1!CG193)</f>
        <v>0</v>
      </c>
      <c r="CG193">
        <f>IF([1]Sheet1!CH193="","",[1]Sheet1!CH193)</f>
        <v>0</v>
      </c>
      <c r="CH193" t="str">
        <f>IF([1]Sheet1!CI193="","",[1]Sheet1!CI193)</f>
        <v>NSE:IBULHSGFIN1!</v>
      </c>
      <c r="CI193">
        <f>IF([1]Sheet1!CJ193="","",[1]Sheet1!CJ193)</f>
        <v>0</v>
      </c>
      <c r="CJ193">
        <f>IF([1]Sheet1!CK193="","",[1]Sheet1!CK193)</f>
        <v>0</v>
      </c>
      <c r="CK193">
        <f>IF([1]Sheet1!CL193="","",[1]Sheet1!CL193)</f>
        <v>0</v>
      </c>
      <c r="CL193">
        <f>IF([1]Sheet1!CM193="","",[1]Sheet1!CM193)</f>
        <v>0</v>
      </c>
      <c r="CM193">
        <f>IF([1]Sheet1!CN193="","",[1]Sheet1!CN193)</f>
        <v>0</v>
      </c>
      <c r="CN193">
        <f>IF([1]Sheet1!CO193="","",[1]Sheet1!CO193)</f>
        <v>0</v>
      </c>
      <c r="CO193">
        <f>IF([1]Sheet1!CP193="","",[1]Sheet1!CP193)</f>
        <v>0</v>
      </c>
      <c r="CP193" t="str">
        <f>IF([1]Sheet1!CQ193="","",[1]Sheet1!CQ193)</f>
        <v/>
      </c>
      <c r="CQ193" t="str">
        <f>IF([1]Sheet1!CR193="","",[1]Sheet1!CR193)</f>
        <v>BEARISH</v>
      </c>
      <c r="CR193" t="str">
        <f>IF([1]Sheet1!CS193="","",[1]Sheet1!CS193)</f>
        <v>BEARISH</v>
      </c>
      <c r="CS193" t="b">
        <f>IF([1]Sheet1!CT193="","",[1]Sheet1!CT193)</f>
        <v>0</v>
      </c>
      <c r="CT193" t="str">
        <f>IF([1]Sheet1!CU193="","",[1]Sheet1!CU193)</f>
        <v>na</v>
      </c>
      <c r="CU193" t="str">
        <f>IF([1]Sheet1!CV193="","",[1]Sheet1!CV193)</f>
        <v>na</v>
      </c>
      <c r="CV193" t="str">
        <f>IF([1]Sheet1!CW193="","",[1]Sheet1!CW193)</f>
        <v>na</v>
      </c>
      <c r="CW193">
        <f>IF([1]Sheet1!CX193="","",[1]Sheet1!CX193)</f>
        <v>0</v>
      </c>
      <c r="CX193">
        <f>IF([1]Sheet1!CY193="","",[1]Sheet1!CY193)</f>
        <v>0</v>
      </c>
      <c r="CY193" t="b">
        <f>IF([1]Sheet1!CZ193="","",[1]Sheet1!CZ193)</f>
        <v>0</v>
      </c>
      <c r="CZ193" t="str">
        <f>IF([1]Sheet1!DA193="","",[1]Sheet1!DA193)</f>
        <v/>
      </c>
      <c r="DA193" t="str">
        <f>IF([1]Sheet1!DB193="","",[1]Sheet1!DB193)</f>
        <v/>
      </c>
      <c r="DB193" t="str">
        <f>IF([1]Sheet1!DC193="","",[1]Sheet1!DC193)</f>
        <v/>
      </c>
      <c r="DC193" t="b">
        <f t="shared" si="8"/>
        <v>0</v>
      </c>
      <c r="DD193" t="b">
        <f t="shared" si="9"/>
        <v>0</v>
      </c>
      <c r="DE193" t="b">
        <f t="shared" si="10"/>
        <v>0</v>
      </c>
      <c r="DF193" t="b">
        <f t="shared" si="11"/>
        <v>0</v>
      </c>
      <c r="DG193" t="str">
        <f>IF([1]Sheet1!DH193="","",[1]Sheet1!DH193)</f>
        <v/>
      </c>
    </row>
    <row r="194" spans="1:111" x14ac:dyDescent="0.25">
      <c r="A194" t="str">
        <f>IF([1]Sheet1!B194="","",[1]Sheet1!B194)</f>
        <v/>
      </c>
      <c r="B194" t="str">
        <f>IF([1]Sheet1!C194="","",[1]Sheet1!C194)</f>
        <v/>
      </c>
      <c r="C194" t="str">
        <f>IF([1]Sheet1!D194="","",[1]Sheet1!D194)</f>
        <v/>
      </c>
      <c r="D194" t="str">
        <f>IF([1]Sheet1!E194="","",[1]Sheet1!E194)</f>
        <v/>
      </c>
      <c r="E194" t="str">
        <f>IF([1]Sheet1!F194="","",[1]Sheet1!F194)</f>
        <v/>
      </c>
      <c r="F194" t="str">
        <f>IF([1]Sheet1!G194="","",[1]Sheet1!G194)</f>
        <v/>
      </c>
      <c r="G194" t="str">
        <f>IF([1]Sheet1!H194="","",[1]Sheet1!H194)</f>
        <v/>
      </c>
      <c r="H194" t="str">
        <f>IF([1]Sheet1!I194="","",[1]Sheet1!I194)</f>
        <v/>
      </c>
      <c r="I194" t="str">
        <f>IF([1]Sheet1!J194="","",[1]Sheet1!J194)</f>
        <v/>
      </c>
      <c r="J194" t="str">
        <f>IF([1]Sheet1!K194="","",[1]Sheet1!K194)</f>
        <v/>
      </c>
      <c r="K194" t="str">
        <f>IF([1]Sheet1!L194="","",[1]Sheet1!L194)</f>
        <v/>
      </c>
      <c r="L194" t="str">
        <f>IF([1]Sheet1!M194="","",[1]Sheet1!M194)</f>
        <v/>
      </c>
      <c r="M194" t="str">
        <f>IF([1]Sheet1!N194="","",[1]Sheet1!N194)</f>
        <v/>
      </c>
      <c r="N194" t="str">
        <f>IF([1]Sheet1!O194="","",[1]Sheet1!O194)</f>
        <v/>
      </c>
      <c r="O194" t="str">
        <f>IF([1]Sheet1!P194="","",[1]Sheet1!P194)</f>
        <v/>
      </c>
      <c r="P194" t="str">
        <f>IF([1]Sheet1!Q194="","",[1]Sheet1!Q194)</f>
        <v/>
      </c>
      <c r="Q194" t="str">
        <f>IF([1]Sheet1!R194="","",[1]Sheet1!R194)</f>
        <v/>
      </c>
      <c r="R194" t="str">
        <f>IF([1]Sheet1!S194="","",[1]Sheet1!S194)</f>
        <v/>
      </c>
      <c r="S194" t="str">
        <f>IF([1]Sheet1!T194="","",[1]Sheet1!T194)</f>
        <v/>
      </c>
      <c r="T194" t="str">
        <f>IF([1]Sheet1!U194="","",[1]Sheet1!U194)</f>
        <v/>
      </c>
      <c r="U194" t="str">
        <f>IF([1]Sheet1!V194="","",[1]Sheet1!V194)</f>
        <v/>
      </c>
      <c r="V194" t="str">
        <f>IF([1]Sheet1!W194="","",[1]Sheet1!W194)</f>
        <v/>
      </c>
      <c r="W194" t="str">
        <f>IF([1]Sheet1!X194="","",[1]Sheet1!X194)</f>
        <v/>
      </c>
      <c r="X194" t="str">
        <f>IF([1]Sheet1!Y194="","",[1]Sheet1!Y194)</f>
        <v/>
      </c>
      <c r="Y194" t="str">
        <f>IF([1]Sheet1!Z194="","",[1]Sheet1!Z194)</f>
        <v/>
      </c>
      <c r="Z194" t="str">
        <f>IF([1]Sheet1!AA194="","",[1]Sheet1!AA194)</f>
        <v/>
      </c>
      <c r="AA194" t="str">
        <f>IF([1]Sheet1!AB194="","",[1]Sheet1!AB194)</f>
        <v/>
      </c>
      <c r="AB194" t="str">
        <f>IF([1]Sheet1!AC194="","",[1]Sheet1!AC194)</f>
        <v/>
      </c>
      <c r="AC194" t="str">
        <f>IF([1]Sheet1!AD194="","",[1]Sheet1!AD194)</f>
        <v/>
      </c>
      <c r="AD194" t="str">
        <f>IF([1]Sheet1!AE194="","",[1]Sheet1!AE194)</f>
        <v/>
      </c>
      <c r="AE194" t="str">
        <f>IF([1]Sheet1!AF194="","",[1]Sheet1!AF194)</f>
        <v/>
      </c>
      <c r="AF194" t="str">
        <f>IF([1]Sheet1!AG194="","",[1]Sheet1!AG194)</f>
        <v/>
      </c>
      <c r="AG194" t="str">
        <f>IF([1]Sheet1!AH194="","",[1]Sheet1!AH194)</f>
        <v/>
      </c>
      <c r="AH194" t="str">
        <f>IF([1]Sheet1!AI194="","",[1]Sheet1!AI194)</f>
        <v/>
      </c>
      <c r="AI194" t="str">
        <f>IF([1]Sheet1!AJ194="","",[1]Sheet1!AJ194)</f>
        <v/>
      </c>
      <c r="AJ194" t="str">
        <f>IF([1]Sheet1!AK194="","",[1]Sheet1!AK194)</f>
        <v/>
      </c>
      <c r="AK194" t="str">
        <f>IF([1]Sheet1!AL194="","",[1]Sheet1!AL194)</f>
        <v/>
      </c>
      <c r="AL194" t="str">
        <f>IF([1]Sheet1!AM194="","",[1]Sheet1!AM194)</f>
        <v/>
      </c>
      <c r="AM194" t="str">
        <f>IF([1]Sheet1!AN194="","",[1]Sheet1!AN194)</f>
        <v/>
      </c>
      <c r="AN194" t="str">
        <f>IF([1]Sheet1!AO194="","",[1]Sheet1!AO194)</f>
        <v/>
      </c>
      <c r="AO194" t="str">
        <f>IF([1]Sheet1!AP194="","",[1]Sheet1!AP194)</f>
        <v/>
      </c>
      <c r="AP194" t="str">
        <f>IF([1]Sheet1!AQ194="","",[1]Sheet1!AQ194)</f>
        <v/>
      </c>
      <c r="AQ194" t="str">
        <f>IF([1]Sheet1!AR194="","",[1]Sheet1!AR194)</f>
        <v/>
      </c>
      <c r="AR194" t="str">
        <f>IF([1]Sheet1!AS194="","",[1]Sheet1!AS194)</f>
        <v/>
      </c>
      <c r="AS194" t="str">
        <f>IF([1]Sheet1!AT194="","",[1]Sheet1!AT194)</f>
        <v/>
      </c>
      <c r="AT194" t="str">
        <f>IF([1]Sheet1!AU194="","",[1]Sheet1!AU194)</f>
        <v/>
      </c>
      <c r="AU194" t="str">
        <f>IF([1]Sheet1!AV194="","",[1]Sheet1!AV194)</f>
        <v/>
      </c>
      <c r="AV194" t="str">
        <f>IF([1]Sheet1!AW194="","",[1]Sheet1!AW194)</f>
        <v/>
      </c>
      <c r="AW194" t="str">
        <f>IF([1]Sheet1!AX194="","",[1]Sheet1!AX194)</f>
        <v/>
      </c>
      <c r="AX194" t="str">
        <f>IF([1]Sheet1!AY194="","",[1]Sheet1!AY194)</f>
        <v/>
      </c>
      <c r="AY194" t="str">
        <f>IF([1]Sheet1!AZ194="","",[1]Sheet1!AZ194)</f>
        <v/>
      </c>
      <c r="AZ194" t="str">
        <f>IF([1]Sheet1!BA194="","",[1]Sheet1!BA194)</f>
        <v/>
      </c>
      <c r="BA194" t="str">
        <f>IF([1]Sheet1!BB194="","",[1]Sheet1!BB194)</f>
        <v/>
      </c>
      <c r="BB194" t="str">
        <f>IF([1]Sheet1!BC194="","",[1]Sheet1!BC194)</f>
        <v/>
      </c>
      <c r="BC194" t="str">
        <f>IF([1]Sheet1!BD194="","",[1]Sheet1!BD194)</f>
        <v/>
      </c>
      <c r="BD194" t="str">
        <f>IF([1]Sheet1!BE194="","",[1]Sheet1!BE194)</f>
        <v/>
      </c>
      <c r="BE194" t="str">
        <f>IF([1]Sheet1!BF194="","",[1]Sheet1!BF194)</f>
        <v/>
      </c>
      <c r="BF194" t="str">
        <f>IF([1]Sheet1!BG194="","",[1]Sheet1!BG194)</f>
        <v/>
      </c>
      <c r="BG194" t="str">
        <f>IF([1]Sheet1!BH194="","",[1]Sheet1!BH194)</f>
        <v/>
      </c>
      <c r="BH194" t="str">
        <f>IF([1]Sheet1!BI194="","",[1]Sheet1!BI194)</f>
        <v/>
      </c>
      <c r="BI194" t="str">
        <f>IF([1]Sheet1!BJ194="","",[1]Sheet1!BJ194)</f>
        <v/>
      </c>
      <c r="BJ194" t="str">
        <f>IF([1]Sheet1!BK194="","",[1]Sheet1!BK194)</f>
        <v/>
      </c>
      <c r="BK194" t="str">
        <f>IF([1]Sheet1!BL194="","",[1]Sheet1!BL194)</f>
        <v/>
      </c>
      <c r="BL194" t="str">
        <f>IF([1]Sheet1!BM194="","",[1]Sheet1!BM194)</f>
        <v/>
      </c>
      <c r="BM194" t="str">
        <f>IF([1]Sheet1!BN194="","",[1]Sheet1!BN194)</f>
        <v/>
      </c>
      <c r="BN194" t="str">
        <f>IF([1]Sheet1!BO194="","",[1]Sheet1!BO194)</f>
        <v/>
      </c>
      <c r="BO194" t="str">
        <f>IF([1]Sheet1!BP194="","",[1]Sheet1!BP194)</f>
        <v/>
      </c>
      <c r="BP194" t="str">
        <f>IF([1]Sheet1!BQ194="","",[1]Sheet1!BQ194)</f>
        <v/>
      </c>
      <c r="BQ194" t="str">
        <f>IF([1]Sheet1!BR194="","",[1]Sheet1!BR194)</f>
        <v/>
      </c>
      <c r="BR194" t="str">
        <f>IF([1]Sheet1!BS194="","",[1]Sheet1!BS194)</f>
        <v/>
      </c>
      <c r="BS194" t="str">
        <f>IF([1]Sheet1!BT194="","",[1]Sheet1!BT194)</f>
        <v/>
      </c>
      <c r="BT194" t="str">
        <f>IF([1]Sheet1!BU194="","",[1]Sheet1!BU194)</f>
        <v/>
      </c>
      <c r="BU194" t="str">
        <f>IF([1]Sheet1!BV194="","",[1]Sheet1!BV194)</f>
        <v/>
      </c>
      <c r="BV194" t="str">
        <f>IF([1]Sheet1!BW194="","",[1]Sheet1!BW194)</f>
        <v/>
      </c>
      <c r="BW194" t="str">
        <f>IF([1]Sheet1!BX194="","",[1]Sheet1!BX194)</f>
        <v/>
      </c>
      <c r="BX194" t="str">
        <f>IF([1]Sheet1!BY194="","",[1]Sheet1!BY194)</f>
        <v/>
      </c>
      <c r="BY194" t="str">
        <f>IF([1]Sheet1!BZ194="","",[1]Sheet1!BZ194)</f>
        <v/>
      </c>
      <c r="BZ194" t="str">
        <f>IF([1]Sheet1!CA194="","",[1]Sheet1!CA194)</f>
        <v/>
      </c>
      <c r="CA194" t="str">
        <f>IF([1]Sheet1!CB194="","",[1]Sheet1!CB194)</f>
        <v/>
      </c>
      <c r="CB194" t="str">
        <f>IF([1]Sheet1!CC194="","",[1]Sheet1!CC194)</f>
        <v/>
      </c>
      <c r="CC194" t="str">
        <f>IF([1]Sheet1!CD194="","",[1]Sheet1!CD194)</f>
        <v/>
      </c>
      <c r="CD194" t="str">
        <f>IF([1]Sheet1!CE194="","",[1]Sheet1!CE194)</f>
        <v/>
      </c>
      <c r="CE194" t="str">
        <f>IF([1]Sheet1!CF194="","",[1]Sheet1!CF194)</f>
        <v/>
      </c>
      <c r="CF194" t="str">
        <f>IF([1]Sheet1!CG194="","",[1]Sheet1!CG194)</f>
        <v/>
      </c>
      <c r="CG194" t="str">
        <f>IF([1]Sheet1!CH194="","",[1]Sheet1!CH194)</f>
        <v/>
      </c>
      <c r="CH194" t="str">
        <f>IF([1]Sheet1!CI194="","",[1]Sheet1!CI194)</f>
        <v/>
      </c>
      <c r="CI194" t="str">
        <f>IF([1]Sheet1!CJ194="","",[1]Sheet1!CJ194)</f>
        <v/>
      </c>
      <c r="CJ194" t="str">
        <f>IF([1]Sheet1!CK194="","",[1]Sheet1!CK194)</f>
        <v/>
      </c>
      <c r="CK194" t="str">
        <f>IF([1]Sheet1!CL194="","",[1]Sheet1!CL194)</f>
        <v/>
      </c>
      <c r="CL194" t="str">
        <f>IF([1]Sheet1!CM194="","",[1]Sheet1!CM194)</f>
        <v/>
      </c>
      <c r="CM194" t="str">
        <f>IF([1]Sheet1!CN194="","",[1]Sheet1!CN194)</f>
        <v/>
      </c>
      <c r="CN194" t="str">
        <f>IF([1]Sheet1!CO194="","",[1]Sheet1!CO194)</f>
        <v/>
      </c>
      <c r="CO194" t="str">
        <f>IF([1]Sheet1!CP194="","",[1]Sheet1!CP194)</f>
        <v/>
      </c>
      <c r="CP194" t="str">
        <f>IF([1]Sheet1!CQ194="","",[1]Sheet1!CQ194)</f>
        <v/>
      </c>
      <c r="CQ194" t="str">
        <f>IF([1]Sheet1!CR194="","",[1]Sheet1!CR194)</f>
        <v/>
      </c>
      <c r="CR194" t="str">
        <f>IF([1]Sheet1!CS194="","",[1]Sheet1!CS194)</f>
        <v/>
      </c>
      <c r="CS194" t="str">
        <f>IF([1]Sheet1!CT194="","",[1]Sheet1!CT194)</f>
        <v/>
      </c>
      <c r="CT194" t="str">
        <f>IF([1]Sheet1!CU194="","",[1]Sheet1!CU194)</f>
        <v/>
      </c>
      <c r="CU194" t="str">
        <f>IF([1]Sheet1!CV194="","",[1]Sheet1!CV194)</f>
        <v/>
      </c>
      <c r="CV194" t="str">
        <f>IF([1]Sheet1!CW194="","",[1]Sheet1!CW194)</f>
        <v/>
      </c>
      <c r="CW194" t="str">
        <f>IF([1]Sheet1!CX194="","",[1]Sheet1!CX194)</f>
        <v/>
      </c>
      <c r="CX194" t="str">
        <f>IF([1]Sheet1!CY194="","",[1]Sheet1!CY194)</f>
        <v/>
      </c>
      <c r="CY194" t="str">
        <f>IF([1]Sheet1!CZ194="","",[1]Sheet1!CZ194)</f>
        <v/>
      </c>
      <c r="CZ194" t="str">
        <f>IF([1]Sheet1!DA194="","",[1]Sheet1!DA194)</f>
        <v/>
      </c>
      <c r="DA194" t="str">
        <f>IF([1]Sheet1!DB194="","",[1]Sheet1!DB194)</f>
        <v/>
      </c>
      <c r="DB194" t="str">
        <f>IF([1]Sheet1!DC194="","",[1]Sheet1!DC194)</f>
        <v/>
      </c>
      <c r="DC194" t="str">
        <f t="shared" si="8"/>
        <v/>
      </c>
      <c r="DD194" t="str">
        <f t="shared" si="9"/>
        <v/>
      </c>
      <c r="DE194" t="str">
        <f t="shared" si="10"/>
        <v/>
      </c>
      <c r="DF194" t="str">
        <f t="shared" si="11"/>
        <v/>
      </c>
      <c r="DG194" t="str">
        <f>IF([1]Sheet1!DH194="","",[1]Sheet1!DH194)</f>
        <v/>
      </c>
    </row>
    <row r="195" spans="1:111" x14ac:dyDescent="0.25">
      <c r="A195" t="str">
        <f>IF([1]Sheet1!B195="","",[1]Sheet1!B195)</f>
        <v/>
      </c>
      <c r="B195" t="str">
        <f>IF([1]Sheet1!C195="","",[1]Sheet1!C195)</f>
        <v/>
      </c>
      <c r="C195" t="str">
        <f>IF([1]Sheet1!D195="","",[1]Sheet1!D195)</f>
        <v/>
      </c>
      <c r="D195" t="str">
        <f>IF([1]Sheet1!E195="","",[1]Sheet1!E195)</f>
        <v/>
      </c>
      <c r="E195" t="str">
        <f>IF([1]Sheet1!F195="","",[1]Sheet1!F195)</f>
        <v/>
      </c>
      <c r="F195" t="str">
        <f>IF([1]Sheet1!G195="","",[1]Sheet1!G195)</f>
        <v/>
      </c>
      <c r="G195" t="str">
        <f>IF([1]Sheet1!H195="","",[1]Sheet1!H195)</f>
        <v/>
      </c>
      <c r="H195" t="str">
        <f>IF([1]Sheet1!I195="","",[1]Sheet1!I195)</f>
        <v/>
      </c>
      <c r="I195" t="str">
        <f>IF([1]Sheet1!J195="","",[1]Sheet1!J195)</f>
        <v/>
      </c>
      <c r="J195" t="str">
        <f>IF([1]Sheet1!K195="","",[1]Sheet1!K195)</f>
        <v/>
      </c>
      <c r="K195" t="str">
        <f>IF([1]Sheet1!L195="","",[1]Sheet1!L195)</f>
        <v/>
      </c>
      <c r="L195" t="str">
        <f>IF([1]Sheet1!M195="","",[1]Sheet1!M195)</f>
        <v/>
      </c>
      <c r="M195" t="str">
        <f>IF([1]Sheet1!N195="","",[1]Sheet1!N195)</f>
        <v/>
      </c>
      <c r="N195" t="str">
        <f>IF([1]Sheet1!O195="","",[1]Sheet1!O195)</f>
        <v/>
      </c>
      <c r="O195" t="str">
        <f>IF([1]Sheet1!P195="","",[1]Sheet1!P195)</f>
        <v/>
      </c>
      <c r="P195" t="str">
        <f>IF([1]Sheet1!Q195="","",[1]Sheet1!Q195)</f>
        <v/>
      </c>
      <c r="Q195" t="str">
        <f>IF([1]Sheet1!R195="","",[1]Sheet1!R195)</f>
        <v/>
      </c>
      <c r="R195" t="str">
        <f>IF([1]Sheet1!S195="","",[1]Sheet1!S195)</f>
        <v/>
      </c>
      <c r="S195" t="str">
        <f>IF([1]Sheet1!T195="","",[1]Sheet1!T195)</f>
        <v/>
      </c>
      <c r="T195" t="str">
        <f>IF([1]Sheet1!U195="","",[1]Sheet1!U195)</f>
        <v/>
      </c>
      <c r="U195" t="str">
        <f>IF([1]Sheet1!V195="","",[1]Sheet1!V195)</f>
        <v/>
      </c>
      <c r="V195" t="str">
        <f>IF([1]Sheet1!W195="","",[1]Sheet1!W195)</f>
        <v/>
      </c>
      <c r="W195" t="str">
        <f>IF([1]Sheet1!X195="","",[1]Sheet1!X195)</f>
        <v/>
      </c>
      <c r="X195" t="str">
        <f>IF([1]Sheet1!Y195="","",[1]Sheet1!Y195)</f>
        <v/>
      </c>
      <c r="Y195" t="str">
        <f>IF([1]Sheet1!Z195="","",[1]Sheet1!Z195)</f>
        <v/>
      </c>
      <c r="Z195" t="str">
        <f>IF([1]Sheet1!AA195="","",[1]Sheet1!AA195)</f>
        <v/>
      </c>
      <c r="AA195" t="str">
        <f>IF([1]Sheet1!AB195="","",[1]Sheet1!AB195)</f>
        <v/>
      </c>
      <c r="AB195" t="str">
        <f>IF([1]Sheet1!AC195="","",[1]Sheet1!AC195)</f>
        <v/>
      </c>
      <c r="AC195" t="str">
        <f>IF([1]Sheet1!AD195="","",[1]Sheet1!AD195)</f>
        <v/>
      </c>
      <c r="AD195" t="str">
        <f>IF([1]Sheet1!AE195="","",[1]Sheet1!AE195)</f>
        <v/>
      </c>
      <c r="AE195" t="str">
        <f>IF([1]Sheet1!AF195="","",[1]Sheet1!AF195)</f>
        <v/>
      </c>
      <c r="AF195" t="str">
        <f>IF([1]Sheet1!AG195="","",[1]Sheet1!AG195)</f>
        <v/>
      </c>
      <c r="AG195" t="str">
        <f>IF([1]Sheet1!AH195="","",[1]Sheet1!AH195)</f>
        <v/>
      </c>
      <c r="AH195" t="str">
        <f>IF([1]Sheet1!AI195="","",[1]Sheet1!AI195)</f>
        <v/>
      </c>
      <c r="AI195" t="str">
        <f>IF([1]Sheet1!AJ195="","",[1]Sheet1!AJ195)</f>
        <v/>
      </c>
      <c r="AJ195" t="str">
        <f>IF([1]Sheet1!AK195="","",[1]Sheet1!AK195)</f>
        <v/>
      </c>
      <c r="AK195" t="str">
        <f>IF([1]Sheet1!AL195="","",[1]Sheet1!AL195)</f>
        <v/>
      </c>
      <c r="AL195" t="str">
        <f>IF([1]Sheet1!AM195="","",[1]Sheet1!AM195)</f>
        <v/>
      </c>
      <c r="AM195" t="str">
        <f>IF([1]Sheet1!AN195="","",[1]Sheet1!AN195)</f>
        <v/>
      </c>
      <c r="AN195" t="str">
        <f>IF([1]Sheet1!AO195="","",[1]Sheet1!AO195)</f>
        <v/>
      </c>
      <c r="AO195" t="str">
        <f>IF([1]Sheet1!AP195="","",[1]Sheet1!AP195)</f>
        <v/>
      </c>
      <c r="AP195" t="str">
        <f>IF([1]Sheet1!AQ195="","",[1]Sheet1!AQ195)</f>
        <v/>
      </c>
      <c r="AQ195" t="str">
        <f>IF([1]Sheet1!AR195="","",[1]Sheet1!AR195)</f>
        <v/>
      </c>
      <c r="AR195" t="str">
        <f>IF([1]Sheet1!AS195="","",[1]Sheet1!AS195)</f>
        <v/>
      </c>
      <c r="AS195" t="str">
        <f>IF([1]Sheet1!AT195="","",[1]Sheet1!AT195)</f>
        <v/>
      </c>
      <c r="AT195" t="str">
        <f>IF([1]Sheet1!AU195="","",[1]Sheet1!AU195)</f>
        <v/>
      </c>
      <c r="AU195" t="str">
        <f>IF([1]Sheet1!AV195="","",[1]Sheet1!AV195)</f>
        <v/>
      </c>
      <c r="AV195" t="str">
        <f>IF([1]Sheet1!AW195="","",[1]Sheet1!AW195)</f>
        <v/>
      </c>
      <c r="AW195" t="str">
        <f>IF([1]Sheet1!AX195="","",[1]Sheet1!AX195)</f>
        <v/>
      </c>
      <c r="AX195" t="str">
        <f>IF([1]Sheet1!AY195="","",[1]Sheet1!AY195)</f>
        <v/>
      </c>
      <c r="AY195" t="str">
        <f>IF([1]Sheet1!AZ195="","",[1]Sheet1!AZ195)</f>
        <v/>
      </c>
      <c r="AZ195" t="str">
        <f>IF([1]Sheet1!BA195="","",[1]Sheet1!BA195)</f>
        <v/>
      </c>
      <c r="BA195" t="str">
        <f>IF([1]Sheet1!BB195="","",[1]Sheet1!BB195)</f>
        <v/>
      </c>
      <c r="BB195" t="str">
        <f>IF([1]Sheet1!BC195="","",[1]Sheet1!BC195)</f>
        <v/>
      </c>
      <c r="BC195" t="str">
        <f>IF([1]Sheet1!BD195="","",[1]Sheet1!BD195)</f>
        <v/>
      </c>
      <c r="BD195" t="str">
        <f>IF([1]Sheet1!BE195="","",[1]Sheet1!BE195)</f>
        <v/>
      </c>
      <c r="BE195" t="str">
        <f>IF([1]Sheet1!BF195="","",[1]Sheet1!BF195)</f>
        <v/>
      </c>
      <c r="BF195" t="str">
        <f>IF([1]Sheet1!BG195="","",[1]Sheet1!BG195)</f>
        <v/>
      </c>
      <c r="BG195" t="str">
        <f>IF([1]Sheet1!BH195="","",[1]Sheet1!BH195)</f>
        <v/>
      </c>
      <c r="BH195" t="str">
        <f>IF([1]Sheet1!BI195="","",[1]Sheet1!BI195)</f>
        <v/>
      </c>
      <c r="BI195" t="str">
        <f>IF([1]Sheet1!BJ195="","",[1]Sheet1!BJ195)</f>
        <v/>
      </c>
      <c r="BJ195" t="str">
        <f>IF([1]Sheet1!BK195="","",[1]Sheet1!BK195)</f>
        <v/>
      </c>
      <c r="BK195" t="str">
        <f>IF([1]Sheet1!BL195="","",[1]Sheet1!BL195)</f>
        <v/>
      </c>
      <c r="BL195" t="str">
        <f>IF([1]Sheet1!BM195="","",[1]Sheet1!BM195)</f>
        <v/>
      </c>
      <c r="BM195" t="str">
        <f>IF([1]Sheet1!BN195="","",[1]Sheet1!BN195)</f>
        <v/>
      </c>
      <c r="BN195" t="str">
        <f>IF([1]Sheet1!BO195="","",[1]Sheet1!BO195)</f>
        <v/>
      </c>
      <c r="BO195" t="str">
        <f>IF([1]Sheet1!BP195="","",[1]Sheet1!BP195)</f>
        <v/>
      </c>
      <c r="BP195" t="str">
        <f>IF([1]Sheet1!BQ195="","",[1]Sheet1!BQ195)</f>
        <v/>
      </c>
      <c r="BQ195" t="str">
        <f>IF([1]Sheet1!BR195="","",[1]Sheet1!BR195)</f>
        <v/>
      </c>
      <c r="BR195" t="str">
        <f>IF([1]Sheet1!BS195="","",[1]Sheet1!BS195)</f>
        <v/>
      </c>
      <c r="BS195" t="str">
        <f>IF([1]Sheet1!BT195="","",[1]Sheet1!BT195)</f>
        <v/>
      </c>
      <c r="BT195" t="str">
        <f>IF([1]Sheet1!BU195="","",[1]Sheet1!BU195)</f>
        <v/>
      </c>
      <c r="BU195" t="str">
        <f>IF([1]Sheet1!BV195="","",[1]Sheet1!BV195)</f>
        <v/>
      </c>
      <c r="BV195" t="str">
        <f>IF([1]Sheet1!BW195="","",[1]Sheet1!BW195)</f>
        <v/>
      </c>
      <c r="BW195" t="str">
        <f>IF([1]Sheet1!BX195="","",[1]Sheet1!BX195)</f>
        <v/>
      </c>
      <c r="BX195" t="str">
        <f>IF([1]Sheet1!BY195="","",[1]Sheet1!BY195)</f>
        <v/>
      </c>
      <c r="BY195" t="str">
        <f>IF([1]Sheet1!BZ195="","",[1]Sheet1!BZ195)</f>
        <v/>
      </c>
      <c r="BZ195" t="str">
        <f>IF([1]Sheet1!CA195="","",[1]Sheet1!CA195)</f>
        <v/>
      </c>
      <c r="CA195" t="str">
        <f>IF([1]Sheet1!CB195="","",[1]Sheet1!CB195)</f>
        <v/>
      </c>
      <c r="CB195" t="str">
        <f>IF([1]Sheet1!CC195="","",[1]Sheet1!CC195)</f>
        <v/>
      </c>
      <c r="CC195" t="str">
        <f>IF([1]Sheet1!CD195="","",[1]Sheet1!CD195)</f>
        <v/>
      </c>
      <c r="CD195" t="str">
        <f>IF([1]Sheet1!CE195="","",[1]Sheet1!CE195)</f>
        <v/>
      </c>
      <c r="CE195" t="str">
        <f>IF([1]Sheet1!CF195="","",[1]Sheet1!CF195)</f>
        <v/>
      </c>
      <c r="CF195" t="str">
        <f>IF([1]Sheet1!CG195="","",[1]Sheet1!CG195)</f>
        <v/>
      </c>
      <c r="CG195" t="str">
        <f>IF([1]Sheet1!CH195="","",[1]Sheet1!CH195)</f>
        <v/>
      </c>
      <c r="CH195" t="str">
        <f>IF([1]Sheet1!CI195="","",[1]Sheet1!CI195)</f>
        <v/>
      </c>
      <c r="CI195" t="str">
        <f>IF([1]Sheet1!CJ195="","",[1]Sheet1!CJ195)</f>
        <v/>
      </c>
      <c r="CJ195" t="str">
        <f>IF([1]Sheet1!CK195="","",[1]Sheet1!CK195)</f>
        <v/>
      </c>
      <c r="CK195" t="str">
        <f>IF([1]Sheet1!CL195="","",[1]Sheet1!CL195)</f>
        <v/>
      </c>
      <c r="CL195" t="str">
        <f>IF([1]Sheet1!CM195="","",[1]Sheet1!CM195)</f>
        <v/>
      </c>
      <c r="CM195" t="str">
        <f>IF([1]Sheet1!CN195="","",[1]Sheet1!CN195)</f>
        <v/>
      </c>
      <c r="CN195" t="str">
        <f>IF([1]Sheet1!CO195="","",[1]Sheet1!CO195)</f>
        <v/>
      </c>
      <c r="CO195" t="str">
        <f>IF([1]Sheet1!CP195="","",[1]Sheet1!CP195)</f>
        <v/>
      </c>
      <c r="CP195" t="str">
        <f>IF([1]Sheet1!CQ195="","",[1]Sheet1!CQ195)</f>
        <v/>
      </c>
      <c r="CQ195" t="str">
        <f>IF([1]Sheet1!CR195="","",[1]Sheet1!CR195)</f>
        <v/>
      </c>
      <c r="CR195" t="str">
        <f>IF([1]Sheet1!CS195="","",[1]Sheet1!CS195)</f>
        <v/>
      </c>
      <c r="CS195" t="str">
        <f>IF([1]Sheet1!CT195="","",[1]Sheet1!CT195)</f>
        <v/>
      </c>
      <c r="CT195" t="str">
        <f>IF([1]Sheet1!CU195="","",[1]Sheet1!CU195)</f>
        <v/>
      </c>
      <c r="CU195" t="str">
        <f>IF([1]Sheet1!CV195="","",[1]Sheet1!CV195)</f>
        <v/>
      </c>
      <c r="CV195" t="str">
        <f>IF([1]Sheet1!CW195="","",[1]Sheet1!CW195)</f>
        <v/>
      </c>
      <c r="CW195" t="str">
        <f>IF([1]Sheet1!CX195="","",[1]Sheet1!CX195)</f>
        <v/>
      </c>
      <c r="CX195" t="str">
        <f>IF([1]Sheet1!CY195="","",[1]Sheet1!CY195)</f>
        <v/>
      </c>
      <c r="CY195" t="str">
        <f>IF([1]Sheet1!CZ195="","",[1]Sheet1!CZ195)</f>
        <v/>
      </c>
      <c r="CZ195" t="str">
        <f>IF([1]Sheet1!DA195="","",[1]Sheet1!DA195)</f>
        <v/>
      </c>
      <c r="DA195" t="str">
        <f>IF([1]Sheet1!DB195="","",[1]Sheet1!DB195)</f>
        <v/>
      </c>
      <c r="DB195" t="str">
        <f>IF([1]Sheet1!DC195="","",[1]Sheet1!DC195)</f>
        <v/>
      </c>
      <c r="DC195" t="str">
        <f t="shared" ref="DC195:DC220" si="12">IF(A195="","",AND(BJ195,CT195="BULLISH_ALIGNMENT",CU195="BULLISH_ALIGNMENT",CV195="BULLISH",CS195))</f>
        <v/>
      </c>
      <c r="DD195" t="str">
        <f t="shared" ref="DD195:DD220" si="13">IF(A195="","",AND(BJ195,CT195="BEARISH_ALIGNMENT",CU195="BEARISH_ALIGNMENT",CV195="BEARISH",CS195))</f>
        <v/>
      </c>
      <c r="DE195" t="str">
        <f t="shared" ref="DE195:DE220" si="14">IF(A195="","",AND(BJ195,CT195="BULLISH_ALIGNMENT",CU195="BULLISH_ALIGNMENT",CV195="BULLISH",CS195,CM195="Buy",CN195="LAST_LOSER"))</f>
        <v/>
      </c>
      <c r="DF195" t="str">
        <f t="shared" ref="DF195:DF220" si="15">IF(A195="","",AND(BJ195,CT195="BEARISH_ALIGNMENT",CU195="BEARISH_ALIGNMENT",CV195="BEARISH",CS195,CM195="Sell",CN195="LAST_LOSER"))</f>
        <v/>
      </c>
      <c r="DG195" t="str">
        <f>IF([1]Sheet1!DH195="","",[1]Sheet1!DH195)</f>
        <v/>
      </c>
    </row>
    <row r="196" spans="1:111" x14ac:dyDescent="0.25">
      <c r="A196" t="str">
        <f>IF([1]Sheet1!B196="","",[1]Sheet1!B196)</f>
        <v/>
      </c>
      <c r="B196" t="str">
        <f>IF([1]Sheet1!C196="","",[1]Sheet1!C196)</f>
        <v/>
      </c>
      <c r="C196" t="str">
        <f>IF([1]Sheet1!D196="","",[1]Sheet1!D196)</f>
        <v/>
      </c>
      <c r="D196" t="str">
        <f>IF([1]Sheet1!E196="","",[1]Sheet1!E196)</f>
        <v/>
      </c>
      <c r="E196" t="str">
        <f>IF([1]Sheet1!F196="","",[1]Sheet1!F196)</f>
        <v/>
      </c>
      <c r="F196" t="str">
        <f>IF([1]Sheet1!G196="","",[1]Sheet1!G196)</f>
        <v/>
      </c>
      <c r="G196" t="str">
        <f>IF([1]Sheet1!H196="","",[1]Sheet1!H196)</f>
        <v/>
      </c>
      <c r="H196" t="str">
        <f>IF([1]Sheet1!I196="","",[1]Sheet1!I196)</f>
        <v/>
      </c>
      <c r="I196" t="str">
        <f>IF([1]Sheet1!J196="","",[1]Sheet1!J196)</f>
        <v/>
      </c>
      <c r="J196" t="str">
        <f>IF([1]Sheet1!K196="","",[1]Sheet1!K196)</f>
        <v/>
      </c>
      <c r="K196" t="str">
        <f>IF([1]Sheet1!L196="","",[1]Sheet1!L196)</f>
        <v/>
      </c>
      <c r="L196" t="str">
        <f>IF([1]Sheet1!M196="","",[1]Sheet1!M196)</f>
        <v/>
      </c>
      <c r="M196" t="str">
        <f>IF([1]Sheet1!N196="","",[1]Sheet1!N196)</f>
        <v/>
      </c>
      <c r="N196" t="str">
        <f>IF([1]Sheet1!O196="","",[1]Sheet1!O196)</f>
        <v/>
      </c>
      <c r="O196" t="str">
        <f>IF([1]Sheet1!P196="","",[1]Sheet1!P196)</f>
        <v/>
      </c>
      <c r="P196" t="str">
        <f>IF([1]Sheet1!Q196="","",[1]Sheet1!Q196)</f>
        <v/>
      </c>
      <c r="Q196" t="str">
        <f>IF([1]Sheet1!R196="","",[1]Sheet1!R196)</f>
        <v/>
      </c>
      <c r="R196" t="str">
        <f>IF([1]Sheet1!S196="","",[1]Sheet1!S196)</f>
        <v/>
      </c>
      <c r="S196" t="str">
        <f>IF([1]Sheet1!T196="","",[1]Sheet1!T196)</f>
        <v/>
      </c>
      <c r="T196" t="str">
        <f>IF([1]Sheet1!U196="","",[1]Sheet1!U196)</f>
        <v/>
      </c>
      <c r="U196" t="str">
        <f>IF([1]Sheet1!V196="","",[1]Sheet1!V196)</f>
        <v/>
      </c>
      <c r="V196" t="str">
        <f>IF([1]Sheet1!W196="","",[1]Sheet1!W196)</f>
        <v/>
      </c>
      <c r="W196" t="str">
        <f>IF([1]Sheet1!X196="","",[1]Sheet1!X196)</f>
        <v/>
      </c>
      <c r="X196" t="str">
        <f>IF([1]Sheet1!Y196="","",[1]Sheet1!Y196)</f>
        <v/>
      </c>
      <c r="Y196" t="str">
        <f>IF([1]Sheet1!Z196="","",[1]Sheet1!Z196)</f>
        <v/>
      </c>
      <c r="Z196" t="str">
        <f>IF([1]Sheet1!AA196="","",[1]Sheet1!AA196)</f>
        <v/>
      </c>
      <c r="AA196" t="str">
        <f>IF([1]Sheet1!AB196="","",[1]Sheet1!AB196)</f>
        <v/>
      </c>
      <c r="AB196" t="str">
        <f>IF([1]Sheet1!AC196="","",[1]Sheet1!AC196)</f>
        <v/>
      </c>
      <c r="AC196" t="str">
        <f>IF([1]Sheet1!AD196="","",[1]Sheet1!AD196)</f>
        <v/>
      </c>
      <c r="AD196" t="str">
        <f>IF([1]Sheet1!AE196="","",[1]Sheet1!AE196)</f>
        <v/>
      </c>
      <c r="AE196" t="str">
        <f>IF([1]Sheet1!AF196="","",[1]Sheet1!AF196)</f>
        <v/>
      </c>
      <c r="AF196" t="str">
        <f>IF([1]Sheet1!AG196="","",[1]Sheet1!AG196)</f>
        <v/>
      </c>
      <c r="AG196" t="str">
        <f>IF([1]Sheet1!AH196="","",[1]Sheet1!AH196)</f>
        <v/>
      </c>
      <c r="AH196" t="str">
        <f>IF([1]Sheet1!AI196="","",[1]Sheet1!AI196)</f>
        <v/>
      </c>
      <c r="AI196" t="str">
        <f>IF([1]Sheet1!AJ196="","",[1]Sheet1!AJ196)</f>
        <v/>
      </c>
      <c r="AJ196" t="str">
        <f>IF([1]Sheet1!AK196="","",[1]Sheet1!AK196)</f>
        <v/>
      </c>
      <c r="AK196" t="str">
        <f>IF([1]Sheet1!AL196="","",[1]Sheet1!AL196)</f>
        <v/>
      </c>
      <c r="AL196" t="str">
        <f>IF([1]Sheet1!AM196="","",[1]Sheet1!AM196)</f>
        <v/>
      </c>
      <c r="AM196" t="str">
        <f>IF([1]Sheet1!AN196="","",[1]Sheet1!AN196)</f>
        <v/>
      </c>
      <c r="AN196" t="str">
        <f>IF([1]Sheet1!AO196="","",[1]Sheet1!AO196)</f>
        <v/>
      </c>
      <c r="AO196" t="str">
        <f>IF([1]Sheet1!AP196="","",[1]Sheet1!AP196)</f>
        <v/>
      </c>
      <c r="AP196" t="str">
        <f>IF([1]Sheet1!AQ196="","",[1]Sheet1!AQ196)</f>
        <v/>
      </c>
      <c r="AQ196" t="str">
        <f>IF([1]Sheet1!AR196="","",[1]Sheet1!AR196)</f>
        <v/>
      </c>
      <c r="AR196" t="str">
        <f>IF([1]Sheet1!AS196="","",[1]Sheet1!AS196)</f>
        <v/>
      </c>
      <c r="AS196" t="str">
        <f>IF([1]Sheet1!AT196="","",[1]Sheet1!AT196)</f>
        <v/>
      </c>
      <c r="AT196" t="str">
        <f>IF([1]Sheet1!AU196="","",[1]Sheet1!AU196)</f>
        <v/>
      </c>
      <c r="AU196" t="str">
        <f>IF([1]Sheet1!AV196="","",[1]Sheet1!AV196)</f>
        <v/>
      </c>
      <c r="AV196" t="str">
        <f>IF([1]Sheet1!AW196="","",[1]Sheet1!AW196)</f>
        <v/>
      </c>
      <c r="AW196" t="str">
        <f>IF([1]Sheet1!AX196="","",[1]Sheet1!AX196)</f>
        <v/>
      </c>
      <c r="AX196" t="str">
        <f>IF([1]Sheet1!AY196="","",[1]Sheet1!AY196)</f>
        <v/>
      </c>
      <c r="AY196" t="str">
        <f>IF([1]Sheet1!AZ196="","",[1]Sheet1!AZ196)</f>
        <v/>
      </c>
      <c r="AZ196" t="str">
        <f>IF([1]Sheet1!BA196="","",[1]Sheet1!BA196)</f>
        <v/>
      </c>
      <c r="BA196" t="str">
        <f>IF([1]Sheet1!BB196="","",[1]Sheet1!BB196)</f>
        <v/>
      </c>
      <c r="BB196" t="str">
        <f>IF([1]Sheet1!BC196="","",[1]Sheet1!BC196)</f>
        <v/>
      </c>
      <c r="BC196" t="str">
        <f>IF([1]Sheet1!BD196="","",[1]Sheet1!BD196)</f>
        <v/>
      </c>
      <c r="BD196" t="str">
        <f>IF([1]Sheet1!BE196="","",[1]Sheet1!BE196)</f>
        <v/>
      </c>
      <c r="BE196" t="str">
        <f>IF([1]Sheet1!BF196="","",[1]Sheet1!BF196)</f>
        <v/>
      </c>
      <c r="BF196" t="str">
        <f>IF([1]Sheet1!BG196="","",[1]Sheet1!BG196)</f>
        <v/>
      </c>
      <c r="BG196" t="str">
        <f>IF([1]Sheet1!BH196="","",[1]Sheet1!BH196)</f>
        <v/>
      </c>
      <c r="BH196" t="str">
        <f>IF([1]Sheet1!BI196="","",[1]Sheet1!BI196)</f>
        <v/>
      </c>
      <c r="BI196" t="str">
        <f>IF([1]Sheet1!BJ196="","",[1]Sheet1!BJ196)</f>
        <v/>
      </c>
      <c r="BJ196" t="str">
        <f>IF([1]Sheet1!BK196="","",[1]Sheet1!BK196)</f>
        <v/>
      </c>
      <c r="BK196" t="str">
        <f>IF([1]Sheet1!BL196="","",[1]Sheet1!BL196)</f>
        <v/>
      </c>
      <c r="BL196" t="str">
        <f>IF([1]Sheet1!BM196="","",[1]Sheet1!BM196)</f>
        <v/>
      </c>
      <c r="BM196" t="str">
        <f>IF([1]Sheet1!BN196="","",[1]Sheet1!BN196)</f>
        <v/>
      </c>
      <c r="BN196" t="str">
        <f>IF([1]Sheet1!BO196="","",[1]Sheet1!BO196)</f>
        <v/>
      </c>
      <c r="BO196" t="str">
        <f>IF([1]Sheet1!BP196="","",[1]Sheet1!BP196)</f>
        <v/>
      </c>
      <c r="BP196" t="str">
        <f>IF([1]Sheet1!BQ196="","",[1]Sheet1!BQ196)</f>
        <v/>
      </c>
      <c r="BQ196" t="str">
        <f>IF([1]Sheet1!BR196="","",[1]Sheet1!BR196)</f>
        <v/>
      </c>
      <c r="BR196" t="str">
        <f>IF([1]Sheet1!BS196="","",[1]Sheet1!BS196)</f>
        <v/>
      </c>
      <c r="BS196" t="str">
        <f>IF([1]Sheet1!BT196="","",[1]Sheet1!BT196)</f>
        <v/>
      </c>
      <c r="BT196" t="str">
        <f>IF([1]Sheet1!BU196="","",[1]Sheet1!BU196)</f>
        <v/>
      </c>
      <c r="BU196" t="str">
        <f>IF([1]Sheet1!BV196="","",[1]Sheet1!BV196)</f>
        <v/>
      </c>
      <c r="BV196" t="str">
        <f>IF([1]Sheet1!BW196="","",[1]Sheet1!BW196)</f>
        <v/>
      </c>
      <c r="BW196" t="str">
        <f>IF([1]Sheet1!BX196="","",[1]Sheet1!BX196)</f>
        <v/>
      </c>
      <c r="BX196" t="str">
        <f>IF([1]Sheet1!BY196="","",[1]Sheet1!BY196)</f>
        <v/>
      </c>
      <c r="BY196" t="str">
        <f>IF([1]Sheet1!BZ196="","",[1]Sheet1!BZ196)</f>
        <v/>
      </c>
      <c r="BZ196" t="str">
        <f>IF([1]Sheet1!CA196="","",[1]Sheet1!CA196)</f>
        <v/>
      </c>
      <c r="CA196" t="str">
        <f>IF([1]Sheet1!CB196="","",[1]Sheet1!CB196)</f>
        <v/>
      </c>
      <c r="CB196" t="str">
        <f>IF([1]Sheet1!CC196="","",[1]Sheet1!CC196)</f>
        <v/>
      </c>
      <c r="CC196" t="str">
        <f>IF([1]Sheet1!CD196="","",[1]Sheet1!CD196)</f>
        <v/>
      </c>
      <c r="CD196" t="str">
        <f>IF([1]Sheet1!CE196="","",[1]Sheet1!CE196)</f>
        <v/>
      </c>
      <c r="CE196" t="str">
        <f>IF([1]Sheet1!CF196="","",[1]Sheet1!CF196)</f>
        <v/>
      </c>
      <c r="CF196" t="str">
        <f>IF([1]Sheet1!CG196="","",[1]Sheet1!CG196)</f>
        <v/>
      </c>
      <c r="CG196" t="str">
        <f>IF([1]Sheet1!CH196="","",[1]Sheet1!CH196)</f>
        <v/>
      </c>
      <c r="CH196" t="str">
        <f>IF([1]Sheet1!CI196="","",[1]Sheet1!CI196)</f>
        <v/>
      </c>
      <c r="CI196" t="str">
        <f>IF([1]Sheet1!CJ196="","",[1]Sheet1!CJ196)</f>
        <v/>
      </c>
      <c r="CJ196" t="str">
        <f>IF([1]Sheet1!CK196="","",[1]Sheet1!CK196)</f>
        <v/>
      </c>
      <c r="CK196" t="str">
        <f>IF([1]Sheet1!CL196="","",[1]Sheet1!CL196)</f>
        <v/>
      </c>
      <c r="CL196" t="str">
        <f>IF([1]Sheet1!CM196="","",[1]Sheet1!CM196)</f>
        <v/>
      </c>
      <c r="CM196" t="str">
        <f>IF([1]Sheet1!CN196="","",[1]Sheet1!CN196)</f>
        <v/>
      </c>
      <c r="CN196" t="str">
        <f>IF([1]Sheet1!CO196="","",[1]Sheet1!CO196)</f>
        <v/>
      </c>
      <c r="CO196" t="str">
        <f>IF([1]Sheet1!CP196="","",[1]Sheet1!CP196)</f>
        <v/>
      </c>
      <c r="CP196" t="str">
        <f>IF([1]Sheet1!CQ196="","",[1]Sheet1!CQ196)</f>
        <v/>
      </c>
      <c r="CQ196" t="str">
        <f>IF([1]Sheet1!CR196="","",[1]Sheet1!CR196)</f>
        <v/>
      </c>
      <c r="CR196" t="str">
        <f>IF([1]Sheet1!CS196="","",[1]Sheet1!CS196)</f>
        <v/>
      </c>
      <c r="CS196" t="str">
        <f>IF([1]Sheet1!CT196="","",[1]Sheet1!CT196)</f>
        <v/>
      </c>
      <c r="CT196" t="str">
        <f>IF([1]Sheet1!CU196="","",[1]Sheet1!CU196)</f>
        <v/>
      </c>
      <c r="CU196" t="str">
        <f>IF([1]Sheet1!CV196="","",[1]Sheet1!CV196)</f>
        <v/>
      </c>
      <c r="CV196" t="str">
        <f>IF([1]Sheet1!CW196="","",[1]Sheet1!CW196)</f>
        <v/>
      </c>
      <c r="CW196" t="str">
        <f>IF([1]Sheet1!CX196="","",[1]Sheet1!CX196)</f>
        <v/>
      </c>
      <c r="CX196" t="str">
        <f>IF([1]Sheet1!CY196="","",[1]Sheet1!CY196)</f>
        <v/>
      </c>
      <c r="CY196" t="str">
        <f>IF([1]Sheet1!CZ196="","",[1]Sheet1!CZ196)</f>
        <v/>
      </c>
      <c r="CZ196" t="str">
        <f>IF([1]Sheet1!DA196="","",[1]Sheet1!DA196)</f>
        <v/>
      </c>
      <c r="DA196" t="str">
        <f>IF([1]Sheet1!DB196="","",[1]Sheet1!DB196)</f>
        <v/>
      </c>
      <c r="DB196" t="str">
        <f>IF([1]Sheet1!DC196="","",[1]Sheet1!DC196)</f>
        <v/>
      </c>
      <c r="DC196" t="str">
        <f t="shared" si="12"/>
        <v/>
      </c>
      <c r="DD196" t="str">
        <f t="shared" si="13"/>
        <v/>
      </c>
      <c r="DE196" t="str">
        <f t="shared" si="14"/>
        <v/>
      </c>
      <c r="DF196" t="str">
        <f t="shared" si="15"/>
        <v/>
      </c>
      <c r="DG196" t="str">
        <f>IF([1]Sheet1!DH196="","",[1]Sheet1!DH196)</f>
        <v/>
      </c>
    </row>
    <row r="197" spans="1:111" x14ac:dyDescent="0.25">
      <c r="A197" t="str">
        <f>IF([1]Sheet1!B197="","",[1]Sheet1!B197)</f>
        <v/>
      </c>
      <c r="B197" t="str">
        <f>IF([1]Sheet1!C197="","",[1]Sheet1!C197)</f>
        <v/>
      </c>
      <c r="C197" t="str">
        <f>IF([1]Sheet1!D197="","",[1]Sheet1!D197)</f>
        <v/>
      </c>
      <c r="D197" t="str">
        <f>IF([1]Sheet1!E197="","",[1]Sheet1!E197)</f>
        <v/>
      </c>
      <c r="E197" t="str">
        <f>IF([1]Sheet1!F197="","",[1]Sheet1!F197)</f>
        <v/>
      </c>
      <c r="F197" t="str">
        <f>IF([1]Sheet1!G197="","",[1]Sheet1!G197)</f>
        <v/>
      </c>
      <c r="G197" t="str">
        <f>IF([1]Sheet1!H197="","",[1]Sheet1!H197)</f>
        <v/>
      </c>
      <c r="H197" t="str">
        <f>IF([1]Sheet1!I197="","",[1]Sheet1!I197)</f>
        <v/>
      </c>
      <c r="I197" t="str">
        <f>IF([1]Sheet1!J197="","",[1]Sheet1!J197)</f>
        <v/>
      </c>
      <c r="J197" t="str">
        <f>IF([1]Sheet1!K197="","",[1]Sheet1!K197)</f>
        <v/>
      </c>
      <c r="K197" t="str">
        <f>IF([1]Sheet1!L197="","",[1]Sheet1!L197)</f>
        <v/>
      </c>
      <c r="L197" t="str">
        <f>IF([1]Sheet1!M197="","",[1]Sheet1!M197)</f>
        <v/>
      </c>
      <c r="M197" t="str">
        <f>IF([1]Sheet1!N197="","",[1]Sheet1!N197)</f>
        <v/>
      </c>
      <c r="N197" t="str">
        <f>IF([1]Sheet1!O197="","",[1]Sheet1!O197)</f>
        <v/>
      </c>
      <c r="O197" t="str">
        <f>IF([1]Sheet1!P197="","",[1]Sheet1!P197)</f>
        <v/>
      </c>
      <c r="P197" t="str">
        <f>IF([1]Sheet1!Q197="","",[1]Sheet1!Q197)</f>
        <v/>
      </c>
      <c r="Q197" t="str">
        <f>IF([1]Sheet1!R197="","",[1]Sheet1!R197)</f>
        <v/>
      </c>
      <c r="R197" t="str">
        <f>IF([1]Sheet1!S197="","",[1]Sheet1!S197)</f>
        <v/>
      </c>
      <c r="S197" t="str">
        <f>IF([1]Sheet1!T197="","",[1]Sheet1!T197)</f>
        <v/>
      </c>
      <c r="T197" t="str">
        <f>IF([1]Sheet1!U197="","",[1]Sheet1!U197)</f>
        <v/>
      </c>
      <c r="U197" t="str">
        <f>IF([1]Sheet1!V197="","",[1]Sheet1!V197)</f>
        <v/>
      </c>
      <c r="V197" t="str">
        <f>IF([1]Sheet1!W197="","",[1]Sheet1!W197)</f>
        <v/>
      </c>
      <c r="W197" t="str">
        <f>IF([1]Sheet1!X197="","",[1]Sheet1!X197)</f>
        <v/>
      </c>
      <c r="X197" t="str">
        <f>IF([1]Sheet1!Y197="","",[1]Sheet1!Y197)</f>
        <v/>
      </c>
      <c r="Y197" t="str">
        <f>IF([1]Sheet1!Z197="","",[1]Sheet1!Z197)</f>
        <v/>
      </c>
      <c r="Z197" t="str">
        <f>IF([1]Sheet1!AA197="","",[1]Sheet1!AA197)</f>
        <v/>
      </c>
      <c r="AA197" t="str">
        <f>IF([1]Sheet1!AB197="","",[1]Sheet1!AB197)</f>
        <v/>
      </c>
      <c r="AB197" t="str">
        <f>IF([1]Sheet1!AC197="","",[1]Sheet1!AC197)</f>
        <v/>
      </c>
      <c r="AC197" t="str">
        <f>IF([1]Sheet1!AD197="","",[1]Sheet1!AD197)</f>
        <v/>
      </c>
      <c r="AD197" t="str">
        <f>IF([1]Sheet1!AE197="","",[1]Sheet1!AE197)</f>
        <v/>
      </c>
      <c r="AE197" t="str">
        <f>IF([1]Sheet1!AF197="","",[1]Sheet1!AF197)</f>
        <v/>
      </c>
      <c r="AF197" t="str">
        <f>IF([1]Sheet1!AG197="","",[1]Sheet1!AG197)</f>
        <v/>
      </c>
      <c r="AG197" t="str">
        <f>IF([1]Sheet1!AH197="","",[1]Sheet1!AH197)</f>
        <v/>
      </c>
      <c r="AH197" t="str">
        <f>IF([1]Sheet1!AI197="","",[1]Sheet1!AI197)</f>
        <v/>
      </c>
      <c r="AI197" t="str">
        <f>IF([1]Sheet1!AJ197="","",[1]Sheet1!AJ197)</f>
        <v/>
      </c>
      <c r="AJ197" t="str">
        <f>IF([1]Sheet1!AK197="","",[1]Sheet1!AK197)</f>
        <v/>
      </c>
      <c r="AK197" t="str">
        <f>IF([1]Sheet1!AL197="","",[1]Sheet1!AL197)</f>
        <v/>
      </c>
      <c r="AL197" t="str">
        <f>IF([1]Sheet1!AM197="","",[1]Sheet1!AM197)</f>
        <v/>
      </c>
      <c r="AM197" t="str">
        <f>IF([1]Sheet1!AN197="","",[1]Sheet1!AN197)</f>
        <v/>
      </c>
      <c r="AN197" t="str">
        <f>IF([1]Sheet1!AO197="","",[1]Sheet1!AO197)</f>
        <v/>
      </c>
      <c r="AO197" t="str">
        <f>IF([1]Sheet1!AP197="","",[1]Sheet1!AP197)</f>
        <v/>
      </c>
      <c r="AP197" t="str">
        <f>IF([1]Sheet1!AQ197="","",[1]Sheet1!AQ197)</f>
        <v/>
      </c>
      <c r="AQ197" t="str">
        <f>IF([1]Sheet1!AR197="","",[1]Sheet1!AR197)</f>
        <v/>
      </c>
      <c r="AR197" t="str">
        <f>IF([1]Sheet1!AS197="","",[1]Sheet1!AS197)</f>
        <v/>
      </c>
      <c r="AS197" t="str">
        <f>IF([1]Sheet1!AT197="","",[1]Sheet1!AT197)</f>
        <v/>
      </c>
      <c r="AT197" t="str">
        <f>IF([1]Sheet1!AU197="","",[1]Sheet1!AU197)</f>
        <v/>
      </c>
      <c r="AU197" t="str">
        <f>IF([1]Sheet1!AV197="","",[1]Sheet1!AV197)</f>
        <v/>
      </c>
      <c r="AV197" t="str">
        <f>IF([1]Sheet1!AW197="","",[1]Sheet1!AW197)</f>
        <v/>
      </c>
      <c r="AW197" t="str">
        <f>IF([1]Sheet1!AX197="","",[1]Sheet1!AX197)</f>
        <v/>
      </c>
      <c r="AX197" t="str">
        <f>IF([1]Sheet1!AY197="","",[1]Sheet1!AY197)</f>
        <v/>
      </c>
      <c r="AY197" t="str">
        <f>IF([1]Sheet1!AZ197="","",[1]Sheet1!AZ197)</f>
        <v/>
      </c>
      <c r="AZ197" t="str">
        <f>IF([1]Sheet1!BA197="","",[1]Sheet1!BA197)</f>
        <v/>
      </c>
      <c r="BA197" t="str">
        <f>IF([1]Sheet1!BB197="","",[1]Sheet1!BB197)</f>
        <v/>
      </c>
      <c r="BB197" t="str">
        <f>IF([1]Sheet1!BC197="","",[1]Sheet1!BC197)</f>
        <v/>
      </c>
      <c r="BC197" t="str">
        <f>IF([1]Sheet1!BD197="","",[1]Sheet1!BD197)</f>
        <v/>
      </c>
      <c r="BD197" t="str">
        <f>IF([1]Sheet1!BE197="","",[1]Sheet1!BE197)</f>
        <v/>
      </c>
      <c r="BE197" t="str">
        <f>IF([1]Sheet1!BF197="","",[1]Sheet1!BF197)</f>
        <v/>
      </c>
      <c r="BF197" t="str">
        <f>IF([1]Sheet1!BG197="","",[1]Sheet1!BG197)</f>
        <v/>
      </c>
      <c r="BG197" t="str">
        <f>IF([1]Sheet1!BH197="","",[1]Sheet1!BH197)</f>
        <v/>
      </c>
      <c r="BH197" t="str">
        <f>IF([1]Sheet1!BI197="","",[1]Sheet1!BI197)</f>
        <v/>
      </c>
      <c r="BI197" t="str">
        <f>IF([1]Sheet1!BJ197="","",[1]Sheet1!BJ197)</f>
        <v/>
      </c>
      <c r="BJ197" t="str">
        <f>IF([1]Sheet1!BK197="","",[1]Sheet1!BK197)</f>
        <v/>
      </c>
      <c r="BK197" t="str">
        <f>IF([1]Sheet1!BL197="","",[1]Sheet1!BL197)</f>
        <v/>
      </c>
      <c r="BL197" t="str">
        <f>IF([1]Sheet1!BM197="","",[1]Sheet1!BM197)</f>
        <v/>
      </c>
      <c r="BM197" t="str">
        <f>IF([1]Sheet1!BN197="","",[1]Sheet1!BN197)</f>
        <v/>
      </c>
      <c r="BN197" t="str">
        <f>IF([1]Sheet1!BO197="","",[1]Sheet1!BO197)</f>
        <v/>
      </c>
      <c r="BO197" t="str">
        <f>IF([1]Sheet1!BP197="","",[1]Sheet1!BP197)</f>
        <v/>
      </c>
      <c r="BP197" t="str">
        <f>IF([1]Sheet1!BQ197="","",[1]Sheet1!BQ197)</f>
        <v/>
      </c>
      <c r="BQ197" t="str">
        <f>IF([1]Sheet1!BR197="","",[1]Sheet1!BR197)</f>
        <v/>
      </c>
      <c r="BR197" t="str">
        <f>IF([1]Sheet1!BS197="","",[1]Sheet1!BS197)</f>
        <v/>
      </c>
      <c r="BS197" t="str">
        <f>IF([1]Sheet1!BT197="","",[1]Sheet1!BT197)</f>
        <v/>
      </c>
      <c r="BT197" t="str">
        <f>IF([1]Sheet1!BU197="","",[1]Sheet1!BU197)</f>
        <v/>
      </c>
      <c r="BU197" t="str">
        <f>IF([1]Sheet1!BV197="","",[1]Sheet1!BV197)</f>
        <v/>
      </c>
      <c r="BV197" t="str">
        <f>IF([1]Sheet1!BW197="","",[1]Sheet1!BW197)</f>
        <v/>
      </c>
      <c r="BW197" t="str">
        <f>IF([1]Sheet1!BX197="","",[1]Sheet1!BX197)</f>
        <v/>
      </c>
      <c r="BX197" t="str">
        <f>IF([1]Sheet1!BY197="","",[1]Sheet1!BY197)</f>
        <v/>
      </c>
      <c r="BY197" t="str">
        <f>IF([1]Sheet1!BZ197="","",[1]Sheet1!BZ197)</f>
        <v/>
      </c>
      <c r="BZ197" t="str">
        <f>IF([1]Sheet1!CA197="","",[1]Sheet1!CA197)</f>
        <v/>
      </c>
      <c r="CA197" t="str">
        <f>IF([1]Sheet1!CB197="","",[1]Sheet1!CB197)</f>
        <v/>
      </c>
      <c r="CB197" t="str">
        <f>IF([1]Sheet1!CC197="","",[1]Sheet1!CC197)</f>
        <v/>
      </c>
      <c r="CC197" t="str">
        <f>IF([1]Sheet1!CD197="","",[1]Sheet1!CD197)</f>
        <v/>
      </c>
      <c r="CD197" t="str">
        <f>IF([1]Sheet1!CE197="","",[1]Sheet1!CE197)</f>
        <v/>
      </c>
      <c r="CE197" t="str">
        <f>IF([1]Sheet1!CF197="","",[1]Sheet1!CF197)</f>
        <v/>
      </c>
      <c r="CF197" t="str">
        <f>IF([1]Sheet1!CG197="","",[1]Sheet1!CG197)</f>
        <v/>
      </c>
      <c r="CG197" t="str">
        <f>IF([1]Sheet1!CH197="","",[1]Sheet1!CH197)</f>
        <v/>
      </c>
      <c r="CH197" t="str">
        <f>IF([1]Sheet1!CI197="","",[1]Sheet1!CI197)</f>
        <v/>
      </c>
      <c r="CI197" t="str">
        <f>IF([1]Sheet1!CJ197="","",[1]Sheet1!CJ197)</f>
        <v/>
      </c>
      <c r="CJ197" t="str">
        <f>IF([1]Sheet1!CK197="","",[1]Sheet1!CK197)</f>
        <v/>
      </c>
      <c r="CK197" t="str">
        <f>IF([1]Sheet1!CL197="","",[1]Sheet1!CL197)</f>
        <v/>
      </c>
      <c r="CL197" t="str">
        <f>IF([1]Sheet1!CM197="","",[1]Sheet1!CM197)</f>
        <v/>
      </c>
      <c r="CM197" t="str">
        <f>IF([1]Sheet1!CN197="","",[1]Sheet1!CN197)</f>
        <v/>
      </c>
      <c r="CN197" t="str">
        <f>IF([1]Sheet1!CO197="","",[1]Sheet1!CO197)</f>
        <v/>
      </c>
      <c r="CO197" t="str">
        <f>IF([1]Sheet1!CP197="","",[1]Sheet1!CP197)</f>
        <v/>
      </c>
      <c r="CP197" t="str">
        <f>IF([1]Sheet1!CQ197="","",[1]Sheet1!CQ197)</f>
        <v/>
      </c>
      <c r="CQ197" t="str">
        <f>IF([1]Sheet1!CR197="","",[1]Sheet1!CR197)</f>
        <v/>
      </c>
      <c r="CR197" t="str">
        <f>IF([1]Sheet1!CS197="","",[1]Sheet1!CS197)</f>
        <v/>
      </c>
      <c r="CS197" t="str">
        <f>IF([1]Sheet1!CT197="","",[1]Sheet1!CT197)</f>
        <v/>
      </c>
      <c r="CT197" t="str">
        <f>IF([1]Sheet1!CU197="","",[1]Sheet1!CU197)</f>
        <v/>
      </c>
      <c r="CU197" t="str">
        <f>IF([1]Sheet1!CV197="","",[1]Sheet1!CV197)</f>
        <v/>
      </c>
      <c r="CV197" t="str">
        <f>IF([1]Sheet1!CW197="","",[1]Sheet1!CW197)</f>
        <v/>
      </c>
      <c r="CW197" t="str">
        <f>IF([1]Sheet1!CX197="","",[1]Sheet1!CX197)</f>
        <v/>
      </c>
      <c r="CX197" t="str">
        <f>IF([1]Sheet1!CY197="","",[1]Sheet1!CY197)</f>
        <v/>
      </c>
      <c r="CY197" t="str">
        <f>IF([1]Sheet1!CZ197="","",[1]Sheet1!CZ197)</f>
        <v/>
      </c>
      <c r="CZ197" t="str">
        <f>IF([1]Sheet1!DA197="","",[1]Sheet1!DA197)</f>
        <v/>
      </c>
      <c r="DA197" t="str">
        <f>IF([1]Sheet1!DB197="","",[1]Sheet1!DB197)</f>
        <v/>
      </c>
      <c r="DB197" t="str">
        <f>IF([1]Sheet1!DC197="","",[1]Sheet1!DC197)</f>
        <v/>
      </c>
      <c r="DC197" t="str">
        <f t="shared" si="12"/>
        <v/>
      </c>
      <c r="DD197" t="str">
        <f t="shared" si="13"/>
        <v/>
      </c>
      <c r="DE197" t="str">
        <f t="shared" si="14"/>
        <v/>
      </c>
      <c r="DF197" t="str">
        <f t="shared" si="15"/>
        <v/>
      </c>
      <c r="DG197" t="str">
        <f>IF([1]Sheet1!DH197="","",[1]Sheet1!DH197)</f>
        <v/>
      </c>
    </row>
    <row r="198" spans="1:111" x14ac:dyDescent="0.25">
      <c r="A198" t="str">
        <f>IF([1]Sheet1!B198="","",[1]Sheet1!B198)</f>
        <v/>
      </c>
      <c r="B198" t="str">
        <f>IF([1]Sheet1!C198="","",[1]Sheet1!C198)</f>
        <v/>
      </c>
      <c r="C198" t="str">
        <f>IF([1]Sheet1!D198="","",[1]Sheet1!D198)</f>
        <v/>
      </c>
      <c r="D198" t="str">
        <f>IF([1]Sheet1!E198="","",[1]Sheet1!E198)</f>
        <v/>
      </c>
      <c r="E198" t="str">
        <f>IF([1]Sheet1!F198="","",[1]Sheet1!F198)</f>
        <v/>
      </c>
      <c r="F198" t="str">
        <f>IF([1]Sheet1!G198="","",[1]Sheet1!G198)</f>
        <v/>
      </c>
      <c r="G198" t="str">
        <f>IF([1]Sheet1!H198="","",[1]Sheet1!H198)</f>
        <v/>
      </c>
      <c r="H198" t="str">
        <f>IF([1]Sheet1!I198="","",[1]Sheet1!I198)</f>
        <v/>
      </c>
      <c r="I198" t="str">
        <f>IF([1]Sheet1!J198="","",[1]Sheet1!J198)</f>
        <v/>
      </c>
      <c r="J198" t="str">
        <f>IF([1]Sheet1!K198="","",[1]Sheet1!K198)</f>
        <v/>
      </c>
      <c r="K198" t="str">
        <f>IF([1]Sheet1!L198="","",[1]Sheet1!L198)</f>
        <v/>
      </c>
      <c r="L198" t="str">
        <f>IF([1]Sheet1!M198="","",[1]Sheet1!M198)</f>
        <v/>
      </c>
      <c r="M198" t="str">
        <f>IF([1]Sheet1!N198="","",[1]Sheet1!N198)</f>
        <v/>
      </c>
      <c r="N198" t="str">
        <f>IF([1]Sheet1!O198="","",[1]Sheet1!O198)</f>
        <v/>
      </c>
      <c r="O198" t="str">
        <f>IF([1]Sheet1!P198="","",[1]Sheet1!P198)</f>
        <v/>
      </c>
      <c r="P198" t="str">
        <f>IF([1]Sheet1!Q198="","",[1]Sheet1!Q198)</f>
        <v/>
      </c>
      <c r="Q198" t="str">
        <f>IF([1]Sheet1!R198="","",[1]Sheet1!R198)</f>
        <v/>
      </c>
      <c r="R198" t="str">
        <f>IF([1]Sheet1!S198="","",[1]Sheet1!S198)</f>
        <v/>
      </c>
      <c r="S198" t="str">
        <f>IF([1]Sheet1!T198="","",[1]Sheet1!T198)</f>
        <v/>
      </c>
      <c r="T198" t="str">
        <f>IF([1]Sheet1!U198="","",[1]Sheet1!U198)</f>
        <v/>
      </c>
      <c r="U198" t="str">
        <f>IF([1]Sheet1!V198="","",[1]Sheet1!V198)</f>
        <v/>
      </c>
      <c r="V198" t="str">
        <f>IF([1]Sheet1!W198="","",[1]Sheet1!W198)</f>
        <v/>
      </c>
      <c r="W198" t="str">
        <f>IF([1]Sheet1!X198="","",[1]Sheet1!X198)</f>
        <v/>
      </c>
      <c r="X198" t="str">
        <f>IF([1]Sheet1!Y198="","",[1]Sheet1!Y198)</f>
        <v/>
      </c>
      <c r="Y198" t="str">
        <f>IF([1]Sheet1!Z198="","",[1]Sheet1!Z198)</f>
        <v/>
      </c>
      <c r="Z198" t="str">
        <f>IF([1]Sheet1!AA198="","",[1]Sheet1!AA198)</f>
        <v/>
      </c>
      <c r="AA198" t="str">
        <f>IF([1]Sheet1!AB198="","",[1]Sheet1!AB198)</f>
        <v/>
      </c>
      <c r="AB198" t="str">
        <f>IF([1]Sheet1!AC198="","",[1]Sheet1!AC198)</f>
        <v/>
      </c>
      <c r="AC198" t="str">
        <f>IF([1]Sheet1!AD198="","",[1]Sheet1!AD198)</f>
        <v/>
      </c>
      <c r="AD198" t="str">
        <f>IF([1]Sheet1!AE198="","",[1]Sheet1!AE198)</f>
        <v/>
      </c>
      <c r="AE198" t="str">
        <f>IF([1]Sheet1!AF198="","",[1]Sheet1!AF198)</f>
        <v/>
      </c>
      <c r="AF198" t="str">
        <f>IF([1]Sheet1!AG198="","",[1]Sheet1!AG198)</f>
        <v/>
      </c>
      <c r="AG198" t="str">
        <f>IF([1]Sheet1!AH198="","",[1]Sheet1!AH198)</f>
        <v/>
      </c>
      <c r="AH198" t="str">
        <f>IF([1]Sheet1!AI198="","",[1]Sheet1!AI198)</f>
        <v/>
      </c>
      <c r="AI198" t="str">
        <f>IF([1]Sheet1!AJ198="","",[1]Sheet1!AJ198)</f>
        <v/>
      </c>
      <c r="AJ198" t="str">
        <f>IF([1]Sheet1!AK198="","",[1]Sheet1!AK198)</f>
        <v/>
      </c>
      <c r="AK198" t="str">
        <f>IF([1]Sheet1!AL198="","",[1]Sheet1!AL198)</f>
        <v/>
      </c>
      <c r="AL198" t="str">
        <f>IF([1]Sheet1!AM198="","",[1]Sheet1!AM198)</f>
        <v/>
      </c>
      <c r="AM198" t="str">
        <f>IF([1]Sheet1!AN198="","",[1]Sheet1!AN198)</f>
        <v/>
      </c>
      <c r="AN198" t="str">
        <f>IF([1]Sheet1!AO198="","",[1]Sheet1!AO198)</f>
        <v/>
      </c>
      <c r="AO198" t="str">
        <f>IF([1]Sheet1!AP198="","",[1]Sheet1!AP198)</f>
        <v/>
      </c>
      <c r="AP198" t="str">
        <f>IF([1]Sheet1!AQ198="","",[1]Sheet1!AQ198)</f>
        <v/>
      </c>
      <c r="AQ198" t="str">
        <f>IF([1]Sheet1!AR198="","",[1]Sheet1!AR198)</f>
        <v/>
      </c>
      <c r="AR198" t="str">
        <f>IF([1]Sheet1!AS198="","",[1]Sheet1!AS198)</f>
        <v/>
      </c>
      <c r="AS198" t="str">
        <f>IF([1]Sheet1!AT198="","",[1]Sheet1!AT198)</f>
        <v/>
      </c>
      <c r="AT198" t="str">
        <f>IF([1]Sheet1!AU198="","",[1]Sheet1!AU198)</f>
        <v/>
      </c>
      <c r="AU198" t="str">
        <f>IF([1]Sheet1!AV198="","",[1]Sheet1!AV198)</f>
        <v/>
      </c>
      <c r="AV198" t="str">
        <f>IF([1]Sheet1!AW198="","",[1]Sheet1!AW198)</f>
        <v/>
      </c>
      <c r="AW198" t="str">
        <f>IF([1]Sheet1!AX198="","",[1]Sheet1!AX198)</f>
        <v/>
      </c>
      <c r="AX198" t="str">
        <f>IF([1]Sheet1!AY198="","",[1]Sheet1!AY198)</f>
        <v/>
      </c>
      <c r="AY198" t="str">
        <f>IF([1]Sheet1!AZ198="","",[1]Sheet1!AZ198)</f>
        <v/>
      </c>
      <c r="AZ198" t="str">
        <f>IF([1]Sheet1!BA198="","",[1]Sheet1!BA198)</f>
        <v/>
      </c>
      <c r="BA198" t="str">
        <f>IF([1]Sheet1!BB198="","",[1]Sheet1!BB198)</f>
        <v/>
      </c>
      <c r="BB198" t="str">
        <f>IF([1]Sheet1!BC198="","",[1]Sheet1!BC198)</f>
        <v/>
      </c>
      <c r="BC198" t="str">
        <f>IF([1]Sheet1!BD198="","",[1]Sheet1!BD198)</f>
        <v/>
      </c>
      <c r="BD198" t="str">
        <f>IF([1]Sheet1!BE198="","",[1]Sheet1!BE198)</f>
        <v/>
      </c>
      <c r="BE198" t="str">
        <f>IF([1]Sheet1!BF198="","",[1]Sheet1!BF198)</f>
        <v/>
      </c>
      <c r="BF198" t="str">
        <f>IF([1]Sheet1!BG198="","",[1]Sheet1!BG198)</f>
        <v/>
      </c>
      <c r="BG198" t="str">
        <f>IF([1]Sheet1!BH198="","",[1]Sheet1!BH198)</f>
        <v/>
      </c>
      <c r="BH198" t="str">
        <f>IF([1]Sheet1!BI198="","",[1]Sheet1!BI198)</f>
        <v/>
      </c>
      <c r="BI198" t="str">
        <f>IF([1]Sheet1!BJ198="","",[1]Sheet1!BJ198)</f>
        <v/>
      </c>
      <c r="BJ198" t="str">
        <f>IF([1]Sheet1!BK198="","",[1]Sheet1!BK198)</f>
        <v/>
      </c>
      <c r="BK198" t="str">
        <f>IF([1]Sheet1!BL198="","",[1]Sheet1!BL198)</f>
        <v/>
      </c>
      <c r="BL198" t="str">
        <f>IF([1]Sheet1!BM198="","",[1]Sheet1!BM198)</f>
        <v/>
      </c>
      <c r="BM198" t="str">
        <f>IF([1]Sheet1!BN198="","",[1]Sheet1!BN198)</f>
        <v/>
      </c>
      <c r="BN198" t="str">
        <f>IF([1]Sheet1!BO198="","",[1]Sheet1!BO198)</f>
        <v/>
      </c>
      <c r="BO198" t="str">
        <f>IF([1]Sheet1!BP198="","",[1]Sheet1!BP198)</f>
        <v/>
      </c>
      <c r="BP198" t="str">
        <f>IF([1]Sheet1!BQ198="","",[1]Sheet1!BQ198)</f>
        <v/>
      </c>
      <c r="BQ198" t="str">
        <f>IF([1]Sheet1!BR198="","",[1]Sheet1!BR198)</f>
        <v/>
      </c>
      <c r="BR198" t="str">
        <f>IF([1]Sheet1!BS198="","",[1]Sheet1!BS198)</f>
        <v/>
      </c>
      <c r="BS198" t="str">
        <f>IF([1]Sheet1!BT198="","",[1]Sheet1!BT198)</f>
        <v/>
      </c>
      <c r="BT198" t="str">
        <f>IF([1]Sheet1!BU198="","",[1]Sheet1!BU198)</f>
        <v/>
      </c>
      <c r="BU198" t="str">
        <f>IF([1]Sheet1!BV198="","",[1]Sheet1!BV198)</f>
        <v/>
      </c>
      <c r="BV198" t="str">
        <f>IF([1]Sheet1!BW198="","",[1]Sheet1!BW198)</f>
        <v/>
      </c>
      <c r="BW198" t="str">
        <f>IF([1]Sheet1!BX198="","",[1]Sheet1!BX198)</f>
        <v/>
      </c>
      <c r="BX198" t="str">
        <f>IF([1]Sheet1!BY198="","",[1]Sheet1!BY198)</f>
        <v/>
      </c>
      <c r="BY198" t="str">
        <f>IF([1]Sheet1!BZ198="","",[1]Sheet1!BZ198)</f>
        <v/>
      </c>
      <c r="BZ198" t="str">
        <f>IF([1]Sheet1!CA198="","",[1]Sheet1!CA198)</f>
        <v/>
      </c>
      <c r="CA198" t="str">
        <f>IF([1]Sheet1!CB198="","",[1]Sheet1!CB198)</f>
        <v/>
      </c>
      <c r="CB198" t="str">
        <f>IF([1]Sheet1!CC198="","",[1]Sheet1!CC198)</f>
        <v/>
      </c>
      <c r="CC198" t="str">
        <f>IF([1]Sheet1!CD198="","",[1]Sheet1!CD198)</f>
        <v/>
      </c>
      <c r="CD198" t="str">
        <f>IF([1]Sheet1!CE198="","",[1]Sheet1!CE198)</f>
        <v/>
      </c>
      <c r="CE198" t="str">
        <f>IF([1]Sheet1!CF198="","",[1]Sheet1!CF198)</f>
        <v/>
      </c>
      <c r="CF198" t="str">
        <f>IF([1]Sheet1!CG198="","",[1]Sheet1!CG198)</f>
        <v/>
      </c>
      <c r="CG198" t="str">
        <f>IF([1]Sheet1!CH198="","",[1]Sheet1!CH198)</f>
        <v/>
      </c>
      <c r="CH198" t="str">
        <f>IF([1]Sheet1!CI198="","",[1]Sheet1!CI198)</f>
        <v/>
      </c>
      <c r="CI198" t="str">
        <f>IF([1]Sheet1!CJ198="","",[1]Sheet1!CJ198)</f>
        <v/>
      </c>
      <c r="CJ198" t="str">
        <f>IF([1]Sheet1!CK198="","",[1]Sheet1!CK198)</f>
        <v/>
      </c>
      <c r="CK198" t="str">
        <f>IF([1]Sheet1!CL198="","",[1]Sheet1!CL198)</f>
        <v/>
      </c>
      <c r="CL198" t="str">
        <f>IF([1]Sheet1!CM198="","",[1]Sheet1!CM198)</f>
        <v/>
      </c>
      <c r="CM198" t="str">
        <f>IF([1]Sheet1!CN198="","",[1]Sheet1!CN198)</f>
        <v/>
      </c>
      <c r="CN198" t="str">
        <f>IF([1]Sheet1!CO198="","",[1]Sheet1!CO198)</f>
        <v/>
      </c>
      <c r="CO198" t="str">
        <f>IF([1]Sheet1!CP198="","",[1]Sheet1!CP198)</f>
        <v/>
      </c>
      <c r="CP198" t="str">
        <f>IF([1]Sheet1!CQ198="","",[1]Sheet1!CQ198)</f>
        <v/>
      </c>
      <c r="CQ198" t="str">
        <f>IF([1]Sheet1!CR198="","",[1]Sheet1!CR198)</f>
        <v/>
      </c>
      <c r="CR198" t="str">
        <f>IF([1]Sheet1!CS198="","",[1]Sheet1!CS198)</f>
        <v/>
      </c>
      <c r="CS198" t="str">
        <f>IF([1]Sheet1!CT198="","",[1]Sheet1!CT198)</f>
        <v/>
      </c>
      <c r="CT198" t="str">
        <f>IF([1]Sheet1!CU198="","",[1]Sheet1!CU198)</f>
        <v/>
      </c>
      <c r="CU198" t="str">
        <f>IF([1]Sheet1!CV198="","",[1]Sheet1!CV198)</f>
        <v/>
      </c>
      <c r="CV198" t="str">
        <f>IF([1]Sheet1!CW198="","",[1]Sheet1!CW198)</f>
        <v/>
      </c>
      <c r="CW198" t="str">
        <f>IF([1]Sheet1!CX198="","",[1]Sheet1!CX198)</f>
        <v/>
      </c>
      <c r="CX198" t="str">
        <f>IF([1]Sheet1!CY198="","",[1]Sheet1!CY198)</f>
        <v/>
      </c>
      <c r="CY198" t="str">
        <f>IF([1]Sheet1!CZ198="","",[1]Sheet1!CZ198)</f>
        <v/>
      </c>
      <c r="CZ198" t="str">
        <f>IF([1]Sheet1!DA198="","",[1]Sheet1!DA198)</f>
        <v/>
      </c>
      <c r="DA198" t="str">
        <f>IF([1]Sheet1!DB198="","",[1]Sheet1!DB198)</f>
        <v/>
      </c>
      <c r="DB198" t="str">
        <f>IF([1]Sheet1!DC198="","",[1]Sheet1!DC198)</f>
        <v/>
      </c>
      <c r="DC198" t="str">
        <f t="shared" si="12"/>
        <v/>
      </c>
      <c r="DD198" t="str">
        <f t="shared" si="13"/>
        <v/>
      </c>
      <c r="DE198" t="str">
        <f t="shared" si="14"/>
        <v/>
      </c>
      <c r="DF198" t="str">
        <f t="shared" si="15"/>
        <v/>
      </c>
      <c r="DG198" t="str">
        <f>IF([1]Sheet1!DH198="","",[1]Sheet1!DH198)</f>
        <v/>
      </c>
    </row>
    <row r="199" spans="1:111" x14ac:dyDescent="0.25">
      <c r="A199" t="str">
        <f>IF([1]Sheet1!B199="","",[1]Sheet1!B199)</f>
        <v/>
      </c>
      <c r="B199" t="str">
        <f>IF([1]Sheet1!C199="","",[1]Sheet1!C199)</f>
        <v/>
      </c>
      <c r="C199" t="str">
        <f>IF([1]Sheet1!D199="","",[1]Sheet1!D199)</f>
        <v/>
      </c>
      <c r="D199" t="str">
        <f>IF([1]Sheet1!E199="","",[1]Sheet1!E199)</f>
        <v/>
      </c>
      <c r="E199" t="str">
        <f>IF([1]Sheet1!F199="","",[1]Sheet1!F199)</f>
        <v/>
      </c>
      <c r="F199" t="str">
        <f>IF([1]Sheet1!G199="","",[1]Sheet1!G199)</f>
        <v/>
      </c>
      <c r="G199" t="str">
        <f>IF([1]Sheet1!H199="","",[1]Sheet1!H199)</f>
        <v/>
      </c>
      <c r="H199" t="str">
        <f>IF([1]Sheet1!I199="","",[1]Sheet1!I199)</f>
        <v/>
      </c>
      <c r="I199" t="str">
        <f>IF([1]Sheet1!J199="","",[1]Sheet1!J199)</f>
        <v/>
      </c>
      <c r="J199" t="str">
        <f>IF([1]Sheet1!K199="","",[1]Sheet1!K199)</f>
        <v/>
      </c>
      <c r="K199" t="str">
        <f>IF([1]Sheet1!L199="","",[1]Sheet1!L199)</f>
        <v/>
      </c>
      <c r="L199" t="str">
        <f>IF([1]Sheet1!M199="","",[1]Sheet1!M199)</f>
        <v/>
      </c>
      <c r="M199" t="str">
        <f>IF([1]Sheet1!N199="","",[1]Sheet1!N199)</f>
        <v/>
      </c>
      <c r="N199" t="str">
        <f>IF([1]Sheet1!O199="","",[1]Sheet1!O199)</f>
        <v/>
      </c>
      <c r="O199" t="str">
        <f>IF([1]Sheet1!P199="","",[1]Sheet1!P199)</f>
        <v/>
      </c>
      <c r="P199" t="str">
        <f>IF([1]Sheet1!Q199="","",[1]Sheet1!Q199)</f>
        <v/>
      </c>
      <c r="Q199" t="str">
        <f>IF([1]Sheet1!R199="","",[1]Sheet1!R199)</f>
        <v/>
      </c>
      <c r="R199" t="str">
        <f>IF([1]Sheet1!S199="","",[1]Sheet1!S199)</f>
        <v/>
      </c>
      <c r="S199" t="str">
        <f>IF([1]Sheet1!T199="","",[1]Sheet1!T199)</f>
        <v/>
      </c>
      <c r="T199" t="str">
        <f>IF([1]Sheet1!U199="","",[1]Sheet1!U199)</f>
        <v/>
      </c>
      <c r="U199" t="str">
        <f>IF([1]Sheet1!V199="","",[1]Sheet1!V199)</f>
        <v/>
      </c>
      <c r="V199" t="str">
        <f>IF([1]Sheet1!W199="","",[1]Sheet1!W199)</f>
        <v/>
      </c>
      <c r="W199" t="str">
        <f>IF([1]Sheet1!X199="","",[1]Sheet1!X199)</f>
        <v/>
      </c>
      <c r="X199" t="str">
        <f>IF([1]Sheet1!Y199="","",[1]Sheet1!Y199)</f>
        <v/>
      </c>
      <c r="Y199" t="str">
        <f>IF([1]Sheet1!Z199="","",[1]Sheet1!Z199)</f>
        <v/>
      </c>
      <c r="Z199" t="str">
        <f>IF([1]Sheet1!AA199="","",[1]Sheet1!AA199)</f>
        <v/>
      </c>
      <c r="AA199" t="str">
        <f>IF([1]Sheet1!AB199="","",[1]Sheet1!AB199)</f>
        <v/>
      </c>
      <c r="AB199" t="str">
        <f>IF([1]Sheet1!AC199="","",[1]Sheet1!AC199)</f>
        <v/>
      </c>
      <c r="AC199" t="str">
        <f>IF([1]Sheet1!AD199="","",[1]Sheet1!AD199)</f>
        <v/>
      </c>
      <c r="AD199" t="str">
        <f>IF([1]Sheet1!AE199="","",[1]Sheet1!AE199)</f>
        <v/>
      </c>
      <c r="AE199" t="str">
        <f>IF([1]Sheet1!AF199="","",[1]Sheet1!AF199)</f>
        <v/>
      </c>
      <c r="AF199" t="str">
        <f>IF([1]Sheet1!AG199="","",[1]Sheet1!AG199)</f>
        <v/>
      </c>
      <c r="AG199" t="str">
        <f>IF([1]Sheet1!AH199="","",[1]Sheet1!AH199)</f>
        <v/>
      </c>
      <c r="AH199" t="str">
        <f>IF([1]Sheet1!AI199="","",[1]Sheet1!AI199)</f>
        <v/>
      </c>
      <c r="AI199" t="str">
        <f>IF([1]Sheet1!AJ199="","",[1]Sheet1!AJ199)</f>
        <v/>
      </c>
      <c r="AJ199" t="str">
        <f>IF([1]Sheet1!AK199="","",[1]Sheet1!AK199)</f>
        <v/>
      </c>
      <c r="AK199" t="str">
        <f>IF([1]Sheet1!AL199="","",[1]Sheet1!AL199)</f>
        <v/>
      </c>
      <c r="AL199" t="str">
        <f>IF([1]Sheet1!AM199="","",[1]Sheet1!AM199)</f>
        <v/>
      </c>
      <c r="AM199" t="str">
        <f>IF([1]Sheet1!AN199="","",[1]Sheet1!AN199)</f>
        <v/>
      </c>
      <c r="AN199" t="str">
        <f>IF([1]Sheet1!AO199="","",[1]Sheet1!AO199)</f>
        <v/>
      </c>
      <c r="AO199" t="str">
        <f>IF([1]Sheet1!AP199="","",[1]Sheet1!AP199)</f>
        <v/>
      </c>
      <c r="AP199" t="str">
        <f>IF([1]Sheet1!AQ199="","",[1]Sheet1!AQ199)</f>
        <v/>
      </c>
      <c r="AQ199" t="str">
        <f>IF([1]Sheet1!AR199="","",[1]Sheet1!AR199)</f>
        <v/>
      </c>
      <c r="AR199" t="str">
        <f>IF([1]Sheet1!AS199="","",[1]Sheet1!AS199)</f>
        <v/>
      </c>
      <c r="AS199" t="str">
        <f>IF([1]Sheet1!AT199="","",[1]Sheet1!AT199)</f>
        <v/>
      </c>
      <c r="AT199" t="str">
        <f>IF([1]Sheet1!AU199="","",[1]Sheet1!AU199)</f>
        <v/>
      </c>
      <c r="AU199" t="str">
        <f>IF([1]Sheet1!AV199="","",[1]Sheet1!AV199)</f>
        <v/>
      </c>
      <c r="AV199" t="str">
        <f>IF([1]Sheet1!AW199="","",[1]Sheet1!AW199)</f>
        <v/>
      </c>
      <c r="AW199" t="str">
        <f>IF([1]Sheet1!AX199="","",[1]Sheet1!AX199)</f>
        <v/>
      </c>
      <c r="AX199" t="str">
        <f>IF([1]Sheet1!AY199="","",[1]Sheet1!AY199)</f>
        <v/>
      </c>
      <c r="AY199" t="str">
        <f>IF([1]Sheet1!AZ199="","",[1]Sheet1!AZ199)</f>
        <v/>
      </c>
      <c r="AZ199" t="str">
        <f>IF([1]Sheet1!BA199="","",[1]Sheet1!BA199)</f>
        <v/>
      </c>
      <c r="BA199" t="str">
        <f>IF([1]Sheet1!BB199="","",[1]Sheet1!BB199)</f>
        <v/>
      </c>
      <c r="BB199" t="str">
        <f>IF([1]Sheet1!BC199="","",[1]Sheet1!BC199)</f>
        <v/>
      </c>
      <c r="BC199" t="str">
        <f>IF([1]Sheet1!BD199="","",[1]Sheet1!BD199)</f>
        <v/>
      </c>
      <c r="BD199" t="str">
        <f>IF([1]Sheet1!BE199="","",[1]Sheet1!BE199)</f>
        <v/>
      </c>
      <c r="BE199" t="str">
        <f>IF([1]Sheet1!BF199="","",[1]Sheet1!BF199)</f>
        <v/>
      </c>
      <c r="BF199" t="str">
        <f>IF([1]Sheet1!BG199="","",[1]Sheet1!BG199)</f>
        <v/>
      </c>
      <c r="BG199" t="str">
        <f>IF([1]Sheet1!BH199="","",[1]Sheet1!BH199)</f>
        <v/>
      </c>
      <c r="BH199" t="str">
        <f>IF([1]Sheet1!BI199="","",[1]Sheet1!BI199)</f>
        <v/>
      </c>
      <c r="BI199" t="str">
        <f>IF([1]Sheet1!BJ199="","",[1]Sheet1!BJ199)</f>
        <v/>
      </c>
      <c r="BJ199" t="str">
        <f>IF([1]Sheet1!BK199="","",[1]Sheet1!BK199)</f>
        <v/>
      </c>
      <c r="BK199" t="str">
        <f>IF([1]Sheet1!BL199="","",[1]Sheet1!BL199)</f>
        <v/>
      </c>
      <c r="BL199" t="str">
        <f>IF([1]Sheet1!BM199="","",[1]Sheet1!BM199)</f>
        <v/>
      </c>
      <c r="BM199" t="str">
        <f>IF([1]Sheet1!BN199="","",[1]Sheet1!BN199)</f>
        <v/>
      </c>
      <c r="BN199" t="str">
        <f>IF([1]Sheet1!BO199="","",[1]Sheet1!BO199)</f>
        <v/>
      </c>
      <c r="BO199" t="str">
        <f>IF([1]Sheet1!BP199="","",[1]Sheet1!BP199)</f>
        <v/>
      </c>
      <c r="BP199" t="str">
        <f>IF([1]Sheet1!BQ199="","",[1]Sheet1!BQ199)</f>
        <v/>
      </c>
      <c r="BQ199" t="str">
        <f>IF([1]Sheet1!BR199="","",[1]Sheet1!BR199)</f>
        <v/>
      </c>
      <c r="BR199" t="str">
        <f>IF([1]Sheet1!BS199="","",[1]Sheet1!BS199)</f>
        <v/>
      </c>
      <c r="BS199" t="str">
        <f>IF([1]Sheet1!BT199="","",[1]Sheet1!BT199)</f>
        <v/>
      </c>
      <c r="BT199" t="str">
        <f>IF([1]Sheet1!BU199="","",[1]Sheet1!BU199)</f>
        <v/>
      </c>
      <c r="BU199" t="str">
        <f>IF([1]Sheet1!BV199="","",[1]Sheet1!BV199)</f>
        <v/>
      </c>
      <c r="BV199" t="str">
        <f>IF([1]Sheet1!BW199="","",[1]Sheet1!BW199)</f>
        <v/>
      </c>
      <c r="BW199" t="str">
        <f>IF([1]Sheet1!BX199="","",[1]Sheet1!BX199)</f>
        <v/>
      </c>
      <c r="BX199" t="str">
        <f>IF([1]Sheet1!BY199="","",[1]Sheet1!BY199)</f>
        <v/>
      </c>
      <c r="BY199" t="str">
        <f>IF([1]Sheet1!BZ199="","",[1]Sheet1!BZ199)</f>
        <v/>
      </c>
      <c r="BZ199" t="str">
        <f>IF([1]Sheet1!CA199="","",[1]Sheet1!CA199)</f>
        <v/>
      </c>
      <c r="CA199" t="str">
        <f>IF([1]Sheet1!CB199="","",[1]Sheet1!CB199)</f>
        <v/>
      </c>
      <c r="CB199" t="str">
        <f>IF([1]Sheet1!CC199="","",[1]Sheet1!CC199)</f>
        <v/>
      </c>
      <c r="CC199" t="str">
        <f>IF([1]Sheet1!CD199="","",[1]Sheet1!CD199)</f>
        <v/>
      </c>
      <c r="CD199" t="str">
        <f>IF([1]Sheet1!CE199="","",[1]Sheet1!CE199)</f>
        <v/>
      </c>
      <c r="CE199" t="str">
        <f>IF([1]Sheet1!CF199="","",[1]Sheet1!CF199)</f>
        <v/>
      </c>
      <c r="CF199" t="str">
        <f>IF([1]Sheet1!CG199="","",[1]Sheet1!CG199)</f>
        <v/>
      </c>
      <c r="CG199" t="str">
        <f>IF([1]Sheet1!CH199="","",[1]Sheet1!CH199)</f>
        <v/>
      </c>
      <c r="CH199" t="str">
        <f>IF([1]Sheet1!CI199="","",[1]Sheet1!CI199)</f>
        <v/>
      </c>
      <c r="CI199" t="str">
        <f>IF([1]Sheet1!CJ199="","",[1]Sheet1!CJ199)</f>
        <v/>
      </c>
      <c r="CJ199" t="str">
        <f>IF([1]Sheet1!CK199="","",[1]Sheet1!CK199)</f>
        <v/>
      </c>
      <c r="CK199" t="str">
        <f>IF([1]Sheet1!CL199="","",[1]Sheet1!CL199)</f>
        <v/>
      </c>
      <c r="CL199" t="str">
        <f>IF([1]Sheet1!CM199="","",[1]Sheet1!CM199)</f>
        <v/>
      </c>
      <c r="CM199" t="str">
        <f>IF([1]Sheet1!CN199="","",[1]Sheet1!CN199)</f>
        <v/>
      </c>
      <c r="CN199" t="str">
        <f>IF([1]Sheet1!CO199="","",[1]Sheet1!CO199)</f>
        <v/>
      </c>
      <c r="CO199" t="str">
        <f>IF([1]Sheet1!CP199="","",[1]Sheet1!CP199)</f>
        <v/>
      </c>
      <c r="CP199" t="str">
        <f>IF([1]Sheet1!CQ199="","",[1]Sheet1!CQ199)</f>
        <v/>
      </c>
      <c r="CQ199" t="str">
        <f>IF([1]Sheet1!CR199="","",[1]Sheet1!CR199)</f>
        <v/>
      </c>
      <c r="CR199" t="str">
        <f>IF([1]Sheet1!CS199="","",[1]Sheet1!CS199)</f>
        <v/>
      </c>
      <c r="CS199" t="str">
        <f>IF([1]Sheet1!CT199="","",[1]Sheet1!CT199)</f>
        <v/>
      </c>
      <c r="CT199" t="str">
        <f>IF([1]Sheet1!CU199="","",[1]Sheet1!CU199)</f>
        <v/>
      </c>
      <c r="CU199" t="str">
        <f>IF([1]Sheet1!CV199="","",[1]Sheet1!CV199)</f>
        <v/>
      </c>
      <c r="CV199" t="str">
        <f>IF([1]Sheet1!CW199="","",[1]Sheet1!CW199)</f>
        <v/>
      </c>
      <c r="CW199" t="str">
        <f>IF([1]Sheet1!CX199="","",[1]Sheet1!CX199)</f>
        <v/>
      </c>
      <c r="CX199" t="str">
        <f>IF([1]Sheet1!CY199="","",[1]Sheet1!CY199)</f>
        <v/>
      </c>
      <c r="CY199" t="str">
        <f>IF([1]Sheet1!CZ199="","",[1]Sheet1!CZ199)</f>
        <v/>
      </c>
      <c r="CZ199" t="str">
        <f>IF([1]Sheet1!DA199="","",[1]Sheet1!DA199)</f>
        <v/>
      </c>
      <c r="DA199" t="str">
        <f>IF([1]Sheet1!DB199="","",[1]Sheet1!DB199)</f>
        <v/>
      </c>
      <c r="DB199" t="str">
        <f>IF([1]Sheet1!DC199="","",[1]Sheet1!DC199)</f>
        <v/>
      </c>
      <c r="DC199" t="str">
        <f t="shared" si="12"/>
        <v/>
      </c>
      <c r="DD199" t="str">
        <f t="shared" si="13"/>
        <v/>
      </c>
      <c r="DE199" t="str">
        <f t="shared" si="14"/>
        <v/>
      </c>
      <c r="DF199" t="str">
        <f t="shared" si="15"/>
        <v/>
      </c>
      <c r="DG199" t="str">
        <f>IF([1]Sheet1!DH199="","",[1]Sheet1!DH199)</f>
        <v/>
      </c>
    </row>
    <row r="200" spans="1:111" x14ac:dyDescent="0.25">
      <c r="A200" t="str">
        <f>IF([1]Sheet1!B200="","",[1]Sheet1!B200)</f>
        <v/>
      </c>
      <c r="B200" t="str">
        <f>IF([1]Sheet1!C200="","",[1]Sheet1!C200)</f>
        <v/>
      </c>
      <c r="C200" t="str">
        <f>IF([1]Sheet1!D200="","",[1]Sheet1!D200)</f>
        <v/>
      </c>
      <c r="D200" t="str">
        <f>IF([1]Sheet1!E200="","",[1]Sheet1!E200)</f>
        <v/>
      </c>
      <c r="E200" t="str">
        <f>IF([1]Sheet1!F200="","",[1]Sheet1!F200)</f>
        <v/>
      </c>
      <c r="F200" t="str">
        <f>IF([1]Sheet1!G200="","",[1]Sheet1!G200)</f>
        <v/>
      </c>
      <c r="G200" t="str">
        <f>IF([1]Sheet1!H200="","",[1]Sheet1!H200)</f>
        <v/>
      </c>
      <c r="H200" t="str">
        <f>IF([1]Sheet1!I200="","",[1]Sheet1!I200)</f>
        <v/>
      </c>
      <c r="I200" t="str">
        <f>IF([1]Sheet1!J200="","",[1]Sheet1!J200)</f>
        <v/>
      </c>
      <c r="J200" t="str">
        <f>IF([1]Sheet1!K200="","",[1]Sheet1!K200)</f>
        <v/>
      </c>
      <c r="K200" t="str">
        <f>IF([1]Sheet1!L200="","",[1]Sheet1!L200)</f>
        <v/>
      </c>
      <c r="L200" t="str">
        <f>IF([1]Sheet1!M200="","",[1]Sheet1!M200)</f>
        <v/>
      </c>
      <c r="M200" t="str">
        <f>IF([1]Sheet1!N200="","",[1]Sheet1!N200)</f>
        <v/>
      </c>
      <c r="N200" t="str">
        <f>IF([1]Sheet1!O200="","",[1]Sheet1!O200)</f>
        <v/>
      </c>
      <c r="O200" t="str">
        <f>IF([1]Sheet1!P200="","",[1]Sheet1!P200)</f>
        <v/>
      </c>
      <c r="P200" t="str">
        <f>IF([1]Sheet1!Q200="","",[1]Sheet1!Q200)</f>
        <v/>
      </c>
      <c r="Q200" t="str">
        <f>IF([1]Sheet1!R200="","",[1]Sheet1!R200)</f>
        <v/>
      </c>
      <c r="R200" t="str">
        <f>IF([1]Sheet1!S200="","",[1]Sheet1!S200)</f>
        <v/>
      </c>
      <c r="S200" t="str">
        <f>IF([1]Sheet1!T200="","",[1]Sheet1!T200)</f>
        <v/>
      </c>
      <c r="T200" t="str">
        <f>IF([1]Sheet1!U200="","",[1]Sheet1!U200)</f>
        <v/>
      </c>
      <c r="U200" t="str">
        <f>IF([1]Sheet1!V200="","",[1]Sheet1!V200)</f>
        <v/>
      </c>
      <c r="V200" t="str">
        <f>IF([1]Sheet1!W200="","",[1]Sheet1!W200)</f>
        <v/>
      </c>
      <c r="W200" t="str">
        <f>IF([1]Sheet1!X200="","",[1]Sheet1!X200)</f>
        <v/>
      </c>
      <c r="X200" t="str">
        <f>IF([1]Sheet1!Y200="","",[1]Sheet1!Y200)</f>
        <v/>
      </c>
      <c r="Y200" t="str">
        <f>IF([1]Sheet1!Z200="","",[1]Sheet1!Z200)</f>
        <v/>
      </c>
      <c r="Z200" t="str">
        <f>IF([1]Sheet1!AA200="","",[1]Sheet1!AA200)</f>
        <v/>
      </c>
      <c r="AA200" t="str">
        <f>IF([1]Sheet1!AB200="","",[1]Sheet1!AB200)</f>
        <v/>
      </c>
      <c r="AB200" t="str">
        <f>IF([1]Sheet1!AC200="","",[1]Sheet1!AC200)</f>
        <v/>
      </c>
      <c r="AC200" t="str">
        <f>IF([1]Sheet1!AD200="","",[1]Sheet1!AD200)</f>
        <v/>
      </c>
      <c r="AD200" t="str">
        <f>IF([1]Sheet1!AE200="","",[1]Sheet1!AE200)</f>
        <v/>
      </c>
      <c r="AE200" t="str">
        <f>IF([1]Sheet1!AF200="","",[1]Sheet1!AF200)</f>
        <v/>
      </c>
      <c r="AF200" t="str">
        <f>IF([1]Sheet1!AG200="","",[1]Sheet1!AG200)</f>
        <v/>
      </c>
      <c r="AG200" t="str">
        <f>IF([1]Sheet1!AH200="","",[1]Sheet1!AH200)</f>
        <v/>
      </c>
      <c r="AH200" t="str">
        <f>IF([1]Sheet1!AI200="","",[1]Sheet1!AI200)</f>
        <v/>
      </c>
      <c r="AI200" t="str">
        <f>IF([1]Sheet1!AJ200="","",[1]Sheet1!AJ200)</f>
        <v/>
      </c>
      <c r="AJ200" t="str">
        <f>IF([1]Sheet1!AK200="","",[1]Sheet1!AK200)</f>
        <v/>
      </c>
      <c r="AK200" t="str">
        <f>IF([1]Sheet1!AL200="","",[1]Sheet1!AL200)</f>
        <v/>
      </c>
      <c r="AL200" t="str">
        <f>IF([1]Sheet1!AM200="","",[1]Sheet1!AM200)</f>
        <v/>
      </c>
      <c r="AM200" t="str">
        <f>IF([1]Sheet1!AN200="","",[1]Sheet1!AN200)</f>
        <v/>
      </c>
      <c r="AN200" t="str">
        <f>IF([1]Sheet1!AO200="","",[1]Sheet1!AO200)</f>
        <v/>
      </c>
      <c r="AO200" t="str">
        <f>IF([1]Sheet1!AP200="","",[1]Sheet1!AP200)</f>
        <v/>
      </c>
      <c r="AP200" t="str">
        <f>IF([1]Sheet1!AQ200="","",[1]Sheet1!AQ200)</f>
        <v/>
      </c>
      <c r="AQ200" t="str">
        <f>IF([1]Sheet1!AR200="","",[1]Sheet1!AR200)</f>
        <v/>
      </c>
      <c r="AR200" t="str">
        <f>IF([1]Sheet1!AS200="","",[1]Sheet1!AS200)</f>
        <v/>
      </c>
      <c r="AS200" t="str">
        <f>IF([1]Sheet1!AT200="","",[1]Sheet1!AT200)</f>
        <v/>
      </c>
      <c r="AT200" t="str">
        <f>IF([1]Sheet1!AU200="","",[1]Sheet1!AU200)</f>
        <v/>
      </c>
      <c r="AU200" t="str">
        <f>IF([1]Sheet1!AV200="","",[1]Sheet1!AV200)</f>
        <v/>
      </c>
      <c r="AV200" t="str">
        <f>IF([1]Sheet1!AW200="","",[1]Sheet1!AW200)</f>
        <v/>
      </c>
      <c r="AW200" t="str">
        <f>IF([1]Sheet1!AX200="","",[1]Sheet1!AX200)</f>
        <v/>
      </c>
      <c r="AX200" t="str">
        <f>IF([1]Sheet1!AY200="","",[1]Sheet1!AY200)</f>
        <v/>
      </c>
      <c r="AY200" t="str">
        <f>IF([1]Sheet1!AZ200="","",[1]Sheet1!AZ200)</f>
        <v/>
      </c>
      <c r="AZ200" t="str">
        <f>IF([1]Sheet1!BA200="","",[1]Sheet1!BA200)</f>
        <v/>
      </c>
      <c r="BA200" t="str">
        <f>IF([1]Sheet1!BB200="","",[1]Sheet1!BB200)</f>
        <v/>
      </c>
      <c r="BB200" t="str">
        <f>IF([1]Sheet1!BC200="","",[1]Sheet1!BC200)</f>
        <v/>
      </c>
      <c r="BC200" t="str">
        <f>IF([1]Sheet1!BD200="","",[1]Sheet1!BD200)</f>
        <v/>
      </c>
      <c r="BD200" t="str">
        <f>IF([1]Sheet1!BE200="","",[1]Sheet1!BE200)</f>
        <v/>
      </c>
      <c r="BE200" t="str">
        <f>IF([1]Sheet1!BF200="","",[1]Sheet1!BF200)</f>
        <v/>
      </c>
      <c r="BF200" t="str">
        <f>IF([1]Sheet1!BG200="","",[1]Sheet1!BG200)</f>
        <v/>
      </c>
      <c r="BG200" t="str">
        <f>IF([1]Sheet1!BH200="","",[1]Sheet1!BH200)</f>
        <v/>
      </c>
      <c r="BH200" t="str">
        <f>IF([1]Sheet1!BI200="","",[1]Sheet1!BI200)</f>
        <v/>
      </c>
      <c r="BI200" t="str">
        <f>IF([1]Sheet1!BJ200="","",[1]Sheet1!BJ200)</f>
        <v/>
      </c>
      <c r="BJ200" t="str">
        <f>IF([1]Sheet1!BK200="","",[1]Sheet1!BK200)</f>
        <v/>
      </c>
      <c r="BK200" t="str">
        <f>IF([1]Sheet1!BL200="","",[1]Sheet1!BL200)</f>
        <v/>
      </c>
      <c r="BL200" t="str">
        <f>IF([1]Sheet1!BM200="","",[1]Sheet1!BM200)</f>
        <v/>
      </c>
      <c r="BM200" t="str">
        <f>IF([1]Sheet1!BN200="","",[1]Sheet1!BN200)</f>
        <v/>
      </c>
      <c r="BN200" t="str">
        <f>IF([1]Sheet1!BO200="","",[1]Sheet1!BO200)</f>
        <v/>
      </c>
      <c r="BO200" t="str">
        <f>IF([1]Sheet1!BP200="","",[1]Sheet1!BP200)</f>
        <v/>
      </c>
      <c r="BP200" t="str">
        <f>IF([1]Sheet1!BQ200="","",[1]Sheet1!BQ200)</f>
        <v/>
      </c>
      <c r="BQ200" t="str">
        <f>IF([1]Sheet1!BR200="","",[1]Sheet1!BR200)</f>
        <v/>
      </c>
      <c r="BR200" t="str">
        <f>IF([1]Sheet1!BS200="","",[1]Sheet1!BS200)</f>
        <v/>
      </c>
      <c r="BS200" t="str">
        <f>IF([1]Sheet1!BT200="","",[1]Sheet1!BT200)</f>
        <v/>
      </c>
      <c r="BT200" t="str">
        <f>IF([1]Sheet1!BU200="","",[1]Sheet1!BU200)</f>
        <v/>
      </c>
      <c r="BU200" t="str">
        <f>IF([1]Sheet1!BV200="","",[1]Sheet1!BV200)</f>
        <v/>
      </c>
      <c r="BV200" t="str">
        <f>IF([1]Sheet1!BW200="","",[1]Sheet1!BW200)</f>
        <v/>
      </c>
      <c r="BW200" t="str">
        <f>IF([1]Sheet1!BX200="","",[1]Sheet1!BX200)</f>
        <v/>
      </c>
      <c r="BX200" t="str">
        <f>IF([1]Sheet1!BY200="","",[1]Sheet1!BY200)</f>
        <v/>
      </c>
      <c r="BY200" t="str">
        <f>IF([1]Sheet1!BZ200="","",[1]Sheet1!BZ200)</f>
        <v/>
      </c>
      <c r="BZ200" t="str">
        <f>IF([1]Sheet1!CA200="","",[1]Sheet1!CA200)</f>
        <v/>
      </c>
      <c r="CA200" t="str">
        <f>IF([1]Sheet1!CB200="","",[1]Sheet1!CB200)</f>
        <v/>
      </c>
      <c r="CB200" t="str">
        <f>IF([1]Sheet1!CC200="","",[1]Sheet1!CC200)</f>
        <v/>
      </c>
      <c r="CC200" t="str">
        <f>IF([1]Sheet1!CD200="","",[1]Sheet1!CD200)</f>
        <v/>
      </c>
      <c r="CD200" t="str">
        <f>IF([1]Sheet1!CE200="","",[1]Sheet1!CE200)</f>
        <v/>
      </c>
      <c r="CE200" t="str">
        <f>IF([1]Sheet1!CF200="","",[1]Sheet1!CF200)</f>
        <v/>
      </c>
      <c r="CF200" t="str">
        <f>IF([1]Sheet1!CG200="","",[1]Sheet1!CG200)</f>
        <v/>
      </c>
      <c r="CG200" t="str">
        <f>IF([1]Sheet1!CH200="","",[1]Sheet1!CH200)</f>
        <v/>
      </c>
      <c r="CH200" t="str">
        <f>IF([1]Sheet1!CI200="","",[1]Sheet1!CI200)</f>
        <v/>
      </c>
      <c r="CI200" t="str">
        <f>IF([1]Sheet1!CJ200="","",[1]Sheet1!CJ200)</f>
        <v/>
      </c>
      <c r="CJ200" t="str">
        <f>IF([1]Sheet1!CK200="","",[1]Sheet1!CK200)</f>
        <v/>
      </c>
      <c r="CK200" t="str">
        <f>IF([1]Sheet1!CL200="","",[1]Sheet1!CL200)</f>
        <v/>
      </c>
      <c r="CL200" t="str">
        <f>IF([1]Sheet1!CM200="","",[1]Sheet1!CM200)</f>
        <v/>
      </c>
      <c r="CM200" t="str">
        <f>IF([1]Sheet1!CN200="","",[1]Sheet1!CN200)</f>
        <v/>
      </c>
      <c r="CN200" t="str">
        <f>IF([1]Sheet1!CO200="","",[1]Sheet1!CO200)</f>
        <v/>
      </c>
      <c r="CO200" t="str">
        <f>IF([1]Sheet1!CP200="","",[1]Sheet1!CP200)</f>
        <v/>
      </c>
      <c r="CP200" t="str">
        <f>IF([1]Sheet1!CQ200="","",[1]Sheet1!CQ200)</f>
        <v/>
      </c>
      <c r="CQ200" t="str">
        <f>IF([1]Sheet1!CR200="","",[1]Sheet1!CR200)</f>
        <v/>
      </c>
      <c r="CR200" t="str">
        <f>IF([1]Sheet1!CS200="","",[1]Sheet1!CS200)</f>
        <v/>
      </c>
      <c r="CS200" t="str">
        <f>IF([1]Sheet1!CT200="","",[1]Sheet1!CT200)</f>
        <v/>
      </c>
      <c r="CT200" t="str">
        <f>IF([1]Sheet1!CU200="","",[1]Sheet1!CU200)</f>
        <v/>
      </c>
      <c r="CU200" t="str">
        <f>IF([1]Sheet1!CV200="","",[1]Sheet1!CV200)</f>
        <v/>
      </c>
      <c r="CV200" t="str">
        <f>IF([1]Sheet1!CW200="","",[1]Sheet1!CW200)</f>
        <v/>
      </c>
      <c r="CW200" t="str">
        <f>IF([1]Sheet1!CX200="","",[1]Sheet1!CX200)</f>
        <v/>
      </c>
      <c r="CX200" t="str">
        <f>IF([1]Sheet1!CY200="","",[1]Sheet1!CY200)</f>
        <v/>
      </c>
      <c r="CY200" t="str">
        <f>IF([1]Sheet1!CZ200="","",[1]Sheet1!CZ200)</f>
        <v/>
      </c>
      <c r="CZ200" t="str">
        <f>IF([1]Sheet1!DA200="","",[1]Sheet1!DA200)</f>
        <v/>
      </c>
      <c r="DA200" t="str">
        <f>IF([1]Sheet1!DB200="","",[1]Sheet1!DB200)</f>
        <v/>
      </c>
      <c r="DB200" t="str">
        <f>IF([1]Sheet1!DC200="","",[1]Sheet1!DC200)</f>
        <v/>
      </c>
      <c r="DC200" t="str">
        <f t="shared" si="12"/>
        <v/>
      </c>
      <c r="DD200" t="str">
        <f t="shared" si="13"/>
        <v/>
      </c>
      <c r="DE200" t="str">
        <f t="shared" si="14"/>
        <v/>
      </c>
      <c r="DF200" t="str">
        <f t="shared" si="15"/>
        <v/>
      </c>
      <c r="DG200" t="str">
        <f>IF([1]Sheet1!DH200="","",[1]Sheet1!DH200)</f>
        <v/>
      </c>
    </row>
    <row r="201" spans="1:111" x14ac:dyDescent="0.25">
      <c r="A201" t="str">
        <f>IF([1]Sheet1!B201="","",[1]Sheet1!B201)</f>
        <v/>
      </c>
      <c r="B201" t="str">
        <f>IF([1]Sheet1!C201="","",[1]Sheet1!C201)</f>
        <v/>
      </c>
      <c r="C201" t="str">
        <f>IF([1]Sheet1!D201="","",[1]Sheet1!D201)</f>
        <v/>
      </c>
      <c r="D201" t="str">
        <f>IF([1]Sheet1!E201="","",[1]Sheet1!E201)</f>
        <v/>
      </c>
      <c r="E201" t="str">
        <f>IF([1]Sheet1!F201="","",[1]Sheet1!F201)</f>
        <v/>
      </c>
      <c r="F201" t="str">
        <f>IF([1]Sheet1!G201="","",[1]Sheet1!G201)</f>
        <v/>
      </c>
      <c r="G201" t="str">
        <f>IF([1]Sheet1!H201="","",[1]Sheet1!H201)</f>
        <v/>
      </c>
      <c r="H201" t="str">
        <f>IF([1]Sheet1!I201="","",[1]Sheet1!I201)</f>
        <v/>
      </c>
      <c r="I201" t="str">
        <f>IF([1]Sheet1!J201="","",[1]Sheet1!J201)</f>
        <v/>
      </c>
      <c r="J201" t="str">
        <f>IF([1]Sheet1!K201="","",[1]Sheet1!K201)</f>
        <v/>
      </c>
      <c r="K201" t="str">
        <f>IF([1]Sheet1!L201="","",[1]Sheet1!L201)</f>
        <v/>
      </c>
      <c r="L201" t="str">
        <f>IF([1]Sheet1!M201="","",[1]Sheet1!M201)</f>
        <v/>
      </c>
      <c r="M201" t="str">
        <f>IF([1]Sheet1!N201="","",[1]Sheet1!N201)</f>
        <v/>
      </c>
      <c r="N201" t="str">
        <f>IF([1]Sheet1!O201="","",[1]Sheet1!O201)</f>
        <v/>
      </c>
      <c r="O201" t="str">
        <f>IF([1]Sheet1!P201="","",[1]Sheet1!P201)</f>
        <v/>
      </c>
      <c r="P201" t="str">
        <f>IF([1]Sheet1!Q201="","",[1]Sheet1!Q201)</f>
        <v/>
      </c>
      <c r="Q201" t="str">
        <f>IF([1]Sheet1!R201="","",[1]Sheet1!R201)</f>
        <v/>
      </c>
      <c r="R201" t="str">
        <f>IF([1]Sheet1!S201="","",[1]Sheet1!S201)</f>
        <v/>
      </c>
      <c r="S201" t="str">
        <f>IF([1]Sheet1!T201="","",[1]Sheet1!T201)</f>
        <v/>
      </c>
      <c r="T201" t="str">
        <f>IF([1]Sheet1!U201="","",[1]Sheet1!U201)</f>
        <v/>
      </c>
      <c r="U201" t="str">
        <f>IF([1]Sheet1!V201="","",[1]Sheet1!V201)</f>
        <v/>
      </c>
      <c r="V201" t="str">
        <f>IF([1]Sheet1!W201="","",[1]Sheet1!W201)</f>
        <v/>
      </c>
      <c r="W201" t="str">
        <f>IF([1]Sheet1!X201="","",[1]Sheet1!X201)</f>
        <v/>
      </c>
      <c r="X201" t="str">
        <f>IF([1]Sheet1!Y201="","",[1]Sheet1!Y201)</f>
        <v/>
      </c>
      <c r="Y201" t="str">
        <f>IF([1]Sheet1!Z201="","",[1]Sheet1!Z201)</f>
        <v/>
      </c>
      <c r="Z201" t="str">
        <f>IF([1]Sheet1!AA201="","",[1]Sheet1!AA201)</f>
        <v/>
      </c>
      <c r="AA201" t="str">
        <f>IF([1]Sheet1!AB201="","",[1]Sheet1!AB201)</f>
        <v/>
      </c>
      <c r="AB201" t="str">
        <f>IF([1]Sheet1!AC201="","",[1]Sheet1!AC201)</f>
        <v/>
      </c>
      <c r="AC201" t="str">
        <f>IF([1]Sheet1!AD201="","",[1]Sheet1!AD201)</f>
        <v/>
      </c>
      <c r="AD201" t="str">
        <f>IF([1]Sheet1!AE201="","",[1]Sheet1!AE201)</f>
        <v/>
      </c>
      <c r="AE201" t="str">
        <f>IF([1]Sheet1!AF201="","",[1]Sheet1!AF201)</f>
        <v/>
      </c>
      <c r="AF201" t="str">
        <f>IF([1]Sheet1!AG201="","",[1]Sheet1!AG201)</f>
        <v/>
      </c>
      <c r="AG201" t="str">
        <f>IF([1]Sheet1!AH201="","",[1]Sheet1!AH201)</f>
        <v/>
      </c>
      <c r="AH201" t="str">
        <f>IF([1]Sheet1!AI201="","",[1]Sheet1!AI201)</f>
        <v/>
      </c>
      <c r="AI201" t="str">
        <f>IF([1]Sheet1!AJ201="","",[1]Sheet1!AJ201)</f>
        <v/>
      </c>
      <c r="AJ201" t="str">
        <f>IF([1]Sheet1!AK201="","",[1]Sheet1!AK201)</f>
        <v/>
      </c>
      <c r="AK201" t="str">
        <f>IF([1]Sheet1!AL201="","",[1]Sheet1!AL201)</f>
        <v/>
      </c>
      <c r="AL201" t="str">
        <f>IF([1]Sheet1!AM201="","",[1]Sheet1!AM201)</f>
        <v/>
      </c>
      <c r="AM201" t="str">
        <f>IF([1]Sheet1!AN201="","",[1]Sheet1!AN201)</f>
        <v/>
      </c>
      <c r="AN201" t="str">
        <f>IF([1]Sheet1!AO201="","",[1]Sheet1!AO201)</f>
        <v/>
      </c>
      <c r="AO201" t="str">
        <f>IF([1]Sheet1!AP201="","",[1]Sheet1!AP201)</f>
        <v/>
      </c>
      <c r="AP201" t="str">
        <f>IF([1]Sheet1!AQ201="","",[1]Sheet1!AQ201)</f>
        <v/>
      </c>
      <c r="AQ201" t="str">
        <f>IF([1]Sheet1!AR201="","",[1]Sheet1!AR201)</f>
        <v/>
      </c>
      <c r="AR201" t="str">
        <f>IF([1]Sheet1!AS201="","",[1]Sheet1!AS201)</f>
        <v/>
      </c>
      <c r="AS201" t="str">
        <f>IF([1]Sheet1!AT201="","",[1]Sheet1!AT201)</f>
        <v/>
      </c>
      <c r="AT201" t="str">
        <f>IF([1]Sheet1!AU201="","",[1]Sheet1!AU201)</f>
        <v/>
      </c>
      <c r="AU201" t="str">
        <f>IF([1]Sheet1!AV201="","",[1]Sheet1!AV201)</f>
        <v/>
      </c>
      <c r="AV201" t="str">
        <f>IF([1]Sheet1!AW201="","",[1]Sheet1!AW201)</f>
        <v/>
      </c>
      <c r="AW201" t="str">
        <f>IF([1]Sheet1!AX201="","",[1]Sheet1!AX201)</f>
        <v/>
      </c>
      <c r="AX201" t="str">
        <f>IF([1]Sheet1!AY201="","",[1]Sheet1!AY201)</f>
        <v/>
      </c>
      <c r="AY201" t="str">
        <f>IF([1]Sheet1!AZ201="","",[1]Sheet1!AZ201)</f>
        <v/>
      </c>
      <c r="AZ201" t="str">
        <f>IF([1]Sheet1!BA201="","",[1]Sheet1!BA201)</f>
        <v/>
      </c>
      <c r="BA201" t="str">
        <f>IF([1]Sheet1!BB201="","",[1]Sheet1!BB201)</f>
        <v/>
      </c>
      <c r="BB201" t="str">
        <f>IF([1]Sheet1!BC201="","",[1]Sheet1!BC201)</f>
        <v/>
      </c>
      <c r="BC201" t="str">
        <f>IF([1]Sheet1!BD201="","",[1]Sheet1!BD201)</f>
        <v/>
      </c>
      <c r="BD201" t="str">
        <f>IF([1]Sheet1!BE201="","",[1]Sheet1!BE201)</f>
        <v/>
      </c>
      <c r="BE201" t="str">
        <f>IF([1]Sheet1!BF201="","",[1]Sheet1!BF201)</f>
        <v/>
      </c>
      <c r="BF201" t="str">
        <f>IF([1]Sheet1!BG201="","",[1]Sheet1!BG201)</f>
        <v/>
      </c>
      <c r="BG201" t="str">
        <f>IF([1]Sheet1!BH201="","",[1]Sheet1!BH201)</f>
        <v/>
      </c>
      <c r="BH201" t="str">
        <f>IF([1]Sheet1!BI201="","",[1]Sheet1!BI201)</f>
        <v/>
      </c>
      <c r="BI201" t="str">
        <f>IF([1]Sheet1!BJ201="","",[1]Sheet1!BJ201)</f>
        <v/>
      </c>
      <c r="BJ201" t="str">
        <f>IF([1]Sheet1!BK201="","",[1]Sheet1!BK201)</f>
        <v/>
      </c>
      <c r="BK201" t="str">
        <f>IF([1]Sheet1!BL201="","",[1]Sheet1!BL201)</f>
        <v/>
      </c>
      <c r="BL201" t="str">
        <f>IF([1]Sheet1!BM201="","",[1]Sheet1!BM201)</f>
        <v/>
      </c>
      <c r="BM201" t="str">
        <f>IF([1]Sheet1!BN201="","",[1]Sheet1!BN201)</f>
        <v/>
      </c>
      <c r="BN201" t="str">
        <f>IF([1]Sheet1!BO201="","",[1]Sheet1!BO201)</f>
        <v/>
      </c>
      <c r="BO201" t="str">
        <f>IF([1]Sheet1!BP201="","",[1]Sheet1!BP201)</f>
        <v/>
      </c>
      <c r="BP201" t="str">
        <f>IF([1]Sheet1!BQ201="","",[1]Sheet1!BQ201)</f>
        <v/>
      </c>
      <c r="BQ201" t="str">
        <f>IF([1]Sheet1!BR201="","",[1]Sheet1!BR201)</f>
        <v/>
      </c>
      <c r="BR201" t="str">
        <f>IF([1]Sheet1!BS201="","",[1]Sheet1!BS201)</f>
        <v/>
      </c>
      <c r="BS201" t="str">
        <f>IF([1]Sheet1!BT201="","",[1]Sheet1!BT201)</f>
        <v/>
      </c>
      <c r="BT201" t="str">
        <f>IF([1]Sheet1!BU201="","",[1]Sheet1!BU201)</f>
        <v/>
      </c>
      <c r="BU201" t="str">
        <f>IF([1]Sheet1!BV201="","",[1]Sheet1!BV201)</f>
        <v/>
      </c>
      <c r="BV201" t="str">
        <f>IF([1]Sheet1!BW201="","",[1]Sheet1!BW201)</f>
        <v/>
      </c>
      <c r="BW201" t="str">
        <f>IF([1]Sheet1!BX201="","",[1]Sheet1!BX201)</f>
        <v/>
      </c>
      <c r="BX201" t="str">
        <f>IF([1]Sheet1!BY201="","",[1]Sheet1!BY201)</f>
        <v/>
      </c>
      <c r="BY201" t="str">
        <f>IF([1]Sheet1!BZ201="","",[1]Sheet1!BZ201)</f>
        <v/>
      </c>
      <c r="BZ201" t="str">
        <f>IF([1]Sheet1!CA201="","",[1]Sheet1!CA201)</f>
        <v/>
      </c>
      <c r="CA201" t="str">
        <f>IF([1]Sheet1!CB201="","",[1]Sheet1!CB201)</f>
        <v/>
      </c>
      <c r="CB201" t="str">
        <f>IF([1]Sheet1!CC201="","",[1]Sheet1!CC201)</f>
        <v/>
      </c>
      <c r="CC201" t="str">
        <f>IF([1]Sheet1!CD201="","",[1]Sheet1!CD201)</f>
        <v/>
      </c>
      <c r="CD201" t="str">
        <f>IF([1]Sheet1!CE201="","",[1]Sheet1!CE201)</f>
        <v/>
      </c>
      <c r="CE201" t="str">
        <f>IF([1]Sheet1!CF201="","",[1]Sheet1!CF201)</f>
        <v/>
      </c>
      <c r="CF201" t="str">
        <f>IF([1]Sheet1!CG201="","",[1]Sheet1!CG201)</f>
        <v/>
      </c>
      <c r="CG201" t="str">
        <f>IF([1]Sheet1!CH201="","",[1]Sheet1!CH201)</f>
        <v/>
      </c>
      <c r="CH201" t="str">
        <f>IF([1]Sheet1!CI201="","",[1]Sheet1!CI201)</f>
        <v/>
      </c>
      <c r="CI201" t="str">
        <f>IF([1]Sheet1!CJ201="","",[1]Sheet1!CJ201)</f>
        <v/>
      </c>
      <c r="CJ201" t="str">
        <f>IF([1]Sheet1!CK201="","",[1]Sheet1!CK201)</f>
        <v/>
      </c>
      <c r="CK201" t="str">
        <f>IF([1]Sheet1!CL201="","",[1]Sheet1!CL201)</f>
        <v/>
      </c>
      <c r="CL201" t="str">
        <f>IF([1]Sheet1!CM201="","",[1]Sheet1!CM201)</f>
        <v/>
      </c>
      <c r="CM201" t="str">
        <f>IF([1]Sheet1!CN201="","",[1]Sheet1!CN201)</f>
        <v/>
      </c>
      <c r="CN201" t="str">
        <f>IF([1]Sheet1!CO201="","",[1]Sheet1!CO201)</f>
        <v/>
      </c>
      <c r="CO201" t="str">
        <f>IF([1]Sheet1!CP201="","",[1]Sheet1!CP201)</f>
        <v/>
      </c>
      <c r="CP201" t="str">
        <f>IF([1]Sheet1!CQ201="","",[1]Sheet1!CQ201)</f>
        <v/>
      </c>
      <c r="CQ201" t="str">
        <f>IF([1]Sheet1!CR201="","",[1]Sheet1!CR201)</f>
        <v/>
      </c>
      <c r="CR201" t="str">
        <f>IF([1]Sheet1!CS201="","",[1]Sheet1!CS201)</f>
        <v/>
      </c>
      <c r="CS201" t="str">
        <f>IF([1]Sheet1!CT201="","",[1]Sheet1!CT201)</f>
        <v/>
      </c>
      <c r="CT201" t="str">
        <f>IF([1]Sheet1!CU201="","",[1]Sheet1!CU201)</f>
        <v/>
      </c>
      <c r="CU201" t="str">
        <f>IF([1]Sheet1!CV201="","",[1]Sheet1!CV201)</f>
        <v/>
      </c>
      <c r="CV201" t="str">
        <f>IF([1]Sheet1!CW201="","",[1]Sheet1!CW201)</f>
        <v/>
      </c>
      <c r="CW201" t="str">
        <f>IF([1]Sheet1!CX201="","",[1]Sheet1!CX201)</f>
        <v/>
      </c>
      <c r="CX201" t="str">
        <f>IF([1]Sheet1!CY201="","",[1]Sheet1!CY201)</f>
        <v/>
      </c>
      <c r="CY201" t="str">
        <f>IF([1]Sheet1!CZ201="","",[1]Sheet1!CZ201)</f>
        <v/>
      </c>
      <c r="CZ201" t="str">
        <f>IF([1]Sheet1!DA201="","",[1]Sheet1!DA201)</f>
        <v/>
      </c>
      <c r="DA201" t="str">
        <f>IF([1]Sheet1!DB201="","",[1]Sheet1!DB201)</f>
        <v/>
      </c>
      <c r="DB201" t="str">
        <f>IF([1]Sheet1!DC201="","",[1]Sheet1!DC201)</f>
        <v/>
      </c>
      <c r="DC201" t="str">
        <f t="shared" si="12"/>
        <v/>
      </c>
      <c r="DD201" t="str">
        <f t="shared" si="13"/>
        <v/>
      </c>
      <c r="DE201" t="str">
        <f t="shared" si="14"/>
        <v/>
      </c>
      <c r="DF201" t="str">
        <f t="shared" si="15"/>
        <v/>
      </c>
      <c r="DG201" t="str">
        <f>IF([1]Sheet1!DH201="","",[1]Sheet1!DH201)</f>
        <v/>
      </c>
    </row>
    <row r="202" spans="1:111" x14ac:dyDescent="0.25">
      <c r="A202" t="str">
        <f>IF([1]Sheet1!B202="","",[1]Sheet1!B202)</f>
        <v/>
      </c>
      <c r="B202" t="str">
        <f>IF([1]Sheet1!C202="","",[1]Sheet1!C202)</f>
        <v/>
      </c>
      <c r="C202" t="str">
        <f>IF([1]Sheet1!D202="","",[1]Sheet1!D202)</f>
        <v/>
      </c>
      <c r="D202" t="str">
        <f>IF([1]Sheet1!E202="","",[1]Sheet1!E202)</f>
        <v/>
      </c>
      <c r="E202" t="str">
        <f>IF([1]Sheet1!F202="","",[1]Sheet1!F202)</f>
        <v/>
      </c>
      <c r="F202" t="str">
        <f>IF([1]Sheet1!G202="","",[1]Sheet1!G202)</f>
        <v/>
      </c>
      <c r="G202" t="str">
        <f>IF([1]Sheet1!H202="","",[1]Sheet1!H202)</f>
        <v/>
      </c>
      <c r="H202" t="str">
        <f>IF([1]Sheet1!I202="","",[1]Sheet1!I202)</f>
        <v/>
      </c>
      <c r="I202" t="str">
        <f>IF([1]Sheet1!J202="","",[1]Sheet1!J202)</f>
        <v/>
      </c>
      <c r="J202" t="str">
        <f>IF([1]Sheet1!K202="","",[1]Sheet1!K202)</f>
        <v/>
      </c>
      <c r="K202" t="str">
        <f>IF([1]Sheet1!L202="","",[1]Sheet1!L202)</f>
        <v/>
      </c>
      <c r="L202" t="str">
        <f>IF([1]Sheet1!M202="","",[1]Sheet1!M202)</f>
        <v/>
      </c>
      <c r="M202" t="str">
        <f>IF([1]Sheet1!N202="","",[1]Sheet1!N202)</f>
        <v/>
      </c>
      <c r="N202" t="str">
        <f>IF([1]Sheet1!O202="","",[1]Sheet1!O202)</f>
        <v/>
      </c>
      <c r="O202" t="str">
        <f>IF([1]Sheet1!P202="","",[1]Sheet1!P202)</f>
        <v/>
      </c>
      <c r="P202" t="str">
        <f>IF([1]Sheet1!Q202="","",[1]Sheet1!Q202)</f>
        <v/>
      </c>
      <c r="Q202" t="str">
        <f>IF([1]Sheet1!R202="","",[1]Sheet1!R202)</f>
        <v/>
      </c>
      <c r="R202" t="str">
        <f>IF([1]Sheet1!S202="","",[1]Sheet1!S202)</f>
        <v/>
      </c>
      <c r="S202" t="str">
        <f>IF([1]Sheet1!T202="","",[1]Sheet1!T202)</f>
        <v/>
      </c>
      <c r="T202" t="str">
        <f>IF([1]Sheet1!U202="","",[1]Sheet1!U202)</f>
        <v/>
      </c>
      <c r="U202" t="str">
        <f>IF([1]Sheet1!V202="","",[1]Sheet1!V202)</f>
        <v/>
      </c>
      <c r="V202" t="str">
        <f>IF([1]Sheet1!W202="","",[1]Sheet1!W202)</f>
        <v/>
      </c>
      <c r="W202" t="str">
        <f>IF([1]Sheet1!X202="","",[1]Sheet1!X202)</f>
        <v/>
      </c>
      <c r="X202" t="str">
        <f>IF([1]Sheet1!Y202="","",[1]Sheet1!Y202)</f>
        <v/>
      </c>
      <c r="Y202" t="str">
        <f>IF([1]Sheet1!Z202="","",[1]Sheet1!Z202)</f>
        <v/>
      </c>
      <c r="Z202" t="str">
        <f>IF([1]Sheet1!AA202="","",[1]Sheet1!AA202)</f>
        <v/>
      </c>
      <c r="AA202" t="str">
        <f>IF([1]Sheet1!AB202="","",[1]Sheet1!AB202)</f>
        <v/>
      </c>
      <c r="AB202" t="str">
        <f>IF([1]Sheet1!AC202="","",[1]Sheet1!AC202)</f>
        <v/>
      </c>
      <c r="AC202" t="str">
        <f>IF([1]Sheet1!AD202="","",[1]Sheet1!AD202)</f>
        <v/>
      </c>
      <c r="AD202" t="str">
        <f>IF([1]Sheet1!AE202="","",[1]Sheet1!AE202)</f>
        <v/>
      </c>
      <c r="AE202" t="str">
        <f>IF([1]Sheet1!AF202="","",[1]Sheet1!AF202)</f>
        <v/>
      </c>
      <c r="AF202" t="str">
        <f>IF([1]Sheet1!AG202="","",[1]Sheet1!AG202)</f>
        <v/>
      </c>
      <c r="AG202" t="str">
        <f>IF([1]Sheet1!AH202="","",[1]Sheet1!AH202)</f>
        <v/>
      </c>
      <c r="AH202" t="str">
        <f>IF([1]Sheet1!AI202="","",[1]Sheet1!AI202)</f>
        <v/>
      </c>
      <c r="AI202" t="str">
        <f>IF([1]Sheet1!AJ202="","",[1]Sheet1!AJ202)</f>
        <v/>
      </c>
      <c r="AJ202" t="str">
        <f>IF([1]Sheet1!AK202="","",[1]Sheet1!AK202)</f>
        <v/>
      </c>
      <c r="AK202" t="str">
        <f>IF([1]Sheet1!AL202="","",[1]Sheet1!AL202)</f>
        <v/>
      </c>
      <c r="AL202" t="str">
        <f>IF([1]Sheet1!AM202="","",[1]Sheet1!AM202)</f>
        <v/>
      </c>
      <c r="AM202" t="str">
        <f>IF([1]Sheet1!AN202="","",[1]Sheet1!AN202)</f>
        <v/>
      </c>
      <c r="AN202" t="str">
        <f>IF([1]Sheet1!AO202="","",[1]Sheet1!AO202)</f>
        <v/>
      </c>
      <c r="AO202" t="str">
        <f>IF([1]Sheet1!AP202="","",[1]Sheet1!AP202)</f>
        <v/>
      </c>
      <c r="AP202" t="str">
        <f>IF([1]Sheet1!AQ202="","",[1]Sheet1!AQ202)</f>
        <v/>
      </c>
      <c r="AQ202" t="str">
        <f>IF([1]Sheet1!AR202="","",[1]Sheet1!AR202)</f>
        <v/>
      </c>
      <c r="AR202" t="str">
        <f>IF([1]Sheet1!AS202="","",[1]Sheet1!AS202)</f>
        <v/>
      </c>
      <c r="AS202" t="str">
        <f>IF([1]Sheet1!AT202="","",[1]Sheet1!AT202)</f>
        <v/>
      </c>
      <c r="AT202" t="str">
        <f>IF([1]Sheet1!AU202="","",[1]Sheet1!AU202)</f>
        <v/>
      </c>
      <c r="AU202" t="str">
        <f>IF([1]Sheet1!AV202="","",[1]Sheet1!AV202)</f>
        <v/>
      </c>
      <c r="AV202" t="str">
        <f>IF([1]Sheet1!AW202="","",[1]Sheet1!AW202)</f>
        <v/>
      </c>
      <c r="AW202" t="str">
        <f>IF([1]Sheet1!AX202="","",[1]Sheet1!AX202)</f>
        <v/>
      </c>
      <c r="AX202" t="str">
        <f>IF([1]Sheet1!AY202="","",[1]Sheet1!AY202)</f>
        <v/>
      </c>
      <c r="AY202" t="str">
        <f>IF([1]Sheet1!AZ202="","",[1]Sheet1!AZ202)</f>
        <v/>
      </c>
      <c r="AZ202" t="str">
        <f>IF([1]Sheet1!BA202="","",[1]Sheet1!BA202)</f>
        <v/>
      </c>
      <c r="BA202" t="str">
        <f>IF([1]Sheet1!BB202="","",[1]Sheet1!BB202)</f>
        <v/>
      </c>
      <c r="BB202" t="str">
        <f>IF([1]Sheet1!BC202="","",[1]Sheet1!BC202)</f>
        <v/>
      </c>
      <c r="BC202" t="str">
        <f>IF([1]Sheet1!BD202="","",[1]Sheet1!BD202)</f>
        <v/>
      </c>
      <c r="BD202" t="str">
        <f>IF([1]Sheet1!BE202="","",[1]Sheet1!BE202)</f>
        <v/>
      </c>
      <c r="BE202" t="str">
        <f>IF([1]Sheet1!BF202="","",[1]Sheet1!BF202)</f>
        <v/>
      </c>
      <c r="BF202" t="str">
        <f>IF([1]Sheet1!BG202="","",[1]Sheet1!BG202)</f>
        <v/>
      </c>
      <c r="BG202" t="str">
        <f>IF([1]Sheet1!BH202="","",[1]Sheet1!BH202)</f>
        <v/>
      </c>
      <c r="BH202" t="str">
        <f>IF([1]Sheet1!BI202="","",[1]Sheet1!BI202)</f>
        <v/>
      </c>
      <c r="BI202" t="str">
        <f>IF([1]Sheet1!BJ202="","",[1]Sheet1!BJ202)</f>
        <v/>
      </c>
      <c r="BJ202" t="str">
        <f>IF([1]Sheet1!BK202="","",[1]Sheet1!BK202)</f>
        <v/>
      </c>
      <c r="BK202" t="str">
        <f>IF([1]Sheet1!BL202="","",[1]Sheet1!BL202)</f>
        <v/>
      </c>
      <c r="BL202" t="str">
        <f>IF([1]Sheet1!BM202="","",[1]Sheet1!BM202)</f>
        <v/>
      </c>
      <c r="BM202" t="str">
        <f>IF([1]Sheet1!BN202="","",[1]Sheet1!BN202)</f>
        <v/>
      </c>
      <c r="BN202" t="str">
        <f>IF([1]Sheet1!BO202="","",[1]Sheet1!BO202)</f>
        <v/>
      </c>
      <c r="BO202" t="str">
        <f>IF([1]Sheet1!BP202="","",[1]Sheet1!BP202)</f>
        <v/>
      </c>
      <c r="BP202" t="str">
        <f>IF([1]Sheet1!BQ202="","",[1]Sheet1!BQ202)</f>
        <v/>
      </c>
      <c r="BQ202" t="str">
        <f>IF([1]Sheet1!BR202="","",[1]Sheet1!BR202)</f>
        <v/>
      </c>
      <c r="BR202" t="str">
        <f>IF([1]Sheet1!BS202="","",[1]Sheet1!BS202)</f>
        <v/>
      </c>
      <c r="BS202" t="str">
        <f>IF([1]Sheet1!BT202="","",[1]Sheet1!BT202)</f>
        <v/>
      </c>
      <c r="BT202" t="str">
        <f>IF([1]Sheet1!BU202="","",[1]Sheet1!BU202)</f>
        <v/>
      </c>
      <c r="BU202" t="str">
        <f>IF([1]Sheet1!BV202="","",[1]Sheet1!BV202)</f>
        <v/>
      </c>
      <c r="BV202" t="str">
        <f>IF([1]Sheet1!BW202="","",[1]Sheet1!BW202)</f>
        <v/>
      </c>
      <c r="BW202" t="str">
        <f>IF([1]Sheet1!BX202="","",[1]Sheet1!BX202)</f>
        <v/>
      </c>
      <c r="BX202" t="str">
        <f>IF([1]Sheet1!BY202="","",[1]Sheet1!BY202)</f>
        <v/>
      </c>
      <c r="BY202" t="str">
        <f>IF([1]Sheet1!BZ202="","",[1]Sheet1!BZ202)</f>
        <v/>
      </c>
      <c r="BZ202" t="str">
        <f>IF([1]Sheet1!CA202="","",[1]Sheet1!CA202)</f>
        <v/>
      </c>
      <c r="CA202" t="str">
        <f>IF([1]Sheet1!CB202="","",[1]Sheet1!CB202)</f>
        <v/>
      </c>
      <c r="CB202" t="str">
        <f>IF([1]Sheet1!CC202="","",[1]Sheet1!CC202)</f>
        <v/>
      </c>
      <c r="CC202" t="str">
        <f>IF([1]Sheet1!CD202="","",[1]Sheet1!CD202)</f>
        <v/>
      </c>
      <c r="CD202" t="str">
        <f>IF([1]Sheet1!CE202="","",[1]Sheet1!CE202)</f>
        <v/>
      </c>
      <c r="CE202" t="str">
        <f>IF([1]Sheet1!CF202="","",[1]Sheet1!CF202)</f>
        <v/>
      </c>
      <c r="CF202" t="str">
        <f>IF([1]Sheet1!CG202="","",[1]Sheet1!CG202)</f>
        <v/>
      </c>
      <c r="CG202" t="str">
        <f>IF([1]Sheet1!CH202="","",[1]Sheet1!CH202)</f>
        <v/>
      </c>
      <c r="CH202" t="str">
        <f>IF([1]Sheet1!CI202="","",[1]Sheet1!CI202)</f>
        <v/>
      </c>
      <c r="CI202" t="str">
        <f>IF([1]Sheet1!CJ202="","",[1]Sheet1!CJ202)</f>
        <v/>
      </c>
      <c r="CJ202" t="str">
        <f>IF([1]Sheet1!CK202="","",[1]Sheet1!CK202)</f>
        <v/>
      </c>
      <c r="CK202" t="str">
        <f>IF([1]Sheet1!CL202="","",[1]Sheet1!CL202)</f>
        <v/>
      </c>
      <c r="CL202" t="str">
        <f>IF([1]Sheet1!CM202="","",[1]Sheet1!CM202)</f>
        <v/>
      </c>
      <c r="CM202" t="str">
        <f>IF([1]Sheet1!CN202="","",[1]Sheet1!CN202)</f>
        <v/>
      </c>
      <c r="CN202" t="str">
        <f>IF([1]Sheet1!CO202="","",[1]Sheet1!CO202)</f>
        <v/>
      </c>
      <c r="CO202" t="str">
        <f>IF([1]Sheet1!CP202="","",[1]Sheet1!CP202)</f>
        <v/>
      </c>
      <c r="CP202" t="str">
        <f>IF([1]Sheet1!CQ202="","",[1]Sheet1!CQ202)</f>
        <v/>
      </c>
      <c r="CQ202" t="str">
        <f>IF([1]Sheet1!CR202="","",[1]Sheet1!CR202)</f>
        <v/>
      </c>
      <c r="CR202" t="str">
        <f>IF([1]Sheet1!CS202="","",[1]Sheet1!CS202)</f>
        <v/>
      </c>
      <c r="CS202" t="str">
        <f>IF([1]Sheet1!CT202="","",[1]Sheet1!CT202)</f>
        <v/>
      </c>
      <c r="CT202" t="str">
        <f>IF([1]Sheet1!CU202="","",[1]Sheet1!CU202)</f>
        <v/>
      </c>
      <c r="CU202" t="str">
        <f>IF([1]Sheet1!CV202="","",[1]Sheet1!CV202)</f>
        <v/>
      </c>
      <c r="CV202" t="str">
        <f>IF([1]Sheet1!CW202="","",[1]Sheet1!CW202)</f>
        <v/>
      </c>
      <c r="CW202" t="str">
        <f>IF([1]Sheet1!CX202="","",[1]Sheet1!CX202)</f>
        <v/>
      </c>
      <c r="CX202" t="str">
        <f>IF([1]Sheet1!CY202="","",[1]Sheet1!CY202)</f>
        <v/>
      </c>
      <c r="CY202" t="str">
        <f>IF([1]Sheet1!CZ202="","",[1]Sheet1!CZ202)</f>
        <v/>
      </c>
      <c r="CZ202" t="str">
        <f>IF([1]Sheet1!DA202="","",[1]Sheet1!DA202)</f>
        <v/>
      </c>
      <c r="DA202" t="str">
        <f>IF([1]Sheet1!DB202="","",[1]Sheet1!DB202)</f>
        <v/>
      </c>
      <c r="DB202" t="str">
        <f>IF([1]Sheet1!DC202="","",[1]Sheet1!DC202)</f>
        <v/>
      </c>
      <c r="DC202" t="str">
        <f t="shared" si="12"/>
        <v/>
      </c>
      <c r="DD202" t="str">
        <f t="shared" si="13"/>
        <v/>
      </c>
      <c r="DE202" t="str">
        <f t="shared" si="14"/>
        <v/>
      </c>
      <c r="DF202" t="str">
        <f t="shared" si="15"/>
        <v/>
      </c>
      <c r="DG202" t="str">
        <f>IF([1]Sheet1!DH202="","",[1]Sheet1!DH202)</f>
        <v/>
      </c>
    </row>
    <row r="203" spans="1:111" x14ac:dyDescent="0.25">
      <c r="A203" t="str">
        <f>IF([1]Sheet1!B203="","",[1]Sheet1!B203)</f>
        <v/>
      </c>
      <c r="B203" t="str">
        <f>IF([1]Sheet1!C203="","",[1]Sheet1!C203)</f>
        <v/>
      </c>
      <c r="C203" t="str">
        <f>IF([1]Sheet1!D203="","",[1]Sheet1!D203)</f>
        <v/>
      </c>
      <c r="D203" t="str">
        <f>IF([1]Sheet1!E203="","",[1]Sheet1!E203)</f>
        <v/>
      </c>
      <c r="E203" t="str">
        <f>IF([1]Sheet1!F203="","",[1]Sheet1!F203)</f>
        <v/>
      </c>
      <c r="F203" t="str">
        <f>IF([1]Sheet1!G203="","",[1]Sheet1!G203)</f>
        <v/>
      </c>
      <c r="G203" t="str">
        <f>IF([1]Sheet1!H203="","",[1]Sheet1!H203)</f>
        <v/>
      </c>
      <c r="H203" t="str">
        <f>IF([1]Sheet1!I203="","",[1]Sheet1!I203)</f>
        <v/>
      </c>
      <c r="I203" t="str">
        <f>IF([1]Sheet1!J203="","",[1]Sheet1!J203)</f>
        <v/>
      </c>
      <c r="J203" t="str">
        <f>IF([1]Sheet1!K203="","",[1]Sheet1!K203)</f>
        <v/>
      </c>
      <c r="K203" t="str">
        <f>IF([1]Sheet1!L203="","",[1]Sheet1!L203)</f>
        <v/>
      </c>
      <c r="L203" t="str">
        <f>IF([1]Sheet1!M203="","",[1]Sheet1!M203)</f>
        <v/>
      </c>
      <c r="M203" t="str">
        <f>IF([1]Sheet1!N203="","",[1]Sheet1!N203)</f>
        <v/>
      </c>
      <c r="N203" t="str">
        <f>IF([1]Sheet1!O203="","",[1]Sheet1!O203)</f>
        <v/>
      </c>
      <c r="O203" t="str">
        <f>IF([1]Sheet1!P203="","",[1]Sheet1!P203)</f>
        <v/>
      </c>
      <c r="P203" t="str">
        <f>IF([1]Sheet1!Q203="","",[1]Sheet1!Q203)</f>
        <v/>
      </c>
      <c r="Q203" t="str">
        <f>IF([1]Sheet1!R203="","",[1]Sheet1!R203)</f>
        <v/>
      </c>
      <c r="R203" t="str">
        <f>IF([1]Sheet1!S203="","",[1]Sheet1!S203)</f>
        <v/>
      </c>
      <c r="S203" t="str">
        <f>IF([1]Sheet1!T203="","",[1]Sheet1!T203)</f>
        <v/>
      </c>
      <c r="T203" t="str">
        <f>IF([1]Sheet1!U203="","",[1]Sheet1!U203)</f>
        <v/>
      </c>
      <c r="U203" t="str">
        <f>IF([1]Sheet1!V203="","",[1]Sheet1!V203)</f>
        <v/>
      </c>
      <c r="V203" t="str">
        <f>IF([1]Sheet1!W203="","",[1]Sheet1!W203)</f>
        <v/>
      </c>
      <c r="W203" t="str">
        <f>IF([1]Sheet1!X203="","",[1]Sheet1!X203)</f>
        <v/>
      </c>
      <c r="X203" t="str">
        <f>IF([1]Sheet1!Y203="","",[1]Sheet1!Y203)</f>
        <v/>
      </c>
      <c r="Y203" t="str">
        <f>IF([1]Sheet1!Z203="","",[1]Sheet1!Z203)</f>
        <v/>
      </c>
      <c r="Z203" t="str">
        <f>IF([1]Sheet1!AA203="","",[1]Sheet1!AA203)</f>
        <v/>
      </c>
      <c r="AA203" t="str">
        <f>IF([1]Sheet1!AB203="","",[1]Sheet1!AB203)</f>
        <v/>
      </c>
      <c r="AB203" t="str">
        <f>IF([1]Sheet1!AC203="","",[1]Sheet1!AC203)</f>
        <v/>
      </c>
      <c r="AC203" t="str">
        <f>IF([1]Sheet1!AD203="","",[1]Sheet1!AD203)</f>
        <v/>
      </c>
      <c r="AD203" t="str">
        <f>IF([1]Sheet1!AE203="","",[1]Sheet1!AE203)</f>
        <v/>
      </c>
      <c r="AE203" t="str">
        <f>IF([1]Sheet1!AF203="","",[1]Sheet1!AF203)</f>
        <v/>
      </c>
      <c r="AF203" t="str">
        <f>IF([1]Sheet1!AG203="","",[1]Sheet1!AG203)</f>
        <v/>
      </c>
      <c r="AG203" t="str">
        <f>IF([1]Sheet1!AH203="","",[1]Sheet1!AH203)</f>
        <v/>
      </c>
      <c r="AH203" t="str">
        <f>IF([1]Sheet1!AI203="","",[1]Sheet1!AI203)</f>
        <v/>
      </c>
      <c r="AI203" t="str">
        <f>IF([1]Sheet1!AJ203="","",[1]Sheet1!AJ203)</f>
        <v/>
      </c>
      <c r="AJ203" t="str">
        <f>IF([1]Sheet1!AK203="","",[1]Sheet1!AK203)</f>
        <v/>
      </c>
      <c r="AK203" t="str">
        <f>IF([1]Sheet1!AL203="","",[1]Sheet1!AL203)</f>
        <v/>
      </c>
      <c r="AL203" t="str">
        <f>IF([1]Sheet1!AM203="","",[1]Sheet1!AM203)</f>
        <v/>
      </c>
      <c r="AM203" t="str">
        <f>IF([1]Sheet1!AN203="","",[1]Sheet1!AN203)</f>
        <v/>
      </c>
      <c r="AN203" t="str">
        <f>IF([1]Sheet1!AO203="","",[1]Sheet1!AO203)</f>
        <v/>
      </c>
      <c r="AO203" t="str">
        <f>IF([1]Sheet1!AP203="","",[1]Sheet1!AP203)</f>
        <v/>
      </c>
      <c r="AP203" t="str">
        <f>IF([1]Sheet1!AQ203="","",[1]Sheet1!AQ203)</f>
        <v/>
      </c>
      <c r="AQ203" t="str">
        <f>IF([1]Sheet1!AR203="","",[1]Sheet1!AR203)</f>
        <v/>
      </c>
      <c r="AR203" t="str">
        <f>IF([1]Sheet1!AS203="","",[1]Sheet1!AS203)</f>
        <v/>
      </c>
      <c r="AS203" t="str">
        <f>IF([1]Sheet1!AT203="","",[1]Sheet1!AT203)</f>
        <v/>
      </c>
      <c r="AT203" t="str">
        <f>IF([1]Sheet1!AU203="","",[1]Sheet1!AU203)</f>
        <v/>
      </c>
      <c r="AU203" t="str">
        <f>IF([1]Sheet1!AV203="","",[1]Sheet1!AV203)</f>
        <v/>
      </c>
      <c r="AV203" t="str">
        <f>IF([1]Sheet1!AW203="","",[1]Sheet1!AW203)</f>
        <v/>
      </c>
      <c r="AW203" t="str">
        <f>IF([1]Sheet1!AX203="","",[1]Sheet1!AX203)</f>
        <v/>
      </c>
      <c r="AX203" t="str">
        <f>IF([1]Sheet1!AY203="","",[1]Sheet1!AY203)</f>
        <v/>
      </c>
      <c r="AY203" t="str">
        <f>IF([1]Sheet1!AZ203="","",[1]Sheet1!AZ203)</f>
        <v/>
      </c>
      <c r="AZ203" t="str">
        <f>IF([1]Sheet1!BA203="","",[1]Sheet1!BA203)</f>
        <v/>
      </c>
      <c r="BA203" t="str">
        <f>IF([1]Sheet1!BB203="","",[1]Sheet1!BB203)</f>
        <v/>
      </c>
      <c r="BB203" t="str">
        <f>IF([1]Sheet1!BC203="","",[1]Sheet1!BC203)</f>
        <v/>
      </c>
      <c r="BC203" t="str">
        <f>IF([1]Sheet1!BD203="","",[1]Sheet1!BD203)</f>
        <v/>
      </c>
      <c r="BD203" t="str">
        <f>IF([1]Sheet1!BE203="","",[1]Sheet1!BE203)</f>
        <v/>
      </c>
      <c r="BE203" t="str">
        <f>IF([1]Sheet1!BF203="","",[1]Sheet1!BF203)</f>
        <v/>
      </c>
      <c r="BF203" t="str">
        <f>IF([1]Sheet1!BG203="","",[1]Sheet1!BG203)</f>
        <v/>
      </c>
      <c r="BG203" t="str">
        <f>IF([1]Sheet1!BH203="","",[1]Sheet1!BH203)</f>
        <v/>
      </c>
      <c r="BH203" t="str">
        <f>IF([1]Sheet1!BI203="","",[1]Sheet1!BI203)</f>
        <v/>
      </c>
      <c r="BI203" t="str">
        <f>IF([1]Sheet1!BJ203="","",[1]Sheet1!BJ203)</f>
        <v/>
      </c>
      <c r="BJ203" t="str">
        <f>IF([1]Sheet1!BK203="","",[1]Sheet1!BK203)</f>
        <v/>
      </c>
      <c r="BK203" t="str">
        <f>IF([1]Sheet1!BL203="","",[1]Sheet1!BL203)</f>
        <v/>
      </c>
      <c r="BL203" t="str">
        <f>IF([1]Sheet1!BM203="","",[1]Sheet1!BM203)</f>
        <v/>
      </c>
      <c r="BM203" t="str">
        <f>IF([1]Sheet1!BN203="","",[1]Sheet1!BN203)</f>
        <v/>
      </c>
      <c r="BN203" t="str">
        <f>IF([1]Sheet1!BO203="","",[1]Sheet1!BO203)</f>
        <v/>
      </c>
      <c r="BO203" t="str">
        <f>IF([1]Sheet1!BP203="","",[1]Sheet1!BP203)</f>
        <v/>
      </c>
      <c r="BP203" t="str">
        <f>IF([1]Sheet1!BQ203="","",[1]Sheet1!BQ203)</f>
        <v/>
      </c>
      <c r="BQ203" t="str">
        <f>IF([1]Sheet1!BR203="","",[1]Sheet1!BR203)</f>
        <v/>
      </c>
      <c r="BR203" t="str">
        <f>IF([1]Sheet1!BS203="","",[1]Sheet1!BS203)</f>
        <v/>
      </c>
      <c r="BS203" t="str">
        <f>IF([1]Sheet1!BT203="","",[1]Sheet1!BT203)</f>
        <v/>
      </c>
      <c r="BT203" t="str">
        <f>IF([1]Sheet1!BU203="","",[1]Sheet1!BU203)</f>
        <v/>
      </c>
      <c r="BU203" t="str">
        <f>IF([1]Sheet1!BV203="","",[1]Sheet1!BV203)</f>
        <v/>
      </c>
      <c r="BV203" t="str">
        <f>IF([1]Sheet1!BW203="","",[1]Sheet1!BW203)</f>
        <v/>
      </c>
      <c r="BW203" t="str">
        <f>IF([1]Sheet1!BX203="","",[1]Sheet1!BX203)</f>
        <v/>
      </c>
      <c r="BX203" t="str">
        <f>IF([1]Sheet1!BY203="","",[1]Sheet1!BY203)</f>
        <v/>
      </c>
      <c r="BY203" t="str">
        <f>IF([1]Sheet1!BZ203="","",[1]Sheet1!BZ203)</f>
        <v/>
      </c>
      <c r="BZ203" t="str">
        <f>IF([1]Sheet1!CA203="","",[1]Sheet1!CA203)</f>
        <v/>
      </c>
      <c r="CA203" t="str">
        <f>IF([1]Sheet1!CB203="","",[1]Sheet1!CB203)</f>
        <v/>
      </c>
      <c r="CB203" t="str">
        <f>IF([1]Sheet1!CC203="","",[1]Sheet1!CC203)</f>
        <v/>
      </c>
      <c r="CC203" t="str">
        <f>IF([1]Sheet1!CD203="","",[1]Sheet1!CD203)</f>
        <v/>
      </c>
      <c r="CD203" t="str">
        <f>IF([1]Sheet1!CE203="","",[1]Sheet1!CE203)</f>
        <v/>
      </c>
      <c r="CE203" t="str">
        <f>IF([1]Sheet1!CF203="","",[1]Sheet1!CF203)</f>
        <v/>
      </c>
      <c r="CF203" t="str">
        <f>IF([1]Sheet1!CG203="","",[1]Sheet1!CG203)</f>
        <v/>
      </c>
      <c r="CG203" t="str">
        <f>IF([1]Sheet1!CH203="","",[1]Sheet1!CH203)</f>
        <v/>
      </c>
      <c r="CH203" t="str">
        <f>IF([1]Sheet1!CI203="","",[1]Sheet1!CI203)</f>
        <v/>
      </c>
      <c r="CI203" t="str">
        <f>IF([1]Sheet1!CJ203="","",[1]Sheet1!CJ203)</f>
        <v/>
      </c>
      <c r="CJ203" t="str">
        <f>IF([1]Sheet1!CK203="","",[1]Sheet1!CK203)</f>
        <v/>
      </c>
      <c r="CK203" t="str">
        <f>IF([1]Sheet1!CL203="","",[1]Sheet1!CL203)</f>
        <v/>
      </c>
      <c r="CL203" t="str">
        <f>IF([1]Sheet1!CM203="","",[1]Sheet1!CM203)</f>
        <v/>
      </c>
      <c r="CM203" t="str">
        <f>IF([1]Sheet1!CN203="","",[1]Sheet1!CN203)</f>
        <v/>
      </c>
      <c r="CN203" t="str">
        <f>IF([1]Sheet1!CO203="","",[1]Sheet1!CO203)</f>
        <v/>
      </c>
      <c r="CO203" t="str">
        <f>IF([1]Sheet1!CP203="","",[1]Sheet1!CP203)</f>
        <v/>
      </c>
      <c r="CP203" t="str">
        <f>IF([1]Sheet1!CQ203="","",[1]Sheet1!CQ203)</f>
        <v/>
      </c>
      <c r="CQ203" t="str">
        <f>IF([1]Sheet1!CR203="","",[1]Sheet1!CR203)</f>
        <v/>
      </c>
      <c r="CR203" t="str">
        <f>IF([1]Sheet1!CS203="","",[1]Sheet1!CS203)</f>
        <v/>
      </c>
      <c r="CS203" t="str">
        <f>IF([1]Sheet1!CT203="","",[1]Sheet1!CT203)</f>
        <v/>
      </c>
      <c r="CT203" t="str">
        <f>IF([1]Sheet1!CU203="","",[1]Sheet1!CU203)</f>
        <v/>
      </c>
      <c r="CU203" t="str">
        <f>IF([1]Sheet1!CV203="","",[1]Sheet1!CV203)</f>
        <v/>
      </c>
      <c r="CV203" t="str">
        <f>IF([1]Sheet1!CW203="","",[1]Sheet1!CW203)</f>
        <v/>
      </c>
      <c r="CW203" t="str">
        <f>IF([1]Sheet1!CX203="","",[1]Sheet1!CX203)</f>
        <v/>
      </c>
      <c r="CX203" t="str">
        <f>IF([1]Sheet1!CY203="","",[1]Sheet1!CY203)</f>
        <v/>
      </c>
      <c r="CY203" t="str">
        <f>IF([1]Sheet1!CZ203="","",[1]Sheet1!CZ203)</f>
        <v/>
      </c>
      <c r="CZ203" t="str">
        <f>IF([1]Sheet1!DA203="","",[1]Sheet1!DA203)</f>
        <v/>
      </c>
      <c r="DA203" t="str">
        <f>IF([1]Sheet1!DB203="","",[1]Sheet1!DB203)</f>
        <v/>
      </c>
      <c r="DB203" t="str">
        <f>IF([1]Sheet1!DC203="","",[1]Sheet1!DC203)</f>
        <v/>
      </c>
      <c r="DC203" t="str">
        <f t="shared" si="12"/>
        <v/>
      </c>
      <c r="DD203" t="str">
        <f t="shared" si="13"/>
        <v/>
      </c>
      <c r="DE203" t="str">
        <f t="shared" si="14"/>
        <v/>
      </c>
      <c r="DF203" t="str">
        <f t="shared" si="15"/>
        <v/>
      </c>
      <c r="DG203" t="str">
        <f>IF([1]Sheet1!DH203="","",[1]Sheet1!DH203)</f>
        <v/>
      </c>
    </row>
    <row r="204" spans="1:111" x14ac:dyDescent="0.25">
      <c r="A204" t="str">
        <f>IF([1]Sheet1!B204="","",[1]Sheet1!B204)</f>
        <v/>
      </c>
      <c r="B204" t="str">
        <f>IF([1]Sheet1!C204="","",[1]Sheet1!C204)</f>
        <v/>
      </c>
      <c r="C204" t="str">
        <f>IF([1]Sheet1!D204="","",[1]Sheet1!D204)</f>
        <v/>
      </c>
      <c r="D204" t="str">
        <f>IF([1]Sheet1!E204="","",[1]Sheet1!E204)</f>
        <v/>
      </c>
      <c r="E204" t="str">
        <f>IF([1]Sheet1!F204="","",[1]Sheet1!F204)</f>
        <v/>
      </c>
      <c r="F204" t="str">
        <f>IF([1]Sheet1!G204="","",[1]Sheet1!G204)</f>
        <v/>
      </c>
      <c r="G204" t="str">
        <f>IF([1]Sheet1!H204="","",[1]Sheet1!H204)</f>
        <v/>
      </c>
      <c r="H204" t="str">
        <f>IF([1]Sheet1!I204="","",[1]Sheet1!I204)</f>
        <v/>
      </c>
      <c r="I204" t="str">
        <f>IF([1]Sheet1!J204="","",[1]Sheet1!J204)</f>
        <v/>
      </c>
      <c r="J204" t="str">
        <f>IF([1]Sheet1!K204="","",[1]Sheet1!K204)</f>
        <v/>
      </c>
      <c r="K204" t="str">
        <f>IF([1]Sheet1!L204="","",[1]Sheet1!L204)</f>
        <v/>
      </c>
      <c r="L204" t="str">
        <f>IF([1]Sheet1!M204="","",[1]Sheet1!M204)</f>
        <v/>
      </c>
      <c r="M204" t="str">
        <f>IF([1]Sheet1!N204="","",[1]Sheet1!N204)</f>
        <v/>
      </c>
      <c r="N204" t="str">
        <f>IF([1]Sheet1!O204="","",[1]Sheet1!O204)</f>
        <v/>
      </c>
      <c r="O204" t="str">
        <f>IF([1]Sheet1!P204="","",[1]Sheet1!P204)</f>
        <v/>
      </c>
      <c r="P204" t="str">
        <f>IF([1]Sheet1!Q204="","",[1]Sheet1!Q204)</f>
        <v/>
      </c>
      <c r="Q204" t="str">
        <f>IF([1]Sheet1!R204="","",[1]Sheet1!R204)</f>
        <v/>
      </c>
      <c r="R204" t="str">
        <f>IF([1]Sheet1!S204="","",[1]Sheet1!S204)</f>
        <v/>
      </c>
      <c r="S204" t="str">
        <f>IF([1]Sheet1!T204="","",[1]Sheet1!T204)</f>
        <v/>
      </c>
      <c r="T204" t="str">
        <f>IF([1]Sheet1!U204="","",[1]Sheet1!U204)</f>
        <v/>
      </c>
      <c r="U204" t="str">
        <f>IF([1]Sheet1!V204="","",[1]Sheet1!V204)</f>
        <v/>
      </c>
      <c r="V204" t="str">
        <f>IF([1]Sheet1!W204="","",[1]Sheet1!W204)</f>
        <v/>
      </c>
      <c r="W204" t="str">
        <f>IF([1]Sheet1!X204="","",[1]Sheet1!X204)</f>
        <v/>
      </c>
      <c r="X204" t="str">
        <f>IF([1]Sheet1!Y204="","",[1]Sheet1!Y204)</f>
        <v/>
      </c>
      <c r="Y204" t="str">
        <f>IF([1]Sheet1!Z204="","",[1]Sheet1!Z204)</f>
        <v/>
      </c>
      <c r="Z204" t="str">
        <f>IF([1]Sheet1!AA204="","",[1]Sheet1!AA204)</f>
        <v/>
      </c>
      <c r="AA204" t="str">
        <f>IF([1]Sheet1!AB204="","",[1]Sheet1!AB204)</f>
        <v/>
      </c>
      <c r="AB204" t="str">
        <f>IF([1]Sheet1!AC204="","",[1]Sheet1!AC204)</f>
        <v/>
      </c>
      <c r="AC204" t="str">
        <f>IF([1]Sheet1!AD204="","",[1]Sheet1!AD204)</f>
        <v/>
      </c>
      <c r="AD204" t="str">
        <f>IF([1]Sheet1!AE204="","",[1]Sheet1!AE204)</f>
        <v/>
      </c>
      <c r="AE204" t="str">
        <f>IF([1]Sheet1!AF204="","",[1]Sheet1!AF204)</f>
        <v/>
      </c>
      <c r="AF204" t="str">
        <f>IF([1]Sheet1!AG204="","",[1]Sheet1!AG204)</f>
        <v/>
      </c>
      <c r="AG204" t="str">
        <f>IF([1]Sheet1!AH204="","",[1]Sheet1!AH204)</f>
        <v/>
      </c>
      <c r="AH204" t="str">
        <f>IF([1]Sheet1!AI204="","",[1]Sheet1!AI204)</f>
        <v/>
      </c>
      <c r="AI204" t="str">
        <f>IF([1]Sheet1!AJ204="","",[1]Sheet1!AJ204)</f>
        <v/>
      </c>
      <c r="AJ204" t="str">
        <f>IF([1]Sheet1!AK204="","",[1]Sheet1!AK204)</f>
        <v/>
      </c>
      <c r="AK204" t="str">
        <f>IF([1]Sheet1!AL204="","",[1]Sheet1!AL204)</f>
        <v/>
      </c>
      <c r="AL204" t="str">
        <f>IF([1]Sheet1!AM204="","",[1]Sheet1!AM204)</f>
        <v/>
      </c>
      <c r="AM204" t="str">
        <f>IF([1]Sheet1!AN204="","",[1]Sheet1!AN204)</f>
        <v/>
      </c>
      <c r="AN204" t="str">
        <f>IF([1]Sheet1!AO204="","",[1]Sheet1!AO204)</f>
        <v/>
      </c>
      <c r="AO204" t="str">
        <f>IF([1]Sheet1!AP204="","",[1]Sheet1!AP204)</f>
        <v/>
      </c>
      <c r="AP204" t="str">
        <f>IF([1]Sheet1!AQ204="","",[1]Sheet1!AQ204)</f>
        <v/>
      </c>
      <c r="AQ204" t="str">
        <f>IF([1]Sheet1!AR204="","",[1]Sheet1!AR204)</f>
        <v/>
      </c>
      <c r="AR204" t="str">
        <f>IF([1]Sheet1!AS204="","",[1]Sheet1!AS204)</f>
        <v/>
      </c>
      <c r="AS204" t="str">
        <f>IF([1]Sheet1!AT204="","",[1]Sheet1!AT204)</f>
        <v/>
      </c>
      <c r="AT204" t="str">
        <f>IF([1]Sheet1!AU204="","",[1]Sheet1!AU204)</f>
        <v/>
      </c>
      <c r="AU204" t="str">
        <f>IF([1]Sheet1!AV204="","",[1]Sheet1!AV204)</f>
        <v/>
      </c>
      <c r="AV204" t="str">
        <f>IF([1]Sheet1!AW204="","",[1]Sheet1!AW204)</f>
        <v/>
      </c>
      <c r="AW204" t="str">
        <f>IF([1]Sheet1!AX204="","",[1]Sheet1!AX204)</f>
        <v/>
      </c>
      <c r="AX204" t="str">
        <f>IF([1]Sheet1!AY204="","",[1]Sheet1!AY204)</f>
        <v/>
      </c>
      <c r="AY204" t="str">
        <f>IF([1]Sheet1!AZ204="","",[1]Sheet1!AZ204)</f>
        <v/>
      </c>
      <c r="AZ204" t="str">
        <f>IF([1]Sheet1!BA204="","",[1]Sheet1!BA204)</f>
        <v/>
      </c>
      <c r="BA204" t="str">
        <f>IF([1]Sheet1!BB204="","",[1]Sheet1!BB204)</f>
        <v/>
      </c>
      <c r="BB204" t="str">
        <f>IF([1]Sheet1!BC204="","",[1]Sheet1!BC204)</f>
        <v/>
      </c>
      <c r="BC204" t="str">
        <f>IF([1]Sheet1!BD204="","",[1]Sheet1!BD204)</f>
        <v/>
      </c>
      <c r="BD204" t="str">
        <f>IF([1]Sheet1!BE204="","",[1]Sheet1!BE204)</f>
        <v/>
      </c>
      <c r="BE204" t="str">
        <f>IF([1]Sheet1!BF204="","",[1]Sheet1!BF204)</f>
        <v/>
      </c>
      <c r="BF204" t="str">
        <f>IF([1]Sheet1!BG204="","",[1]Sheet1!BG204)</f>
        <v/>
      </c>
      <c r="BG204" t="str">
        <f>IF([1]Sheet1!BH204="","",[1]Sheet1!BH204)</f>
        <v/>
      </c>
      <c r="BH204" t="str">
        <f>IF([1]Sheet1!BI204="","",[1]Sheet1!BI204)</f>
        <v/>
      </c>
      <c r="BI204" t="str">
        <f>IF([1]Sheet1!BJ204="","",[1]Sheet1!BJ204)</f>
        <v/>
      </c>
      <c r="BJ204" t="str">
        <f>IF([1]Sheet1!BK204="","",[1]Sheet1!BK204)</f>
        <v/>
      </c>
      <c r="BK204" t="str">
        <f>IF([1]Sheet1!BL204="","",[1]Sheet1!BL204)</f>
        <v/>
      </c>
      <c r="BL204" t="str">
        <f>IF([1]Sheet1!BM204="","",[1]Sheet1!BM204)</f>
        <v/>
      </c>
      <c r="BM204" t="str">
        <f>IF([1]Sheet1!BN204="","",[1]Sheet1!BN204)</f>
        <v/>
      </c>
      <c r="BN204" t="str">
        <f>IF([1]Sheet1!BO204="","",[1]Sheet1!BO204)</f>
        <v/>
      </c>
      <c r="BO204" t="str">
        <f>IF([1]Sheet1!BP204="","",[1]Sheet1!BP204)</f>
        <v/>
      </c>
      <c r="BP204" t="str">
        <f>IF([1]Sheet1!BQ204="","",[1]Sheet1!BQ204)</f>
        <v/>
      </c>
      <c r="BQ204" t="str">
        <f>IF([1]Sheet1!BR204="","",[1]Sheet1!BR204)</f>
        <v/>
      </c>
      <c r="BR204" t="str">
        <f>IF([1]Sheet1!BS204="","",[1]Sheet1!BS204)</f>
        <v/>
      </c>
      <c r="BS204" t="str">
        <f>IF([1]Sheet1!BT204="","",[1]Sheet1!BT204)</f>
        <v/>
      </c>
      <c r="BT204" t="str">
        <f>IF([1]Sheet1!BU204="","",[1]Sheet1!BU204)</f>
        <v/>
      </c>
      <c r="BU204" t="str">
        <f>IF([1]Sheet1!BV204="","",[1]Sheet1!BV204)</f>
        <v/>
      </c>
      <c r="BV204" t="str">
        <f>IF([1]Sheet1!BW204="","",[1]Sheet1!BW204)</f>
        <v/>
      </c>
      <c r="BW204" t="str">
        <f>IF([1]Sheet1!BX204="","",[1]Sheet1!BX204)</f>
        <v/>
      </c>
      <c r="BX204" t="str">
        <f>IF([1]Sheet1!BY204="","",[1]Sheet1!BY204)</f>
        <v/>
      </c>
      <c r="BY204" t="str">
        <f>IF([1]Sheet1!BZ204="","",[1]Sheet1!BZ204)</f>
        <v/>
      </c>
      <c r="BZ204" t="str">
        <f>IF([1]Sheet1!CA204="","",[1]Sheet1!CA204)</f>
        <v/>
      </c>
      <c r="CA204" t="str">
        <f>IF([1]Sheet1!CB204="","",[1]Sheet1!CB204)</f>
        <v/>
      </c>
      <c r="CB204" t="str">
        <f>IF([1]Sheet1!CC204="","",[1]Sheet1!CC204)</f>
        <v/>
      </c>
      <c r="CC204" t="str">
        <f>IF([1]Sheet1!CD204="","",[1]Sheet1!CD204)</f>
        <v/>
      </c>
      <c r="CD204" t="str">
        <f>IF([1]Sheet1!CE204="","",[1]Sheet1!CE204)</f>
        <v/>
      </c>
      <c r="CE204" t="str">
        <f>IF([1]Sheet1!CF204="","",[1]Sheet1!CF204)</f>
        <v/>
      </c>
      <c r="CF204" t="str">
        <f>IF([1]Sheet1!CG204="","",[1]Sheet1!CG204)</f>
        <v/>
      </c>
      <c r="CG204" t="str">
        <f>IF([1]Sheet1!CH204="","",[1]Sheet1!CH204)</f>
        <v/>
      </c>
      <c r="CH204" t="str">
        <f>IF([1]Sheet1!CI204="","",[1]Sheet1!CI204)</f>
        <v/>
      </c>
      <c r="CI204" t="str">
        <f>IF([1]Sheet1!CJ204="","",[1]Sheet1!CJ204)</f>
        <v/>
      </c>
      <c r="CJ204" t="str">
        <f>IF([1]Sheet1!CK204="","",[1]Sheet1!CK204)</f>
        <v/>
      </c>
      <c r="CK204" t="str">
        <f>IF([1]Sheet1!CL204="","",[1]Sheet1!CL204)</f>
        <v/>
      </c>
      <c r="CL204" t="str">
        <f>IF([1]Sheet1!CM204="","",[1]Sheet1!CM204)</f>
        <v/>
      </c>
      <c r="CM204" t="str">
        <f>IF([1]Sheet1!CN204="","",[1]Sheet1!CN204)</f>
        <v/>
      </c>
      <c r="CN204" t="str">
        <f>IF([1]Sheet1!CO204="","",[1]Sheet1!CO204)</f>
        <v/>
      </c>
      <c r="CO204" t="str">
        <f>IF([1]Sheet1!CP204="","",[1]Sheet1!CP204)</f>
        <v/>
      </c>
      <c r="CP204" t="str">
        <f>IF([1]Sheet1!CQ204="","",[1]Sheet1!CQ204)</f>
        <v/>
      </c>
      <c r="CQ204" t="str">
        <f>IF([1]Sheet1!CR204="","",[1]Sheet1!CR204)</f>
        <v/>
      </c>
      <c r="CR204" t="str">
        <f>IF([1]Sheet1!CS204="","",[1]Sheet1!CS204)</f>
        <v/>
      </c>
      <c r="CS204" t="str">
        <f>IF([1]Sheet1!CT204="","",[1]Sheet1!CT204)</f>
        <v/>
      </c>
      <c r="CT204" t="str">
        <f>IF([1]Sheet1!CU204="","",[1]Sheet1!CU204)</f>
        <v/>
      </c>
      <c r="CU204" t="str">
        <f>IF([1]Sheet1!CV204="","",[1]Sheet1!CV204)</f>
        <v/>
      </c>
      <c r="CV204" t="str">
        <f>IF([1]Sheet1!CW204="","",[1]Sheet1!CW204)</f>
        <v/>
      </c>
      <c r="CW204" t="str">
        <f>IF([1]Sheet1!CX204="","",[1]Sheet1!CX204)</f>
        <v/>
      </c>
      <c r="CX204" t="str">
        <f>IF([1]Sheet1!CY204="","",[1]Sheet1!CY204)</f>
        <v/>
      </c>
      <c r="CY204" t="str">
        <f>IF([1]Sheet1!CZ204="","",[1]Sheet1!CZ204)</f>
        <v/>
      </c>
      <c r="CZ204" t="str">
        <f>IF([1]Sheet1!DA204="","",[1]Sheet1!DA204)</f>
        <v/>
      </c>
      <c r="DA204" t="str">
        <f>IF([1]Sheet1!DB204="","",[1]Sheet1!DB204)</f>
        <v/>
      </c>
      <c r="DB204" t="str">
        <f>IF([1]Sheet1!DC204="","",[1]Sheet1!DC204)</f>
        <v/>
      </c>
      <c r="DC204" t="str">
        <f t="shared" si="12"/>
        <v/>
      </c>
      <c r="DD204" t="str">
        <f t="shared" si="13"/>
        <v/>
      </c>
      <c r="DE204" t="str">
        <f t="shared" si="14"/>
        <v/>
      </c>
      <c r="DF204" t="str">
        <f t="shared" si="15"/>
        <v/>
      </c>
      <c r="DG204" t="str">
        <f>IF([1]Sheet1!DH204="","",[1]Sheet1!DH204)</f>
        <v/>
      </c>
    </row>
    <row r="205" spans="1:111" x14ac:dyDescent="0.25">
      <c r="A205" t="str">
        <f>IF([1]Sheet1!B205="","",[1]Sheet1!B205)</f>
        <v/>
      </c>
      <c r="B205" t="str">
        <f>IF([1]Sheet1!C205="","",[1]Sheet1!C205)</f>
        <v/>
      </c>
      <c r="C205" t="str">
        <f>IF([1]Sheet1!D205="","",[1]Sheet1!D205)</f>
        <v/>
      </c>
      <c r="D205" t="str">
        <f>IF([1]Sheet1!E205="","",[1]Sheet1!E205)</f>
        <v/>
      </c>
      <c r="E205" t="str">
        <f>IF([1]Sheet1!F205="","",[1]Sheet1!F205)</f>
        <v/>
      </c>
      <c r="F205" t="str">
        <f>IF([1]Sheet1!G205="","",[1]Sheet1!G205)</f>
        <v/>
      </c>
      <c r="G205" t="str">
        <f>IF([1]Sheet1!H205="","",[1]Sheet1!H205)</f>
        <v/>
      </c>
      <c r="H205" t="str">
        <f>IF([1]Sheet1!I205="","",[1]Sheet1!I205)</f>
        <v/>
      </c>
      <c r="I205" t="str">
        <f>IF([1]Sheet1!J205="","",[1]Sheet1!J205)</f>
        <v/>
      </c>
      <c r="J205" t="str">
        <f>IF([1]Sheet1!K205="","",[1]Sheet1!K205)</f>
        <v/>
      </c>
      <c r="K205" t="str">
        <f>IF([1]Sheet1!L205="","",[1]Sheet1!L205)</f>
        <v/>
      </c>
      <c r="L205" t="str">
        <f>IF([1]Sheet1!M205="","",[1]Sheet1!M205)</f>
        <v/>
      </c>
      <c r="M205" t="str">
        <f>IF([1]Sheet1!N205="","",[1]Sheet1!N205)</f>
        <v/>
      </c>
      <c r="N205" t="str">
        <f>IF([1]Sheet1!O205="","",[1]Sheet1!O205)</f>
        <v/>
      </c>
      <c r="O205" t="str">
        <f>IF([1]Sheet1!P205="","",[1]Sheet1!P205)</f>
        <v/>
      </c>
      <c r="P205" t="str">
        <f>IF([1]Sheet1!Q205="","",[1]Sheet1!Q205)</f>
        <v/>
      </c>
      <c r="Q205" t="str">
        <f>IF([1]Sheet1!R205="","",[1]Sheet1!R205)</f>
        <v/>
      </c>
      <c r="R205" t="str">
        <f>IF([1]Sheet1!S205="","",[1]Sheet1!S205)</f>
        <v/>
      </c>
      <c r="S205" t="str">
        <f>IF([1]Sheet1!T205="","",[1]Sheet1!T205)</f>
        <v/>
      </c>
      <c r="T205" t="str">
        <f>IF([1]Sheet1!U205="","",[1]Sheet1!U205)</f>
        <v/>
      </c>
      <c r="U205" t="str">
        <f>IF([1]Sheet1!V205="","",[1]Sheet1!V205)</f>
        <v/>
      </c>
      <c r="V205" t="str">
        <f>IF([1]Sheet1!W205="","",[1]Sheet1!W205)</f>
        <v/>
      </c>
      <c r="W205" t="str">
        <f>IF([1]Sheet1!X205="","",[1]Sheet1!X205)</f>
        <v/>
      </c>
      <c r="X205" t="str">
        <f>IF([1]Sheet1!Y205="","",[1]Sheet1!Y205)</f>
        <v/>
      </c>
      <c r="Y205" t="str">
        <f>IF([1]Sheet1!Z205="","",[1]Sheet1!Z205)</f>
        <v/>
      </c>
      <c r="Z205" t="str">
        <f>IF([1]Sheet1!AA205="","",[1]Sheet1!AA205)</f>
        <v/>
      </c>
      <c r="AA205" t="str">
        <f>IF([1]Sheet1!AB205="","",[1]Sheet1!AB205)</f>
        <v/>
      </c>
      <c r="AB205" t="str">
        <f>IF([1]Sheet1!AC205="","",[1]Sheet1!AC205)</f>
        <v/>
      </c>
      <c r="AC205" t="str">
        <f>IF([1]Sheet1!AD205="","",[1]Sheet1!AD205)</f>
        <v/>
      </c>
      <c r="AD205" t="str">
        <f>IF([1]Sheet1!AE205="","",[1]Sheet1!AE205)</f>
        <v/>
      </c>
      <c r="AE205" t="str">
        <f>IF([1]Sheet1!AF205="","",[1]Sheet1!AF205)</f>
        <v/>
      </c>
      <c r="AF205" t="str">
        <f>IF([1]Sheet1!AG205="","",[1]Sheet1!AG205)</f>
        <v/>
      </c>
      <c r="AG205" t="str">
        <f>IF([1]Sheet1!AH205="","",[1]Sheet1!AH205)</f>
        <v/>
      </c>
      <c r="AH205" t="str">
        <f>IF([1]Sheet1!AI205="","",[1]Sheet1!AI205)</f>
        <v/>
      </c>
      <c r="AI205" t="str">
        <f>IF([1]Sheet1!AJ205="","",[1]Sheet1!AJ205)</f>
        <v/>
      </c>
      <c r="AJ205" t="str">
        <f>IF([1]Sheet1!AK205="","",[1]Sheet1!AK205)</f>
        <v/>
      </c>
      <c r="AK205" t="str">
        <f>IF([1]Sheet1!AL205="","",[1]Sheet1!AL205)</f>
        <v/>
      </c>
      <c r="AL205" t="str">
        <f>IF([1]Sheet1!AM205="","",[1]Sheet1!AM205)</f>
        <v/>
      </c>
      <c r="AM205" t="str">
        <f>IF([1]Sheet1!AN205="","",[1]Sheet1!AN205)</f>
        <v/>
      </c>
      <c r="AN205" t="str">
        <f>IF([1]Sheet1!AO205="","",[1]Sheet1!AO205)</f>
        <v/>
      </c>
      <c r="AO205" t="str">
        <f>IF([1]Sheet1!AP205="","",[1]Sheet1!AP205)</f>
        <v/>
      </c>
      <c r="AP205" t="str">
        <f>IF([1]Sheet1!AQ205="","",[1]Sheet1!AQ205)</f>
        <v/>
      </c>
      <c r="AQ205" t="str">
        <f>IF([1]Sheet1!AR205="","",[1]Sheet1!AR205)</f>
        <v/>
      </c>
      <c r="AR205" t="str">
        <f>IF([1]Sheet1!AS205="","",[1]Sheet1!AS205)</f>
        <v/>
      </c>
      <c r="AS205" t="str">
        <f>IF([1]Sheet1!AT205="","",[1]Sheet1!AT205)</f>
        <v/>
      </c>
      <c r="AT205" t="str">
        <f>IF([1]Sheet1!AU205="","",[1]Sheet1!AU205)</f>
        <v/>
      </c>
      <c r="AU205" t="str">
        <f>IF([1]Sheet1!AV205="","",[1]Sheet1!AV205)</f>
        <v/>
      </c>
      <c r="AV205" t="str">
        <f>IF([1]Sheet1!AW205="","",[1]Sheet1!AW205)</f>
        <v/>
      </c>
      <c r="AW205" t="str">
        <f>IF([1]Sheet1!AX205="","",[1]Sheet1!AX205)</f>
        <v/>
      </c>
      <c r="AX205" t="str">
        <f>IF([1]Sheet1!AY205="","",[1]Sheet1!AY205)</f>
        <v/>
      </c>
      <c r="AY205" t="str">
        <f>IF([1]Sheet1!AZ205="","",[1]Sheet1!AZ205)</f>
        <v/>
      </c>
      <c r="AZ205" t="str">
        <f>IF([1]Sheet1!BA205="","",[1]Sheet1!BA205)</f>
        <v/>
      </c>
      <c r="BA205" t="str">
        <f>IF([1]Sheet1!BB205="","",[1]Sheet1!BB205)</f>
        <v/>
      </c>
      <c r="BB205" t="str">
        <f>IF([1]Sheet1!BC205="","",[1]Sheet1!BC205)</f>
        <v/>
      </c>
      <c r="BC205" t="str">
        <f>IF([1]Sheet1!BD205="","",[1]Sheet1!BD205)</f>
        <v/>
      </c>
      <c r="BD205" t="str">
        <f>IF([1]Sheet1!BE205="","",[1]Sheet1!BE205)</f>
        <v/>
      </c>
      <c r="BE205" t="str">
        <f>IF([1]Sheet1!BF205="","",[1]Sheet1!BF205)</f>
        <v/>
      </c>
      <c r="BF205" t="str">
        <f>IF([1]Sheet1!BG205="","",[1]Sheet1!BG205)</f>
        <v/>
      </c>
      <c r="BG205" t="str">
        <f>IF([1]Sheet1!BH205="","",[1]Sheet1!BH205)</f>
        <v/>
      </c>
      <c r="BH205" t="str">
        <f>IF([1]Sheet1!BI205="","",[1]Sheet1!BI205)</f>
        <v/>
      </c>
      <c r="BI205" t="str">
        <f>IF([1]Sheet1!BJ205="","",[1]Sheet1!BJ205)</f>
        <v/>
      </c>
      <c r="BJ205" t="str">
        <f>IF([1]Sheet1!BK205="","",[1]Sheet1!BK205)</f>
        <v/>
      </c>
      <c r="BK205" t="str">
        <f>IF([1]Sheet1!BL205="","",[1]Sheet1!BL205)</f>
        <v/>
      </c>
      <c r="BL205" t="str">
        <f>IF([1]Sheet1!BM205="","",[1]Sheet1!BM205)</f>
        <v/>
      </c>
      <c r="BM205" t="str">
        <f>IF([1]Sheet1!BN205="","",[1]Sheet1!BN205)</f>
        <v/>
      </c>
      <c r="BN205" t="str">
        <f>IF([1]Sheet1!BO205="","",[1]Sheet1!BO205)</f>
        <v/>
      </c>
      <c r="BO205" t="str">
        <f>IF([1]Sheet1!BP205="","",[1]Sheet1!BP205)</f>
        <v/>
      </c>
      <c r="BP205" t="str">
        <f>IF([1]Sheet1!BQ205="","",[1]Sheet1!BQ205)</f>
        <v/>
      </c>
      <c r="BQ205" t="str">
        <f>IF([1]Sheet1!BR205="","",[1]Sheet1!BR205)</f>
        <v/>
      </c>
      <c r="BR205" t="str">
        <f>IF([1]Sheet1!BS205="","",[1]Sheet1!BS205)</f>
        <v/>
      </c>
      <c r="BS205" t="str">
        <f>IF([1]Sheet1!BT205="","",[1]Sheet1!BT205)</f>
        <v/>
      </c>
      <c r="BT205" t="str">
        <f>IF([1]Sheet1!BU205="","",[1]Sheet1!BU205)</f>
        <v/>
      </c>
      <c r="BU205" t="str">
        <f>IF([1]Sheet1!BV205="","",[1]Sheet1!BV205)</f>
        <v/>
      </c>
      <c r="BV205" t="str">
        <f>IF([1]Sheet1!BW205="","",[1]Sheet1!BW205)</f>
        <v/>
      </c>
      <c r="BW205" t="str">
        <f>IF([1]Sheet1!BX205="","",[1]Sheet1!BX205)</f>
        <v/>
      </c>
      <c r="BX205" t="str">
        <f>IF([1]Sheet1!BY205="","",[1]Sheet1!BY205)</f>
        <v/>
      </c>
      <c r="BY205" t="str">
        <f>IF([1]Sheet1!BZ205="","",[1]Sheet1!BZ205)</f>
        <v/>
      </c>
      <c r="BZ205" t="str">
        <f>IF([1]Sheet1!CA205="","",[1]Sheet1!CA205)</f>
        <v/>
      </c>
      <c r="CA205" t="str">
        <f>IF([1]Sheet1!CB205="","",[1]Sheet1!CB205)</f>
        <v/>
      </c>
      <c r="CB205" t="str">
        <f>IF([1]Sheet1!CC205="","",[1]Sheet1!CC205)</f>
        <v/>
      </c>
      <c r="CC205" t="str">
        <f>IF([1]Sheet1!CD205="","",[1]Sheet1!CD205)</f>
        <v/>
      </c>
      <c r="CD205" t="str">
        <f>IF([1]Sheet1!CE205="","",[1]Sheet1!CE205)</f>
        <v/>
      </c>
      <c r="CE205" t="str">
        <f>IF([1]Sheet1!CF205="","",[1]Sheet1!CF205)</f>
        <v/>
      </c>
      <c r="CF205" t="str">
        <f>IF([1]Sheet1!CG205="","",[1]Sheet1!CG205)</f>
        <v/>
      </c>
      <c r="CG205" t="str">
        <f>IF([1]Sheet1!CH205="","",[1]Sheet1!CH205)</f>
        <v/>
      </c>
      <c r="CH205" t="str">
        <f>IF([1]Sheet1!CI205="","",[1]Sheet1!CI205)</f>
        <v/>
      </c>
      <c r="CI205" t="str">
        <f>IF([1]Sheet1!CJ205="","",[1]Sheet1!CJ205)</f>
        <v/>
      </c>
      <c r="CJ205" t="str">
        <f>IF([1]Sheet1!CK205="","",[1]Sheet1!CK205)</f>
        <v/>
      </c>
      <c r="CK205" t="str">
        <f>IF([1]Sheet1!CL205="","",[1]Sheet1!CL205)</f>
        <v/>
      </c>
      <c r="CL205" t="str">
        <f>IF([1]Sheet1!CM205="","",[1]Sheet1!CM205)</f>
        <v/>
      </c>
      <c r="CM205" t="str">
        <f>IF([1]Sheet1!CN205="","",[1]Sheet1!CN205)</f>
        <v/>
      </c>
      <c r="CN205" t="str">
        <f>IF([1]Sheet1!CO205="","",[1]Sheet1!CO205)</f>
        <v/>
      </c>
      <c r="CO205" t="str">
        <f>IF([1]Sheet1!CP205="","",[1]Sheet1!CP205)</f>
        <v/>
      </c>
      <c r="CP205" t="str">
        <f>IF([1]Sheet1!CQ205="","",[1]Sheet1!CQ205)</f>
        <v/>
      </c>
      <c r="CQ205" t="str">
        <f>IF([1]Sheet1!CR205="","",[1]Sheet1!CR205)</f>
        <v/>
      </c>
      <c r="CR205" t="str">
        <f>IF([1]Sheet1!CS205="","",[1]Sheet1!CS205)</f>
        <v/>
      </c>
      <c r="CS205" t="str">
        <f>IF([1]Sheet1!CT205="","",[1]Sheet1!CT205)</f>
        <v/>
      </c>
      <c r="CT205" t="str">
        <f>IF([1]Sheet1!CU205="","",[1]Sheet1!CU205)</f>
        <v/>
      </c>
      <c r="CU205" t="str">
        <f>IF([1]Sheet1!CV205="","",[1]Sheet1!CV205)</f>
        <v/>
      </c>
      <c r="CV205" t="str">
        <f>IF([1]Sheet1!CW205="","",[1]Sheet1!CW205)</f>
        <v/>
      </c>
      <c r="CW205" t="str">
        <f>IF([1]Sheet1!CX205="","",[1]Sheet1!CX205)</f>
        <v/>
      </c>
      <c r="CX205" t="str">
        <f>IF([1]Sheet1!CY205="","",[1]Sheet1!CY205)</f>
        <v/>
      </c>
      <c r="CY205" t="str">
        <f>IF([1]Sheet1!CZ205="","",[1]Sheet1!CZ205)</f>
        <v/>
      </c>
      <c r="CZ205" t="str">
        <f>IF([1]Sheet1!DA205="","",[1]Sheet1!DA205)</f>
        <v/>
      </c>
      <c r="DA205" t="str">
        <f>IF([1]Sheet1!DB205="","",[1]Sheet1!DB205)</f>
        <v/>
      </c>
      <c r="DB205" t="str">
        <f>IF([1]Sheet1!DC205="","",[1]Sheet1!DC205)</f>
        <v/>
      </c>
      <c r="DC205" t="str">
        <f t="shared" si="12"/>
        <v/>
      </c>
      <c r="DD205" t="str">
        <f t="shared" si="13"/>
        <v/>
      </c>
      <c r="DE205" t="str">
        <f t="shared" si="14"/>
        <v/>
      </c>
      <c r="DF205" t="str">
        <f t="shared" si="15"/>
        <v/>
      </c>
      <c r="DG205" t="str">
        <f>IF([1]Sheet1!DH205="","",[1]Sheet1!DH205)</f>
        <v/>
      </c>
    </row>
    <row r="206" spans="1:111" x14ac:dyDescent="0.25">
      <c r="A206" t="str">
        <f>IF([1]Sheet1!B206="","",[1]Sheet1!B206)</f>
        <v/>
      </c>
      <c r="B206" t="str">
        <f>IF([1]Sheet1!C206="","",[1]Sheet1!C206)</f>
        <v/>
      </c>
      <c r="C206" t="str">
        <f>IF([1]Sheet1!D206="","",[1]Sheet1!D206)</f>
        <v/>
      </c>
      <c r="D206" t="str">
        <f>IF([1]Sheet1!E206="","",[1]Sheet1!E206)</f>
        <v/>
      </c>
      <c r="E206" t="str">
        <f>IF([1]Sheet1!F206="","",[1]Sheet1!F206)</f>
        <v/>
      </c>
      <c r="F206" t="str">
        <f>IF([1]Sheet1!G206="","",[1]Sheet1!G206)</f>
        <v/>
      </c>
      <c r="G206" t="str">
        <f>IF([1]Sheet1!H206="","",[1]Sheet1!H206)</f>
        <v/>
      </c>
      <c r="H206" t="str">
        <f>IF([1]Sheet1!I206="","",[1]Sheet1!I206)</f>
        <v/>
      </c>
      <c r="I206" t="str">
        <f>IF([1]Sheet1!J206="","",[1]Sheet1!J206)</f>
        <v/>
      </c>
      <c r="J206" t="str">
        <f>IF([1]Sheet1!K206="","",[1]Sheet1!K206)</f>
        <v/>
      </c>
      <c r="K206" t="str">
        <f>IF([1]Sheet1!L206="","",[1]Sheet1!L206)</f>
        <v/>
      </c>
      <c r="L206" t="str">
        <f>IF([1]Sheet1!M206="","",[1]Sheet1!M206)</f>
        <v/>
      </c>
      <c r="M206" t="str">
        <f>IF([1]Sheet1!N206="","",[1]Sheet1!N206)</f>
        <v/>
      </c>
      <c r="N206" t="str">
        <f>IF([1]Sheet1!O206="","",[1]Sheet1!O206)</f>
        <v/>
      </c>
      <c r="O206" t="str">
        <f>IF([1]Sheet1!P206="","",[1]Sheet1!P206)</f>
        <v/>
      </c>
      <c r="P206" t="str">
        <f>IF([1]Sheet1!Q206="","",[1]Sheet1!Q206)</f>
        <v/>
      </c>
      <c r="Q206" t="str">
        <f>IF([1]Sheet1!R206="","",[1]Sheet1!R206)</f>
        <v/>
      </c>
      <c r="R206" t="str">
        <f>IF([1]Sheet1!S206="","",[1]Sheet1!S206)</f>
        <v/>
      </c>
      <c r="S206" t="str">
        <f>IF([1]Sheet1!T206="","",[1]Sheet1!T206)</f>
        <v/>
      </c>
      <c r="T206" t="str">
        <f>IF([1]Sheet1!U206="","",[1]Sheet1!U206)</f>
        <v/>
      </c>
      <c r="U206" t="str">
        <f>IF([1]Sheet1!V206="","",[1]Sheet1!V206)</f>
        <v/>
      </c>
      <c r="V206" t="str">
        <f>IF([1]Sheet1!W206="","",[1]Sheet1!W206)</f>
        <v/>
      </c>
      <c r="W206" t="str">
        <f>IF([1]Sheet1!X206="","",[1]Sheet1!X206)</f>
        <v/>
      </c>
      <c r="X206" t="str">
        <f>IF([1]Sheet1!Y206="","",[1]Sheet1!Y206)</f>
        <v/>
      </c>
      <c r="Y206" t="str">
        <f>IF([1]Sheet1!Z206="","",[1]Sheet1!Z206)</f>
        <v/>
      </c>
      <c r="Z206" t="str">
        <f>IF([1]Sheet1!AA206="","",[1]Sheet1!AA206)</f>
        <v/>
      </c>
      <c r="AA206" t="str">
        <f>IF([1]Sheet1!AB206="","",[1]Sheet1!AB206)</f>
        <v/>
      </c>
      <c r="AB206" t="str">
        <f>IF([1]Sheet1!AC206="","",[1]Sheet1!AC206)</f>
        <v/>
      </c>
      <c r="AC206" t="str">
        <f>IF([1]Sheet1!AD206="","",[1]Sheet1!AD206)</f>
        <v/>
      </c>
      <c r="AD206" t="str">
        <f>IF([1]Sheet1!AE206="","",[1]Sheet1!AE206)</f>
        <v/>
      </c>
      <c r="AE206" t="str">
        <f>IF([1]Sheet1!AF206="","",[1]Sheet1!AF206)</f>
        <v/>
      </c>
      <c r="AF206" t="str">
        <f>IF([1]Sheet1!AG206="","",[1]Sheet1!AG206)</f>
        <v/>
      </c>
      <c r="AG206" t="str">
        <f>IF([1]Sheet1!AH206="","",[1]Sheet1!AH206)</f>
        <v/>
      </c>
      <c r="AH206" t="str">
        <f>IF([1]Sheet1!AI206="","",[1]Sheet1!AI206)</f>
        <v/>
      </c>
      <c r="AI206" t="str">
        <f>IF([1]Sheet1!AJ206="","",[1]Sheet1!AJ206)</f>
        <v/>
      </c>
      <c r="AJ206" t="str">
        <f>IF([1]Sheet1!AK206="","",[1]Sheet1!AK206)</f>
        <v/>
      </c>
      <c r="AK206" t="str">
        <f>IF([1]Sheet1!AL206="","",[1]Sheet1!AL206)</f>
        <v/>
      </c>
      <c r="AL206" t="str">
        <f>IF([1]Sheet1!AM206="","",[1]Sheet1!AM206)</f>
        <v/>
      </c>
      <c r="AM206" t="str">
        <f>IF([1]Sheet1!AN206="","",[1]Sheet1!AN206)</f>
        <v/>
      </c>
      <c r="AN206" t="str">
        <f>IF([1]Sheet1!AO206="","",[1]Sheet1!AO206)</f>
        <v/>
      </c>
      <c r="AO206" t="str">
        <f>IF([1]Sheet1!AP206="","",[1]Sheet1!AP206)</f>
        <v/>
      </c>
      <c r="AP206" t="str">
        <f>IF([1]Sheet1!AQ206="","",[1]Sheet1!AQ206)</f>
        <v/>
      </c>
      <c r="AQ206" t="str">
        <f>IF([1]Sheet1!AR206="","",[1]Sheet1!AR206)</f>
        <v/>
      </c>
      <c r="AR206" t="str">
        <f>IF([1]Sheet1!AS206="","",[1]Sheet1!AS206)</f>
        <v/>
      </c>
      <c r="AS206" t="str">
        <f>IF([1]Sheet1!AT206="","",[1]Sheet1!AT206)</f>
        <v/>
      </c>
      <c r="AT206" t="str">
        <f>IF([1]Sheet1!AU206="","",[1]Sheet1!AU206)</f>
        <v/>
      </c>
      <c r="AU206" t="str">
        <f>IF([1]Sheet1!AV206="","",[1]Sheet1!AV206)</f>
        <v/>
      </c>
      <c r="AV206" t="str">
        <f>IF([1]Sheet1!AW206="","",[1]Sheet1!AW206)</f>
        <v/>
      </c>
      <c r="AW206" t="str">
        <f>IF([1]Sheet1!AX206="","",[1]Sheet1!AX206)</f>
        <v/>
      </c>
      <c r="AX206" t="str">
        <f>IF([1]Sheet1!AY206="","",[1]Sheet1!AY206)</f>
        <v/>
      </c>
      <c r="AY206" t="str">
        <f>IF([1]Sheet1!AZ206="","",[1]Sheet1!AZ206)</f>
        <v/>
      </c>
      <c r="AZ206" t="str">
        <f>IF([1]Sheet1!BA206="","",[1]Sheet1!BA206)</f>
        <v/>
      </c>
      <c r="BA206" t="str">
        <f>IF([1]Sheet1!BB206="","",[1]Sheet1!BB206)</f>
        <v/>
      </c>
      <c r="BB206" t="str">
        <f>IF([1]Sheet1!BC206="","",[1]Sheet1!BC206)</f>
        <v/>
      </c>
      <c r="BC206" t="str">
        <f>IF([1]Sheet1!BD206="","",[1]Sheet1!BD206)</f>
        <v/>
      </c>
      <c r="BD206" t="str">
        <f>IF([1]Sheet1!BE206="","",[1]Sheet1!BE206)</f>
        <v/>
      </c>
      <c r="BE206" t="str">
        <f>IF([1]Sheet1!BF206="","",[1]Sheet1!BF206)</f>
        <v/>
      </c>
      <c r="BF206" t="str">
        <f>IF([1]Sheet1!BG206="","",[1]Sheet1!BG206)</f>
        <v/>
      </c>
      <c r="BG206" t="str">
        <f>IF([1]Sheet1!BH206="","",[1]Sheet1!BH206)</f>
        <v/>
      </c>
      <c r="BH206" t="str">
        <f>IF([1]Sheet1!BI206="","",[1]Sheet1!BI206)</f>
        <v/>
      </c>
      <c r="BI206" t="str">
        <f>IF([1]Sheet1!BJ206="","",[1]Sheet1!BJ206)</f>
        <v/>
      </c>
      <c r="BJ206" t="str">
        <f>IF([1]Sheet1!BK206="","",[1]Sheet1!BK206)</f>
        <v/>
      </c>
      <c r="BK206" t="str">
        <f>IF([1]Sheet1!BL206="","",[1]Sheet1!BL206)</f>
        <v/>
      </c>
      <c r="BL206" t="str">
        <f>IF([1]Sheet1!BM206="","",[1]Sheet1!BM206)</f>
        <v/>
      </c>
      <c r="BM206" t="str">
        <f>IF([1]Sheet1!BN206="","",[1]Sheet1!BN206)</f>
        <v/>
      </c>
      <c r="BN206" t="str">
        <f>IF([1]Sheet1!BO206="","",[1]Sheet1!BO206)</f>
        <v/>
      </c>
      <c r="BO206" t="str">
        <f>IF([1]Sheet1!BP206="","",[1]Sheet1!BP206)</f>
        <v/>
      </c>
      <c r="BP206" t="str">
        <f>IF([1]Sheet1!BQ206="","",[1]Sheet1!BQ206)</f>
        <v/>
      </c>
      <c r="BQ206" t="str">
        <f>IF([1]Sheet1!BR206="","",[1]Sheet1!BR206)</f>
        <v/>
      </c>
      <c r="BR206" t="str">
        <f>IF([1]Sheet1!BS206="","",[1]Sheet1!BS206)</f>
        <v/>
      </c>
      <c r="BS206" t="str">
        <f>IF([1]Sheet1!BT206="","",[1]Sheet1!BT206)</f>
        <v/>
      </c>
      <c r="BT206" t="str">
        <f>IF([1]Sheet1!BU206="","",[1]Sheet1!BU206)</f>
        <v/>
      </c>
      <c r="BU206" t="str">
        <f>IF([1]Sheet1!BV206="","",[1]Sheet1!BV206)</f>
        <v/>
      </c>
      <c r="BV206" t="str">
        <f>IF([1]Sheet1!BW206="","",[1]Sheet1!BW206)</f>
        <v/>
      </c>
      <c r="BW206" t="str">
        <f>IF([1]Sheet1!BX206="","",[1]Sheet1!BX206)</f>
        <v/>
      </c>
      <c r="BX206" t="str">
        <f>IF([1]Sheet1!BY206="","",[1]Sheet1!BY206)</f>
        <v/>
      </c>
      <c r="BY206" t="str">
        <f>IF([1]Sheet1!BZ206="","",[1]Sheet1!BZ206)</f>
        <v/>
      </c>
      <c r="BZ206" t="str">
        <f>IF([1]Sheet1!CA206="","",[1]Sheet1!CA206)</f>
        <v/>
      </c>
      <c r="CA206" t="str">
        <f>IF([1]Sheet1!CB206="","",[1]Sheet1!CB206)</f>
        <v/>
      </c>
      <c r="CB206" t="str">
        <f>IF([1]Sheet1!CC206="","",[1]Sheet1!CC206)</f>
        <v/>
      </c>
      <c r="CC206" t="str">
        <f>IF([1]Sheet1!CD206="","",[1]Sheet1!CD206)</f>
        <v/>
      </c>
      <c r="CD206" t="str">
        <f>IF([1]Sheet1!CE206="","",[1]Sheet1!CE206)</f>
        <v/>
      </c>
      <c r="CE206" t="str">
        <f>IF([1]Sheet1!CF206="","",[1]Sheet1!CF206)</f>
        <v/>
      </c>
      <c r="CF206" t="str">
        <f>IF([1]Sheet1!CG206="","",[1]Sheet1!CG206)</f>
        <v/>
      </c>
      <c r="CG206" t="str">
        <f>IF([1]Sheet1!CH206="","",[1]Sheet1!CH206)</f>
        <v/>
      </c>
      <c r="CH206" t="str">
        <f>IF([1]Sheet1!CI206="","",[1]Sheet1!CI206)</f>
        <v/>
      </c>
      <c r="CI206" t="str">
        <f>IF([1]Sheet1!CJ206="","",[1]Sheet1!CJ206)</f>
        <v/>
      </c>
      <c r="CJ206" t="str">
        <f>IF([1]Sheet1!CK206="","",[1]Sheet1!CK206)</f>
        <v/>
      </c>
      <c r="CK206" t="str">
        <f>IF([1]Sheet1!CL206="","",[1]Sheet1!CL206)</f>
        <v/>
      </c>
      <c r="CL206" t="str">
        <f>IF([1]Sheet1!CM206="","",[1]Sheet1!CM206)</f>
        <v/>
      </c>
      <c r="CM206" t="str">
        <f>IF([1]Sheet1!CN206="","",[1]Sheet1!CN206)</f>
        <v/>
      </c>
      <c r="CN206" t="str">
        <f>IF([1]Sheet1!CO206="","",[1]Sheet1!CO206)</f>
        <v/>
      </c>
      <c r="CO206" t="str">
        <f>IF([1]Sheet1!CP206="","",[1]Sheet1!CP206)</f>
        <v/>
      </c>
      <c r="CP206" t="str">
        <f>IF([1]Sheet1!CQ206="","",[1]Sheet1!CQ206)</f>
        <v/>
      </c>
      <c r="CQ206" t="str">
        <f>IF([1]Sheet1!CR206="","",[1]Sheet1!CR206)</f>
        <v/>
      </c>
      <c r="CR206" t="str">
        <f>IF([1]Sheet1!CS206="","",[1]Sheet1!CS206)</f>
        <v/>
      </c>
      <c r="CS206" t="str">
        <f>IF([1]Sheet1!CT206="","",[1]Sheet1!CT206)</f>
        <v/>
      </c>
      <c r="CT206" t="str">
        <f>IF([1]Sheet1!CU206="","",[1]Sheet1!CU206)</f>
        <v/>
      </c>
      <c r="CU206" t="str">
        <f>IF([1]Sheet1!CV206="","",[1]Sheet1!CV206)</f>
        <v/>
      </c>
      <c r="CV206" t="str">
        <f>IF([1]Sheet1!CW206="","",[1]Sheet1!CW206)</f>
        <v/>
      </c>
      <c r="CW206" t="str">
        <f>IF([1]Sheet1!CX206="","",[1]Sheet1!CX206)</f>
        <v/>
      </c>
      <c r="CX206" t="str">
        <f>IF([1]Sheet1!CY206="","",[1]Sheet1!CY206)</f>
        <v/>
      </c>
      <c r="CY206" t="str">
        <f>IF([1]Sheet1!CZ206="","",[1]Sheet1!CZ206)</f>
        <v/>
      </c>
      <c r="CZ206" t="str">
        <f>IF([1]Sheet1!DA206="","",[1]Sheet1!DA206)</f>
        <v/>
      </c>
      <c r="DA206" t="str">
        <f>IF([1]Sheet1!DB206="","",[1]Sheet1!DB206)</f>
        <v/>
      </c>
      <c r="DB206" t="str">
        <f>IF([1]Sheet1!DC206="","",[1]Sheet1!DC206)</f>
        <v/>
      </c>
      <c r="DC206" t="str">
        <f t="shared" si="12"/>
        <v/>
      </c>
      <c r="DD206" t="str">
        <f t="shared" si="13"/>
        <v/>
      </c>
      <c r="DE206" t="str">
        <f t="shared" si="14"/>
        <v/>
      </c>
      <c r="DF206" t="str">
        <f t="shared" si="15"/>
        <v/>
      </c>
      <c r="DG206" t="str">
        <f>IF([1]Sheet1!DH206="","",[1]Sheet1!DH206)</f>
        <v/>
      </c>
    </row>
    <row r="207" spans="1:111" x14ac:dyDescent="0.25">
      <c r="A207" t="str">
        <f>IF([1]Sheet1!B207="","",[1]Sheet1!B207)</f>
        <v/>
      </c>
      <c r="B207" t="str">
        <f>IF([1]Sheet1!C207="","",[1]Sheet1!C207)</f>
        <v/>
      </c>
      <c r="C207" t="str">
        <f>IF([1]Sheet1!D207="","",[1]Sheet1!D207)</f>
        <v/>
      </c>
      <c r="D207" t="str">
        <f>IF([1]Sheet1!E207="","",[1]Sheet1!E207)</f>
        <v/>
      </c>
      <c r="E207" t="str">
        <f>IF([1]Sheet1!F207="","",[1]Sheet1!F207)</f>
        <v/>
      </c>
      <c r="F207" t="str">
        <f>IF([1]Sheet1!G207="","",[1]Sheet1!G207)</f>
        <v/>
      </c>
      <c r="G207" t="str">
        <f>IF([1]Sheet1!H207="","",[1]Sheet1!H207)</f>
        <v/>
      </c>
      <c r="H207" t="str">
        <f>IF([1]Sheet1!I207="","",[1]Sheet1!I207)</f>
        <v/>
      </c>
      <c r="I207" t="str">
        <f>IF([1]Sheet1!J207="","",[1]Sheet1!J207)</f>
        <v/>
      </c>
      <c r="J207" t="str">
        <f>IF([1]Sheet1!K207="","",[1]Sheet1!K207)</f>
        <v/>
      </c>
      <c r="K207" t="str">
        <f>IF([1]Sheet1!L207="","",[1]Sheet1!L207)</f>
        <v/>
      </c>
      <c r="L207" t="str">
        <f>IF([1]Sheet1!M207="","",[1]Sheet1!M207)</f>
        <v/>
      </c>
      <c r="M207" t="str">
        <f>IF([1]Sheet1!N207="","",[1]Sheet1!N207)</f>
        <v/>
      </c>
      <c r="N207" t="str">
        <f>IF([1]Sheet1!O207="","",[1]Sheet1!O207)</f>
        <v/>
      </c>
      <c r="O207" t="str">
        <f>IF([1]Sheet1!P207="","",[1]Sheet1!P207)</f>
        <v/>
      </c>
      <c r="P207" t="str">
        <f>IF([1]Sheet1!Q207="","",[1]Sheet1!Q207)</f>
        <v/>
      </c>
      <c r="Q207" t="str">
        <f>IF([1]Sheet1!R207="","",[1]Sheet1!R207)</f>
        <v/>
      </c>
      <c r="R207" t="str">
        <f>IF([1]Sheet1!S207="","",[1]Sheet1!S207)</f>
        <v/>
      </c>
      <c r="S207" t="str">
        <f>IF([1]Sheet1!T207="","",[1]Sheet1!T207)</f>
        <v/>
      </c>
      <c r="T207" t="str">
        <f>IF([1]Sheet1!U207="","",[1]Sheet1!U207)</f>
        <v/>
      </c>
      <c r="U207" t="str">
        <f>IF([1]Sheet1!V207="","",[1]Sheet1!V207)</f>
        <v/>
      </c>
      <c r="V207" t="str">
        <f>IF([1]Sheet1!W207="","",[1]Sheet1!W207)</f>
        <v/>
      </c>
      <c r="W207" t="str">
        <f>IF([1]Sheet1!X207="","",[1]Sheet1!X207)</f>
        <v/>
      </c>
      <c r="X207" t="str">
        <f>IF([1]Sheet1!Y207="","",[1]Sheet1!Y207)</f>
        <v/>
      </c>
      <c r="Y207" t="str">
        <f>IF([1]Sheet1!Z207="","",[1]Sheet1!Z207)</f>
        <v/>
      </c>
      <c r="Z207" t="str">
        <f>IF([1]Sheet1!AA207="","",[1]Sheet1!AA207)</f>
        <v/>
      </c>
      <c r="AA207" t="str">
        <f>IF([1]Sheet1!AB207="","",[1]Sheet1!AB207)</f>
        <v/>
      </c>
      <c r="AB207" t="str">
        <f>IF([1]Sheet1!AC207="","",[1]Sheet1!AC207)</f>
        <v/>
      </c>
      <c r="AC207" t="str">
        <f>IF([1]Sheet1!AD207="","",[1]Sheet1!AD207)</f>
        <v/>
      </c>
      <c r="AD207" t="str">
        <f>IF([1]Sheet1!AE207="","",[1]Sheet1!AE207)</f>
        <v/>
      </c>
      <c r="AE207" t="str">
        <f>IF([1]Sheet1!AF207="","",[1]Sheet1!AF207)</f>
        <v/>
      </c>
      <c r="AF207" t="str">
        <f>IF([1]Sheet1!AG207="","",[1]Sheet1!AG207)</f>
        <v/>
      </c>
      <c r="AG207" t="str">
        <f>IF([1]Sheet1!AH207="","",[1]Sheet1!AH207)</f>
        <v/>
      </c>
      <c r="AH207" t="str">
        <f>IF([1]Sheet1!AI207="","",[1]Sheet1!AI207)</f>
        <v/>
      </c>
      <c r="AI207" t="str">
        <f>IF([1]Sheet1!AJ207="","",[1]Sheet1!AJ207)</f>
        <v/>
      </c>
      <c r="AJ207" t="str">
        <f>IF([1]Sheet1!AK207="","",[1]Sheet1!AK207)</f>
        <v/>
      </c>
      <c r="AK207" t="str">
        <f>IF([1]Sheet1!AL207="","",[1]Sheet1!AL207)</f>
        <v/>
      </c>
      <c r="AL207" t="str">
        <f>IF([1]Sheet1!AM207="","",[1]Sheet1!AM207)</f>
        <v/>
      </c>
      <c r="AM207" t="str">
        <f>IF([1]Sheet1!AN207="","",[1]Sheet1!AN207)</f>
        <v/>
      </c>
      <c r="AN207" t="str">
        <f>IF([1]Sheet1!AO207="","",[1]Sheet1!AO207)</f>
        <v/>
      </c>
      <c r="AO207" t="str">
        <f>IF([1]Sheet1!AP207="","",[1]Sheet1!AP207)</f>
        <v/>
      </c>
      <c r="AP207" t="str">
        <f>IF([1]Sheet1!AQ207="","",[1]Sheet1!AQ207)</f>
        <v/>
      </c>
      <c r="AQ207" t="str">
        <f>IF([1]Sheet1!AR207="","",[1]Sheet1!AR207)</f>
        <v/>
      </c>
      <c r="AR207" t="str">
        <f>IF([1]Sheet1!AS207="","",[1]Sheet1!AS207)</f>
        <v/>
      </c>
      <c r="AS207" t="str">
        <f>IF([1]Sheet1!AT207="","",[1]Sheet1!AT207)</f>
        <v/>
      </c>
      <c r="AT207" t="str">
        <f>IF([1]Sheet1!AU207="","",[1]Sheet1!AU207)</f>
        <v/>
      </c>
      <c r="AU207" t="str">
        <f>IF([1]Sheet1!AV207="","",[1]Sheet1!AV207)</f>
        <v/>
      </c>
      <c r="AV207" t="str">
        <f>IF([1]Sheet1!AW207="","",[1]Sheet1!AW207)</f>
        <v/>
      </c>
      <c r="AW207" t="str">
        <f>IF([1]Sheet1!AX207="","",[1]Sheet1!AX207)</f>
        <v/>
      </c>
      <c r="AX207" t="str">
        <f>IF([1]Sheet1!AY207="","",[1]Sheet1!AY207)</f>
        <v/>
      </c>
      <c r="AY207" t="str">
        <f>IF([1]Sheet1!AZ207="","",[1]Sheet1!AZ207)</f>
        <v/>
      </c>
      <c r="AZ207" t="str">
        <f>IF([1]Sheet1!BA207="","",[1]Sheet1!BA207)</f>
        <v/>
      </c>
      <c r="BA207" t="str">
        <f>IF([1]Sheet1!BB207="","",[1]Sheet1!BB207)</f>
        <v/>
      </c>
      <c r="BB207" t="str">
        <f>IF([1]Sheet1!BC207="","",[1]Sheet1!BC207)</f>
        <v/>
      </c>
      <c r="BC207" t="str">
        <f>IF([1]Sheet1!BD207="","",[1]Sheet1!BD207)</f>
        <v/>
      </c>
      <c r="BD207" t="str">
        <f>IF([1]Sheet1!BE207="","",[1]Sheet1!BE207)</f>
        <v/>
      </c>
      <c r="BE207" t="str">
        <f>IF([1]Sheet1!BF207="","",[1]Sheet1!BF207)</f>
        <v/>
      </c>
      <c r="BF207" t="str">
        <f>IF([1]Sheet1!BG207="","",[1]Sheet1!BG207)</f>
        <v/>
      </c>
      <c r="BG207" t="str">
        <f>IF([1]Sheet1!BH207="","",[1]Sheet1!BH207)</f>
        <v/>
      </c>
      <c r="BH207" t="str">
        <f>IF([1]Sheet1!BI207="","",[1]Sheet1!BI207)</f>
        <v/>
      </c>
      <c r="BI207" t="str">
        <f>IF([1]Sheet1!BJ207="","",[1]Sheet1!BJ207)</f>
        <v/>
      </c>
      <c r="BJ207" t="str">
        <f>IF([1]Sheet1!BK207="","",[1]Sheet1!BK207)</f>
        <v/>
      </c>
      <c r="BK207" t="str">
        <f>IF([1]Sheet1!BL207="","",[1]Sheet1!BL207)</f>
        <v/>
      </c>
      <c r="BL207" t="str">
        <f>IF([1]Sheet1!BM207="","",[1]Sheet1!BM207)</f>
        <v/>
      </c>
      <c r="BM207" t="str">
        <f>IF([1]Sheet1!BN207="","",[1]Sheet1!BN207)</f>
        <v/>
      </c>
      <c r="BN207" t="str">
        <f>IF([1]Sheet1!BO207="","",[1]Sheet1!BO207)</f>
        <v/>
      </c>
      <c r="BO207" t="str">
        <f>IF([1]Sheet1!BP207="","",[1]Sheet1!BP207)</f>
        <v/>
      </c>
      <c r="BP207" t="str">
        <f>IF([1]Sheet1!BQ207="","",[1]Sheet1!BQ207)</f>
        <v/>
      </c>
      <c r="BQ207" t="str">
        <f>IF([1]Sheet1!BR207="","",[1]Sheet1!BR207)</f>
        <v/>
      </c>
      <c r="BR207" t="str">
        <f>IF([1]Sheet1!BS207="","",[1]Sheet1!BS207)</f>
        <v/>
      </c>
      <c r="BS207" t="str">
        <f>IF([1]Sheet1!BT207="","",[1]Sheet1!BT207)</f>
        <v/>
      </c>
      <c r="BT207" t="str">
        <f>IF([1]Sheet1!BU207="","",[1]Sheet1!BU207)</f>
        <v/>
      </c>
      <c r="BU207" t="str">
        <f>IF([1]Sheet1!BV207="","",[1]Sheet1!BV207)</f>
        <v/>
      </c>
      <c r="BV207" t="str">
        <f>IF([1]Sheet1!BW207="","",[1]Sheet1!BW207)</f>
        <v/>
      </c>
      <c r="BW207" t="str">
        <f>IF([1]Sheet1!BX207="","",[1]Sheet1!BX207)</f>
        <v/>
      </c>
      <c r="BX207" t="str">
        <f>IF([1]Sheet1!BY207="","",[1]Sheet1!BY207)</f>
        <v/>
      </c>
      <c r="BY207" t="str">
        <f>IF([1]Sheet1!BZ207="","",[1]Sheet1!BZ207)</f>
        <v/>
      </c>
      <c r="BZ207" t="str">
        <f>IF([1]Sheet1!CA207="","",[1]Sheet1!CA207)</f>
        <v/>
      </c>
      <c r="CA207" t="str">
        <f>IF([1]Sheet1!CB207="","",[1]Sheet1!CB207)</f>
        <v/>
      </c>
      <c r="CB207" t="str">
        <f>IF([1]Sheet1!CC207="","",[1]Sheet1!CC207)</f>
        <v/>
      </c>
      <c r="CC207" t="str">
        <f>IF([1]Sheet1!CD207="","",[1]Sheet1!CD207)</f>
        <v/>
      </c>
      <c r="CD207" t="str">
        <f>IF([1]Sheet1!CE207="","",[1]Sheet1!CE207)</f>
        <v/>
      </c>
      <c r="CE207" t="str">
        <f>IF([1]Sheet1!CF207="","",[1]Sheet1!CF207)</f>
        <v/>
      </c>
      <c r="CF207" t="str">
        <f>IF([1]Sheet1!CG207="","",[1]Sheet1!CG207)</f>
        <v/>
      </c>
      <c r="CG207" t="str">
        <f>IF([1]Sheet1!CH207="","",[1]Sheet1!CH207)</f>
        <v/>
      </c>
      <c r="CH207" t="str">
        <f>IF([1]Sheet1!CI207="","",[1]Sheet1!CI207)</f>
        <v/>
      </c>
      <c r="CI207" t="str">
        <f>IF([1]Sheet1!CJ207="","",[1]Sheet1!CJ207)</f>
        <v/>
      </c>
      <c r="CJ207" t="str">
        <f>IF([1]Sheet1!CK207="","",[1]Sheet1!CK207)</f>
        <v/>
      </c>
      <c r="CK207" t="str">
        <f>IF([1]Sheet1!CL207="","",[1]Sheet1!CL207)</f>
        <v/>
      </c>
      <c r="CL207" t="str">
        <f>IF([1]Sheet1!CM207="","",[1]Sheet1!CM207)</f>
        <v/>
      </c>
      <c r="CM207" t="str">
        <f>IF([1]Sheet1!CN207="","",[1]Sheet1!CN207)</f>
        <v/>
      </c>
      <c r="CN207" t="str">
        <f>IF([1]Sheet1!CO207="","",[1]Sheet1!CO207)</f>
        <v/>
      </c>
      <c r="CO207" t="str">
        <f>IF([1]Sheet1!CP207="","",[1]Sheet1!CP207)</f>
        <v/>
      </c>
      <c r="CP207" t="str">
        <f>IF([1]Sheet1!CQ207="","",[1]Sheet1!CQ207)</f>
        <v/>
      </c>
      <c r="CQ207" t="str">
        <f>IF([1]Sheet1!CR207="","",[1]Sheet1!CR207)</f>
        <v/>
      </c>
      <c r="CR207" t="str">
        <f>IF([1]Sheet1!CS207="","",[1]Sheet1!CS207)</f>
        <v/>
      </c>
      <c r="CS207" t="str">
        <f>IF([1]Sheet1!CT207="","",[1]Sheet1!CT207)</f>
        <v/>
      </c>
      <c r="CT207" t="str">
        <f>IF([1]Sheet1!CU207="","",[1]Sheet1!CU207)</f>
        <v/>
      </c>
      <c r="CU207" t="str">
        <f>IF([1]Sheet1!CV207="","",[1]Sheet1!CV207)</f>
        <v/>
      </c>
      <c r="CV207" t="str">
        <f>IF([1]Sheet1!CW207="","",[1]Sheet1!CW207)</f>
        <v/>
      </c>
      <c r="CW207" t="str">
        <f>IF([1]Sheet1!CX207="","",[1]Sheet1!CX207)</f>
        <v/>
      </c>
      <c r="CX207" t="str">
        <f>IF([1]Sheet1!CY207="","",[1]Sheet1!CY207)</f>
        <v/>
      </c>
      <c r="CY207" t="str">
        <f>IF([1]Sheet1!CZ207="","",[1]Sheet1!CZ207)</f>
        <v/>
      </c>
      <c r="CZ207" t="str">
        <f>IF([1]Sheet1!DA207="","",[1]Sheet1!DA207)</f>
        <v/>
      </c>
      <c r="DA207" t="str">
        <f>IF([1]Sheet1!DB207="","",[1]Sheet1!DB207)</f>
        <v/>
      </c>
      <c r="DB207" t="str">
        <f>IF([1]Sheet1!DC207="","",[1]Sheet1!DC207)</f>
        <v/>
      </c>
      <c r="DC207" t="str">
        <f t="shared" si="12"/>
        <v/>
      </c>
      <c r="DD207" t="str">
        <f t="shared" si="13"/>
        <v/>
      </c>
      <c r="DE207" t="str">
        <f t="shared" si="14"/>
        <v/>
      </c>
      <c r="DF207" t="str">
        <f t="shared" si="15"/>
        <v/>
      </c>
      <c r="DG207" t="str">
        <f>IF([1]Sheet1!DH207="","",[1]Sheet1!DH207)</f>
        <v/>
      </c>
    </row>
    <row r="208" spans="1:111" x14ac:dyDescent="0.25">
      <c r="A208" t="str">
        <f>IF([1]Sheet1!B208="","",[1]Sheet1!B208)</f>
        <v/>
      </c>
      <c r="B208" t="str">
        <f>IF([1]Sheet1!C208="","",[1]Sheet1!C208)</f>
        <v/>
      </c>
      <c r="C208" t="str">
        <f>IF([1]Sheet1!D208="","",[1]Sheet1!D208)</f>
        <v/>
      </c>
      <c r="D208" t="str">
        <f>IF([1]Sheet1!E208="","",[1]Sheet1!E208)</f>
        <v/>
      </c>
      <c r="E208" t="str">
        <f>IF([1]Sheet1!F208="","",[1]Sheet1!F208)</f>
        <v/>
      </c>
      <c r="F208" t="str">
        <f>IF([1]Sheet1!G208="","",[1]Sheet1!G208)</f>
        <v/>
      </c>
      <c r="G208" t="str">
        <f>IF([1]Sheet1!H208="","",[1]Sheet1!H208)</f>
        <v/>
      </c>
      <c r="H208" t="str">
        <f>IF([1]Sheet1!I208="","",[1]Sheet1!I208)</f>
        <v/>
      </c>
      <c r="I208" t="str">
        <f>IF([1]Sheet1!J208="","",[1]Sheet1!J208)</f>
        <v/>
      </c>
      <c r="J208" t="str">
        <f>IF([1]Sheet1!K208="","",[1]Sheet1!K208)</f>
        <v/>
      </c>
      <c r="K208" t="str">
        <f>IF([1]Sheet1!L208="","",[1]Sheet1!L208)</f>
        <v/>
      </c>
      <c r="L208" t="str">
        <f>IF([1]Sheet1!M208="","",[1]Sheet1!M208)</f>
        <v/>
      </c>
      <c r="M208" t="str">
        <f>IF([1]Sheet1!N208="","",[1]Sheet1!N208)</f>
        <v/>
      </c>
      <c r="N208" t="str">
        <f>IF([1]Sheet1!O208="","",[1]Sheet1!O208)</f>
        <v/>
      </c>
      <c r="O208" t="str">
        <f>IF([1]Sheet1!P208="","",[1]Sheet1!P208)</f>
        <v/>
      </c>
      <c r="P208" t="str">
        <f>IF([1]Sheet1!Q208="","",[1]Sheet1!Q208)</f>
        <v/>
      </c>
      <c r="Q208" t="str">
        <f>IF([1]Sheet1!R208="","",[1]Sheet1!R208)</f>
        <v/>
      </c>
      <c r="R208" t="str">
        <f>IF([1]Sheet1!S208="","",[1]Sheet1!S208)</f>
        <v/>
      </c>
      <c r="S208" t="str">
        <f>IF([1]Sheet1!T208="","",[1]Sheet1!T208)</f>
        <v/>
      </c>
      <c r="T208" t="str">
        <f>IF([1]Sheet1!U208="","",[1]Sheet1!U208)</f>
        <v/>
      </c>
      <c r="U208" t="str">
        <f>IF([1]Sheet1!V208="","",[1]Sheet1!V208)</f>
        <v/>
      </c>
      <c r="V208" t="str">
        <f>IF([1]Sheet1!W208="","",[1]Sheet1!W208)</f>
        <v/>
      </c>
      <c r="W208" t="str">
        <f>IF([1]Sheet1!X208="","",[1]Sheet1!X208)</f>
        <v/>
      </c>
      <c r="X208" t="str">
        <f>IF([1]Sheet1!Y208="","",[1]Sheet1!Y208)</f>
        <v/>
      </c>
      <c r="Y208" t="str">
        <f>IF([1]Sheet1!Z208="","",[1]Sheet1!Z208)</f>
        <v/>
      </c>
      <c r="Z208" t="str">
        <f>IF([1]Sheet1!AA208="","",[1]Sheet1!AA208)</f>
        <v/>
      </c>
      <c r="AA208" t="str">
        <f>IF([1]Sheet1!AB208="","",[1]Sheet1!AB208)</f>
        <v/>
      </c>
      <c r="AB208" t="str">
        <f>IF([1]Sheet1!AC208="","",[1]Sheet1!AC208)</f>
        <v/>
      </c>
      <c r="AC208" t="str">
        <f>IF([1]Sheet1!AD208="","",[1]Sheet1!AD208)</f>
        <v/>
      </c>
      <c r="AD208" t="str">
        <f>IF([1]Sheet1!AE208="","",[1]Sheet1!AE208)</f>
        <v/>
      </c>
      <c r="AE208" t="str">
        <f>IF([1]Sheet1!AF208="","",[1]Sheet1!AF208)</f>
        <v/>
      </c>
      <c r="AF208" t="str">
        <f>IF([1]Sheet1!AG208="","",[1]Sheet1!AG208)</f>
        <v/>
      </c>
      <c r="AG208" t="str">
        <f>IF([1]Sheet1!AH208="","",[1]Sheet1!AH208)</f>
        <v/>
      </c>
      <c r="AH208" t="str">
        <f>IF([1]Sheet1!AI208="","",[1]Sheet1!AI208)</f>
        <v/>
      </c>
      <c r="AI208" t="str">
        <f>IF([1]Sheet1!AJ208="","",[1]Sheet1!AJ208)</f>
        <v/>
      </c>
      <c r="AJ208" t="str">
        <f>IF([1]Sheet1!AK208="","",[1]Sheet1!AK208)</f>
        <v/>
      </c>
      <c r="AK208" t="str">
        <f>IF([1]Sheet1!AL208="","",[1]Sheet1!AL208)</f>
        <v/>
      </c>
      <c r="AL208" t="str">
        <f>IF([1]Sheet1!AM208="","",[1]Sheet1!AM208)</f>
        <v/>
      </c>
      <c r="AM208" t="str">
        <f>IF([1]Sheet1!AN208="","",[1]Sheet1!AN208)</f>
        <v/>
      </c>
      <c r="AN208" t="str">
        <f>IF([1]Sheet1!AO208="","",[1]Sheet1!AO208)</f>
        <v/>
      </c>
      <c r="AO208" t="str">
        <f>IF([1]Sheet1!AP208="","",[1]Sheet1!AP208)</f>
        <v/>
      </c>
      <c r="AP208" t="str">
        <f>IF([1]Sheet1!AQ208="","",[1]Sheet1!AQ208)</f>
        <v/>
      </c>
      <c r="AQ208" t="str">
        <f>IF([1]Sheet1!AR208="","",[1]Sheet1!AR208)</f>
        <v/>
      </c>
      <c r="AR208" t="str">
        <f>IF([1]Sheet1!AS208="","",[1]Sheet1!AS208)</f>
        <v/>
      </c>
      <c r="AS208" t="str">
        <f>IF([1]Sheet1!AT208="","",[1]Sheet1!AT208)</f>
        <v/>
      </c>
      <c r="AT208" t="str">
        <f>IF([1]Sheet1!AU208="","",[1]Sheet1!AU208)</f>
        <v/>
      </c>
      <c r="AU208" t="str">
        <f>IF([1]Sheet1!AV208="","",[1]Sheet1!AV208)</f>
        <v/>
      </c>
      <c r="AV208" t="str">
        <f>IF([1]Sheet1!AW208="","",[1]Sheet1!AW208)</f>
        <v/>
      </c>
      <c r="AW208" t="str">
        <f>IF([1]Sheet1!AX208="","",[1]Sheet1!AX208)</f>
        <v/>
      </c>
      <c r="AX208" t="str">
        <f>IF([1]Sheet1!AY208="","",[1]Sheet1!AY208)</f>
        <v/>
      </c>
      <c r="AY208" t="str">
        <f>IF([1]Sheet1!AZ208="","",[1]Sheet1!AZ208)</f>
        <v/>
      </c>
      <c r="AZ208" t="str">
        <f>IF([1]Sheet1!BA208="","",[1]Sheet1!BA208)</f>
        <v/>
      </c>
      <c r="BA208" t="str">
        <f>IF([1]Sheet1!BB208="","",[1]Sheet1!BB208)</f>
        <v/>
      </c>
      <c r="BB208" t="str">
        <f>IF([1]Sheet1!BC208="","",[1]Sheet1!BC208)</f>
        <v/>
      </c>
      <c r="BC208" t="str">
        <f>IF([1]Sheet1!BD208="","",[1]Sheet1!BD208)</f>
        <v/>
      </c>
      <c r="BD208" t="str">
        <f>IF([1]Sheet1!BE208="","",[1]Sheet1!BE208)</f>
        <v/>
      </c>
      <c r="BE208" t="str">
        <f>IF([1]Sheet1!BF208="","",[1]Sheet1!BF208)</f>
        <v/>
      </c>
      <c r="BF208" t="str">
        <f>IF([1]Sheet1!BG208="","",[1]Sheet1!BG208)</f>
        <v/>
      </c>
      <c r="BG208" t="str">
        <f>IF([1]Sheet1!BH208="","",[1]Sheet1!BH208)</f>
        <v/>
      </c>
      <c r="BH208" t="str">
        <f>IF([1]Sheet1!BI208="","",[1]Sheet1!BI208)</f>
        <v/>
      </c>
      <c r="BI208" t="str">
        <f>IF([1]Sheet1!BJ208="","",[1]Sheet1!BJ208)</f>
        <v/>
      </c>
      <c r="BJ208" t="str">
        <f>IF([1]Sheet1!BK208="","",[1]Sheet1!BK208)</f>
        <v/>
      </c>
      <c r="BK208" t="str">
        <f>IF([1]Sheet1!BL208="","",[1]Sheet1!BL208)</f>
        <v/>
      </c>
      <c r="BL208" t="str">
        <f>IF([1]Sheet1!BM208="","",[1]Sheet1!BM208)</f>
        <v/>
      </c>
      <c r="BM208" t="str">
        <f>IF([1]Sheet1!BN208="","",[1]Sheet1!BN208)</f>
        <v/>
      </c>
      <c r="BN208" t="str">
        <f>IF([1]Sheet1!BO208="","",[1]Sheet1!BO208)</f>
        <v/>
      </c>
      <c r="BO208" t="str">
        <f>IF([1]Sheet1!BP208="","",[1]Sheet1!BP208)</f>
        <v/>
      </c>
      <c r="BP208" t="str">
        <f>IF([1]Sheet1!BQ208="","",[1]Sheet1!BQ208)</f>
        <v/>
      </c>
      <c r="BQ208" t="str">
        <f>IF([1]Sheet1!BR208="","",[1]Sheet1!BR208)</f>
        <v/>
      </c>
      <c r="BR208" t="str">
        <f>IF([1]Sheet1!BS208="","",[1]Sheet1!BS208)</f>
        <v/>
      </c>
      <c r="BS208" t="str">
        <f>IF([1]Sheet1!BT208="","",[1]Sheet1!BT208)</f>
        <v/>
      </c>
      <c r="BT208" t="str">
        <f>IF([1]Sheet1!BU208="","",[1]Sheet1!BU208)</f>
        <v/>
      </c>
      <c r="BU208" t="str">
        <f>IF([1]Sheet1!BV208="","",[1]Sheet1!BV208)</f>
        <v/>
      </c>
      <c r="BV208" t="str">
        <f>IF([1]Sheet1!BW208="","",[1]Sheet1!BW208)</f>
        <v/>
      </c>
      <c r="BW208" t="str">
        <f>IF([1]Sheet1!BX208="","",[1]Sheet1!BX208)</f>
        <v/>
      </c>
      <c r="BX208" t="str">
        <f>IF([1]Sheet1!BY208="","",[1]Sheet1!BY208)</f>
        <v/>
      </c>
      <c r="BY208" t="str">
        <f>IF([1]Sheet1!BZ208="","",[1]Sheet1!BZ208)</f>
        <v/>
      </c>
      <c r="BZ208" t="str">
        <f>IF([1]Sheet1!CA208="","",[1]Sheet1!CA208)</f>
        <v/>
      </c>
      <c r="CA208" t="str">
        <f>IF([1]Sheet1!CB208="","",[1]Sheet1!CB208)</f>
        <v/>
      </c>
      <c r="CB208" t="str">
        <f>IF([1]Sheet1!CC208="","",[1]Sheet1!CC208)</f>
        <v/>
      </c>
      <c r="CC208" t="str">
        <f>IF([1]Sheet1!CD208="","",[1]Sheet1!CD208)</f>
        <v/>
      </c>
      <c r="CD208" t="str">
        <f>IF([1]Sheet1!CE208="","",[1]Sheet1!CE208)</f>
        <v/>
      </c>
      <c r="CE208" t="str">
        <f>IF([1]Sheet1!CF208="","",[1]Sheet1!CF208)</f>
        <v/>
      </c>
      <c r="CF208" t="str">
        <f>IF([1]Sheet1!CG208="","",[1]Sheet1!CG208)</f>
        <v/>
      </c>
      <c r="CG208" t="str">
        <f>IF([1]Sheet1!CH208="","",[1]Sheet1!CH208)</f>
        <v/>
      </c>
      <c r="CH208" t="str">
        <f>IF([1]Sheet1!CI208="","",[1]Sheet1!CI208)</f>
        <v/>
      </c>
      <c r="CI208" t="str">
        <f>IF([1]Sheet1!CJ208="","",[1]Sheet1!CJ208)</f>
        <v/>
      </c>
      <c r="CJ208" t="str">
        <f>IF([1]Sheet1!CK208="","",[1]Sheet1!CK208)</f>
        <v/>
      </c>
      <c r="CK208" t="str">
        <f>IF([1]Sheet1!CL208="","",[1]Sheet1!CL208)</f>
        <v/>
      </c>
      <c r="CL208" t="str">
        <f>IF([1]Sheet1!CM208="","",[1]Sheet1!CM208)</f>
        <v/>
      </c>
      <c r="CM208" t="str">
        <f>IF([1]Sheet1!CN208="","",[1]Sheet1!CN208)</f>
        <v/>
      </c>
      <c r="CN208" t="str">
        <f>IF([1]Sheet1!CO208="","",[1]Sheet1!CO208)</f>
        <v/>
      </c>
      <c r="CO208" t="str">
        <f>IF([1]Sheet1!CP208="","",[1]Sheet1!CP208)</f>
        <v/>
      </c>
      <c r="CP208" t="str">
        <f>IF([1]Sheet1!CQ208="","",[1]Sheet1!CQ208)</f>
        <v/>
      </c>
      <c r="CQ208" t="str">
        <f>IF([1]Sheet1!CR208="","",[1]Sheet1!CR208)</f>
        <v/>
      </c>
      <c r="CR208" t="str">
        <f>IF([1]Sheet1!CS208="","",[1]Sheet1!CS208)</f>
        <v/>
      </c>
      <c r="CS208" t="str">
        <f>IF([1]Sheet1!CT208="","",[1]Sheet1!CT208)</f>
        <v/>
      </c>
      <c r="CT208" t="str">
        <f>IF([1]Sheet1!CU208="","",[1]Sheet1!CU208)</f>
        <v/>
      </c>
      <c r="CU208" t="str">
        <f>IF([1]Sheet1!CV208="","",[1]Sheet1!CV208)</f>
        <v/>
      </c>
      <c r="CV208" t="str">
        <f>IF([1]Sheet1!CW208="","",[1]Sheet1!CW208)</f>
        <v/>
      </c>
      <c r="CW208" t="str">
        <f>IF([1]Sheet1!CX208="","",[1]Sheet1!CX208)</f>
        <v/>
      </c>
      <c r="CX208" t="str">
        <f>IF([1]Sheet1!CY208="","",[1]Sheet1!CY208)</f>
        <v/>
      </c>
      <c r="CY208" t="str">
        <f>IF([1]Sheet1!CZ208="","",[1]Sheet1!CZ208)</f>
        <v/>
      </c>
      <c r="CZ208" t="str">
        <f>IF([1]Sheet1!DA208="","",[1]Sheet1!DA208)</f>
        <v/>
      </c>
      <c r="DA208" t="str">
        <f>IF([1]Sheet1!DB208="","",[1]Sheet1!DB208)</f>
        <v/>
      </c>
      <c r="DB208" t="str">
        <f>IF([1]Sheet1!DC208="","",[1]Sheet1!DC208)</f>
        <v/>
      </c>
      <c r="DC208" t="str">
        <f t="shared" si="12"/>
        <v/>
      </c>
      <c r="DD208" t="str">
        <f t="shared" si="13"/>
        <v/>
      </c>
      <c r="DE208" t="str">
        <f t="shared" si="14"/>
        <v/>
      </c>
      <c r="DF208" t="str">
        <f t="shared" si="15"/>
        <v/>
      </c>
      <c r="DG208" t="str">
        <f>IF([1]Sheet1!DH208="","",[1]Sheet1!DH208)</f>
        <v/>
      </c>
    </row>
    <row r="209" spans="1:111" x14ac:dyDescent="0.25">
      <c r="A209" t="str">
        <f>IF([1]Sheet1!B209="","",[1]Sheet1!B209)</f>
        <v/>
      </c>
      <c r="B209" t="str">
        <f>IF([1]Sheet1!C209="","",[1]Sheet1!C209)</f>
        <v/>
      </c>
      <c r="C209" t="str">
        <f>IF([1]Sheet1!D209="","",[1]Sheet1!D209)</f>
        <v/>
      </c>
      <c r="D209" t="str">
        <f>IF([1]Sheet1!E209="","",[1]Sheet1!E209)</f>
        <v/>
      </c>
      <c r="E209" t="str">
        <f>IF([1]Sheet1!F209="","",[1]Sheet1!F209)</f>
        <v/>
      </c>
      <c r="F209" t="str">
        <f>IF([1]Sheet1!G209="","",[1]Sheet1!G209)</f>
        <v/>
      </c>
      <c r="G209" t="str">
        <f>IF([1]Sheet1!H209="","",[1]Sheet1!H209)</f>
        <v/>
      </c>
      <c r="H209" t="str">
        <f>IF([1]Sheet1!I209="","",[1]Sheet1!I209)</f>
        <v/>
      </c>
      <c r="I209" t="str">
        <f>IF([1]Sheet1!J209="","",[1]Sheet1!J209)</f>
        <v/>
      </c>
      <c r="J209" t="str">
        <f>IF([1]Sheet1!K209="","",[1]Sheet1!K209)</f>
        <v/>
      </c>
      <c r="K209" t="str">
        <f>IF([1]Sheet1!L209="","",[1]Sheet1!L209)</f>
        <v/>
      </c>
      <c r="L209" t="str">
        <f>IF([1]Sheet1!M209="","",[1]Sheet1!M209)</f>
        <v/>
      </c>
      <c r="M209" t="str">
        <f>IF([1]Sheet1!N209="","",[1]Sheet1!N209)</f>
        <v/>
      </c>
      <c r="N209" t="str">
        <f>IF([1]Sheet1!O209="","",[1]Sheet1!O209)</f>
        <v/>
      </c>
      <c r="O209" t="str">
        <f>IF([1]Sheet1!P209="","",[1]Sheet1!P209)</f>
        <v/>
      </c>
      <c r="P209" t="str">
        <f>IF([1]Sheet1!Q209="","",[1]Sheet1!Q209)</f>
        <v/>
      </c>
      <c r="Q209" t="str">
        <f>IF([1]Sheet1!R209="","",[1]Sheet1!R209)</f>
        <v/>
      </c>
      <c r="R209" t="str">
        <f>IF([1]Sheet1!S209="","",[1]Sheet1!S209)</f>
        <v/>
      </c>
      <c r="S209" t="str">
        <f>IF([1]Sheet1!T209="","",[1]Sheet1!T209)</f>
        <v/>
      </c>
      <c r="T209" t="str">
        <f>IF([1]Sheet1!U209="","",[1]Sheet1!U209)</f>
        <v/>
      </c>
      <c r="U209" t="str">
        <f>IF([1]Sheet1!V209="","",[1]Sheet1!V209)</f>
        <v/>
      </c>
      <c r="V209" t="str">
        <f>IF([1]Sheet1!W209="","",[1]Sheet1!W209)</f>
        <v/>
      </c>
      <c r="W209" t="str">
        <f>IF([1]Sheet1!X209="","",[1]Sheet1!X209)</f>
        <v/>
      </c>
      <c r="X209" t="str">
        <f>IF([1]Sheet1!Y209="","",[1]Sheet1!Y209)</f>
        <v/>
      </c>
      <c r="Y209" t="str">
        <f>IF([1]Sheet1!Z209="","",[1]Sheet1!Z209)</f>
        <v/>
      </c>
      <c r="Z209" t="str">
        <f>IF([1]Sheet1!AA209="","",[1]Sheet1!AA209)</f>
        <v/>
      </c>
      <c r="AA209" t="str">
        <f>IF([1]Sheet1!AB209="","",[1]Sheet1!AB209)</f>
        <v/>
      </c>
      <c r="AB209" t="str">
        <f>IF([1]Sheet1!AC209="","",[1]Sheet1!AC209)</f>
        <v/>
      </c>
      <c r="AC209" t="str">
        <f>IF([1]Sheet1!AD209="","",[1]Sheet1!AD209)</f>
        <v/>
      </c>
      <c r="AD209" t="str">
        <f>IF([1]Sheet1!AE209="","",[1]Sheet1!AE209)</f>
        <v/>
      </c>
      <c r="AE209" t="str">
        <f>IF([1]Sheet1!AF209="","",[1]Sheet1!AF209)</f>
        <v/>
      </c>
      <c r="AF209" t="str">
        <f>IF([1]Sheet1!AG209="","",[1]Sheet1!AG209)</f>
        <v/>
      </c>
      <c r="AG209" t="str">
        <f>IF([1]Sheet1!AH209="","",[1]Sheet1!AH209)</f>
        <v/>
      </c>
      <c r="AH209" t="str">
        <f>IF([1]Sheet1!AI209="","",[1]Sheet1!AI209)</f>
        <v/>
      </c>
      <c r="AI209" t="str">
        <f>IF([1]Sheet1!AJ209="","",[1]Sheet1!AJ209)</f>
        <v/>
      </c>
      <c r="AJ209" t="str">
        <f>IF([1]Sheet1!AK209="","",[1]Sheet1!AK209)</f>
        <v/>
      </c>
      <c r="AK209" t="str">
        <f>IF([1]Sheet1!AL209="","",[1]Sheet1!AL209)</f>
        <v/>
      </c>
      <c r="AL209" t="str">
        <f>IF([1]Sheet1!AM209="","",[1]Sheet1!AM209)</f>
        <v/>
      </c>
      <c r="AM209" t="str">
        <f>IF([1]Sheet1!AN209="","",[1]Sheet1!AN209)</f>
        <v/>
      </c>
      <c r="AN209" t="str">
        <f>IF([1]Sheet1!AO209="","",[1]Sheet1!AO209)</f>
        <v/>
      </c>
      <c r="AO209" t="str">
        <f>IF([1]Sheet1!AP209="","",[1]Sheet1!AP209)</f>
        <v/>
      </c>
      <c r="AP209" t="str">
        <f>IF([1]Sheet1!AQ209="","",[1]Sheet1!AQ209)</f>
        <v/>
      </c>
      <c r="AQ209" t="str">
        <f>IF([1]Sheet1!AR209="","",[1]Sheet1!AR209)</f>
        <v/>
      </c>
      <c r="AR209" t="str">
        <f>IF([1]Sheet1!AS209="","",[1]Sheet1!AS209)</f>
        <v/>
      </c>
      <c r="AS209" t="str">
        <f>IF([1]Sheet1!AT209="","",[1]Sheet1!AT209)</f>
        <v/>
      </c>
      <c r="AT209" t="str">
        <f>IF([1]Sheet1!AU209="","",[1]Sheet1!AU209)</f>
        <v/>
      </c>
      <c r="AU209" t="str">
        <f>IF([1]Sheet1!AV209="","",[1]Sheet1!AV209)</f>
        <v/>
      </c>
      <c r="AV209" t="str">
        <f>IF([1]Sheet1!AW209="","",[1]Sheet1!AW209)</f>
        <v/>
      </c>
      <c r="AW209" t="str">
        <f>IF([1]Sheet1!AX209="","",[1]Sheet1!AX209)</f>
        <v/>
      </c>
      <c r="AX209" t="str">
        <f>IF([1]Sheet1!AY209="","",[1]Sheet1!AY209)</f>
        <v/>
      </c>
      <c r="AY209" t="str">
        <f>IF([1]Sheet1!AZ209="","",[1]Sheet1!AZ209)</f>
        <v/>
      </c>
      <c r="AZ209" t="str">
        <f>IF([1]Sheet1!BA209="","",[1]Sheet1!BA209)</f>
        <v/>
      </c>
      <c r="BA209" t="str">
        <f>IF([1]Sheet1!BB209="","",[1]Sheet1!BB209)</f>
        <v/>
      </c>
      <c r="BB209" t="str">
        <f>IF([1]Sheet1!BC209="","",[1]Sheet1!BC209)</f>
        <v/>
      </c>
      <c r="BC209" t="str">
        <f>IF([1]Sheet1!BD209="","",[1]Sheet1!BD209)</f>
        <v/>
      </c>
      <c r="BD209" t="str">
        <f>IF([1]Sheet1!BE209="","",[1]Sheet1!BE209)</f>
        <v/>
      </c>
      <c r="BE209" t="str">
        <f>IF([1]Sheet1!BF209="","",[1]Sheet1!BF209)</f>
        <v/>
      </c>
      <c r="BF209" t="str">
        <f>IF([1]Sheet1!BG209="","",[1]Sheet1!BG209)</f>
        <v/>
      </c>
      <c r="BG209" t="str">
        <f>IF([1]Sheet1!BH209="","",[1]Sheet1!BH209)</f>
        <v/>
      </c>
      <c r="BH209" t="str">
        <f>IF([1]Sheet1!BI209="","",[1]Sheet1!BI209)</f>
        <v/>
      </c>
      <c r="BI209" t="str">
        <f>IF([1]Sheet1!BJ209="","",[1]Sheet1!BJ209)</f>
        <v/>
      </c>
      <c r="BJ209" t="str">
        <f>IF([1]Sheet1!BK209="","",[1]Sheet1!BK209)</f>
        <v/>
      </c>
      <c r="BK209" t="str">
        <f>IF([1]Sheet1!BL209="","",[1]Sheet1!BL209)</f>
        <v/>
      </c>
      <c r="BL209" t="str">
        <f>IF([1]Sheet1!BM209="","",[1]Sheet1!BM209)</f>
        <v/>
      </c>
      <c r="BM209" t="str">
        <f>IF([1]Sheet1!BN209="","",[1]Sheet1!BN209)</f>
        <v/>
      </c>
      <c r="BN209" t="str">
        <f>IF([1]Sheet1!BO209="","",[1]Sheet1!BO209)</f>
        <v/>
      </c>
      <c r="BO209" t="str">
        <f>IF([1]Sheet1!BP209="","",[1]Sheet1!BP209)</f>
        <v/>
      </c>
      <c r="BP209" t="str">
        <f>IF([1]Sheet1!BQ209="","",[1]Sheet1!BQ209)</f>
        <v/>
      </c>
      <c r="BQ209" t="str">
        <f>IF([1]Sheet1!BR209="","",[1]Sheet1!BR209)</f>
        <v/>
      </c>
      <c r="BR209" t="str">
        <f>IF([1]Sheet1!BS209="","",[1]Sheet1!BS209)</f>
        <v/>
      </c>
      <c r="BS209" t="str">
        <f>IF([1]Sheet1!BT209="","",[1]Sheet1!BT209)</f>
        <v/>
      </c>
      <c r="BT209" t="str">
        <f>IF([1]Sheet1!BU209="","",[1]Sheet1!BU209)</f>
        <v/>
      </c>
      <c r="BU209" t="str">
        <f>IF([1]Sheet1!BV209="","",[1]Sheet1!BV209)</f>
        <v/>
      </c>
      <c r="BV209" t="str">
        <f>IF([1]Sheet1!BW209="","",[1]Sheet1!BW209)</f>
        <v/>
      </c>
      <c r="BW209" t="str">
        <f>IF([1]Sheet1!BX209="","",[1]Sheet1!BX209)</f>
        <v/>
      </c>
      <c r="BX209" t="str">
        <f>IF([1]Sheet1!BY209="","",[1]Sheet1!BY209)</f>
        <v/>
      </c>
      <c r="BY209" t="str">
        <f>IF([1]Sheet1!BZ209="","",[1]Sheet1!BZ209)</f>
        <v/>
      </c>
      <c r="BZ209" t="str">
        <f>IF([1]Sheet1!CA209="","",[1]Sheet1!CA209)</f>
        <v/>
      </c>
      <c r="CA209" t="str">
        <f>IF([1]Sheet1!CB209="","",[1]Sheet1!CB209)</f>
        <v/>
      </c>
      <c r="CB209" t="str">
        <f>IF([1]Sheet1!CC209="","",[1]Sheet1!CC209)</f>
        <v/>
      </c>
      <c r="CC209" t="str">
        <f>IF([1]Sheet1!CD209="","",[1]Sheet1!CD209)</f>
        <v/>
      </c>
      <c r="CD209" t="str">
        <f>IF([1]Sheet1!CE209="","",[1]Sheet1!CE209)</f>
        <v/>
      </c>
      <c r="CE209" t="str">
        <f>IF([1]Sheet1!CF209="","",[1]Sheet1!CF209)</f>
        <v/>
      </c>
      <c r="CF209" t="str">
        <f>IF([1]Sheet1!CG209="","",[1]Sheet1!CG209)</f>
        <v/>
      </c>
      <c r="CG209" t="str">
        <f>IF([1]Sheet1!CH209="","",[1]Sheet1!CH209)</f>
        <v/>
      </c>
      <c r="CH209" t="str">
        <f>IF([1]Sheet1!CI209="","",[1]Sheet1!CI209)</f>
        <v/>
      </c>
      <c r="CI209" t="str">
        <f>IF([1]Sheet1!CJ209="","",[1]Sheet1!CJ209)</f>
        <v/>
      </c>
      <c r="CJ209" t="str">
        <f>IF([1]Sheet1!CK209="","",[1]Sheet1!CK209)</f>
        <v/>
      </c>
      <c r="CK209" t="str">
        <f>IF([1]Sheet1!CL209="","",[1]Sheet1!CL209)</f>
        <v/>
      </c>
      <c r="CL209" t="str">
        <f>IF([1]Sheet1!CM209="","",[1]Sheet1!CM209)</f>
        <v/>
      </c>
      <c r="CM209" t="str">
        <f>IF([1]Sheet1!CN209="","",[1]Sheet1!CN209)</f>
        <v/>
      </c>
      <c r="CN209" t="str">
        <f>IF([1]Sheet1!CO209="","",[1]Sheet1!CO209)</f>
        <v/>
      </c>
      <c r="CO209" t="str">
        <f>IF([1]Sheet1!CP209="","",[1]Sheet1!CP209)</f>
        <v/>
      </c>
      <c r="CP209" t="str">
        <f>IF([1]Sheet1!CQ209="","",[1]Sheet1!CQ209)</f>
        <v/>
      </c>
      <c r="CQ209" t="str">
        <f>IF([1]Sheet1!CR209="","",[1]Sheet1!CR209)</f>
        <v/>
      </c>
      <c r="CR209" t="str">
        <f>IF([1]Sheet1!CS209="","",[1]Sheet1!CS209)</f>
        <v/>
      </c>
      <c r="CS209" t="str">
        <f>IF([1]Sheet1!CT209="","",[1]Sheet1!CT209)</f>
        <v/>
      </c>
      <c r="CT209" t="str">
        <f>IF([1]Sheet1!CU209="","",[1]Sheet1!CU209)</f>
        <v/>
      </c>
      <c r="CU209" t="str">
        <f>IF([1]Sheet1!CV209="","",[1]Sheet1!CV209)</f>
        <v/>
      </c>
      <c r="CV209" t="str">
        <f>IF([1]Sheet1!CW209="","",[1]Sheet1!CW209)</f>
        <v/>
      </c>
      <c r="CW209" t="str">
        <f>IF([1]Sheet1!CX209="","",[1]Sheet1!CX209)</f>
        <v/>
      </c>
      <c r="CX209" t="str">
        <f>IF([1]Sheet1!CY209="","",[1]Sheet1!CY209)</f>
        <v/>
      </c>
      <c r="CY209" t="str">
        <f>IF([1]Sheet1!CZ209="","",[1]Sheet1!CZ209)</f>
        <v/>
      </c>
      <c r="CZ209" t="str">
        <f>IF([1]Sheet1!DA209="","",[1]Sheet1!DA209)</f>
        <v/>
      </c>
      <c r="DA209" t="str">
        <f>IF([1]Sheet1!DB209="","",[1]Sheet1!DB209)</f>
        <v/>
      </c>
      <c r="DB209" t="str">
        <f>IF([1]Sheet1!DC209="","",[1]Sheet1!DC209)</f>
        <v/>
      </c>
      <c r="DC209" t="str">
        <f t="shared" si="12"/>
        <v/>
      </c>
      <c r="DD209" t="str">
        <f t="shared" si="13"/>
        <v/>
      </c>
      <c r="DE209" t="str">
        <f t="shared" si="14"/>
        <v/>
      </c>
      <c r="DF209" t="str">
        <f t="shared" si="15"/>
        <v/>
      </c>
      <c r="DG209" t="str">
        <f>IF([1]Sheet1!DH209="","",[1]Sheet1!DH209)</f>
        <v/>
      </c>
    </row>
    <row r="210" spans="1:111" x14ac:dyDescent="0.25">
      <c r="A210" t="str">
        <f>IF([1]Sheet1!B210="","",[1]Sheet1!B210)</f>
        <v/>
      </c>
      <c r="B210" t="str">
        <f>IF([1]Sheet1!C210="","",[1]Sheet1!C210)</f>
        <v/>
      </c>
      <c r="C210" t="str">
        <f>IF([1]Sheet1!D210="","",[1]Sheet1!D210)</f>
        <v/>
      </c>
      <c r="D210" t="str">
        <f>IF([1]Sheet1!E210="","",[1]Sheet1!E210)</f>
        <v/>
      </c>
      <c r="E210" t="str">
        <f>IF([1]Sheet1!F210="","",[1]Sheet1!F210)</f>
        <v/>
      </c>
      <c r="F210" t="str">
        <f>IF([1]Sheet1!G210="","",[1]Sheet1!G210)</f>
        <v/>
      </c>
      <c r="G210" t="str">
        <f>IF([1]Sheet1!H210="","",[1]Sheet1!H210)</f>
        <v/>
      </c>
      <c r="H210" t="str">
        <f>IF([1]Sheet1!I210="","",[1]Sheet1!I210)</f>
        <v/>
      </c>
      <c r="I210" t="str">
        <f>IF([1]Sheet1!J210="","",[1]Sheet1!J210)</f>
        <v/>
      </c>
      <c r="J210" t="str">
        <f>IF([1]Sheet1!K210="","",[1]Sheet1!K210)</f>
        <v/>
      </c>
      <c r="K210" t="str">
        <f>IF([1]Sheet1!L210="","",[1]Sheet1!L210)</f>
        <v/>
      </c>
      <c r="L210" t="str">
        <f>IF([1]Sheet1!M210="","",[1]Sheet1!M210)</f>
        <v/>
      </c>
      <c r="M210" t="str">
        <f>IF([1]Sheet1!N210="","",[1]Sheet1!N210)</f>
        <v/>
      </c>
      <c r="N210" t="str">
        <f>IF([1]Sheet1!O210="","",[1]Sheet1!O210)</f>
        <v/>
      </c>
      <c r="O210" t="str">
        <f>IF([1]Sheet1!P210="","",[1]Sheet1!P210)</f>
        <v/>
      </c>
      <c r="P210" t="str">
        <f>IF([1]Sheet1!Q210="","",[1]Sheet1!Q210)</f>
        <v/>
      </c>
      <c r="Q210" t="str">
        <f>IF([1]Sheet1!R210="","",[1]Sheet1!R210)</f>
        <v/>
      </c>
      <c r="R210" t="str">
        <f>IF([1]Sheet1!S210="","",[1]Sheet1!S210)</f>
        <v/>
      </c>
      <c r="S210" t="str">
        <f>IF([1]Sheet1!T210="","",[1]Sheet1!T210)</f>
        <v/>
      </c>
      <c r="T210" t="str">
        <f>IF([1]Sheet1!U210="","",[1]Sheet1!U210)</f>
        <v/>
      </c>
      <c r="U210" t="str">
        <f>IF([1]Sheet1!V210="","",[1]Sheet1!V210)</f>
        <v/>
      </c>
      <c r="V210" t="str">
        <f>IF([1]Sheet1!W210="","",[1]Sheet1!W210)</f>
        <v/>
      </c>
      <c r="W210" t="str">
        <f>IF([1]Sheet1!X210="","",[1]Sheet1!X210)</f>
        <v/>
      </c>
      <c r="X210" t="str">
        <f>IF([1]Sheet1!Y210="","",[1]Sheet1!Y210)</f>
        <v/>
      </c>
      <c r="Y210" t="str">
        <f>IF([1]Sheet1!Z210="","",[1]Sheet1!Z210)</f>
        <v/>
      </c>
      <c r="Z210" t="str">
        <f>IF([1]Sheet1!AA210="","",[1]Sheet1!AA210)</f>
        <v/>
      </c>
      <c r="AA210" t="str">
        <f>IF([1]Sheet1!AB210="","",[1]Sheet1!AB210)</f>
        <v/>
      </c>
      <c r="AB210" t="str">
        <f>IF([1]Sheet1!AC210="","",[1]Sheet1!AC210)</f>
        <v/>
      </c>
      <c r="AC210" t="str">
        <f>IF([1]Sheet1!AD210="","",[1]Sheet1!AD210)</f>
        <v/>
      </c>
      <c r="AD210" t="str">
        <f>IF([1]Sheet1!AE210="","",[1]Sheet1!AE210)</f>
        <v/>
      </c>
      <c r="AE210" t="str">
        <f>IF([1]Sheet1!AF210="","",[1]Sheet1!AF210)</f>
        <v/>
      </c>
      <c r="AF210" t="str">
        <f>IF([1]Sheet1!AG210="","",[1]Sheet1!AG210)</f>
        <v/>
      </c>
      <c r="AG210" t="str">
        <f>IF([1]Sheet1!AH210="","",[1]Sheet1!AH210)</f>
        <v/>
      </c>
      <c r="AH210" t="str">
        <f>IF([1]Sheet1!AI210="","",[1]Sheet1!AI210)</f>
        <v/>
      </c>
      <c r="AI210" t="str">
        <f>IF([1]Sheet1!AJ210="","",[1]Sheet1!AJ210)</f>
        <v/>
      </c>
      <c r="AJ210" t="str">
        <f>IF([1]Sheet1!AK210="","",[1]Sheet1!AK210)</f>
        <v/>
      </c>
      <c r="AK210" t="str">
        <f>IF([1]Sheet1!AL210="","",[1]Sheet1!AL210)</f>
        <v/>
      </c>
      <c r="AL210" t="str">
        <f>IF([1]Sheet1!AM210="","",[1]Sheet1!AM210)</f>
        <v/>
      </c>
      <c r="AM210" t="str">
        <f>IF([1]Sheet1!AN210="","",[1]Sheet1!AN210)</f>
        <v/>
      </c>
      <c r="AN210" t="str">
        <f>IF([1]Sheet1!AO210="","",[1]Sheet1!AO210)</f>
        <v/>
      </c>
      <c r="AO210" t="str">
        <f>IF([1]Sheet1!AP210="","",[1]Sheet1!AP210)</f>
        <v/>
      </c>
      <c r="AP210" t="str">
        <f>IF([1]Sheet1!AQ210="","",[1]Sheet1!AQ210)</f>
        <v/>
      </c>
      <c r="AQ210" t="str">
        <f>IF([1]Sheet1!AR210="","",[1]Sheet1!AR210)</f>
        <v/>
      </c>
      <c r="AR210" t="str">
        <f>IF([1]Sheet1!AS210="","",[1]Sheet1!AS210)</f>
        <v/>
      </c>
      <c r="AS210" t="str">
        <f>IF([1]Sheet1!AT210="","",[1]Sheet1!AT210)</f>
        <v/>
      </c>
      <c r="AT210" t="str">
        <f>IF([1]Sheet1!AU210="","",[1]Sheet1!AU210)</f>
        <v/>
      </c>
      <c r="AU210" t="str">
        <f>IF([1]Sheet1!AV210="","",[1]Sheet1!AV210)</f>
        <v/>
      </c>
      <c r="AV210" t="str">
        <f>IF([1]Sheet1!AW210="","",[1]Sheet1!AW210)</f>
        <v/>
      </c>
      <c r="AW210" t="str">
        <f>IF([1]Sheet1!AX210="","",[1]Sheet1!AX210)</f>
        <v/>
      </c>
      <c r="AX210" t="str">
        <f>IF([1]Sheet1!AY210="","",[1]Sheet1!AY210)</f>
        <v/>
      </c>
      <c r="AY210" t="str">
        <f>IF([1]Sheet1!AZ210="","",[1]Sheet1!AZ210)</f>
        <v/>
      </c>
      <c r="AZ210" t="str">
        <f>IF([1]Sheet1!BA210="","",[1]Sheet1!BA210)</f>
        <v/>
      </c>
      <c r="BA210" t="str">
        <f>IF([1]Sheet1!BB210="","",[1]Sheet1!BB210)</f>
        <v/>
      </c>
      <c r="BB210" t="str">
        <f>IF([1]Sheet1!BC210="","",[1]Sheet1!BC210)</f>
        <v/>
      </c>
      <c r="BC210" t="str">
        <f>IF([1]Sheet1!BD210="","",[1]Sheet1!BD210)</f>
        <v/>
      </c>
      <c r="BD210" t="str">
        <f>IF([1]Sheet1!BE210="","",[1]Sheet1!BE210)</f>
        <v/>
      </c>
      <c r="BE210" t="str">
        <f>IF([1]Sheet1!BF210="","",[1]Sheet1!BF210)</f>
        <v/>
      </c>
      <c r="BF210" t="str">
        <f>IF([1]Sheet1!BG210="","",[1]Sheet1!BG210)</f>
        <v/>
      </c>
      <c r="BG210" t="str">
        <f>IF([1]Sheet1!BH210="","",[1]Sheet1!BH210)</f>
        <v/>
      </c>
      <c r="BH210" t="str">
        <f>IF([1]Sheet1!BI210="","",[1]Sheet1!BI210)</f>
        <v/>
      </c>
      <c r="BI210" t="str">
        <f>IF([1]Sheet1!BJ210="","",[1]Sheet1!BJ210)</f>
        <v/>
      </c>
      <c r="BJ210" t="str">
        <f>IF([1]Sheet1!BK210="","",[1]Sheet1!BK210)</f>
        <v/>
      </c>
      <c r="BK210" t="str">
        <f>IF([1]Sheet1!BL210="","",[1]Sheet1!BL210)</f>
        <v/>
      </c>
      <c r="BL210" t="str">
        <f>IF([1]Sheet1!BM210="","",[1]Sheet1!BM210)</f>
        <v/>
      </c>
      <c r="BM210" t="str">
        <f>IF([1]Sheet1!BN210="","",[1]Sheet1!BN210)</f>
        <v/>
      </c>
      <c r="BN210" t="str">
        <f>IF([1]Sheet1!BO210="","",[1]Sheet1!BO210)</f>
        <v/>
      </c>
      <c r="BO210" t="str">
        <f>IF([1]Sheet1!BP210="","",[1]Sheet1!BP210)</f>
        <v/>
      </c>
      <c r="BP210" t="str">
        <f>IF([1]Sheet1!BQ210="","",[1]Sheet1!BQ210)</f>
        <v/>
      </c>
      <c r="BQ210" t="str">
        <f>IF([1]Sheet1!BR210="","",[1]Sheet1!BR210)</f>
        <v/>
      </c>
      <c r="BR210" t="str">
        <f>IF([1]Sheet1!BS210="","",[1]Sheet1!BS210)</f>
        <v/>
      </c>
      <c r="BS210" t="str">
        <f>IF([1]Sheet1!BT210="","",[1]Sheet1!BT210)</f>
        <v/>
      </c>
      <c r="BT210" t="str">
        <f>IF([1]Sheet1!BU210="","",[1]Sheet1!BU210)</f>
        <v/>
      </c>
      <c r="BU210" t="str">
        <f>IF([1]Sheet1!BV210="","",[1]Sheet1!BV210)</f>
        <v/>
      </c>
      <c r="BV210" t="str">
        <f>IF([1]Sheet1!BW210="","",[1]Sheet1!BW210)</f>
        <v/>
      </c>
      <c r="BW210" t="str">
        <f>IF([1]Sheet1!BX210="","",[1]Sheet1!BX210)</f>
        <v/>
      </c>
      <c r="BX210" t="str">
        <f>IF([1]Sheet1!BY210="","",[1]Sheet1!BY210)</f>
        <v/>
      </c>
      <c r="BY210" t="str">
        <f>IF([1]Sheet1!BZ210="","",[1]Sheet1!BZ210)</f>
        <v/>
      </c>
      <c r="BZ210" t="str">
        <f>IF([1]Sheet1!CA210="","",[1]Sheet1!CA210)</f>
        <v/>
      </c>
      <c r="CA210" t="str">
        <f>IF([1]Sheet1!CB210="","",[1]Sheet1!CB210)</f>
        <v/>
      </c>
      <c r="CB210" t="str">
        <f>IF([1]Sheet1!CC210="","",[1]Sheet1!CC210)</f>
        <v/>
      </c>
      <c r="CC210" t="str">
        <f>IF([1]Sheet1!CD210="","",[1]Sheet1!CD210)</f>
        <v/>
      </c>
      <c r="CD210" t="str">
        <f>IF([1]Sheet1!CE210="","",[1]Sheet1!CE210)</f>
        <v/>
      </c>
      <c r="CE210" t="str">
        <f>IF([1]Sheet1!CF210="","",[1]Sheet1!CF210)</f>
        <v/>
      </c>
      <c r="CF210" t="str">
        <f>IF([1]Sheet1!CG210="","",[1]Sheet1!CG210)</f>
        <v/>
      </c>
      <c r="CG210" t="str">
        <f>IF([1]Sheet1!CH210="","",[1]Sheet1!CH210)</f>
        <v/>
      </c>
      <c r="CH210" t="str">
        <f>IF([1]Sheet1!CI210="","",[1]Sheet1!CI210)</f>
        <v/>
      </c>
      <c r="CI210" t="str">
        <f>IF([1]Sheet1!CJ210="","",[1]Sheet1!CJ210)</f>
        <v/>
      </c>
      <c r="CJ210" t="str">
        <f>IF([1]Sheet1!CK210="","",[1]Sheet1!CK210)</f>
        <v/>
      </c>
      <c r="CK210" t="str">
        <f>IF([1]Sheet1!CL210="","",[1]Sheet1!CL210)</f>
        <v/>
      </c>
      <c r="CL210" t="str">
        <f>IF([1]Sheet1!CM210="","",[1]Sheet1!CM210)</f>
        <v/>
      </c>
      <c r="CM210" t="str">
        <f>IF([1]Sheet1!CN210="","",[1]Sheet1!CN210)</f>
        <v/>
      </c>
      <c r="CN210" t="str">
        <f>IF([1]Sheet1!CO210="","",[1]Sheet1!CO210)</f>
        <v/>
      </c>
      <c r="CO210" t="str">
        <f>IF([1]Sheet1!CP210="","",[1]Sheet1!CP210)</f>
        <v/>
      </c>
      <c r="CP210" t="str">
        <f>IF([1]Sheet1!CQ210="","",[1]Sheet1!CQ210)</f>
        <v/>
      </c>
      <c r="CQ210" t="str">
        <f>IF([1]Sheet1!CR210="","",[1]Sheet1!CR210)</f>
        <v/>
      </c>
      <c r="CR210" t="str">
        <f>IF([1]Sheet1!CS210="","",[1]Sheet1!CS210)</f>
        <v/>
      </c>
      <c r="CS210" t="str">
        <f>IF([1]Sheet1!CT210="","",[1]Sheet1!CT210)</f>
        <v/>
      </c>
      <c r="CT210" t="str">
        <f>IF([1]Sheet1!CU210="","",[1]Sheet1!CU210)</f>
        <v/>
      </c>
      <c r="CU210" t="str">
        <f>IF([1]Sheet1!CV210="","",[1]Sheet1!CV210)</f>
        <v/>
      </c>
      <c r="CV210" t="str">
        <f>IF([1]Sheet1!CW210="","",[1]Sheet1!CW210)</f>
        <v/>
      </c>
      <c r="CW210" t="str">
        <f>IF([1]Sheet1!CX210="","",[1]Sheet1!CX210)</f>
        <v/>
      </c>
      <c r="CX210" t="str">
        <f>IF([1]Sheet1!CY210="","",[1]Sheet1!CY210)</f>
        <v/>
      </c>
      <c r="CY210" t="str">
        <f>IF([1]Sheet1!CZ210="","",[1]Sheet1!CZ210)</f>
        <v/>
      </c>
      <c r="CZ210" t="str">
        <f>IF([1]Sheet1!DA210="","",[1]Sheet1!DA210)</f>
        <v/>
      </c>
      <c r="DA210" t="str">
        <f>IF([1]Sheet1!DB210="","",[1]Sheet1!DB210)</f>
        <v/>
      </c>
      <c r="DB210" t="str">
        <f>IF([1]Sheet1!DC210="","",[1]Sheet1!DC210)</f>
        <v/>
      </c>
      <c r="DC210" t="str">
        <f t="shared" si="12"/>
        <v/>
      </c>
      <c r="DD210" t="str">
        <f t="shared" si="13"/>
        <v/>
      </c>
      <c r="DE210" t="str">
        <f t="shared" si="14"/>
        <v/>
      </c>
      <c r="DF210" t="str">
        <f t="shared" si="15"/>
        <v/>
      </c>
      <c r="DG210" t="str">
        <f>IF([1]Sheet1!DH210="","",[1]Sheet1!DH210)</f>
        <v/>
      </c>
    </row>
    <row r="211" spans="1:111" x14ac:dyDescent="0.25">
      <c r="A211" t="str">
        <f>IF([1]Sheet1!B211="","",[1]Sheet1!B211)</f>
        <v/>
      </c>
      <c r="B211" t="str">
        <f>IF([1]Sheet1!C211="","",[1]Sheet1!C211)</f>
        <v/>
      </c>
      <c r="C211" t="str">
        <f>IF([1]Sheet1!D211="","",[1]Sheet1!D211)</f>
        <v/>
      </c>
      <c r="D211" t="str">
        <f>IF([1]Sheet1!E211="","",[1]Sheet1!E211)</f>
        <v/>
      </c>
      <c r="E211" t="str">
        <f>IF([1]Sheet1!F211="","",[1]Sheet1!F211)</f>
        <v/>
      </c>
      <c r="F211" t="str">
        <f>IF([1]Sheet1!G211="","",[1]Sheet1!G211)</f>
        <v/>
      </c>
      <c r="G211" t="str">
        <f>IF([1]Sheet1!H211="","",[1]Sheet1!H211)</f>
        <v/>
      </c>
      <c r="H211" t="str">
        <f>IF([1]Sheet1!I211="","",[1]Sheet1!I211)</f>
        <v/>
      </c>
      <c r="I211" t="str">
        <f>IF([1]Sheet1!J211="","",[1]Sheet1!J211)</f>
        <v/>
      </c>
      <c r="J211" t="str">
        <f>IF([1]Sheet1!K211="","",[1]Sheet1!K211)</f>
        <v/>
      </c>
      <c r="K211" t="str">
        <f>IF([1]Sheet1!L211="","",[1]Sheet1!L211)</f>
        <v/>
      </c>
      <c r="L211" t="str">
        <f>IF([1]Sheet1!M211="","",[1]Sheet1!M211)</f>
        <v/>
      </c>
      <c r="M211" t="str">
        <f>IF([1]Sheet1!N211="","",[1]Sheet1!N211)</f>
        <v/>
      </c>
      <c r="N211" t="str">
        <f>IF([1]Sheet1!O211="","",[1]Sheet1!O211)</f>
        <v/>
      </c>
      <c r="O211" t="str">
        <f>IF([1]Sheet1!P211="","",[1]Sheet1!P211)</f>
        <v/>
      </c>
      <c r="P211" t="str">
        <f>IF([1]Sheet1!Q211="","",[1]Sheet1!Q211)</f>
        <v/>
      </c>
      <c r="Q211" t="str">
        <f>IF([1]Sheet1!R211="","",[1]Sheet1!R211)</f>
        <v/>
      </c>
      <c r="R211" t="str">
        <f>IF([1]Sheet1!S211="","",[1]Sheet1!S211)</f>
        <v/>
      </c>
      <c r="S211" t="str">
        <f>IF([1]Sheet1!T211="","",[1]Sheet1!T211)</f>
        <v/>
      </c>
      <c r="T211" t="str">
        <f>IF([1]Sheet1!U211="","",[1]Sheet1!U211)</f>
        <v/>
      </c>
      <c r="U211" t="str">
        <f>IF([1]Sheet1!V211="","",[1]Sheet1!V211)</f>
        <v/>
      </c>
      <c r="V211" t="str">
        <f>IF([1]Sheet1!W211="","",[1]Sheet1!W211)</f>
        <v/>
      </c>
      <c r="W211" t="str">
        <f>IF([1]Sheet1!X211="","",[1]Sheet1!X211)</f>
        <v/>
      </c>
      <c r="X211" t="str">
        <f>IF([1]Sheet1!Y211="","",[1]Sheet1!Y211)</f>
        <v/>
      </c>
      <c r="Y211" t="str">
        <f>IF([1]Sheet1!Z211="","",[1]Sheet1!Z211)</f>
        <v/>
      </c>
      <c r="Z211" t="str">
        <f>IF([1]Sheet1!AA211="","",[1]Sheet1!AA211)</f>
        <v/>
      </c>
      <c r="AA211" t="str">
        <f>IF([1]Sheet1!AB211="","",[1]Sheet1!AB211)</f>
        <v/>
      </c>
      <c r="AB211" t="str">
        <f>IF([1]Sheet1!AC211="","",[1]Sheet1!AC211)</f>
        <v/>
      </c>
      <c r="AC211" t="str">
        <f>IF([1]Sheet1!AD211="","",[1]Sheet1!AD211)</f>
        <v/>
      </c>
      <c r="AD211" t="str">
        <f>IF([1]Sheet1!AE211="","",[1]Sheet1!AE211)</f>
        <v/>
      </c>
      <c r="AE211" t="str">
        <f>IF([1]Sheet1!AF211="","",[1]Sheet1!AF211)</f>
        <v/>
      </c>
      <c r="AF211" t="str">
        <f>IF([1]Sheet1!AG211="","",[1]Sheet1!AG211)</f>
        <v/>
      </c>
      <c r="AG211" t="str">
        <f>IF([1]Sheet1!AH211="","",[1]Sheet1!AH211)</f>
        <v/>
      </c>
      <c r="AH211" t="str">
        <f>IF([1]Sheet1!AI211="","",[1]Sheet1!AI211)</f>
        <v/>
      </c>
      <c r="AI211" t="str">
        <f>IF([1]Sheet1!AJ211="","",[1]Sheet1!AJ211)</f>
        <v/>
      </c>
      <c r="AJ211" t="str">
        <f>IF([1]Sheet1!AK211="","",[1]Sheet1!AK211)</f>
        <v/>
      </c>
      <c r="AK211" t="str">
        <f>IF([1]Sheet1!AL211="","",[1]Sheet1!AL211)</f>
        <v/>
      </c>
      <c r="AL211" t="str">
        <f>IF([1]Sheet1!AM211="","",[1]Sheet1!AM211)</f>
        <v/>
      </c>
      <c r="AM211" t="str">
        <f>IF([1]Sheet1!AN211="","",[1]Sheet1!AN211)</f>
        <v/>
      </c>
      <c r="AN211" t="str">
        <f>IF([1]Sheet1!AO211="","",[1]Sheet1!AO211)</f>
        <v/>
      </c>
      <c r="AO211" t="str">
        <f>IF([1]Sheet1!AP211="","",[1]Sheet1!AP211)</f>
        <v/>
      </c>
      <c r="AP211" t="str">
        <f>IF([1]Sheet1!AQ211="","",[1]Sheet1!AQ211)</f>
        <v/>
      </c>
      <c r="AQ211" t="str">
        <f>IF([1]Sheet1!AR211="","",[1]Sheet1!AR211)</f>
        <v/>
      </c>
      <c r="AR211" t="str">
        <f>IF([1]Sheet1!AS211="","",[1]Sheet1!AS211)</f>
        <v/>
      </c>
      <c r="AS211" t="str">
        <f>IF([1]Sheet1!AT211="","",[1]Sheet1!AT211)</f>
        <v/>
      </c>
      <c r="AT211" t="str">
        <f>IF([1]Sheet1!AU211="","",[1]Sheet1!AU211)</f>
        <v/>
      </c>
      <c r="AU211" t="str">
        <f>IF([1]Sheet1!AV211="","",[1]Sheet1!AV211)</f>
        <v/>
      </c>
      <c r="AV211" t="str">
        <f>IF([1]Sheet1!AW211="","",[1]Sheet1!AW211)</f>
        <v/>
      </c>
      <c r="AW211" t="str">
        <f>IF([1]Sheet1!AX211="","",[1]Sheet1!AX211)</f>
        <v/>
      </c>
      <c r="AX211" t="str">
        <f>IF([1]Sheet1!AY211="","",[1]Sheet1!AY211)</f>
        <v/>
      </c>
      <c r="AY211" t="str">
        <f>IF([1]Sheet1!AZ211="","",[1]Sheet1!AZ211)</f>
        <v/>
      </c>
      <c r="AZ211" t="str">
        <f>IF([1]Sheet1!BA211="","",[1]Sheet1!BA211)</f>
        <v/>
      </c>
      <c r="BA211" t="str">
        <f>IF([1]Sheet1!BB211="","",[1]Sheet1!BB211)</f>
        <v/>
      </c>
      <c r="BB211" t="str">
        <f>IF([1]Sheet1!BC211="","",[1]Sheet1!BC211)</f>
        <v/>
      </c>
      <c r="BC211" t="str">
        <f>IF([1]Sheet1!BD211="","",[1]Sheet1!BD211)</f>
        <v/>
      </c>
      <c r="BD211" t="str">
        <f>IF([1]Sheet1!BE211="","",[1]Sheet1!BE211)</f>
        <v/>
      </c>
      <c r="BE211" t="str">
        <f>IF([1]Sheet1!BF211="","",[1]Sheet1!BF211)</f>
        <v/>
      </c>
      <c r="BF211" t="str">
        <f>IF([1]Sheet1!BG211="","",[1]Sheet1!BG211)</f>
        <v/>
      </c>
      <c r="BG211" t="str">
        <f>IF([1]Sheet1!BH211="","",[1]Sheet1!BH211)</f>
        <v/>
      </c>
      <c r="BH211" t="str">
        <f>IF([1]Sheet1!BI211="","",[1]Sheet1!BI211)</f>
        <v/>
      </c>
      <c r="BI211" t="str">
        <f>IF([1]Sheet1!BJ211="","",[1]Sheet1!BJ211)</f>
        <v/>
      </c>
      <c r="BJ211" t="str">
        <f>IF([1]Sheet1!BK211="","",[1]Sheet1!BK211)</f>
        <v/>
      </c>
      <c r="BK211" t="str">
        <f>IF([1]Sheet1!BL211="","",[1]Sheet1!BL211)</f>
        <v/>
      </c>
      <c r="BL211" t="str">
        <f>IF([1]Sheet1!BM211="","",[1]Sheet1!BM211)</f>
        <v/>
      </c>
      <c r="BM211" t="str">
        <f>IF([1]Sheet1!BN211="","",[1]Sheet1!BN211)</f>
        <v/>
      </c>
      <c r="BN211" t="str">
        <f>IF([1]Sheet1!BO211="","",[1]Sheet1!BO211)</f>
        <v/>
      </c>
      <c r="BO211" t="str">
        <f>IF([1]Sheet1!BP211="","",[1]Sheet1!BP211)</f>
        <v/>
      </c>
      <c r="BP211" t="str">
        <f>IF([1]Sheet1!BQ211="","",[1]Sheet1!BQ211)</f>
        <v/>
      </c>
      <c r="BQ211" t="str">
        <f>IF([1]Sheet1!BR211="","",[1]Sheet1!BR211)</f>
        <v/>
      </c>
      <c r="BR211" t="str">
        <f>IF([1]Sheet1!BS211="","",[1]Sheet1!BS211)</f>
        <v/>
      </c>
      <c r="BS211" t="str">
        <f>IF([1]Sheet1!BT211="","",[1]Sheet1!BT211)</f>
        <v/>
      </c>
      <c r="BT211" t="str">
        <f>IF([1]Sheet1!BU211="","",[1]Sheet1!BU211)</f>
        <v/>
      </c>
      <c r="BU211" t="str">
        <f>IF([1]Sheet1!BV211="","",[1]Sheet1!BV211)</f>
        <v/>
      </c>
      <c r="BV211" t="str">
        <f>IF([1]Sheet1!BW211="","",[1]Sheet1!BW211)</f>
        <v/>
      </c>
      <c r="BW211" t="str">
        <f>IF([1]Sheet1!BX211="","",[1]Sheet1!BX211)</f>
        <v/>
      </c>
      <c r="BX211" t="str">
        <f>IF([1]Sheet1!BY211="","",[1]Sheet1!BY211)</f>
        <v/>
      </c>
      <c r="BY211" t="str">
        <f>IF([1]Sheet1!BZ211="","",[1]Sheet1!BZ211)</f>
        <v/>
      </c>
      <c r="BZ211" t="str">
        <f>IF([1]Sheet1!CA211="","",[1]Sheet1!CA211)</f>
        <v/>
      </c>
      <c r="CA211" t="str">
        <f>IF([1]Sheet1!CB211="","",[1]Sheet1!CB211)</f>
        <v/>
      </c>
      <c r="CB211" t="str">
        <f>IF([1]Sheet1!CC211="","",[1]Sheet1!CC211)</f>
        <v/>
      </c>
      <c r="CC211" t="str">
        <f>IF([1]Sheet1!CD211="","",[1]Sheet1!CD211)</f>
        <v/>
      </c>
      <c r="CD211" t="str">
        <f>IF([1]Sheet1!CE211="","",[1]Sheet1!CE211)</f>
        <v/>
      </c>
      <c r="CE211" t="str">
        <f>IF([1]Sheet1!CF211="","",[1]Sheet1!CF211)</f>
        <v/>
      </c>
      <c r="CF211" t="str">
        <f>IF([1]Sheet1!CG211="","",[1]Sheet1!CG211)</f>
        <v/>
      </c>
      <c r="CG211" t="str">
        <f>IF([1]Sheet1!CH211="","",[1]Sheet1!CH211)</f>
        <v/>
      </c>
      <c r="CH211" t="str">
        <f>IF([1]Sheet1!CI211="","",[1]Sheet1!CI211)</f>
        <v/>
      </c>
      <c r="CI211" t="str">
        <f>IF([1]Sheet1!CJ211="","",[1]Sheet1!CJ211)</f>
        <v/>
      </c>
      <c r="CJ211" t="str">
        <f>IF([1]Sheet1!CK211="","",[1]Sheet1!CK211)</f>
        <v/>
      </c>
      <c r="CK211" t="str">
        <f>IF([1]Sheet1!CL211="","",[1]Sheet1!CL211)</f>
        <v/>
      </c>
      <c r="CL211" t="str">
        <f>IF([1]Sheet1!CM211="","",[1]Sheet1!CM211)</f>
        <v/>
      </c>
      <c r="CM211" t="str">
        <f>IF([1]Sheet1!CN211="","",[1]Sheet1!CN211)</f>
        <v/>
      </c>
      <c r="CN211" t="str">
        <f>IF([1]Sheet1!CO211="","",[1]Sheet1!CO211)</f>
        <v/>
      </c>
      <c r="CO211" t="str">
        <f>IF([1]Sheet1!CP211="","",[1]Sheet1!CP211)</f>
        <v/>
      </c>
      <c r="CP211" t="str">
        <f>IF([1]Sheet1!CQ211="","",[1]Sheet1!CQ211)</f>
        <v/>
      </c>
      <c r="CQ211" t="str">
        <f>IF([1]Sheet1!CR211="","",[1]Sheet1!CR211)</f>
        <v/>
      </c>
      <c r="CR211" t="str">
        <f>IF([1]Sheet1!CS211="","",[1]Sheet1!CS211)</f>
        <v/>
      </c>
      <c r="CS211" t="str">
        <f>IF([1]Sheet1!CT211="","",[1]Sheet1!CT211)</f>
        <v/>
      </c>
      <c r="CT211" t="str">
        <f>IF([1]Sheet1!CU211="","",[1]Sheet1!CU211)</f>
        <v/>
      </c>
      <c r="CU211" t="str">
        <f>IF([1]Sheet1!CV211="","",[1]Sheet1!CV211)</f>
        <v/>
      </c>
      <c r="CV211" t="str">
        <f>IF([1]Sheet1!CW211="","",[1]Sheet1!CW211)</f>
        <v/>
      </c>
      <c r="CW211" t="str">
        <f>IF([1]Sheet1!CX211="","",[1]Sheet1!CX211)</f>
        <v/>
      </c>
      <c r="CX211" t="str">
        <f>IF([1]Sheet1!CY211="","",[1]Sheet1!CY211)</f>
        <v/>
      </c>
      <c r="CY211" t="str">
        <f>IF([1]Sheet1!CZ211="","",[1]Sheet1!CZ211)</f>
        <v/>
      </c>
      <c r="CZ211" t="str">
        <f>IF([1]Sheet1!DA211="","",[1]Sheet1!DA211)</f>
        <v/>
      </c>
      <c r="DA211" t="str">
        <f>IF([1]Sheet1!DB211="","",[1]Sheet1!DB211)</f>
        <v/>
      </c>
      <c r="DB211" t="str">
        <f>IF([1]Sheet1!DC211="","",[1]Sheet1!DC211)</f>
        <v/>
      </c>
      <c r="DC211" t="str">
        <f t="shared" si="12"/>
        <v/>
      </c>
      <c r="DD211" t="str">
        <f t="shared" si="13"/>
        <v/>
      </c>
      <c r="DE211" t="str">
        <f t="shared" si="14"/>
        <v/>
      </c>
      <c r="DF211" t="str">
        <f t="shared" si="15"/>
        <v/>
      </c>
      <c r="DG211" t="str">
        <f>IF([1]Sheet1!DH211="","",[1]Sheet1!DH211)</f>
        <v/>
      </c>
    </row>
    <row r="212" spans="1:111" x14ac:dyDescent="0.25">
      <c r="A212" t="str">
        <f>IF([1]Sheet1!B212="","",[1]Sheet1!B212)</f>
        <v/>
      </c>
      <c r="B212" t="str">
        <f>IF([1]Sheet1!C212="","",[1]Sheet1!C212)</f>
        <v/>
      </c>
      <c r="C212" t="str">
        <f>IF([1]Sheet1!D212="","",[1]Sheet1!D212)</f>
        <v/>
      </c>
      <c r="D212" t="str">
        <f>IF([1]Sheet1!E212="","",[1]Sheet1!E212)</f>
        <v/>
      </c>
      <c r="E212" t="str">
        <f>IF([1]Sheet1!F212="","",[1]Sheet1!F212)</f>
        <v/>
      </c>
      <c r="F212" t="str">
        <f>IF([1]Sheet1!G212="","",[1]Sheet1!G212)</f>
        <v/>
      </c>
      <c r="G212" t="str">
        <f>IF([1]Sheet1!H212="","",[1]Sheet1!H212)</f>
        <v/>
      </c>
      <c r="H212" t="str">
        <f>IF([1]Sheet1!I212="","",[1]Sheet1!I212)</f>
        <v/>
      </c>
      <c r="I212" t="str">
        <f>IF([1]Sheet1!J212="","",[1]Sheet1!J212)</f>
        <v/>
      </c>
      <c r="J212" t="str">
        <f>IF([1]Sheet1!K212="","",[1]Sheet1!K212)</f>
        <v/>
      </c>
      <c r="K212" t="str">
        <f>IF([1]Sheet1!L212="","",[1]Sheet1!L212)</f>
        <v/>
      </c>
      <c r="L212" t="str">
        <f>IF([1]Sheet1!M212="","",[1]Sheet1!M212)</f>
        <v/>
      </c>
      <c r="M212" t="str">
        <f>IF([1]Sheet1!N212="","",[1]Sheet1!N212)</f>
        <v/>
      </c>
      <c r="N212" t="str">
        <f>IF([1]Sheet1!O212="","",[1]Sheet1!O212)</f>
        <v/>
      </c>
      <c r="O212" t="str">
        <f>IF([1]Sheet1!P212="","",[1]Sheet1!P212)</f>
        <v/>
      </c>
      <c r="P212" t="str">
        <f>IF([1]Sheet1!Q212="","",[1]Sheet1!Q212)</f>
        <v/>
      </c>
      <c r="Q212" t="str">
        <f>IF([1]Sheet1!R212="","",[1]Sheet1!R212)</f>
        <v/>
      </c>
      <c r="R212" t="str">
        <f>IF([1]Sheet1!S212="","",[1]Sheet1!S212)</f>
        <v/>
      </c>
      <c r="S212" t="str">
        <f>IF([1]Sheet1!T212="","",[1]Sheet1!T212)</f>
        <v/>
      </c>
      <c r="T212" t="str">
        <f>IF([1]Sheet1!U212="","",[1]Sheet1!U212)</f>
        <v/>
      </c>
      <c r="U212" t="str">
        <f>IF([1]Sheet1!V212="","",[1]Sheet1!V212)</f>
        <v/>
      </c>
      <c r="V212" t="str">
        <f>IF([1]Sheet1!W212="","",[1]Sheet1!W212)</f>
        <v/>
      </c>
      <c r="W212" t="str">
        <f>IF([1]Sheet1!X212="","",[1]Sheet1!X212)</f>
        <v/>
      </c>
      <c r="X212" t="str">
        <f>IF([1]Sheet1!Y212="","",[1]Sheet1!Y212)</f>
        <v/>
      </c>
      <c r="Y212" t="str">
        <f>IF([1]Sheet1!Z212="","",[1]Sheet1!Z212)</f>
        <v/>
      </c>
      <c r="Z212" t="str">
        <f>IF([1]Sheet1!AA212="","",[1]Sheet1!AA212)</f>
        <v/>
      </c>
      <c r="AA212" t="str">
        <f>IF([1]Sheet1!AB212="","",[1]Sheet1!AB212)</f>
        <v/>
      </c>
      <c r="AB212" t="str">
        <f>IF([1]Sheet1!AC212="","",[1]Sheet1!AC212)</f>
        <v/>
      </c>
      <c r="AC212" t="str">
        <f>IF([1]Sheet1!AD212="","",[1]Sheet1!AD212)</f>
        <v/>
      </c>
      <c r="AD212" t="str">
        <f>IF([1]Sheet1!AE212="","",[1]Sheet1!AE212)</f>
        <v/>
      </c>
      <c r="AE212" t="str">
        <f>IF([1]Sheet1!AF212="","",[1]Sheet1!AF212)</f>
        <v/>
      </c>
      <c r="AF212" t="str">
        <f>IF([1]Sheet1!AG212="","",[1]Sheet1!AG212)</f>
        <v/>
      </c>
      <c r="AG212" t="str">
        <f>IF([1]Sheet1!AH212="","",[1]Sheet1!AH212)</f>
        <v/>
      </c>
      <c r="AH212" t="str">
        <f>IF([1]Sheet1!AI212="","",[1]Sheet1!AI212)</f>
        <v/>
      </c>
      <c r="AI212" t="str">
        <f>IF([1]Sheet1!AJ212="","",[1]Sheet1!AJ212)</f>
        <v/>
      </c>
      <c r="AJ212" t="str">
        <f>IF([1]Sheet1!AK212="","",[1]Sheet1!AK212)</f>
        <v/>
      </c>
      <c r="AK212" t="str">
        <f>IF([1]Sheet1!AL212="","",[1]Sheet1!AL212)</f>
        <v/>
      </c>
      <c r="AL212" t="str">
        <f>IF([1]Sheet1!AM212="","",[1]Sheet1!AM212)</f>
        <v/>
      </c>
      <c r="AM212" t="str">
        <f>IF([1]Sheet1!AN212="","",[1]Sheet1!AN212)</f>
        <v/>
      </c>
      <c r="AN212" t="str">
        <f>IF([1]Sheet1!AO212="","",[1]Sheet1!AO212)</f>
        <v/>
      </c>
      <c r="AO212" t="str">
        <f>IF([1]Sheet1!AP212="","",[1]Sheet1!AP212)</f>
        <v/>
      </c>
      <c r="AP212" t="str">
        <f>IF([1]Sheet1!AQ212="","",[1]Sheet1!AQ212)</f>
        <v/>
      </c>
      <c r="AQ212" t="str">
        <f>IF([1]Sheet1!AR212="","",[1]Sheet1!AR212)</f>
        <v/>
      </c>
      <c r="AR212" t="str">
        <f>IF([1]Sheet1!AS212="","",[1]Sheet1!AS212)</f>
        <v/>
      </c>
      <c r="AS212" t="str">
        <f>IF([1]Sheet1!AT212="","",[1]Sheet1!AT212)</f>
        <v/>
      </c>
      <c r="AT212" t="str">
        <f>IF([1]Sheet1!AU212="","",[1]Sheet1!AU212)</f>
        <v/>
      </c>
      <c r="AU212" t="str">
        <f>IF([1]Sheet1!AV212="","",[1]Sheet1!AV212)</f>
        <v/>
      </c>
      <c r="AV212" t="str">
        <f>IF([1]Sheet1!AW212="","",[1]Sheet1!AW212)</f>
        <v/>
      </c>
      <c r="AW212" t="str">
        <f>IF([1]Sheet1!AX212="","",[1]Sheet1!AX212)</f>
        <v/>
      </c>
      <c r="AX212" t="str">
        <f>IF([1]Sheet1!AY212="","",[1]Sheet1!AY212)</f>
        <v/>
      </c>
      <c r="AY212" t="str">
        <f>IF([1]Sheet1!AZ212="","",[1]Sheet1!AZ212)</f>
        <v/>
      </c>
      <c r="AZ212" t="str">
        <f>IF([1]Sheet1!BA212="","",[1]Sheet1!BA212)</f>
        <v/>
      </c>
      <c r="BA212" t="str">
        <f>IF([1]Sheet1!BB212="","",[1]Sheet1!BB212)</f>
        <v/>
      </c>
      <c r="BB212" t="str">
        <f>IF([1]Sheet1!BC212="","",[1]Sheet1!BC212)</f>
        <v/>
      </c>
      <c r="BC212" t="str">
        <f>IF([1]Sheet1!BD212="","",[1]Sheet1!BD212)</f>
        <v/>
      </c>
      <c r="BD212" t="str">
        <f>IF([1]Sheet1!BE212="","",[1]Sheet1!BE212)</f>
        <v/>
      </c>
      <c r="BE212" t="str">
        <f>IF([1]Sheet1!BF212="","",[1]Sheet1!BF212)</f>
        <v/>
      </c>
      <c r="BF212" t="str">
        <f>IF([1]Sheet1!BG212="","",[1]Sheet1!BG212)</f>
        <v/>
      </c>
      <c r="BG212" t="str">
        <f>IF([1]Sheet1!BH212="","",[1]Sheet1!BH212)</f>
        <v/>
      </c>
      <c r="BH212" t="str">
        <f>IF([1]Sheet1!BI212="","",[1]Sheet1!BI212)</f>
        <v/>
      </c>
      <c r="BI212" t="str">
        <f>IF([1]Sheet1!BJ212="","",[1]Sheet1!BJ212)</f>
        <v/>
      </c>
      <c r="BJ212" t="str">
        <f>IF([1]Sheet1!BK212="","",[1]Sheet1!BK212)</f>
        <v/>
      </c>
      <c r="BK212" t="str">
        <f>IF([1]Sheet1!BL212="","",[1]Sheet1!BL212)</f>
        <v/>
      </c>
      <c r="BL212" t="str">
        <f>IF([1]Sheet1!BM212="","",[1]Sheet1!BM212)</f>
        <v/>
      </c>
      <c r="BM212" t="str">
        <f>IF([1]Sheet1!BN212="","",[1]Sheet1!BN212)</f>
        <v/>
      </c>
      <c r="BN212" t="str">
        <f>IF([1]Sheet1!BO212="","",[1]Sheet1!BO212)</f>
        <v/>
      </c>
      <c r="BO212" t="str">
        <f>IF([1]Sheet1!BP212="","",[1]Sheet1!BP212)</f>
        <v/>
      </c>
      <c r="BP212" t="str">
        <f>IF([1]Sheet1!BQ212="","",[1]Sheet1!BQ212)</f>
        <v/>
      </c>
      <c r="BQ212" t="str">
        <f>IF([1]Sheet1!BR212="","",[1]Sheet1!BR212)</f>
        <v/>
      </c>
      <c r="BR212" t="str">
        <f>IF([1]Sheet1!BS212="","",[1]Sheet1!BS212)</f>
        <v/>
      </c>
      <c r="BS212" t="str">
        <f>IF([1]Sheet1!BT212="","",[1]Sheet1!BT212)</f>
        <v/>
      </c>
      <c r="BT212" t="str">
        <f>IF([1]Sheet1!BU212="","",[1]Sheet1!BU212)</f>
        <v/>
      </c>
      <c r="BU212" t="str">
        <f>IF([1]Sheet1!BV212="","",[1]Sheet1!BV212)</f>
        <v/>
      </c>
      <c r="BV212" t="str">
        <f>IF([1]Sheet1!BW212="","",[1]Sheet1!BW212)</f>
        <v/>
      </c>
      <c r="BW212" t="str">
        <f>IF([1]Sheet1!BX212="","",[1]Sheet1!BX212)</f>
        <v/>
      </c>
      <c r="BX212" t="str">
        <f>IF([1]Sheet1!BY212="","",[1]Sheet1!BY212)</f>
        <v/>
      </c>
      <c r="BY212" t="str">
        <f>IF([1]Sheet1!BZ212="","",[1]Sheet1!BZ212)</f>
        <v/>
      </c>
      <c r="BZ212" t="str">
        <f>IF([1]Sheet1!CA212="","",[1]Sheet1!CA212)</f>
        <v/>
      </c>
      <c r="CA212" t="str">
        <f>IF([1]Sheet1!CB212="","",[1]Sheet1!CB212)</f>
        <v/>
      </c>
      <c r="CB212" t="str">
        <f>IF([1]Sheet1!CC212="","",[1]Sheet1!CC212)</f>
        <v/>
      </c>
      <c r="CC212" t="str">
        <f>IF([1]Sheet1!CD212="","",[1]Sheet1!CD212)</f>
        <v/>
      </c>
      <c r="CD212" t="str">
        <f>IF([1]Sheet1!CE212="","",[1]Sheet1!CE212)</f>
        <v/>
      </c>
      <c r="CE212" t="str">
        <f>IF([1]Sheet1!CF212="","",[1]Sheet1!CF212)</f>
        <v/>
      </c>
      <c r="CF212" t="str">
        <f>IF([1]Sheet1!CG212="","",[1]Sheet1!CG212)</f>
        <v/>
      </c>
      <c r="CG212" t="str">
        <f>IF([1]Sheet1!CH212="","",[1]Sheet1!CH212)</f>
        <v/>
      </c>
      <c r="CH212" t="str">
        <f>IF([1]Sheet1!CI212="","",[1]Sheet1!CI212)</f>
        <v/>
      </c>
      <c r="CI212" t="str">
        <f>IF([1]Sheet1!CJ212="","",[1]Sheet1!CJ212)</f>
        <v/>
      </c>
      <c r="CJ212" t="str">
        <f>IF([1]Sheet1!CK212="","",[1]Sheet1!CK212)</f>
        <v/>
      </c>
      <c r="CK212" t="str">
        <f>IF([1]Sheet1!CL212="","",[1]Sheet1!CL212)</f>
        <v/>
      </c>
      <c r="CL212" t="str">
        <f>IF([1]Sheet1!CM212="","",[1]Sheet1!CM212)</f>
        <v/>
      </c>
      <c r="CM212" t="str">
        <f>IF([1]Sheet1!CN212="","",[1]Sheet1!CN212)</f>
        <v/>
      </c>
      <c r="CN212" t="str">
        <f>IF([1]Sheet1!CO212="","",[1]Sheet1!CO212)</f>
        <v/>
      </c>
      <c r="CO212" t="str">
        <f>IF([1]Sheet1!CP212="","",[1]Sheet1!CP212)</f>
        <v/>
      </c>
      <c r="CP212" t="str">
        <f>IF([1]Sheet1!CQ212="","",[1]Sheet1!CQ212)</f>
        <v/>
      </c>
      <c r="CQ212" t="str">
        <f>IF([1]Sheet1!CR212="","",[1]Sheet1!CR212)</f>
        <v/>
      </c>
      <c r="CR212" t="str">
        <f>IF([1]Sheet1!CS212="","",[1]Sheet1!CS212)</f>
        <v/>
      </c>
      <c r="CS212" t="str">
        <f>IF([1]Sheet1!CT212="","",[1]Sheet1!CT212)</f>
        <v/>
      </c>
      <c r="CT212" t="str">
        <f>IF([1]Sheet1!CU212="","",[1]Sheet1!CU212)</f>
        <v/>
      </c>
      <c r="CU212" t="str">
        <f>IF([1]Sheet1!CV212="","",[1]Sheet1!CV212)</f>
        <v/>
      </c>
      <c r="CV212" t="str">
        <f>IF([1]Sheet1!CW212="","",[1]Sheet1!CW212)</f>
        <v/>
      </c>
      <c r="CW212" t="str">
        <f>IF([1]Sheet1!CX212="","",[1]Sheet1!CX212)</f>
        <v/>
      </c>
      <c r="CX212" t="str">
        <f>IF([1]Sheet1!CY212="","",[1]Sheet1!CY212)</f>
        <v/>
      </c>
      <c r="CY212" t="str">
        <f>IF([1]Sheet1!CZ212="","",[1]Sheet1!CZ212)</f>
        <v/>
      </c>
      <c r="CZ212" t="str">
        <f>IF([1]Sheet1!DA212="","",[1]Sheet1!DA212)</f>
        <v/>
      </c>
      <c r="DA212" t="str">
        <f>IF([1]Sheet1!DB212="","",[1]Sheet1!DB212)</f>
        <v/>
      </c>
      <c r="DB212" t="str">
        <f>IF([1]Sheet1!DC212="","",[1]Sheet1!DC212)</f>
        <v/>
      </c>
      <c r="DC212" t="str">
        <f t="shared" si="12"/>
        <v/>
      </c>
      <c r="DD212" t="str">
        <f t="shared" si="13"/>
        <v/>
      </c>
      <c r="DE212" t="str">
        <f t="shared" si="14"/>
        <v/>
      </c>
      <c r="DF212" t="str">
        <f t="shared" si="15"/>
        <v/>
      </c>
      <c r="DG212" t="str">
        <f>IF([1]Sheet1!DH212="","",[1]Sheet1!DH212)</f>
        <v/>
      </c>
    </row>
    <row r="213" spans="1:111" x14ac:dyDescent="0.25">
      <c r="A213" t="str">
        <f>IF([1]Sheet1!B213="","",[1]Sheet1!B213)</f>
        <v/>
      </c>
      <c r="B213" t="str">
        <f>IF([1]Sheet1!C213="","",[1]Sheet1!C213)</f>
        <v/>
      </c>
      <c r="C213" t="str">
        <f>IF([1]Sheet1!D213="","",[1]Sheet1!D213)</f>
        <v/>
      </c>
      <c r="D213" t="str">
        <f>IF([1]Sheet1!E213="","",[1]Sheet1!E213)</f>
        <v/>
      </c>
      <c r="E213" t="str">
        <f>IF([1]Sheet1!F213="","",[1]Sheet1!F213)</f>
        <v/>
      </c>
      <c r="F213" t="str">
        <f>IF([1]Sheet1!G213="","",[1]Sheet1!G213)</f>
        <v/>
      </c>
      <c r="G213" t="str">
        <f>IF([1]Sheet1!H213="","",[1]Sheet1!H213)</f>
        <v/>
      </c>
      <c r="H213" t="str">
        <f>IF([1]Sheet1!I213="","",[1]Sheet1!I213)</f>
        <v/>
      </c>
      <c r="I213" t="str">
        <f>IF([1]Sheet1!J213="","",[1]Sheet1!J213)</f>
        <v/>
      </c>
      <c r="J213" t="str">
        <f>IF([1]Sheet1!K213="","",[1]Sheet1!K213)</f>
        <v/>
      </c>
      <c r="K213" t="str">
        <f>IF([1]Sheet1!L213="","",[1]Sheet1!L213)</f>
        <v/>
      </c>
      <c r="L213" t="str">
        <f>IF([1]Sheet1!M213="","",[1]Sheet1!M213)</f>
        <v/>
      </c>
      <c r="M213" t="str">
        <f>IF([1]Sheet1!N213="","",[1]Sheet1!N213)</f>
        <v/>
      </c>
      <c r="N213" t="str">
        <f>IF([1]Sheet1!O213="","",[1]Sheet1!O213)</f>
        <v/>
      </c>
      <c r="O213" t="str">
        <f>IF([1]Sheet1!P213="","",[1]Sheet1!P213)</f>
        <v/>
      </c>
      <c r="P213" t="str">
        <f>IF([1]Sheet1!Q213="","",[1]Sheet1!Q213)</f>
        <v/>
      </c>
      <c r="Q213" t="str">
        <f>IF([1]Sheet1!R213="","",[1]Sheet1!R213)</f>
        <v/>
      </c>
      <c r="R213" t="str">
        <f>IF([1]Sheet1!S213="","",[1]Sheet1!S213)</f>
        <v/>
      </c>
      <c r="S213" t="str">
        <f>IF([1]Sheet1!T213="","",[1]Sheet1!T213)</f>
        <v/>
      </c>
      <c r="T213" t="str">
        <f>IF([1]Sheet1!U213="","",[1]Sheet1!U213)</f>
        <v/>
      </c>
      <c r="U213" t="str">
        <f>IF([1]Sheet1!V213="","",[1]Sheet1!V213)</f>
        <v/>
      </c>
      <c r="V213" t="str">
        <f>IF([1]Sheet1!W213="","",[1]Sheet1!W213)</f>
        <v/>
      </c>
      <c r="W213" t="str">
        <f>IF([1]Sheet1!X213="","",[1]Sheet1!X213)</f>
        <v/>
      </c>
      <c r="X213" t="str">
        <f>IF([1]Sheet1!Y213="","",[1]Sheet1!Y213)</f>
        <v/>
      </c>
      <c r="Y213" t="str">
        <f>IF([1]Sheet1!Z213="","",[1]Sheet1!Z213)</f>
        <v/>
      </c>
      <c r="Z213" t="str">
        <f>IF([1]Sheet1!AA213="","",[1]Sheet1!AA213)</f>
        <v/>
      </c>
      <c r="AA213" t="str">
        <f>IF([1]Sheet1!AB213="","",[1]Sheet1!AB213)</f>
        <v/>
      </c>
      <c r="AB213" t="str">
        <f>IF([1]Sheet1!AC213="","",[1]Sheet1!AC213)</f>
        <v/>
      </c>
      <c r="AC213" t="str">
        <f>IF([1]Sheet1!AD213="","",[1]Sheet1!AD213)</f>
        <v/>
      </c>
      <c r="AD213" t="str">
        <f>IF([1]Sheet1!AE213="","",[1]Sheet1!AE213)</f>
        <v/>
      </c>
      <c r="AE213" t="str">
        <f>IF([1]Sheet1!AF213="","",[1]Sheet1!AF213)</f>
        <v/>
      </c>
      <c r="AF213" t="str">
        <f>IF([1]Sheet1!AG213="","",[1]Sheet1!AG213)</f>
        <v/>
      </c>
      <c r="AG213" t="str">
        <f>IF([1]Sheet1!AH213="","",[1]Sheet1!AH213)</f>
        <v/>
      </c>
      <c r="AH213" t="str">
        <f>IF([1]Sheet1!AI213="","",[1]Sheet1!AI213)</f>
        <v/>
      </c>
      <c r="AI213" t="str">
        <f>IF([1]Sheet1!AJ213="","",[1]Sheet1!AJ213)</f>
        <v/>
      </c>
      <c r="AJ213" t="str">
        <f>IF([1]Sheet1!AK213="","",[1]Sheet1!AK213)</f>
        <v/>
      </c>
      <c r="AK213" t="str">
        <f>IF([1]Sheet1!AL213="","",[1]Sheet1!AL213)</f>
        <v/>
      </c>
      <c r="AL213" t="str">
        <f>IF([1]Sheet1!AM213="","",[1]Sheet1!AM213)</f>
        <v/>
      </c>
      <c r="AM213" t="str">
        <f>IF([1]Sheet1!AN213="","",[1]Sheet1!AN213)</f>
        <v/>
      </c>
      <c r="AN213" t="str">
        <f>IF([1]Sheet1!AO213="","",[1]Sheet1!AO213)</f>
        <v/>
      </c>
      <c r="AO213" t="str">
        <f>IF([1]Sheet1!AP213="","",[1]Sheet1!AP213)</f>
        <v/>
      </c>
      <c r="AP213" t="str">
        <f>IF([1]Sheet1!AQ213="","",[1]Sheet1!AQ213)</f>
        <v/>
      </c>
      <c r="AQ213" t="str">
        <f>IF([1]Sheet1!AR213="","",[1]Sheet1!AR213)</f>
        <v/>
      </c>
      <c r="AR213" t="str">
        <f>IF([1]Sheet1!AS213="","",[1]Sheet1!AS213)</f>
        <v/>
      </c>
      <c r="AS213" t="str">
        <f>IF([1]Sheet1!AT213="","",[1]Sheet1!AT213)</f>
        <v/>
      </c>
      <c r="AT213" t="str">
        <f>IF([1]Sheet1!AU213="","",[1]Sheet1!AU213)</f>
        <v/>
      </c>
      <c r="AU213" t="str">
        <f>IF([1]Sheet1!AV213="","",[1]Sheet1!AV213)</f>
        <v/>
      </c>
      <c r="AV213" t="str">
        <f>IF([1]Sheet1!AW213="","",[1]Sheet1!AW213)</f>
        <v/>
      </c>
      <c r="AW213" t="str">
        <f>IF([1]Sheet1!AX213="","",[1]Sheet1!AX213)</f>
        <v/>
      </c>
      <c r="AX213" t="str">
        <f>IF([1]Sheet1!AY213="","",[1]Sheet1!AY213)</f>
        <v/>
      </c>
      <c r="AY213" t="str">
        <f>IF([1]Sheet1!AZ213="","",[1]Sheet1!AZ213)</f>
        <v/>
      </c>
      <c r="AZ213" t="str">
        <f>IF([1]Sheet1!BA213="","",[1]Sheet1!BA213)</f>
        <v/>
      </c>
      <c r="BA213" t="str">
        <f>IF([1]Sheet1!BB213="","",[1]Sheet1!BB213)</f>
        <v/>
      </c>
      <c r="BB213" t="str">
        <f>IF([1]Sheet1!BC213="","",[1]Sheet1!BC213)</f>
        <v/>
      </c>
      <c r="BC213" t="str">
        <f>IF([1]Sheet1!BD213="","",[1]Sheet1!BD213)</f>
        <v/>
      </c>
      <c r="BD213" t="str">
        <f>IF([1]Sheet1!BE213="","",[1]Sheet1!BE213)</f>
        <v/>
      </c>
      <c r="BE213" t="str">
        <f>IF([1]Sheet1!BF213="","",[1]Sheet1!BF213)</f>
        <v/>
      </c>
      <c r="BF213" t="str">
        <f>IF([1]Sheet1!BG213="","",[1]Sheet1!BG213)</f>
        <v/>
      </c>
      <c r="BG213" t="str">
        <f>IF([1]Sheet1!BH213="","",[1]Sheet1!BH213)</f>
        <v/>
      </c>
      <c r="BH213" t="str">
        <f>IF([1]Sheet1!BI213="","",[1]Sheet1!BI213)</f>
        <v/>
      </c>
      <c r="BI213" t="str">
        <f>IF([1]Sheet1!BJ213="","",[1]Sheet1!BJ213)</f>
        <v/>
      </c>
      <c r="BJ213" t="str">
        <f>IF([1]Sheet1!BK213="","",[1]Sheet1!BK213)</f>
        <v/>
      </c>
      <c r="BK213" t="str">
        <f>IF([1]Sheet1!BL213="","",[1]Sheet1!BL213)</f>
        <v/>
      </c>
      <c r="BL213" t="str">
        <f>IF([1]Sheet1!BM213="","",[1]Sheet1!BM213)</f>
        <v/>
      </c>
      <c r="BM213" t="str">
        <f>IF([1]Sheet1!BN213="","",[1]Sheet1!BN213)</f>
        <v/>
      </c>
      <c r="BN213" t="str">
        <f>IF([1]Sheet1!BO213="","",[1]Sheet1!BO213)</f>
        <v/>
      </c>
      <c r="BO213" t="str">
        <f>IF([1]Sheet1!BP213="","",[1]Sheet1!BP213)</f>
        <v/>
      </c>
      <c r="BP213" t="str">
        <f>IF([1]Sheet1!BQ213="","",[1]Sheet1!BQ213)</f>
        <v/>
      </c>
      <c r="BQ213" t="str">
        <f>IF([1]Sheet1!BR213="","",[1]Sheet1!BR213)</f>
        <v/>
      </c>
      <c r="BR213" t="str">
        <f>IF([1]Sheet1!BS213="","",[1]Sheet1!BS213)</f>
        <v/>
      </c>
      <c r="BS213" t="str">
        <f>IF([1]Sheet1!BT213="","",[1]Sheet1!BT213)</f>
        <v/>
      </c>
      <c r="BT213" t="str">
        <f>IF([1]Sheet1!BU213="","",[1]Sheet1!BU213)</f>
        <v/>
      </c>
      <c r="BU213" t="str">
        <f>IF([1]Sheet1!BV213="","",[1]Sheet1!BV213)</f>
        <v/>
      </c>
      <c r="BV213" t="str">
        <f>IF([1]Sheet1!BW213="","",[1]Sheet1!BW213)</f>
        <v/>
      </c>
      <c r="BW213" t="str">
        <f>IF([1]Sheet1!BX213="","",[1]Sheet1!BX213)</f>
        <v/>
      </c>
      <c r="BX213" t="str">
        <f>IF([1]Sheet1!BY213="","",[1]Sheet1!BY213)</f>
        <v/>
      </c>
      <c r="BY213" t="str">
        <f>IF([1]Sheet1!BZ213="","",[1]Sheet1!BZ213)</f>
        <v/>
      </c>
      <c r="BZ213" t="str">
        <f>IF([1]Sheet1!CA213="","",[1]Sheet1!CA213)</f>
        <v/>
      </c>
      <c r="CA213" t="str">
        <f>IF([1]Sheet1!CB213="","",[1]Sheet1!CB213)</f>
        <v/>
      </c>
      <c r="CB213" t="str">
        <f>IF([1]Sheet1!CC213="","",[1]Sheet1!CC213)</f>
        <v/>
      </c>
      <c r="CC213" t="str">
        <f>IF([1]Sheet1!CD213="","",[1]Sheet1!CD213)</f>
        <v/>
      </c>
      <c r="CD213" t="str">
        <f>IF([1]Sheet1!CE213="","",[1]Sheet1!CE213)</f>
        <v/>
      </c>
      <c r="CE213" t="str">
        <f>IF([1]Sheet1!CF213="","",[1]Sheet1!CF213)</f>
        <v/>
      </c>
      <c r="CF213" t="str">
        <f>IF([1]Sheet1!CG213="","",[1]Sheet1!CG213)</f>
        <v/>
      </c>
      <c r="CG213" t="str">
        <f>IF([1]Sheet1!CH213="","",[1]Sheet1!CH213)</f>
        <v/>
      </c>
      <c r="CH213" t="str">
        <f>IF([1]Sheet1!CI213="","",[1]Sheet1!CI213)</f>
        <v/>
      </c>
      <c r="CI213" t="str">
        <f>IF([1]Sheet1!CJ213="","",[1]Sheet1!CJ213)</f>
        <v/>
      </c>
      <c r="CJ213" t="str">
        <f>IF([1]Sheet1!CK213="","",[1]Sheet1!CK213)</f>
        <v/>
      </c>
      <c r="CK213" t="str">
        <f>IF([1]Sheet1!CL213="","",[1]Sheet1!CL213)</f>
        <v/>
      </c>
      <c r="CL213" t="str">
        <f>IF([1]Sheet1!CM213="","",[1]Sheet1!CM213)</f>
        <v/>
      </c>
      <c r="CM213" t="str">
        <f>IF([1]Sheet1!CN213="","",[1]Sheet1!CN213)</f>
        <v/>
      </c>
      <c r="CN213" t="str">
        <f>IF([1]Sheet1!CO213="","",[1]Sheet1!CO213)</f>
        <v/>
      </c>
      <c r="CO213" t="str">
        <f>IF([1]Sheet1!CP213="","",[1]Sheet1!CP213)</f>
        <v/>
      </c>
      <c r="CP213" t="str">
        <f>IF([1]Sheet1!CQ213="","",[1]Sheet1!CQ213)</f>
        <v/>
      </c>
      <c r="CQ213" t="str">
        <f>IF([1]Sheet1!CR213="","",[1]Sheet1!CR213)</f>
        <v/>
      </c>
      <c r="CR213" t="str">
        <f>IF([1]Sheet1!CS213="","",[1]Sheet1!CS213)</f>
        <v/>
      </c>
      <c r="CS213" t="str">
        <f>IF([1]Sheet1!CT213="","",[1]Sheet1!CT213)</f>
        <v/>
      </c>
      <c r="CT213" t="str">
        <f>IF([1]Sheet1!CU213="","",[1]Sheet1!CU213)</f>
        <v/>
      </c>
      <c r="CU213" t="str">
        <f>IF([1]Sheet1!CV213="","",[1]Sheet1!CV213)</f>
        <v/>
      </c>
      <c r="CV213" t="str">
        <f>IF([1]Sheet1!CW213="","",[1]Sheet1!CW213)</f>
        <v/>
      </c>
      <c r="CW213" t="str">
        <f>IF([1]Sheet1!CX213="","",[1]Sheet1!CX213)</f>
        <v/>
      </c>
      <c r="CX213" t="str">
        <f>IF([1]Sheet1!CY213="","",[1]Sheet1!CY213)</f>
        <v/>
      </c>
      <c r="CY213" t="str">
        <f>IF([1]Sheet1!CZ213="","",[1]Sheet1!CZ213)</f>
        <v/>
      </c>
      <c r="CZ213" t="str">
        <f>IF([1]Sheet1!DA213="","",[1]Sheet1!DA213)</f>
        <v/>
      </c>
      <c r="DA213" t="str">
        <f>IF([1]Sheet1!DB213="","",[1]Sheet1!DB213)</f>
        <v/>
      </c>
      <c r="DB213" t="str">
        <f>IF([1]Sheet1!DC213="","",[1]Sheet1!DC213)</f>
        <v/>
      </c>
      <c r="DC213" t="str">
        <f t="shared" si="12"/>
        <v/>
      </c>
      <c r="DD213" t="str">
        <f t="shared" si="13"/>
        <v/>
      </c>
      <c r="DE213" t="str">
        <f t="shared" si="14"/>
        <v/>
      </c>
      <c r="DF213" t="str">
        <f t="shared" si="15"/>
        <v/>
      </c>
      <c r="DG213" t="str">
        <f>IF([1]Sheet1!DH213="","",[1]Sheet1!DH213)</f>
        <v/>
      </c>
    </row>
    <row r="214" spans="1:111" x14ac:dyDescent="0.25">
      <c r="A214" t="str">
        <f>IF([1]Sheet1!B214="","",[1]Sheet1!B214)</f>
        <v/>
      </c>
      <c r="B214" t="str">
        <f>IF([1]Sheet1!C214="","",[1]Sheet1!C214)</f>
        <v/>
      </c>
      <c r="C214" t="str">
        <f>IF([1]Sheet1!D214="","",[1]Sheet1!D214)</f>
        <v/>
      </c>
      <c r="D214" t="str">
        <f>IF([1]Sheet1!E214="","",[1]Sheet1!E214)</f>
        <v/>
      </c>
      <c r="E214" t="str">
        <f>IF([1]Sheet1!F214="","",[1]Sheet1!F214)</f>
        <v/>
      </c>
      <c r="F214" t="str">
        <f>IF([1]Sheet1!G214="","",[1]Sheet1!G214)</f>
        <v/>
      </c>
      <c r="G214" t="str">
        <f>IF([1]Sheet1!H214="","",[1]Sheet1!H214)</f>
        <v/>
      </c>
      <c r="H214" t="str">
        <f>IF([1]Sheet1!I214="","",[1]Sheet1!I214)</f>
        <v/>
      </c>
      <c r="I214" t="str">
        <f>IF([1]Sheet1!J214="","",[1]Sheet1!J214)</f>
        <v/>
      </c>
      <c r="J214" t="str">
        <f>IF([1]Sheet1!K214="","",[1]Sheet1!K214)</f>
        <v/>
      </c>
      <c r="K214" t="str">
        <f>IF([1]Sheet1!L214="","",[1]Sheet1!L214)</f>
        <v/>
      </c>
      <c r="L214" t="str">
        <f>IF([1]Sheet1!M214="","",[1]Sheet1!M214)</f>
        <v/>
      </c>
      <c r="M214" t="str">
        <f>IF([1]Sheet1!N214="","",[1]Sheet1!N214)</f>
        <v/>
      </c>
      <c r="N214" t="str">
        <f>IF([1]Sheet1!O214="","",[1]Sheet1!O214)</f>
        <v/>
      </c>
      <c r="O214" t="str">
        <f>IF([1]Sheet1!P214="","",[1]Sheet1!P214)</f>
        <v/>
      </c>
      <c r="P214" t="str">
        <f>IF([1]Sheet1!Q214="","",[1]Sheet1!Q214)</f>
        <v/>
      </c>
      <c r="Q214" t="str">
        <f>IF([1]Sheet1!R214="","",[1]Sheet1!R214)</f>
        <v/>
      </c>
      <c r="R214" t="str">
        <f>IF([1]Sheet1!S214="","",[1]Sheet1!S214)</f>
        <v/>
      </c>
      <c r="S214" t="str">
        <f>IF([1]Sheet1!T214="","",[1]Sheet1!T214)</f>
        <v/>
      </c>
      <c r="T214" t="str">
        <f>IF([1]Sheet1!U214="","",[1]Sheet1!U214)</f>
        <v/>
      </c>
      <c r="U214" t="str">
        <f>IF([1]Sheet1!V214="","",[1]Sheet1!V214)</f>
        <v/>
      </c>
      <c r="V214" t="str">
        <f>IF([1]Sheet1!W214="","",[1]Sheet1!W214)</f>
        <v/>
      </c>
      <c r="W214" t="str">
        <f>IF([1]Sheet1!X214="","",[1]Sheet1!X214)</f>
        <v/>
      </c>
      <c r="X214" t="str">
        <f>IF([1]Sheet1!Y214="","",[1]Sheet1!Y214)</f>
        <v/>
      </c>
      <c r="Y214" t="str">
        <f>IF([1]Sheet1!Z214="","",[1]Sheet1!Z214)</f>
        <v/>
      </c>
      <c r="Z214" t="str">
        <f>IF([1]Sheet1!AA214="","",[1]Sheet1!AA214)</f>
        <v/>
      </c>
      <c r="AA214" t="str">
        <f>IF([1]Sheet1!AB214="","",[1]Sheet1!AB214)</f>
        <v/>
      </c>
      <c r="AB214" t="str">
        <f>IF([1]Sheet1!AC214="","",[1]Sheet1!AC214)</f>
        <v/>
      </c>
      <c r="AC214" t="str">
        <f>IF([1]Sheet1!AD214="","",[1]Sheet1!AD214)</f>
        <v/>
      </c>
      <c r="AD214" t="str">
        <f>IF([1]Sheet1!AE214="","",[1]Sheet1!AE214)</f>
        <v/>
      </c>
      <c r="AE214" t="str">
        <f>IF([1]Sheet1!AF214="","",[1]Sheet1!AF214)</f>
        <v/>
      </c>
      <c r="AF214" t="str">
        <f>IF([1]Sheet1!AG214="","",[1]Sheet1!AG214)</f>
        <v/>
      </c>
      <c r="AG214" t="str">
        <f>IF([1]Sheet1!AH214="","",[1]Sheet1!AH214)</f>
        <v/>
      </c>
      <c r="AH214" t="str">
        <f>IF([1]Sheet1!AI214="","",[1]Sheet1!AI214)</f>
        <v/>
      </c>
      <c r="AI214" t="str">
        <f>IF([1]Sheet1!AJ214="","",[1]Sheet1!AJ214)</f>
        <v/>
      </c>
      <c r="AJ214" t="str">
        <f>IF([1]Sheet1!AK214="","",[1]Sheet1!AK214)</f>
        <v/>
      </c>
      <c r="AK214" t="str">
        <f>IF([1]Sheet1!AL214="","",[1]Sheet1!AL214)</f>
        <v/>
      </c>
      <c r="AL214" t="str">
        <f>IF([1]Sheet1!AM214="","",[1]Sheet1!AM214)</f>
        <v/>
      </c>
      <c r="AM214" t="str">
        <f>IF([1]Sheet1!AN214="","",[1]Sheet1!AN214)</f>
        <v/>
      </c>
      <c r="AN214" t="str">
        <f>IF([1]Sheet1!AO214="","",[1]Sheet1!AO214)</f>
        <v/>
      </c>
      <c r="AO214" t="str">
        <f>IF([1]Sheet1!AP214="","",[1]Sheet1!AP214)</f>
        <v/>
      </c>
      <c r="AP214" t="str">
        <f>IF([1]Sheet1!AQ214="","",[1]Sheet1!AQ214)</f>
        <v/>
      </c>
      <c r="AQ214" t="str">
        <f>IF([1]Sheet1!AR214="","",[1]Sheet1!AR214)</f>
        <v/>
      </c>
      <c r="AR214" t="str">
        <f>IF([1]Sheet1!AS214="","",[1]Sheet1!AS214)</f>
        <v/>
      </c>
      <c r="AS214" t="str">
        <f>IF([1]Sheet1!AT214="","",[1]Sheet1!AT214)</f>
        <v/>
      </c>
      <c r="AT214" t="str">
        <f>IF([1]Sheet1!AU214="","",[1]Sheet1!AU214)</f>
        <v/>
      </c>
      <c r="AU214" t="str">
        <f>IF([1]Sheet1!AV214="","",[1]Sheet1!AV214)</f>
        <v/>
      </c>
      <c r="AV214" t="str">
        <f>IF([1]Sheet1!AW214="","",[1]Sheet1!AW214)</f>
        <v/>
      </c>
      <c r="AW214" t="str">
        <f>IF([1]Sheet1!AX214="","",[1]Sheet1!AX214)</f>
        <v/>
      </c>
      <c r="AX214" t="str">
        <f>IF([1]Sheet1!AY214="","",[1]Sheet1!AY214)</f>
        <v/>
      </c>
      <c r="AY214" t="str">
        <f>IF([1]Sheet1!AZ214="","",[1]Sheet1!AZ214)</f>
        <v/>
      </c>
      <c r="AZ214" t="str">
        <f>IF([1]Sheet1!BA214="","",[1]Sheet1!BA214)</f>
        <v/>
      </c>
      <c r="BA214" t="str">
        <f>IF([1]Sheet1!BB214="","",[1]Sheet1!BB214)</f>
        <v/>
      </c>
      <c r="BB214" t="str">
        <f>IF([1]Sheet1!BC214="","",[1]Sheet1!BC214)</f>
        <v/>
      </c>
      <c r="BC214" t="str">
        <f>IF([1]Sheet1!BD214="","",[1]Sheet1!BD214)</f>
        <v/>
      </c>
      <c r="BD214" t="str">
        <f>IF([1]Sheet1!BE214="","",[1]Sheet1!BE214)</f>
        <v/>
      </c>
      <c r="BE214" t="str">
        <f>IF([1]Sheet1!BF214="","",[1]Sheet1!BF214)</f>
        <v/>
      </c>
      <c r="BF214" t="str">
        <f>IF([1]Sheet1!BG214="","",[1]Sheet1!BG214)</f>
        <v/>
      </c>
      <c r="BG214" t="str">
        <f>IF([1]Sheet1!BH214="","",[1]Sheet1!BH214)</f>
        <v/>
      </c>
      <c r="BH214" t="str">
        <f>IF([1]Sheet1!BI214="","",[1]Sheet1!BI214)</f>
        <v/>
      </c>
      <c r="BI214" t="str">
        <f>IF([1]Sheet1!BJ214="","",[1]Sheet1!BJ214)</f>
        <v/>
      </c>
      <c r="BJ214" t="str">
        <f>IF([1]Sheet1!BK214="","",[1]Sheet1!BK214)</f>
        <v/>
      </c>
      <c r="BK214" t="str">
        <f>IF([1]Sheet1!BL214="","",[1]Sheet1!BL214)</f>
        <v/>
      </c>
      <c r="BL214" t="str">
        <f>IF([1]Sheet1!BM214="","",[1]Sheet1!BM214)</f>
        <v/>
      </c>
      <c r="BM214" t="str">
        <f>IF([1]Sheet1!BN214="","",[1]Sheet1!BN214)</f>
        <v/>
      </c>
      <c r="BN214" t="str">
        <f>IF([1]Sheet1!BO214="","",[1]Sheet1!BO214)</f>
        <v/>
      </c>
      <c r="BO214" t="str">
        <f>IF([1]Sheet1!BP214="","",[1]Sheet1!BP214)</f>
        <v/>
      </c>
      <c r="BP214" t="str">
        <f>IF([1]Sheet1!BQ214="","",[1]Sheet1!BQ214)</f>
        <v/>
      </c>
      <c r="BQ214" t="str">
        <f>IF([1]Sheet1!BR214="","",[1]Sheet1!BR214)</f>
        <v/>
      </c>
      <c r="BR214" t="str">
        <f>IF([1]Sheet1!BS214="","",[1]Sheet1!BS214)</f>
        <v/>
      </c>
      <c r="BS214" t="str">
        <f>IF([1]Sheet1!BT214="","",[1]Sheet1!BT214)</f>
        <v/>
      </c>
      <c r="BT214" t="str">
        <f>IF([1]Sheet1!BU214="","",[1]Sheet1!BU214)</f>
        <v/>
      </c>
      <c r="BU214" t="str">
        <f>IF([1]Sheet1!BV214="","",[1]Sheet1!BV214)</f>
        <v/>
      </c>
      <c r="BV214" t="str">
        <f>IF([1]Sheet1!BW214="","",[1]Sheet1!BW214)</f>
        <v/>
      </c>
      <c r="BW214" t="str">
        <f>IF([1]Sheet1!BX214="","",[1]Sheet1!BX214)</f>
        <v/>
      </c>
      <c r="BX214" t="str">
        <f>IF([1]Sheet1!BY214="","",[1]Sheet1!BY214)</f>
        <v/>
      </c>
      <c r="BY214" t="str">
        <f>IF([1]Sheet1!BZ214="","",[1]Sheet1!BZ214)</f>
        <v/>
      </c>
      <c r="BZ214" t="str">
        <f>IF([1]Sheet1!CA214="","",[1]Sheet1!CA214)</f>
        <v/>
      </c>
      <c r="CA214" t="str">
        <f>IF([1]Sheet1!CB214="","",[1]Sheet1!CB214)</f>
        <v/>
      </c>
      <c r="CB214" t="str">
        <f>IF([1]Sheet1!CC214="","",[1]Sheet1!CC214)</f>
        <v/>
      </c>
      <c r="CC214" t="str">
        <f>IF([1]Sheet1!CD214="","",[1]Sheet1!CD214)</f>
        <v/>
      </c>
      <c r="CD214" t="str">
        <f>IF([1]Sheet1!CE214="","",[1]Sheet1!CE214)</f>
        <v/>
      </c>
      <c r="CE214" t="str">
        <f>IF([1]Sheet1!CF214="","",[1]Sheet1!CF214)</f>
        <v/>
      </c>
      <c r="CF214" t="str">
        <f>IF([1]Sheet1!CG214="","",[1]Sheet1!CG214)</f>
        <v/>
      </c>
      <c r="CG214" t="str">
        <f>IF([1]Sheet1!CH214="","",[1]Sheet1!CH214)</f>
        <v/>
      </c>
      <c r="CH214" t="str">
        <f>IF([1]Sheet1!CI214="","",[1]Sheet1!CI214)</f>
        <v/>
      </c>
      <c r="CI214" t="str">
        <f>IF([1]Sheet1!CJ214="","",[1]Sheet1!CJ214)</f>
        <v/>
      </c>
      <c r="CJ214" t="str">
        <f>IF([1]Sheet1!CK214="","",[1]Sheet1!CK214)</f>
        <v/>
      </c>
      <c r="CK214" t="str">
        <f>IF([1]Sheet1!CL214="","",[1]Sheet1!CL214)</f>
        <v/>
      </c>
      <c r="CL214" t="str">
        <f>IF([1]Sheet1!CM214="","",[1]Sheet1!CM214)</f>
        <v/>
      </c>
      <c r="CM214" t="str">
        <f>IF([1]Sheet1!CN214="","",[1]Sheet1!CN214)</f>
        <v/>
      </c>
      <c r="CN214" t="str">
        <f>IF([1]Sheet1!CO214="","",[1]Sheet1!CO214)</f>
        <v/>
      </c>
      <c r="CO214" t="str">
        <f>IF([1]Sheet1!CP214="","",[1]Sheet1!CP214)</f>
        <v/>
      </c>
      <c r="CP214" t="str">
        <f>IF([1]Sheet1!CQ214="","",[1]Sheet1!CQ214)</f>
        <v/>
      </c>
      <c r="CQ214" t="str">
        <f>IF([1]Sheet1!CR214="","",[1]Sheet1!CR214)</f>
        <v/>
      </c>
      <c r="CR214" t="str">
        <f>IF([1]Sheet1!CS214="","",[1]Sheet1!CS214)</f>
        <v/>
      </c>
      <c r="CS214" t="str">
        <f>IF([1]Sheet1!CT214="","",[1]Sheet1!CT214)</f>
        <v/>
      </c>
      <c r="CT214" t="str">
        <f>IF([1]Sheet1!CU214="","",[1]Sheet1!CU214)</f>
        <v/>
      </c>
      <c r="CU214" t="str">
        <f>IF([1]Sheet1!CV214="","",[1]Sheet1!CV214)</f>
        <v/>
      </c>
      <c r="CV214" t="str">
        <f>IF([1]Sheet1!CW214="","",[1]Sheet1!CW214)</f>
        <v/>
      </c>
      <c r="CW214" t="str">
        <f>IF([1]Sheet1!CX214="","",[1]Sheet1!CX214)</f>
        <v/>
      </c>
      <c r="CX214" t="str">
        <f>IF([1]Sheet1!CY214="","",[1]Sheet1!CY214)</f>
        <v/>
      </c>
      <c r="CY214" t="str">
        <f>IF([1]Sheet1!CZ214="","",[1]Sheet1!CZ214)</f>
        <v/>
      </c>
      <c r="CZ214" t="str">
        <f>IF([1]Sheet1!DA214="","",[1]Sheet1!DA214)</f>
        <v/>
      </c>
      <c r="DA214" t="str">
        <f>IF([1]Sheet1!DB214="","",[1]Sheet1!DB214)</f>
        <v/>
      </c>
      <c r="DB214" t="str">
        <f>IF([1]Sheet1!DC214="","",[1]Sheet1!DC214)</f>
        <v/>
      </c>
      <c r="DC214" t="str">
        <f t="shared" si="12"/>
        <v/>
      </c>
      <c r="DD214" t="str">
        <f t="shared" si="13"/>
        <v/>
      </c>
      <c r="DE214" t="str">
        <f t="shared" si="14"/>
        <v/>
      </c>
      <c r="DF214" t="str">
        <f t="shared" si="15"/>
        <v/>
      </c>
      <c r="DG214" t="str">
        <f>IF([1]Sheet1!DH214="","",[1]Sheet1!DH214)</f>
        <v/>
      </c>
    </row>
    <row r="215" spans="1:111" x14ac:dyDescent="0.25">
      <c r="A215" t="str">
        <f>IF([1]Sheet1!B215="","",[1]Sheet1!B215)</f>
        <v/>
      </c>
      <c r="B215" t="str">
        <f>IF([1]Sheet1!C215="","",[1]Sheet1!C215)</f>
        <v/>
      </c>
      <c r="C215" t="str">
        <f>IF([1]Sheet1!D215="","",[1]Sheet1!D215)</f>
        <v/>
      </c>
      <c r="D215" t="str">
        <f>IF([1]Sheet1!E215="","",[1]Sheet1!E215)</f>
        <v/>
      </c>
      <c r="E215" t="str">
        <f>IF([1]Sheet1!F215="","",[1]Sheet1!F215)</f>
        <v/>
      </c>
      <c r="F215" t="str">
        <f>IF([1]Sheet1!G215="","",[1]Sheet1!G215)</f>
        <v/>
      </c>
      <c r="G215" t="str">
        <f>IF([1]Sheet1!H215="","",[1]Sheet1!H215)</f>
        <v/>
      </c>
      <c r="H215" t="str">
        <f>IF([1]Sheet1!I215="","",[1]Sheet1!I215)</f>
        <v/>
      </c>
      <c r="I215" t="str">
        <f>IF([1]Sheet1!J215="","",[1]Sheet1!J215)</f>
        <v/>
      </c>
      <c r="J215" t="str">
        <f>IF([1]Sheet1!K215="","",[1]Sheet1!K215)</f>
        <v/>
      </c>
      <c r="K215" t="str">
        <f>IF([1]Sheet1!L215="","",[1]Sheet1!L215)</f>
        <v/>
      </c>
      <c r="L215" t="str">
        <f>IF([1]Sheet1!M215="","",[1]Sheet1!M215)</f>
        <v/>
      </c>
      <c r="M215" t="str">
        <f>IF([1]Sheet1!N215="","",[1]Sheet1!N215)</f>
        <v/>
      </c>
      <c r="N215" t="str">
        <f>IF([1]Sheet1!O215="","",[1]Sheet1!O215)</f>
        <v/>
      </c>
      <c r="O215" t="str">
        <f>IF([1]Sheet1!P215="","",[1]Sheet1!P215)</f>
        <v/>
      </c>
      <c r="P215" t="str">
        <f>IF([1]Sheet1!Q215="","",[1]Sheet1!Q215)</f>
        <v/>
      </c>
      <c r="Q215" t="str">
        <f>IF([1]Sheet1!R215="","",[1]Sheet1!R215)</f>
        <v/>
      </c>
      <c r="R215" t="str">
        <f>IF([1]Sheet1!S215="","",[1]Sheet1!S215)</f>
        <v/>
      </c>
      <c r="S215" t="str">
        <f>IF([1]Sheet1!T215="","",[1]Sheet1!T215)</f>
        <v/>
      </c>
      <c r="T215" t="str">
        <f>IF([1]Sheet1!U215="","",[1]Sheet1!U215)</f>
        <v/>
      </c>
      <c r="U215" t="str">
        <f>IF([1]Sheet1!V215="","",[1]Sheet1!V215)</f>
        <v/>
      </c>
      <c r="V215" t="str">
        <f>IF([1]Sheet1!W215="","",[1]Sheet1!W215)</f>
        <v/>
      </c>
      <c r="W215" t="str">
        <f>IF([1]Sheet1!X215="","",[1]Sheet1!X215)</f>
        <v/>
      </c>
      <c r="X215" t="str">
        <f>IF([1]Sheet1!Y215="","",[1]Sheet1!Y215)</f>
        <v/>
      </c>
      <c r="Y215" t="str">
        <f>IF([1]Sheet1!Z215="","",[1]Sheet1!Z215)</f>
        <v/>
      </c>
      <c r="Z215" t="str">
        <f>IF([1]Sheet1!AA215="","",[1]Sheet1!AA215)</f>
        <v/>
      </c>
      <c r="AA215" t="str">
        <f>IF([1]Sheet1!AB215="","",[1]Sheet1!AB215)</f>
        <v/>
      </c>
      <c r="AB215" t="str">
        <f>IF([1]Sheet1!AC215="","",[1]Sheet1!AC215)</f>
        <v/>
      </c>
      <c r="AC215" t="str">
        <f>IF([1]Sheet1!AD215="","",[1]Sheet1!AD215)</f>
        <v/>
      </c>
      <c r="AD215" t="str">
        <f>IF([1]Sheet1!AE215="","",[1]Sheet1!AE215)</f>
        <v/>
      </c>
      <c r="AE215" t="str">
        <f>IF([1]Sheet1!AF215="","",[1]Sheet1!AF215)</f>
        <v/>
      </c>
      <c r="AF215" t="str">
        <f>IF([1]Sheet1!AG215="","",[1]Sheet1!AG215)</f>
        <v/>
      </c>
      <c r="AG215" t="str">
        <f>IF([1]Sheet1!AH215="","",[1]Sheet1!AH215)</f>
        <v/>
      </c>
      <c r="AH215" t="str">
        <f>IF([1]Sheet1!AI215="","",[1]Sheet1!AI215)</f>
        <v/>
      </c>
      <c r="AI215" t="str">
        <f>IF([1]Sheet1!AJ215="","",[1]Sheet1!AJ215)</f>
        <v/>
      </c>
      <c r="AJ215" t="str">
        <f>IF([1]Sheet1!AK215="","",[1]Sheet1!AK215)</f>
        <v/>
      </c>
      <c r="AK215" t="str">
        <f>IF([1]Sheet1!AL215="","",[1]Sheet1!AL215)</f>
        <v/>
      </c>
      <c r="AL215" t="str">
        <f>IF([1]Sheet1!AM215="","",[1]Sheet1!AM215)</f>
        <v/>
      </c>
      <c r="AM215" t="str">
        <f>IF([1]Sheet1!AN215="","",[1]Sheet1!AN215)</f>
        <v/>
      </c>
      <c r="AN215" t="str">
        <f>IF([1]Sheet1!AO215="","",[1]Sheet1!AO215)</f>
        <v/>
      </c>
      <c r="AO215" t="str">
        <f>IF([1]Sheet1!AP215="","",[1]Sheet1!AP215)</f>
        <v/>
      </c>
      <c r="AP215" t="str">
        <f>IF([1]Sheet1!AQ215="","",[1]Sheet1!AQ215)</f>
        <v/>
      </c>
      <c r="AQ215" t="str">
        <f>IF([1]Sheet1!AR215="","",[1]Sheet1!AR215)</f>
        <v/>
      </c>
      <c r="AR215" t="str">
        <f>IF([1]Sheet1!AS215="","",[1]Sheet1!AS215)</f>
        <v/>
      </c>
      <c r="AS215" t="str">
        <f>IF([1]Sheet1!AT215="","",[1]Sheet1!AT215)</f>
        <v/>
      </c>
      <c r="AT215" t="str">
        <f>IF([1]Sheet1!AU215="","",[1]Sheet1!AU215)</f>
        <v/>
      </c>
      <c r="AU215" t="str">
        <f>IF([1]Sheet1!AV215="","",[1]Sheet1!AV215)</f>
        <v/>
      </c>
      <c r="AV215" t="str">
        <f>IF([1]Sheet1!AW215="","",[1]Sheet1!AW215)</f>
        <v/>
      </c>
      <c r="AW215" t="str">
        <f>IF([1]Sheet1!AX215="","",[1]Sheet1!AX215)</f>
        <v/>
      </c>
      <c r="AX215" t="str">
        <f>IF([1]Sheet1!AY215="","",[1]Sheet1!AY215)</f>
        <v/>
      </c>
      <c r="AY215" t="str">
        <f>IF([1]Sheet1!AZ215="","",[1]Sheet1!AZ215)</f>
        <v/>
      </c>
      <c r="AZ215" t="str">
        <f>IF([1]Sheet1!BA215="","",[1]Sheet1!BA215)</f>
        <v/>
      </c>
      <c r="BA215" t="str">
        <f>IF([1]Sheet1!BB215="","",[1]Sheet1!BB215)</f>
        <v/>
      </c>
      <c r="BB215" t="str">
        <f>IF([1]Sheet1!BC215="","",[1]Sheet1!BC215)</f>
        <v/>
      </c>
      <c r="BC215" t="str">
        <f>IF([1]Sheet1!BD215="","",[1]Sheet1!BD215)</f>
        <v/>
      </c>
      <c r="BD215" t="str">
        <f>IF([1]Sheet1!BE215="","",[1]Sheet1!BE215)</f>
        <v/>
      </c>
      <c r="BE215" t="str">
        <f>IF([1]Sheet1!BF215="","",[1]Sheet1!BF215)</f>
        <v/>
      </c>
      <c r="BF215" t="str">
        <f>IF([1]Sheet1!BG215="","",[1]Sheet1!BG215)</f>
        <v/>
      </c>
      <c r="BG215" t="str">
        <f>IF([1]Sheet1!BH215="","",[1]Sheet1!BH215)</f>
        <v/>
      </c>
      <c r="BH215" t="str">
        <f>IF([1]Sheet1!BI215="","",[1]Sheet1!BI215)</f>
        <v/>
      </c>
      <c r="BI215" t="str">
        <f>IF([1]Sheet1!BJ215="","",[1]Sheet1!BJ215)</f>
        <v/>
      </c>
      <c r="BJ215" t="str">
        <f>IF([1]Sheet1!BK215="","",[1]Sheet1!BK215)</f>
        <v/>
      </c>
      <c r="BK215" t="str">
        <f>IF([1]Sheet1!BL215="","",[1]Sheet1!BL215)</f>
        <v/>
      </c>
      <c r="BL215" t="str">
        <f>IF([1]Sheet1!BM215="","",[1]Sheet1!BM215)</f>
        <v/>
      </c>
      <c r="BM215" t="str">
        <f>IF([1]Sheet1!BN215="","",[1]Sheet1!BN215)</f>
        <v/>
      </c>
      <c r="BN215" t="str">
        <f>IF([1]Sheet1!BO215="","",[1]Sheet1!BO215)</f>
        <v/>
      </c>
      <c r="BO215" t="str">
        <f>IF([1]Sheet1!BP215="","",[1]Sheet1!BP215)</f>
        <v/>
      </c>
      <c r="BP215" t="str">
        <f>IF([1]Sheet1!BQ215="","",[1]Sheet1!BQ215)</f>
        <v/>
      </c>
      <c r="BQ215" t="str">
        <f>IF([1]Sheet1!BR215="","",[1]Sheet1!BR215)</f>
        <v/>
      </c>
      <c r="BR215" t="str">
        <f>IF([1]Sheet1!BS215="","",[1]Sheet1!BS215)</f>
        <v/>
      </c>
      <c r="BS215" t="str">
        <f>IF([1]Sheet1!BT215="","",[1]Sheet1!BT215)</f>
        <v/>
      </c>
      <c r="BT215" t="str">
        <f>IF([1]Sheet1!BU215="","",[1]Sheet1!BU215)</f>
        <v/>
      </c>
      <c r="BU215" t="str">
        <f>IF([1]Sheet1!BV215="","",[1]Sheet1!BV215)</f>
        <v/>
      </c>
      <c r="BV215" t="str">
        <f>IF([1]Sheet1!BW215="","",[1]Sheet1!BW215)</f>
        <v/>
      </c>
      <c r="BW215" t="str">
        <f>IF([1]Sheet1!BX215="","",[1]Sheet1!BX215)</f>
        <v/>
      </c>
      <c r="BX215" t="str">
        <f>IF([1]Sheet1!BY215="","",[1]Sheet1!BY215)</f>
        <v/>
      </c>
      <c r="BY215" t="str">
        <f>IF([1]Sheet1!BZ215="","",[1]Sheet1!BZ215)</f>
        <v/>
      </c>
      <c r="BZ215" t="str">
        <f>IF([1]Sheet1!CA215="","",[1]Sheet1!CA215)</f>
        <v/>
      </c>
      <c r="CA215" t="str">
        <f>IF([1]Sheet1!CB215="","",[1]Sheet1!CB215)</f>
        <v/>
      </c>
      <c r="CB215" t="str">
        <f>IF([1]Sheet1!CC215="","",[1]Sheet1!CC215)</f>
        <v/>
      </c>
      <c r="CC215" t="str">
        <f>IF([1]Sheet1!CD215="","",[1]Sheet1!CD215)</f>
        <v/>
      </c>
      <c r="CD215" t="str">
        <f>IF([1]Sheet1!CE215="","",[1]Sheet1!CE215)</f>
        <v/>
      </c>
      <c r="CE215" t="str">
        <f>IF([1]Sheet1!CF215="","",[1]Sheet1!CF215)</f>
        <v/>
      </c>
      <c r="CF215" t="str">
        <f>IF([1]Sheet1!CG215="","",[1]Sheet1!CG215)</f>
        <v/>
      </c>
      <c r="CG215" t="str">
        <f>IF([1]Sheet1!CH215="","",[1]Sheet1!CH215)</f>
        <v/>
      </c>
      <c r="CH215" t="str">
        <f>IF([1]Sheet1!CI215="","",[1]Sheet1!CI215)</f>
        <v/>
      </c>
      <c r="CI215" t="str">
        <f>IF([1]Sheet1!CJ215="","",[1]Sheet1!CJ215)</f>
        <v/>
      </c>
      <c r="CJ215" t="str">
        <f>IF([1]Sheet1!CK215="","",[1]Sheet1!CK215)</f>
        <v/>
      </c>
      <c r="CK215" t="str">
        <f>IF([1]Sheet1!CL215="","",[1]Sheet1!CL215)</f>
        <v/>
      </c>
      <c r="CL215" t="str">
        <f>IF([1]Sheet1!CM215="","",[1]Sheet1!CM215)</f>
        <v/>
      </c>
      <c r="CM215" t="str">
        <f>IF([1]Sheet1!CN215="","",[1]Sheet1!CN215)</f>
        <v/>
      </c>
      <c r="CN215" t="str">
        <f>IF([1]Sheet1!CO215="","",[1]Sheet1!CO215)</f>
        <v/>
      </c>
      <c r="CO215" t="str">
        <f>IF([1]Sheet1!CP215="","",[1]Sheet1!CP215)</f>
        <v/>
      </c>
      <c r="CP215" t="str">
        <f>IF([1]Sheet1!CQ215="","",[1]Sheet1!CQ215)</f>
        <v/>
      </c>
      <c r="CQ215" t="str">
        <f>IF([1]Sheet1!CR215="","",[1]Sheet1!CR215)</f>
        <v/>
      </c>
      <c r="CR215" t="str">
        <f>IF([1]Sheet1!CS215="","",[1]Sheet1!CS215)</f>
        <v/>
      </c>
      <c r="CS215" t="str">
        <f>IF([1]Sheet1!CT215="","",[1]Sheet1!CT215)</f>
        <v/>
      </c>
      <c r="CT215" t="str">
        <f>IF([1]Sheet1!CU215="","",[1]Sheet1!CU215)</f>
        <v/>
      </c>
      <c r="CU215" t="str">
        <f>IF([1]Sheet1!CV215="","",[1]Sheet1!CV215)</f>
        <v/>
      </c>
      <c r="CV215" t="str">
        <f>IF([1]Sheet1!CW215="","",[1]Sheet1!CW215)</f>
        <v/>
      </c>
      <c r="CW215" t="str">
        <f>IF([1]Sheet1!CX215="","",[1]Sheet1!CX215)</f>
        <v/>
      </c>
      <c r="CX215" t="str">
        <f>IF([1]Sheet1!CY215="","",[1]Sheet1!CY215)</f>
        <v/>
      </c>
      <c r="CY215" t="str">
        <f>IF([1]Sheet1!CZ215="","",[1]Sheet1!CZ215)</f>
        <v/>
      </c>
      <c r="CZ215" t="str">
        <f>IF([1]Sheet1!DA215="","",[1]Sheet1!DA215)</f>
        <v/>
      </c>
      <c r="DA215" t="str">
        <f>IF([1]Sheet1!DB215="","",[1]Sheet1!DB215)</f>
        <v/>
      </c>
      <c r="DB215" t="str">
        <f>IF([1]Sheet1!DC215="","",[1]Sheet1!DC215)</f>
        <v/>
      </c>
      <c r="DC215" t="str">
        <f t="shared" si="12"/>
        <v/>
      </c>
      <c r="DD215" t="str">
        <f t="shared" si="13"/>
        <v/>
      </c>
      <c r="DE215" t="str">
        <f t="shared" si="14"/>
        <v/>
      </c>
      <c r="DF215" t="str">
        <f t="shared" si="15"/>
        <v/>
      </c>
      <c r="DG215" t="str">
        <f>IF([1]Sheet1!DH215="","",[1]Sheet1!DH215)</f>
        <v/>
      </c>
    </row>
    <row r="216" spans="1:111" x14ac:dyDescent="0.25">
      <c r="A216" t="str">
        <f>IF([1]Sheet1!B216="","",[1]Sheet1!B216)</f>
        <v/>
      </c>
      <c r="B216" t="str">
        <f>IF([1]Sheet1!C216="","",[1]Sheet1!C216)</f>
        <v/>
      </c>
      <c r="C216" t="str">
        <f>IF([1]Sheet1!D216="","",[1]Sheet1!D216)</f>
        <v/>
      </c>
      <c r="D216" t="str">
        <f>IF([1]Sheet1!E216="","",[1]Sheet1!E216)</f>
        <v/>
      </c>
      <c r="E216" t="str">
        <f>IF([1]Sheet1!F216="","",[1]Sheet1!F216)</f>
        <v/>
      </c>
      <c r="F216" t="str">
        <f>IF([1]Sheet1!G216="","",[1]Sheet1!G216)</f>
        <v/>
      </c>
      <c r="G216" t="str">
        <f>IF([1]Sheet1!H216="","",[1]Sheet1!H216)</f>
        <v/>
      </c>
      <c r="H216" t="str">
        <f>IF([1]Sheet1!I216="","",[1]Sheet1!I216)</f>
        <v/>
      </c>
      <c r="I216" t="str">
        <f>IF([1]Sheet1!J216="","",[1]Sheet1!J216)</f>
        <v/>
      </c>
      <c r="J216" t="str">
        <f>IF([1]Sheet1!K216="","",[1]Sheet1!K216)</f>
        <v/>
      </c>
      <c r="K216" t="str">
        <f>IF([1]Sheet1!L216="","",[1]Sheet1!L216)</f>
        <v/>
      </c>
      <c r="L216" t="str">
        <f>IF([1]Sheet1!M216="","",[1]Sheet1!M216)</f>
        <v/>
      </c>
      <c r="M216" t="str">
        <f>IF([1]Sheet1!N216="","",[1]Sheet1!N216)</f>
        <v/>
      </c>
      <c r="N216" t="str">
        <f>IF([1]Sheet1!O216="","",[1]Sheet1!O216)</f>
        <v/>
      </c>
      <c r="O216" t="str">
        <f>IF([1]Sheet1!P216="","",[1]Sheet1!P216)</f>
        <v/>
      </c>
      <c r="P216" t="str">
        <f>IF([1]Sheet1!Q216="","",[1]Sheet1!Q216)</f>
        <v/>
      </c>
      <c r="Q216" t="str">
        <f>IF([1]Sheet1!R216="","",[1]Sheet1!R216)</f>
        <v/>
      </c>
      <c r="R216" t="str">
        <f>IF([1]Sheet1!S216="","",[1]Sheet1!S216)</f>
        <v/>
      </c>
      <c r="S216" t="str">
        <f>IF([1]Sheet1!T216="","",[1]Sheet1!T216)</f>
        <v/>
      </c>
      <c r="T216" t="str">
        <f>IF([1]Sheet1!U216="","",[1]Sheet1!U216)</f>
        <v/>
      </c>
      <c r="U216" t="str">
        <f>IF([1]Sheet1!V216="","",[1]Sheet1!V216)</f>
        <v/>
      </c>
      <c r="V216" t="str">
        <f>IF([1]Sheet1!W216="","",[1]Sheet1!W216)</f>
        <v/>
      </c>
      <c r="W216" t="str">
        <f>IF([1]Sheet1!X216="","",[1]Sheet1!X216)</f>
        <v/>
      </c>
      <c r="X216" t="str">
        <f>IF([1]Sheet1!Y216="","",[1]Sheet1!Y216)</f>
        <v/>
      </c>
      <c r="Y216" t="str">
        <f>IF([1]Sheet1!Z216="","",[1]Sheet1!Z216)</f>
        <v/>
      </c>
      <c r="Z216" t="str">
        <f>IF([1]Sheet1!AA216="","",[1]Sheet1!AA216)</f>
        <v/>
      </c>
      <c r="AA216" t="str">
        <f>IF([1]Sheet1!AB216="","",[1]Sheet1!AB216)</f>
        <v/>
      </c>
      <c r="AB216" t="str">
        <f>IF([1]Sheet1!AC216="","",[1]Sheet1!AC216)</f>
        <v/>
      </c>
      <c r="AC216" t="str">
        <f>IF([1]Sheet1!AD216="","",[1]Sheet1!AD216)</f>
        <v/>
      </c>
      <c r="AD216" t="str">
        <f>IF([1]Sheet1!AE216="","",[1]Sheet1!AE216)</f>
        <v/>
      </c>
      <c r="AE216" t="str">
        <f>IF([1]Sheet1!AF216="","",[1]Sheet1!AF216)</f>
        <v/>
      </c>
      <c r="AF216" t="str">
        <f>IF([1]Sheet1!AG216="","",[1]Sheet1!AG216)</f>
        <v/>
      </c>
      <c r="AG216" t="str">
        <f>IF([1]Sheet1!AH216="","",[1]Sheet1!AH216)</f>
        <v/>
      </c>
      <c r="AH216" t="str">
        <f>IF([1]Sheet1!AI216="","",[1]Sheet1!AI216)</f>
        <v/>
      </c>
      <c r="AI216" t="str">
        <f>IF([1]Sheet1!AJ216="","",[1]Sheet1!AJ216)</f>
        <v/>
      </c>
      <c r="AJ216" t="str">
        <f>IF([1]Sheet1!AK216="","",[1]Sheet1!AK216)</f>
        <v/>
      </c>
      <c r="AK216" t="str">
        <f>IF([1]Sheet1!AL216="","",[1]Sheet1!AL216)</f>
        <v/>
      </c>
      <c r="AL216" t="str">
        <f>IF([1]Sheet1!AM216="","",[1]Sheet1!AM216)</f>
        <v/>
      </c>
      <c r="AM216" t="str">
        <f>IF([1]Sheet1!AN216="","",[1]Sheet1!AN216)</f>
        <v/>
      </c>
      <c r="AN216" t="str">
        <f>IF([1]Sheet1!AO216="","",[1]Sheet1!AO216)</f>
        <v/>
      </c>
      <c r="AO216" t="str">
        <f>IF([1]Sheet1!AP216="","",[1]Sheet1!AP216)</f>
        <v/>
      </c>
      <c r="AP216" t="str">
        <f>IF([1]Sheet1!AQ216="","",[1]Sheet1!AQ216)</f>
        <v/>
      </c>
      <c r="AQ216" t="str">
        <f>IF([1]Sheet1!AR216="","",[1]Sheet1!AR216)</f>
        <v/>
      </c>
      <c r="AR216" t="str">
        <f>IF([1]Sheet1!AS216="","",[1]Sheet1!AS216)</f>
        <v/>
      </c>
      <c r="AS216" t="str">
        <f>IF([1]Sheet1!AT216="","",[1]Sheet1!AT216)</f>
        <v/>
      </c>
      <c r="AT216" t="str">
        <f>IF([1]Sheet1!AU216="","",[1]Sheet1!AU216)</f>
        <v/>
      </c>
      <c r="AU216" t="str">
        <f>IF([1]Sheet1!AV216="","",[1]Sheet1!AV216)</f>
        <v/>
      </c>
      <c r="AV216" t="str">
        <f>IF([1]Sheet1!AW216="","",[1]Sheet1!AW216)</f>
        <v/>
      </c>
      <c r="AW216" t="str">
        <f>IF([1]Sheet1!AX216="","",[1]Sheet1!AX216)</f>
        <v/>
      </c>
      <c r="AX216" t="str">
        <f>IF([1]Sheet1!AY216="","",[1]Sheet1!AY216)</f>
        <v/>
      </c>
      <c r="AY216" t="str">
        <f>IF([1]Sheet1!AZ216="","",[1]Sheet1!AZ216)</f>
        <v/>
      </c>
      <c r="AZ216" t="str">
        <f>IF([1]Sheet1!BA216="","",[1]Sheet1!BA216)</f>
        <v/>
      </c>
      <c r="BA216" t="str">
        <f>IF([1]Sheet1!BB216="","",[1]Sheet1!BB216)</f>
        <v/>
      </c>
      <c r="BB216" t="str">
        <f>IF([1]Sheet1!BC216="","",[1]Sheet1!BC216)</f>
        <v/>
      </c>
      <c r="BC216" t="str">
        <f>IF([1]Sheet1!BD216="","",[1]Sheet1!BD216)</f>
        <v/>
      </c>
      <c r="BD216" t="str">
        <f>IF([1]Sheet1!BE216="","",[1]Sheet1!BE216)</f>
        <v/>
      </c>
      <c r="BE216" t="str">
        <f>IF([1]Sheet1!BF216="","",[1]Sheet1!BF216)</f>
        <v/>
      </c>
      <c r="BF216" t="str">
        <f>IF([1]Sheet1!BG216="","",[1]Sheet1!BG216)</f>
        <v/>
      </c>
      <c r="BG216" t="str">
        <f>IF([1]Sheet1!BH216="","",[1]Sheet1!BH216)</f>
        <v/>
      </c>
      <c r="BH216" t="str">
        <f>IF([1]Sheet1!BI216="","",[1]Sheet1!BI216)</f>
        <v/>
      </c>
      <c r="BI216" t="str">
        <f>IF([1]Sheet1!BJ216="","",[1]Sheet1!BJ216)</f>
        <v/>
      </c>
      <c r="BJ216" t="str">
        <f>IF([1]Sheet1!BK216="","",[1]Sheet1!BK216)</f>
        <v/>
      </c>
      <c r="BK216" t="str">
        <f>IF([1]Sheet1!BL216="","",[1]Sheet1!BL216)</f>
        <v/>
      </c>
      <c r="BL216" t="str">
        <f>IF([1]Sheet1!BM216="","",[1]Sheet1!BM216)</f>
        <v/>
      </c>
      <c r="BM216" t="str">
        <f>IF([1]Sheet1!BN216="","",[1]Sheet1!BN216)</f>
        <v/>
      </c>
      <c r="BN216" t="str">
        <f>IF([1]Sheet1!BO216="","",[1]Sheet1!BO216)</f>
        <v/>
      </c>
      <c r="BO216" t="str">
        <f>IF([1]Sheet1!BP216="","",[1]Sheet1!BP216)</f>
        <v/>
      </c>
      <c r="BP216" t="str">
        <f>IF([1]Sheet1!BQ216="","",[1]Sheet1!BQ216)</f>
        <v/>
      </c>
      <c r="BQ216" t="str">
        <f>IF([1]Sheet1!BR216="","",[1]Sheet1!BR216)</f>
        <v/>
      </c>
      <c r="BR216" t="str">
        <f>IF([1]Sheet1!BS216="","",[1]Sheet1!BS216)</f>
        <v/>
      </c>
      <c r="BS216" t="str">
        <f>IF([1]Sheet1!BT216="","",[1]Sheet1!BT216)</f>
        <v/>
      </c>
      <c r="BT216" t="str">
        <f>IF([1]Sheet1!BU216="","",[1]Sheet1!BU216)</f>
        <v/>
      </c>
      <c r="BU216" t="str">
        <f>IF([1]Sheet1!BV216="","",[1]Sheet1!BV216)</f>
        <v/>
      </c>
      <c r="BV216" t="str">
        <f>IF([1]Sheet1!BW216="","",[1]Sheet1!BW216)</f>
        <v/>
      </c>
      <c r="BW216" t="str">
        <f>IF([1]Sheet1!BX216="","",[1]Sheet1!BX216)</f>
        <v/>
      </c>
      <c r="BX216" t="str">
        <f>IF([1]Sheet1!BY216="","",[1]Sheet1!BY216)</f>
        <v/>
      </c>
      <c r="BY216" t="str">
        <f>IF([1]Sheet1!BZ216="","",[1]Sheet1!BZ216)</f>
        <v/>
      </c>
      <c r="BZ216" t="str">
        <f>IF([1]Sheet1!CA216="","",[1]Sheet1!CA216)</f>
        <v/>
      </c>
      <c r="CA216" t="str">
        <f>IF([1]Sheet1!CB216="","",[1]Sheet1!CB216)</f>
        <v/>
      </c>
      <c r="CB216" t="str">
        <f>IF([1]Sheet1!CC216="","",[1]Sheet1!CC216)</f>
        <v/>
      </c>
      <c r="CC216" t="str">
        <f>IF([1]Sheet1!CD216="","",[1]Sheet1!CD216)</f>
        <v/>
      </c>
      <c r="CD216" t="str">
        <f>IF([1]Sheet1!CE216="","",[1]Sheet1!CE216)</f>
        <v/>
      </c>
      <c r="CE216" t="str">
        <f>IF([1]Sheet1!CF216="","",[1]Sheet1!CF216)</f>
        <v/>
      </c>
      <c r="CF216" t="str">
        <f>IF([1]Sheet1!CG216="","",[1]Sheet1!CG216)</f>
        <v/>
      </c>
      <c r="CG216" t="str">
        <f>IF([1]Sheet1!CH216="","",[1]Sheet1!CH216)</f>
        <v/>
      </c>
      <c r="CH216" t="str">
        <f>IF([1]Sheet1!CI216="","",[1]Sheet1!CI216)</f>
        <v/>
      </c>
      <c r="CI216" t="str">
        <f>IF([1]Sheet1!CJ216="","",[1]Sheet1!CJ216)</f>
        <v/>
      </c>
      <c r="CJ216" t="str">
        <f>IF([1]Sheet1!CK216="","",[1]Sheet1!CK216)</f>
        <v/>
      </c>
      <c r="CK216" t="str">
        <f>IF([1]Sheet1!CL216="","",[1]Sheet1!CL216)</f>
        <v/>
      </c>
      <c r="CL216" t="str">
        <f>IF([1]Sheet1!CM216="","",[1]Sheet1!CM216)</f>
        <v/>
      </c>
      <c r="CM216" t="str">
        <f>IF([1]Sheet1!CN216="","",[1]Sheet1!CN216)</f>
        <v/>
      </c>
      <c r="CN216" t="str">
        <f>IF([1]Sheet1!CO216="","",[1]Sheet1!CO216)</f>
        <v/>
      </c>
      <c r="CO216" t="str">
        <f>IF([1]Sheet1!CP216="","",[1]Sheet1!CP216)</f>
        <v/>
      </c>
      <c r="CP216" t="str">
        <f>IF([1]Sheet1!CQ216="","",[1]Sheet1!CQ216)</f>
        <v/>
      </c>
      <c r="CQ216" t="str">
        <f>IF([1]Sheet1!CR216="","",[1]Sheet1!CR216)</f>
        <v/>
      </c>
      <c r="CR216" t="str">
        <f>IF([1]Sheet1!CS216="","",[1]Sheet1!CS216)</f>
        <v/>
      </c>
      <c r="CS216" t="str">
        <f>IF([1]Sheet1!CT216="","",[1]Sheet1!CT216)</f>
        <v/>
      </c>
      <c r="CT216" t="str">
        <f>IF([1]Sheet1!CU216="","",[1]Sheet1!CU216)</f>
        <v/>
      </c>
      <c r="CU216" t="str">
        <f>IF([1]Sheet1!CV216="","",[1]Sheet1!CV216)</f>
        <v/>
      </c>
      <c r="CV216" t="str">
        <f>IF([1]Sheet1!CW216="","",[1]Sheet1!CW216)</f>
        <v/>
      </c>
      <c r="CW216" t="str">
        <f>IF([1]Sheet1!CX216="","",[1]Sheet1!CX216)</f>
        <v/>
      </c>
      <c r="CX216" t="str">
        <f>IF([1]Sheet1!CY216="","",[1]Sheet1!CY216)</f>
        <v/>
      </c>
      <c r="CY216" t="str">
        <f>IF([1]Sheet1!CZ216="","",[1]Sheet1!CZ216)</f>
        <v/>
      </c>
      <c r="CZ216" t="str">
        <f>IF([1]Sheet1!DA216="","",[1]Sheet1!DA216)</f>
        <v/>
      </c>
      <c r="DA216" t="str">
        <f>IF([1]Sheet1!DB216="","",[1]Sheet1!DB216)</f>
        <v/>
      </c>
      <c r="DB216" t="str">
        <f>IF([1]Sheet1!DC216="","",[1]Sheet1!DC216)</f>
        <v/>
      </c>
      <c r="DC216" t="str">
        <f t="shared" si="12"/>
        <v/>
      </c>
      <c r="DD216" t="str">
        <f t="shared" si="13"/>
        <v/>
      </c>
      <c r="DE216" t="str">
        <f t="shared" si="14"/>
        <v/>
      </c>
      <c r="DF216" t="str">
        <f t="shared" si="15"/>
        <v/>
      </c>
      <c r="DG216" t="str">
        <f>IF([1]Sheet1!DH216="","",[1]Sheet1!DH216)</f>
        <v/>
      </c>
    </row>
    <row r="217" spans="1:111" x14ac:dyDescent="0.25">
      <c r="A217" t="str">
        <f>IF([1]Sheet1!B217="","",[1]Sheet1!B217)</f>
        <v/>
      </c>
      <c r="B217" t="str">
        <f>IF([1]Sheet1!C217="","",[1]Sheet1!C217)</f>
        <v/>
      </c>
      <c r="C217" t="str">
        <f>IF([1]Sheet1!D217="","",[1]Sheet1!D217)</f>
        <v/>
      </c>
      <c r="D217" t="str">
        <f>IF([1]Sheet1!E217="","",[1]Sheet1!E217)</f>
        <v/>
      </c>
      <c r="E217" t="str">
        <f>IF([1]Sheet1!F217="","",[1]Sheet1!F217)</f>
        <v/>
      </c>
      <c r="F217" t="str">
        <f>IF([1]Sheet1!G217="","",[1]Sheet1!G217)</f>
        <v/>
      </c>
      <c r="G217" t="str">
        <f>IF([1]Sheet1!H217="","",[1]Sheet1!H217)</f>
        <v/>
      </c>
      <c r="H217" t="str">
        <f>IF([1]Sheet1!I217="","",[1]Sheet1!I217)</f>
        <v/>
      </c>
      <c r="I217" t="str">
        <f>IF([1]Sheet1!J217="","",[1]Sheet1!J217)</f>
        <v/>
      </c>
      <c r="J217" t="str">
        <f>IF([1]Sheet1!K217="","",[1]Sheet1!K217)</f>
        <v/>
      </c>
      <c r="K217" t="str">
        <f>IF([1]Sheet1!L217="","",[1]Sheet1!L217)</f>
        <v/>
      </c>
      <c r="L217" t="str">
        <f>IF([1]Sheet1!M217="","",[1]Sheet1!M217)</f>
        <v/>
      </c>
      <c r="M217" t="str">
        <f>IF([1]Sheet1!N217="","",[1]Sheet1!N217)</f>
        <v/>
      </c>
      <c r="N217" t="str">
        <f>IF([1]Sheet1!O217="","",[1]Sheet1!O217)</f>
        <v/>
      </c>
      <c r="O217" t="str">
        <f>IF([1]Sheet1!P217="","",[1]Sheet1!P217)</f>
        <v/>
      </c>
      <c r="P217" t="str">
        <f>IF([1]Sheet1!Q217="","",[1]Sheet1!Q217)</f>
        <v/>
      </c>
      <c r="Q217" t="str">
        <f>IF([1]Sheet1!R217="","",[1]Sheet1!R217)</f>
        <v/>
      </c>
      <c r="R217" t="str">
        <f>IF([1]Sheet1!S217="","",[1]Sheet1!S217)</f>
        <v/>
      </c>
      <c r="S217" t="str">
        <f>IF([1]Sheet1!T217="","",[1]Sheet1!T217)</f>
        <v/>
      </c>
      <c r="T217" t="str">
        <f>IF([1]Sheet1!U217="","",[1]Sheet1!U217)</f>
        <v/>
      </c>
      <c r="U217" t="str">
        <f>IF([1]Sheet1!V217="","",[1]Sheet1!V217)</f>
        <v/>
      </c>
      <c r="V217" t="str">
        <f>IF([1]Sheet1!W217="","",[1]Sheet1!W217)</f>
        <v/>
      </c>
      <c r="W217" t="str">
        <f>IF([1]Sheet1!X217="","",[1]Sheet1!X217)</f>
        <v/>
      </c>
      <c r="X217" t="str">
        <f>IF([1]Sheet1!Y217="","",[1]Sheet1!Y217)</f>
        <v/>
      </c>
      <c r="Y217" t="str">
        <f>IF([1]Sheet1!Z217="","",[1]Sheet1!Z217)</f>
        <v/>
      </c>
      <c r="Z217" t="str">
        <f>IF([1]Sheet1!AA217="","",[1]Sheet1!AA217)</f>
        <v/>
      </c>
      <c r="AA217" t="str">
        <f>IF([1]Sheet1!AB217="","",[1]Sheet1!AB217)</f>
        <v/>
      </c>
      <c r="AB217" t="str">
        <f>IF([1]Sheet1!AC217="","",[1]Sheet1!AC217)</f>
        <v/>
      </c>
      <c r="AC217" t="str">
        <f>IF([1]Sheet1!AD217="","",[1]Sheet1!AD217)</f>
        <v/>
      </c>
      <c r="AD217" t="str">
        <f>IF([1]Sheet1!AE217="","",[1]Sheet1!AE217)</f>
        <v/>
      </c>
      <c r="AE217" t="str">
        <f>IF([1]Sheet1!AF217="","",[1]Sheet1!AF217)</f>
        <v/>
      </c>
      <c r="AF217" t="str">
        <f>IF([1]Sheet1!AG217="","",[1]Sheet1!AG217)</f>
        <v/>
      </c>
      <c r="AG217" t="str">
        <f>IF([1]Sheet1!AH217="","",[1]Sheet1!AH217)</f>
        <v/>
      </c>
      <c r="AH217" t="str">
        <f>IF([1]Sheet1!AI217="","",[1]Sheet1!AI217)</f>
        <v/>
      </c>
      <c r="AI217" t="str">
        <f>IF([1]Sheet1!AJ217="","",[1]Sheet1!AJ217)</f>
        <v/>
      </c>
      <c r="AJ217" t="str">
        <f>IF([1]Sheet1!AK217="","",[1]Sheet1!AK217)</f>
        <v/>
      </c>
      <c r="AK217" t="str">
        <f>IF([1]Sheet1!AL217="","",[1]Sheet1!AL217)</f>
        <v/>
      </c>
      <c r="AL217" t="str">
        <f>IF([1]Sheet1!AM217="","",[1]Sheet1!AM217)</f>
        <v/>
      </c>
      <c r="AM217" t="str">
        <f>IF([1]Sheet1!AN217="","",[1]Sheet1!AN217)</f>
        <v/>
      </c>
      <c r="AN217" t="str">
        <f>IF([1]Sheet1!AO217="","",[1]Sheet1!AO217)</f>
        <v/>
      </c>
      <c r="AO217" t="str">
        <f>IF([1]Sheet1!AP217="","",[1]Sheet1!AP217)</f>
        <v/>
      </c>
      <c r="AP217" t="str">
        <f>IF([1]Sheet1!AQ217="","",[1]Sheet1!AQ217)</f>
        <v/>
      </c>
      <c r="AQ217" t="str">
        <f>IF([1]Sheet1!AR217="","",[1]Sheet1!AR217)</f>
        <v/>
      </c>
      <c r="AR217" t="str">
        <f>IF([1]Sheet1!AS217="","",[1]Sheet1!AS217)</f>
        <v/>
      </c>
      <c r="AS217" t="str">
        <f>IF([1]Sheet1!AT217="","",[1]Sheet1!AT217)</f>
        <v/>
      </c>
      <c r="AT217" t="str">
        <f>IF([1]Sheet1!AU217="","",[1]Sheet1!AU217)</f>
        <v/>
      </c>
      <c r="AU217" t="str">
        <f>IF([1]Sheet1!AV217="","",[1]Sheet1!AV217)</f>
        <v/>
      </c>
      <c r="AV217" t="str">
        <f>IF([1]Sheet1!AW217="","",[1]Sheet1!AW217)</f>
        <v/>
      </c>
      <c r="AW217" t="str">
        <f>IF([1]Sheet1!AX217="","",[1]Sheet1!AX217)</f>
        <v/>
      </c>
      <c r="AX217" t="str">
        <f>IF([1]Sheet1!AY217="","",[1]Sheet1!AY217)</f>
        <v/>
      </c>
      <c r="AY217" t="str">
        <f>IF([1]Sheet1!AZ217="","",[1]Sheet1!AZ217)</f>
        <v/>
      </c>
      <c r="AZ217" t="str">
        <f>IF([1]Sheet1!BA217="","",[1]Sheet1!BA217)</f>
        <v/>
      </c>
      <c r="BA217" t="str">
        <f>IF([1]Sheet1!BB217="","",[1]Sheet1!BB217)</f>
        <v/>
      </c>
      <c r="BB217" t="str">
        <f>IF([1]Sheet1!BC217="","",[1]Sheet1!BC217)</f>
        <v/>
      </c>
      <c r="BC217" t="str">
        <f>IF([1]Sheet1!BD217="","",[1]Sheet1!BD217)</f>
        <v/>
      </c>
      <c r="BD217" t="str">
        <f>IF([1]Sheet1!BE217="","",[1]Sheet1!BE217)</f>
        <v/>
      </c>
      <c r="BE217" t="str">
        <f>IF([1]Sheet1!BF217="","",[1]Sheet1!BF217)</f>
        <v/>
      </c>
      <c r="BF217" t="str">
        <f>IF([1]Sheet1!BG217="","",[1]Sheet1!BG217)</f>
        <v/>
      </c>
      <c r="BG217" t="str">
        <f>IF([1]Sheet1!BH217="","",[1]Sheet1!BH217)</f>
        <v/>
      </c>
      <c r="BH217" t="str">
        <f>IF([1]Sheet1!BI217="","",[1]Sheet1!BI217)</f>
        <v/>
      </c>
      <c r="BI217" t="str">
        <f>IF([1]Sheet1!BJ217="","",[1]Sheet1!BJ217)</f>
        <v/>
      </c>
      <c r="BJ217" t="str">
        <f>IF([1]Sheet1!BK217="","",[1]Sheet1!BK217)</f>
        <v/>
      </c>
      <c r="BK217" t="str">
        <f>IF([1]Sheet1!BL217="","",[1]Sheet1!BL217)</f>
        <v/>
      </c>
      <c r="BL217" t="str">
        <f>IF([1]Sheet1!BM217="","",[1]Sheet1!BM217)</f>
        <v/>
      </c>
      <c r="BM217" t="str">
        <f>IF([1]Sheet1!BN217="","",[1]Sheet1!BN217)</f>
        <v/>
      </c>
      <c r="BN217" t="str">
        <f>IF([1]Sheet1!BO217="","",[1]Sheet1!BO217)</f>
        <v/>
      </c>
      <c r="BO217" t="str">
        <f>IF([1]Sheet1!BP217="","",[1]Sheet1!BP217)</f>
        <v/>
      </c>
      <c r="BP217" t="str">
        <f>IF([1]Sheet1!BQ217="","",[1]Sheet1!BQ217)</f>
        <v/>
      </c>
      <c r="BQ217" t="str">
        <f>IF([1]Sheet1!BR217="","",[1]Sheet1!BR217)</f>
        <v/>
      </c>
      <c r="BR217" t="str">
        <f>IF([1]Sheet1!BS217="","",[1]Sheet1!BS217)</f>
        <v/>
      </c>
      <c r="BS217" t="str">
        <f>IF([1]Sheet1!BT217="","",[1]Sheet1!BT217)</f>
        <v/>
      </c>
      <c r="BT217" t="str">
        <f>IF([1]Sheet1!BU217="","",[1]Sheet1!BU217)</f>
        <v/>
      </c>
      <c r="BU217" t="str">
        <f>IF([1]Sheet1!BV217="","",[1]Sheet1!BV217)</f>
        <v/>
      </c>
      <c r="BV217" t="str">
        <f>IF([1]Sheet1!BW217="","",[1]Sheet1!BW217)</f>
        <v/>
      </c>
      <c r="BW217" t="str">
        <f>IF([1]Sheet1!BX217="","",[1]Sheet1!BX217)</f>
        <v/>
      </c>
      <c r="BX217" t="str">
        <f>IF([1]Sheet1!BY217="","",[1]Sheet1!BY217)</f>
        <v/>
      </c>
      <c r="BY217" t="str">
        <f>IF([1]Sheet1!BZ217="","",[1]Sheet1!BZ217)</f>
        <v/>
      </c>
      <c r="BZ217" t="str">
        <f>IF([1]Sheet1!CA217="","",[1]Sheet1!CA217)</f>
        <v/>
      </c>
      <c r="CA217" t="str">
        <f>IF([1]Sheet1!CB217="","",[1]Sheet1!CB217)</f>
        <v/>
      </c>
      <c r="CB217" t="str">
        <f>IF([1]Sheet1!CC217="","",[1]Sheet1!CC217)</f>
        <v/>
      </c>
      <c r="CC217" t="str">
        <f>IF([1]Sheet1!CD217="","",[1]Sheet1!CD217)</f>
        <v/>
      </c>
      <c r="CD217" t="str">
        <f>IF([1]Sheet1!CE217="","",[1]Sheet1!CE217)</f>
        <v/>
      </c>
      <c r="CE217" t="str">
        <f>IF([1]Sheet1!CF217="","",[1]Sheet1!CF217)</f>
        <v/>
      </c>
      <c r="CF217" t="str">
        <f>IF([1]Sheet1!CG217="","",[1]Sheet1!CG217)</f>
        <v/>
      </c>
      <c r="CG217" t="str">
        <f>IF([1]Sheet1!CH217="","",[1]Sheet1!CH217)</f>
        <v/>
      </c>
      <c r="CH217" t="str">
        <f>IF([1]Sheet1!CI217="","",[1]Sheet1!CI217)</f>
        <v/>
      </c>
      <c r="CI217" t="str">
        <f>IF([1]Sheet1!CJ217="","",[1]Sheet1!CJ217)</f>
        <v/>
      </c>
      <c r="CJ217" t="str">
        <f>IF([1]Sheet1!CK217="","",[1]Sheet1!CK217)</f>
        <v/>
      </c>
      <c r="CK217" t="str">
        <f>IF([1]Sheet1!CL217="","",[1]Sheet1!CL217)</f>
        <v/>
      </c>
      <c r="CL217" t="str">
        <f>IF([1]Sheet1!CM217="","",[1]Sheet1!CM217)</f>
        <v/>
      </c>
      <c r="CM217" t="str">
        <f>IF([1]Sheet1!CN217="","",[1]Sheet1!CN217)</f>
        <v/>
      </c>
      <c r="CN217" t="str">
        <f>IF([1]Sheet1!CO217="","",[1]Sheet1!CO217)</f>
        <v/>
      </c>
      <c r="CO217" t="str">
        <f>IF([1]Sheet1!CP217="","",[1]Sheet1!CP217)</f>
        <v/>
      </c>
      <c r="CP217" t="str">
        <f>IF([1]Sheet1!CQ217="","",[1]Sheet1!CQ217)</f>
        <v/>
      </c>
      <c r="CQ217" t="str">
        <f>IF([1]Sheet1!CR217="","",[1]Sheet1!CR217)</f>
        <v/>
      </c>
      <c r="CR217" t="str">
        <f>IF([1]Sheet1!CS217="","",[1]Sheet1!CS217)</f>
        <v/>
      </c>
      <c r="CS217" t="str">
        <f>IF([1]Sheet1!CT217="","",[1]Sheet1!CT217)</f>
        <v/>
      </c>
      <c r="CT217" t="str">
        <f>IF([1]Sheet1!CU217="","",[1]Sheet1!CU217)</f>
        <v/>
      </c>
      <c r="CU217" t="str">
        <f>IF([1]Sheet1!CV217="","",[1]Sheet1!CV217)</f>
        <v/>
      </c>
      <c r="CV217" t="str">
        <f>IF([1]Sheet1!CW217="","",[1]Sheet1!CW217)</f>
        <v/>
      </c>
      <c r="CW217" t="str">
        <f>IF([1]Sheet1!CX217="","",[1]Sheet1!CX217)</f>
        <v/>
      </c>
      <c r="CX217" t="str">
        <f>IF([1]Sheet1!CY217="","",[1]Sheet1!CY217)</f>
        <v/>
      </c>
      <c r="CY217" t="str">
        <f>IF([1]Sheet1!CZ217="","",[1]Sheet1!CZ217)</f>
        <v/>
      </c>
      <c r="CZ217" t="str">
        <f>IF([1]Sheet1!DA217="","",[1]Sheet1!DA217)</f>
        <v/>
      </c>
      <c r="DA217" t="str">
        <f>IF([1]Sheet1!DB217="","",[1]Sheet1!DB217)</f>
        <v/>
      </c>
      <c r="DB217" t="str">
        <f>IF([1]Sheet1!DC217="","",[1]Sheet1!DC217)</f>
        <v/>
      </c>
      <c r="DC217" t="str">
        <f t="shared" si="12"/>
        <v/>
      </c>
      <c r="DD217" t="str">
        <f t="shared" si="13"/>
        <v/>
      </c>
      <c r="DE217" t="str">
        <f t="shared" si="14"/>
        <v/>
      </c>
      <c r="DF217" t="str">
        <f t="shared" si="15"/>
        <v/>
      </c>
      <c r="DG217" t="str">
        <f>IF([1]Sheet1!DH217="","",[1]Sheet1!DH217)</f>
        <v/>
      </c>
    </row>
    <row r="218" spans="1:111" x14ac:dyDescent="0.25">
      <c r="A218" t="str">
        <f>IF([1]Sheet1!B218="","",[1]Sheet1!B218)</f>
        <v/>
      </c>
      <c r="B218" t="str">
        <f>IF([1]Sheet1!C218="","",[1]Sheet1!C218)</f>
        <v/>
      </c>
      <c r="C218" t="str">
        <f>IF([1]Sheet1!D218="","",[1]Sheet1!D218)</f>
        <v/>
      </c>
      <c r="D218" t="str">
        <f>IF([1]Sheet1!E218="","",[1]Sheet1!E218)</f>
        <v/>
      </c>
      <c r="E218" t="str">
        <f>IF([1]Sheet1!F218="","",[1]Sheet1!F218)</f>
        <v/>
      </c>
      <c r="F218" t="str">
        <f>IF([1]Sheet1!G218="","",[1]Sheet1!G218)</f>
        <v/>
      </c>
      <c r="G218" t="str">
        <f>IF([1]Sheet1!H218="","",[1]Sheet1!H218)</f>
        <v/>
      </c>
      <c r="H218" t="str">
        <f>IF([1]Sheet1!I218="","",[1]Sheet1!I218)</f>
        <v/>
      </c>
      <c r="I218" t="str">
        <f>IF([1]Sheet1!J218="","",[1]Sheet1!J218)</f>
        <v/>
      </c>
      <c r="J218" t="str">
        <f>IF([1]Sheet1!K218="","",[1]Sheet1!K218)</f>
        <v/>
      </c>
      <c r="K218" t="str">
        <f>IF([1]Sheet1!L218="","",[1]Sheet1!L218)</f>
        <v/>
      </c>
      <c r="L218" t="str">
        <f>IF([1]Sheet1!M218="","",[1]Sheet1!M218)</f>
        <v/>
      </c>
      <c r="M218" t="str">
        <f>IF([1]Sheet1!N218="","",[1]Sheet1!N218)</f>
        <v/>
      </c>
      <c r="N218" t="str">
        <f>IF([1]Sheet1!O218="","",[1]Sheet1!O218)</f>
        <v/>
      </c>
      <c r="O218" t="str">
        <f>IF([1]Sheet1!P218="","",[1]Sheet1!P218)</f>
        <v/>
      </c>
      <c r="P218" t="str">
        <f>IF([1]Sheet1!Q218="","",[1]Sheet1!Q218)</f>
        <v/>
      </c>
      <c r="Q218" t="str">
        <f>IF([1]Sheet1!R218="","",[1]Sheet1!R218)</f>
        <v/>
      </c>
      <c r="R218" t="str">
        <f>IF([1]Sheet1!S218="","",[1]Sheet1!S218)</f>
        <v/>
      </c>
      <c r="S218" t="str">
        <f>IF([1]Sheet1!T218="","",[1]Sheet1!T218)</f>
        <v/>
      </c>
      <c r="T218" t="str">
        <f>IF([1]Sheet1!U218="","",[1]Sheet1!U218)</f>
        <v/>
      </c>
      <c r="U218" t="str">
        <f>IF([1]Sheet1!V218="","",[1]Sheet1!V218)</f>
        <v/>
      </c>
      <c r="V218" t="str">
        <f>IF([1]Sheet1!W218="","",[1]Sheet1!W218)</f>
        <v/>
      </c>
      <c r="W218" t="str">
        <f>IF([1]Sheet1!X218="","",[1]Sheet1!X218)</f>
        <v/>
      </c>
      <c r="X218" t="str">
        <f>IF([1]Sheet1!Y218="","",[1]Sheet1!Y218)</f>
        <v/>
      </c>
      <c r="Y218" t="str">
        <f>IF([1]Sheet1!Z218="","",[1]Sheet1!Z218)</f>
        <v/>
      </c>
      <c r="Z218" t="str">
        <f>IF([1]Sheet1!AA218="","",[1]Sheet1!AA218)</f>
        <v/>
      </c>
      <c r="AA218" t="str">
        <f>IF([1]Sheet1!AB218="","",[1]Sheet1!AB218)</f>
        <v/>
      </c>
      <c r="AB218" t="str">
        <f>IF([1]Sheet1!AC218="","",[1]Sheet1!AC218)</f>
        <v/>
      </c>
      <c r="AC218" t="str">
        <f>IF([1]Sheet1!AD218="","",[1]Sheet1!AD218)</f>
        <v/>
      </c>
      <c r="AD218" t="str">
        <f>IF([1]Sheet1!AE218="","",[1]Sheet1!AE218)</f>
        <v/>
      </c>
      <c r="AE218" t="str">
        <f>IF([1]Sheet1!AF218="","",[1]Sheet1!AF218)</f>
        <v/>
      </c>
      <c r="AF218" t="str">
        <f>IF([1]Sheet1!AG218="","",[1]Sheet1!AG218)</f>
        <v/>
      </c>
      <c r="AG218" t="str">
        <f>IF([1]Sheet1!AH218="","",[1]Sheet1!AH218)</f>
        <v/>
      </c>
      <c r="AH218" t="str">
        <f>IF([1]Sheet1!AI218="","",[1]Sheet1!AI218)</f>
        <v/>
      </c>
      <c r="AI218" t="str">
        <f>IF([1]Sheet1!AJ218="","",[1]Sheet1!AJ218)</f>
        <v/>
      </c>
      <c r="AJ218" t="str">
        <f>IF([1]Sheet1!AK218="","",[1]Sheet1!AK218)</f>
        <v/>
      </c>
      <c r="AK218" t="str">
        <f>IF([1]Sheet1!AL218="","",[1]Sheet1!AL218)</f>
        <v/>
      </c>
      <c r="AL218" t="str">
        <f>IF([1]Sheet1!AM218="","",[1]Sheet1!AM218)</f>
        <v/>
      </c>
      <c r="AM218" t="str">
        <f>IF([1]Sheet1!AN218="","",[1]Sheet1!AN218)</f>
        <v/>
      </c>
      <c r="AN218" t="str">
        <f>IF([1]Sheet1!AO218="","",[1]Sheet1!AO218)</f>
        <v/>
      </c>
      <c r="AO218" t="str">
        <f>IF([1]Sheet1!AP218="","",[1]Sheet1!AP218)</f>
        <v/>
      </c>
      <c r="AP218" t="str">
        <f>IF([1]Sheet1!AQ218="","",[1]Sheet1!AQ218)</f>
        <v/>
      </c>
      <c r="AQ218" t="str">
        <f>IF([1]Sheet1!AR218="","",[1]Sheet1!AR218)</f>
        <v/>
      </c>
      <c r="AR218" t="str">
        <f>IF([1]Sheet1!AS218="","",[1]Sheet1!AS218)</f>
        <v/>
      </c>
      <c r="AS218" t="str">
        <f>IF([1]Sheet1!AT218="","",[1]Sheet1!AT218)</f>
        <v/>
      </c>
      <c r="AT218" t="str">
        <f>IF([1]Sheet1!AU218="","",[1]Sheet1!AU218)</f>
        <v/>
      </c>
      <c r="AU218" t="str">
        <f>IF([1]Sheet1!AV218="","",[1]Sheet1!AV218)</f>
        <v/>
      </c>
      <c r="AV218" t="str">
        <f>IF([1]Sheet1!AW218="","",[1]Sheet1!AW218)</f>
        <v/>
      </c>
      <c r="AW218" t="str">
        <f>IF([1]Sheet1!AX218="","",[1]Sheet1!AX218)</f>
        <v/>
      </c>
      <c r="AX218" t="str">
        <f>IF([1]Sheet1!AY218="","",[1]Sheet1!AY218)</f>
        <v/>
      </c>
      <c r="AY218" t="str">
        <f>IF([1]Sheet1!AZ218="","",[1]Sheet1!AZ218)</f>
        <v/>
      </c>
      <c r="AZ218" t="str">
        <f>IF([1]Sheet1!BA218="","",[1]Sheet1!BA218)</f>
        <v/>
      </c>
      <c r="BA218" t="str">
        <f>IF([1]Sheet1!BB218="","",[1]Sheet1!BB218)</f>
        <v/>
      </c>
      <c r="BB218" t="str">
        <f>IF([1]Sheet1!BC218="","",[1]Sheet1!BC218)</f>
        <v/>
      </c>
      <c r="BC218" t="str">
        <f>IF([1]Sheet1!BD218="","",[1]Sheet1!BD218)</f>
        <v/>
      </c>
      <c r="BD218" t="str">
        <f>IF([1]Sheet1!BE218="","",[1]Sheet1!BE218)</f>
        <v/>
      </c>
      <c r="BE218" t="str">
        <f>IF([1]Sheet1!BF218="","",[1]Sheet1!BF218)</f>
        <v/>
      </c>
      <c r="BF218" t="str">
        <f>IF([1]Sheet1!BG218="","",[1]Sheet1!BG218)</f>
        <v/>
      </c>
      <c r="BG218" t="str">
        <f>IF([1]Sheet1!BH218="","",[1]Sheet1!BH218)</f>
        <v/>
      </c>
      <c r="BH218" t="str">
        <f>IF([1]Sheet1!BI218="","",[1]Sheet1!BI218)</f>
        <v/>
      </c>
      <c r="BI218" t="str">
        <f>IF([1]Sheet1!BJ218="","",[1]Sheet1!BJ218)</f>
        <v/>
      </c>
      <c r="BJ218" t="str">
        <f>IF([1]Sheet1!BK218="","",[1]Sheet1!BK218)</f>
        <v/>
      </c>
      <c r="BK218" t="str">
        <f>IF([1]Sheet1!BL218="","",[1]Sheet1!BL218)</f>
        <v/>
      </c>
      <c r="BL218" t="str">
        <f>IF([1]Sheet1!BM218="","",[1]Sheet1!BM218)</f>
        <v/>
      </c>
      <c r="BM218" t="str">
        <f>IF([1]Sheet1!BN218="","",[1]Sheet1!BN218)</f>
        <v/>
      </c>
      <c r="BN218" t="str">
        <f>IF([1]Sheet1!BO218="","",[1]Sheet1!BO218)</f>
        <v/>
      </c>
      <c r="BO218" t="str">
        <f>IF([1]Sheet1!BP218="","",[1]Sheet1!BP218)</f>
        <v/>
      </c>
      <c r="BP218" t="str">
        <f>IF([1]Sheet1!BQ218="","",[1]Sheet1!BQ218)</f>
        <v/>
      </c>
      <c r="BQ218" t="str">
        <f>IF([1]Sheet1!BR218="","",[1]Sheet1!BR218)</f>
        <v/>
      </c>
      <c r="BR218" t="str">
        <f>IF([1]Sheet1!BS218="","",[1]Sheet1!BS218)</f>
        <v/>
      </c>
      <c r="BS218" t="str">
        <f>IF([1]Sheet1!BT218="","",[1]Sheet1!BT218)</f>
        <v/>
      </c>
      <c r="BT218" t="str">
        <f>IF([1]Sheet1!BU218="","",[1]Sheet1!BU218)</f>
        <v/>
      </c>
      <c r="BU218" t="str">
        <f>IF([1]Sheet1!BV218="","",[1]Sheet1!BV218)</f>
        <v/>
      </c>
      <c r="BV218" t="str">
        <f>IF([1]Sheet1!BW218="","",[1]Sheet1!BW218)</f>
        <v/>
      </c>
      <c r="BW218" t="str">
        <f>IF([1]Sheet1!BX218="","",[1]Sheet1!BX218)</f>
        <v/>
      </c>
      <c r="BX218" t="str">
        <f>IF([1]Sheet1!BY218="","",[1]Sheet1!BY218)</f>
        <v/>
      </c>
      <c r="BY218" t="str">
        <f>IF([1]Sheet1!BZ218="","",[1]Sheet1!BZ218)</f>
        <v/>
      </c>
      <c r="BZ218" t="str">
        <f>IF([1]Sheet1!CA218="","",[1]Sheet1!CA218)</f>
        <v/>
      </c>
      <c r="CA218" t="str">
        <f>IF([1]Sheet1!CB218="","",[1]Sheet1!CB218)</f>
        <v/>
      </c>
      <c r="CB218" t="str">
        <f>IF([1]Sheet1!CC218="","",[1]Sheet1!CC218)</f>
        <v/>
      </c>
      <c r="CC218" t="str">
        <f>IF([1]Sheet1!CD218="","",[1]Sheet1!CD218)</f>
        <v/>
      </c>
      <c r="CD218" t="str">
        <f>IF([1]Sheet1!CE218="","",[1]Sheet1!CE218)</f>
        <v/>
      </c>
      <c r="CE218" t="str">
        <f>IF([1]Sheet1!CF218="","",[1]Sheet1!CF218)</f>
        <v/>
      </c>
      <c r="CF218" t="str">
        <f>IF([1]Sheet1!CG218="","",[1]Sheet1!CG218)</f>
        <v/>
      </c>
      <c r="CG218" t="str">
        <f>IF([1]Sheet1!CH218="","",[1]Sheet1!CH218)</f>
        <v/>
      </c>
      <c r="CH218" t="str">
        <f>IF([1]Sheet1!CI218="","",[1]Sheet1!CI218)</f>
        <v/>
      </c>
      <c r="CI218" t="str">
        <f>IF([1]Sheet1!CJ218="","",[1]Sheet1!CJ218)</f>
        <v/>
      </c>
      <c r="CJ218" t="str">
        <f>IF([1]Sheet1!CK218="","",[1]Sheet1!CK218)</f>
        <v/>
      </c>
      <c r="CK218" t="str">
        <f>IF([1]Sheet1!CL218="","",[1]Sheet1!CL218)</f>
        <v/>
      </c>
      <c r="CL218" t="str">
        <f>IF([1]Sheet1!CM218="","",[1]Sheet1!CM218)</f>
        <v/>
      </c>
      <c r="CM218" t="str">
        <f>IF([1]Sheet1!CN218="","",[1]Sheet1!CN218)</f>
        <v/>
      </c>
      <c r="CN218" t="str">
        <f>IF([1]Sheet1!CO218="","",[1]Sheet1!CO218)</f>
        <v/>
      </c>
      <c r="CO218" t="str">
        <f>IF([1]Sheet1!CP218="","",[1]Sheet1!CP218)</f>
        <v/>
      </c>
      <c r="CP218" t="str">
        <f>IF([1]Sheet1!CQ218="","",[1]Sheet1!CQ218)</f>
        <v/>
      </c>
      <c r="CQ218" t="str">
        <f>IF([1]Sheet1!CR218="","",[1]Sheet1!CR218)</f>
        <v/>
      </c>
      <c r="CR218" t="str">
        <f>IF([1]Sheet1!CS218="","",[1]Sheet1!CS218)</f>
        <v/>
      </c>
      <c r="CS218" t="str">
        <f>IF([1]Sheet1!CT218="","",[1]Sheet1!CT218)</f>
        <v/>
      </c>
      <c r="CT218" t="str">
        <f>IF([1]Sheet1!CU218="","",[1]Sheet1!CU218)</f>
        <v/>
      </c>
      <c r="CU218" t="str">
        <f>IF([1]Sheet1!CV218="","",[1]Sheet1!CV218)</f>
        <v/>
      </c>
      <c r="CV218" t="str">
        <f>IF([1]Sheet1!CW218="","",[1]Sheet1!CW218)</f>
        <v/>
      </c>
      <c r="CW218" t="str">
        <f>IF([1]Sheet1!CX218="","",[1]Sheet1!CX218)</f>
        <v/>
      </c>
      <c r="CX218" t="str">
        <f>IF([1]Sheet1!CY218="","",[1]Sheet1!CY218)</f>
        <v/>
      </c>
      <c r="CY218" t="str">
        <f>IF([1]Sheet1!CZ218="","",[1]Sheet1!CZ218)</f>
        <v/>
      </c>
      <c r="CZ218" t="str">
        <f>IF([1]Sheet1!DA218="","",[1]Sheet1!DA218)</f>
        <v/>
      </c>
      <c r="DA218" t="str">
        <f>IF([1]Sheet1!DB218="","",[1]Sheet1!DB218)</f>
        <v/>
      </c>
      <c r="DB218" t="str">
        <f>IF([1]Sheet1!DC218="","",[1]Sheet1!DC218)</f>
        <v/>
      </c>
      <c r="DC218" t="str">
        <f t="shared" si="12"/>
        <v/>
      </c>
      <c r="DD218" t="str">
        <f t="shared" si="13"/>
        <v/>
      </c>
      <c r="DE218" t="str">
        <f t="shared" si="14"/>
        <v/>
      </c>
      <c r="DF218" t="str">
        <f t="shared" si="15"/>
        <v/>
      </c>
      <c r="DG218" t="str">
        <f>IF([1]Sheet1!DH218="","",[1]Sheet1!DH218)</f>
        <v/>
      </c>
    </row>
    <row r="219" spans="1:111" x14ac:dyDescent="0.25">
      <c r="A219" t="str">
        <f>IF([1]Sheet1!B219="","",[1]Sheet1!B219)</f>
        <v/>
      </c>
      <c r="B219" t="str">
        <f>IF([1]Sheet1!C219="","",[1]Sheet1!C219)</f>
        <v/>
      </c>
      <c r="C219" t="str">
        <f>IF([1]Sheet1!D219="","",[1]Sheet1!D219)</f>
        <v/>
      </c>
      <c r="D219" t="str">
        <f>IF([1]Sheet1!E219="","",[1]Sheet1!E219)</f>
        <v/>
      </c>
      <c r="E219" t="str">
        <f>IF([1]Sheet1!F219="","",[1]Sheet1!F219)</f>
        <v/>
      </c>
      <c r="F219" t="str">
        <f>IF([1]Sheet1!G219="","",[1]Sheet1!G219)</f>
        <v/>
      </c>
      <c r="G219" t="str">
        <f>IF([1]Sheet1!H219="","",[1]Sheet1!H219)</f>
        <v/>
      </c>
      <c r="H219" t="str">
        <f>IF([1]Sheet1!I219="","",[1]Sheet1!I219)</f>
        <v/>
      </c>
      <c r="I219" t="str">
        <f>IF([1]Sheet1!J219="","",[1]Sheet1!J219)</f>
        <v/>
      </c>
      <c r="J219" t="str">
        <f>IF([1]Sheet1!K219="","",[1]Sheet1!K219)</f>
        <v/>
      </c>
      <c r="K219" t="str">
        <f>IF([1]Sheet1!L219="","",[1]Sheet1!L219)</f>
        <v/>
      </c>
      <c r="L219" t="str">
        <f>IF([1]Sheet1!M219="","",[1]Sheet1!M219)</f>
        <v/>
      </c>
      <c r="M219" t="str">
        <f>IF([1]Sheet1!N219="","",[1]Sheet1!N219)</f>
        <v/>
      </c>
      <c r="N219" t="str">
        <f>IF([1]Sheet1!O219="","",[1]Sheet1!O219)</f>
        <v/>
      </c>
      <c r="O219" t="str">
        <f>IF([1]Sheet1!P219="","",[1]Sheet1!P219)</f>
        <v/>
      </c>
      <c r="P219" t="str">
        <f>IF([1]Sheet1!Q219="","",[1]Sheet1!Q219)</f>
        <v/>
      </c>
      <c r="Q219" t="str">
        <f>IF([1]Sheet1!R219="","",[1]Sheet1!R219)</f>
        <v/>
      </c>
      <c r="R219" t="str">
        <f>IF([1]Sheet1!S219="","",[1]Sheet1!S219)</f>
        <v/>
      </c>
      <c r="S219" t="str">
        <f>IF([1]Sheet1!T219="","",[1]Sheet1!T219)</f>
        <v/>
      </c>
      <c r="T219" t="str">
        <f>IF([1]Sheet1!U219="","",[1]Sheet1!U219)</f>
        <v/>
      </c>
      <c r="U219" t="str">
        <f>IF([1]Sheet1!V219="","",[1]Sheet1!V219)</f>
        <v/>
      </c>
      <c r="V219" t="str">
        <f>IF([1]Sheet1!W219="","",[1]Sheet1!W219)</f>
        <v/>
      </c>
      <c r="W219" t="str">
        <f>IF([1]Sheet1!X219="","",[1]Sheet1!X219)</f>
        <v/>
      </c>
      <c r="X219" t="str">
        <f>IF([1]Sheet1!Y219="","",[1]Sheet1!Y219)</f>
        <v/>
      </c>
      <c r="Y219" t="str">
        <f>IF([1]Sheet1!Z219="","",[1]Sheet1!Z219)</f>
        <v/>
      </c>
      <c r="Z219" t="str">
        <f>IF([1]Sheet1!AA219="","",[1]Sheet1!AA219)</f>
        <v/>
      </c>
      <c r="AA219" t="str">
        <f>IF([1]Sheet1!AB219="","",[1]Sheet1!AB219)</f>
        <v/>
      </c>
      <c r="AB219" t="str">
        <f>IF([1]Sheet1!AC219="","",[1]Sheet1!AC219)</f>
        <v/>
      </c>
      <c r="AC219" t="str">
        <f>IF([1]Sheet1!AD219="","",[1]Sheet1!AD219)</f>
        <v/>
      </c>
      <c r="AD219" t="str">
        <f>IF([1]Sheet1!AE219="","",[1]Sheet1!AE219)</f>
        <v/>
      </c>
      <c r="AE219" t="str">
        <f>IF([1]Sheet1!AF219="","",[1]Sheet1!AF219)</f>
        <v/>
      </c>
      <c r="AF219" t="str">
        <f>IF([1]Sheet1!AG219="","",[1]Sheet1!AG219)</f>
        <v/>
      </c>
      <c r="AG219" t="str">
        <f>IF([1]Sheet1!AH219="","",[1]Sheet1!AH219)</f>
        <v/>
      </c>
      <c r="AH219" t="str">
        <f>IF([1]Sheet1!AI219="","",[1]Sheet1!AI219)</f>
        <v/>
      </c>
      <c r="AI219" t="str">
        <f>IF([1]Sheet1!AJ219="","",[1]Sheet1!AJ219)</f>
        <v/>
      </c>
      <c r="AJ219" t="str">
        <f>IF([1]Sheet1!AK219="","",[1]Sheet1!AK219)</f>
        <v/>
      </c>
      <c r="AK219" t="str">
        <f>IF([1]Sheet1!AL219="","",[1]Sheet1!AL219)</f>
        <v/>
      </c>
      <c r="AL219" t="str">
        <f>IF([1]Sheet1!AM219="","",[1]Sheet1!AM219)</f>
        <v/>
      </c>
      <c r="AM219" t="str">
        <f>IF([1]Sheet1!AN219="","",[1]Sheet1!AN219)</f>
        <v/>
      </c>
      <c r="AN219" t="str">
        <f>IF([1]Sheet1!AO219="","",[1]Sheet1!AO219)</f>
        <v/>
      </c>
      <c r="AO219" t="str">
        <f>IF([1]Sheet1!AP219="","",[1]Sheet1!AP219)</f>
        <v/>
      </c>
      <c r="AP219" t="str">
        <f>IF([1]Sheet1!AQ219="","",[1]Sheet1!AQ219)</f>
        <v/>
      </c>
      <c r="AQ219" t="str">
        <f>IF([1]Sheet1!AR219="","",[1]Sheet1!AR219)</f>
        <v/>
      </c>
      <c r="AR219" t="str">
        <f>IF([1]Sheet1!AS219="","",[1]Sheet1!AS219)</f>
        <v/>
      </c>
      <c r="AS219" t="str">
        <f>IF([1]Sheet1!AT219="","",[1]Sheet1!AT219)</f>
        <v/>
      </c>
      <c r="AT219" t="str">
        <f>IF([1]Sheet1!AU219="","",[1]Sheet1!AU219)</f>
        <v/>
      </c>
      <c r="AU219" t="str">
        <f>IF([1]Sheet1!AV219="","",[1]Sheet1!AV219)</f>
        <v/>
      </c>
      <c r="AV219" t="str">
        <f>IF([1]Sheet1!AW219="","",[1]Sheet1!AW219)</f>
        <v/>
      </c>
      <c r="AW219" t="str">
        <f>IF([1]Sheet1!AX219="","",[1]Sheet1!AX219)</f>
        <v/>
      </c>
      <c r="AX219" t="str">
        <f>IF([1]Sheet1!AY219="","",[1]Sheet1!AY219)</f>
        <v/>
      </c>
      <c r="AY219" t="str">
        <f>IF([1]Sheet1!AZ219="","",[1]Sheet1!AZ219)</f>
        <v/>
      </c>
      <c r="AZ219" t="str">
        <f>IF([1]Sheet1!BA219="","",[1]Sheet1!BA219)</f>
        <v/>
      </c>
      <c r="BA219" t="str">
        <f>IF([1]Sheet1!BB219="","",[1]Sheet1!BB219)</f>
        <v/>
      </c>
      <c r="BB219" t="str">
        <f>IF([1]Sheet1!BC219="","",[1]Sheet1!BC219)</f>
        <v/>
      </c>
      <c r="BC219" t="str">
        <f>IF([1]Sheet1!BD219="","",[1]Sheet1!BD219)</f>
        <v/>
      </c>
      <c r="BD219" t="str">
        <f>IF([1]Sheet1!BE219="","",[1]Sheet1!BE219)</f>
        <v/>
      </c>
      <c r="BE219" t="str">
        <f>IF([1]Sheet1!BF219="","",[1]Sheet1!BF219)</f>
        <v/>
      </c>
      <c r="BF219" t="str">
        <f>IF([1]Sheet1!BG219="","",[1]Sheet1!BG219)</f>
        <v/>
      </c>
      <c r="BG219" t="str">
        <f>IF([1]Sheet1!BH219="","",[1]Sheet1!BH219)</f>
        <v/>
      </c>
      <c r="BH219" t="str">
        <f>IF([1]Sheet1!BI219="","",[1]Sheet1!BI219)</f>
        <v/>
      </c>
      <c r="BI219" t="str">
        <f>IF([1]Sheet1!BJ219="","",[1]Sheet1!BJ219)</f>
        <v/>
      </c>
      <c r="BJ219" t="str">
        <f>IF([1]Sheet1!BK219="","",[1]Sheet1!BK219)</f>
        <v/>
      </c>
      <c r="BK219" t="str">
        <f>IF([1]Sheet1!BL219="","",[1]Sheet1!BL219)</f>
        <v/>
      </c>
      <c r="BL219" t="str">
        <f>IF([1]Sheet1!BM219="","",[1]Sheet1!BM219)</f>
        <v/>
      </c>
      <c r="BM219" t="str">
        <f>IF([1]Sheet1!BN219="","",[1]Sheet1!BN219)</f>
        <v/>
      </c>
      <c r="BN219" t="str">
        <f>IF([1]Sheet1!BO219="","",[1]Sheet1!BO219)</f>
        <v/>
      </c>
      <c r="BO219" t="str">
        <f>IF([1]Sheet1!BP219="","",[1]Sheet1!BP219)</f>
        <v/>
      </c>
      <c r="BP219" t="str">
        <f>IF([1]Sheet1!BQ219="","",[1]Sheet1!BQ219)</f>
        <v/>
      </c>
      <c r="BQ219" t="str">
        <f>IF([1]Sheet1!BR219="","",[1]Sheet1!BR219)</f>
        <v/>
      </c>
      <c r="BR219" t="str">
        <f>IF([1]Sheet1!BS219="","",[1]Sheet1!BS219)</f>
        <v/>
      </c>
      <c r="BS219" t="str">
        <f>IF([1]Sheet1!BT219="","",[1]Sheet1!BT219)</f>
        <v/>
      </c>
      <c r="BT219" t="str">
        <f>IF([1]Sheet1!BU219="","",[1]Sheet1!BU219)</f>
        <v/>
      </c>
      <c r="BU219" t="str">
        <f>IF([1]Sheet1!BV219="","",[1]Sheet1!BV219)</f>
        <v/>
      </c>
      <c r="BV219" t="str">
        <f>IF([1]Sheet1!BW219="","",[1]Sheet1!BW219)</f>
        <v/>
      </c>
      <c r="BW219" t="str">
        <f>IF([1]Sheet1!BX219="","",[1]Sheet1!BX219)</f>
        <v/>
      </c>
      <c r="BX219" t="str">
        <f>IF([1]Sheet1!BY219="","",[1]Sheet1!BY219)</f>
        <v/>
      </c>
      <c r="BY219" t="str">
        <f>IF([1]Sheet1!BZ219="","",[1]Sheet1!BZ219)</f>
        <v/>
      </c>
      <c r="BZ219" t="str">
        <f>IF([1]Sheet1!CA219="","",[1]Sheet1!CA219)</f>
        <v/>
      </c>
      <c r="CA219" t="str">
        <f>IF([1]Sheet1!CB219="","",[1]Sheet1!CB219)</f>
        <v/>
      </c>
      <c r="CB219" t="str">
        <f>IF([1]Sheet1!CC219="","",[1]Sheet1!CC219)</f>
        <v/>
      </c>
      <c r="CC219" t="str">
        <f>IF([1]Sheet1!CD219="","",[1]Sheet1!CD219)</f>
        <v/>
      </c>
      <c r="CD219" t="str">
        <f>IF([1]Sheet1!CE219="","",[1]Sheet1!CE219)</f>
        <v/>
      </c>
      <c r="CE219" t="str">
        <f>IF([1]Sheet1!CF219="","",[1]Sheet1!CF219)</f>
        <v/>
      </c>
      <c r="CF219" t="str">
        <f>IF([1]Sheet1!CG219="","",[1]Sheet1!CG219)</f>
        <v/>
      </c>
      <c r="CG219" t="str">
        <f>IF([1]Sheet1!CH219="","",[1]Sheet1!CH219)</f>
        <v/>
      </c>
      <c r="CH219" t="str">
        <f>IF([1]Sheet1!CI219="","",[1]Sheet1!CI219)</f>
        <v/>
      </c>
      <c r="CI219" t="str">
        <f>IF([1]Sheet1!CJ219="","",[1]Sheet1!CJ219)</f>
        <v/>
      </c>
      <c r="CJ219" t="str">
        <f>IF([1]Sheet1!CK219="","",[1]Sheet1!CK219)</f>
        <v/>
      </c>
      <c r="CK219" t="str">
        <f>IF([1]Sheet1!CL219="","",[1]Sheet1!CL219)</f>
        <v/>
      </c>
      <c r="CL219" t="str">
        <f>IF([1]Sheet1!CM219="","",[1]Sheet1!CM219)</f>
        <v/>
      </c>
      <c r="CM219" t="str">
        <f>IF([1]Sheet1!CN219="","",[1]Sheet1!CN219)</f>
        <v/>
      </c>
      <c r="CN219" t="str">
        <f>IF([1]Sheet1!CO219="","",[1]Sheet1!CO219)</f>
        <v/>
      </c>
      <c r="CO219" t="str">
        <f>IF([1]Sheet1!CP219="","",[1]Sheet1!CP219)</f>
        <v/>
      </c>
      <c r="CP219" t="str">
        <f>IF([1]Sheet1!CQ219="","",[1]Sheet1!CQ219)</f>
        <v/>
      </c>
      <c r="CQ219" t="str">
        <f>IF([1]Sheet1!CR219="","",[1]Sheet1!CR219)</f>
        <v/>
      </c>
      <c r="CR219" t="str">
        <f>IF([1]Sheet1!CS219="","",[1]Sheet1!CS219)</f>
        <v/>
      </c>
      <c r="CS219" t="str">
        <f>IF([1]Sheet1!CT219="","",[1]Sheet1!CT219)</f>
        <v/>
      </c>
      <c r="CT219" t="str">
        <f>IF([1]Sheet1!CU219="","",[1]Sheet1!CU219)</f>
        <v/>
      </c>
      <c r="CU219" t="str">
        <f>IF([1]Sheet1!CV219="","",[1]Sheet1!CV219)</f>
        <v/>
      </c>
      <c r="CV219" t="str">
        <f>IF([1]Sheet1!CW219="","",[1]Sheet1!CW219)</f>
        <v/>
      </c>
      <c r="CW219" t="str">
        <f>IF([1]Sheet1!CX219="","",[1]Sheet1!CX219)</f>
        <v/>
      </c>
      <c r="CX219" t="str">
        <f>IF([1]Sheet1!CY219="","",[1]Sheet1!CY219)</f>
        <v/>
      </c>
      <c r="CY219" t="str">
        <f>IF([1]Sheet1!CZ219="","",[1]Sheet1!CZ219)</f>
        <v/>
      </c>
      <c r="CZ219" t="str">
        <f>IF([1]Sheet1!DA219="","",[1]Sheet1!DA219)</f>
        <v/>
      </c>
      <c r="DA219" t="str">
        <f>IF([1]Sheet1!DB219="","",[1]Sheet1!DB219)</f>
        <v/>
      </c>
      <c r="DB219" t="str">
        <f>IF([1]Sheet1!DC219="","",[1]Sheet1!DC219)</f>
        <v/>
      </c>
      <c r="DC219" t="str">
        <f t="shared" si="12"/>
        <v/>
      </c>
      <c r="DD219" t="str">
        <f t="shared" si="13"/>
        <v/>
      </c>
      <c r="DE219" t="str">
        <f t="shared" si="14"/>
        <v/>
      </c>
      <c r="DF219" t="str">
        <f t="shared" si="15"/>
        <v/>
      </c>
      <c r="DG219" t="str">
        <f>IF([1]Sheet1!DH219="","",[1]Sheet1!DH219)</f>
        <v/>
      </c>
    </row>
    <row r="220" spans="1:111" x14ac:dyDescent="0.25">
      <c r="A220" t="str">
        <f>IF([1]Sheet1!B220="","",[1]Sheet1!B220)</f>
        <v/>
      </c>
      <c r="B220" t="str">
        <f>IF([1]Sheet1!C220="","",[1]Sheet1!C220)</f>
        <v/>
      </c>
      <c r="C220" t="str">
        <f>IF([1]Sheet1!D220="","",[1]Sheet1!D220)</f>
        <v/>
      </c>
      <c r="D220" t="str">
        <f>IF([1]Sheet1!E220="","",[1]Sheet1!E220)</f>
        <v/>
      </c>
      <c r="E220" t="str">
        <f>IF([1]Sheet1!F220="","",[1]Sheet1!F220)</f>
        <v/>
      </c>
      <c r="F220" t="str">
        <f>IF([1]Sheet1!G220="","",[1]Sheet1!G220)</f>
        <v/>
      </c>
      <c r="G220" t="str">
        <f>IF([1]Sheet1!H220="","",[1]Sheet1!H220)</f>
        <v/>
      </c>
      <c r="H220" t="str">
        <f>IF([1]Sheet1!I220="","",[1]Sheet1!I220)</f>
        <v/>
      </c>
      <c r="I220" t="str">
        <f>IF([1]Sheet1!J220="","",[1]Sheet1!J220)</f>
        <v/>
      </c>
      <c r="J220" t="str">
        <f>IF([1]Sheet1!K220="","",[1]Sheet1!K220)</f>
        <v/>
      </c>
      <c r="K220" t="str">
        <f>IF([1]Sheet1!L220="","",[1]Sheet1!L220)</f>
        <v/>
      </c>
      <c r="L220" t="str">
        <f>IF([1]Sheet1!M220="","",[1]Sheet1!M220)</f>
        <v/>
      </c>
      <c r="M220" t="str">
        <f>IF([1]Sheet1!N220="","",[1]Sheet1!N220)</f>
        <v/>
      </c>
      <c r="N220" t="str">
        <f>IF([1]Sheet1!O220="","",[1]Sheet1!O220)</f>
        <v/>
      </c>
      <c r="O220" t="str">
        <f>IF([1]Sheet1!P220="","",[1]Sheet1!P220)</f>
        <v/>
      </c>
      <c r="P220" t="str">
        <f>IF([1]Sheet1!Q220="","",[1]Sheet1!Q220)</f>
        <v/>
      </c>
      <c r="Q220" t="str">
        <f>IF([1]Sheet1!R220="","",[1]Sheet1!R220)</f>
        <v/>
      </c>
      <c r="R220" t="str">
        <f>IF([1]Sheet1!S220="","",[1]Sheet1!S220)</f>
        <v/>
      </c>
      <c r="S220" t="str">
        <f>IF([1]Sheet1!T220="","",[1]Sheet1!T220)</f>
        <v/>
      </c>
      <c r="T220" t="str">
        <f>IF([1]Sheet1!U220="","",[1]Sheet1!U220)</f>
        <v/>
      </c>
      <c r="U220" t="str">
        <f>IF([1]Sheet1!V220="","",[1]Sheet1!V220)</f>
        <v/>
      </c>
      <c r="V220" t="str">
        <f>IF([1]Sheet1!W220="","",[1]Sheet1!W220)</f>
        <v/>
      </c>
      <c r="W220" t="str">
        <f>IF([1]Sheet1!X220="","",[1]Sheet1!X220)</f>
        <v/>
      </c>
      <c r="X220" t="str">
        <f>IF([1]Sheet1!Y220="","",[1]Sheet1!Y220)</f>
        <v/>
      </c>
      <c r="Y220" t="str">
        <f>IF([1]Sheet1!Z220="","",[1]Sheet1!Z220)</f>
        <v/>
      </c>
      <c r="Z220" t="str">
        <f>IF([1]Sheet1!AA220="","",[1]Sheet1!AA220)</f>
        <v/>
      </c>
      <c r="AA220" t="str">
        <f>IF([1]Sheet1!AB220="","",[1]Sheet1!AB220)</f>
        <v/>
      </c>
      <c r="AB220" t="str">
        <f>IF([1]Sheet1!AC220="","",[1]Sheet1!AC220)</f>
        <v/>
      </c>
      <c r="AC220" t="str">
        <f>IF([1]Sheet1!AD220="","",[1]Sheet1!AD220)</f>
        <v/>
      </c>
      <c r="AD220" t="str">
        <f>IF([1]Sheet1!AE220="","",[1]Sheet1!AE220)</f>
        <v/>
      </c>
      <c r="AE220" t="str">
        <f>IF([1]Sheet1!AF220="","",[1]Sheet1!AF220)</f>
        <v/>
      </c>
      <c r="AF220" t="str">
        <f>IF([1]Sheet1!AG220="","",[1]Sheet1!AG220)</f>
        <v/>
      </c>
      <c r="AG220" t="str">
        <f>IF([1]Sheet1!AH220="","",[1]Sheet1!AH220)</f>
        <v/>
      </c>
      <c r="AH220" t="str">
        <f>IF([1]Sheet1!AI220="","",[1]Sheet1!AI220)</f>
        <v/>
      </c>
      <c r="AI220" t="str">
        <f>IF([1]Sheet1!AJ220="","",[1]Sheet1!AJ220)</f>
        <v/>
      </c>
      <c r="AJ220" t="str">
        <f>IF([1]Sheet1!AK220="","",[1]Sheet1!AK220)</f>
        <v/>
      </c>
      <c r="AK220" t="str">
        <f>IF([1]Sheet1!AL220="","",[1]Sheet1!AL220)</f>
        <v/>
      </c>
      <c r="AL220" t="str">
        <f>IF([1]Sheet1!AM220="","",[1]Sheet1!AM220)</f>
        <v/>
      </c>
      <c r="AM220" t="str">
        <f>IF([1]Sheet1!AN220="","",[1]Sheet1!AN220)</f>
        <v/>
      </c>
      <c r="AN220" t="str">
        <f>IF([1]Sheet1!AO220="","",[1]Sheet1!AO220)</f>
        <v/>
      </c>
      <c r="AO220" t="str">
        <f>IF([1]Sheet1!AP220="","",[1]Sheet1!AP220)</f>
        <v/>
      </c>
      <c r="AP220" t="str">
        <f>IF([1]Sheet1!AQ220="","",[1]Sheet1!AQ220)</f>
        <v/>
      </c>
      <c r="AQ220" t="str">
        <f>IF([1]Sheet1!AR220="","",[1]Sheet1!AR220)</f>
        <v/>
      </c>
      <c r="AR220" t="str">
        <f>IF([1]Sheet1!AS220="","",[1]Sheet1!AS220)</f>
        <v/>
      </c>
      <c r="AS220" t="str">
        <f>IF([1]Sheet1!AT220="","",[1]Sheet1!AT220)</f>
        <v/>
      </c>
      <c r="AT220" t="str">
        <f>IF([1]Sheet1!AU220="","",[1]Sheet1!AU220)</f>
        <v/>
      </c>
      <c r="AU220" t="str">
        <f>IF([1]Sheet1!AV220="","",[1]Sheet1!AV220)</f>
        <v/>
      </c>
      <c r="AV220" t="str">
        <f>IF([1]Sheet1!AW220="","",[1]Sheet1!AW220)</f>
        <v/>
      </c>
      <c r="AW220" t="str">
        <f>IF([1]Sheet1!AX220="","",[1]Sheet1!AX220)</f>
        <v/>
      </c>
      <c r="AX220" t="str">
        <f>IF([1]Sheet1!AY220="","",[1]Sheet1!AY220)</f>
        <v/>
      </c>
      <c r="AY220" t="str">
        <f>IF([1]Sheet1!AZ220="","",[1]Sheet1!AZ220)</f>
        <v/>
      </c>
      <c r="AZ220" t="str">
        <f>IF([1]Sheet1!BA220="","",[1]Sheet1!BA220)</f>
        <v/>
      </c>
      <c r="BA220" t="str">
        <f>IF([1]Sheet1!BB220="","",[1]Sheet1!BB220)</f>
        <v/>
      </c>
      <c r="BB220" t="str">
        <f>IF([1]Sheet1!BC220="","",[1]Sheet1!BC220)</f>
        <v/>
      </c>
      <c r="BC220" t="str">
        <f>IF([1]Sheet1!BD220="","",[1]Sheet1!BD220)</f>
        <v/>
      </c>
      <c r="BD220" t="str">
        <f>IF([1]Sheet1!BE220="","",[1]Sheet1!BE220)</f>
        <v/>
      </c>
      <c r="BE220" t="str">
        <f>IF([1]Sheet1!BF220="","",[1]Sheet1!BF220)</f>
        <v/>
      </c>
      <c r="BF220" t="str">
        <f>IF([1]Sheet1!BG220="","",[1]Sheet1!BG220)</f>
        <v/>
      </c>
      <c r="BG220" t="str">
        <f>IF([1]Sheet1!BH220="","",[1]Sheet1!BH220)</f>
        <v/>
      </c>
      <c r="BH220" t="str">
        <f>IF([1]Sheet1!BI220="","",[1]Sheet1!BI220)</f>
        <v/>
      </c>
      <c r="BI220" t="str">
        <f>IF([1]Sheet1!BJ220="","",[1]Sheet1!BJ220)</f>
        <v/>
      </c>
      <c r="BJ220" t="str">
        <f>IF([1]Sheet1!BK220="","",[1]Sheet1!BK220)</f>
        <v/>
      </c>
      <c r="BK220" t="str">
        <f>IF([1]Sheet1!BL220="","",[1]Sheet1!BL220)</f>
        <v/>
      </c>
      <c r="BL220" t="str">
        <f>IF([1]Sheet1!BM220="","",[1]Sheet1!BM220)</f>
        <v/>
      </c>
      <c r="BM220" t="str">
        <f>IF([1]Sheet1!BN220="","",[1]Sheet1!BN220)</f>
        <v/>
      </c>
      <c r="BN220" t="str">
        <f>IF([1]Sheet1!BO220="","",[1]Sheet1!BO220)</f>
        <v/>
      </c>
      <c r="BO220" t="str">
        <f>IF([1]Sheet1!BP220="","",[1]Sheet1!BP220)</f>
        <v/>
      </c>
      <c r="BP220" t="str">
        <f>IF([1]Sheet1!BQ220="","",[1]Sheet1!BQ220)</f>
        <v/>
      </c>
      <c r="BQ220" t="str">
        <f>IF([1]Sheet1!BR220="","",[1]Sheet1!BR220)</f>
        <v/>
      </c>
      <c r="BR220" t="str">
        <f>IF([1]Sheet1!BS220="","",[1]Sheet1!BS220)</f>
        <v/>
      </c>
      <c r="BS220" t="str">
        <f>IF([1]Sheet1!BT220="","",[1]Sheet1!BT220)</f>
        <v/>
      </c>
      <c r="BT220" t="str">
        <f>IF([1]Sheet1!BU220="","",[1]Sheet1!BU220)</f>
        <v/>
      </c>
      <c r="BU220" t="str">
        <f>IF([1]Sheet1!BV220="","",[1]Sheet1!BV220)</f>
        <v/>
      </c>
      <c r="BV220" t="str">
        <f>IF([1]Sheet1!BW220="","",[1]Sheet1!BW220)</f>
        <v/>
      </c>
      <c r="BW220" t="str">
        <f>IF([1]Sheet1!BX220="","",[1]Sheet1!BX220)</f>
        <v/>
      </c>
      <c r="BX220" t="str">
        <f>IF([1]Sheet1!BY220="","",[1]Sheet1!BY220)</f>
        <v/>
      </c>
      <c r="BY220" t="str">
        <f>IF([1]Sheet1!BZ220="","",[1]Sheet1!BZ220)</f>
        <v/>
      </c>
      <c r="BZ220" t="str">
        <f>IF([1]Sheet1!CA220="","",[1]Sheet1!CA220)</f>
        <v/>
      </c>
      <c r="CA220" t="str">
        <f>IF([1]Sheet1!CB220="","",[1]Sheet1!CB220)</f>
        <v/>
      </c>
      <c r="CB220" t="str">
        <f>IF([1]Sheet1!CC220="","",[1]Sheet1!CC220)</f>
        <v/>
      </c>
      <c r="CC220" t="str">
        <f>IF([1]Sheet1!CD220="","",[1]Sheet1!CD220)</f>
        <v/>
      </c>
      <c r="CD220" t="str">
        <f>IF([1]Sheet1!CE220="","",[1]Sheet1!CE220)</f>
        <v/>
      </c>
      <c r="CE220" t="str">
        <f>IF([1]Sheet1!CF220="","",[1]Sheet1!CF220)</f>
        <v/>
      </c>
      <c r="CF220" t="str">
        <f>IF([1]Sheet1!CG220="","",[1]Sheet1!CG220)</f>
        <v/>
      </c>
      <c r="CG220" t="str">
        <f>IF([1]Sheet1!CH220="","",[1]Sheet1!CH220)</f>
        <v/>
      </c>
      <c r="CH220" t="str">
        <f>IF([1]Sheet1!CI220="","",[1]Sheet1!CI220)</f>
        <v/>
      </c>
      <c r="CI220" t="str">
        <f>IF([1]Sheet1!CJ220="","",[1]Sheet1!CJ220)</f>
        <v/>
      </c>
      <c r="CJ220" t="str">
        <f>IF([1]Sheet1!CK220="","",[1]Sheet1!CK220)</f>
        <v/>
      </c>
      <c r="CK220" t="str">
        <f>IF([1]Sheet1!CL220="","",[1]Sheet1!CL220)</f>
        <v/>
      </c>
      <c r="CL220" t="str">
        <f>IF([1]Sheet1!CM220="","",[1]Sheet1!CM220)</f>
        <v/>
      </c>
      <c r="CM220" t="str">
        <f>IF([1]Sheet1!CN220="","",[1]Sheet1!CN220)</f>
        <v/>
      </c>
      <c r="CN220" t="str">
        <f>IF([1]Sheet1!CO220="","",[1]Sheet1!CO220)</f>
        <v/>
      </c>
      <c r="CO220" t="str">
        <f>IF([1]Sheet1!CP220="","",[1]Sheet1!CP220)</f>
        <v/>
      </c>
      <c r="CP220" t="str">
        <f>IF([1]Sheet1!CQ220="","",[1]Sheet1!CQ220)</f>
        <v/>
      </c>
      <c r="CQ220" t="str">
        <f>IF([1]Sheet1!CR220="","",[1]Sheet1!CR220)</f>
        <v/>
      </c>
      <c r="CR220" t="str">
        <f>IF([1]Sheet1!CS220="","",[1]Sheet1!CS220)</f>
        <v/>
      </c>
      <c r="CS220" t="str">
        <f>IF([1]Sheet1!CT220="","",[1]Sheet1!CT220)</f>
        <v/>
      </c>
      <c r="CT220" t="str">
        <f>IF([1]Sheet1!CU220="","",[1]Sheet1!CU220)</f>
        <v/>
      </c>
      <c r="CU220" t="str">
        <f>IF([1]Sheet1!CV220="","",[1]Sheet1!CV220)</f>
        <v/>
      </c>
      <c r="CV220" t="str">
        <f>IF([1]Sheet1!CW220="","",[1]Sheet1!CW220)</f>
        <v/>
      </c>
      <c r="CW220" t="str">
        <f>IF([1]Sheet1!CX220="","",[1]Sheet1!CX220)</f>
        <v/>
      </c>
      <c r="CX220" t="str">
        <f>IF([1]Sheet1!CY220="","",[1]Sheet1!CY220)</f>
        <v/>
      </c>
      <c r="CY220" t="str">
        <f>IF([1]Sheet1!CZ220="","",[1]Sheet1!CZ220)</f>
        <v/>
      </c>
      <c r="CZ220" t="str">
        <f>IF([1]Sheet1!DA220="","",[1]Sheet1!DA220)</f>
        <v/>
      </c>
      <c r="DA220" t="str">
        <f>IF([1]Sheet1!DB220="","",[1]Sheet1!DB220)</f>
        <v/>
      </c>
      <c r="DB220" t="str">
        <f>IF([1]Sheet1!DC220="","",[1]Sheet1!DC220)</f>
        <v/>
      </c>
      <c r="DC220" t="str">
        <f t="shared" si="12"/>
        <v/>
      </c>
      <c r="DD220" t="str">
        <f t="shared" si="13"/>
        <v/>
      </c>
      <c r="DE220" t="str">
        <f t="shared" si="14"/>
        <v/>
      </c>
      <c r="DF220" t="str">
        <f t="shared" si="15"/>
        <v/>
      </c>
      <c r="DG220" t="str">
        <f>IF([1]Sheet1!DH220="","",[1]Sheet1!DH220)</f>
        <v/>
      </c>
    </row>
    <row r="221" spans="1:111" s="2" customFormat="1" x14ac:dyDescent="0.25">
      <c r="A221" s="2" t="str">
        <f>IF([1]Sheet1!B300="","",[1]Sheet1!B300)</f>
        <v/>
      </c>
      <c r="B221" s="2" t="str">
        <f>IF([1]Sheet1!C300="","",[1]Sheet1!C300)</f>
        <v/>
      </c>
      <c r="C221" s="2" t="str">
        <f>IF([1]Sheet1!D300="","",[1]Sheet1!D300)</f>
        <v/>
      </c>
      <c r="D221" s="2" t="str">
        <f>IF([1]Sheet1!E300="","",[1]Sheet1!E300)</f>
        <v/>
      </c>
      <c r="E221" s="2" t="str">
        <f>IF([1]Sheet1!F300="","",[1]Sheet1!F300)</f>
        <v/>
      </c>
      <c r="F221" s="2" t="str">
        <f>IF([1]Sheet1!G300="","",[1]Sheet1!G300)</f>
        <v/>
      </c>
      <c r="G221" s="2" t="str">
        <f>IF([1]Sheet1!H300="","",[1]Sheet1!H300)</f>
        <v/>
      </c>
      <c r="H221" s="2" t="str">
        <f>IF([1]Sheet1!I300="","",[1]Sheet1!I300)</f>
        <v/>
      </c>
      <c r="I221" s="2" t="str">
        <f>IF([1]Sheet1!J300="","",[1]Sheet1!J300)</f>
        <v/>
      </c>
      <c r="J221" s="2" t="str">
        <f>IF([1]Sheet1!K300="","",[1]Sheet1!K300)</f>
        <v/>
      </c>
      <c r="K221" s="2" t="str">
        <f>IF([1]Sheet1!L300="","",[1]Sheet1!L300)</f>
        <v/>
      </c>
      <c r="L221" s="2" t="str">
        <f>IF([1]Sheet1!M300="","",[1]Sheet1!M300)</f>
        <v/>
      </c>
      <c r="M221" s="2" t="str">
        <f>IF([1]Sheet1!N300="","",[1]Sheet1!N300)</f>
        <v/>
      </c>
      <c r="N221" s="2" t="str">
        <f>IF([1]Sheet1!O300="","",[1]Sheet1!O300)</f>
        <v/>
      </c>
      <c r="O221" s="2" t="str">
        <f>IF([1]Sheet1!P300="","",[1]Sheet1!P300)</f>
        <v/>
      </c>
      <c r="P221" s="2" t="str">
        <f>IF([1]Sheet1!Q300="","",[1]Sheet1!Q300)</f>
        <v/>
      </c>
      <c r="Q221" s="2" t="str">
        <f>IF([1]Sheet1!R300="","",[1]Sheet1!R300)</f>
        <v/>
      </c>
      <c r="R221" s="2" t="str">
        <f>IF([1]Sheet1!S300="","",[1]Sheet1!S300)</f>
        <v/>
      </c>
      <c r="S221" s="2" t="str">
        <f>IF([1]Sheet1!T300="","",[1]Sheet1!T300)</f>
        <v/>
      </c>
      <c r="T221" s="2" t="str">
        <f>IF([1]Sheet1!U300="","",[1]Sheet1!U300)</f>
        <v/>
      </c>
      <c r="U221" s="2" t="str">
        <f>IF([1]Sheet1!V300="","",[1]Sheet1!V300)</f>
        <v/>
      </c>
      <c r="V221" s="2" t="str">
        <f>IF([1]Sheet1!W300="","",[1]Sheet1!W300)</f>
        <v/>
      </c>
      <c r="W221" s="2" t="str">
        <f>IF([1]Sheet1!X300="","",[1]Sheet1!X300)</f>
        <v/>
      </c>
      <c r="X221" s="2" t="str">
        <f>IF([1]Sheet1!Y300="","",[1]Sheet1!Y300)</f>
        <v/>
      </c>
      <c r="Y221" s="2" t="str">
        <f>IF([1]Sheet1!Z300="","",[1]Sheet1!Z300)</f>
        <v/>
      </c>
      <c r="Z221" s="2" t="str">
        <f>IF([1]Sheet1!AA300="","",[1]Sheet1!AA300)</f>
        <v/>
      </c>
      <c r="AA221" s="2" t="str">
        <f>IF([1]Sheet1!AB300="","",[1]Sheet1!AB300)</f>
        <v/>
      </c>
      <c r="AB221" s="2" t="str">
        <f>IF([1]Sheet1!AC300="","",[1]Sheet1!AC300)</f>
        <v/>
      </c>
      <c r="AC221" s="2" t="str">
        <f>IF([1]Sheet1!AD300="","",[1]Sheet1!AD300)</f>
        <v/>
      </c>
      <c r="AD221" s="2" t="str">
        <f>IF([1]Sheet1!AE300="","",[1]Sheet1!AE300)</f>
        <v/>
      </c>
      <c r="AE221" s="2" t="str">
        <f>IF([1]Sheet1!AF300="","",[1]Sheet1!AF300)</f>
        <v/>
      </c>
      <c r="AF221" s="2" t="str">
        <f>IF([1]Sheet1!AG300="","",[1]Sheet1!AG300)</f>
        <v/>
      </c>
      <c r="AG221" s="2" t="str">
        <f>IF([1]Sheet1!AH300="","",[1]Sheet1!AH300)</f>
        <v/>
      </c>
      <c r="AH221" s="2" t="str">
        <f>IF([1]Sheet1!AI300="","",[1]Sheet1!AI300)</f>
        <v/>
      </c>
      <c r="AI221" s="2" t="str">
        <f>IF([1]Sheet1!AJ300="","",[1]Sheet1!AJ300)</f>
        <v/>
      </c>
      <c r="AJ221" s="2" t="str">
        <f>IF([1]Sheet1!AK300="","",[1]Sheet1!AK300)</f>
        <v/>
      </c>
      <c r="AK221" s="2" t="str">
        <f>IF([1]Sheet1!AL300="","",[1]Sheet1!AL300)</f>
        <v/>
      </c>
      <c r="AL221" s="2" t="str">
        <f>IF([1]Sheet1!AM300="","",[1]Sheet1!AM300)</f>
        <v/>
      </c>
      <c r="AM221" s="2" t="str">
        <f>IF([1]Sheet1!AN300="","",[1]Sheet1!AN300)</f>
        <v/>
      </c>
      <c r="AN221" s="2" t="str">
        <f>IF([1]Sheet1!AO300="","",[1]Sheet1!AO300)</f>
        <v/>
      </c>
      <c r="AO221" s="2" t="str">
        <f>IF([1]Sheet1!AP300="","",[1]Sheet1!AP300)</f>
        <v/>
      </c>
      <c r="AP221" s="2" t="str">
        <f>IF([1]Sheet1!AQ300="","",[1]Sheet1!AQ300)</f>
        <v/>
      </c>
      <c r="AQ221" s="2" t="str">
        <f>IF([1]Sheet1!AR300="","",[1]Sheet1!AR300)</f>
        <v/>
      </c>
      <c r="AR221" s="2" t="str">
        <f>IF([1]Sheet1!AS300="","",[1]Sheet1!AS300)</f>
        <v/>
      </c>
      <c r="AS221" s="2" t="str">
        <f>IF([1]Sheet1!AT300="","",[1]Sheet1!AT300)</f>
        <v/>
      </c>
      <c r="AT221" s="2" t="str">
        <f>IF([1]Sheet1!AU300="","",[1]Sheet1!AU300)</f>
        <v/>
      </c>
      <c r="AU221" s="2" t="str">
        <f>IF([1]Sheet1!AV300="","",[1]Sheet1!AV300)</f>
        <v/>
      </c>
      <c r="AV221" s="2" t="str">
        <f>IF([1]Sheet1!AW300="","",[1]Sheet1!AW300)</f>
        <v/>
      </c>
      <c r="AW221" s="2" t="str">
        <f>IF([1]Sheet1!AX300="","",[1]Sheet1!AX300)</f>
        <v/>
      </c>
      <c r="AX221" s="2" t="str">
        <f>IF([1]Sheet1!AY300="","",[1]Sheet1!AY300)</f>
        <v/>
      </c>
      <c r="AY221" s="2" t="str">
        <f>IF([1]Sheet1!AZ300="","",[1]Sheet1!AZ300)</f>
        <v/>
      </c>
      <c r="AZ221" s="2" t="str">
        <f>IF([1]Sheet1!BA300="","",[1]Sheet1!BA300)</f>
        <v/>
      </c>
      <c r="BA221" s="2" t="str">
        <f>IF([1]Sheet1!BB300="","",[1]Sheet1!BB300)</f>
        <v/>
      </c>
      <c r="BB221" s="2" t="str">
        <f>IF([1]Sheet1!BC300="","",[1]Sheet1!BC300)</f>
        <v/>
      </c>
      <c r="BC221" s="2" t="str">
        <f>IF([1]Sheet1!BD300="","",[1]Sheet1!BD300)</f>
        <v/>
      </c>
      <c r="BD221" s="2" t="str">
        <f>IF([1]Sheet1!BE300="","",[1]Sheet1!BE300)</f>
        <v/>
      </c>
      <c r="BE221" s="2" t="str">
        <f>IF([1]Sheet1!BF300="","",[1]Sheet1!BF300)</f>
        <v/>
      </c>
      <c r="BF221" s="2" t="str">
        <f>IF([1]Sheet1!BG300="","",[1]Sheet1!BG300)</f>
        <v/>
      </c>
      <c r="BG221" s="2" t="str">
        <f>IF([1]Sheet1!BH300="","",[1]Sheet1!BH300)</f>
        <v/>
      </c>
      <c r="BH221" s="2" t="str">
        <f>IF([1]Sheet1!BI300="","",[1]Sheet1!BI300)</f>
        <v/>
      </c>
      <c r="BI221" s="2" t="str">
        <f>IF([1]Sheet1!BJ300="","",[1]Sheet1!BJ300)</f>
        <v/>
      </c>
      <c r="BJ221" s="2" t="str">
        <f>IF([1]Sheet1!BK300="","",[1]Sheet1!BK300)</f>
        <v/>
      </c>
      <c r="BK221" s="2" t="str">
        <f>IF([1]Sheet1!BL300="","",[1]Sheet1!BL300)</f>
        <v/>
      </c>
      <c r="BL221" s="2" t="str">
        <f>IF([1]Sheet1!BM300="","",[1]Sheet1!BM300)</f>
        <v/>
      </c>
      <c r="BM221" s="2" t="str">
        <f>IF([1]Sheet1!BN300="","",[1]Sheet1!BN300)</f>
        <v/>
      </c>
      <c r="BN221" s="2" t="str">
        <f>IF([1]Sheet1!BO300="","",[1]Sheet1!BO300)</f>
        <v/>
      </c>
      <c r="BO221" s="2" t="str">
        <f>IF([1]Sheet1!BP300="","",[1]Sheet1!BP300)</f>
        <v/>
      </c>
      <c r="BP221" s="2" t="str">
        <f>IF([1]Sheet1!BQ300="","",[1]Sheet1!BQ300)</f>
        <v/>
      </c>
      <c r="BQ221" s="2" t="str">
        <f>IF([1]Sheet1!BR300="","",[1]Sheet1!BR300)</f>
        <v/>
      </c>
      <c r="BR221" s="2" t="str">
        <f>IF([1]Sheet1!BS300="","",[1]Sheet1!BS300)</f>
        <v/>
      </c>
      <c r="BS221" s="2" t="str">
        <f>IF([1]Sheet1!BT300="","",[1]Sheet1!BT300)</f>
        <v/>
      </c>
      <c r="BT221" s="2" t="str">
        <f>IF([1]Sheet1!BU300="","",[1]Sheet1!BU300)</f>
        <v/>
      </c>
      <c r="BU221" s="2" t="str">
        <f>IF([1]Sheet1!BV300="","",[1]Sheet1!BV300)</f>
        <v/>
      </c>
      <c r="BV221" s="2" t="str">
        <f>IF([1]Sheet1!BW300="","",[1]Sheet1!BW300)</f>
        <v/>
      </c>
      <c r="BW221" s="2" t="str">
        <f>IF([1]Sheet1!BX300="","",[1]Sheet1!BX300)</f>
        <v/>
      </c>
      <c r="BX221" s="2" t="str">
        <f>IF([1]Sheet1!BY300="","",[1]Sheet1!BY300)</f>
        <v/>
      </c>
      <c r="BY221" s="2" t="str">
        <f>IF([1]Sheet1!BZ300="","",[1]Sheet1!BZ300)</f>
        <v/>
      </c>
      <c r="BZ221" s="2" t="str">
        <f>IF([1]Sheet1!CA300="","",[1]Sheet1!CA300)</f>
        <v/>
      </c>
      <c r="CA221" s="2" t="str">
        <f>IF([1]Sheet1!CB300="","",[1]Sheet1!CB300)</f>
        <v/>
      </c>
      <c r="CB221" s="2" t="str">
        <f>IF([1]Sheet1!CC300="","",[1]Sheet1!CC300)</f>
        <v/>
      </c>
      <c r="CC221" s="2" t="str">
        <f>IF([1]Sheet1!CD300="","",[1]Sheet1!CD300)</f>
        <v/>
      </c>
      <c r="CD221" s="2" t="str">
        <f>IF([1]Sheet1!CE300="","",[1]Sheet1!CE300)</f>
        <v/>
      </c>
      <c r="CE221" s="2" t="str">
        <f>IF([1]Sheet1!CF300="","",[1]Sheet1!CF300)</f>
        <v/>
      </c>
      <c r="CF221" s="2" t="str">
        <f>IF([1]Sheet1!CG300="","",[1]Sheet1!CG300)</f>
        <v/>
      </c>
      <c r="CG221" s="2" t="str">
        <f>IF([1]Sheet1!CH300="","",[1]Sheet1!CH300)</f>
        <v/>
      </c>
      <c r="CH221" s="2" t="str">
        <f>IF([1]Sheet1!CI300="","",[1]Sheet1!CI300)</f>
        <v/>
      </c>
      <c r="CI221" s="2" t="str">
        <f>IF([1]Sheet1!CJ300="","",[1]Sheet1!CJ300)</f>
        <v/>
      </c>
      <c r="CJ221" s="2" t="str">
        <f>IF([1]Sheet1!CK300="","",[1]Sheet1!CK300)</f>
        <v/>
      </c>
      <c r="CK221" s="2" t="str">
        <f>IF([1]Sheet1!CL300="","",[1]Sheet1!CL300)</f>
        <v/>
      </c>
      <c r="CL221" s="2" t="str">
        <f>IF([1]Sheet1!CM300="","",[1]Sheet1!CM300)</f>
        <v/>
      </c>
      <c r="CM221" s="2" t="str">
        <f>IF([1]Sheet1!CN300="","",[1]Sheet1!CN300)</f>
        <v/>
      </c>
      <c r="CN221" s="2" t="str">
        <f>IF([1]Sheet1!CO300="","",[1]Sheet1!CO300)</f>
        <v/>
      </c>
      <c r="CO221" s="2" t="str">
        <f>IF([1]Sheet1!CP300="","",[1]Sheet1!CP300)</f>
        <v/>
      </c>
      <c r="CP221" s="2" t="str">
        <f>IF([1]Sheet1!CQ300="","",[1]Sheet1!CQ300)</f>
        <v/>
      </c>
      <c r="CQ221" s="2" t="str">
        <f>IF([1]Sheet1!CR300="","",[1]Sheet1!CR300)</f>
        <v/>
      </c>
      <c r="CR221" s="2" t="str">
        <f>IF([1]Sheet1!CS300="","",[1]Sheet1!CS300)</f>
        <v/>
      </c>
      <c r="CS221" s="2" t="str">
        <f>IF([1]Sheet1!CT300="","",[1]Sheet1!CT300)</f>
        <v/>
      </c>
      <c r="CT221" s="2" t="str">
        <f>IF([1]Sheet1!CU300="","",[1]Sheet1!CU300)</f>
        <v/>
      </c>
      <c r="CU221" s="2" t="str">
        <f>IF([1]Sheet1!CV300="","",[1]Sheet1!CV300)</f>
        <v/>
      </c>
      <c r="CV221" s="2" t="str">
        <f>IF([1]Sheet1!CW300="","",[1]Sheet1!CW300)</f>
        <v/>
      </c>
      <c r="CW221" s="2" t="str">
        <f>IF([1]Sheet1!CX300="","",[1]Sheet1!CX300)</f>
        <v/>
      </c>
      <c r="CX221" s="2" t="str">
        <f>IF([1]Sheet1!CY300="","",[1]Sheet1!CY300)</f>
        <v/>
      </c>
      <c r="CY221" s="2" t="str">
        <f>IF([1]Sheet1!CZ300="","",[1]Sheet1!CZ300)</f>
        <v/>
      </c>
      <c r="CZ221" s="2" t="str">
        <f>IF([1]Sheet1!DA300="","",[1]Sheet1!DA300)</f>
        <v/>
      </c>
      <c r="DA221" s="2" t="str">
        <f>IF([1]Sheet1!DB300="","",[1]Sheet1!DB300)</f>
        <v/>
      </c>
      <c r="DB221" s="2" t="str">
        <f>IF([1]Sheet1!DC300="","",[1]Sheet1!DC300)</f>
        <v/>
      </c>
      <c r="DF221" s="2" t="str">
        <f>IF([1]Sheet1!DG300="","",[1]Sheet1!DG300)</f>
        <v/>
      </c>
      <c r="DG221" s="2" t="str">
        <f>IF([1]Sheet1!DH300="","",[1]Sheet1!DH300)</f>
        <v/>
      </c>
    </row>
  </sheetData>
  <autoFilter ref="A1:DG221" xr:uid="{CAE9AA52-BD28-4025-83FF-9D962C41319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FB0BD-E602-424F-9347-758A9CD8A93B}">
  <dimension ref="A1:X201"/>
  <sheetViews>
    <sheetView workbookViewId="0">
      <selection activeCell="H19" sqref="H19"/>
    </sheetView>
  </sheetViews>
  <sheetFormatPr defaultRowHeight="15" x14ac:dyDescent="0.25"/>
  <cols>
    <col min="1" max="1" width="14.5703125" style="9" bestFit="1" customWidth="1"/>
    <col min="2" max="2" width="13.7109375" style="9" bestFit="1" customWidth="1"/>
    <col min="3" max="3" width="10.7109375" style="9" bestFit="1" customWidth="1"/>
    <col min="4" max="4" width="7.7109375" style="9" bestFit="1" customWidth="1"/>
    <col min="5" max="5" width="9.28515625" style="9" bestFit="1" customWidth="1"/>
    <col min="6" max="6" width="10.7109375" style="9" bestFit="1" customWidth="1"/>
    <col min="7" max="7" width="17.42578125" style="9" bestFit="1" customWidth="1"/>
    <col min="8" max="8" width="14.42578125" style="9" bestFit="1" customWidth="1"/>
    <col min="9" max="9" width="21.42578125" style="9" bestFit="1" customWidth="1"/>
    <col min="10" max="10" width="11.7109375" style="9" bestFit="1" customWidth="1"/>
    <col min="11" max="11" width="11.28515625" style="9" bestFit="1" customWidth="1"/>
    <col min="12" max="22" width="11.28515625" style="9" customWidth="1"/>
    <col min="23" max="23" width="23.5703125" style="11" customWidth="1"/>
    <col min="24" max="24" width="20.5703125" style="11" customWidth="1"/>
    <col min="25" max="16384" width="9.140625" style="9"/>
  </cols>
  <sheetData>
    <row r="1" spans="1:24" x14ac:dyDescent="0.25">
      <c r="A1" s="9" t="str">
        <f>IF([2]market_live!A1="","",[2]market_live!A1)</f>
        <v xml:space="preserve">SYMBOL 
</v>
      </c>
      <c r="B1" s="9" t="str">
        <f>IF([2]market_live!B1="","",[2]market_live!B1)</f>
        <v xml:space="preserve">OPEN 
</v>
      </c>
      <c r="C1" s="9" t="str">
        <f>IF([2]market_live!C1="","",[2]market_live!C1)</f>
        <v xml:space="preserve">HIGH 
</v>
      </c>
      <c r="D1" s="9" t="str">
        <f>IF([2]market_live!D1="","",[2]market_live!D1)</f>
        <v xml:space="preserve">LOW 
</v>
      </c>
      <c r="E1" s="9" t="str">
        <f>IF([2]market_live!E1="","",[2]market_live!E1)</f>
        <v xml:space="preserve">PREV. CLOSE 
</v>
      </c>
      <c r="F1" s="9" t="str">
        <f>IF([2]market_live!F1="","",[2]market_live!F1)</f>
        <v xml:space="preserve">LTP 
</v>
      </c>
      <c r="G1" s="9" t="str">
        <f>IF([2]market_live!G1="","",[2]market_live!G1)</f>
        <v xml:space="preserve">CHNG 
</v>
      </c>
      <c r="H1" s="9" t="str">
        <f>IF([2]market_live!H1="","",[2]market_live!H1)</f>
        <v xml:space="preserve">%CHNG 
</v>
      </c>
      <c r="I1" s="9" t="str">
        <f>IF([2]market_live!I1="","",[2]market_live!I1)</f>
        <v>VOLUME 
(shares)</v>
      </c>
      <c r="J1" s="9" t="str">
        <f>IF([2]market_live!J1="","",[2]market_live!J1)</f>
        <v>VALUE 
 (₹ Crores)</v>
      </c>
      <c r="K1" s="9" t="str">
        <f>IF([2]market_live!K1="","",[2]market_live!K1)</f>
        <v xml:space="preserve">52W H 
</v>
      </c>
      <c r="L1" s="9" t="str">
        <f>IF([2]market_live!L1="","",[2]market_live!L1)</f>
        <v xml:space="preserve">52W L 
</v>
      </c>
      <c r="M1" s="9" t="str">
        <f>IF([2]market_live!M1="","",[2]market_live!M1)</f>
        <v xml:space="preserve">30 D   %CHNG 
</v>
      </c>
      <c r="N1" s="9" t="str">
        <f>IF([2]market_live!N1="","",[2]market_live!N1)</f>
        <v>365 D % CHNG 
 -</v>
      </c>
      <c r="O1" s="9" t="s">
        <v>61</v>
      </c>
      <c r="P1" s="9" t="s">
        <v>62</v>
      </c>
      <c r="Q1" s="9" t="s">
        <v>59</v>
      </c>
      <c r="R1" s="9" t="s">
        <v>60</v>
      </c>
      <c r="S1" s="9" t="s">
        <v>65</v>
      </c>
      <c r="T1" s="9" t="s">
        <v>66</v>
      </c>
      <c r="U1" s="9" t="s">
        <v>63</v>
      </c>
      <c r="V1" s="9" t="s">
        <v>64</v>
      </c>
      <c r="W1" s="11" t="s">
        <v>67</v>
      </c>
      <c r="X1" s="11" t="s">
        <v>68</v>
      </c>
    </row>
    <row r="2" spans="1:24" x14ac:dyDescent="0.25">
      <c r="A2" s="9" t="str">
        <f>IF([2]market_live!A2="","",[2]market_live!A2)</f>
        <v>BALKRISIND</v>
      </c>
      <c r="B2" s="9">
        <f>IF([2]market_live!B2="","",[2]market_live!B2)</f>
        <v>2650.5</v>
      </c>
      <c r="C2" s="9">
        <f>IF([2]market_live!C2="","",[2]market_live!C2)</f>
        <v>2795.5</v>
      </c>
      <c r="D2" s="9">
        <f>IF([2]market_live!D2="","",[2]market_live!D2)</f>
        <v>2619.5</v>
      </c>
      <c r="E2" s="9">
        <f>IF([2]market_live!E2="","",[2]market_live!E2)</f>
        <v>2641.95</v>
      </c>
      <c r="F2" s="9">
        <f>IF([2]market_live!F2="","",[2]market_live!F2)</f>
        <v>2762</v>
      </c>
      <c r="G2" s="9">
        <f>IF([2]market_live!G2="","",[2]market_live!G2)</f>
        <v>120.05</v>
      </c>
      <c r="H2" s="9">
        <f>IF([2]market_live!H2="","",[2]market_live!H2)</f>
        <v>4.54</v>
      </c>
      <c r="I2" s="9" t="str">
        <f>IF([2]market_live!I2="","",[2]market_live!I2)</f>
        <v>6,12,089</v>
      </c>
      <c r="J2" s="9">
        <f>IF([2]market_live!J2="","",[2]market_live!J2)</f>
        <v>167.31</v>
      </c>
      <c r="K2" s="9">
        <f>IF([2]market_live!K2="","",[2]market_live!K2)</f>
        <v>2795.5</v>
      </c>
      <c r="L2" s="9">
        <f>IF([2]market_live!L2="","",[2]market_live!L2)</f>
        <v>1908.9</v>
      </c>
      <c r="M2" s="9">
        <f>IF([2]market_live!M2="","",[2]market_live!M2)</f>
        <v>8.4700000000000006</v>
      </c>
      <c r="N2" s="9">
        <f>IF([2]market_live!N2="","",[2]market_live!N2)</f>
        <v>19.18</v>
      </c>
      <c r="O2" s="9">
        <f>IF(H2&gt;0,H2,"")</f>
        <v>4.54</v>
      </c>
      <c r="P2" s="9" t="str">
        <f>IF(H2&lt;=0,H2,"")</f>
        <v/>
      </c>
      <c r="Q2" s="9">
        <f>IF(O2="","",_xlfn.NUMBERVALUE(I2))</f>
        <v>612089</v>
      </c>
      <c r="R2" s="9" t="str">
        <f>IF(P2="","",_xlfn.NUMBERVALUE(I2))</f>
        <v/>
      </c>
      <c r="S2" s="9" t="str">
        <f>IF("LPR"&amp;IFERROR(IF(_xlfn.RANK.EQ(O2,O:O)&gt;30,"",_xlfn.RANK.EQ(O2,O:O)),"")="LPR","","LPR"&amp;IFERROR(IF(_xlfn.RANK.EQ(O2,O:O)&gt;30,"",_xlfn.RANK.EQ(O2,O:O)),""))</f>
        <v>LPR1</v>
      </c>
      <c r="T2" s="9" t="str">
        <f>IF("SPR"&amp;IFERROR(IF(_xlfn.RANK.EQ(P2,P:P)&gt;30,"",_xlfn.RANK.EQ(P2,P:P)),"")="SPR","","SPR"&amp;IFERROR(IF(_xlfn.RANK.EQ(P2,P:P)&gt;30,"",_xlfn.RANK.EQ(P2,P:P)),""))</f>
        <v/>
      </c>
      <c r="U2" s="9" t="str">
        <f>IF("LOR"&amp;IFERROR(IF(_xlfn.RANK.EQ(Q2,Q:Q)&gt;30,"",_xlfn.RANK.EQ(Q2,Q:Q)),"")="LOR","","LOR"&amp;IFERROR(IF(_xlfn.RANK.EQ(Q2,Q:Q)&gt;30,"",_xlfn.RANK.EQ(Q2,Q:Q)),""))</f>
        <v/>
      </c>
      <c r="V2" s="9" t="str">
        <f>IF("SOR"&amp;IFERROR(IF(_xlfn.RANK.EQ(R2,R:R)&gt;30,"",_xlfn.RANK.EQ(R2,R:R)),"")="SOR","","SOR"&amp;IFERROR(IF(_xlfn.RANK.EQ(R2,R:R)&gt;30,"",_xlfn.RANK.EQ(R2,R:R)),""))</f>
        <v/>
      </c>
      <c r="W2" s="11" t="str">
        <f>TRIM(S2&amp;T2)</f>
        <v>LPR1</v>
      </c>
      <c r="X2" s="11" t="str">
        <f>TRIM(U2&amp;V2)</f>
        <v/>
      </c>
    </row>
    <row r="3" spans="1:24" x14ac:dyDescent="0.25">
      <c r="A3" s="9" t="str">
        <f>IF([2]market_live!A3="","",[2]market_live!A3)</f>
        <v>MRF</v>
      </c>
      <c r="B3" s="9" t="str">
        <f>IF([2]market_live!B3="","",[2]market_live!B3)</f>
        <v>1,40,800.00</v>
      </c>
      <c r="C3" s="9" t="str">
        <f>IF([2]market_live!C3="","",[2]market_live!C3)</f>
        <v>1,46,496.15</v>
      </c>
      <c r="D3" s="9" t="str">
        <f>IF([2]market_live!D3="","",[2]market_live!D3)</f>
        <v>1,40,222.00</v>
      </c>
      <c r="E3" s="9" t="str">
        <f>IF([2]market_live!E3="","",[2]market_live!E3)</f>
        <v>1,39,431.95</v>
      </c>
      <c r="F3" s="9" t="str">
        <f>IF([2]market_live!F3="","",[2]market_live!F3)</f>
        <v>1,45,750.80</v>
      </c>
      <c r="G3" s="9">
        <f>IF([2]market_live!G3="","",[2]market_live!G3)</f>
        <v>6318.85</v>
      </c>
      <c r="H3" s="9">
        <f>IF([2]market_live!H3="","",[2]market_live!H3)</f>
        <v>4.53</v>
      </c>
      <c r="I3" s="9">
        <f>IF([2]market_live!I3="","",[2]market_live!I3)</f>
        <v>15816</v>
      </c>
      <c r="J3" s="9">
        <f>IF([2]market_live!J3="","",[2]market_live!J3)</f>
        <v>227.62</v>
      </c>
      <c r="K3" s="9" t="str">
        <f>IF([2]market_live!K3="","",[2]market_live!K3)</f>
        <v>1,50,254.15</v>
      </c>
      <c r="L3" s="9">
        <f>IF([2]market_live!L3="","",[2]market_live!L3)</f>
        <v>81380.05</v>
      </c>
      <c r="M3" s="9">
        <f>IF([2]market_live!M3="","",[2]market_live!M3)</f>
        <v>18.850000000000001</v>
      </c>
      <c r="N3" s="9">
        <f>IF([2]market_live!N3="","",[2]market_live!N3)</f>
        <v>54.1</v>
      </c>
      <c r="O3" s="9">
        <f t="shared" ref="O3:O66" si="0">IF(H3&gt;0,H3,"")</f>
        <v>4.53</v>
      </c>
      <c r="P3" s="9" t="str">
        <f t="shared" ref="P3:P66" si="1">IF(H3&lt;=0,H3,"")</f>
        <v/>
      </c>
      <c r="Q3" s="9">
        <f t="shared" ref="Q3:Q66" si="2">IF(O3="","",_xlfn.NUMBERVALUE(I3))</f>
        <v>15816</v>
      </c>
      <c r="R3" s="9" t="str">
        <f t="shared" ref="R3:R66" si="3">IF(P3="","",_xlfn.NUMBERVALUE(I3))</f>
        <v/>
      </c>
      <c r="S3" s="9" t="str">
        <f t="shared" ref="S3:S66" si="4">IF("LPR"&amp;IFERROR(IF(_xlfn.RANK.EQ(O3,O:O)&gt;30,"",_xlfn.RANK.EQ(O3,O:O)),"")="LPR","","LPR"&amp;IFERROR(IF(_xlfn.RANK.EQ(O3,O:O)&gt;30,"",_xlfn.RANK.EQ(O3,O:O)),""))</f>
        <v>LPR2</v>
      </c>
      <c r="T3" s="9" t="str">
        <f t="shared" ref="T3:T66" si="5">IF("SPR"&amp;IFERROR(IF(_xlfn.RANK.EQ(P3,P:P)&gt;30,"",_xlfn.RANK.EQ(P3,P:P)),"")="SPR","","SPR"&amp;IFERROR(IF(_xlfn.RANK.EQ(P3,P:P)&gt;30,"",_xlfn.RANK.EQ(P3,P:P)),""))</f>
        <v/>
      </c>
      <c r="U3" s="9" t="str">
        <f t="shared" ref="U3:U66" si="6">IF("LOR"&amp;IFERROR(IF(_xlfn.RANK.EQ(Q3,Q:Q)&gt;30,"",_xlfn.RANK.EQ(Q3,Q:Q)),"")="LOR","","LOR"&amp;IFERROR(IF(_xlfn.RANK.EQ(Q3,Q:Q)&gt;30,"",_xlfn.RANK.EQ(Q3,Q:Q)),""))</f>
        <v/>
      </c>
      <c r="V3" s="9" t="str">
        <f t="shared" ref="V3:V66" si="7">IF("SOR"&amp;IFERROR(IF(_xlfn.RANK.EQ(R3,R:R)&gt;30,"",_xlfn.RANK.EQ(R3,R:R)),"")="SOR","","SOR"&amp;IFERROR(IF(_xlfn.RANK.EQ(R3,R:R)&gt;30,"",_xlfn.RANK.EQ(R3,R:R)),""))</f>
        <v/>
      </c>
      <c r="W3" s="11" t="str">
        <f t="shared" ref="W3:W66" si="8">TRIM(S3&amp;T3)</f>
        <v>LPR2</v>
      </c>
      <c r="X3" s="11" t="str">
        <f t="shared" ref="X3:X66" si="9">TRIM(U3&amp;V3)</f>
        <v/>
      </c>
    </row>
    <row r="4" spans="1:24" x14ac:dyDescent="0.25">
      <c r="A4" s="9" t="str">
        <f>IF([2]market_live!A4="","",[2]market_live!A4)</f>
        <v>APOLLOTYRE</v>
      </c>
      <c r="B4" s="9">
        <f>IF([2]market_live!B4="","",[2]market_live!B4)</f>
        <v>502</v>
      </c>
      <c r="C4" s="9">
        <f>IF([2]market_live!C4="","",[2]market_live!C4)</f>
        <v>545.65</v>
      </c>
      <c r="D4" s="9">
        <f>IF([2]market_live!D4="","",[2]market_live!D4)</f>
        <v>499.55</v>
      </c>
      <c r="E4" s="9">
        <f>IF([2]market_live!E4="","",[2]market_live!E4)</f>
        <v>503.45</v>
      </c>
      <c r="F4" s="9">
        <f>IF([2]market_live!F4="","",[2]market_live!F4)</f>
        <v>525.9</v>
      </c>
      <c r="G4" s="9">
        <f>IF([2]market_live!G4="","",[2]market_live!G4)</f>
        <v>22.45</v>
      </c>
      <c r="H4" s="9">
        <f>IF([2]market_live!H4="","",[2]market_live!H4)</f>
        <v>4.46</v>
      </c>
      <c r="I4" s="9" t="str">
        <f>IF([2]market_live!I4="","",[2]market_live!I4)</f>
        <v>60,24,216</v>
      </c>
      <c r="J4" s="9">
        <f>IF([2]market_live!J4="","",[2]market_live!J4)</f>
        <v>316.73</v>
      </c>
      <c r="K4" s="9">
        <f>IF([2]market_live!K4="","",[2]market_live!K4)</f>
        <v>545.65</v>
      </c>
      <c r="L4" s="9">
        <f>IF([2]market_live!L4="","",[2]market_live!L4)</f>
        <v>303.35000000000002</v>
      </c>
      <c r="M4" s="9">
        <f>IF([2]market_live!M4="","",[2]market_live!M4)</f>
        <v>16.73</v>
      </c>
      <c r="N4" s="9">
        <f>IF([2]market_live!N4="","",[2]market_live!N4)</f>
        <v>58.17</v>
      </c>
      <c r="O4" s="9">
        <f t="shared" si="0"/>
        <v>4.46</v>
      </c>
      <c r="P4" s="9" t="str">
        <f t="shared" si="1"/>
        <v/>
      </c>
      <c r="Q4" s="9">
        <f t="shared" si="2"/>
        <v>6024216</v>
      </c>
      <c r="R4" s="9" t="str">
        <f t="shared" si="3"/>
        <v/>
      </c>
      <c r="S4" s="9" t="str">
        <f t="shared" si="4"/>
        <v>LPR3</v>
      </c>
      <c r="T4" s="9" t="str">
        <f t="shared" si="5"/>
        <v/>
      </c>
      <c r="U4" s="9" t="str">
        <f t="shared" si="6"/>
        <v>LOR22</v>
      </c>
      <c r="V4" s="9" t="str">
        <f t="shared" si="7"/>
        <v/>
      </c>
      <c r="W4" s="11" t="str">
        <f t="shared" si="8"/>
        <v>LPR3</v>
      </c>
      <c r="X4" s="11" t="str">
        <f t="shared" si="9"/>
        <v>LOR22</v>
      </c>
    </row>
    <row r="5" spans="1:24" x14ac:dyDescent="0.25">
      <c r="A5" s="9" t="str">
        <f>IF([2]market_live!A5="","",[2]market_live!A5)</f>
        <v>IRCTC</v>
      </c>
      <c r="B5" s="9">
        <f>IF([2]market_live!B5="","",[2]market_live!B5)</f>
        <v>997.85</v>
      </c>
      <c r="C5" s="9">
        <f>IF([2]market_live!C5="","",[2]market_live!C5)</f>
        <v>1049</v>
      </c>
      <c r="D5" s="9">
        <f>IF([2]market_live!D5="","",[2]market_live!D5)</f>
        <v>994</v>
      </c>
      <c r="E5" s="9">
        <f>IF([2]market_live!E5="","",[2]market_live!E5)</f>
        <v>983.8</v>
      </c>
      <c r="F5" s="9">
        <f>IF([2]market_live!F5="","",[2]market_live!F5)</f>
        <v>1025</v>
      </c>
      <c r="G5" s="9">
        <f>IF([2]market_live!G5="","",[2]market_live!G5)</f>
        <v>41.2</v>
      </c>
      <c r="H5" s="9">
        <f>IF([2]market_live!H5="","",[2]market_live!H5)</f>
        <v>4.1900000000000004</v>
      </c>
      <c r="I5" s="9" t="str">
        <f>IF([2]market_live!I5="","",[2]market_live!I5)</f>
        <v>2,07,24,020</v>
      </c>
      <c r="J5" s="9">
        <f>IF([2]market_live!J5="","",[2]market_live!J5)</f>
        <v>2132.69</v>
      </c>
      <c r="K5" s="9">
        <f>IF([2]market_live!K5="","",[2]market_live!K5)</f>
        <v>1049</v>
      </c>
      <c r="L5" s="9">
        <f>IF([2]market_live!L5="","",[2]market_live!L5)</f>
        <v>557.1</v>
      </c>
      <c r="M5" s="9">
        <f>IF([2]market_live!M5="","",[2]market_live!M5)</f>
        <v>20.69</v>
      </c>
      <c r="N5" s="9">
        <f>IF([2]market_live!N5="","",[2]market_live!N5)</f>
        <v>53.65</v>
      </c>
      <c r="O5" s="9">
        <f t="shared" si="0"/>
        <v>4.1900000000000004</v>
      </c>
      <c r="P5" s="9" t="str">
        <f t="shared" si="1"/>
        <v/>
      </c>
      <c r="Q5" s="9">
        <f t="shared" si="2"/>
        <v>20724020</v>
      </c>
      <c r="R5" s="9" t="str">
        <f t="shared" si="3"/>
        <v/>
      </c>
      <c r="S5" s="9" t="str">
        <f t="shared" si="4"/>
        <v>LPR4</v>
      </c>
      <c r="T5" s="9" t="str">
        <f t="shared" si="5"/>
        <v/>
      </c>
      <c r="U5" s="9" t="str">
        <f t="shared" si="6"/>
        <v>LOR5</v>
      </c>
      <c r="V5" s="9" t="str">
        <f t="shared" si="7"/>
        <v/>
      </c>
      <c r="W5" s="11" t="str">
        <f t="shared" si="8"/>
        <v>LPR4</v>
      </c>
      <c r="X5" s="11" t="str">
        <f t="shared" si="9"/>
        <v>LOR5</v>
      </c>
    </row>
    <row r="6" spans="1:24" x14ac:dyDescent="0.25">
      <c r="A6" s="9" t="str">
        <f>IF([2]market_live!A6="","",[2]market_live!A6)</f>
        <v>COALINDIA</v>
      </c>
      <c r="B6" s="9">
        <f>IF([2]market_live!B6="","",[2]market_live!B6)</f>
        <v>386.5</v>
      </c>
      <c r="C6" s="9">
        <f>IF([2]market_live!C6="","",[2]market_live!C6)</f>
        <v>401.5</v>
      </c>
      <c r="D6" s="9">
        <f>IF([2]market_live!D6="","",[2]market_live!D6)</f>
        <v>384.45</v>
      </c>
      <c r="E6" s="9">
        <f>IF([2]market_live!E6="","",[2]market_live!E6)</f>
        <v>383.25</v>
      </c>
      <c r="F6" s="9">
        <f>IF([2]market_live!F6="","",[2]market_live!F6)</f>
        <v>399</v>
      </c>
      <c r="G6" s="9">
        <f>IF([2]market_live!G6="","",[2]market_live!G6)</f>
        <v>15.75</v>
      </c>
      <c r="H6" s="9">
        <f>IF([2]market_live!H6="","",[2]market_live!H6)</f>
        <v>4.1100000000000003</v>
      </c>
      <c r="I6" s="9" t="str">
        <f>IF([2]market_live!I6="","",[2]market_live!I6)</f>
        <v>2,61,21,433</v>
      </c>
      <c r="J6" s="9">
        <f>IF([2]market_live!J6="","",[2]market_live!J6)</f>
        <v>1037.7</v>
      </c>
      <c r="K6" s="9">
        <f>IF([2]market_live!K6="","",[2]market_live!K6)</f>
        <v>401.5</v>
      </c>
      <c r="L6" s="9">
        <f>IF([2]market_live!L6="","",[2]market_live!L6)</f>
        <v>207.6</v>
      </c>
      <c r="M6" s="9">
        <f>IF([2]market_live!M6="","",[2]market_live!M6)</f>
        <v>8.83</v>
      </c>
      <c r="N6" s="9">
        <f>IF([2]market_live!N6="","",[2]market_live!N6)</f>
        <v>71.13</v>
      </c>
      <c r="O6" s="9">
        <f t="shared" si="0"/>
        <v>4.1100000000000003</v>
      </c>
      <c r="P6" s="9" t="str">
        <f t="shared" si="1"/>
        <v/>
      </c>
      <c r="Q6" s="9">
        <f t="shared" si="2"/>
        <v>26121433</v>
      </c>
      <c r="R6" s="9" t="str">
        <f t="shared" si="3"/>
        <v/>
      </c>
      <c r="S6" s="9" t="str">
        <f t="shared" si="4"/>
        <v>LPR5</v>
      </c>
      <c r="T6" s="9" t="str">
        <f t="shared" si="5"/>
        <v/>
      </c>
      <c r="U6" s="9" t="str">
        <f t="shared" si="6"/>
        <v>LOR3</v>
      </c>
      <c r="V6" s="9" t="str">
        <f t="shared" si="7"/>
        <v/>
      </c>
      <c r="W6" s="11" t="str">
        <f t="shared" si="8"/>
        <v>LPR5</v>
      </c>
      <c r="X6" s="11" t="str">
        <f t="shared" si="9"/>
        <v>LOR3</v>
      </c>
    </row>
    <row r="7" spans="1:24" x14ac:dyDescent="0.25">
      <c r="A7" s="9" t="str">
        <f>IF([2]market_live!A7="","",[2]market_live!A7)</f>
        <v>ADANIPORTS</v>
      </c>
      <c r="B7" s="9">
        <f>IF([2]market_live!B7="","",[2]market_live!B7)</f>
        <v>1158.9000000000001</v>
      </c>
      <c r="C7" s="9">
        <f>IF([2]market_live!C7="","",[2]market_live!C7)</f>
        <v>1198.75</v>
      </c>
      <c r="D7" s="9">
        <f>IF([2]market_live!D7="","",[2]market_live!D7)</f>
        <v>1150</v>
      </c>
      <c r="E7" s="9">
        <f>IF([2]market_live!E7="","",[2]market_live!E7)</f>
        <v>1152.45</v>
      </c>
      <c r="F7" s="9">
        <f>IF([2]market_live!F7="","",[2]market_live!F7)</f>
        <v>1190.9000000000001</v>
      </c>
      <c r="G7" s="9">
        <f>IF([2]market_live!G7="","",[2]market_live!G7)</f>
        <v>38.450000000000003</v>
      </c>
      <c r="H7" s="9">
        <f>IF([2]market_live!H7="","",[2]market_live!H7)</f>
        <v>3.34</v>
      </c>
      <c r="I7" s="9" t="str">
        <f>IF([2]market_live!I7="","",[2]market_live!I7)</f>
        <v>25,21,107</v>
      </c>
      <c r="J7" s="9">
        <f>IF([2]market_live!J7="","",[2]market_live!J7)</f>
        <v>296.88</v>
      </c>
      <c r="K7" s="9">
        <f>IF([2]market_live!K7="","",[2]market_live!K7)</f>
        <v>1229.9000000000001</v>
      </c>
      <c r="L7" s="9">
        <f>IF([2]market_live!L7="","",[2]market_live!L7)</f>
        <v>395.1</v>
      </c>
      <c r="M7" s="9">
        <f>IF([2]market_live!M7="","",[2]market_live!M7)</f>
        <v>13.86</v>
      </c>
      <c r="N7" s="9">
        <f>IF([2]market_live!N7="","",[2]market_live!N7)</f>
        <v>48.5</v>
      </c>
      <c r="O7" s="9">
        <f t="shared" si="0"/>
        <v>3.34</v>
      </c>
      <c r="P7" s="9" t="str">
        <f t="shared" si="1"/>
        <v/>
      </c>
      <c r="Q7" s="9">
        <f t="shared" si="2"/>
        <v>2521107</v>
      </c>
      <c r="R7" s="9" t="str">
        <f t="shared" si="3"/>
        <v/>
      </c>
      <c r="S7" s="9" t="str">
        <f t="shared" si="4"/>
        <v>LPR6</v>
      </c>
      <c r="T7" s="9" t="str">
        <f t="shared" si="5"/>
        <v/>
      </c>
      <c r="U7" s="9" t="str">
        <f t="shared" si="6"/>
        <v/>
      </c>
      <c r="V7" s="9" t="str">
        <f t="shared" si="7"/>
        <v/>
      </c>
      <c r="W7" s="11" t="str">
        <f t="shared" si="8"/>
        <v>LPR6</v>
      </c>
      <c r="X7" s="11" t="str">
        <f t="shared" si="9"/>
        <v/>
      </c>
    </row>
    <row r="8" spans="1:24" x14ac:dyDescent="0.25">
      <c r="A8" s="9" t="str">
        <f>IF([2]market_live!A8="","",[2]market_live!A8)</f>
        <v>SHREECEM</v>
      </c>
      <c r="B8" s="9">
        <f>IF([2]market_live!B8="","",[2]market_live!B8)</f>
        <v>26799</v>
      </c>
      <c r="C8" s="9">
        <f>IF([2]market_live!C8="","",[2]market_live!C8)</f>
        <v>28000</v>
      </c>
      <c r="D8" s="9">
        <f>IF([2]market_live!D8="","",[2]market_live!D8)</f>
        <v>26558.65</v>
      </c>
      <c r="E8" s="9">
        <f>IF([2]market_live!E8="","",[2]market_live!E8)</f>
        <v>26649.5</v>
      </c>
      <c r="F8" s="9">
        <f>IF([2]market_live!F8="","",[2]market_live!F8)</f>
        <v>27431.8</v>
      </c>
      <c r="G8" s="9">
        <f>IF([2]market_live!G8="","",[2]market_live!G8)</f>
        <v>782.3</v>
      </c>
      <c r="H8" s="9">
        <f>IF([2]market_live!H8="","",[2]market_live!H8)</f>
        <v>2.94</v>
      </c>
      <c r="I8" s="9">
        <f>IF([2]market_live!I8="","",[2]market_live!I8)</f>
        <v>36549</v>
      </c>
      <c r="J8" s="9">
        <f>IF([2]market_live!J8="","",[2]market_live!J8)</f>
        <v>100.02</v>
      </c>
      <c r="K8" s="9">
        <f>IF([2]market_live!K8="","",[2]market_live!K8)</f>
        <v>29250</v>
      </c>
      <c r="L8" s="9">
        <f>IF([2]market_live!L8="","",[2]market_live!L8)</f>
        <v>21410</v>
      </c>
      <c r="M8" s="9">
        <f>IF([2]market_live!M8="","",[2]market_live!M8)</f>
        <v>-5.68</v>
      </c>
      <c r="N8" s="9">
        <f>IF([2]market_live!N8="","",[2]market_live!N8)</f>
        <v>9.27</v>
      </c>
      <c r="O8" s="9">
        <f t="shared" si="0"/>
        <v>2.94</v>
      </c>
      <c r="P8" s="9" t="str">
        <f t="shared" si="1"/>
        <v/>
      </c>
      <c r="Q8" s="9">
        <f t="shared" si="2"/>
        <v>36549</v>
      </c>
      <c r="R8" s="9" t="str">
        <f t="shared" si="3"/>
        <v/>
      </c>
      <c r="S8" s="9" t="str">
        <f t="shared" si="4"/>
        <v>LPR7</v>
      </c>
      <c r="T8" s="9" t="str">
        <f t="shared" si="5"/>
        <v/>
      </c>
      <c r="U8" s="9" t="str">
        <f t="shared" si="6"/>
        <v/>
      </c>
      <c r="V8" s="9" t="str">
        <f t="shared" si="7"/>
        <v/>
      </c>
      <c r="W8" s="11" t="str">
        <f t="shared" si="8"/>
        <v>LPR7</v>
      </c>
      <c r="X8" s="11" t="str">
        <f t="shared" si="9"/>
        <v/>
      </c>
    </row>
    <row r="9" spans="1:24" x14ac:dyDescent="0.25">
      <c r="A9" s="9" t="str">
        <f>IF([2]market_live!A9="","",[2]market_live!A9)</f>
        <v>PNB</v>
      </c>
      <c r="B9" s="9">
        <f>IF([2]market_live!B9="","",[2]market_live!B9)</f>
        <v>103.55</v>
      </c>
      <c r="C9" s="9">
        <f>IF([2]market_live!C9="","",[2]market_live!C9)</f>
        <v>105.7</v>
      </c>
      <c r="D9" s="9">
        <f>IF([2]market_live!D9="","",[2]market_live!D9)</f>
        <v>102.6</v>
      </c>
      <c r="E9" s="9">
        <f>IF([2]market_live!E9="","",[2]market_live!E9)</f>
        <v>102.2</v>
      </c>
      <c r="F9" s="9">
        <f>IF([2]market_live!F9="","",[2]market_live!F9)</f>
        <v>105.1</v>
      </c>
      <c r="G9" s="9">
        <f>IF([2]market_live!G9="","",[2]market_live!G9)</f>
        <v>2.9</v>
      </c>
      <c r="H9" s="9">
        <f>IF([2]market_live!H9="","",[2]market_live!H9)</f>
        <v>2.84</v>
      </c>
      <c r="I9" s="9" t="str">
        <f>IF([2]market_live!I9="","",[2]market_live!I9)</f>
        <v>5,19,01,229</v>
      </c>
      <c r="J9" s="9">
        <f>IF([2]market_live!J9="","",[2]market_live!J9)</f>
        <v>540.5</v>
      </c>
      <c r="K9" s="9">
        <f>IF([2]market_live!K9="","",[2]market_live!K9)</f>
        <v>105.7</v>
      </c>
      <c r="L9" s="9">
        <f>IF([2]market_live!L9="","",[2]market_live!L9)</f>
        <v>44.4</v>
      </c>
      <c r="M9" s="9">
        <f>IF([2]market_live!M9="","",[2]market_live!M9)</f>
        <v>17.670000000000002</v>
      </c>
      <c r="N9" s="9">
        <f>IF([2]market_live!N9="","",[2]market_live!N9)</f>
        <v>78.67</v>
      </c>
      <c r="O9" s="9">
        <f t="shared" si="0"/>
        <v>2.84</v>
      </c>
      <c r="P9" s="9" t="str">
        <f t="shared" si="1"/>
        <v/>
      </c>
      <c r="Q9" s="9">
        <f t="shared" si="2"/>
        <v>51901229</v>
      </c>
      <c r="R9" s="9" t="str">
        <f t="shared" si="3"/>
        <v/>
      </c>
      <c r="S9" s="9" t="str">
        <f t="shared" si="4"/>
        <v>LPR8</v>
      </c>
      <c r="T9" s="9" t="str">
        <f t="shared" si="5"/>
        <v/>
      </c>
      <c r="U9" s="9" t="str">
        <f t="shared" si="6"/>
        <v>LOR1</v>
      </c>
      <c r="V9" s="9" t="str">
        <f t="shared" si="7"/>
        <v/>
      </c>
      <c r="W9" s="11" t="str">
        <f t="shared" si="8"/>
        <v>LPR8</v>
      </c>
      <c r="X9" s="11" t="str">
        <f t="shared" si="9"/>
        <v>LOR1</v>
      </c>
    </row>
    <row r="10" spans="1:24" x14ac:dyDescent="0.25">
      <c r="A10" s="9" t="str">
        <f>IF([2]market_live!A10="","",[2]market_live!A10)</f>
        <v>AUBANK</v>
      </c>
      <c r="B10" s="9">
        <f>IF([2]market_live!B10="","",[2]market_live!B10)</f>
        <v>737.8</v>
      </c>
      <c r="C10" s="9">
        <f>IF([2]market_live!C10="","",[2]market_live!C10)</f>
        <v>755.4</v>
      </c>
      <c r="D10" s="9">
        <f>IF([2]market_live!D10="","",[2]market_live!D10)</f>
        <v>735</v>
      </c>
      <c r="E10" s="9">
        <f>IF([2]market_live!E10="","",[2]market_live!E10)</f>
        <v>730.55</v>
      </c>
      <c r="F10" s="9">
        <f>IF([2]market_live!F10="","",[2]market_live!F10)</f>
        <v>750</v>
      </c>
      <c r="G10" s="9">
        <f>IF([2]market_live!G10="","",[2]market_live!G10)</f>
        <v>19.45</v>
      </c>
      <c r="H10" s="9">
        <f>IF([2]market_live!H10="","",[2]market_live!H10)</f>
        <v>2.66</v>
      </c>
      <c r="I10" s="9" t="str">
        <f>IF([2]market_live!I10="","",[2]market_live!I10)</f>
        <v>19,30,061</v>
      </c>
      <c r="J10" s="9">
        <f>IF([2]market_live!J10="","",[2]market_live!J10)</f>
        <v>144.08000000000001</v>
      </c>
      <c r="K10" s="9">
        <f>IF([2]market_live!K10="","",[2]market_live!K10)</f>
        <v>813.4</v>
      </c>
      <c r="L10" s="9">
        <f>IF([2]market_live!L10="","",[2]market_live!L10)</f>
        <v>548</v>
      </c>
      <c r="M10" s="9">
        <f>IF([2]market_live!M10="","",[2]market_live!M10)</f>
        <v>-3.88</v>
      </c>
      <c r="N10" s="9">
        <f>IF([2]market_live!N10="","",[2]market_live!N10)</f>
        <v>17.59</v>
      </c>
      <c r="O10" s="9">
        <f t="shared" si="0"/>
        <v>2.66</v>
      </c>
      <c r="P10" s="9" t="str">
        <f t="shared" si="1"/>
        <v/>
      </c>
      <c r="Q10" s="9">
        <f t="shared" si="2"/>
        <v>1930061</v>
      </c>
      <c r="R10" s="9" t="str">
        <f t="shared" si="3"/>
        <v/>
      </c>
      <c r="S10" s="9" t="str">
        <f t="shared" si="4"/>
        <v>LPR9</v>
      </c>
      <c r="T10" s="9" t="str">
        <f t="shared" si="5"/>
        <v/>
      </c>
      <c r="U10" s="9" t="str">
        <f t="shared" si="6"/>
        <v/>
      </c>
      <c r="V10" s="9" t="str">
        <f t="shared" si="7"/>
        <v/>
      </c>
      <c r="W10" s="11" t="str">
        <f t="shared" si="8"/>
        <v>LPR9</v>
      </c>
      <c r="X10" s="11" t="str">
        <f t="shared" si="9"/>
        <v/>
      </c>
    </row>
    <row r="11" spans="1:24" x14ac:dyDescent="0.25">
      <c r="A11" s="9" t="str">
        <f>IF([2]market_live!A11="","",[2]market_live!A11)</f>
        <v>KOTAKBANK</v>
      </c>
      <c r="B11" s="9">
        <f>IF([2]market_live!B11="","",[2]market_live!B11)</f>
        <v>1774.45</v>
      </c>
      <c r="C11" s="9">
        <f>IF([2]market_live!C11="","",[2]market_live!C11)</f>
        <v>1829.45</v>
      </c>
      <c r="D11" s="9">
        <f>IF([2]market_live!D11="","",[2]market_live!D11)</f>
        <v>1758.1</v>
      </c>
      <c r="E11" s="9">
        <f>IF([2]market_live!E11="","",[2]market_live!E11)</f>
        <v>1764.3</v>
      </c>
      <c r="F11" s="9">
        <f>IF([2]market_live!F11="","",[2]market_live!F11)</f>
        <v>1810</v>
      </c>
      <c r="G11" s="9">
        <f>IF([2]market_live!G11="","",[2]market_live!G11)</f>
        <v>45.7</v>
      </c>
      <c r="H11" s="9">
        <f>IF([2]market_live!H11="","",[2]market_live!H11)</f>
        <v>2.59</v>
      </c>
      <c r="I11" s="9" t="str">
        <f>IF([2]market_live!I11="","",[2]market_live!I11)</f>
        <v>54,56,020</v>
      </c>
      <c r="J11" s="9">
        <f>IF([2]market_live!J11="","",[2]market_live!J11)</f>
        <v>981.83</v>
      </c>
      <c r="K11" s="9">
        <f>IF([2]market_live!K11="","",[2]market_live!K11)</f>
        <v>2064.4</v>
      </c>
      <c r="L11" s="9">
        <f>IF([2]market_live!L11="","",[2]market_live!L11)</f>
        <v>1643.5</v>
      </c>
      <c r="M11" s="9">
        <f>IF([2]market_live!M11="","",[2]market_live!M11)</f>
        <v>-3.41</v>
      </c>
      <c r="N11" s="9">
        <f>IF([2]market_live!N11="","",[2]market_live!N11)</f>
        <v>-0.17</v>
      </c>
      <c r="O11" s="9">
        <f t="shared" si="0"/>
        <v>2.59</v>
      </c>
      <c r="P11" s="9" t="str">
        <f t="shared" si="1"/>
        <v/>
      </c>
      <c r="Q11" s="9">
        <f t="shared" si="2"/>
        <v>5456020</v>
      </c>
      <c r="R11" s="9" t="str">
        <f t="shared" si="3"/>
        <v/>
      </c>
      <c r="S11" s="9" t="str">
        <f t="shared" si="4"/>
        <v>LPR10</v>
      </c>
      <c r="T11" s="9" t="str">
        <f t="shared" si="5"/>
        <v/>
      </c>
      <c r="U11" s="9" t="str">
        <f t="shared" si="6"/>
        <v>LOR23</v>
      </c>
      <c r="V11" s="9" t="str">
        <f t="shared" si="7"/>
        <v/>
      </c>
      <c r="W11" s="11" t="str">
        <f t="shared" si="8"/>
        <v>LPR10</v>
      </c>
      <c r="X11" s="11" t="str">
        <f t="shared" si="9"/>
        <v>LOR23</v>
      </c>
    </row>
    <row r="12" spans="1:24" x14ac:dyDescent="0.25">
      <c r="A12" s="9" t="str">
        <f>IF([2]market_live!A12="","",[2]market_live!A12)</f>
        <v>ADANIENT</v>
      </c>
      <c r="B12" s="9">
        <f>IF([2]market_live!B12="","",[2]market_live!B12)</f>
        <v>2930</v>
      </c>
      <c r="C12" s="9">
        <f>IF([2]market_live!C12="","",[2]market_live!C12)</f>
        <v>3015.85</v>
      </c>
      <c r="D12" s="9">
        <f>IF([2]market_live!D12="","",[2]market_live!D12)</f>
        <v>2890.5</v>
      </c>
      <c r="E12" s="9">
        <f>IF([2]market_live!E12="","",[2]market_live!E12)</f>
        <v>2915.65</v>
      </c>
      <c r="F12" s="9">
        <f>IF([2]market_live!F12="","",[2]market_live!F12)</f>
        <v>2987.85</v>
      </c>
      <c r="G12" s="9">
        <f>IF([2]market_live!G12="","",[2]market_live!G12)</f>
        <v>72.2</v>
      </c>
      <c r="H12" s="9">
        <f>IF([2]market_live!H12="","",[2]market_live!H12)</f>
        <v>2.48</v>
      </c>
      <c r="I12" s="9" t="str">
        <f>IF([2]market_live!I12="","",[2]market_live!I12)</f>
        <v>18,78,793</v>
      </c>
      <c r="J12" s="9">
        <f>IF([2]market_live!J12="","",[2]market_live!J12)</f>
        <v>552.27</v>
      </c>
      <c r="K12" s="9">
        <f>IF([2]market_live!K12="","",[2]market_live!K12)</f>
        <v>3537.7</v>
      </c>
      <c r="L12" s="9">
        <f>IF([2]market_live!L12="","",[2]market_live!L12)</f>
        <v>1017.45</v>
      </c>
      <c r="M12" s="9">
        <f>IF([2]market_live!M12="","",[2]market_live!M12)</f>
        <v>4.7300000000000004</v>
      </c>
      <c r="N12" s="9">
        <f>IF([2]market_live!N12="","",[2]market_live!N12)</f>
        <v>-15.82</v>
      </c>
      <c r="O12" s="9">
        <f t="shared" si="0"/>
        <v>2.48</v>
      </c>
      <c r="P12" s="9" t="str">
        <f t="shared" si="1"/>
        <v/>
      </c>
      <c r="Q12" s="9">
        <f t="shared" si="2"/>
        <v>1878793</v>
      </c>
      <c r="R12" s="9" t="str">
        <f t="shared" si="3"/>
        <v/>
      </c>
      <c r="S12" s="9" t="str">
        <f t="shared" si="4"/>
        <v>LPR11</v>
      </c>
      <c r="T12" s="9" t="str">
        <f t="shared" si="5"/>
        <v/>
      </c>
      <c r="U12" s="9" t="str">
        <f t="shared" si="6"/>
        <v/>
      </c>
      <c r="V12" s="9" t="str">
        <f t="shared" si="7"/>
        <v/>
      </c>
      <c r="W12" s="11" t="str">
        <f t="shared" si="8"/>
        <v>LPR11</v>
      </c>
      <c r="X12" s="11" t="str">
        <f t="shared" si="9"/>
        <v/>
      </c>
    </row>
    <row r="13" spans="1:24" x14ac:dyDescent="0.25">
      <c r="A13" s="9" t="str">
        <f>IF([2]market_live!A13="","",[2]market_live!A13)</f>
        <v>IDFCFIRSTB</v>
      </c>
      <c r="B13" s="9">
        <f>IF([2]market_live!B13="","",[2]market_live!B13)</f>
        <v>85.95</v>
      </c>
      <c r="C13" s="9">
        <f>IF([2]market_live!C13="","",[2]market_live!C13)</f>
        <v>87.9</v>
      </c>
      <c r="D13" s="9">
        <f>IF([2]market_live!D13="","",[2]market_live!D13)</f>
        <v>85.3</v>
      </c>
      <c r="E13" s="9">
        <f>IF([2]market_live!E13="","",[2]market_live!E13)</f>
        <v>85.7</v>
      </c>
      <c r="F13" s="9">
        <f>IF([2]market_live!F13="","",[2]market_live!F13)</f>
        <v>87.8</v>
      </c>
      <c r="G13" s="9">
        <f>IF([2]market_live!G13="","",[2]market_live!G13)</f>
        <v>2.1</v>
      </c>
      <c r="H13" s="9">
        <f>IF([2]market_live!H13="","",[2]market_live!H13)</f>
        <v>2.4500000000000002</v>
      </c>
      <c r="I13" s="9" t="str">
        <f>IF([2]market_live!I13="","",[2]market_live!I13)</f>
        <v>2,79,00,269</v>
      </c>
      <c r="J13" s="9">
        <f>IF([2]market_live!J13="","",[2]market_live!J13)</f>
        <v>241.42</v>
      </c>
      <c r="K13" s="9">
        <f>IF([2]market_live!K13="","",[2]market_live!K13)</f>
        <v>100.7</v>
      </c>
      <c r="L13" s="9">
        <f>IF([2]market_live!L13="","",[2]market_live!L13)</f>
        <v>52.1</v>
      </c>
      <c r="M13" s="9">
        <f>IF([2]market_live!M13="","",[2]market_live!M13)</f>
        <v>-1.89</v>
      </c>
      <c r="N13" s="9">
        <f>IF([2]market_live!N13="","",[2]market_live!N13)</f>
        <v>44.28</v>
      </c>
      <c r="O13" s="9">
        <f t="shared" si="0"/>
        <v>2.4500000000000002</v>
      </c>
      <c r="P13" s="9" t="str">
        <f t="shared" si="1"/>
        <v/>
      </c>
      <c r="Q13" s="9">
        <f t="shared" si="2"/>
        <v>27900269</v>
      </c>
      <c r="R13" s="9" t="str">
        <f t="shared" si="3"/>
        <v/>
      </c>
      <c r="S13" s="9" t="str">
        <f t="shared" si="4"/>
        <v>LPR12</v>
      </c>
      <c r="T13" s="9" t="str">
        <f t="shared" si="5"/>
        <v/>
      </c>
      <c r="U13" s="9" t="str">
        <f t="shared" si="6"/>
        <v>LOR2</v>
      </c>
      <c r="V13" s="9" t="str">
        <f t="shared" si="7"/>
        <v/>
      </c>
      <c r="W13" s="11" t="str">
        <f t="shared" si="8"/>
        <v>LPR12</v>
      </c>
      <c r="X13" s="11" t="str">
        <f t="shared" si="9"/>
        <v>LOR2</v>
      </c>
    </row>
    <row r="14" spans="1:24" x14ac:dyDescent="0.25">
      <c r="A14" s="9" t="str">
        <f>IF([2]market_live!A14="","",[2]market_live!A14)</f>
        <v>CANBK</v>
      </c>
      <c r="B14" s="9">
        <f>IF([2]market_live!B14="","",[2]market_live!B14)</f>
        <v>468.75</v>
      </c>
      <c r="C14" s="9">
        <f>IF([2]market_live!C14="","",[2]market_live!C14)</f>
        <v>482.2</v>
      </c>
      <c r="D14" s="9">
        <f>IF([2]market_live!D14="","",[2]market_live!D14)</f>
        <v>464.35</v>
      </c>
      <c r="E14" s="9">
        <f>IF([2]market_live!E14="","",[2]market_live!E14)</f>
        <v>466.65</v>
      </c>
      <c r="F14" s="9">
        <f>IF([2]market_live!F14="","",[2]market_live!F14)</f>
        <v>478.1</v>
      </c>
      <c r="G14" s="9">
        <f>IF([2]market_live!G14="","",[2]market_live!G14)</f>
        <v>11.45</v>
      </c>
      <c r="H14" s="9">
        <f>IF([2]market_live!H14="","",[2]market_live!H14)</f>
        <v>2.4500000000000002</v>
      </c>
      <c r="I14" s="9" t="str">
        <f>IF([2]market_live!I14="","",[2]market_live!I14)</f>
        <v>51,87,720</v>
      </c>
      <c r="J14" s="9">
        <f>IF([2]market_live!J14="","",[2]market_live!J14)</f>
        <v>245.56</v>
      </c>
      <c r="K14" s="9">
        <f>IF([2]market_live!K14="","",[2]market_live!K14)</f>
        <v>482.2</v>
      </c>
      <c r="L14" s="9">
        <f>IF([2]market_live!L14="","",[2]market_live!L14)</f>
        <v>268.8</v>
      </c>
      <c r="M14" s="9">
        <f>IF([2]market_live!M14="","",[2]market_live!M14)</f>
        <v>9.56</v>
      </c>
      <c r="N14" s="9">
        <f>IF([2]market_live!N14="","",[2]market_live!N14)</f>
        <v>45.76</v>
      </c>
      <c r="O14" s="9">
        <f t="shared" si="0"/>
        <v>2.4500000000000002</v>
      </c>
      <c r="P14" s="9" t="str">
        <f t="shared" si="1"/>
        <v/>
      </c>
      <c r="Q14" s="9">
        <f t="shared" si="2"/>
        <v>5187720</v>
      </c>
      <c r="R14" s="9" t="str">
        <f t="shared" si="3"/>
        <v/>
      </c>
      <c r="S14" s="9" t="str">
        <f t="shared" si="4"/>
        <v>LPR12</v>
      </c>
      <c r="T14" s="9" t="str">
        <f t="shared" si="5"/>
        <v/>
      </c>
      <c r="U14" s="9" t="str">
        <f t="shared" si="6"/>
        <v>LOR24</v>
      </c>
      <c r="V14" s="9" t="str">
        <f t="shared" si="7"/>
        <v/>
      </c>
      <c r="W14" s="11" t="str">
        <f t="shared" si="8"/>
        <v>LPR12</v>
      </c>
      <c r="X14" s="11" t="str">
        <f t="shared" si="9"/>
        <v>LOR24</v>
      </c>
    </row>
    <row r="15" spans="1:24" x14ac:dyDescent="0.25">
      <c r="A15" s="9" t="str">
        <f>IF([2]market_live!A15="","",[2]market_live!A15)</f>
        <v>COLPAL</v>
      </c>
      <c r="B15" s="9">
        <f>IF([2]market_live!B15="","",[2]market_live!B15)</f>
        <v>2506.5500000000002</v>
      </c>
      <c r="C15" s="9">
        <f>IF([2]market_live!C15="","",[2]market_live!C15)</f>
        <v>2550</v>
      </c>
      <c r="D15" s="9">
        <f>IF([2]market_live!D15="","",[2]market_live!D15)</f>
        <v>2485.8000000000002</v>
      </c>
      <c r="E15" s="9">
        <f>IF([2]market_live!E15="","",[2]market_live!E15)</f>
        <v>2490.4</v>
      </c>
      <c r="F15" s="9">
        <f>IF([2]market_live!F15="","",[2]market_live!F15)</f>
        <v>2550</v>
      </c>
      <c r="G15" s="9">
        <f>IF([2]market_live!G15="","",[2]market_live!G15)</f>
        <v>59.6</v>
      </c>
      <c r="H15" s="9">
        <f>IF([2]market_live!H15="","",[2]market_live!H15)</f>
        <v>2.39</v>
      </c>
      <c r="I15" s="9" t="str">
        <f>IF([2]market_live!I15="","",[2]market_live!I15)</f>
        <v>2,23,126</v>
      </c>
      <c r="J15" s="9">
        <f>IF([2]market_live!J15="","",[2]market_live!J15)</f>
        <v>56.37</v>
      </c>
      <c r="K15" s="9">
        <f>IF([2]market_live!K15="","",[2]market_live!K15)</f>
        <v>2550</v>
      </c>
      <c r="L15" s="9">
        <f>IF([2]market_live!L15="","",[2]market_live!L15)</f>
        <v>1434.6</v>
      </c>
      <c r="M15" s="9">
        <f>IF([2]market_live!M15="","",[2]market_live!M15)</f>
        <v>5.0999999999999996</v>
      </c>
      <c r="N15" s="9">
        <f>IF([2]market_live!N15="","",[2]market_live!N15)</f>
        <v>66.010000000000005</v>
      </c>
      <c r="O15" s="9">
        <f t="shared" si="0"/>
        <v>2.39</v>
      </c>
      <c r="P15" s="9" t="str">
        <f t="shared" si="1"/>
        <v/>
      </c>
      <c r="Q15" s="9">
        <f t="shared" si="2"/>
        <v>223126</v>
      </c>
      <c r="R15" s="9" t="str">
        <f t="shared" si="3"/>
        <v/>
      </c>
      <c r="S15" s="9" t="str">
        <f t="shared" si="4"/>
        <v>LPR14</v>
      </c>
      <c r="T15" s="9" t="str">
        <f t="shared" si="5"/>
        <v/>
      </c>
      <c r="U15" s="9" t="str">
        <f t="shared" si="6"/>
        <v/>
      </c>
      <c r="V15" s="9" t="str">
        <f t="shared" si="7"/>
        <v/>
      </c>
      <c r="W15" s="11" t="str">
        <f t="shared" si="8"/>
        <v>LPR14</v>
      </c>
      <c r="X15" s="11" t="str">
        <f t="shared" si="9"/>
        <v/>
      </c>
    </row>
    <row r="16" spans="1:24" x14ac:dyDescent="0.25">
      <c r="A16" s="9" t="str">
        <f>IF([2]market_live!A16="","",[2]market_live!A16)</f>
        <v>TORNTPHARM</v>
      </c>
      <c r="B16" s="9">
        <f>IF([2]market_live!B16="","",[2]market_live!B16)</f>
        <v>2469.5</v>
      </c>
      <c r="C16" s="9">
        <f>IF([2]market_live!C16="","",[2]market_live!C16)</f>
        <v>2540</v>
      </c>
      <c r="D16" s="9">
        <f>IF([2]market_live!D16="","",[2]market_live!D16)</f>
        <v>2469.0500000000002</v>
      </c>
      <c r="E16" s="9">
        <f>IF([2]market_live!E16="","",[2]market_live!E16)</f>
        <v>2463.85</v>
      </c>
      <c r="F16" s="9">
        <f>IF([2]market_live!F16="","",[2]market_live!F16)</f>
        <v>2521.4499999999998</v>
      </c>
      <c r="G16" s="9">
        <f>IF([2]market_live!G16="","",[2]market_live!G16)</f>
        <v>57.6</v>
      </c>
      <c r="H16" s="9">
        <f>IF([2]market_live!H16="","",[2]market_live!H16)</f>
        <v>2.34</v>
      </c>
      <c r="I16" s="9" t="str">
        <f>IF([2]market_live!I16="","",[2]market_live!I16)</f>
        <v>2,25,132</v>
      </c>
      <c r="J16" s="9">
        <f>IF([2]market_live!J16="","",[2]market_live!J16)</f>
        <v>56.76</v>
      </c>
      <c r="K16" s="9">
        <f>IF([2]market_live!K16="","",[2]market_live!K16)</f>
        <v>2540</v>
      </c>
      <c r="L16" s="9">
        <f>IF([2]market_live!L16="","",[2]market_live!L16)</f>
        <v>1445.55</v>
      </c>
      <c r="M16" s="9">
        <f>IF([2]market_live!M16="","",[2]market_live!M16)</f>
        <v>14.76</v>
      </c>
      <c r="N16" s="9">
        <f>IF([2]market_live!N16="","",[2]market_live!N16)</f>
        <v>53.98</v>
      </c>
      <c r="O16" s="9">
        <f t="shared" si="0"/>
        <v>2.34</v>
      </c>
      <c r="P16" s="9" t="str">
        <f t="shared" si="1"/>
        <v/>
      </c>
      <c r="Q16" s="9">
        <f t="shared" si="2"/>
        <v>225132</v>
      </c>
      <c r="R16" s="9" t="str">
        <f t="shared" si="3"/>
        <v/>
      </c>
      <c r="S16" s="9" t="str">
        <f t="shared" si="4"/>
        <v>LPR15</v>
      </c>
      <c r="T16" s="9" t="str">
        <f t="shared" si="5"/>
        <v/>
      </c>
      <c r="U16" s="9" t="str">
        <f t="shared" si="6"/>
        <v/>
      </c>
      <c r="V16" s="9" t="str">
        <f t="shared" si="7"/>
        <v/>
      </c>
      <c r="W16" s="11" t="str">
        <f t="shared" si="8"/>
        <v>LPR15</v>
      </c>
      <c r="X16" s="11" t="str">
        <f t="shared" si="9"/>
        <v/>
      </c>
    </row>
    <row r="17" spans="1:24" x14ac:dyDescent="0.25">
      <c r="A17" s="9" t="str">
        <f>IF([2]market_live!A17="","",[2]market_live!A17)</f>
        <v>HINDCOPPER</v>
      </c>
      <c r="B17" s="9">
        <f>IF([2]market_live!B17="","",[2]market_live!B17)</f>
        <v>266.60000000000002</v>
      </c>
      <c r="C17" s="9">
        <f>IF([2]market_live!C17="","",[2]market_live!C17)</f>
        <v>273.5</v>
      </c>
      <c r="D17" s="9">
        <f>IF([2]market_live!D17="","",[2]market_live!D17)</f>
        <v>263.7</v>
      </c>
      <c r="E17" s="9">
        <f>IF([2]market_live!E17="","",[2]market_live!E17)</f>
        <v>264.85000000000002</v>
      </c>
      <c r="F17" s="9">
        <f>IF([2]market_live!F17="","",[2]market_live!F17)</f>
        <v>270.89999999999998</v>
      </c>
      <c r="G17" s="9">
        <f>IF([2]market_live!G17="","",[2]market_live!G17)</f>
        <v>6.05</v>
      </c>
      <c r="H17" s="9">
        <f>IF([2]market_live!H17="","",[2]market_live!H17)</f>
        <v>2.2799999999999998</v>
      </c>
      <c r="I17" s="9" t="str">
        <f>IF([2]market_live!I17="","",[2]market_live!I17)</f>
        <v>98,52,393</v>
      </c>
      <c r="J17" s="9">
        <f>IF([2]market_live!J17="","",[2]market_live!J17)</f>
        <v>265.73</v>
      </c>
      <c r="K17" s="9">
        <f>IF([2]market_live!K17="","",[2]market_live!K17)</f>
        <v>289.3</v>
      </c>
      <c r="L17" s="9">
        <f>IF([2]market_live!L17="","",[2]market_live!L17)</f>
        <v>93.85</v>
      </c>
      <c r="M17" s="9">
        <f>IF([2]market_live!M17="","",[2]market_live!M17)</f>
        <v>34.72</v>
      </c>
      <c r="N17" s="9">
        <f>IF([2]market_live!N17="","",[2]market_live!N17)</f>
        <v>102.56</v>
      </c>
      <c r="O17" s="9">
        <f t="shared" si="0"/>
        <v>2.2799999999999998</v>
      </c>
      <c r="P17" s="9" t="str">
        <f t="shared" si="1"/>
        <v/>
      </c>
      <c r="Q17" s="9">
        <f t="shared" si="2"/>
        <v>9852393</v>
      </c>
      <c r="R17" s="9" t="str">
        <f t="shared" si="3"/>
        <v/>
      </c>
      <c r="S17" s="9" t="str">
        <f t="shared" si="4"/>
        <v>LPR16</v>
      </c>
      <c r="T17" s="9" t="str">
        <f t="shared" si="5"/>
        <v/>
      </c>
      <c r="U17" s="9" t="str">
        <f t="shared" si="6"/>
        <v>LOR17</v>
      </c>
      <c r="V17" s="9" t="str">
        <f t="shared" si="7"/>
        <v/>
      </c>
      <c r="W17" s="11" t="str">
        <f t="shared" si="8"/>
        <v>LPR16</v>
      </c>
      <c r="X17" s="11" t="str">
        <f t="shared" si="9"/>
        <v>LOR17</v>
      </c>
    </row>
    <row r="18" spans="1:24" x14ac:dyDescent="0.25">
      <c r="A18" s="9" t="str">
        <f>IF([2]market_live!A18="","",[2]market_live!A18)</f>
        <v>MCDOWELL-N</v>
      </c>
      <c r="B18" s="9">
        <f>IF([2]market_live!B18="","",[2]market_live!B18)</f>
        <v>1080</v>
      </c>
      <c r="C18" s="9">
        <f>IF([2]market_live!C18="","",[2]market_live!C18)</f>
        <v>1112</v>
      </c>
      <c r="D18" s="9">
        <f>IF([2]market_live!D18="","",[2]market_live!D18)</f>
        <v>1080</v>
      </c>
      <c r="E18" s="9">
        <f>IF([2]market_live!E18="","",[2]market_live!E18)</f>
        <v>1082.5999999999999</v>
      </c>
      <c r="F18" s="9">
        <f>IF([2]market_live!F18="","",[2]market_live!F18)</f>
        <v>1106.45</v>
      </c>
      <c r="G18" s="9">
        <f>IF([2]market_live!G18="","",[2]market_live!G18)</f>
        <v>23.85</v>
      </c>
      <c r="H18" s="9">
        <f>IF([2]market_live!H18="","",[2]market_live!H18)</f>
        <v>2.2000000000000002</v>
      </c>
      <c r="I18" s="9" t="str">
        <f>IF([2]market_live!I18="","",[2]market_live!I18)</f>
        <v>4,24,326</v>
      </c>
      <c r="J18" s="9">
        <f>IF([2]market_live!J18="","",[2]market_live!J18)</f>
        <v>46.73</v>
      </c>
      <c r="K18" s="9">
        <f>IF([2]market_live!K18="","",[2]market_live!K18)</f>
        <v>1132</v>
      </c>
      <c r="L18" s="9">
        <f>IF([2]market_live!L18="","",[2]market_live!L18)</f>
        <v>730.55</v>
      </c>
      <c r="M18" s="9">
        <f>IF([2]market_live!M18="","",[2]market_live!M18)</f>
        <v>2.14</v>
      </c>
      <c r="N18" s="9">
        <f>IF([2]market_live!N18="","",[2]market_live!N18)</f>
        <v>29.67</v>
      </c>
      <c r="O18" s="9">
        <f t="shared" si="0"/>
        <v>2.2000000000000002</v>
      </c>
      <c r="P18" s="9" t="str">
        <f t="shared" si="1"/>
        <v/>
      </c>
      <c r="Q18" s="9">
        <f t="shared" si="2"/>
        <v>424326</v>
      </c>
      <c r="R18" s="9" t="str">
        <f t="shared" si="3"/>
        <v/>
      </c>
      <c r="S18" s="9" t="str">
        <f t="shared" si="4"/>
        <v>LPR17</v>
      </c>
      <c r="T18" s="9" t="str">
        <f t="shared" si="5"/>
        <v/>
      </c>
      <c r="U18" s="9" t="str">
        <f t="shared" si="6"/>
        <v/>
      </c>
      <c r="V18" s="9" t="str">
        <f t="shared" si="7"/>
        <v/>
      </c>
      <c r="W18" s="11" t="str">
        <f t="shared" si="8"/>
        <v>LPR17</v>
      </c>
      <c r="X18" s="11" t="str">
        <f t="shared" si="9"/>
        <v/>
      </c>
    </row>
    <row r="19" spans="1:24" x14ac:dyDescent="0.25">
      <c r="A19" s="9" t="str">
        <f>IF([2]market_live!A19="","",[2]market_live!A19)</f>
        <v>IDFC</v>
      </c>
      <c r="B19" s="9">
        <f>IF([2]market_live!B19="","",[2]market_live!B19)</f>
        <v>123.5</v>
      </c>
      <c r="C19" s="9">
        <f>IF([2]market_live!C19="","",[2]market_live!C19)</f>
        <v>125.15</v>
      </c>
      <c r="D19" s="9">
        <f>IF([2]market_live!D19="","",[2]market_live!D19)</f>
        <v>121.8</v>
      </c>
      <c r="E19" s="9">
        <f>IF([2]market_live!E19="","",[2]market_live!E19)</f>
        <v>122.3</v>
      </c>
      <c r="F19" s="9">
        <f>IF([2]market_live!F19="","",[2]market_live!F19)</f>
        <v>124.85</v>
      </c>
      <c r="G19" s="9">
        <f>IF([2]market_live!G19="","",[2]market_live!G19)</f>
        <v>2.5499999999999998</v>
      </c>
      <c r="H19" s="9">
        <f>IF([2]market_live!H19="","",[2]market_live!H19)</f>
        <v>2.09</v>
      </c>
      <c r="I19" s="9" t="str">
        <f>IF([2]market_live!I19="","",[2]market_live!I19)</f>
        <v>33,03,508</v>
      </c>
      <c r="J19" s="9">
        <f>IF([2]market_live!J19="","",[2]market_live!J19)</f>
        <v>40.72</v>
      </c>
      <c r="K19" s="9">
        <f>IF([2]market_live!K19="","",[2]market_live!K19)</f>
        <v>137</v>
      </c>
      <c r="L19" s="9">
        <f>IF([2]market_live!L19="","",[2]market_live!L19)</f>
        <v>72.849999999999994</v>
      </c>
      <c r="M19" s="9">
        <f>IF([2]market_live!M19="","",[2]market_live!M19)</f>
        <v>0.25</v>
      </c>
      <c r="N19" s="9">
        <f>IF([2]market_live!N19="","",[2]market_live!N19)</f>
        <v>40.33</v>
      </c>
      <c r="O19" s="9">
        <f t="shared" si="0"/>
        <v>2.09</v>
      </c>
      <c r="P19" s="9" t="str">
        <f t="shared" si="1"/>
        <v/>
      </c>
      <c r="Q19" s="9">
        <f t="shared" si="2"/>
        <v>3303508</v>
      </c>
      <c r="R19" s="9" t="str">
        <f t="shared" si="3"/>
        <v/>
      </c>
      <c r="S19" s="9" t="str">
        <f t="shared" si="4"/>
        <v>LPR18</v>
      </c>
      <c r="T19" s="9" t="str">
        <f t="shared" si="5"/>
        <v/>
      </c>
      <c r="U19" s="9" t="str">
        <f t="shared" si="6"/>
        <v>LOR29</v>
      </c>
      <c r="V19" s="9" t="str">
        <f t="shared" si="7"/>
        <v/>
      </c>
      <c r="W19" s="11" t="str">
        <f t="shared" si="8"/>
        <v>LPR18</v>
      </c>
      <c r="X19" s="11" t="str">
        <f t="shared" si="9"/>
        <v>LOR29</v>
      </c>
    </row>
    <row r="20" spans="1:24" x14ac:dyDescent="0.25">
      <c r="A20" s="9" t="str">
        <f>IF([2]market_live!A20="","",[2]market_live!A20)</f>
        <v>PETRONET</v>
      </c>
      <c r="B20" s="9">
        <f>IF([2]market_live!B20="","",[2]market_live!B20)</f>
        <v>249.1</v>
      </c>
      <c r="C20" s="9">
        <f>IF([2]market_live!C20="","",[2]market_live!C20)</f>
        <v>250.5</v>
      </c>
      <c r="D20" s="9">
        <f>IF([2]market_live!D20="","",[2]market_live!D20)</f>
        <v>245.05</v>
      </c>
      <c r="E20" s="9">
        <f>IF([2]market_live!E20="","",[2]market_live!E20)</f>
        <v>243.65</v>
      </c>
      <c r="F20" s="9">
        <f>IF([2]market_live!F20="","",[2]market_live!F20)</f>
        <v>248.35</v>
      </c>
      <c r="G20" s="9">
        <f>IF([2]market_live!G20="","",[2]market_live!G20)</f>
        <v>4.7</v>
      </c>
      <c r="H20" s="9">
        <f>IF([2]market_live!H20="","",[2]market_live!H20)</f>
        <v>1.93</v>
      </c>
      <c r="I20" s="9" t="str">
        <f>IF([2]market_live!I20="","",[2]market_live!I20)</f>
        <v>42,33,895</v>
      </c>
      <c r="J20" s="9">
        <f>IF([2]market_live!J20="","",[2]market_live!J20)</f>
        <v>104.85</v>
      </c>
      <c r="K20" s="9">
        <f>IF([2]market_live!K20="","",[2]market_live!K20)</f>
        <v>254.4</v>
      </c>
      <c r="L20" s="9">
        <f>IF([2]market_live!L20="","",[2]market_live!L20)</f>
        <v>191.7</v>
      </c>
      <c r="M20" s="9">
        <f>IF([2]market_live!M20="","",[2]market_live!M20)</f>
        <v>16.66</v>
      </c>
      <c r="N20" s="9">
        <f>IF([2]market_live!N20="","",[2]market_live!N20)</f>
        <v>9.2799999999999994</v>
      </c>
      <c r="O20" s="9">
        <f t="shared" si="0"/>
        <v>1.93</v>
      </c>
      <c r="P20" s="9" t="str">
        <f t="shared" si="1"/>
        <v/>
      </c>
      <c r="Q20" s="9">
        <f t="shared" si="2"/>
        <v>4233895</v>
      </c>
      <c r="R20" s="9" t="str">
        <f t="shared" si="3"/>
        <v/>
      </c>
      <c r="S20" s="9" t="str">
        <f t="shared" si="4"/>
        <v>LPR19</v>
      </c>
      <c r="T20" s="9" t="str">
        <f t="shared" si="5"/>
        <v/>
      </c>
      <c r="U20" s="9" t="str">
        <f t="shared" si="6"/>
        <v>LOR27</v>
      </c>
      <c r="V20" s="9" t="str">
        <f t="shared" si="7"/>
        <v/>
      </c>
      <c r="W20" s="11" t="str">
        <f t="shared" si="8"/>
        <v>LPR19</v>
      </c>
      <c r="X20" s="11" t="str">
        <f t="shared" si="9"/>
        <v>LOR27</v>
      </c>
    </row>
    <row r="21" spans="1:24" x14ac:dyDescent="0.25">
      <c r="A21" s="9" t="str">
        <f>IF([2]market_live!A21="","",[2]market_live!A21)</f>
        <v>IEX</v>
      </c>
      <c r="B21" s="9">
        <f>IF([2]market_live!B21="","",[2]market_live!B21)</f>
        <v>141.85</v>
      </c>
      <c r="C21" s="9">
        <f>IF([2]market_live!C21="","",[2]market_live!C21)</f>
        <v>143.5</v>
      </c>
      <c r="D21" s="9">
        <f>IF([2]market_live!D21="","",[2]market_live!D21)</f>
        <v>140.4</v>
      </c>
      <c r="E21" s="9">
        <f>IF([2]market_live!E21="","",[2]market_live!E21)</f>
        <v>140.05000000000001</v>
      </c>
      <c r="F21" s="9">
        <f>IF([2]market_live!F21="","",[2]market_live!F21)</f>
        <v>142.6</v>
      </c>
      <c r="G21" s="9">
        <f>IF([2]market_live!G21="","",[2]market_live!G21)</f>
        <v>2.5499999999999998</v>
      </c>
      <c r="H21" s="9">
        <f>IF([2]market_live!H21="","",[2]market_live!H21)</f>
        <v>1.82</v>
      </c>
      <c r="I21" s="9" t="str">
        <f>IF([2]market_live!I21="","",[2]market_live!I21)</f>
        <v>97,69,668</v>
      </c>
      <c r="J21" s="9">
        <f>IF([2]market_live!J21="","",[2]market_live!J21)</f>
        <v>138.65</v>
      </c>
      <c r="K21" s="9">
        <f>IF([2]market_live!K21="","",[2]market_live!K21)</f>
        <v>173.35</v>
      </c>
      <c r="L21" s="9">
        <f>IF([2]market_live!L21="","",[2]market_live!L21)</f>
        <v>116</v>
      </c>
      <c r="M21" s="9">
        <f>IF([2]market_live!M21="","",[2]market_live!M21)</f>
        <v>-2.71</v>
      </c>
      <c r="N21" s="9">
        <f>IF([2]market_live!N21="","",[2]market_live!N21)</f>
        <v>1.1200000000000001</v>
      </c>
      <c r="O21" s="9">
        <f t="shared" si="0"/>
        <v>1.82</v>
      </c>
      <c r="P21" s="9" t="str">
        <f t="shared" si="1"/>
        <v/>
      </c>
      <c r="Q21" s="9">
        <f t="shared" si="2"/>
        <v>9769668</v>
      </c>
      <c r="R21" s="9" t="str">
        <f t="shared" si="3"/>
        <v/>
      </c>
      <c r="S21" s="9" t="str">
        <f t="shared" si="4"/>
        <v>LPR20</v>
      </c>
      <c r="T21" s="9" t="str">
        <f t="shared" si="5"/>
        <v/>
      </c>
      <c r="U21" s="9" t="str">
        <f t="shared" si="6"/>
        <v>LOR18</v>
      </c>
      <c r="V21" s="9" t="str">
        <f t="shared" si="7"/>
        <v/>
      </c>
      <c r="W21" s="11" t="str">
        <f t="shared" si="8"/>
        <v>LPR20</v>
      </c>
      <c r="X21" s="11" t="str">
        <f t="shared" si="9"/>
        <v>LOR18</v>
      </c>
    </row>
    <row r="22" spans="1:24" x14ac:dyDescent="0.25">
      <c r="A22" s="9" t="str">
        <f>IF([2]market_live!A22="","",[2]market_live!A22)</f>
        <v>MPHASIS</v>
      </c>
      <c r="B22" s="9">
        <f>IF([2]market_live!B22="","",[2]market_live!B22)</f>
        <v>2560</v>
      </c>
      <c r="C22" s="9">
        <f>IF([2]market_live!C22="","",[2]market_live!C22)</f>
        <v>2616.4</v>
      </c>
      <c r="D22" s="9">
        <f>IF([2]market_live!D22="","",[2]market_live!D22)</f>
        <v>2560</v>
      </c>
      <c r="E22" s="9">
        <f>IF([2]market_live!E22="","",[2]market_live!E22)</f>
        <v>2549.0500000000002</v>
      </c>
      <c r="F22" s="9">
        <f>IF([2]market_live!F22="","",[2]market_live!F22)</f>
        <v>2593</v>
      </c>
      <c r="G22" s="9">
        <f>IF([2]market_live!G22="","",[2]market_live!G22)</f>
        <v>43.95</v>
      </c>
      <c r="H22" s="9">
        <f>IF([2]market_live!H22="","",[2]market_live!H22)</f>
        <v>1.72</v>
      </c>
      <c r="I22" s="9" t="str">
        <f>IF([2]market_live!I22="","",[2]market_live!I22)</f>
        <v>3,30,534</v>
      </c>
      <c r="J22" s="9">
        <f>IF([2]market_live!J22="","",[2]market_live!J22)</f>
        <v>85.59</v>
      </c>
      <c r="K22" s="9">
        <f>IF([2]market_live!K22="","",[2]market_live!K22)</f>
        <v>2788.5</v>
      </c>
      <c r="L22" s="9">
        <f>IF([2]market_live!L22="","",[2]market_live!L22)</f>
        <v>1660.05</v>
      </c>
      <c r="M22" s="9">
        <f>IF([2]market_live!M22="","",[2]market_live!M22)</f>
        <v>-2.85</v>
      </c>
      <c r="N22" s="9">
        <f>IF([2]market_live!N22="","",[2]market_live!N22)</f>
        <v>23.3</v>
      </c>
      <c r="O22" s="9">
        <f t="shared" si="0"/>
        <v>1.72</v>
      </c>
      <c r="P22" s="9" t="str">
        <f t="shared" si="1"/>
        <v/>
      </c>
      <c r="Q22" s="9">
        <f t="shared" si="2"/>
        <v>330534</v>
      </c>
      <c r="R22" s="9" t="str">
        <f t="shared" si="3"/>
        <v/>
      </c>
      <c r="S22" s="9" t="str">
        <f t="shared" si="4"/>
        <v>LPR21</v>
      </c>
      <c r="T22" s="9" t="str">
        <f t="shared" si="5"/>
        <v/>
      </c>
      <c r="U22" s="9" t="str">
        <f t="shared" si="6"/>
        <v/>
      </c>
      <c r="V22" s="9" t="str">
        <f t="shared" si="7"/>
        <v/>
      </c>
      <c r="W22" s="11" t="str">
        <f t="shared" si="8"/>
        <v>LPR21</v>
      </c>
      <c r="X22" s="11" t="str">
        <f t="shared" si="9"/>
        <v/>
      </c>
    </row>
    <row r="23" spans="1:24" x14ac:dyDescent="0.25">
      <c r="A23" s="9" t="str">
        <f>IF([2]market_live!A23="","",[2]market_live!A23)</f>
        <v>PVRINOX</v>
      </c>
      <c r="B23" s="9">
        <f>IF([2]market_live!B23="","",[2]market_live!B23)</f>
        <v>1523.5</v>
      </c>
      <c r="C23" s="9">
        <f>IF([2]market_live!C23="","",[2]market_live!C23)</f>
        <v>1556</v>
      </c>
      <c r="D23" s="9">
        <f>IF([2]market_live!D23="","",[2]market_live!D23)</f>
        <v>1517.05</v>
      </c>
      <c r="E23" s="9">
        <f>IF([2]market_live!E23="","",[2]market_live!E23)</f>
        <v>1502.5</v>
      </c>
      <c r="F23" s="9">
        <f>IF([2]market_live!F23="","",[2]market_live!F23)</f>
        <v>1528</v>
      </c>
      <c r="G23" s="9">
        <f>IF([2]market_live!G23="","",[2]market_live!G23)</f>
        <v>25.5</v>
      </c>
      <c r="H23" s="9">
        <f>IF([2]market_live!H23="","",[2]market_live!H23)</f>
        <v>1.7</v>
      </c>
      <c r="I23" s="9" t="str">
        <f>IF([2]market_live!I23="","",[2]market_live!I23)</f>
        <v>7,67,878</v>
      </c>
      <c r="J23" s="9">
        <f>IF([2]market_live!J23="","",[2]market_live!J23)</f>
        <v>118.04</v>
      </c>
      <c r="K23" s="9">
        <f>IF([2]market_live!K23="","",[2]market_live!K23)</f>
        <v>1875.45</v>
      </c>
      <c r="L23" s="9">
        <f>IF([2]market_live!L23="","",[2]market_live!L23)</f>
        <v>1336.4</v>
      </c>
      <c r="M23" s="9">
        <f>IF([2]market_live!M23="","",[2]market_live!M23)</f>
        <v>-14.09</v>
      </c>
      <c r="N23" s="9" t="str">
        <f>IF([2]market_live!N23="","",[2]market_live!N23)</f>
        <v>-</v>
      </c>
      <c r="O23" s="9">
        <f t="shared" si="0"/>
        <v>1.7</v>
      </c>
      <c r="P23" s="9" t="str">
        <f t="shared" si="1"/>
        <v/>
      </c>
      <c r="Q23" s="9">
        <f t="shared" si="2"/>
        <v>767878</v>
      </c>
      <c r="R23" s="9" t="str">
        <f t="shared" si="3"/>
        <v/>
      </c>
      <c r="S23" s="9" t="str">
        <f t="shared" si="4"/>
        <v>LPR22</v>
      </c>
      <c r="T23" s="9" t="str">
        <f t="shared" si="5"/>
        <v/>
      </c>
      <c r="U23" s="9" t="str">
        <f t="shared" si="6"/>
        <v/>
      </c>
      <c r="V23" s="9" t="str">
        <f t="shared" si="7"/>
        <v/>
      </c>
      <c r="W23" s="11" t="str">
        <f t="shared" si="8"/>
        <v>LPR22</v>
      </c>
      <c r="X23" s="11" t="str">
        <f t="shared" si="9"/>
        <v/>
      </c>
    </row>
    <row r="24" spans="1:24" x14ac:dyDescent="0.25">
      <c r="A24" s="9" t="str">
        <f>IF([2]market_live!A24="","",[2]market_live!A24)</f>
        <v>CONCOR</v>
      </c>
      <c r="B24" s="9">
        <f>IF([2]market_live!B24="","",[2]market_live!B24)</f>
        <v>868</v>
      </c>
      <c r="C24" s="9">
        <f>IF([2]market_live!C24="","",[2]market_live!C24)</f>
        <v>894.6</v>
      </c>
      <c r="D24" s="9">
        <f>IF([2]market_live!D24="","",[2]market_live!D24)</f>
        <v>864.55</v>
      </c>
      <c r="E24" s="9">
        <f>IF([2]market_live!E24="","",[2]market_live!E24)</f>
        <v>858.7</v>
      </c>
      <c r="F24" s="9">
        <f>IF([2]market_live!F24="","",[2]market_live!F24)</f>
        <v>873.25</v>
      </c>
      <c r="G24" s="9">
        <f>IF([2]market_live!G24="","",[2]market_live!G24)</f>
        <v>14.55</v>
      </c>
      <c r="H24" s="9">
        <f>IF([2]market_live!H24="","",[2]market_live!H24)</f>
        <v>1.69</v>
      </c>
      <c r="I24" s="9" t="str">
        <f>IF([2]market_live!I24="","",[2]market_live!I24)</f>
        <v>14,85,117</v>
      </c>
      <c r="J24" s="9">
        <f>IF([2]market_live!J24="","",[2]market_live!J24)</f>
        <v>130.83000000000001</v>
      </c>
      <c r="K24" s="9">
        <f>IF([2]market_live!K24="","",[2]market_live!K24)</f>
        <v>932.7</v>
      </c>
      <c r="L24" s="9">
        <f>IF([2]market_live!L24="","",[2]market_live!L24)</f>
        <v>555</v>
      </c>
      <c r="M24" s="9">
        <f>IF([2]market_live!M24="","",[2]market_live!M24)</f>
        <v>3.38</v>
      </c>
      <c r="N24" s="9">
        <f>IF([2]market_live!N24="","",[2]market_live!N24)</f>
        <v>20.68</v>
      </c>
      <c r="O24" s="9">
        <f t="shared" si="0"/>
        <v>1.69</v>
      </c>
      <c r="P24" s="9" t="str">
        <f t="shared" si="1"/>
        <v/>
      </c>
      <c r="Q24" s="9">
        <f t="shared" si="2"/>
        <v>1485117</v>
      </c>
      <c r="R24" s="9" t="str">
        <f t="shared" si="3"/>
        <v/>
      </c>
      <c r="S24" s="9" t="str">
        <f t="shared" si="4"/>
        <v>LPR23</v>
      </c>
      <c r="T24" s="9" t="str">
        <f t="shared" si="5"/>
        <v/>
      </c>
      <c r="U24" s="9" t="str">
        <f t="shared" si="6"/>
        <v/>
      </c>
      <c r="V24" s="9" t="str">
        <f t="shared" si="7"/>
        <v/>
      </c>
      <c r="W24" s="11" t="str">
        <f t="shared" si="8"/>
        <v>LPR23</v>
      </c>
      <c r="X24" s="11" t="str">
        <f t="shared" si="9"/>
        <v/>
      </c>
    </row>
    <row r="25" spans="1:24" x14ac:dyDescent="0.25">
      <c r="A25" s="9" t="str">
        <f>IF([2]market_live!A25="","",[2]market_live!A25)</f>
        <v>BANDHANBNK</v>
      </c>
      <c r="B25" s="9">
        <f>IF([2]market_live!B25="","",[2]market_live!B25)</f>
        <v>228.05</v>
      </c>
      <c r="C25" s="9">
        <f>IF([2]market_live!C25="","",[2]market_live!C25)</f>
        <v>234.45</v>
      </c>
      <c r="D25" s="9">
        <f>IF([2]market_live!D25="","",[2]market_live!D25)</f>
        <v>228</v>
      </c>
      <c r="E25" s="9">
        <f>IF([2]market_live!E25="","",[2]market_live!E25)</f>
        <v>226.2</v>
      </c>
      <c r="F25" s="9">
        <f>IF([2]market_live!F25="","",[2]market_live!F25)</f>
        <v>229.55</v>
      </c>
      <c r="G25" s="9">
        <f>IF([2]market_live!G25="","",[2]market_live!G25)</f>
        <v>3.35</v>
      </c>
      <c r="H25" s="9">
        <f>IF([2]market_live!H25="","",[2]market_live!H25)</f>
        <v>1.48</v>
      </c>
      <c r="I25" s="9" t="str">
        <f>IF([2]market_live!I25="","",[2]market_live!I25)</f>
        <v>1,07,92,549</v>
      </c>
      <c r="J25" s="9">
        <f>IF([2]market_live!J25="","",[2]market_live!J25)</f>
        <v>249.71</v>
      </c>
      <c r="K25" s="9">
        <f>IF([2]market_live!K25="","",[2]market_live!K25)</f>
        <v>272</v>
      </c>
      <c r="L25" s="9">
        <f>IF([2]market_live!L25="","",[2]market_live!L25)</f>
        <v>182.15</v>
      </c>
      <c r="M25" s="9">
        <f>IF([2]market_live!M25="","",[2]market_live!M25)</f>
        <v>-5.47</v>
      </c>
      <c r="N25" s="9">
        <f>IF([2]market_live!N25="","",[2]market_live!N25)</f>
        <v>-4.25</v>
      </c>
      <c r="O25" s="9">
        <f t="shared" si="0"/>
        <v>1.48</v>
      </c>
      <c r="P25" s="9" t="str">
        <f t="shared" si="1"/>
        <v/>
      </c>
      <c r="Q25" s="9">
        <f t="shared" si="2"/>
        <v>10792549</v>
      </c>
      <c r="R25" s="9" t="str">
        <f t="shared" si="3"/>
        <v/>
      </c>
      <c r="S25" s="9" t="str">
        <f t="shared" si="4"/>
        <v>LPR24</v>
      </c>
      <c r="T25" s="9" t="str">
        <f t="shared" si="5"/>
        <v/>
      </c>
      <c r="U25" s="9" t="str">
        <f t="shared" si="6"/>
        <v>LOR13</v>
      </c>
      <c r="V25" s="9" t="str">
        <f t="shared" si="7"/>
        <v/>
      </c>
      <c r="W25" s="11" t="str">
        <f t="shared" si="8"/>
        <v>LPR24</v>
      </c>
      <c r="X25" s="11" t="str">
        <f t="shared" si="9"/>
        <v>LOR13</v>
      </c>
    </row>
    <row r="26" spans="1:24" x14ac:dyDescent="0.25">
      <c r="A26" s="9" t="str">
        <f>IF([2]market_live!A26="","",[2]market_live!A26)</f>
        <v>RECLTD</v>
      </c>
      <c r="B26" s="9">
        <f>IF([2]market_live!B26="","",[2]market_live!B26)</f>
        <v>458</v>
      </c>
      <c r="C26" s="9">
        <f>IF([2]market_live!C26="","",[2]market_live!C26)</f>
        <v>471</v>
      </c>
      <c r="D26" s="9">
        <f>IF([2]market_live!D26="","",[2]market_live!D26)</f>
        <v>453.1</v>
      </c>
      <c r="E26" s="9">
        <f>IF([2]market_live!E26="","",[2]market_live!E26)</f>
        <v>451.6</v>
      </c>
      <c r="F26" s="9">
        <f>IF([2]market_live!F26="","",[2]market_live!F26)</f>
        <v>458</v>
      </c>
      <c r="G26" s="9">
        <f>IF([2]market_live!G26="","",[2]market_live!G26)</f>
        <v>6.4</v>
      </c>
      <c r="H26" s="9">
        <f>IF([2]market_live!H26="","",[2]market_live!H26)</f>
        <v>1.42</v>
      </c>
      <c r="I26" s="9" t="str">
        <f>IF([2]market_live!I26="","",[2]market_live!I26)</f>
        <v>1,68,39,511</v>
      </c>
      <c r="J26" s="9">
        <f>IF([2]market_live!J26="","",[2]market_live!J26)</f>
        <v>782.85</v>
      </c>
      <c r="K26" s="9">
        <f>IF([2]market_live!K26="","",[2]market_live!K26)</f>
        <v>471</v>
      </c>
      <c r="L26" s="9">
        <f>IF([2]market_live!L26="","",[2]market_live!L26)</f>
        <v>110.45</v>
      </c>
      <c r="M26" s="9">
        <f>IF([2]market_live!M26="","",[2]market_live!M26)</f>
        <v>11.66</v>
      </c>
      <c r="N26" s="9">
        <f>IF([2]market_live!N26="","",[2]market_live!N26)</f>
        <v>265.52</v>
      </c>
      <c r="O26" s="9">
        <f t="shared" si="0"/>
        <v>1.42</v>
      </c>
      <c r="P26" s="9" t="str">
        <f t="shared" si="1"/>
        <v/>
      </c>
      <c r="Q26" s="9">
        <f t="shared" si="2"/>
        <v>16839511</v>
      </c>
      <c r="R26" s="9" t="str">
        <f t="shared" si="3"/>
        <v/>
      </c>
      <c r="S26" s="9" t="str">
        <f t="shared" si="4"/>
        <v>LPR25</v>
      </c>
      <c r="T26" s="9" t="str">
        <f t="shared" si="5"/>
        <v/>
      </c>
      <c r="U26" s="9" t="str">
        <f t="shared" si="6"/>
        <v>LOR6</v>
      </c>
      <c r="V26" s="9" t="str">
        <f t="shared" si="7"/>
        <v/>
      </c>
      <c r="W26" s="11" t="str">
        <f t="shared" si="8"/>
        <v>LPR25</v>
      </c>
      <c r="X26" s="11" t="str">
        <f t="shared" si="9"/>
        <v>LOR6</v>
      </c>
    </row>
    <row r="27" spans="1:24" x14ac:dyDescent="0.25">
      <c r="A27" s="9" t="str">
        <f>IF([2]market_live!A27="","",[2]market_live!A27)</f>
        <v>NATIONALUM</v>
      </c>
      <c r="B27" s="9">
        <f>IF([2]market_live!B27="","",[2]market_live!B27)</f>
        <v>134.6</v>
      </c>
      <c r="C27" s="9">
        <f>IF([2]market_live!C27="","",[2]market_live!C27)</f>
        <v>139.69999999999999</v>
      </c>
      <c r="D27" s="9">
        <f>IF([2]market_live!D27="","",[2]market_live!D27)</f>
        <v>133.15</v>
      </c>
      <c r="E27" s="9">
        <f>IF([2]market_live!E27="","",[2]market_live!E27)</f>
        <v>133.65</v>
      </c>
      <c r="F27" s="9">
        <f>IF([2]market_live!F27="","",[2]market_live!F27)</f>
        <v>135.4</v>
      </c>
      <c r="G27" s="9">
        <f>IF([2]market_live!G27="","",[2]market_live!G27)</f>
        <v>1.75</v>
      </c>
      <c r="H27" s="9">
        <f>IF([2]market_live!H27="","",[2]market_live!H27)</f>
        <v>1.31</v>
      </c>
      <c r="I27" s="9" t="str">
        <f>IF([2]market_live!I27="","",[2]market_live!I27)</f>
        <v>2,47,83,250</v>
      </c>
      <c r="J27" s="9">
        <f>IF([2]market_live!J27="","",[2]market_live!J27)</f>
        <v>339.48</v>
      </c>
      <c r="K27" s="9">
        <f>IF([2]market_live!K27="","",[2]market_live!K27)</f>
        <v>144</v>
      </c>
      <c r="L27" s="9">
        <f>IF([2]market_live!L27="","",[2]market_live!L27)</f>
        <v>75.650000000000006</v>
      </c>
      <c r="M27" s="9">
        <f>IF([2]market_live!M27="","",[2]market_live!M27)</f>
        <v>28.14</v>
      </c>
      <c r="N27" s="9">
        <f>IF([2]market_live!N27="","",[2]market_live!N27)</f>
        <v>56.41</v>
      </c>
      <c r="O27" s="9">
        <f t="shared" si="0"/>
        <v>1.31</v>
      </c>
      <c r="P27" s="9" t="str">
        <f t="shared" si="1"/>
        <v/>
      </c>
      <c r="Q27" s="9">
        <f t="shared" si="2"/>
        <v>24783250</v>
      </c>
      <c r="R27" s="9" t="str">
        <f t="shared" si="3"/>
        <v/>
      </c>
      <c r="S27" s="9" t="str">
        <f t="shared" si="4"/>
        <v>LPR26</v>
      </c>
      <c r="T27" s="9" t="str">
        <f t="shared" si="5"/>
        <v/>
      </c>
      <c r="U27" s="9" t="str">
        <f t="shared" si="6"/>
        <v>LOR4</v>
      </c>
      <c r="V27" s="9" t="str">
        <f t="shared" si="7"/>
        <v/>
      </c>
      <c r="W27" s="11" t="str">
        <f t="shared" si="8"/>
        <v>LPR26</v>
      </c>
      <c r="X27" s="11" t="str">
        <f t="shared" si="9"/>
        <v>LOR4</v>
      </c>
    </row>
    <row r="28" spans="1:24" x14ac:dyDescent="0.25">
      <c r="A28" s="9" t="str">
        <f>IF([2]market_live!A28="","",[2]market_live!A28)</f>
        <v>NMDC</v>
      </c>
      <c r="B28" s="9">
        <f>IF([2]market_live!B28="","",[2]market_live!B28)</f>
        <v>212.65</v>
      </c>
      <c r="C28" s="9">
        <f>IF([2]market_live!C28="","",[2]market_live!C28)</f>
        <v>217.75</v>
      </c>
      <c r="D28" s="9">
        <f>IF([2]market_live!D28="","",[2]market_live!D28)</f>
        <v>210.45</v>
      </c>
      <c r="E28" s="9">
        <f>IF([2]market_live!E28="","",[2]market_live!E28)</f>
        <v>210.85</v>
      </c>
      <c r="F28" s="9">
        <f>IF([2]market_live!F28="","",[2]market_live!F28)</f>
        <v>213.5</v>
      </c>
      <c r="G28" s="9">
        <f>IF([2]market_live!G28="","",[2]market_live!G28)</f>
        <v>2.65</v>
      </c>
      <c r="H28" s="9">
        <f>IF([2]market_live!H28="","",[2]market_live!H28)</f>
        <v>1.26</v>
      </c>
      <c r="I28" s="9" t="str">
        <f>IF([2]market_live!I28="","",[2]market_live!I28)</f>
        <v>1,57,81,744</v>
      </c>
      <c r="J28" s="9">
        <f>IF([2]market_live!J28="","",[2]market_live!J28)</f>
        <v>338.77</v>
      </c>
      <c r="K28" s="9">
        <f>IF([2]market_live!K28="","",[2]market_live!K28)</f>
        <v>227.3</v>
      </c>
      <c r="L28" s="9">
        <f>IF([2]market_live!L28="","",[2]market_live!L28)</f>
        <v>103.75</v>
      </c>
      <c r="M28" s="9">
        <f>IF([2]market_live!M28="","",[2]market_live!M28)</f>
        <v>14.97</v>
      </c>
      <c r="N28" s="9">
        <f>IF([2]market_live!N28="","",[2]market_live!N28)</f>
        <v>63.26</v>
      </c>
      <c r="O28" s="9">
        <f t="shared" si="0"/>
        <v>1.26</v>
      </c>
      <c r="P28" s="9" t="str">
        <f t="shared" si="1"/>
        <v/>
      </c>
      <c r="Q28" s="9">
        <f t="shared" si="2"/>
        <v>15781744</v>
      </c>
      <c r="R28" s="9" t="str">
        <f t="shared" si="3"/>
        <v/>
      </c>
      <c r="S28" s="9" t="str">
        <f t="shared" si="4"/>
        <v>LPR27</v>
      </c>
      <c r="T28" s="9" t="str">
        <f t="shared" si="5"/>
        <v/>
      </c>
      <c r="U28" s="9" t="str">
        <f t="shared" si="6"/>
        <v>LOR8</v>
      </c>
      <c r="V28" s="9" t="str">
        <f t="shared" si="7"/>
        <v/>
      </c>
      <c r="W28" s="11" t="str">
        <f t="shared" si="8"/>
        <v>LPR27</v>
      </c>
      <c r="X28" s="11" t="str">
        <f t="shared" si="9"/>
        <v>LOR8</v>
      </c>
    </row>
    <row r="29" spans="1:24" x14ac:dyDescent="0.25">
      <c r="A29" s="9" t="str">
        <f>IF([2]market_live!A29="","",[2]market_live!A29)</f>
        <v>PFC</v>
      </c>
      <c r="B29" s="9">
        <f>IF([2]market_live!B29="","",[2]market_live!B29)</f>
        <v>415</v>
      </c>
      <c r="C29" s="9">
        <f>IF([2]market_live!C29="","",[2]market_live!C29)</f>
        <v>425.3</v>
      </c>
      <c r="D29" s="9">
        <f>IF([2]market_live!D29="","",[2]market_live!D29)</f>
        <v>413.7</v>
      </c>
      <c r="E29" s="9">
        <f>IF([2]market_live!E29="","",[2]market_live!E29)</f>
        <v>412.35</v>
      </c>
      <c r="F29" s="9">
        <f>IF([2]market_live!F29="","",[2]market_live!F29)</f>
        <v>417.5</v>
      </c>
      <c r="G29" s="9">
        <f>IF([2]market_live!G29="","",[2]market_live!G29)</f>
        <v>5.15</v>
      </c>
      <c r="H29" s="9">
        <f>IF([2]market_live!H29="","",[2]market_live!H29)</f>
        <v>1.25</v>
      </c>
      <c r="I29" s="9" t="str">
        <f>IF([2]market_live!I29="","",[2]market_live!I29)</f>
        <v>1,66,64,726</v>
      </c>
      <c r="J29" s="9">
        <f>IF([2]market_live!J29="","",[2]market_live!J29)</f>
        <v>702.1</v>
      </c>
      <c r="K29" s="9">
        <f>IF([2]market_live!K29="","",[2]market_live!K29)</f>
        <v>428.75</v>
      </c>
      <c r="L29" s="9">
        <f>IF([2]market_live!L29="","",[2]market_live!L29)</f>
        <v>106.44</v>
      </c>
      <c r="M29" s="9">
        <f>IF([2]market_live!M29="","",[2]market_live!M29)</f>
        <v>7.99</v>
      </c>
      <c r="N29" s="9">
        <f>IF([2]market_live!N29="","",[2]market_live!N29)</f>
        <v>171.19</v>
      </c>
      <c r="O29" s="9">
        <f t="shared" si="0"/>
        <v>1.25</v>
      </c>
      <c r="P29" s="9" t="str">
        <f t="shared" si="1"/>
        <v/>
      </c>
      <c r="Q29" s="9">
        <f t="shared" si="2"/>
        <v>16664726</v>
      </c>
      <c r="R29" s="9" t="str">
        <f t="shared" si="3"/>
        <v/>
      </c>
      <c r="S29" s="9" t="str">
        <f t="shared" si="4"/>
        <v>LPR28</v>
      </c>
      <c r="T29" s="9" t="str">
        <f t="shared" si="5"/>
        <v/>
      </c>
      <c r="U29" s="9" t="str">
        <f t="shared" si="6"/>
        <v>LOR7</v>
      </c>
      <c r="V29" s="9" t="str">
        <f t="shared" si="7"/>
        <v/>
      </c>
      <c r="W29" s="11" t="str">
        <f t="shared" si="8"/>
        <v>LPR28</v>
      </c>
      <c r="X29" s="11" t="str">
        <f t="shared" si="9"/>
        <v>LOR7</v>
      </c>
    </row>
    <row r="30" spans="1:24" x14ac:dyDescent="0.25">
      <c r="A30" s="9" t="str">
        <f>IF([2]market_live!A30="","",[2]market_live!A30)</f>
        <v>ICICIBANK</v>
      </c>
      <c r="B30" s="9">
        <f>IF([2]market_live!B30="","",[2]market_live!B30)</f>
        <v>1005.95</v>
      </c>
      <c r="C30" s="9">
        <f>IF([2]market_live!C30="","",[2]market_live!C30)</f>
        <v>1014.7</v>
      </c>
      <c r="D30" s="9">
        <f>IF([2]market_live!D30="","",[2]market_live!D30)</f>
        <v>995.3</v>
      </c>
      <c r="E30" s="9">
        <f>IF([2]market_live!E30="","",[2]market_live!E30)</f>
        <v>999.2</v>
      </c>
      <c r="F30" s="9">
        <f>IF([2]market_live!F30="","",[2]market_live!F30)</f>
        <v>1011.5</v>
      </c>
      <c r="G30" s="9">
        <f>IF([2]market_live!G30="","",[2]market_live!G30)</f>
        <v>12.3</v>
      </c>
      <c r="H30" s="9">
        <f>IF([2]market_live!H30="","",[2]market_live!H30)</f>
        <v>1.23</v>
      </c>
      <c r="I30" s="9" t="str">
        <f>IF([2]market_live!I30="","",[2]market_live!I30)</f>
        <v>87,88,873</v>
      </c>
      <c r="J30" s="9">
        <f>IF([2]market_live!J30="","",[2]market_live!J30)</f>
        <v>883.43</v>
      </c>
      <c r="K30" s="9">
        <f>IF([2]market_live!K30="","",[2]market_live!K30)</f>
        <v>1043.7</v>
      </c>
      <c r="L30" s="9">
        <f>IF([2]market_live!L30="","",[2]market_live!L30)</f>
        <v>796</v>
      </c>
      <c r="M30" s="9">
        <f>IF([2]market_live!M30="","",[2]market_live!M30)</f>
        <v>-0.74</v>
      </c>
      <c r="N30" s="9">
        <f>IF([2]market_live!N30="","",[2]market_live!N30)</f>
        <v>15.36</v>
      </c>
      <c r="O30" s="9">
        <f t="shared" si="0"/>
        <v>1.23</v>
      </c>
      <c r="P30" s="9" t="str">
        <f t="shared" si="1"/>
        <v/>
      </c>
      <c r="Q30" s="9">
        <f t="shared" si="2"/>
        <v>8788873</v>
      </c>
      <c r="R30" s="9" t="str">
        <f t="shared" si="3"/>
        <v/>
      </c>
      <c r="S30" s="9" t="str">
        <f t="shared" si="4"/>
        <v>LPR29</v>
      </c>
      <c r="T30" s="9" t="str">
        <f t="shared" si="5"/>
        <v/>
      </c>
      <c r="U30" s="9" t="str">
        <f t="shared" si="6"/>
        <v>LOR19</v>
      </c>
      <c r="V30" s="9" t="str">
        <f t="shared" si="7"/>
        <v/>
      </c>
      <c r="W30" s="11" t="str">
        <f t="shared" si="8"/>
        <v>LPR29</v>
      </c>
      <c r="X30" s="11" t="str">
        <f t="shared" si="9"/>
        <v>LOR19</v>
      </c>
    </row>
    <row r="31" spans="1:24" x14ac:dyDescent="0.25">
      <c r="A31" s="9" t="str">
        <f>IF([2]market_live!A31="","",[2]market_live!A31)</f>
        <v>ASHOKLEY</v>
      </c>
      <c r="B31" s="9">
        <f>IF([2]market_live!B31="","",[2]market_live!B31)</f>
        <v>174.3</v>
      </c>
      <c r="C31" s="9">
        <f>IF([2]market_live!C31="","",[2]market_live!C31)</f>
        <v>175.5</v>
      </c>
      <c r="D31" s="9">
        <f>IF([2]market_live!D31="","",[2]market_live!D31)</f>
        <v>173.05</v>
      </c>
      <c r="E31" s="9">
        <f>IF([2]market_live!E31="","",[2]market_live!E31)</f>
        <v>172.35</v>
      </c>
      <c r="F31" s="9">
        <f>IF([2]market_live!F31="","",[2]market_live!F31)</f>
        <v>174.45</v>
      </c>
      <c r="G31" s="9">
        <f>IF([2]market_live!G31="","",[2]market_live!G31)</f>
        <v>2.1</v>
      </c>
      <c r="H31" s="9">
        <f>IF([2]market_live!H31="","",[2]market_live!H31)</f>
        <v>1.22</v>
      </c>
      <c r="I31" s="9" t="str">
        <f>IF([2]market_live!I31="","",[2]market_live!I31)</f>
        <v>73,93,395</v>
      </c>
      <c r="J31" s="9">
        <f>IF([2]market_live!J31="","",[2]market_live!J31)</f>
        <v>129.07</v>
      </c>
      <c r="K31" s="9">
        <f>IF([2]market_live!K31="","",[2]market_live!K31)</f>
        <v>191.5</v>
      </c>
      <c r="L31" s="9">
        <f>IF([2]market_live!L31="","",[2]market_live!L31)</f>
        <v>133.1</v>
      </c>
      <c r="M31" s="9">
        <f>IF([2]market_live!M31="","",[2]market_live!M31)</f>
        <v>1.38</v>
      </c>
      <c r="N31" s="9">
        <f>IF([2]market_live!N31="","",[2]market_live!N31)</f>
        <v>18.09</v>
      </c>
      <c r="O31" s="9">
        <f t="shared" si="0"/>
        <v>1.22</v>
      </c>
      <c r="P31" s="9" t="str">
        <f t="shared" si="1"/>
        <v/>
      </c>
      <c r="Q31" s="9">
        <f t="shared" si="2"/>
        <v>7393395</v>
      </c>
      <c r="R31" s="9" t="str">
        <f t="shared" si="3"/>
        <v/>
      </c>
      <c r="S31" s="9" t="str">
        <f t="shared" si="4"/>
        <v>LPR30</v>
      </c>
      <c r="T31" s="9" t="str">
        <f t="shared" si="5"/>
        <v/>
      </c>
      <c r="U31" s="9" t="str">
        <f t="shared" si="6"/>
        <v>LOR20</v>
      </c>
      <c r="V31" s="9" t="str">
        <f t="shared" si="7"/>
        <v/>
      </c>
      <c r="W31" s="11" t="str">
        <f t="shared" si="8"/>
        <v>LPR30</v>
      </c>
      <c r="X31" s="11" t="str">
        <f t="shared" si="9"/>
        <v>LOR20</v>
      </c>
    </row>
    <row r="32" spans="1:24" x14ac:dyDescent="0.25">
      <c r="A32" s="9" t="str">
        <f>IF([2]market_live!A32="","",[2]market_live!A32)</f>
        <v>RBLBANK</v>
      </c>
      <c r="B32" s="9">
        <f>IF([2]market_live!B32="","",[2]market_live!B32)</f>
        <v>264</v>
      </c>
      <c r="C32" s="9">
        <f>IF([2]market_live!C32="","",[2]market_live!C32)</f>
        <v>277.95</v>
      </c>
      <c r="D32" s="9">
        <f>IF([2]market_live!D32="","",[2]market_live!D32)</f>
        <v>261.35000000000002</v>
      </c>
      <c r="E32" s="9">
        <f>IF([2]market_live!E32="","",[2]market_live!E32)</f>
        <v>265.25</v>
      </c>
      <c r="F32" s="9">
        <f>IF([2]market_live!F32="","",[2]market_live!F32)</f>
        <v>268.3</v>
      </c>
      <c r="G32" s="9">
        <f>IF([2]market_live!G32="","",[2]market_live!G32)</f>
        <v>3.05</v>
      </c>
      <c r="H32" s="9">
        <f>IF([2]market_live!H32="","",[2]market_live!H32)</f>
        <v>1.1499999999999999</v>
      </c>
      <c r="I32" s="9" t="str">
        <f>IF([2]market_live!I32="","",[2]market_live!I32)</f>
        <v>1,17,65,151</v>
      </c>
      <c r="J32" s="9">
        <f>IF([2]market_live!J32="","",[2]market_live!J32)</f>
        <v>318.97000000000003</v>
      </c>
      <c r="K32" s="9">
        <f>IF([2]market_live!K32="","",[2]market_live!K32)</f>
        <v>300.7</v>
      </c>
      <c r="L32" s="9">
        <f>IF([2]market_live!L32="","",[2]market_live!L32)</f>
        <v>131.6</v>
      </c>
      <c r="M32" s="9">
        <f>IF([2]market_live!M32="","",[2]market_live!M32)</f>
        <v>-0.99</v>
      </c>
      <c r="N32" s="9">
        <f>IF([2]market_live!N32="","",[2]market_live!N32)</f>
        <v>58.55</v>
      </c>
      <c r="O32" s="9">
        <f t="shared" si="0"/>
        <v>1.1499999999999999</v>
      </c>
      <c r="P32" s="9" t="str">
        <f t="shared" si="1"/>
        <v/>
      </c>
      <c r="Q32" s="9">
        <f t="shared" si="2"/>
        <v>11765151</v>
      </c>
      <c r="R32" s="9" t="str">
        <f t="shared" si="3"/>
        <v/>
      </c>
      <c r="S32" s="9" t="str">
        <f t="shared" si="4"/>
        <v/>
      </c>
      <c r="T32" s="9" t="str">
        <f t="shared" si="5"/>
        <v/>
      </c>
      <c r="U32" s="9" t="str">
        <f t="shared" si="6"/>
        <v>LOR12</v>
      </c>
      <c r="V32" s="9" t="str">
        <f t="shared" si="7"/>
        <v/>
      </c>
      <c r="W32" s="11" t="str">
        <f t="shared" si="8"/>
        <v/>
      </c>
      <c r="X32" s="11" t="str">
        <f t="shared" si="9"/>
        <v>LOR12</v>
      </c>
    </row>
    <row r="33" spans="1:24" x14ac:dyDescent="0.25">
      <c r="A33" s="9" t="str">
        <f>IF([2]market_live!A33="","",[2]market_live!A33)</f>
        <v>BANKBARODA</v>
      </c>
      <c r="B33" s="9">
        <f>IF([2]market_live!B33="","",[2]market_live!B33)</f>
        <v>230.7</v>
      </c>
      <c r="C33" s="9">
        <f>IF([2]market_live!C33="","",[2]market_live!C33)</f>
        <v>233.5</v>
      </c>
      <c r="D33" s="9">
        <f>IF([2]market_live!D33="","",[2]market_live!D33)</f>
        <v>228</v>
      </c>
      <c r="E33" s="9">
        <f>IF([2]market_live!E33="","",[2]market_live!E33)</f>
        <v>230.65</v>
      </c>
      <c r="F33" s="9">
        <f>IF([2]market_live!F33="","",[2]market_live!F33)</f>
        <v>233.3</v>
      </c>
      <c r="G33" s="9">
        <f>IF([2]market_live!G33="","",[2]market_live!G33)</f>
        <v>2.65</v>
      </c>
      <c r="H33" s="9">
        <f>IF([2]market_live!H33="","",[2]market_live!H33)</f>
        <v>1.1499999999999999</v>
      </c>
      <c r="I33" s="9" t="str">
        <f>IF([2]market_live!I33="","",[2]market_live!I33)</f>
        <v>1,04,82,470</v>
      </c>
      <c r="J33" s="9">
        <f>IF([2]market_live!J33="","",[2]market_live!J33)</f>
        <v>242.34</v>
      </c>
      <c r="K33" s="9">
        <f>IF([2]market_live!K33="","",[2]market_live!K33)</f>
        <v>240.1</v>
      </c>
      <c r="L33" s="9">
        <f>IF([2]market_live!L33="","",[2]market_live!L33)</f>
        <v>146.5</v>
      </c>
      <c r="M33" s="9">
        <f>IF([2]market_live!M33="","",[2]market_live!M33)</f>
        <v>5.18</v>
      </c>
      <c r="N33" s="9">
        <f>IF([2]market_live!N33="","",[2]market_live!N33)</f>
        <v>29.65</v>
      </c>
      <c r="O33" s="9">
        <f t="shared" si="0"/>
        <v>1.1499999999999999</v>
      </c>
      <c r="P33" s="9" t="str">
        <f t="shared" si="1"/>
        <v/>
      </c>
      <c r="Q33" s="9">
        <f t="shared" si="2"/>
        <v>10482470</v>
      </c>
      <c r="R33" s="9" t="str">
        <f t="shared" si="3"/>
        <v/>
      </c>
      <c r="S33" s="9" t="str">
        <f t="shared" si="4"/>
        <v/>
      </c>
      <c r="T33" s="9" t="str">
        <f t="shared" si="5"/>
        <v/>
      </c>
      <c r="U33" s="9" t="str">
        <f t="shared" si="6"/>
        <v>LOR15</v>
      </c>
      <c r="V33" s="9" t="str">
        <f t="shared" si="7"/>
        <v/>
      </c>
      <c r="W33" s="11" t="str">
        <f t="shared" si="8"/>
        <v/>
      </c>
      <c r="X33" s="11" t="str">
        <f t="shared" si="9"/>
        <v>LOR15</v>
      </c>
    </row>
    <row r="34" spans="1:24" x14ac:dyDescent="0.25">
      <c r="A34" s="9" t="str">
        <f>IF([2]market_live!A34="","",[2]market_live!A34)</f>
        <v>NAVINFLUOR</v>
      </c>
      <c r="B34" s="9">
        <f>IF([2]market_live!B34="","",[2]market_live!B34)</f>
        <v>3440</v>
      </c>
      <c r="C34" s="9">
        <f>IF([2]market_live!C34="","",[2]market_live!C34)</f>
        <v>3508.1</v>
      </c>
      <c r="D34" s="9">
        <f>IF([2]market_live!D34="","",[2]market_live!D34)</f>
        <v>3416.45</v>
      </c>
      <c r="E34" s="9">
        <f>IF([2]market_live!E34="","",[2]market_live!E34)</f>
        <v>3411</v>
      </c>
      <c r="F34" s="9">
        <f>IF([2]market_live!F34="","",[2]market_live!F34)</f>
        <v>3450</v>
      </c>
      <c r="G34" s="9">
        <f>IF([2]market_live!G34="","",[2]market_live!G34)</f>
        <v>39</v>
      </c>
      <c r="H34" s="9">
        <f>IF([2]market_live!H34="","",[2]market_live!H34)</f>
        <v>1.1399999999999999</v>
      </c>
      <c r="I34" s="9" t="str">
        <f>IF([2]market_live!I34="","",[2]market_live!I34)</f>
        <v>1,14,718</v>
      </c>
      <c r="J34" s="9">
        <f>IF([2]market_live!J34="","",[2]market_live!J34)</f>
        <v>39.69</v>
      </c>
      <c r="K34" s="9">
        <f>IF([2]market_live!K34="","",[2]market_live!K34)</f>
        <v>4950</v>
      </c>
      <c r="L34" s="9">
        <f>IF([2]market_live!L34="","",[2]market_live!L34)</f>
        <v>3356.55</v>
      </c>
      <c r="M34" s="9">
        <f>IF([2]market_live!M34="","",[2]market_live!M34)</f>
        <v>-8.34</v>
      </c>
      <c r="N34" s="9">
        <f>IF([2]market_live!N34="","",[2]market_live!N34)</f>
        <v>-17.53</v>
      </c>
      <c r="O34" s="9">
        <f t="shared" si="0"/>
        <v>1.1399999999999999</v>
      </c>
      <c r="P34" s="9" t="str">
        <f t="shared" si="1"/>
        <v/>
      </c>
      <c r="Q34" s="9">
        <f t="shared" si="2"/>
        <v>114718</v>
      </c>
      <c r="R34" s="9" t="str">
        <f t="shared" si="3"/>
        <v/>
      </c>
      <c r="S34" s="9" t="str">
        <f t="shared" si="4"/>
        <v/>
      </c>
      <c r="T34" s="9" t="str">
        <f t="shared" si="5"/>
        <v/>
      </c>
      <c r="U34" s="9" t="str">
        <f t="shared" si="6"/>
        <v/>
      </c>
      <c r="V34" s="9" t="str">
        <f t="shared" si="7"/>
        <v/>
      </c>
      <c r="W34" s="11" t="str">
        <f t="shared" si="8"/>
        <v/>
      </c>
      <c r="X34" s="11" t="str">
        <f t="shared" si="9"/>
        <v/>
      </c>
    </row>
    <row r="35" spans="1:24" x14ac:dyDescent="0.25">
      <c r="A35" s="9" t="str">
        <f>IF([2]market_live!A35="","",[2]market_live!A35)</f>
        <v>HINDPETRO</v>
      </c>
      <c r="B35" s="9">
        <f>IF([2]market_live!B35="","",[2]market_live!B35)</f>
        <v>470</v>
      </c>
      <c r="C35" s="9">
        <f>IF([2]market_live!C35="","",[2]market_live!C35)</f>
        <v>475</v>
      </c>
      <c r="D35" s="9">
        <f>IF([2]market_live!D35="","",[2]market_live!D35)</f>
        <v>464.15</v>
      </c>
      <c r="E35" s="9">
        <f>IF([2]market_live!E35="","",[2]market_live!E35)</f>
        <v>465.75</v>
      </c>
      <c r="F35" s="9">
        <f>IF([2]market_live!F35="","",[2]market_live!F35)</f>
        <v>470.8</v>
      </c>
      <c r="G35" s="9">
        <f>IF([2]market_live!G35="","",[2]market_live!G35)</f>
        <v>5.05</v>
      </c>
      <c r="H35" s="9">
        <f>IF([2]market_live!H35="","",[2]market_live!H35)</f>
        <v>1.08</v>
      </c>
      <c r="I35" s="9" t="str">
        <f>IF([2]market_live!I35="","",[2]market_live!I35)</f>
        <v>43,35,451</v>
      </c>
      <c r="J35" s="9">
        <f>IF([2]market_live!J35="","",[2]market_live!J35)</f>
        <v>203.56</v>
      </c>
      <c r="K35" s="9">
        <f>IF([2]market_live!K35="","",[2]market_live!K35)</f>
        <v>475</v>
      </c>
      <c r="L35" s="9">
        <f>IF([2]market_live!L35="","",[2]market_live!L35)</f>
        <v>211.65</v>
      </c>
      <c r="M35" s="9">
        <f>IF([2]market_live!M35="","",[2]market_live!M35)</f>
        <v>27.66</v>
      </c>
      <c r="N35" s="9">
        <f>IF([2]market_live!N35="","",[2]market_live!N35)</f>
        <v>89.44</v>
      </c>
      <c r="O35" s="9">
        <f t="shared" si="0"/>
        <v>1.08</v>
      </c>
      <c r="P35" s="9" t="str">
        <f t="shared" si="1"/>
        <v/>
      </c>
      <c r="Q35" s="9">
        <f t="shared" si="2"/>
        <v>4335451</v>
      </c>
      <c r="R35" s="9" t="str">
        <f t="shared" si="3"/>
        <v/>
      </c>
      <c r="S35" s="9" t="str">
        <f t="shared" si="4"/>
        <v/>
      </c>
      <c r="T35" s="9" t="str">
        <f t="shared" si="5"/>
        <v/>
      </c>
      <c r="U35" s="9" t="str">
        <f t="shared" si="6"/>
        <v>LOR26</v>
      </c>
      <c r="V35" s="9" t="str">
        <f t="shared" si="7"/>
        <v/>
      </c>
      <c r="W35" s="11" t="str">
        <f t="shared" si="8"/>
        <v/>
      </c>
      <c r="X35" s="11" t="str">
        <f t="shared" si="9"/>
        <v>LOR26</v>
      </c>
    </row>
    <row r="36" spans="1:24" x14ac:dyDescent="0.25">
      <c r="A36" s="9" t="str">
        <f>IF([2]market_live!A36="","",[2]market_live!A36)</f>
        <v>ABFRL</v>
      </c>
      <c r="B36" s="9">
        <f>IF([2]market_live!B36="","",[2]market_live!B36)</f>
        <v>224.7</v>
      </c>
      <c r="C36" s="9">
        <f>IF([2]market_live!C36="","",[2]market_live!C36)</f>
        <v>226.6</v>
      </c>
      <c r="D36" s="9">
        <f>IF([2]market_live!D36="","",[2]market_live!D36)</f>
        <v>223.95</v>
      </c>
      <c r="E36" s="9">
        <f>IF([2]market_live!E36="","",[2]market_live!E36)</f>
        <v>223.8</v>
      </c>
      <c r="F36" s="9">
        <f>IF([2]market_live!F36="","",[2]market_live!F36)</f>
        <v>225.7</v>
      </c>
      <c r="G36" s="9">
        <f>IF([2]market_live!G36="","",[2]market_live!G36)</f>
        <v>1.9</v>
      </c>
      <c r="H36" s="9">
        <f>IF([2]market_live!H36="","",[2]market_live!H36)</f>
        <v>0.85</v>
      </c>
      <c r="I36" s="9" t="str">
        <f>IF([2]market_live!I36="","",[2]market_live!I36)</f>
        <v>13,89,852</v>
      </c>
      <c r="J36" s="9">
        <f>IF([2]market_live!J36="","",[2]market_live!J36)</f>
        <v>31.33</v>
      </c>
      <c r="K36" s="9">
        <f>IF([2]market_live!K36="","",[2]market_live!K36)</f>
        <v>265.5</v>
      </c>
      <c r="L36" s="9">
        <f>IF([2]market_live!L36="","",[2]market_live!L36)</f>
        <v>184.4</v>
      </c>
      <c r="M36" s="9">
        <f>IF([2]market_live!M36="","",[2]market_live!M36)</f>
        <v>2.97</v>
      </c>
      <c r="N36" s="9">
        <f>IF([2]market_live!N36="","",[2]market_live!N36)</f>
        <v>-13.77</v>
      </c>
      <c r="O36" s="9">
        <f t="shared" si="0"/>
        <v>0.85</v>
      </c>
      <c r="P36" s="9" t="str">
        <f t="shared" si="1"/>
        <v/>
      </c>
      <c r="Q36" s="9">
        <f t="shared" si="2"/>
        <v>1389852</v>
      </c>
      <c r="R36" s="9" t="str">
        <f t="shared" si="3"/>
        <v/>
      </c>
      <c r="S36" s="9" t="str">
        <f t="shared" si="4"/>
        <v/>
      </c>
      <c r="T36" s="9" t="str">
        <f t="shared" si="5"/>
        <v/>
      </c>
      <c r="U36" s="9" t="str">
        <f t="shared" si="6"/>
        <v/>
      </c>
      <c r="V36" s="9" t="str">
        <f t="shared" si="7"/>
        <v/>
      </c>
      <c r="W36" s="11" t="str">
        <f t="shared" si="8"/>
        <v/>
      </c>
      <c r="X36" s="11" t="str">
        <f t="shared" si="9"/>
        <v/>
      </c>
    </row>
    <row r="37" spans="1:24" x14ac:dyDescent="0.25">
      <c r="A37" s="9" t="str">
        <f>IF([2]market_live!A37="","",[2]market_live!A37)</f>
        <v>BEL</v>
      </c>
      <c r="B37" s="9">
        <f>IF([2]market_live!B37="","",[2]market_live!B37)</f>
        <v>193</v>
      </c>
      <c r="C37" s="9">
        <f>IF([2]market_live!C37="","",[2]market_live!C37)</f>
        <v>195</v>
      </c>
      <c r="D37" s="9">
        <f>IF([2]market_live!D37="","",[2]market_live!D37)</f>
        <v>190.7</v>
      </c>
      <c r="E37" s="9">
        <f>IF([2]market_live!E37="","",[2]market_live!E37)</f>
        <v>191.85</v>
      </c>
      <c r="F37" s="9">
        <f>IF([2]market_live!F37="","",[2]market_live!F37)</f>
        <v>193.45</v>
      </c>
      <c r="G37" s="9">
        <f>IF([2]market_live!G37="","",[2]market_live!G37)</f>
        <v>1.6</v>
      </c>
      <c r="H37" s="9">
        <f>IF([2]market_live!H37="","",[2]market_live!H37)</f>
        <v>0.83</v>
      </c>
      <c r="I37" s="9" t="str">
        <f>IF([2]market_live!I37="","",[2]market_live!I37)</f>
        <v>1,26,54,436</v>
      </c>
      <c r="J37" s="9">
        <f>IF([2]market_live!J37="","",[2]market_live!J37)</f>
        <v>244.61</v>
      </c>
      <c r="K37" s="9">
        <f>IF([2]market_live!K37="","",[2]market_live!K37)</f>
        <v>195</v>
      </c>
      <c r="L37" s="9">
        <f>IF([2]market_live!L37="","",[2]market_live!L37)</f>
        <v>87</v>
      </c>
      <c r="M37" s="9">
        <f>IF([2]market_live!M37="","",[2]market_live!M37)</f>
        <v>14.71</v>
      </c>
      <c r="N37" s="9">
        <f>IF([2]market_live!N37="","",[2]market_live!N37)</f>
        <v>86.53</v>
      </c>
      <c r="O37" s="9">
        <f t="shared" si="0"/>
        <v>0.83</v>
      </c>
      <c r="P37" s="9" t="str">
        <f t="shared" si="1"/>
        <v/>
      </c>
      <c r="Q37" s="9">
        <f t="shared" si="2"/>
        <v>12654436</v>
      </c>
      <c r="R37" s="9" t="str">
        <f t="shared" si="3"/>
        <v/>
      </c>
      <c r="S37" s="9" t="str">
        <f t="shared" si="4"/>
        <v/>
      </c>
      <c r="T37" s="9" t="str">
        <f t="shared" si="5"/>
        <v/>
      </c>
      <c r="U37" s="9" t="str">
        <f t="shared" si="6"/>
        <v>LOR11</v>
      </c>
      <c r="V37" s="9" t="str">
        <f t="shared" si="7"/>
        <v/>
      </c>
      <c r="W37" s="11" t="str">
        <f t="shared" si="8"/>
        <v/>
      </c>
      <c r="X37" s="11" t="str">
        <f t="shared" si="9"/>
        <v>LOR11</v>
      </c>
    </row>
    <row r="38" spans="1:24" x14ac:dyDescent="0.25">
      <c r="A38" s="9" t="str">
        <f>IF([2]market_live!A38="","",[2]market_live!A38)</f>
        <v>PERSISTENT</v>
      </c>
      <c r="B38" s="9">
        <f>IF([2]market_live!B38="","",[2]market_live!B38)</f>
        <v>7930</v>
      </c>
      <c r="C38" s="9">
        <f>IF([2]market_live!C38="","",[2]market_live!C38)</f>
        <v>7965</v>
      </c>
      <c r="D38" s="9">
        <f>IF([2]market_live!D38="","",[2]market_live!D38)</f>
        <v>7860</v>
      </c>
      <c r="E38" s="9">
        <f>IF([2]market_live!E38="","",[2]market_live!E38)</f>
        <v>7865.75</v>
      </c>
      <c r="F38" s="9">
        <f>IF([2]market_live!F38="","",[2]market_live!F38)</f>
        <v>7930</v>
      </c>
      <c r="G38" s="9">
        <f>IF([2]market_live!G38="","",[2]market_live!G38)</f>
        <v>64.25</v>
      </c>
      <c r="H38" s="9">
        <f>IF([2]market_live!H38="","",[2]market_live!H38)</f>
        <v>0.82</v>
      </c>
      <c r="I38" s="9" t="str">
        <f>IF([2]market_live!I38="","",[2]market_live!I38)</f>
        <v>1,36,060</v>
      </c>
      <c r="J38" s="9">
        <f>IF([2]market_live!J38="","",[2]market_live!J38)</f>
        <v>107.68</v>
      </c>
      <c r="K38" s="9">
        <f>IF([2]market_live!K38="","",[2]market_live!K38)</f>
        <v>7965</v>
      </c>
      <c r="L38" s="9">
        <f>IF([2]market_live!L38="","",[2]market_live!L38)</f>
        <v>3920</v>
      </c>
      <c r="M38" s="9">
        <f>IF([2]market_live!M38="","",[2]market_live!M38)</f>
        <v>12.42</v>
      </c>
      <c r="N38" s="9">
        <f>IF([2]market_live!N38="","",[2]market_live!N38)</f>
        <v>84.72</v>
      </c>
      <c r="O38" s="9">
        <f t="shared" si="0"/>
        <v>0.82</v>
      </c>
      <c r="P38" s="9" t="str">
        <f t="shared" si="1"/>
        <v/>
      </c>
      <c r="Q38" s="9">
        <f t="shared" si="2"/>
        <v>136060</v>
      </c>
      <c r="R38" s="9" t="str">
        <f t="shared" si="3"/>
        <v/>
      </c>
      <c r="S38" s="9" t="str">
        <f t="shared" si="4"/>
        <v/>
      </c>
      <c r="T38" s="9" t="str">
        <f t="shared" si="5"/>
        <v/>
      </c>
      <c r="U38" s="9" t="str">
        <f t="shared" si="6"/>
        <v/>
      </c>
      <c r="V38" s="9" t="str">
        <f t="shared" si="7"/>
        <v/>
      </c>
      <c r="W38" s="11" t="str">
        <f t="shared" si="8"/>
        <v/>
      </c>
      <c r="X38" s="11" t="str">
        <f t="shared" si="9"/>
        <v/>
      </c>
    </row>
    <row r="39" spans="1:24" x14ac:dyDescent="0.25">
      <c r="A39" s="9" t="str">
        <f>IF([2]market_live!A39="","",[2]market_live!A39)</f>
        <v>POWERGRID</v>
      </c>
      <c r="B39" s="9">
        <f>IF([2]market_live!B39="","",[2]market_live!B39)</f>
        <v>238</v>
      </c>
      <c r="C39" s="9">
        <f>IF([2]market_live!C39="","",[2]market_live!C39)</f>
        <v>240.8</v>
      </c>
      <c r="D39" s="9">
        <f>IF([2]market_live!D39="","",[2]market_live!D39)</f>
        <v>236.5</v>
      </c>
      <c r="E39" s="9">
        <f>IF([2]market_live!E39="","",[2]market_live!E39)</f>
        <v>235.4</v>
      </c>
      <c r="F39" s="9">
        <f>IF([2]market_live!F39="","",[2]market_live!F39)</f>
        <v>237.1</v>
      </c>
      <c r="G39" s="9">
        <f>IF([2]market_live!G39="","",[2]market_live!G39)</f>
        <v>1.7</v>
      </c>
      <c r="H39" s="9">
        <f>IF([2]market_live!H39="","",[2]market_live!H39)</f>
        <v>0.72</v>
      </c>
      <c r="I39" s="9" t="str">
        <f>IF([2]market_live!I39="","",[2]market_live!I39)</f>
        <v>64,91,870</v>
      </c>
      <c r="J39" s="9">
        <f>IF([2]market_live!J39="","",[2]market_live!J39)</f>
        <v>155.09</v>
      </c>
      <c r="K39" s="9">
        <f>IF([2]market_live!K39="","",[2]market_live!K39)</f>
        <v>245.25</v>
      </c>
      <c r="L39" s="9">
        <f>IF([2]market_live!L39="","",[2]market_live!L39)</f>
        <v>157.80000000000001</v>
      </c>
      <c r="M39" s="9">
        <f>IF([2]market_live!M39="","",[2]market_live!M39)</f>
        <v>3.63</v>
      </c>
      <c r="N39" s="9">
        <f>IF([2]market_live!N39="","",[2]market_live!N39)</f>
        <v>6.64</v>
      </c>
      <c r="O39" s="9">
        <f t="shared" si="0"/>
        <v>0.72</v>
      </c>
      <c r="P39" s="9" t="str">
        <f t="shared" si="1"/>
        <v/>
      </c>
      <c r="Q39" s="9">
        <f t="shared" si="2"/>
        <v>6491870</v>
      </c>
      <c r="R39" s="9" t="str">
        <f t="shared" si="3"/>
        <v/>
      </c>
      <c r="S39" s="9" t="str">
        <f t="shared" si="4"/>
        <v/>
      </c>
      <c r="T39" s="9" t="str">
        <f t="shared" si="5"/>
        <v/>
      </c>
      <c r="U39" s="9" t="str">
        <f t="shared" si="6"/>
        <v>LOR21</v>
      </c>
      <c r="V39" s="9" t="str">
        <f t="shared" si="7"/>
        <v/>
      </c>
      <c r="W39" s="11" t="str">
        <f t="shared" si="8"/>
        <v/>
      </c>
      <c r="X39" s="11" t="str">
        <f t="shared" si="9"/>
        <v>LOR21</v>
      </c>
    </row>
    <row r="40" spans="1:24" x14ac:dyDescent="0.25">
      <c r="A40" s="9" t="str">
        <f>IF([2]market_live!A40="","",[2]market_live!A40)</f>
        <v>HDFCBANK</v>
      </c>
      <c r="B40" s="9">
        <f>IF([2]market_live!B40="","",[2]market_live!B40)</f>
        <v>1483.2</v>
      </c>
      <c r="C40" s="9">
        <f>IF([2]market_live!C40="","",[2]market_live!C40)</f>
        <v>1495.7</v>
      </c>
      <c r="D40" s="9">
        <f>IF([2]market_live!D40="","",[2]market_live!D40)</f>
        <v>1476</v>
      </c>
      <c r="E40" s="9">
        <f>IF([2]market_live!E40="","",[2]market_live!E40)</f>
        <v>1470.65</v>
      </c>
      <c r="F40" s="9">
        <f>IF([2]market_live!F40="","",[2]market_live!F40)</f>
        <v>1480.65</v>
      </c>
      <c r="G40" s="9">
        <f>IF([2]market_live!G40="","",[2]market_live!G40)</f>
        <v>10</v>
      </c>
      <c r="H40" s="9">
        <f>IF([2]market_live!H40="","",[2]market_live!H40)</f>
        <v>0.68</v>
      </c>
      <c r="I40" s="9" t="str">
        <f>IF([2]market_live!I40="","",[2]market_live!I40)</f>
        <v>1,29,20,293</v>
      </c>
      <c r="J40" s="9">
        <f>IF([2]market_live!J40="","",[2]market_live!J40)</f>
        <v>1917.26</v>
      </c>
      <c r="K40" s="9">
        <f>IF([2]market_live!K40="","",[2]market_live!K40)</f>
        <v>1757.5</v>
      </c>
      <c r="L40" s="9">
        <f>IF([2]market_live!L40="","",[2]market_live!L40)</f>
        <v>1460.25</v>
      </c>
      <c r="M40" s="9">
        <f>IF([2]market_live!M40="","",[2]market_live!M40)</f>
        <v>-11.25</v>
      </c>
      <c r="N40" s="9">
        <f>IF([2]market_live!N40="","",[2]market_live!N40)</f>
        <v>-10.55</v>
      </c>
      <c r="O40" s="9">
        <f t="shared" si="0"/>
        <v>0.68</v>
      </c>
      <c r="P40" s="9" t="str">
        <f t="shared" si="1"/>
        <v/>
      </c>
      <c r="Q40" s="9">
        <f t="shared" si="2"/>
        <v>12920293</v>
      </c>
      <c r="R40" s="9" t="str">
        <f t="shared" si="3"/>
        <v/>
      </c>
      <c r="S40" s="9" t="str">
        <f t="shared" si="4"/>
        <v/>
      </c>
      <c r="T40" s="9" t="str">
        <f t="shared" si="5"/>
        <v/>
      </c>
      <c r="U40" s="9" t="str">
        <f t="shared" si="6"/>
        <v>LOR10</v>
      </c>
      <c r="V40" s="9" t="str">
        <f t="shared" si="7"/>
        <v/>
      </c>
      <c r="W40" s="11" t="str">
        <f t="shared" si="8"/>
        <v/>
      </c>
      <c r="X40" s="11" t="str">
        <f t="shared" si="9"/>
        <v>LOR10</v>
      </c>
    </row>
    <row r="41" spans="1:24" x14ac:dyDescent="0.25">
      <c r="A41" s="9" t="str">
        <f>IF([2]market_live!A41="","",[2]market_live!A41)</f>
        <v>BSOFT</v>
      </c>
      <c r="B41" s="9">
        <f>IF([2]market_live!B41="","",[2]market_live!B41)</f>
        <v>805.9</v>
      </c>
      <c r="C41" s="9">
        <f>IF([2]market_live!C41="","",[2]market_live!C41)</f>
        <v>812.8</v>
      </c>
      <c r="D41" s="9">
        <f>IF([2]market_live!D41="","",[2]market_live!D41)</f>
        <v>795</v>
      </c>
      <c r="E41" s="9">
        <f>IF([2]market_live!E41="","",[2]market_live!E41)</f>
        <v>799.15</v>
      </c>
      <c r="F41" s="9">
        <f>IF([2]market_live!F41="","",[2]market_live!F41)</f>
        <v>804.1</v>
      </c>
      <c r="G41" s="9">
        <f>IF([2]market_live!G41="","",[2]market_live!G41)</f>
        <v>4.95</v>
      </c>
      <c r="H41" s="9">
        <f>IF([2]market_live!H41="","",[2]market_live!H41)</f>
        <v>0.62</v>
      </c>
      <c r="I41" s="9" t="str">
        <f>IF([2]market_live!I41="","",[2]market_live!I41)</f>
        <v>10,78,633</v>
      </c>
      <c r="J41" s="9">
        <f>IF([2]market_live!J41="","",[2]market_live!J41)</f>
        <v>86.96</v>
      </c>
      <c r="K41" s="9">
        <f>IF([2]market_live!K41="","",[2]market_live!K41)</f>
        <v>812.8</v>
      </c>
      <c r="L41" s="9">
        <f>IF([2]market_live!L41="","",[2]market_live!L41)</f>
        <v>250.25</v>
      </c>
      <c r="M41" s="9">
        <f>IF([2]market_live!M41="","",[2]market_live!M41)</f>
        <v>13.19</v>
      </c>
      <c r="N41" s="9">
        <f>IF([2]market_live!N41="","",[2]market_live!N41)</f>
        <v>171.08</v>
      </c>
      <c r="O41" s="9">
        <f t="shared" si="0"/>
        <v>0.62</v>
      </c>
      <c r="P41" s="9" t="str">
        <f t="shared" si="1"/>
        <v/>
      </c>
      <c r="Q41" s="9">
        <f t="shared" si="2"/>
        <v>1078633</v>
      </c>
      <c r="R41" s="9" t="str">
        <f t="shared" si="3"/>
        <v/>
      </c>
      <c r="S41" s="9" t="str">
        <f t="shared" si="4"/>
        <v/>
      </c>
      <c r="T41" s="9" t="str">
        <f t="shared" si="5"/>
        <v/>
      </c>
      <c r="U41" s="9" t="str">
        <f t="shared" si="6"/>
        <v/>
      </c>
      <c r="V41" s="9" t="str">
        <f t="shared" si="7"/>
        <v/>
      </c>
      <c r="W41" s="11" t="str">
        <f t="shared" si="8"/>
        <v/>
      </c>
      <c r="X41" s="11" t="str">
        <f t="shared" si="9"/>
        <v/>
      </c>
    </row>
    <row r="42" spans="1:24" x14ac:dyDescent="0.25">
      <c r="A42" s="9" t="str">
        <f>IF([2]market_live!A42="","",[2]market_live!A42)</f>
        <v>SAIL</v>
      </c>
      <c r="B42" s="9">
        <f>IF([2]market_live!B42="","",[2]market_live!B42)</f>
        <v>115</v>
      </c>
      <c r="C42" s="9">
        <f>IF([2]market_live!C42="","",[2]market_live!C42)</f>
        <v>116</v>
      </c>
      <c r="D42" s="9">
        <f>IF([2]market_live!D42="","",[2]market_live!D42)</f>
        <v>113.65</v>
      </c>
      <c r="E42" s="9">
        <f>IF([2]market_live!E42="","",[2]market_live!E42)</f>
        <v>114.1</v>
      </c>
      <c r="F42" s="9">
        <f>IF([2]market_live!F42="","",[2]market_live!F42)</f>
        <v>114.8</v>
      </c>
      <c r="G42" s="9">
        <f>IF([2]market_live!G42="","",[2]market_live!G42)</f>
        <v>0.7</v>
      </c>
      <c r="H42" s="9">
        <f>IF([2]market_live!H42="","",[2]market_live!H42)</f>
        <v>0.61</v>
      </c>
      <c r="I42" s="9" t="str">
        <f>IF([2]market_live!I42="","",[2]market_live!I42)</f>
        <v>1,48,13,493</v>
      </c>
      <c r="J42" s="9">
        <f>IF([2]market_live!J42="","",[2]market_live!J42)</f>
        <v>170.5</v>
      </c>
      <c r="K42" s="9">
        <f>IF([2]market_live!K42="","",[2]market_live!K42)</f>
        <v>126.9</v>
      </c>
      <c r="L42" s="9">
        <f>IF([2]market_live!L42="","",[2]market_live!L42)</f>
        <v>77.599999999999994</v>
      </c>
      <c r="M42" s="9">
        <f>IF([2]market_live!M42="","",[2]market_live!M42)</f>
        <v>10.029999999999999</v>
      </c>
      <c r="N42" s="9">
        <f>IF([2]market_live!N42="","",[2]market_live!N42)</f>
        <v>23.89</v>
      </c>
      <c r="O42" s="9">
        <f t="shared" si="0"/>
        <v>0.61</v>
      </c>
      <c r="P42" s="9" t="str">
        <f t="shared" si="1"/>
        <v/>
      </c>
      <c r="Q42" s="9">
        <f t="shared" si="2"/>
        <v>14813493</v>
      </c>
      <c r="R42" s="9" t="str">
        <f t="shared" si="3"/>
        <v/>
      </c>
      <c r="S42" s="9" t="str">
        <f t="shared" si="4"/>
        <v/>
      </c>
      <c r="T42" s="9" t="str">
        <f t="shared" si="5"/>
        <v/>
      </c>
      <c r="U42" s="9" t="str">
        <f t="shared" si="6"/>
        <v>LOR9</v>
      </c>
      <c r="V42" s="9" t="str">
        <f t="shared" si="7"/>
        <v/>
      </c>
      <c r="W42" s="11" t="str">
        <f t="shared" si="8"/>
        <v/>
      </c>
      <c r="X42" s="11" t="str">
        <f t="shared" si="9"/>
        <v>LOR9</v>
      </c>
    </row>
    <row r="43" spans="1:24" x14ac:dyDescent="0.25">
      <c r="A43" s="9" t="str">
        <f>IF([2]market_live!A43="","",[2]market_live!A43)</f>
        <v>HINDALCO</v>
      </c>
      <c r="B43" s="9">
        <f>IF([2]market_live!B43="","",[2]market_live!B43)</f>
        <v>561</v>
      </c>
      <c r="C43" s="9">
        <f>IF([2]market_live!C43="","",[2]market_live!C43)</f>
        <v>566.75</v>
      </c>
      <c r="D43" s="9">
        <f>IF([2]market_live!D43="","",[2]market_live!D43)</f>
        <v>558.35</v>
      </c>
      <c r="E43" s="9">
        <f>IF([2]market_live!E43="","",[2]market_live!E43)</f>
        <v>557.1</v>
      </c>
      <c r="F43" s="9">
        <f>IF([2]market_live!F43="","",[2]market_live!F43)</f>
        <v>560.4</v>
      </c>
      <c r="G43" s="9">
        <f>IF([2]market_live!G43="","",[2]market_live!G43)</f>
        <v>3.3</v>
      </c>
      <c r="H43" s="9">
        <f>IF([2]market_live!H43="","",[2]market_live!H43)</f>
        <v>0.59</v>
      </c>
      <c r="I43" s="9" t="str">
        <f>IF([2]market_live!I43="","",[2]market_live!I43)</f>
        <v>15,02,352</v>
      </c>
      <c r="J43" s="9">
        <f>IF([2]market_live!J43="","",[2]market_live!J43)</f>
        <v>84.47</v>
      </c>
      <c r="K43" s="9">
        <f>IF([2]market_live!K43="","",[2]market_live!K43)</f>
        <v>620.5</v>
      </c>
      <c r="L43" s="9">
        <f>IF([2]market_live!L43="","",[2]market_live!L43)</f>
        <v>381</v>
      </c>
      <c r="M43" s="9">
        <f>IF([2]market_live!M43="","",[2]market_live!M43)</f>
        <v>1.62</v>
      </c>
      <c r="N43" s="9">
        <f>IF([2]market_live!N43="","",[2]market_live!N43)</f>
        <v>11.67</v>
      </c>
      <c r="O43" s="9">
        <f t="shared" si="0"/>
        <v>0.59</v>
      </c>
      <c r="P43" s="9" t="str">
        <f t="shared" si="1"/>
        <v/>
      </c>
      <c r="Q43" s="9">
        <f t="shared" si="2"/>
        <v>1502352</v>
      </c>
      <c r="R43" s="9" t="str">
        <f t="shared" si="3"/>
        <v/>
      </c>
      <c r="S43" s="9" t="str">
        <f t="shared" si="4"/>
        <v/>
      </c>
      <c r="T43" s="9" t="str">
        <f t="shared" si="5"/>
        <v/>
      </c>
      <c r="U43" s="9" t="str">
        <f t="shared" si="6"/>
        <v/>
      </c>
      <c r="V43" s="9" t="str">
        <f t="shared" si="7"/>
        <v/>
      </c>
      <c r="W43" s="11" t="str">
        <f t="shared" si="8"/>
        <v/>
      </c>
      <c r="X43" s="11" t="str">
        <f t="shared" si="9"/>
        <v/>
      </c>
    </row>
    <row r="44" spans="1:24" x14ac:dyDescent="0.25">
      <c r="A44" s="9" t="str">
        <f>IF([2]market_live!A44="","",[2]market_live!A44)</f>
        <v>CUB</v>
      </c>
      <c r="B44" s="9">
        <f>IF([2]market_live!B44="","",[2]market_live!B44)</f>
        <v>144.69999999999999</v>
      </c>
      <c r="C44" s="9">
        <f>IF([2]market_live!C44="","",[2]market_live!C44)</f>
        <v>144.94999999999999</v>
      </c>
      <c r="D44" s="9">
        <f>IF([2]market_live!D44="","",[2]market_live!D44)</f>
        <v>143.6</v>
      </c>
      <c r="E44" s="9">
        <f>IF([2]market_live!E44="","",[2]market_live!E44)</f>
        <v>143.65</v>
      </c>
      <c r="F44" s="9">
        <f>IF([2]market_live!F44="","",[2]market_live!F44)</f>
        <v>144.44999999999999</v>
      </c>
      <c r="G44" s="9">
        <f>IF([2]market_live!G44="","",[2]market_live!G44)</f>
        <v>0.8</v>
      </c>
      <c r="H44" s="9">
        <f>IF([2]market_live!H44="","",[2]market_live!H44)</f>
        <v>0.56000000000000005</v>
      </c>
      <c r="I44" s="9" t="str">
        <f>IF([2]market_live!I44="","",[2]market_live!I44)</f>
        <v>10,39,682</v>
      </c>
      <c r="J44" s="9">
        <f>IF([2]market_live!J44="","",[2]market_live!J44)</f>
        <v>14.99</v>
      </c>
      <c r="K44" s="9">
        <f>IF([2]market_live!K44="","",[2]market_live!K44)</f>
        <v>167.8</v>
      </c>
      <c r="L44" s="9">
        <f>IF([2]market_live!L44="","",[2]market_live!L44)</f>
        <v>119.5</v>
      </c>
      <c r="M44" s="9">
        <f>IF([2]market_live!M44="","",[2]market_live!M44)</f>
        <v>-7.68</v>
      </c>
      <c r="N44" s="9">
        <f>IF([2]market_live!N44="","",[2]market_live!N44)</f>
        <v>-9.94</v>
      </c>
      <c r="O44" s="9">
        <f t="shared" si="0"/>
        <v>0.56000000000000005</v>
      </c>
      <c r="P44" s="9" t="str">
        <f t="shared" si="1"/>
        <v/>
      </c>
      <c r="Q44" s="9">
        <f t="shared" si="2"/>
        <v>1039682</v>
      </c>
      <c r="R44" s="9" t="str">
        <f t="shared" si="3"/>
        <v/>
      </c>
      <c r="S44" s="9" t="str">
        <f t="shared" si="4"/>
        <v/>
      </c>
      <c r="T44" s="9" t="str">
        <f t="shared" si="5"/>
        <v/>
      </c>
      <c r="U44" s="9" t="str">
        <f t="shared" si="6"/>
        <v/>
      </c>
      <c r="V44" s="9" t="str">
        <f t="shared" si="7"/>
        <v/>
      </c>
      <c r="W44" s="11" t="str">
        <f t="shared" si="8"/>
        <v/>
      </c>
      <c r="X44" s="11" t="str">
        <f t="shared" si="9"/>
        <v/>
      </c>
    </row>
    <row r="45" spans="1:24" x14ac:dyDescent="0.25">
      <c r="A45" s="9" t="str">
        <f>IF([2]market_live!A45="","",[2]market_live!A45)</f>
        <v>AMBUJACEM</v>
      </c>
      <c r="B45" s="9">
        <f>IF([2]market_live!B45="","",[2]market_live!B45)</f>
        <v>538</v>
      </c>
      <c r="C45" s="9">
        <f>IF([2]market_live!C45="","",[2]market_live!C45)</f>
        <v>546</v>
      </c>
      <c r="D45" s="9">
        <f>IF([2]market_live!D45="","",[2]market_live!D45)</f>
        <v>532.1</v>
      </c>
      <c r="E45" s="9">
        <f>IF([2]market_live!E45="","",[2]market_live!E45)</f>
        <v>537.1</v>
      </c>
      <c r="F45" s="9">
        <f>IF([2]market_live!F45="","",[2]market_live!F45)</f>
        <v>540</v>
      </c>
      <c r="G45" s="9">
        <f>IF([2]market_live!G45="","",[2]market_live!G45)</f>
        <v>2.9</v>
      </c>
      <c r="H45" s="9">
        <f>IF([2]market_live!H45="","",[2]market_live!H45)</f>
        <v>0.54</v>
      </c>
      <c r="I45" s="9" t="str">
        <f>IF([2]market_live!I45="","",[2]market_live!I45)</f>
        <v>25,79,032</v>
      </c>
      <c r="J45" s="9">
        <f>IF([2]market_live!J45="","",[2]market_live!J45)</f>
        <v>139.43</v>
      </c>
      <c r="K45" s="9">
        <f>IF([2]market_live!K45="","",[2]market_live!K45)</f>
        <v>557.9</v>
      </c>
      <c r="L45" s="9">
        <f>IF([2]market_live!L45="","",[2]market_live!L45)</f>
        <v>315.3</v>
      </c>
      <c r="M45" s="9">
        <f>IF([2]market_live!M45="","",[2]market_live!M45)</f>
        <v>9.51</v>
      </c>
      <c r="N45" s="9">
        <f>IF([2]market_live!N45="","",[2]market_live!N45)</f>
        <v>3.44</v>
      </c>
      <c r="O45" s="9">
        <f t="shared" si="0"/>
        <v>0.54</v>
      </c>
      <c r="P45" s="9" t="str">
        <f t="shared" si="1"/>
        <v/>
      </c>
      <c r="Q45" s="9">
        <f t="shared" si="2"/>
        <v>2579032</v>
      </c>
      <c r="R45" s="9" t="str">
        <f t="shared" si="3"/>
        <v/>
      </c>
      <c r="S45" s="9" t="str">
        <f t="shared" si="4"/>
        <v/>
      </c>
      <c r="T45" s="9" t="str">
        <f t="shared" si="5"/>
        <v/>
      </c>
      <c r="U45" s="9" t="str">
        <f t="shared" si="6"/>
        <v>LOR30</v>
      </c>
      <c r="V45" s="9" t="str">
        <f t="shared" si="7"/>
        <v/>
      </c>
      <c r="W45" s="11" t="str">
        <f t="shared" si="8"/>
        <v/>
      </c>
      <c r="X45" s="11" t="str">
        <f t="shared" si="9"/>
        <v>LOR30</v>
      </c>
    </row>
    <row r="46" spans="1:24" x14ac:dyDescent="0.25">
      <c r="A46" s="9" t="str">
        <f>IF([2]market_live!A46="","",[2]market_live!A46)</f>
        <v>SBIN</v>
      </c>
      <c r="B46" s="9">
        <f>IF([2]market_live!B46="","",[2]market_live!B46)</f>
        <v>629</v>
      </c>
      <c r="C46" s="9">
        <f>IF([2]market_live!C46="","",[2]market_live!C46)</f>
        <v>633.79999999999995</v>
      </c>
      <c r="D46" s="9">
        <f>IF([2]market_live!D46="","",[2]market_live!D46)</f>
        <v>624.1</v>
      </c>
      <c r="E46" s="9">
        <f>IF([2]market_live!E46="","",[2]market_live!E46)</f>
        <v>627.75</v>
      </c>
      <c r="F46" s="9">
        <f>IF([2]market_live!F46="","",[2]market_live!F46)</f>
        <v>631</v>
      </c>
      <c r="G46" s="9">
        <f>IF([2]market_live!G46="","",[2]market_live!G46)</f>
        <v>3.25</v>
      </c>
      <c r="H46" s="9">
        <f>IF([2]market_live!H46="","",[2]market_live!H46)</f>
        <v>0.52</v>
      </c>
      <c r="I46" s="9" t="str">
        <f>IF([2]market_live!I46="","",[2]market_live!I46)</f>
        <v>98,86,760</v>
      </c>
      <c r="J46" s="9">
        <f>IF([2]market_live!J46="","",[2]market_live!J46)</f>
        <v>621.87</v>
      </c>
      <c r="K46" s="9">
        <f>IF([2]market_live!K46="","",[2]market_live!K46)</f>
        <v>660.4</v>
      </c>
      <c r="L46" s="9">
        <f>IF([2]market_live!L46="","",[2]market_live!L46)</f>
        <v>499.35</v>
      </c>
      <c r="M46" s="9">
        <f>IF([2]market_live!M46="","",[2]market_live!M46)</f>
        <v>-1.37</v>
      </c>
      <c r="N46" s="9">
        <f>IF([2]market_live!N46="","",[2]market_live!N46)</f>
        <v>6.43</v>
      </c>
      <c r="O46" s="9">
        <f t="shared" si="0"/>
        <v>0.52</v>
      </c>
      <c r="P46" s="9" t="str">
        <f t="shared" si="1"/>
        <v/>
      </c>
      <c r="Q46" s="9">
        <f t="shared" si="2"/>
        <v>9886760</v>
      </c>
      <c r="R46" s="9" t="str">
        <f t="shared" si="3"/>
        <v/>
      </c>
      <c r="S46" s="9" t="str">
        <f t="shared" si="4"/>
        <v/>
      </c>
      <c r="T46" s="9" t="str">
        <f t="shared" si="5"/>
        <v/>
      </c>
      <c r="U46" s="9" t="str">
        <f t="shared" si="6"/>
        <v>LOR16</v>
      </c>
      <c r="V46" s="9" t="str">
        <f t="shared" si="7"/>
        <v/>
      </c>
      <c r="W46" s="11" t="str">
        <f t="shared" si="8"/>
        <v/>
      </c>
      <c r="X46" s="11" t="str">
        <f t="shared" si="9"/>
        <v>LOR16</v>
      </c>
    </row>
    <row r="47" spans="1:24" x14ac:dyDescent="0.25">
      <c r="A47" s="9" t="str">
        <f>IF([2]market_live!A47="","",[2]market_live!A47)</f>
        <v>GRASIM</v>
      </c>
      <c r="B47" s="9">
        <f>IF([2]market_live!B47="","",[2]market_live!B47)</f>
        <v>2095</v>
      </c>
      <c r="C47" s="9">
        <f>IF([2]market_live!C47="","",[2]market_live!C47)</f>
        <v>2099.9</v>
      </c>
      <c r="D47" s="9">
        <f>IF([2]market_live!D47="","",[2]market_live!D47)</f>
        <v>2070</v>
      </c>
      <c r="E47" s="9">
        <f>IF([2]market_live!E47="","",[2]market_live!E47)</f>
        <v>2081.1999999999998</v>
      </c>
      <c r="F47" s="9">
        <f>IF([2]market_live!F47="","",[2]market_live!F47)</f>
        <v>2089.9499999999998</v>
      </c>
      <c r="G47" s="9">
        <f>IF([2]market_live!G47="","",[2]market_live!G47)</f>
        <v>8.75</v>
      </c>
      <c r="H47" s="9">
        <f>IF([2]market_live!H47="","",[2]market_live!H47)</f>
        <v>0.42</v>
      </c>
      <c r="I47" s="9" t="str">
        <f>IF([2]market_live!I47="","",[2]market_live!I47)</f>
        <v>1,31,682</v>
      </c>
      <c r="J47" s="9">
        <f>IF([2]market_live!J47="","",[2]market_live!J47)</f>
        <v>27.38</v>
      </c>
      <c r="K47" s="9">
        <f>IF([2]market_live!K47="","",[2]market_live!K47)</f>
        <v>2175</v>
      </c>
      <c r="L47" s="9">
        <f>IF([2]market_live!L47="","",[2]market_live!L47)</f>
        <v>1527.05</v>
      </c>
      <c r="M47" s="9">
        <f>IF([2]market_live!M47="","",[2]market_live!M47)</f>
        <v>0.86</v>
      </c>
      <c r="N47" s="9">
        <f>IF([2]market_live!N47="","",[2]market_live!N47)</f>
        <v>24.11</v>
      </c>
      <c r="O47" s="9">
        <f t="shared" si="0"/>
        <v>0.42</v>
      </c>
      <c r="P47" s="9" t="str">
        <f t="shared" si="1"/>
        <v/>
      </c>
      <c r="Q47" s="9">
        <f t="shared" si="2"/>
        <v>131682</v>
      </c>
      <c r="R47" s="9" t="str">
        <f t="shared" si="3"/>
        <v/>
      </c>
      <c r="S47" s="9" t="str">
        <f t="shared" si="4"/>
        <v/>
      </c>
      <c r="T47" s="9" t="str">
        <f t="shared" si="5"/>
        <v/>
      </c>
      <c r="U47" s="9" t="str">
        <f t="shared" si="6"/>
        <v/>
      </c>
      <c r="V47" s="9" t="str">
        <f t="shared" si="7"/>
        <v/>
      </c>
      <c r="W47" s="11" t="str">
        <f t="shared" si="8"/>
        <v/>
      </c>
      <c r="X47" s="11" t="str">
        <f t="shared" si="9"/>
        <v/>
      </c>
    </row>
    <row r="48" spans="1:24" x14ac:dyDescent="0.25">
      <c r="A48" s="9" t="str">
        <f>IF([2]market_live!A48="","",[2]market_live!A48)</f>
        <v>LTTS</v>
      </c>
      <c r="B48" s="9">
        <f>IF([2]market_live!B48="","",[2]market_live!B48)</f>
        <v>5444</v>
      </c>
      <c r="C48" s="9">
        <f>IF([2]market_live!C48="","",[2]market_live!C48)</f>
        <v>5484.15</v>
      </c>
      <c r="D48" s="9">
        <f>IF([2]market_live!D48="","",[2]market_live!D48)</f>
        <v>5385</v>
      </c>
      <c r="E48" s="9">
        <f>IF([2]market_live!E48="","",[2]market_live!E48)</f>
        <v>5387.05</v>
      </c>
      <c r="F48" s="9">
        <f>IF([2]market_live!F48="","",[2]market_live!F48)</f>
        <v>5408.55</v>
      </c>
      <c r="G48" s="9">
        <f>IF([2]market_live!G48="","",[2]market_live!G48)</f>
        <v>21.5</v>
      </c>
      <c r="H48" s="9">
        <f>IF([2]market_live!H48="","",[2]market_live!H48)</f>
        <v>0.4</v>
      </c>
      <c r="I48" s="9">
        <f>IF([2]market_live!I48="","",[2]market_live!I48)</f>
        <v>90264</v>
      </c>
      <c r="J48" s="9">
        <f>IF([2]market_live!J48="","",[2]market_live!J48)</f>
        <v>48.95</v>
      </c>
      <c r="K48" s="9">
        <f>IF([2]market_live!K48="","",[2]market_live!K48)</f>
        <v>5566</v>
      </c>
      <c r="L48" s="9">
        <f>IF([2]market_live!L48="","",[2]market_live!L48)</f>
        <v>3215.85</v>
      </c>
      <c r="M48" s="9">
        <f>IF([2]market_live!M48="","",[2]market_live!M48)</f>
        <v>6.72</v>
      </c>
      <c r="N48" s="9">
        <f>IF([2]market_live!N48="","",[2]market_live!N48)</f>
        <v>58.58</v>
      </c>
      <c r="O48" s="9">
        <f t="shared" si="0"/>
        <v>0.4</v>
      </c>
      <c r="P48" s="9" t="str">
        <f t="shared" si="1"/>
        <v/>
      </c>
      <c r="Q48" s="9">
        <f t="shared" si="2"/>
        <v>90264</v>
      </c>
      <c r="R48" s="9" t="str">
        <f t="shared" si="3"/>
        <v/>
      </c>
      <c r="S48" s="9" t="str">
        <f t="shared" si="4"/>
        <v/>
      </c>
      <c r="T48" s="9" t="str">
        <f t="shared" si="5"/>
        <v/>
      </c>
      <c r="U48" s="9" t="str">
        <f t="shared" si="6"/>
        <v/>
      </c>
      <c r="V48" s="9" t="str">
        <f t="shared" si="7"/>
        <v/>
      </c>
      <c r="W48" s="11" t="str">
        <f t="shared" si="8"/>
        <v/>
      </c>
      <c r="X48" s="11" t="str">
        <f t="shared" si="9"/>
        <v/>
      </c>
    </row>
    <row r="49" spans="1:24" x14ac:dyDescent="0.25">
      <c r="A49" s="9" t="str">
        <f>IF([2]market_live!A49="","",[2]market_live!A49)</f>
        <v>INDIGO</v>
      </c>
      <c r="B49" s="9">
        <f>IF([2]market_live!B49="","",[2]market_live!B49)</f>
        <v>3050</v>
      </c>
      <c r="C49" s="9">
        <f>IF([2]market_live!C49="","",[2]market_live!C49)</f>
        <v>3064.2</v>
      </c>
      <c r="D49" s="9">
        <f>IF([2]market_live!D49="","",[2]market_live!D49)</f>
        <v>3031</v>
      </c>
      <c r="E49" s="9">
        <f>IF([2]market_live!E49="","",[2]market_live!E49)</f>
        <v>3029.55</v>
      </c>
      <c r="F49" s="9">
        <f>IF([2]market_live!F49="","",[2]market_live!F49)</f>
        <v>3041.6</v>
      </c>
      <c r="G49" s="9">
        <f>IF([2]market_live!G49="","",[2]market_live!G49)</f>
        <v>12.05</v>
      </c>
      <c r="H49" s="9">
        <f>IF([2]market_live!H49="","",[2]market_live!H49)</f>
        <v>0.4</v>
      </c>
      <c r="I49" s="9">
        <f>IF([2]market_live!I49="","",[2]market_live!I49)</f>
        <v>73015</v>
      </c>
      <c r="J49" s="9">
        <f>IF([2]market_live!J49="","",[2]market_live!J49)</f>
        <v>22.21</v>
      </c>
      <c r="K49" s="9">
        <f>IF([2]market_live!K49="","",[2]market_live!K49)</f>
        <v>3132</v>
      </c>
      <c r="L49" s="9">
        <f>IF([2]market_live!L49="","",[2]market_live!L49)</f>
        <v>1810.65</v>
      </c>
      <c r="M49" s="9">
        <f>IF([2]market_live!M49="","",[2]market_live!M49)</f>
        <v>5.95</v>
      </c>
      <c r="N49" s="9">
        <f>IF([2]market_live!N49="","",[2]market_live!N49)</f>
        <v>42.71</v>
      </c>
      <c r="O49" s="9">
        <f t="shared" si="0"/>
        <v>0.4</v>
      </c>
      <c r="P49" s="9" t="str">
        <f t="shared" si="1"/>
        <v/>
      </c>
      <c r="Q49" s="9">
        <f t="shared" si="2"/>
        <v>73015</v>
      </c>
      <c r="R49" s="9" t="str">
        <f t="shared" si="3"/>
        <v/>
      </c>
      <c r="S49" s="9" t="str">
        <f t="shared" si="4"/>
        <v/>
      </c>
      <c r="T49" s="9" t="str">
        <f t="shared" si="5"/>
        <v/>
      </c>
      <c r="U49" s="9" t="str">
        <f t="shared" si="6"/>
        <v/>
      </c>
      <c r="V49" s="9" t="str">
        <f t="shared" si="7"/>
        <v/>
      </c>
      <c r="W49" s="11" t="str">
        <f t="shared" si="8"/>
        <v/>
      </c>
      <c r="X49" s="11" t="str">
        <f t="shared" si="9"/>
        <v/>
      </c>
    </row>
    <row r="50" spans="1:24" x14ac:dyDescent="0.25">
      <c r="A50" s="9" t="str">
        <f>IF([2]market_live!A50="","",[2]market_live!A50)</f>
        <v>DELTACORP</v>
      </c>
      <c r="B50" s="9">
        <f>IF([2]market_live!B50="","",[2]market_live!B50)</f>
        <v>145.15</v>
      </c>
      <c r="C50" s="9">
        <f>IF([2]market_live!C50="","",[2]market_live!C50)</f>
        <v>146.6</v>
      </c>
      <c r="D50" s="9">
        <f>IF([2]market_live!D50="","",[2]market_live!D50)</f>
        <v>144.5</v>
      </c>
      <c r="E50" s="9">
        <f>IF([2]market_live!E50="","",[2]market_live!E50)</f>
        <v>144.75</v>
      </c>
      <c r="F50" s="9">
        <f>IF([2]market_live!F50="","",[2]market_live!F50)</f>
        <v>145.30000000000001</v>
      </c>
      <c r="G50" s="9">
        <f>IF([2]market_live!G50="","",[2]market_live!G50)</f>
        <v>0.55000000000000004</v>
      </c>
      <c r="H50" s="9">
        <f>IF([2]market_live!H50="","",[2]market_live!H50)</f>
        <v>0.38</v>
      </c>
      <c r="I50" s="9" t="str">
        <f>IF([2]market_live!I50="","",[2]market_live!I50)</f>
        <v>10,45,405</v>
      </c>
      <c r="J50" s="9">
        <f>IF([2]market_live!J50="","",[2]market_live!J50)</f>
        <v>15.21</v>
      </c>
      <c r="K50" s="9">
        <f>IF([2]market_live!K50="","",[2]market_live!K50)</f>
        <v>259.95</v>
      </c>
      <c r="L50" s="9">
        <f>IF([2]market_live!L50="","",[2]market_live!L50)</f>
        <v>122.6</v>
      </c>
      <c r="M50" s="9">
        <f>IF([2]market_live!M50="","",[2]market_live!M50)</f>
        <v>4.7</v>
      </c>
      <c r="N50" s="9">
        <f>IF([2]market_live!N50="","",[2]market_live!N50)</f>
        <v>-27.61</v>
      </c>
      <c r="O50" s="9">
        <f t="shared" si="0"/>
        <v>0.38</v>
      </c>
      <c r="P50" s="9" t="str">
        <f t="shared" si="1"/>
        <v/>
      </c>
      <c r="Q50" s="9">
        <f t="shared" si="2"/>
        <v>1045405</v>
      </c>
      <c r="R50" s="9" t="str">
        <f t="shared" si="3"/>
        <v/>
      </c>
      <c r="S50" s="9" t="str">
        <f t="shared" si="4"/>
        <v/>
      </c>
      <c r="T50" s="9" t="str">
        <f t="shared" si="5"/>
        <v/>
      </c>
      <c r="U50" s="9" t="str">
        <f t="shared" si="6"/>
        <v/>
      </c>
      <c r="V50" s="9" t="str">
        <f t="shared" si="7"/>
        <v/>
      </c>
      <c r="W50" s="11" t="str">
        <f t="shared" si="8"/>
        <v/>
      </c>
      <c r="X50" s="11" t="str">
        <f t="shared" si="9"/>
        <v/>
      </c>
    </row>
    <row r="51" spans="1:24" x14ac:dyDescent="0.25">
      <c r="A51" s="9" t="str">
        <f>IF([2]market_live!A51="","",[2]market_live!A51)</f>
        <v>ACC</v>
      </c>
      <c r="B51" s="9">
        <f>IF([2]market_live!B51="","",[2]market_live!B51)</f>
        <v>2279</v>
      </c>
      <c r="C51" s="9">
        <f>IF([2]market_live!C51="","",[2]market_live!C51)</f>
        <v>2310</v>
      </c>
      <c r="D51" s="9">
        <f>IF([2]market_live!D51="","",[2]market_live!D51)</f>
        <v>2250.0500000000002</v>
      </c>
      <c r="E51" s="9">
        <f>IF([2]market_live!E51="","",[2]market_live!E51)</f>
        <v>2277.1</v>
      </c>
      <c r="F51" s="9">
        <f>IF([2]market_live!F51="","",[2]market_live!F51)</f>
        <v>2284</v>
      </c>
      <c r="G51" s="9">
        <f>IF([2]market_live!G51="","",[2]market_live!G51)</f>
        <v>6.9</v>
      </c>
      <c r="H51" s="9">
        <f>IF([2]market_live!H51="","",[2]market_live!H51)</f>
        <v>0.3</v>
      </c>
      <c r="I51" s="9" t="str">
        <f>IF([2]market_live!I51="","",[2]market_live!I51)</f>
        <v>2,54,530</v>
      </c>
      <c r="J51" s="9">
        <f>IF([2]market_live!J51="","",[2]market_live!J51)</f>
        <v>57.94</v>
      </c>
      <c r="K51" s="9">
        <f>IF([2]market_live!K51="","",[2]market_live!K51)</f>
        <v>2418</v>
      </c>
      <c r="L51" s="9">
        <f>IF([2]market_live!L51="","",[2]market_live!L51)</f>
        <v>1592.35</v>
      </c>
      <c r="M51" s="9">
        <f>IF([2]market_live!M51="","",[2]market_live!M51)</f>
        <v>9.1300000000000008</v>
      </c>
      <c r="N51" s="9">
        <f>IF([2]market_live!N51="","",[2]market_live!N51)</f>
        <v>-4.7699999999999996</v>
      </c>
      <c r="O51" s="9">
        <f t="shared" si="0"/>
        <v>0.3</v>
      </c>
      <c r="P51" s="9" t="str">
        <f t="shared" si="1"/>
        <v/>
      </c>
      <c r="Q51" s="9">
        <f t="shared" si="2"/>
        <v>254530</v>
      </c>
      <c r="R51" s="9" t="str">
        <f t="shared" si="3"/>
        <v/>
      </c>
      <c r="S51" s="9" t="str">
        <f t="shared" si="4"/>
        <v/>
      </c>
      <c r="T51" s="9" t="str">
        <f t="shared" si="5"/>
        <v/>
      </c>
      <c r="U51" s="9" t="str">
        <f t="shared" si="6"/>
        <v/>
      </c>
      <c r="V51" s="9" t="str">
        <f t="shared" si="7"/>
        <v/>
      </c>
      <c r="W51" s="11" t="str">
        <f t="shared" si="8"/>
        <v/>
      </c>
      <c r="X51" s="11" t="str">
        <f t="shared" si="9"/>
        <v/>
      </c>
    </row>
    <row r="52" spans="1:24" x14ac:dyDescent="0.25">
      <c r="A52" s="9" t="str">
        <f>IF([2]market_live!A52="","",[2]market_live!A52)</f>
        <v>GUJGASLTD</v>
      </c>
      <c r="B52" s="9">
        <f>IF([2]market_live!B52="","",[2]market_live!B52)</f>
        <v>554</v>
      </c>
      <c r="C52" s="9">
        <f>IF([2]market_live!C52="","",[2]market_live!C52)</f>
        <v>555.85</v>
      </c>
      <c r="D52" s="9">
        <f>IF([2]market_live!D52="","",[2]market_live!D52)</f>
        <v>547.6</v>
      </c>
      <c r="E52" s="9">
        <f>IF([2]market_live!E52="","",[2]market_live!E52)</f>
        <v>553.6</v>
      </c>
      <c r="F52" s="9">
        <f>IF([2]market_live!F52="","",[2]market_live!F52)</f>
        <v>555.20000000000005</v>
      </c>
      <c r="G52" s="9">
        <f>IF([2]market_live!G52="","",[2]market_live!G52)</f>
        <v>1.6</v>
      </c>
      <c r="H52" s="9">
        <f>IF([2]market_live!H52="","",[2]market_live!H52)</f>
        <v>0.28999999999999998</v>
      </c>
      <c r="I52" s="9" t="str">
        <f>IF([2]market_live!I52="","",[2]market_live!I52)</f>
        <v>4,71,413</v>
      </c>
      <c r="J52" s="9">
        <f>IF([2]market_live!J52="","",[2]market_live!J52)</f>
        <v>26.04</v>
      </c>
      <c r="K52" s="9">
        <f>IF([2]market_live!K52="","",[2]market_live!K52)</f>
        <v>566.5</v>
      </c>
      <c r="L52" s="9">
        <f>IF([2]market_live!L52="","",[2]market_live!L52)</f>
        <v>397.05</v>
      </c>
      <c r="M52" s="9">
        <f>IF([2]market_live!M52="","",[2]market_live!M52)</f>
        <v>26.28</v>
      </c>
      <c r="N52" s="9">
        <f>IF([2]market_live!N52="","",[2]market_live!N52)</f>
        <v>21.63</v>
      </c>
      <c r="O52" s="9">
        <f t="shared" si="0"/>
        <v>0.28999999999999998</v>
      </c>
      <c r="P52" s="9" t="str">
        <f t="shared" si="1"/>
        <v/>
      </c>
      <c r="Q52" s="9">
        <f t="shared" si="2"/>
        <v>471413</v>
      </c>
      <c r="R52" s="9" t="str">
        <f t="shared" si="3"/>
        <v/>
      </c>
      <c r="S52" s="9" t="str">
        <f t="shared" si="4"/>
        <v/>
      </c>
      <c r="T52" s="9" t="str">
        <f t="shared" si="5"/>
        <v/>
      </c>
      <c r="U52" s="9" t="str">
        <f t="shared" si="6"/>
        <v/>
      </c>
      <c r="V52" s="9" t="str">
        <f t="shared" si="7"/>
        <v/>
      </c>
      <c r="W52" s="11" t="str">
        <f t="shared" si="8"/>
        <v/>
      </c>
      <c r="X52" s="11" t="str">
        <f t="shared" si="9"/>
        <v/>
      </c>
    </row>
    <row r="53" spans="1:24" x14ac:dyDescent="0.25">
      <c r="A53" s="9" t="str">
        <f>IF([2]market_live!A53="","",[2]market_live!A53)</f>
        <v>APOLLOHOSP</v>
      </c>
      <c r="B53" s="9">
        <f>IF([2]market_live!B53="","",[2]market_live!B53)</f>
        <v>6120</v>
      </c>
      <c r="C53" s="9">
        <f>IF([2]market_live!C53="","",[2]market_live!C53)</f>
        <v>6220</v>
      </c>
      <c r="D53" s="9">
        <f>IF([2]market_live!D53="","",[2]market_live!D53)</f>
        <v>6073</v>
      </c>
      <c r="E53" s="9">
        <f>IF([2]market_live!E53="","",[2]market_live!E53)</f>
        <v>6094.65</v>
      </c>
      <c r="F53" s="9">
        <f>IF([2]market_live!F53="","",[2]market_live!F53)</f>
        <v>6107.5</v>
      </c>
      <c r="G53" s="9">
        <f>IF([2]market_live!G53="","",[2]market_live!G53)</f>
        <v>12.85</v>
      </c>
      <c r="H53" s="9">
        <f>IF([2]market_live!H53="","",[2]market_live!H53)</f>
        <v>0.21</v>
      </c>
      <c r="I53" s="9" t="str">
        <f>IF([2]market_live!I53="","",[2]market_live!I53)</f>
        <v>2,49,694</v>
      </c>
      <c r="J53" s="9">
        <f>IF([2]market_live!J53="","",[2]market_live!J53)</f>
        <v>153.88</v>
      </c>
      <c r="K53" s="9">
        <f>IF([2]market_live!K53="","",[2]market_live!K53)</f>
        <v>6220</v>
      </c>
      <c r="L53" s="9">
        <f>IF([2]market_live!L53="","",[2]market_live!L53)</f>
        <v>4123</v>
      </c>
      <c r="M53" s="9">
        <f>IF([2]market_live!M53="","",[2]market_live!M53)</f>
        <v>12.82</v>
      </c>
      <c r="N53" s="9">
        <f>IF([2]market_live!N53="","",[2]market_live!N53)</f>
        <v>41.14</v>
      </c>
      <c r="O53" s="9">
        <f t="shared" si="0"/>
        <v>0.21</v>
      </c>
      <c r="P53" s="9" t="str">
        <f t="shared" si="1"/>
        <v/>
      </c>
      <c r="Q53" s="9">
        <f t="shared" si="2"/>
        <v>249694</v>
      </c>
      <c r="R53" s="9" t="str">
        <f t="shared" si="3"/>
        <v/>
      </c>
      <c r="S53" s="9" t="str">
        <f t="shared" si="4"/>
        <v/>
      </c>
      <c r="T53" s="9" t="str">
        <f t="shared" si="5"/>
        <v/>
      </c>
      <c r="U53" s="9" t="str">
        <f t="shared" si="6"/>
        <v/>
      </c>
      <c r="V53" s="9" t="str">
        <f t="shared" si="7"/>
        <v/>
      </c>
      <c r="W53" s="11" t="str">
        <f t="shared" si="8"/>
        <v/>
      </c>
      <c r="X53" s="11" t="str">
        <f t="shared" si="9"/>
        <v/>
      </c>
    </row>
    <row r="54" spans="1:24" x14ac:dyDescent="0.25">
      <c r="A54" s="9" t="str">
        <f>IF([2]market_live!A54="","",[2]market_live!A54)</f>
        <v>SBILIFE</v>
      </c>
      <c r="B54" s="9">
        <f>IF([2]market_live!B54="","",[2]market_live!B54)</f>
        <v>1448.9</v>
      </c>
      <c r="C54" s="9">
        <f>IF([2]market_live!C54="","",[2]market_live!C54)</f>
        <v>1454.35</v>
      </c>
      <c r="D54" s="9">
        <f>IF([2]market_live!D54="","",[2]market_live!D54)</f>
        <v>1431.6</v>
      </c>
      <c r="E54" s="9">
        <f>IF([2]market_live!E54="","",[2]market_live!E54)</f>
        <v>1440.6</v>
      </c>
      <c r="F54" s="9">
        <f>IF([2]market_live!F54="","",[2]market_live!F54)</f>
        <v>1443.65</v>
      </c>
      <c r="G54" s="9">
        <f>IF([2]market_live!G54="","",[2]market_live!G54)</f>
        <v>3.05</v>
      </c>
      <c r="H54" s="9">
        <f>IF([2]market_live!H54="","",[2]market_live!H54)</f>
        <v>0.21</v>
      </c>
      <c r="I54" s="9" t="str">
        <f>IF([2]market_live!I54="","",[2]market_live!I54)</f>
        <v>4,63,302</v>
      </c>
      <c r="J54" s="9">
        <f>IF([2]market_live!J54="","",[2]market_live!J54)</f>
        <v>66.73</v>
      </c>
      <c r="K54" s="9">
        <f>IF([2]market_live!K54="","",[2]market_live!K54)</f>
        <v>1495.35</v>
      </c>
      <c r="L54" s="9">
        <f>IF([2]market_live!L54="","",[2]market_live!L54)</f>
        <v>1054</v>
      </c>
      <c r="M54" s="9">
        <f>IF([2]market_live!M54="","",[2]market_live!M54)</f>
        <v>2.2200000000000002</v>
      </c>
      <c r="N54" s="9">
        <f>IF([2]market_live!N54="","",[2]market_live!N54)</f>
        <v>8.8800000000000008</v>
      </c>
      <c r="O54" s="9">
        <f t="shared" si="0"/>
        <v>0.21</v>
      </c>
      <c r="P54" s="9" t="str">
        <f t="shared" si="1"/>
        <v/>
      </c>
      <c r="Q54" s="9">
        <f t="shared" si="2"/>
        <v>463302</v>
      </c>
      <c r="R54" s="9" t="str">
        <f t="shared" si="3"/>
        <v/>
      </c>
      <c r="S54" s="9" t="str">
        <f t="shared" si="4"/>
        <v/>
      </c>
      <c r="T54" s="9" t="str">
        <f t="shared" si="5"/>
        <v/>
      </c>
      <c r="U54" s="9" t="str">
        <f t="shared" si="6"/>
        <v/>
      </c>
      <c r="V54" s="9" t="str">
        <f t="shared" si="7"/>
        <v/>
      </c>
      <c r="W54" s="11" t="str">
        <f t="shared" si="8"/>
        <v/>
      </c>
      <c r="X54" s="11" t="str">
        <f t="shared" si="9"/>
        <v/>
      </c>
    </row>
    <row r="55" spans="1:24" x14ac:dyDescent="0.25">
      <c r="A55" s="9" t="str">
        <f>IF([2]market_live!A55="","",[2]market_live!A55)</f>
        <v>BRITANNIA</v>
      </c>
      <c r="B55" s="9">
        <f>IF([2]market_live!B55="","",[2]market_live!B55)</f>
        <v>5164</v>
      </c>
      <c r="C55" s="9">
        <f>IF([2]market_live!C55="","",[2]market_live!C55)</f>
        <v>5245.35</v>
      </c>
      <c r="D55" s="9">
        <f>IF([2]market_live!D55="","",[2]market_live!D55)</f>
        <v>5145.3500000000004</v>
      </c>
      <c r="E55" s="9">
        <f>IF([2]market_live!E55="","",[2]market_live!E55)</f>
        <v>5138.6499999999996</v>
      </c>
      <c r="F55" s="9">
        <f>IF([2]market_live!F55="","",[2]market_live!F55)</f>
        <v>5149</v>
      </c>
      <c r="G55" s="9">
        <f>IF([2]market_live!G55="","",[2]market_live!G55)</f>
        <v>10.35</v>
      </c>
      <c r="H55" s="9">
        <f>IF([2]market_live!H55="","",[2]market_live!H55)</f>
        <v>0.2</v>
      </c>
      <c r="I55" s="9" t="str">
        <f>IF([2]market_live!I55="","",[2]market_live!I55)</f>
        <v>2,21,679</v>
      </c>
      <c r="J55" s="9">
        <f>IF([2]market_live!J55="","",[2]market_live!J55)</f>
        <v>115.25</v>
      </c>
      <c r="K55" s="9">
        <f>IF([2]market_live!K55="","",[2]market_live!K55)</f>
        <v>5386.05</v>
      </c>
      <c r="L55" s="9">
        <f>IF([2]market_live!L55="","",[2]market_live!L55)</f>
        <v>4153</v>
      </c>
      <c r="M55" s="9">
        <f>IF([2]market_live!M55="","",[2]market_live!M55)</f>
        <v>3.71</v>
      </c>
      <c r="N55" s="9">
        <f>IF([2]market_live!N55="","",[2]market_live!N55)</f>
        <v>17.52</v>
      </c>
      <c r="O55" s="9">
        <f t="shared" si="0"/>
        <v>0.2</v>
      </c>
      <c r="P55" s="9" t="str">
        <f t="shared" si="1"/>
        <v/>
      </c>
      <c r="Q55" s="9">
        <f t="shared" si="2"/>
        <v>221679</v>
      </c>
      <c r="R55" s="9" t="str">
        <f t="shared" si="3"/>
        <v/>
      </c>
      <c r="S55" s="9" t="str">
        <f t="shared" si="4"/>
        <v/>
      </c>
      <c r="T55" s="9" t="str">
        <f t="shared" si="5"/>
        <v/>
      </c>
      <c r="U55" s="9" t="str">
        <f t="shared" si="6"/>
        <v/>
      </c>
      <c r="V55" s="9" t="str">
        <f t="shared" si="7"/>
        <v/>
      </c>
      <c r="W55" s="11" t="str">
        <f t="shared" si="8"/>
        <v/>
      </c>
      <c r="X55" s="11" t="str">
        <f t="shared" si="9"/>
        <v/>
      </c>
    </row>
    <row r="56" spans="1:24" x14ac:dyDescent="0.25">
      <c r="A56" s="9" t="str">
        <f>IF([2]market_live!A56="","",[2]market_live!A56)</f>
        <v>NTPC</v>
      </c>
      <c r="B56" s="9">
        <f>IF([2]market_live!B56="","",[2]market_live!B56)</f>
        <v>309.95</v>
      </c>
      <c r="C56" s="9">
        <f>IF([2]market_live!C56="","",[2]market_live!C56)</f>
        <v>314.85000000000002</v>
      </c>
      <c r="D56" s="9">
        <f>IF([2]market_live!D56="","",[2]market_live!D56)</f>
        <v>306.25</v>
      </c>
      <c r="E56" s="9">
        <f>IF([2]market_live!E56="","",[2]market_live!E56)</f>
        <v>308.45</v>
      </c>
      <c r="F56" s="9">
        <f>IF([2]market_live!F56="","",[2]market_live!F56)</f>
        <v>309.05</v>
      </c>
      <c r="G56" s="9">
        <f>IF([2]market_live!G56="","",[2]market_live!G56)</f>
        <v>0.6</v>
      </c>
      <c r="H56" s="9">
        <f>IF([2]market_live!H56="","",[2]market_live!H56)</f>
        <v>0.19</v>
      </c>
      <c r="I56" s="9" t="str">
        <f>IF([2]market_live!I56="","",[2]market_live!I56)</f>
        <v>1,06,52,125</v>
      </c>
      <c r="J56" s="9">
        <f>IF([2]market_live!J56="","",[2]market_live!J56)</f>
        <v>331.98</v>
      </c>
      <c r="K56" s="9">
        <f>IF([2]market_live!K56="","",[2]market_live!K56)</f>
        <v>325.64999999999998</v>
      </c>
      <c r="L56" s="9">
        <f>IF([2]market_live!L56="","",[2]market_live!L56)</f>
        <v>162.55000000000001</v>
      </c>
      <c r="M56" s="9">
        <f>IF([2]market_live!M56="","",[2]market_live!M56)</f>
        <v>3.63</v>
      </c>
      <c r="N56" s="9">
        <f>IF([2]market_live!N56="","",[2]market_live!N56)</f>
        <v>82.84</v>
      </c>
      <c r="O56" s="9">
        <f t="shared" si="0"/>
        <v>0.19</v>
      </c>
      <c r="P56" s="9" t="str">
        <f t="shared" si="1"/>
        <v/>
      </c>
      <c r="Q56" s="9">
        <f t="shared" si="2"/>
        <v>10652125</v>
      </c>
      <c r="R56" s="9" t="str">
        <f t="shared" si="3"/>
        <v/>
      </c>
      <c r="S56" s="9" t="str">
        <f t="shared" si="4"/>
        <v/>
      </c>
      <c r="T56" s="9" t="str">
        <f t="shared" si="5"/>
        <v/>
      </c>
      <c r="U56" s="9" t="str">
        <f t="shared" si="6"/>
        <v>LOR14</v>
      </c>
      <c r="V56" s="9" t="str">
        <f t="shared" si="7"/>
        <v/>
      </c>
      <c r="W56" s="11" t="str">
        <f t="shared" si="8"/>
        <v/>
      </c>
      <c r="X56" s="11" t="str">
        <f t="shared" si="9"/>
        <v>LOR14</v>
      </c>
    </row>
    <row r="57" spans="1:24" x14ac:dyDescent="0.25">
      <c r="A57" s="9" t="str">
        <f>IF([2]market_live!A57="","",[2]market_live!A57)</f>
        <v>BHARTIARTL</v>
      </c>
      <c r="B57" s="9">
        <f>IF([2]market_live!B57="","",[2]market_live!B57)</f>
        <v>1128.05</v>
      </c>
      <c r="C57" s="9">
        <f>IF([2]market_live!C57="","",[2]market_live!C57)</f>
        <v>1139.25</v>
      </c>
      <c r="D57" s="9">
        <f>IF([2]market_live!D57="","",[2]market_live!D57)</f>
        <v>1118.75</v>
      </c>
      <c r="E57" s="9">
        <f>IF([2]market_live!E57="","",[2]market_live!E57)</f>
        <v>1125</v>
      </c>
      <c r="F57" s="9">
        <f>IF([2]market_live!F57="","",[2]market_live!F57)</f>
        <v>1127</v>
      </c>
      <c r="G57" s="9">
        <f>IF([2]market_live!G57="","",[2]market_live!G57)</f>
        <v>2</v>
      </c>
      <c r="H57" s="9">
        <f>IF([2]market_live!H57="","",[2]market_live!H57)</f>
        <v>0.18</v>
      </c>
      <c r="I57" s="9" t="str">
        <f>IF([2]market_live!I57="","",[2]market_live!I57)</f>
        <v>19,19,442</v>
      </c>
      <c r="J57" s="9">
        <f>IF([2]market_live!J57="","",[2]market_live!J57)</f>
        <v>216.78</v>
      </c>
      <c r="K57" s="9">
        <f>IF([2]market_live!K57="","",[2]market_live!K57)</f>
        <v>1139.25</v>
      </c>
      <c r="L57" s="9">
        <f>IF([2]market_live!L57="","",[2]market_live!L57)</f>
        <v>735.8</v>
      </c>
      <c r="M57" s="9">
        <f>IF([2]market_live!M57="","",[2]market_live!M57)</f>
        <v>15.79</v>
      </c>
      <c r="N57" s="9">
        <f>IF([2]market_live!N57="","",[2]market_live!N57)</f>
        <v>45.73</v>
      </c>
      <c r="O57" s="9">
        <f t="shared" si="0"/>
        <v>0.18</v>
      </c>
      <c r="P57" s="9" t="str">
        <f t="shared" si="1"/>
        <v/>
      </c>
      <c r="Q57" s="9">
        <f t="shared" si="2"/>
        <v>1919442</v>
      </c>
      <c r="R57" s="9" t="str">
        <f t="shared" si="3"/>
        <v/>
      </c>
      <c r="S57" s="9" t="str">
        <f t="shared" si="4"/>
        <v/>
      </c>
      <c r="T57" s="9" t="str">
        <f t="shared" si="5"/>
        <v/>
      </c>
      <c r="U57" s="9" t="str">
        <f t="shared" si="6"/>
        <v/>
      </c>
      <c r="V57" s="9" t="str">
        <f t="shared" si="7"/>
        <v/>
      </c>
      <c r="W57" s="11" t="str">
        <f t="shared" si="8"/>
        <v/>
      </c>
      <c r="X57" s="11" t="str">
        <f t="shared" si="9"/>
        <v/>
      </c>
    </row>
    <row r="58" spans="1:24" x14ac:dyDescent="0.25">
      <c r="A58" s="9" t="str">
        <f>IF([2]market_live!A58="","",[2]market_live!A58)</f>
        <v>INDHOTEL</v>
      </c>
      <c r="B58" s="9">
        <f>IF([2]market_live!B58="","",[2]market_live!B58)</f>
        <v>485</v>
      </c>
      <c r="C58" s="9">
        <f>IF([2]market_live!C58="","",[2]market_live!C58)</f>
        <v>486.3</v>
      </c>
      <c r="D58" s="9">
        <f>IF([2]market_live!D58="","",[2]market_live!D58)</f>
        <v>474.45</v>
      </c>
      <c r="E58" s="9">
        <f>IF([2]market_live!E58="","",[2]market_live!E58)</f>
        <v>482.2</v>
      </c>
      <c r="F58" s="9">
        <f>IF([2]market_live!F58="","",[2]market_live!F58)</f>
        <v>483</v>
      </c>
      <c r="G58" s="9">
        <f>IF([2]market_live!G58="","",[2]market_live!G58)</f>
        <v>0.8</v>
      </c>
      <c r="H58" s="9">
        <f>IF([2]market_live!H58="","",[2]market_live!H58)</f>
        <v>0.17</v>
      </c>
      <c r="I58" s="9" t="str">
        <f>IF([2]market_live!I58="","",[2]market_live!I58)</f>
        <v>22,56,239</v>
      </c>
      <c r="J58" s="9">
        <f>IF([2]market_live!J58="","",[2]market_live!J58)</f>
        <v>108.55</v>
      </c>
      <c r="K58" s="9">
        <f>IF([2]market_live!K58="","",[2]market_live!K58)</f>
        <v>486.3</v>
      </c>
      <c r="L58" s="9">
        <f>IF([2]market_live!L58="","",[2]market_live!L58)</f>
        <v>280.05</v>
      </c>
      <c r="M58" s="9">
        <f>IF([2]market_live!M58="","",[2]market_live!M58)</f>
        <v>13.66</v>
      </c>
      <c r="N58" s="9">
        <f>IF([2]market_live!N58="","",[2]market_live!N58)</f>
        <v>60.89</v>
      </c>
      <c r="O58" s="9">
        <f t="shared" si="0"/>
        <v>0.17</v>
      </c>
      <c r="P58" s="9" t="str">
        <f t="shared" si="1"/>
        <v/>
      </c>
      <c r="Q58" s="9">
        <f t="shared" si="2"/>
        <v>2256239</v>
      </c>
      <c r="R58" s="9" t="str">
        <f t="shared" si="3"/>
        <v/>
      </c>
      <c r="S58" s="9" t="str">
        <f t="shared" si="4"/>
        <v/>
      </c>
      <c r="T58" s="9" t="str">
        <f t="shared" si="5"/>
        <v/>
      </c>
      <c r="U58" s="9" t="str">
        <f t="shared" si="6"/>
        <v/>
      </c>
      <c r="V58" s="9" t="str">
        <f t="shared" si="7"/>
        <v/>
      </c>
      <c r="W58" s="11" t="str">
        <f t="shared" si="8"/>
        <v/>
      </c>
      <c r="X58" s="11" t="str">
        <f t="shared" si="9"/>
        <v/>
      </c>
    </row>
    <row r="59" spans="1:24" x14ac:dyDescent="0.25">
      <c r="A59" s="9" t="str">
        <f>IF([2]market_live!A59="","",[2]market_live!A59)</f>
        <v>AXISBANK</v>
      </c>
      <c r="B59" s="9">
        <f>IF([2]market_live!B59="","",[2]market_live!B59)</f>
        <v>1121</v>
      </c>
      <c r="C59" s="9">
        <f>IF([2]market_live!C59="","",[2]market_live!C59)</f>
        <v>1126.45</v>
      </c>
      <c r="D59" s="9">
        <f>IF([2]market_live!D59="","",[2]market_live!D59)</f>
        <v>1102.8</v>
      </c>
      <c r="E59" s="9">
        <f>IF([2]market_live!E59="","",[2]market_live!E59)</f>
        <v>1116.55</v>
      </c>
      <c r="F59" s="9">
        <f>IF([2]market_live!F59="","",[2]market_live!F59)</f>
        <v>1118.0999999999999</v>
      </c>
      <c r="G59" s="9">
        <f>IF([2]market_live!G59="","",[2]market_live!G59)</f>
        <v>1.55</v>
      </c>
      <c r="H59" s="9">
        <f>IF([2]market_live!H59="","",[2]market_live!H59)</f>
        <v>0.14000000000000001</v>
      </c>
      <c r="I59" s="9" t="str">
        <f>IF([2]market_live!I59="","",[2]market_live!I59)</f>
        <v>50,55,594</v>
      </c>
      <c r="J59" s="9">
        <f>IF([2]market_live!J59="","",[2]market_live!J59)</f>
        <v>563.99</v>
      </c>
      <c r="K59" s="9">
        <f>IF([2]market_live!K59="","",[2]market_live!K59)</f>
        <v>1151.8499999999999</v>
      </c>
      <c r="L59" s="9">
        <f>IF([2]market_live!L59="","",[2]market_live!L59)</f>
        <v>814.3</v>
      </c>
      <c r="M59" s="9">
        <f>IF([2]market_live!M59="","",[2]market_live!M59)</f>
        <v>0.56999999999999995</v>
      </c>
      <c r="N59" s="9">
        <f>IF([2]market_live!N59="","",[2]market_live!N59)</f>
        <v>20.23</v>
      </c>
      <c r="O59" s="9">
        <f t="shared" si="0"/>
        <v>0.14000000000000001</v>
      </c>
      <c r="P59" s="9" t="str">
        <f t="shared" si="1"/>
        <v/>
      </c>
      <c r="Q59" s="9">
        <f t="shared" si="2"/>
        <v>5055594</v>
      </c>
      <c r="R59" s="9" t="str">
        <f t="shared" si="3"/>
        <v/>
      </c>
      <c r="S59" s="9" t="str">
        <f t="shared" si="4"/>
        <v/>
      </c>
      <c r="T59" s="9" t="str">
        <f t="shared" si="5"/>
        <v/>
      </c>
      <c r="U59" s="9" t="str">
        <f t="shared" si="6"/>
        <v>LOR25</v>
      </c>
      <c r="V59" s="9" t="str">
        <f t="shared" si="7"/>
        <v/>
      </c>
      <c r="W59" s="11" t="str">
        <f t="shared" si="8"/>
        <v/>
      </c>
      <c r="X59" s="11" t="str">
        <f t="shared" si="9"/>
        <v>LOR25</v>
      </c>
    </row>
    <row r="60" spans="1:24" x14ac:dyDescent="0.25">
      <c r="A60" s="9" t="str">
        <f>IF([2]market_live!A60="","",[2]market_live!A60)</f>
        <v>TATACOMM</v>
      </c>
      <c r="B60" s="9">
        <f>IF([2]market_live!B60="","",[2]market_live!B60)</f>
        <v>1748</v>
      </c>
      <c r="C60" s="9">
        <f>IF([2]market_live!C60="","",[2]market_live!C60)</f>
        <v>1752.2</v>
      </c>
      <c r="D60" s="9">
        <f>IF([2]market_live!D60="","",[2]market_live!D60)</f>
        <v>1720</v>
      </c>
      <c r="E60" s="9">
        <f>IF([2]market_live!E60="","",[2]market_live!E60)</f>
        <v>1737.75</v>
      </c>
      <c r="F60" s="9">
        <f>IF([2]market_live!F60="","",[2]market_live!F60)</f>
        <v>1740.05</v>
      </c>
      <c r="G60" s="9">
        <f>IF([2]market_live!G60="","",[2]market_live!G60)</f>
        <v>2.2999999999999998</v>
      </c>
      <c r="H60" s="9">
        <f>IF([2]market_live!H60="","",[2]market_live!H60)</f>
        <v>0.13</v>
      </c>
      <c r="I60" s="9" t="str">
        <f>IF([2]market_live!I60="","",[2]market_live!I60)</f>
        <v>6,30,525</v>
      </c>
      <c r="J60" s="9">
        <f>IF([2]market_live!J60="","",[2]market_live!J60)</f>
        <v>109.54</v>
      </c>
      <c r="K60" s="9">
        <f>IF([2]market_live!K60="","",[2]market_live!K60)</f>
        <v>1957.35</v>
      </c>
      <c r="L60" s="9">
        <f>IF([2]market_live!L60="","",[2]market_live!L60)</f>
        <v>1156.8</v>
      </c>
      <c r="M60" s="9">
        <f>IF([2]market_live!M60="","",[2]market_live!M60)</f>
        <v>1.94</v>
      </c>
      <c r="N60" s="9">
        <f>IF([2]market_live!N60="","",[2]market_live!N60)</f>
        <v>26.74</v>
      </c>
      <c r="O60" s="9">
        <f t="shared" si="0"/>
        <v>0.13</v>
      </c>
      <c r="P60" s="9" t="str">
        <f t="shared" si="1"/>
        <v/>
      </c>
      <c r="Q60" s="9">
        <f t="shared" si="2"/>
        <v>630525</v>
      </c>
      <c r="R60" s="9" t="str">
        <f t="shared" si="3"/>
        <v/>
      </c>
      <c r="S60" s="9" t="str">
        <f t="shared" si="4"/>
        <v/>
      </c>
      <c r="T60" s="9" t="str">
        <f t="shared" si="5"/>
        <v/>
      </c>
      <c r="U60" s="9" t="str">
        <f t="shared" si="6"/>
        <v/>
      </c>
      <c r="V60" s="9" t="str">
        <f t="shared" si="7"/>
        <v/>
      </c>
      <c r="W60" s="11" t="str">
        <f t="shared" si="8"/>
        <v/>
      </c>
      <c r="X60" s="11" t="str">
        <f t="shared" si="9"/>
        <v/>
      </c>
    </row>
    <row r="61" spans="1:24" x14ac:dyDescent="0.25">
      <c r="A61" s="9" t="str">
        <f>IF([2]market_live!A61="","",[2]market_live!A61)</f>
        <v>HEROMOTOCO</v>
      </c>
      <c r="B61" s="9">
        <f>IF([2]market_live!B61="","",[2]market_live!B61)</f>
        <v>4410</v>
      </c>
      <c r="C61" s="9">
        <f>IF([2]market_live!C61="","",[2]market_live!C61)</f>
        <v>4425.7</v>
      </c>
      <c r="D61" s="9">
        <f>IF([2]market_live!D61="","",[2]market_live!D61)</f>
        <v>4385</v>
      </c>
      <c r="E61" s="9">
        <f>IF([2]market_live!E61="","",[2]market_live!E61)</f>
        <v>4399.75</v>
      </c>
      <c r="F61" s="9">
        <f>IF([2]market_live!F61="","",[2]market_live!F61)</f>
        <v>4405</v>
      </c>
      <c r="G61" s="9">
        <f>IF([2]market_live!G61="","",[2]market_live!G61)</f>
        <v>5.25</v>
      </c>
      <c r="H61" s="9">
        <f>IF([2]market_live!H61="","",[2]market_live!H61)</f>
        <v>0.12</v>
      </c>
      <c r="I61" s="9" t="str">
        <f>IF([2]market_live!I61="","",[2]market_live!I61)</f>
        <v>1,11,872</v>
      </c>
      <c r="J61" s="9">
        <f>IF([2]market_live!J61="","",[2]market_live!J61)</f>
        <v>49.3</v>
      </c>
      <c r="K61" s="9">
        <f>IF([2]market_live!K61="","",[2]market_live!K61)</f>
        <v>4450</v>
      </c>
      <c r="L61" s="9">
        <f>IF([2]market_live!L61="","",[2]market_live!L61)</f>
        <v>2246</v>
      </c>
      <c r="M61" s="9">
        <f>IF([2]market_live!M61="","",[2]market_live!M61)</f>
        <v>15.31</v>
      </c>
      <c r="N61" s="9">
        <f>IF([2]market_live!N61="","",[2]market_live!N61)</f>
        <v>58.86</v>
      </c>
      <c r="O61" s="9">
        <f t="shared" si="0"/>
        <v>0.12</v>
      </c>
      <c r="P61" s="9" t="str">
        <f t="shared" si="1"/>
        <v/>
      </c>
      <c r="Q61" s="9">
        <f t="shared" si="2"/>
        <v>111872</v>
      </c>
      <c r="R61" s="9" t="str">
        <f t="shared" si="3"/>
        <v/>
      </c>
      <c r="S61" s="9" t="str">
        <f t="shared" si="4"/>
        <v/>
      </c>
      <c r="T61" s="9" t="str">
        <f t="shared" si="5"/>
        <v/>
      </c>
      <c r="U61" s="9" t="str">
        <f t="shared" si="6"/>
        <v/>
      </c>
      <c r="V61" s="9" t="str">
        <f t="shared" si="7"/>
        <v/>
      </c>
      <c r="W61" s="11" t="str">
        <f t="shared" si="8"/>
        <v/>
      </c>
      <c r="X61" s="11" t="str">
        <f t="shared" si="9"/>
        <v/>
      </c>
    </row>
    <row r="62" spans="1:24" x14ac:dyDescent="0.25">
      <c r="A62" s="9" t="str">
        <f>IF([2]market_live!A62="","",[2]market_live!A62)</f>
        <v>AUROPHARMA</v>
      </c>
      <c r="B62" s="9">
        <f>IF([2]market_live!B62="","",[2]market_live!B62)</f>
        <v>1152</v>
      </c>
      <c r="C62" s="9">
        <f>IF([2]market_live!C62="","",[2]market_live!C62)</f>
        <v>1162.95</v>
      </c>
      <c r="D62" s="9">
        <f>IF([2]market_live!D62="","",[2]market_live!D62)</f>
        <v>1140.0999999999999</v>
      </c>
      <c r="E62" s="9">
        <f>IF([2]market_live!E62="","",[2]market_live!E62)</f>
        <v>1148.7</v>
      </c>
      <c r="F62" s="9">
        <f>IF([2]market_live!F62="","",[2]market_live!F62)</f>
        <v>1150</v>
      </c>
      <c r="G62" s="9">
        <f>IF([2]market_live!G62="","",[2]market_live!G62)</f>
        <v>1.3</v>
      </c>
      <c r="H62" s="9">
        <f>IF([2]market_live!H62="","",[2]market_live!H62)</f>
        <v>0.11</v>
      </c>
      <c r="I62" s="9" t="str">
        <f>IF([2]market_live!I62="","",[2]market_live!I62)</f>
        <v>10,87,358</v>
      </c>
      <c r="J62" s="9">
        <f>IF([2]market_live!J62="","",[2]market_live!J62)</f>
        <v>125.3</v>
      </c>
      <c r="K62" s="9">
        <f>IF([2]market_live!K62="","",[2]market_live!K62)</f>
        <v>1163.5999999999999</v>
      </c>
      <c r="L62" s="9">
        <f>IF([2]market_live!L62="","",[2]market_live!L62)</f>
        <v>397.2</v>
      </c>
      <c r="M62" s="9">
        <f>IF([2]market_live!M62="","",[2]market_live!M62)</f>
        <v>11.22</v>
      </c>
      <c r="N62" s="9">
        <f>IF([2]market_live!N62="","",[2]market_live!N62)</f>
        <v>158.02000000000001</v>
      </c>
      <c r="O62" s="9">
        <f t="shared" si="0"/>
        <v>0.11</v>
      </c>
      <c r="P62" s="9" t="str">
        <f t="shared" si="1"/>
        <v/>
      </c>
      <c r="Q62" s="9">
        <f t="shared" si="2"/>
        <v>1087358</v>
      </c>
      <c r="R62" s="9" t="str">
        <f t="shared" si="3"/>
        <v/>
      </c>
      <c r="S62" s="9" t="str">
        <f t="shared" si="4"/>
        <v/>
      </c>
      <c r="T62" s="9" t="str">
        <f t="shared" si="5"/>
        <v/>
      </c>
      <c r="U62" s="9" t="str">
        <f t="shared" si="6"/>
        <v/>
      </c>
      <c r="V62" s="9" t="str">
        <f t="shared" si="7"/>
        <v/>
      </c>
      <c r="W62" s="11" t="str">
        <f t="shared" si="8"/>
        <v/>
      </c>
      <c r="X62" s="11" t="str">
        <f t="shared" si="9"/>
        <v/>
      </c>
    </row>
    <row r="63" spans="1:24" x14ac:dyDescent="0.25">
      <c r="A63" s="9" t="str">
        <f>IF([2]market_live!A63="","",[2]market_live!A63)</f>
        <v>LTIM</v>
      </c>
      <c r="B63" s="9">
        <f>IF([2]market_live!B63="","",[2]market_live!B63)</f>
        <v>5708</v>
      </c>
      <c r="C63" s="9">
        <f>IF([2]market_live!C63="","",[2]market_live!C63)</f>
        <v>5710</v>
      </c>
      <c r="D63" s="9">
        <f>IF([2]market_live!D63="","",[2]market_live!D63)</f>
        <v>5625</v>
      </c>
      <c r="E63" s="9">
        <f>IF([2]market_live!E63="","",[2]market_live!E63)</f>
        <v>5652.15</v>
      </c>
      <c r="F63" s="9">
        <f>IF([2]market_live!F63="","",[2]market_live!F63)</f>
        <v>5658</v>
      </c>
      <c r="G63" s="9">
        <f>IF([2]market_live!G63="","",[2]market_live!G63)</f>
        <v>5.85</v>
      </c>
      <c r="H63" s="9">
        <f>IF([2]market_live!H63="","",[2]market_live!H63)</f>
        <v>0.1</v>
      </c>
      <c r="I63" s="9" t="str">
        <f>IF([2]market_live!I63="","",[2]market_live!I63)</f>
        <v>2,22,222</v>
      </c>
      <c r="J63" s="9">
        <f>IF([2]market_live!J63="","",[2]market_live!J63)</f>
        <v>125.66</v>
      </c>
      <c r="K63" s="9">
        <f>IF([2]market_live!K63="","",[2]market_live!K63)</f>
        <v>6442</v>
      </c>
      <c r="L63" s="9">
        <f>IF([2]market_live!L63="","",[2]market_live!L63)</f>
        <v>4121</v>
      </c>
      <c r="M63" s="9">
        <f>IF([2]market_live!M63="","",[2]market_live!M63)</f>
        <v>-6.31</v>
      </c>
      <c r="N63" s="9">
        <f>IF([2]market_live!N63="","",[2]market_live!N63)</f>
        <v>33.340000000000003</v>
      </c>
      <c r="O63" s="9">
        <f t="shared" si="0"/>
        <v>0.1</v>
      </c>
      <c r="P63" s="9" t="str">
        <f t="shared" si="1"/>
        <v/>
      </c>
      <c r="Q63" s="9">
        <f t="shared" si="2"/>
        <v>222222</v>
      </c>
      <c r="R63" s="9" t="str">
        <f t="shared" si="3"/>
        <v/>
      </c>
      <c r="S63" s="9" t="str">
        <f t="shared" si="4"/>
        <v/>
      </c>
      <c r="T63" s="9" t="str">
        <f t="shared" si="5"/>
        <v/>
      </c>
      <c r="U63" s="9" t="str">
        <f t="shared" si="6"/>
        <v/>
      </c>
      <c r="V63" s="9" t="str">
        <f t="shared" si="7"/>
        <v/>
      </c>
      <c r="W63" s="11" t="str">
        <f t="shared" si="8"/>
        <v/>
      </c>
      <c r="X63" s="11" t="str">
        <f t="shared" si="9"/>
        <v/>
      </c>
    </row>
    <row r="64" spans="1:24" x14ac:dyDescent="0.25">
      <c r="A64" s="9" t="str">
        <f>IF([2]market_live!A64="","",[2]market_live!A64)</f>
        <v>CHAMBLFERT</v>
      </c>
      <c r="B64" s="9">
        <f>IF([2]market_live!B64="","",[2]market_live!B64)</f>
        <v>374.9</v>
      </c>
      <c r="C64" s="9">
        <f>IF([2]market_live!C64="","",[2]market_live!C64)</f>
        <v>381.1</v>
      </c>
      <c r="D64" s="9">
        <f>IF([2]market_live!D64="","",[2]market_live!D64)</f>
        <v>372.05</v>
      </c>
      <c r="E64" s="9">
        <f>IF([2]market_live!E64="","",[2]market_live!E64)</f>
        <v>373.3</v>
      </c>
      <c r="F64" s="9">
        <f>IF([2]market_live!F64="","",[2]market_live!F64)</f>
        <v>373.6</v>
      </c>
      <c r="G64" s="9">
        <f>IF([2]market_live!G64="","",[2]market_live!G64)</f>
        <v>0.3</v>
      </c>
      <c r="H64" s="9">
        <f>IF([2]market_live!H64="","",[2]market_live!H64)</f>
        <v>0.08</v>
      </c>
      <c r="I64" s="9" t="str">
        <f>IF([2]market_live!I64="","",[2]market_live!I64)</f>
        <v>13,63,454</v>
      </c>
      <c r="J64" s="9">
        <f>IF([2]market_live!J64="","",[2]market_live!J64)</f>
        <v>51.35</v>
      </c>
      <c r="K64" s="9">
        <f>IF([2]market_live!K64="","",[2]market_live!K64)</f>
        <v>402.9</v>
      </c>
      <c r="L64" s="9">
        <f>IF([2]market_live!L64="","",[2]market_live!L64)</f>
        <v>248.4</v>
      </c>
      <c r="M64" s="9">
        <f>IF([2]market_live!M64="","",[2]market_live!M64)</f>
        <v>13.38</v>
      </c>
      <c r="N64" s="9">
        <f>IF([2]market_live!N64="","",[2]market_live!N64)</f>
        <v>20.79</v>
      </c>
      <c r="O64" s="9">
        <f t="shared" si="0"/>
        <v>0.08</v>
      </c>
      <c r="P64" s="9" t="str">
        <f t="shared" si="1"/>
        <v/>
      </c>
      <c r="Q64" s="9">
        <f t="shared" si="2"/>
        <v>1363454</v>
      </c>
      <c r="R64" s="9" t="str">
        <f t="shared" si="3"/>
        <v/>
      </c>
      <c r="S64" s="9" t="str">
        <f t="shared" si="4"/>
        <v/>
      </c>
      <c r="T64" s="9" t="str">
        <f t="shared" si="5"/>
        <v/>
      </c>
      <c r="U64" s="9" t="str">
        <f t="shared" si="6"/>
        <v/>
      </c>
      <c r="V64" s="9" t="str">
        <f t="shared" si="7"/>
        <v/>
      </c>
      <c r="W64" s="11" t="str">
        <f t="shared" si="8"/>
        <v/>
      </c>
      <c r="X64" s="11" t="str">
        <f t="shared" si="9"/>
        <v/>
      </c>
    </row>
    <row r="65" spans="1:24" x14ac:dyDescent="0.25">
      <c r="A65" s="9" t="str">
        <f>IF([2]market_live!A65="","",[2]market_live!A65)</f>
        <v>PEL</v>
      </c>
      <c r="B65" s="9">
        <f>IF([2]market_live!B65="","",[2]market_live!B65)</f>
        <v>900</v>
      </c>
      <c r="C65" s="9">
        <f>IF([2]market_live!C65="","",[2]market_live!C65)</f>
        <v>904.55</v>
      </c>
      <c r="D65" s="9">
        <f>IF([2]market_live!D65="","",[2]market_live!D65)</f>
        <v>893</v>
      </c>
      <c r="E65" s="9">
        <f>IF([2]market_live!E65="","",[2]market_live!E65)</f>
        <v>895.9</v>
      </c>
      <c r="F65" s="9">
        <f>IF([2]market_live!F65="","",[2]market_live!F65)</f>
        <v>896.5</v>
      </c>
      <c r="G65" s="9">
        <f>IF([2]market_live!G65="","",[2]market_live!G65)</f>
        <v>0.6</v>
      </c>
      <c r="H65" s="9">
        <f>IF([2]market_live!H65="","",[2]market_live!H65)</f>
        <v>7.0000000000000007E-2</v>
      </c>
      <c r="I65" s="9" t="str">
        <f>IF([2]market_live!I65="","",[2]market_live!I65)</f>
        <v>3,55,674</v>
      </c>
      <c r="J65" s="9">
        <f>IF([2]market_live!J65="","",[2]market_live!J65)</f>
        <v>31.92</v>
      </c>
      <c r="K65" s="9">
        <f>IF([2]market_live!K65="","",[2]market_live!K65)</f>
        <v>1139.95</v>
      </c>
      <c r="L65" s="9">
        <f>IF([2]market_live!L65="","",[2]market_live!L65)</f>
        <v>630.45000000000005</v>
      </c>
      <c r="M65" s="9">
        <f>IF([2]market_live!M65="","",[2]market_live!M65)</f>
        <v>1.19</v>
      </c>
      <c r="N65" s="9">
        <f>IF([2]market_live!N65="","",[2]market_live!N65)</f>
        <v>7.09</v>
      </c>
      <c r="O65" s="9">
        <f t="shared" si="0"/>
        <v>7.0000000000000007E-2</v>
      </c>
      <c r="P65" s="9" t="str">
        <f t="shared" si="1"/>
        <v/>
      </c>
      <c r="Q65" s="9">
        <f t="shared" si="2"/>
        <v>355674</v>
      </c>
      <c r="R65" s="9" t="str">
        <f t="shared" si="3"/>
        <v/>
      </c>
      <c r="S65" s="9" t="str">
        <f t="shared" si="4"/>
        <v/>
      </c>
      <c r="T65" s="9" t="str">
        <f t="shared" si="5"/>
        <v/>
      </c>
      <c r="U65" s="9" t="str">
        <f t="shared" si="6"/>
        <v/>
      </c>
      <c r="V65" s="9" t="str">
        <f t="shared" si="7"/>
        <v/>
      </c>
      <c r="W65" s="11" t="str">
        <f t="shared" si="8"/>
        <v/>
      </c>
      <c r="X65" s="11" t="str">
        <f t="shared" si="9"/>
        <v/>
      </c>
    </row>
    <row r="66" spans="1:24" x14ac:dyDescent="0.25">
      <c r="A66" s="9" t="str">
        <f>IF([2]market_live!A66="","",[2]market_live!A66)</f>
        <v>BPCL</v>
      </c>
      <c r="B66" s="9">
        <f>IF([2]market_live!B66="","",[2]market_live!B66)</f>
        <v>484</v>
      </c>
      <c r="C66" s="9">
        <f>IF([2]market_live!C66="","",[2]market_live!C66)</f>
        <v>486</v>
      </c>
      <c r="D66" s="9">
        <f>IF([2]market_live!D66="","",[2]market_live!D66)</f>
        <v>480</v>
      </c>
      <c r="E66" s="9">
        <f>IF([2]market_live!E66="","",[2]market_live!E66)</f>
        <v>480.95</v>
      </c>
      <c r="F66" s="9">
        <f>IF([2]market_live!F66="","",[2]market_live!F66)</f>
        <v>481.2</v>
      </c>
      <c r="G66" s="9">
        <f>IF([2]market_live!G66="","",[2]market_live!G66)</f>
        <v>0.25</v>
      </c>
      <c r="H66" s="9">
        <f>IF([2]market_live!H66="","",[2]market_live!H66)</f>
        <v>0.05</v>
      </c>
      <c r="I66" s="9" t="str">
        <f>IF([2]market_live!I66="","",[2]market_live!I66)</f>
        <v>38,11,138</v>
      </c>
      <c r="J66" s="9">
        <f>IF([2]market_live!J66="","",[2]market_live!J66)</f>
        <v>184.32</v>
      </c>
      <c r="K66" s="9">
        <f>IF([2]market_live!K66="","",[2]market_live!K66)</f>
        <v>486</v>
      </c>
      <c r="L66" s="9">
        <f>IF([2]market_live!L66="","",[2]market_live!L66)</f>
        <v>314.05</v>
      </c>
      <c r="M66" s="9">
        <f>IF([2]market_live!M66="","",[2]market_live!M66)</f>
        <v>9.44</v>
      </c>
      <c r="N66" s="9">
        <f>IF([2]market_live!N66="","",[2]market_live!N66)</f>
        <v>37.549999999999997</v>
      </c>
      <c r="O66" s="9">
        <f t="shared" si="0"/>
        <v>0.05</v>
      </c>
      <c r="P66" s="9" t="str">
        <f t="shared" si="1"/>
        <v/>
      </c>
      <c r="Q66" s="9">
        <f t="shared" si="2"/>
        <v>3811138</v>
      </c>
      <c r="R66" s="9" t="str">
        <f t="shared" si="3"/>
        <v/>
      </c>
      <c r="S66" s="9" t="str">
        <f t="shared" si="4"/>
        <v/>
      </c>
      <c r="T66" s="9" t="str">
        <f t="shared" si="5"/>
        <v/>
      </c>
      <c r="U66" s="9" t="str">
        <f t="shared" si="6"/>
        <v>LOR28</v>
      </c>
      <c r="V66" s="9" t="str">
        <f t="shared" si="7"/>
        <v/>
      </c>
      <c r="W66" s="11" t="str">
        <f t="shared" si="8"/>
        <v/>
      </c>
      <c r="X66" s="11" t="str">
        <f t="shared" si="9"/>
        <v>LOR28</v>
      </c>
    </row>
    <row r="67" spans="1:24" x14ac:dyDescent="0.25">
      <c r="A67" s="9" t="str">
        <f>IF([2]market_live!A67="","",[2]market_live!A67)</f>
        <v>EICHERMOT</v>
      </c>
      <c r="B67" s="9">
        <f>IF([2]market_live!B67="","",[2]market_live!B67)</f>
        <v>3709.9</v>
      </c>
      <c r="C67" s="9">
        <f>IF([2]market_live!C67="","",[2]market_live!C67)</f>
        <v>3737.9</v>
      </c>
      <c r="D67" s="9">
        <f>IF([2]market_live!D67="","",[2]market_live!D67)</f>
        <v>3675.1</v>
      </c>
      <c r="E67" s="9">
        <f>IF([2]market_live!E67="","",[2]market_live!E67)</f>
        <v>3699.45</v>
      </c>
      <c r="F67" s="9">
        <f>IF([2]market_live!F67="","",[2]market_live!F67)</f>
        <v>3700</v>
      </c>
      <c r="G67" s="9">
        <f>IF([2]market_live!G67="","",[2]market_live!G67)</f>
        <v>0.55000000000000004</v>
      </c>
      <c r="H67" s="9">
        <f>IF([2]market_live!H67="","",[2]market_live!H67)</f>
        <v>0.01</v>
      </c>
      <c r="I67" s="9" t="str">
        <f>IF([2]market_live!I67="","",[2]market_live!I67)</f>
        <v>1,22,046</v>
      </c>
      <c r="J67" s="9">
        <f>IF([2]market_live!J67="","",[2]market_live!J67)</f>
        <v>45.23</v>
      </c>
      <c r="K67" s="9">
        <f>IF([2]market_live!K67="","",[2]market_live!K67)</f>
        <v>4200</v>
      </c>
      <c r="L67" s="9">
        <f>IF([2]market_live!L67="","",[2]market_live!L67)</f>
        <v>2836</v>
      </c>
      <c r="M67" s="9">
        <f>IF([2]market_live!M67="","",[2]market_live!M67)</f>
        <v>-5.44</v>
      </c>
      <c r="N67" s="9">
        <f>IF([2]market_live!N67="","",[2]market_live!N67)</f>
        <v>16.82</v>
      </c>
      <c r="O67" s="9">
        <f t="shared" ref="O67:O130" si="10">IF(H67&gt;0,H67,"")</f>
        <v>0.01</v>
      </c>
      <c r="P67" s="9" t="str">
        <f t="shared" ref="P67:P130" si="11">IF(H67&lt;=0,H67,"")</f>
        <v/>
      </c>
      <c r="Q67" s="9">
        <f t="shared" ref="Q67:Q130" si="12">IF(O67="","",_xlfn.NUMBERVALUE(I67))</f>
        <v>122046</v>
      </c>
      <c r="R67" s="9" t="str">
        <f t="shared" ref="R67:R130" si="13">IF(P67="","",_xlfn.NUMBERVALUE(I67))</f>
        <v/>
      </c>
      <c r="S67" s="9" t="str">
        <f t="shared" ref="S67:S130" si="14">IF("LPR"&amp;IFERROR(IF(_xlfn.RANK.EQ(O67,O:O)&gt;30,"",_xlfn.RANK.EQ(O67,O:O)),"")="LPR","","LPR"&amp;IFERROR(IF(_xlfn.RANK.EQ(O67,O:O)&gt;30,"",_xlfn.RANK.EQ(O67,O:O)),""))</f>
        <v/>
      </c>
      <c r="T67" s="9" t="str">
        <f t="shared" ref="T67:T130" si="15">IF("SPR"&amp;IFERROR(IF(_xlfn.RANK.EQ(P67,P:P)&gt;30,"",_xlfn.RANK.EQ(P67,P:P)),"")="SPR","","SPR"&amp;IFERROR(IF(_xlfn.RANK.EQ(P67,P:P)&gt;30,"",_xlfn.RANK.EQ(P67,P:P)),""))</f>
        <v/>
      </c>
      <c r="U67" s="9" t="str">
        <f t="shared" ref="U67:U130" si="16">IF("LOR"&amp;IFERROR(IF(_xlfn.RANK.EQ(Q67,Q:Q)&gt;30,"",_xlfn.RANK.EQ(Q67,Q:Q)),"")="LOR","","LOR"&amp;IFERROR(IF(_xlfn.RANK.EQ(Q67,Q:Q)&gt;30,"",_xlfn.RANK.EQ(Q67,Q:Q)),""))</f>
        <v/>
      </c>
      <c r="V67" s="9" t="str">
        <f t="shared" ref="V67:V130" si="17">IF("SOR"&amp;IFERROR(IF(_xlfn.RANK.EQ(R67,R:R)&gt;30,"",_xlfn.RANK.EQ(R67,R:R)),"")="SOR","","SOR"&amp;IFERROR(IF(_xlfn.RANK.EQ(R67,R:R)&gt;30,"",_xlfn.RANK.EQ(R67,R:R)),""))</f>
        <v/>
      </c>
      <c r="W67" s="11" t="str">
        <f t="shared" ref="W67:W130" si="18">TRIM(S67&amp;T67)</f>
        <v/>
      </c>
      <c r="X67" s="11" t="str">
        <f t="shared" ref="X67:X130" si="19">TRIM(U67&amp;V67)</f>
        <v/>
      </c>
    </row>
    <row r="68" spans="1:24" x14ac:dyDescent="0.25">
      <c r="A68" s="9" t="str">
        <f>IF([2]market_live!A68="","",[2]market_live!A68)</f>
        <v>BALRAMCHIN</v>
      </c>
      <c r="B68" s="9">
        <f>IF([2]market_live!B68="","",[2]market_live!B68)</f>
        <v>384.5</v>
      </c>
      <c r="C68" s="9">
        <f>IF([2]market_live!C68="","",[2]market_live!C68)</f>
        <v>386.15</v>
      </c>
      <c r="D68" s="9">
        <f>IF([2]market_live!D68="","",[2]market_live!D68)</f>
        <v>381.5</v>
      </c>
      <c r="E68" s="9">
        <f>IF([2]market_live!E68="","",[2]market_live!E68)</f>
        <v>382.75</v>
      </c>
      <c r="F68" s="9">
        <f>IF([2]market_live!F68="","",[2]market_live!F68)</f>
        <v>382.7</v>
      </c>
      <c r="G68" s="9">
        <f>IF([2]market_live!G68="","",[2]market_live!G68)</f>
        <v>-0.05</v>
      </c>
      <c r="H68" s="9">
        <f>IF([2]market_live!H68="","",[2]market_live!H68)</f>
        <v>-0.01</v>
      </c>
      <c r="I68" s="9" t="str">
        <f>IF([2]market_live!I68="","",[2]market_live!I68)</f>
        <v>5,26,579</v>
      </c>
      <c r="J68" s="9">
        <f>IF([2]market_live!J68="","",[2]market_live!J68)</f>
        <v>20.190000000000001</v>
      </c>
      <c r="K68" s="9">
        <f>IF([2]market_live!K68="","",[2]market_live!K68)</f>
        <v>485.9</v>
      </c>
      <c r="L68" s="9">
        <f>IF([2]market_live!L68="","",[2]market_live!L68)</f>
        <v>349.3</v>
      </c>
      <c r="M68" s="9">
        <f>IF([2]market_live!M68="","",[2]market_live!M68)</f>
        <v>-0.64</v>
      </c>
      <c r="N68" s="9">
        <f>IF([2]market_live!N68="","",[2]market_live!N68)</f>
        <v>-2.4500000000000002</v>
      </c>
      <c r="O68" s="9" t="str">
        <f t="shared" si="10"/>
        <v/>
      </c>
      <c r="P68" s="9">
        <f t="shared" si="11"/>
        <v>-0.01</v>
      </c>
      <c r="Q68" s="9" t="str">
        <f t="shared" si="12"/>
        <v/>
      </c>
      <c r="R68" s="9">
        <f t="shared" si="13"/>
        <v>526579</v>
      </c>
      <c r="S68" s="9" t="str">
        <f t="shared" si="14"/>
        <v/>
      </c>
      <c r="T68" s="9" t="str">
        <f t="shared" si="15"/>
        <v>SPR1</v>
      </c>
      <c r="U68" s="9" t="str">
        <f t="shared" si="16"/>
        <v/>
      </c>
      <c r="V68" s="9" t="str">
        <f t="shared" si="17"/>
        <v/>
      </c>
      <c r="W68" s="11" t="str">
        <f t="shared" si="18"/>
        <v>SPR1</v>
      </c>
      <c r="X68" s="11" t="str">
        <f t="shared" si="19"/>
        <v/>
      </c>
    </row>
    <row r="69" spans="1:24" x14ac:dyDescent="0.25">
      <c r="A69" s="9" t="str">
        <f>IF([2]market_live!A69="","",[2]market_live!A69)</f>
        <v>JINDALSTEL</v>
      </c>
      <c r="B69" s="9">
        <f>IF([2]market_live!B69="","",[2]market_live!B69)</f>
        <v>735</v>
      </c>
      <c r="C69" s="9">
        <f>IF([2]market_live!C69="","",[2]market_live!C69)</f>
        <v>737.95</v>
      </c>
      <c r="D69" s="9">
        <f>IF([2]market_live!D69="","",[2]market_live!D69)</f>
        <v>726.4</v>
      </c>
      <c r="E69" s="9">
        <f>IF([2]market_live!E69="","",[2]market_live!E69)</f>
        <v>729.25</v>
      </c>
      <c r="F69" s="9">
        <f>IF([2]market_live!F69="","",[2]market_live!F69)</f>
        <v>729</v>
      </c>
      <c r="G69" s="9">
        <f>IF([2]market_live!G69="","",[2]market_live!G69)</f>
        <v>-0.25</v>
      </c>
      <c r="H69" s="9">
        <f>IF([2]market_live!H69="","",[2]market_live!H69)</f>
        <v>-0.03</v>
      </c>
      <c r="I69" s="9" t="str">
        <f>IF([2]market_live!I69="","",[2]market_live!I69)</f>
        <v>8,76,767</v>
      </c>
      <c r="J69" s="9">
        <f>IF([2]market_live!J69="","",[2]market_live!J69)</f>
        <v>64.08</v>
      </c>
      <c r="K69" s="9">
        <f>IF([2]market_live!K69="","",[2]market_live!K69)</f>
        <v>767.9</v>
      </c>
      <c r="L69" s="9">
        <f>IF([2]market_live!L69="","",[2]market_live!L69)</f>
        <v>503</v>
      </c>
      <c r="M69" s="9">
        <f>IF([2]market_live!M69="","",[2]market_live!M69)</f>
        <v>4.54</v>
      </c>
      <c r="N69" s="9">
        <f>IF([2]market_live!N69="","",[2]market_live!N69)</f>
        <v>20.57</v>
      </c>
      <c r="O69" s="9" t="str">
        <f t="shared" si="10"/>
        <v/>
      </c>
      <c r="P69" s="9">
        <f t="shared" si="11"/>
        <v>-0.03</v>
      </c>
      <c r="Q69" s="9" t="str">
        <f t="shared" si="12"/>
        <v/>
      </c>
      <c r="R69" s="9">
        <f t="shared" si="13"/>
        <v>876767</v>
      </c>
      <c r="S69" s="9" t="str">
        <f t="shared" si="14"/>
        <v/>
      </c>
      <c r="T69" s="9" t="str">
        <f t="shared" si="15"/>
        <v>SPR2</v>
      </c>
      <c r="U69" s="9" t="str">
        <f t="shared" si="16"/>
        <v/>
      </c>
      <c r="V69" s="9" t="str">
        <f t="shared" si="17"/>
        <v/>
      </c>
      <c r="W69" s="11" t="str">
        <f t="shared" si="18"/>
        <v>SPR2</v>
      </c>
      <c r="X69" s="11" t="str">
        <f t="shared" si="19"/>
        <v/>
      </c>
    </row>
    <row r="70" spans="1:24" x14ac:dyDescent="0.25">
      <c r="A70" s="9" t="str">
        <f>IF([2]market_live!A70="","",[2]market_live!A70)</f>
        <v>ONGC</v>
      </c>
      <c r="B70" s="9">
        <f>IF([2]market_live!B70="","",[2]market_live!B70)</f>
        <v>243</v>
      </c>
      <c r="C70" s="9">
        <f>IF([2]market_live!C70="","",[2]market_live!C70)</f>
        <v>245.45</v>
      </c>
      <c r="D70" s="9">
        <f>IF([2]market_live!D70="","",[2]market_live!D70)</f>
        <v>240.45</v>
      </c>
      <c r="E70" s="9">
        <f>IF([2]market_live!E70="","",[2]market_live!E70)</f>
        <v>242.05</v>
      </c>
      <c r="F70" s="9">
        <f>IF([2]market_live!F70="","",[2]market_live!F70)</f>
        <v>241.9</v>
      </c>
      <c r="G70" s="9">
        <f>IF([2]market_live!G70="","",[2]market_live!G70)</f>
        <v>-0.15</v>
      </c>
      <c r="H70" s="9">
        <f>IF([2]market_live!H70="","",[2]market_live!H70)</f>
        <v>-0.06</v>
      </c>
      <c r="I70" s="9" t="str">
        <f>IF([2]market_live!I70="","",[2]market_live!I70)</f>
        <v>1,51,33,785</v>
      </c>
      <c r="J70" s="9">
        <f>IF([2]market_live!J70="","",[2]market_live!J70)</f>
        <v>367.27</v>
      </c>
      <c r="K70" s="9">
        <f>IF([2]market_live!K70="","",[2]market_live!K70)</f>
        <v>245.45</v>
      </c>
      <c r="L70" s="9">
        <f>IF([2]market_live!L70="","",[2]market_live!L70)</f>
        <v>140.1</v>
      </c>
      <c r="M70" s="9">
        <f>IF([2]market_live!M70="","",[2]market_live!M70)</f>
        <v>19.12</v>
      </c>
      <c r="N70" s="9">
        <f>IF([2]market_live!N70="","",[2]market_live!N70)</f>
        <v>59.51</v>
      </c>
      <c r="O70" s="9" t="str">
        <f t="shared" si="10"/>
        <v/>
      </c>
      <c r="P70" s="9">
        <f t="shared" si="11"/>
        <v>-0.06</v>
      </c>
      <c r="Q70" s="9" t="str">
        <f t="shared" si="12"/>
        <v/>
      </c>
      <c r="R70" s="9">
        <f t="shared" si="13"/>
        <v>15133785</v>
      </c>
      <c r="S70" s="9" t="str">
        <f t="shared" si="14"/>
        <v/>
      </c>
      <c r="T70" s="9" t="str">
        <f t="shared" si="15"/>
        <v>SPR3</v>
      </c>
      <c r="U70" s="9" t="str">
        <f t="shared" si="16"/>
        <v/>
      </c>
      <c r="V70" s="9" t="str">
        <f t="shared" si="17"/>
        <v>SOR8</v>
      </c>
      <c r="W70" s="11" t="str">
        <f t="shared" si="18"/>
        <v>SPR3</v>
      </c>
      <c r="X70" s="11" t="str">
        <f t="shared" si="19"/>
        <v>SOR8</v>
      </c>
    </row>
    <row r="71" spans="1:24" x14ac:dyDescent="0.25">
      <c r="A71" s="9" t="str">
        <f>IF([2]market_live!A71="","",[2]market_live!A71)</f>
        <v>BAJFINANCE</v>
      </c>
      <c r="B71" s="9">
        <f>IF([2]market_live!B71="","",[2]market_live!B71)</f>
        <v>7327.75</v>
      </c>
      <c r="C71" s="9">
        <f>IF([2]market_live!C71="","",[2]market_live!C71)</f>
        <v>7386.3</v>
      </c>
      <c r="D71" s="9">
        <f>IF([2]market_live!D71="","",[2]market_live!D71)</f>
        <v>7291</v>
      </c>
      <c r="E71" s="9">
        <f>IF([2]market_live!E71="","",[2]market_live!E71)</f>
        <v>7319.1</v>
      </c>
      <c r="F71" s="9">
        <f>IF([2]market_live!F71="","",[2]market_live!F71)</f>
        <v>7313</v>
      </c>
      <c r="G71" s="9">
        <f>IF([2]market_live!G71="","",[2]market_live!G71)</f>
        <v>-6.1</v>
      </c>
      <c r="H71" s="9">
        <f>IF([2]market_live!H71="","",[2]market_live!H71)</f>
        <v>-0.08</v>
      </c>
      <c r="I71" s="9" t="str">
        <f>IF([2]market_live!I71="","",[2]market_live!I71)</f>
        <v>2,19,358</v>
      </c>
      <c r="J71" s="9">
        <f>IF([2]market_live!J71="","",[2]market_live!J71)</f>
        <v>160.85</v>
      </c>
      <c r="K71" s="9">
        <f>IF([2]market_live!K71="","",[2]market_live!K71)</f>
        <v>8192</v>
      </c>
      <c r="L71" s="9">
        <f>IF([2]market_live!L71="","",[2]market_live!L71)</f>
        <v>5485.7</v>
      </c>
      <c r="M71" s="9">
        <f>IF([2]market_live!M71="","",[2]market_live!M71)</f>
        <v>-2.33</v>
      </c>
      <c r="N71" s="9">
        <f>IF([2]market_live!N71="","",[2]market_live!N71)</f>
        <v>21.73</v>
      </c>
      <c r="O71" s="9" t="str">
        <f t="shared" si="10"/>
        <v/>
      </c>
      <c r="P71" s="9">
        <f t="shared" si="11"/>
        <v>-0.08</v>
      </c>
      <c r="Q71" s="9" t="str">
        <f t="shared" si="12"/>
        <v/>
      </c>
      <c r="R71" s="9">
        <f t="shared" si="13"/>
        <v>219358</v>
      </c>
      <c r="S71" s="9" t="str">
        <f t="shared" si="14"/>
        <v/>
      </c>
      <c r="T71" s="9" t="str">
        <f t="shared" si="15"/>
        <v>SPR4</v>
      </c>
      <c r="U71" s="9" t="str">
        <f t="shared" si="16"/>
        <v/>
      </c>
      <c r="V71" s="9" t="str">
        <f t="shared" si="17"/>
        <v/>
      </c>
      <c r="W71" s="11" t="str">
        <f t="shared" si="18"/>
        <v>SPR4</v>
      </c>
      <c r="X71" s="11" t="str">
        <f t="shared" si="19"/>
        <v/>
      </c>
    </row>
    <row r="72" spans="1:24" x14ac:dyDescent="0.25">
      <c r="A72" s="9" t="str">
        <f>IF([2]market_live!A72="","",[2]market_live!A72)</f>
        <v>UBL</v>
      </c>
      <c r="B72" s="9">
        <f>IF([2]market_live!B72="","",[2]market_live!B72)</f>
        <v>1850.35</v>
      </c>
      <c r="C72" s="9">
        <f>IF([2]market_live!C72="","",[2]market_live!C72)</f>
        <v>1864.15</v>
      </c>
      <c r="D72" s="9">
        <f>IF([2]market_live!D72="","",[2]market_live!D72)</f>
        <v>1821.1</v>
      </c>
      <c r="E72" s="9">
        <f>IF([2]market_live!E72="","",[2]market_live!E72)</f>
        <v>1844.8</v>
      </c>
      <c r="F72" s="9">
        <f>IF([2]market_live!F72="","",[2]market_live!F72)</f>
        <v>1842.9</v>
      </c>
      <c r="G72" s="9">
        <f>IF([2]market_live!G72="","",[2]market_live!G72)</f>
        <v>-1.9</v>
      </c>
      <c r="H72" s="9">
        <f>IF([2]market_live!H72="","",[2]market_live!H72)</f>
        <v>-0.1</v>
      </c>
      <c r="I72" s="9" t="str">
        <f>IF([2]market_live!I72="","",[2]market_live!I72)</f>
        <v>1,45,006</v>
      </c>
      <c r="J72" s="9">
        <f>IF([2]market_live!J72="","",[2]market_live!J72)</f>
        <v>26.73</v>
      </c>
      <c r="K72" s="9">
        <f>IF([2]market_live!K72="","",[2]market_live!K72)</f>
        <v>1908</v>
      </c>
      <c r="L72" s="9">
        <f>IF([2]market_live!L72="","",[2]market_live!L72)</f>
        <v>1353.5</v>
      </c>
      <c r="M72" s="9">
        <f>IF([2]market_live!M72="","",[2]market_live!M72)</f>
        <v>9.58</v>
      </c>
      <c r="N72" s="9">
        <f>IF([2]market_live!N72="","",[2]market_live!N72)</f>
        <v>15.66</v>
      </c>
      <c r="O72" s="9" t="str">
        <f t="shared" si="10"/>
        <v/>
      </c>
      <c r="P72" s="9">
        <f t="shared" si="11"/>
        <v>-0.1</v>
      </c>
      <c r="Q72" s="9" t="str">
        <f t="shared" si="12"/>
        <v/>
      </c>
      <c r="R72" s="9">
        <f t="shared" si="13"/>
        <v>145006</v>
      </c>
      <c r="S72" s="9" t="str">
        <f t="shared" si="14"/>
        <v/>
      </c>
      <c r="T72" s="9" t="str">
        <f t="shared" si="15"/>
        <v>SPR5</v>
      </c>
      <c r="U72" s="9" t="str">
        <f t="shared" si="16"/>
        <v/>
      </c>
      <c r="V72" s="9" t="str">
        <f t="shared" si="17"/>
        <v/>
      </c>
      <c r="W72" s="11" t="str">
        <f t="shared" si="18"/>
        <v>SPR5</v>
      </c>
      <c r="X72" s="11" t="str">
        <f t="shared" si="19"/>
        <v/>
      </c>
    </row>
    <row r="73" spans="1:24" x14ac:dyDescent="0.25">
      <c r="A73" s="9" t="str">
        <f>IF([2]market_live!A73="","",[2]market_live!A73)</f>
        <v>IOC</v>
      </c>
      <c r="B73" s="9">
        <f>IF([2]market_live!B73="","",[2]market_live!B73)</f>
        <v>149.9</v>
      </c>
      <c r="C73" s="9">
        <f>IF([2]market_live!C73="","",[2]market_live!C73)</f>
        <v>150.4</v>
      </c>
      <c r="D73" s="9">
        <f>IF([2]market_live!D73="","",[2]market_live!D73)</f>
        <v>147.6</v>
      </c>
      <c r="E73" s="9">
        <f>IF([2]market_live!E73="","",[2]market_live!E73)</f>
        <v>148.65</v>
      </c>
      <c r="F73" s="9">
        <f>IF([2]market_live!F73="","",[2]market_live!F73)</f>
        <v>148.44999999999999</v>
      </c>
      <c r="G73" s="9">
        <f>IF([2]market_live!G73="","",[2]market_live!G73)</f>
        <v>-0.2</v>
      </c>
      <c r="H73" s="9">
        <f>IF([2]market_live!H73="","",[2]market_live!H73)</f>
        <v>-0.13</v>
      </c>
      <c r="I73" s="9" t="str">
        <f>IF([2]market_live!I73="","",[2]market_live!I73)</f>
        <v>1,64,29,974</v>
      </c>
      <c r="J73" s="9">
        <f>IF([2]market_live!J73="","",[2]market_live!J73)</f>
        <v>245.22</v>
      </c>
      <c r="K73" s="9">
        <f>IF([2]market_live!K73="","",[2]market_live!K73)</f>
        <v>150.4</v>
      </c>
      <c r="L73" s="9">
        <f>IF([2]market_live!L73="","",[2]market_live!L73)</f>
        <v>75.75</v>
      </c>
      <c r="M73" s="9">
        <f>IF([2]market_live!M73="","",[2]market_live!M73)</f>
        <v>23.82</v>
      </c>
      <c r="N73" s="9">
        <f>IF([2]market_live!N73="","",[2]market_live!N73)</f>
        <v>78.56</v>
      </c>
      <c r="O73" s="9" t="str">
        <f t="shared" si="10"/>
        <v/>
      </c>
      <c r="P73" s="9">
        <f t="shared" si="11"/>
        <v>-0.13</v>
      </c>
      <c r="Q73" s="9" t="str">
        <f t="shared" si="12"/>
        <v/>
      </c>
      <c r="R73" s="9">
        <f t="shared" si="13"/>
        <v>16429974</v>
      </c>
      <c r="S73" s="9" t="str">
        <f t="shared" si="14"/>
        <v/>
      </c>
      <c r="T73" s="9" t="str">
        <f t="shared" si="15"/>
        <v>SPR6</v>
      </c>
      <c r="U73" s="9" t="str">
        <f t="shared" si="16"/>
        <v/>
      </c>
      <c r="V73" s="9" t="str">
        <f t="shared" si="17"/>
        <v>SOR7</v>
      </c>
      <c r="W73" s="11" t="str">
        <f t="shared" si="18"/>
        <v>SPR6</v>
      </c>
      <c r="X73" s="11" t="str">
        <f t="shared" si="19"/>
        <v>SOR7</v>
      </c>
    </row>
    <row r="74" spans="1:24" x14ac:dyDescent="0.25">
      <c r="A74" s="9" t="str">
        <f>IF([2]market_live!A74="","",[2]market_live!A74)</f>
        <v>ABCAPITAL</v>
      </c>
      <c r="B74" s="9">
        <f>IF([2]market_live!B74="","",[2]market_live!B74)</f>
        <v>175.7</v>
      </c>
      <c r="C74" s="9">
        <f>IF([2]market_live!C74="","",[2]market_live!C74)</f>
        <v>176.1</v>
      </c>
      <c r="D74" s="9">
        <f>IF([2]market_live!D74="","",[2]market_live!D74)</f>
        <v>173.7</v>
      </c>
      <c r="E74" s="9">
        <f>IF([2]market_live!E74="","",[2]market_live!E74)</f>
        <v>174.7</v>
      </c>
      <c r="F74" s="9">
        <f>IF([2]market_live!F74="","",[2]market_live!F74)</f>
        <v>174.45</v>
      </c>
      <c r="G74" s="9">
        <f>IF([2]market_live!G74="","",[2]market_live!G74)</f>
        <v>-0.25</v>
      </c>
      <c r="H74" s="9">
        <f>IF([2]market_live!H74="","",[2]market_live!H74)</f>
        <v>-0.14000000000000001</v>
      </c>
      <c r="I74" s="9" t="str">
        <f>IF([2]market_live!I74="","",[2]market_live!I74)</f>
        <v>13,50,702</v>
      </c>
      <c r="J74" s="9">
        <f>IF([2]market_live!J74="","",[2]market_live!J74)</f>
        <v>23.55</v>
      </c>
      <c r="K74" s="9">
        <f>IF([2]market_live!K74="","",[2]market_live!K74)</f>
        <v>199.3</v>
      </c>
      <c r="L74" s="9">
        <f>IF([2]market_live!L74="","",[2]market_live!L74)</f>
        <v>133.05000000000001</v>
      </c>
      <c r="M74" s="9">
        <f>IF([2]market_live!M74="","",[2]market_live!M74)</f>
        <v>11.31</v>
      </c>
      <c r="N74" s="9">
        <f>IF([2]market_live!N74="","",[2]market_live!N74)</f>
        <v>18.28</v>
      </c>
      <c r="O74" s="9" t="str">
        <f t="shared" si="10"/>
        <v/>
      </c>
      <c r="P74" s="9">
        <f t="shared" si="11"/>
        <v>-0.14000000000000001</v>
      </c>
      <c r="Q74" s="9" t="str">
        <f t="shared" si="12"/>
        <v/>
      </c>
      <c r="R74" s="9">
        <f t="shared" si="13"/>
        <v>1350702</v>
      </c>
      <c r="S74" s="9" t="str">
        <f t="shared" si="14"/>
        <v/>
      </c>
      <c r="T74" s="9" t="str">
        <f t="shared" si="15"/>
        <v>SPR7</v>
      </c>
      <c r="U74" s="9" t="str">
        <f t="shared" si="16"/>
        <v/>
      </c>
      <c r="V74" s="9" t="str">
        <f t="shared" si="17"/>
        <v>SOR28</v>
      </c>
      <c r="W74" s="11" t="str">
        <f t="shared" si="18"/>
        <v>SPR7</v>
      </c>
      <c r="X74" s="11" t="str">
        <f t="shared" si="19"/>
        <v>SOR28</v>
      </c>
    </row>
    <row r="75" spans="1:24" x14ac:dyDescent="0.25">
      <c r="A75" s="9" t="str">
        <f>IF([2]market_live!A75="","",[2]market_live!A75)</f>
        <v>UPL</v>
      </c>
      <c r="B75" s="9">
        <f>IF([2]market_live!B75="","",[2]market_live!B75)</f>
        <v>556.95000000000005</v>
      </c>
      <c r="C75" s="9">
        <f>IF([2]market_live!C75="","",[2]market_live!C75)</f>
        <v>557.4</v>
      </c>
      <c r="D75" s="9">
        <f>IF([2]market_live!D75="","",[2]market_live!D75)</f>
        <v>551.6</v>
      </c>
      <c r="E75" s="9">
        <f>IF([2]market_live!E75="","",[2]market_live!E75)</f>
        <v>553.4</v>
      </c>
      <c r="F75" s="9">
        <f>IF([2]market_live!F75="","",[2]market_live!F75)</f>
        <v>552.25</v>
      </c>
      <c r="G75" s="9">
        <f>IF([2]market_live!G75="","",[2]market_live!G75)</f>
        <v>-1.1499999999999999</v>
      </c>
      <c r="H75" s="9">
        <f>IF([2]market_live!H75="","",[2]market_live!H75)</f>
        <v>-0.21</v>
      </c>
      <c r="I75" s="9" t="str">
        <f>IF([2]market_live!I75="","",[2]market_live!I75)</f>
        <v>8,11,281</v>
      </c>
      <c r="J75" s="9">
        <f>IF([2]market_live!J75="","",[2]market_live!J75)</f>
        <v>44.9</v>
      </c>
      <c r="K75" s="9">
        <f>IF([2]market_live!K75="","",[2]market_live!K75)</f>
        <v>780</v>
      </c>
      <c r="L75" s="9">
        <f>IF([2]market_live!L75="","",[2]market_live!L75)</f>
        <v>528.15</v>
      </c>
      <c r="M75" s="9">
        <f>IF([2]market_live!M75="","",[2]market_live!M75)</f>
        <v>-3.28</v>
      </c>
      <c r="N75" s="9">
        <f>IF([2]market_live!N75="","",[2]market_live!N75)</f>
        <v>-25.97</v>
      </c>
      <c r="O75" s="9" t="str">
        <f t="shared" si="10"/>
        <v/>
      </c>
      <c r="P75" s="9">
        <f t="shared" si="11"/>
        <v>-0.21</v>
      </c>
      <c r="Q75" s="9" t="str">
        <f t="shared" si="12"/>
        <v/>
      </c>
      <c r="R75" s="9">
        <f t="shared" si="13"/>
        <v>811281</v>
      </c>
      <c r="S75" s="9" t="str">
        <f t="shared" si="14"/>
        <v/>
      </c>
      <c r="T75" s="9" t="str">
        <f t="shared" si="15"/>
        <v>SPR8</v>
      </c>
      <c r="U75" s="9" t="str">
        <f t="shared" si="16"/>
        <v/>
      </c>
      <c r="V75" s="9" t="str">
        <f t="shared" si="17"/>
        <v/>
      </c>
      <c r="W75" s="11" t="str">
        <f t="shared" si="18"/>
        <v>SPR8</v>
      </c>
      <c r="X75" s="11" t="str">
        <f t="shared" si="19"/>
        <v/>
      </c>
    </row>
    <row r="76" spans="1:24" x14ac:dyDescent="0.25">
      <c r="A76" s="9" t="str">
        <f>IF([2]market_live!A76="","",[2]market_live!A76)</f>
        <v>LT</v>
      </c>
      <c r="B76" s="9">
        <f>IF([2]market_live!B76="","",[2]market_live!B76)</f>
        <v>3667</v>
      </c>
      <c r="C76" s="9">
        <f>IF([2]market_live!C76="","",[2]market_live!C76)</f>
        <v>3670</v>
      </c>
      <c r="D76" s="9">
        <f>IF([2]market_live!D76="","",[2]market_live!D76)</f>
        <v>3621.05</v>
      </c>
      <c r="E76" s="9">
        <f>IF([2]market_live!E76="","",[2]market_live!E76)</f>
        <v>3646</v>
      </c>
      <c r="F76" s="9">
        <f>IF([2]market_live!F76="","",[2]market_live!F76)</f>
        <v>3637.4</v>
      </c>
      <c r="G76" s="9">
        <f>IF([2]market_live!G76="","",[2]market_live!G76)</f>
        <v>-8.6</v>
      </c>
      <c r="H76" s="9">
        <f>IF([2]market_live!H76="","",[2]market_live!H76)</f>
        <v>-0.24</v>
      </c>
      <c r="I76" s="9" t="str">
        <f>IF([2]market_live!I76="","",[2]market_live!I76)</f>
        <v>4,68,514</v>
      </c>
      <c r="J76" s="9">
        <f>IF([2]market_live!J76="","",[2]market_live!J76)</f>
        <v>170.76</v>
      </c>
      <c r="K76" s="9">
        <f>IF([2]market_live!K76="","",[2]market_live!K76)</f>
        <v>3670</v>
      </c>
      <c r="L76" s="9">
        <f>IF([2]market_live!L76="","",[2]market_live!L76)</f>
        <v>2072.65</v>
      </c>
      <c r="M76" s="9">
        <f>IF([2]market_live!M76="","",[2]market_live!M76)</f>
        <v>6.65</v>
      </c>
      <c r="N76" s="9">
        <f>IF([2]market_live!N76="","",[2]market_live!N76)</f>
        <v>60.4</v>
      </c>
      <c r="O76" s="9" t="str">
        <f t="shared" si="10"/>
        <v/>
      </c>
      <c r="P76" s="9">
        <f t="shared" si="11"/>
        <v>-0.24</v>
      </c>
      <c r="Q76" s="9" t="str">
        <f t="shared" si="12"/>
        <v/>
      </c>
      <c r="R76" s="9">
        <f t="shared" si="13"/>
        <v>468514</v>
      </c>
      <c r="S76" s="9" t="str">
        <f t="shared" si="14"/>
        <v/>
      </c>
      <c r="T76" s="9" t="str">
        <f t="shared" si="15"/>
        <v>SPR9</v>
      </c>
      <c r="U76" s="9" t="str">
        <f t="shared" si="16"/>
        <v/>
      </c>
      <c r="V76" s="9" t="str">
        <f t="shared" si="17"/>
        <v/>
      </c>
      <c r="W76" s="11" t="str">
        <f t="shared" si="18"/>
        <v>SPR9</v>
      </c>
      <c r="X76" s="11" t="str">
        <f t="shared" si="19"/>
        <v/>
      </c>
    </row>
    <row r="77" spans="1:24" x14ac:dyDescent="0.25">
      <c r="A77" s="9" t="str">
        <f>IF([2]market_live!A77="","",[2]market_live!A77)</f>
        <v>TATASTEEL</v>
      </c>
      <c r="B77" s="9">
        <f>IF([2]market_live!B77="","",[2]market_live!B77)</f>
        <v>134.25</v>
      </c>
      <c r="C77" s="9">
        <f>IF([2]market_live!C77="","",[2]market_live!C77)</f>
        <v>135.19999999999999</v>
      </c>
      <c r="D77" s="9">
        <f>IF([2]market_live!D77="","",[2]market_live!D77)</f>
        <v>133.30000000000001</v>
      </c>
      <c r="E77" s="9">
        <f>IF([2]market_live!E77="","",[2]market_live!E77)</f>
        <v>134.25</v>
      </c>
      <c r="F77" s="9">
        <f>IF([2]market_live!F77="","",[2]market_live!F77)</f>
        <v>133.9</v>
      </c>
      <c r="G77" s="9">
        <f>IF([2]market_live!G77="","",[2]market_live!G77)</f>
        <v>-0.35</v>
      </c>
      <c r="H77" s="9">
        <f>IF([2]market_live!H77="","",[2]market_live!H77)</f>
        <v>-0.26</v>
      </c>
      <c r="I77" s="9" t="str">
        <f>IF([2]market_live!I77="","",[2]market_live!I77)</f>
        <v>1,65,78,179</v>
      </c>
      <c r="J77" s="9">
        <f>IF([2]market_live!J77="","",[2]market_live!J77)</f>
        <v>222.56</v>
      </c>
      <c r="K77" s="9">
        <f>IF([2]market_live!K77="","",[2]market_live!K77)</f>
        <v>141.25</v>
      </c>
      <c r="L77" s="9">
        <f>IF([2]market_live!L77="","",[2]market_live!L77)</f>
        <v>101.55</v>
      </c>
      <c r="M77" s="9">
        <f>IF([2]market_live!M77="","",[2]market_live!M77)</f>
        <v>3.47</v>
      </c>
      <c r="N77" s="9">
        <f>IF([2]market_live!N77="","",[2]market_live!N77)</f>
        <v>8.66</v>
      </c>
      <c r="O77" s="9" t="str">
        <f t="shared" si="10"/>
        <v/>
      </c>
      <c r="P77" s="9">
        <f t="shared" si="11"/>
        <v>-0.26</v>
      </c>
      <c r="Q77" s="9" t="str">
        <f t="shared" si="12"/>
        <v/>
      </c>
      <c r="R77" s="9">
        <f t="shared" si="13"/>
        <v>16578179</v>
      </c>
      <c r="S77" s="9" t="str">
        <f t="shared" si="14"/>
        <v/>
      </c>
      <c r="T77" s="9" t="str">
        <f t="shared" si="15"/>
        <v>SPR10</v>
      </c>
      <c r="U77" s="9" t="str">
        <f t="shared" si="16"/>
        <v/>
      </c>
      <c r="V77" s="9" t="str">
        <f t="shared" si="17"/>
        <v>SOR6</v>
      </c>
      <c r="W77" s="11" t="str">
        <f t="shared" si="18"/>
        <v>SPR10</v>
      </c>
      <c r="X77" s="11" t="str">
        <f t="shared" si="19"/>
        <v>SOR6</v>
      </c>
    </row>
    <row r="78" spans="1:24" x14ac:dyDescent="0.25">
      <c r="A78" s="9" t="str">
        <f>IF([2]market_live!A78="","",[2]market_live!A78)</f>
        <v>RAMCOCEM</v>
      </c>
      <c r="B78" s="9">
        <f>IF([2]market_live!B78="","",[2]market_live!B78)</f>
        <v>962.95</v>
      </c>
      <c r="C78" s="9">
        <f>IF([2]market_live!C78="","",[2]market_live!C78)</f>
        <v>963</v>
      </c>
      <c r="D78" s="9">
        <f>IF([2]market_live!D78="","",[2]market_live!D78)</f>
        <v>954.8</v>
      </c>
      <c r="E78" s="9">
        <f>IF([2]market_live!E78="","",[2]market_live!E78)</f>
        <v>957.6</v>
      </c>
      <c r="F78" s="9">
        <f>IF([2]market_live!F78="","",[2]market_live!F78)</f>
        <v>955</v>
      </c>
      <c r="G78" s="9">
        <f>IF([2]market_live!G78="","",[2]market_live!G78)</f>
        <v>-2.6</v>
      </c>
      <c r="H78" s="9">
        <f>IF([2]market_live!H78="","",[2]market_live!H78)</f>
        <v>-0.27</v>
      </c>
      <c r="I78" s="9">
        <f>IF([2]market_live!I78="","",[2]market_live!I78)</f>
        <v>67880</v>
      </c>
      <c r="J78" s="9">
        <f>IF([2]market_live!J78="","",[2]market_live!J78)</f>
        <v>6.5</v>
      </c>
      <c r="K78" s="9">
        <f>IF([2]market_live!K78="","",[2]market_live!K78)</f>
        <v>1058.2</v>
      </c>
      <c r="L78" s="9">
        <f>IF([2]market_live!L78="","",[2]market_live!L78)</f>
        <v>642.04999999999995</v>
      </c>
      <c r="M78" s="9">
        <f>IF([2]market_live!M78="","",[2]market_live!M78)</f>
        <v>-3.9</v>
      </c>
      <c r="N78" s="9">
        <f>IF([2]market_live!N78="","",[2]market_live!N78)</f>
        <v>34.44</v>
      </c>
      <c r="O78" s="9" t="str">
        <f t="shared" si="10"/>
        <v/>
      </c>
      <c r="P78" s="9">
        <f t="shared" si="11"/>
        <v>-0.27</v>
      </c>
      <c r="Q78" s="9" t="str">
        <f t="shared" si="12"/>
        <v/>
      </c>
      <c r="R78" s="9">
        <f t="shared" si="13"/>
        <v>67880</v>
      </c>
      <c r="S78" s="9" t="str">
        <f t="shared" si="14"/>
        <v/>
      </c>
      <c r="T78" s="9" t="str">
        <f t="shared" si="15"/>
        <v>SPR11</v>
      </c>
      <c r="U78" s="9" t="str">
        <f t="shared" si="16"/>
        <v/>
      </c>
      <c r="V78" s="9" t="str">
        <f t="shared" si="17"/>
        <v/>
      </c>
      <c r="W78" s="11" t="str">
        <f t="shared" si="18"/>
        <v>SPR11</v>
      </c>
      <c r="X78" s="11" t="str">
        <f t="shared" si="19"/>
        <v/>
      </c>
    </row>
    <row r="79" spans="1:24" x14ac:dyDescent="0.25">
      <c r="A79" s="9" t="str">
        <f>IF([2]market_live!A79="","",[2]market_live!A79)</f>
        <v>M&amp;MFIN</v>
      </c>
      <c r="B79" s="9">
        <f>IF([2]market_live!B79="","",[2]market_live!B79)</f>
        <v>283.89999999999998</v>
      </c>
      <c r="C79" s="9">
        <f>IF([2]market_live!C79="","",[2]market_live!C79)</f>
        <v>285</v>
      </c>
      <c r="D79" s="9">
        <f>IF([2]market_live!D79="","",[2]market_live!D79)</f>
        <v>277.55</v>
      </c>
      <c r="E79" s="9">
        <f>IF([2]market_live!E79="","",[2]market_live!E79)</f>
        <v>282.35000000000002</v>
      </c>
      <c r="F79" s="9">
        <f>IF([2]market_live!F79="","",[2]market_live!F79)</f>
        <v>281.5</v>
      </c>
      <c r="G79" s="9">
        <f>IF([2]market_live!G79="","",[2]market_live!G79)</f>
        <v>-0.85</v>
      </c>
      <c r="H79" s="9">
        <f>IF([2]market_live!H79="","",[2]market_live!H79)</f>
        <v>-0.3</v>
      </c>
      <c r="I79" s="9" t="str">
        <f>IF([2]market_live!I79="","",[2]market_live!I79)</f>
        <v>11,12,252</v>
      </c>
      <c r="J79" s="9">
        <f>IF([2]market_live!J79="","",[2]market_live!J79)</f>
        <v>31.27</v>
      </c>
      <c r="K79" s="9">
        <f>IF([2]market_live!K79="","",[2]market_live!K79)</f>
        <v>346.55</v>
      </c>
      <c r="L79" s="9">
        <f>IF([2]market_live!L79="","",[2]market_live!L79)</f>
        <v>215.65</v>
      </c>
      <c r="M79" s="9">
        <f>IF([2]market_live!M79="","",[2]market_live!M79)</f>
        <v>5.04</v>
      </c>
      <c r="N79" s="9">
        <f>IF([2]market_live!N79="","",[2]market_live!N79)</f>
        <v>20.3</v>
      </c>
      <c r="O79" s="9" t="str">
        <f t="shared" si="10"/>
        <v/>
      </c>
      <c r="P79" s="9">
        <f t="shared" si="11"/>
        <v>-0.3</v>
      </c>
      <c r="Q79" s="9" t="str">
        <f t="shared" si="12"/>
        <v/>
      </c>
      <c r="R79" s="9">
        <f t="shared" si="13"/>
        <v>1112252</v>
      </c>
      <c r="S79" s="9" t="str">
        <f t="shared" si="14"/>
        <v/>
      </c>
      <c r="T79" s="9" t="str">
        <f t="shared" si="15"/>
        <v>SPR12</v>
      </c>
      <c r="U79" s="9" t="str">
        <f t="shared" si="16"/>
        <v/>
      </c>
      <c r="V79" s="9" t="str">
        <f t="shared" si="17"/>
        <v/>
      </c>
      <c r="W79" s="11" t="str">
        <f t="shared" si="18"/>
        <v>SPR12</v>
      </c>
      <c r="X79" s="11" t="str">
        <f t="shared" si="19"/>
        <v/>
      </c>
    </row>
    <row r="80" spans="1:24" x14ac:dyDescent="0.25">
      <c r="A80" s="9" t="str">
        <f>IF([2]market_live!A80="","",[2]market_live!A80)</f>
        <v>IDEA</v>
      </c>
      <c r="B80" s="9">
        <f>IF([2]market_live!B80="","",[2]market_live!B80)</f>
        <v>15.1</v>
      </c>
      <c r="C80" s="9">
        <f>IF([2]market_live!C80="","",[2]market_live!C80)</f>
        <v>15.25</v>
      </c>
      <c r="D80" s="9">
        <f>IF([2]market_live!D80="","",[2]market_live!D80)</f>
        <v>14.85</v>
      </c>
      <c r="E80" s="9">
        <f>IF([2]market_live!E80="","",[2]market_live!E80)</f>
        <v>15.1</v>
      </c>
      <c r="F80" s="9">
        <f>IF([2]market_live!F80="","",[2]market_live!F80)</f>
        <v>15.05</v>
      </c>
      <c r="G80" s="9">
        <f>IF([2]market_live!G80="","",[2]market_live!G80)</f>
        <v>-0.05</v>
      </c>
      <c r="H80" s="9">
        <f>IF([2]market_live!H80="","",[2]market_live!H80)</f>
        <v>-0.33</v>
      </c>
      <c r="I80" s="9" t="str">
        <f>IF([2]market_live!I80="","",[2]market_live!I80)</f>
        <v>16,68,55,611</v>
      </c>
      <c r="J80" s="9">
        <f>IF([2]market_live!J80="","",[2]market_live!J80)</f>
        <v>250.95</v>
      </c>
      <c r="K80" s="9">
        <f>IF([2]market_live!K80="","",[2]market_live!K80)</f>
        <v>18.399999999999999</v>
      </c>
      <c r="L80" s="9">
        <f>IF([2]market_live!L80="","",[2]market_live!L80)</f>
        <v>5.7</v>
      </c>
      <c r="M80" s="9">
        <f>IF([2]market_live!M80="","",[2]market_live!M80)</f>
        <v>15.27</v>
      </c>
      <c r="N80" s="9">
        <f>IF([2]market_live!N80="","",[2]market_live!N80)</f>
        <v>104.05</v>
      </c>
      <c r="O80" s="9" t="str">
        <f t="shared" si="10"/>
        <v/>
      </c>
      <c r="P80" s="9">
        <f t="shared" si="11"/>
        <v>-0.33</v>
      </c>
      <c r="Q80" s="9" t="str">
        <f t="shared" si="12"/>
        <v/>
      </c>
      <c r="R80" s="9">
        <f t="shared" si="13"/>
        <v>166855611</v>
      </c>
      <c r="S80" s="9" t="str">
        <f t="shared" si="14"/>
        <v/>
      </c>
      <c r="T80" s="9" t="str">
        <f t="shared" si="15"/>
        <v>SPR13</v>
      </c>
      <c r="U80" s="9" t="str">
        <f t="shared" si="16"/>
        <v/>
      </c>
      <c r="V80" s="9" t="str">
        <f t="shared" si="17"/>
        <v>SOR1</v>
      </c>
      <c r="W80" s="11" t="str">
        <f t="shared" si="18"/>
        <v>SPR13</v>
      </c>
      <c r="X80" s="11" t="str">
        <f t="shared" si="19"/>
        <v>SOR1</v>
      </c>
    </row>
    <row r="81" spans="1:24" x14ac:dyDescent="0.25">
      <c r="A81" s="9" t="str">
        <f>IF([2]market_live!A81="","",[2]market_live!A81)</f>
        <v>TECHM</v>
      </c>
      <c r="B81" s="9">
        <f>IF([2]market_live!B81="","",[2]market_live!B81)</f>
        <v>1405</v>
      </c>
      <c r="C81" s="9">
        <f>IF([2]market_live!C81="","",[2]market_live!C81)</f>
        <v>1406.2</v>
      </c>
      <c r="D81" s="9">
        <f>IF([2]market_live!D81="","",[2]market_live!D81)</f>
        <v>1376</v>
      </c>
      <c r="E81" s="9">
        <f>IF([2]market_live!E81="","",[2]market_live!E81)</f>
        <v>1389.9</v>
      </c>
      <c r="F81" s="9">
        <f>IF([2]market_live!F81="","",[2]market_live!F81)</f>
        <v>1385</v>
      </c>
      <c r="G81" s="9">
        <f>IF([2]market_live!G81="","",[2]market_live!G81)</f>
        <v>-4.9000000000000004</v>
      </c>
      <c r="H81" s="9">
        <f>IF([2]market_live!H81="","",[2]market_live!H81)</f>
        <v>-0.35</v>
      </c>
      <c r="I81" s="9" t="str">
        <f>IF([2]market_live!I81="","",[2]market_live!I81)</f>
        <v>10,01,018</v>
      </c>
      <c r="J81" s="9">
        <f>IF([2]market_live!J81="","",[2]market_live!J81)</f>
        <v>139.32</v>
      </c>
      <c r="K81" s="9">
        <f>IF([2]market_live!K81="","",[2]market_live!K81)</f>
        <v>1406.2</v>
      </c>
      <c r="L81" s="9">
        <f>IF([2]market_live!L81="","",[2]market_live!L81)</f>
        <v>981.05</v>
      </c>
      <c r="M81" s="9">
        <f>IF([2]market_live!M81="","",[2]market_live!M81)</f>
        <v>11.32</v>
      </c>
      <c r="N81" s="9">
        <f>IF([2]market_live!N81="","",[2]market_live!N81)</f>
        <v>31.96</v>
      </c>
      <c r="O81" s="9" t="str">
        <f t="shared" si="10"/>
        <v/>
      </c>
      <c r="P81" s="9">
        <f t="shared" si="11"/>
        <v>-0.35</v>
      </c>
      <c r="Q81" s="9" t="str">
        <f t="shared" si="12"/>
        <v/>
      </c>
      <c r="R81" s="9">
        <f t="shared" si="13"/>
        <v>1001018</v>
      </c>
      <c r="S81" s="9" t="str">
        <f t="shared" si="14"/>
        <v/>
      </c>
      <c r="T81" s="9" t="str">
        <f t="shared" si="15"/>
        <v>SPR14</v>
      </c>
      <c r="U81" s="9" t="str">
        <f t="shared" si="16"/>
        <v/>
      </c>
      <c r="V81" s="9" t="str">
        <f t="shared" si="17"/>
        <v/>
      </c>
      <c r="W81" s="11" t="str">
        <f t="shared" si="18"/>
        <v>SPR14</v>
      </c>
      <c r="X81" s="11" t="str">
        <f t="shared" si="19"/>
        <v/>
      </c>
    </row>
    <row r="82" spans="1:24" x14ac:dyDescent="0.25">
      <c r="A82" s="9" t="str">
        <f>IF([2]market_live!A82="","",[2]market_live!A82)</f>
        <v>SHRIRAMFIN</v>
      </c>
      <c r="B82" s="9">
        <f>IF([2]market_live!B82="","",[2]market_live!B82)</f>
        <v>2330</v>
      </c>
      <c r="C82" s="9">
        <f>IF([2]market_live!C82="","",[2]market_live!C82)</f>
        <v>2339.9499999999998</v>
      </c>
      <c r="D82" s="9">
        <f>IF([2]market_live!D82="","",[2]market_live!D82)</f>
        <v>2288</v>
      </c>
      <c r="E82" s="9">
        <f>IF([2]market_live!E82="","",[2]market_live!E82)</f>
        <v>2301.85</v>
      </c>
      <c r="F82" s="9">
        <f>IF([2]market_live!F82="","",[2]market_live!F82)</f>
        <v>2293.85</v>
      </c>
      <c r="G82" s="9">
        <f>IF([2]market_live!G82="","",[2]market_live!G82)</f>
        <v>-8</v>
      </c>
      <c r="H82" s="9">
        <f>IF([2]market_live!H82="","",[2]market_live!H82)</f>
        <v>-0.35</v>
      </c>
      <c r="I82" s="9" t="str">
        <f>IF([2]market_live!I82="","",[2]market_live!I82)</f>
        <v>1,00,445</v>
      </c>
      <c r="J82" s="9">
        <f>IF([2]market_live!J82="","",[2]market_live!J82)</f>
        <v>23.15</v>
      </c>
      <c r="K82" s="9">
        <f>IF([2]market_live!K82="","",[2]market_live!K82)</f>
        <v>2339.9499999999998</v>
      </c>
      <c r="L82" s="9">
        <f>IF([2]market_live!L82="","",[2]market_live!L82)</f>
        <v>1190</v>
      </c>
      <c r="M82" s="9">
        <f>IF([2]market_live!M82="","",[2]market_live!M82)</f>
        <v>15.16</v>
      </c>
      <c r="N82" s="9">
        <f>IF([2]market_live!N82="","",[2]market_live!N82)</f>
        <v>77.78</v>
      </c>
      <c r="O82" s="9" t="str">
        <f t="shared" si="10"/>
        <v/>
      </c>
      <c r="P82" s="9">
        <f t="shared" si="11"/>
        <v>-0.35</v>
      </c>
      <c r="Q82" s="9" t="str">
        <f t="shared" si="12"/>
        <v/>
      </c>
      <c r="R82" s="9">
        <f t="shared" si="13"/>
        <v>100445</v>
      </c>
      <c r="S82" s="9" t="str">
        <f t="shared" si="14"/>
        <v/>
      </c>
      <c r="T82" s="9" t="str">
        <f t="shared" si="15"/>
        <v>SPR14</v>
      </c>
      <c r="U82" s="9" t="str">
        <f t="shared" si="16"/>
        <v/>
      </c>
      <c r="V82" s="9" t="str">
        <f t="shared" si="17"/>
        <v/>
      </c>
      <c r="W82" s="11" t="str">
        <f t="shared" si="18"/>
        <v>SPR14</v>
      </c>
      <c r="X82" s="11" t="str">
        <f t="shared" si="19"/>
        <v/>
      </c>
    </row>
    <row r="83" spans="1:24" x14ac:dyDescent="0.25">
      <c r="A83" s="9" t="str">
        <f>IF([2]market_live!A83="","",[2]market_live!A83)</f>
        <v>CROMPTON</v>
      </c>
      <c r="B83" s="9">
        <f>IF([2]market_live!B83="","",[2]market_live!B83)</f>
        <v>312.3</v>
      </c>
      <c r="C83" s="9">
        <f>IF([2]market_live!C83="","",[2]market_live!C83)</f>
        <v>314.35000000000002</v>
      </c>
      <c r="D83" s="9">
        <f>IF([2]market_live!D83="","",[2]market_live!D83)</f>
        <v>310</v>
      </c>
      <c r="E83" s="9">
        <f>IF([2]market_live!E83="","",[2]market_live!E83)</f>
        <v>311.35000000000002</v>
      </c>
      <c r="F83" s="9">
        <f>IF([2]market_live!F83="","",[2]market_live!F83)</f>
        <v>310</v>
      </c>
      <c r="G83" s="9">
        <f>IF([2]market_live!G83="","",[2]market_live!G83)</f>
        <v>-1.35</v>
      </c>
      <c r="H83" s="9">
        <f>IF([2]market_live!H83="","",[2]market_live!H83)</f>
        <v>-0.43</v>
      </c>
      <c r="I83" s="9" t="str">
        <f>IF([2]market_live!I83="","",[2]market_live!I83)</f>
        <v>5,27,772</v>
      </c>
      <c r="J83" s="9">
        <f>IF([2]market_live!J83="","",[2]market_live!J83)</f>
        <v>16.399999999999999</v>
      </c>
      <c r="K83" s="9">
        <f>IF([2]market_live!K83="","",[2]market_live!K83)</f>
        <v>341</v>
      </c>
      <c r="L83" s="9">
        <f>IF([2]market_live!L83="","",[2]market_live!L83)</f>
        <v>251</v>
      </c>
      <c r="M83" s="9">
        <f>IF([2]market_live!M83="","",[2]market_live!M83)</f>
        <v>4.78</v>
      </c>
      <c r="N83" s="9">
        <f>IF([2]market_live!N83="","",[2]market_live!N83)</f>
        <v>-4.17</v>
      </c>
      <c r="O83" s="9" t="str">
        <f t="shared" si="10"/>
        <v/>
      </c>
      <c r="P83" s="9">
        <f t="shared" si="11"/>
        <v>-0.43</v>
      </c>
      <c r="Q83" s="9" t="str">
        <f t="shared" si="12"/>
        <v/>
      </c>
      <c r="R83" s="9">
        <f t="shared" si="13"/>
        <v>527772</v>
      </c>
      <c r="S83" s="9" t="str">
        <f t="shared" si="14"/>
        <v/>
      </c>
      <c r="T83" s="9" t="str">
        <f t="shared" si="15"/>
        <v>SPR16</v>
      </c>
      <c r="U83" s="9" t="str">
        <f t="shared" si="16"/>
        <v/>
      </c>
      <c r="V83" s="9" t="str">
        <f t="shared" si="17"/>
        <v/>
      </c>
      <c r="W83" s="11" t="str">
        <f t="shared" si="18"/>
        <v>SPR16</v>
      </c>
      <c r="X83" s="11" t="str">
        <f t="shared" si="19"/>
        <v/>
      </c>
    </row>
    <row r="84" spans="1:24" x14ac:dyDescent="0.25">
      <c r="A84" s="9" t="str">
        <f>IF([2]market_live!A84="","",[2]market_live!A84)</f>
        <v>DALBHARAT</v>
      </c>
      <c r="B84" s="9">
        <f>IF([2]market_live!B84="","",[2]market_live!B84)</f>
        <v>2240</v>
      </c>
      <c r="C84" s="9">
        <f>IF([2]market_live!C84="","",[2]market_live!C84)</f>
        <v>2241.5</v>
      </c>
      <c r="D84" s="9">
        <f>IF([2]market_live!D84="","",[2]market_live!D84)</f>
        <v>2200</v>
      </c>
      <c r="E84" s="9">
        <f>IF([2]market_live!E84="","",[2]market_live!E84)</f>
        <v>2214.4</v>
      </c>
      <c r="F84" s="9">
        <f>IF([2]market_live!F84="","",[2]market_live!F84)</f>
        <v>2204.9499999999998</v>
      </c>
      <c r="G84" s="9">
        <f>IF([2]market_live!G84="","",[2]market_live!G84)</f>
        <v>-9.4499999999999993</v>
      </c>
      <c r="H84" s="9">
        <f>IF([2]market_live!H84="","",[2]market_live!H84)</f>
        <v>-0.43</v>
      </c>
      <c r="I84" s="9">
        <f>IF([2]market_live!I84="","",[2]market_live!I84)</f>
        <v>56612</v>
      </c>
      <c r="J84" s="9">
        <f>IF([2]market_live!J84="","",[2]market_live!J84)</f>
        <v>12.56</v>
      </c>
      <c r="K84" s="9">
        <f>IF([2]market_live!K84="","",[2]market_live!K84)</f>
        <v>2430.6999999999998</v>
      </c>
      <c r="L84" s="9">
        <f>IF([2]market_live!L84="","",[2]market_live!L84)</f>
        <v>1672</v>
      </c>
      <c r="M84" s="9">
        <f>IF([2]market_live!M84="","",[2]market_live!M84)</f>
        <v>1.38</v>
      </c>
      <c r="N84" s="9">
        <f>IF([2]market_live!N84="","",[2]market_live!N84)</f>
        <v>17.97</v>
      </c>
      <c r="O84" s="9" t="str">
        <f t="shared" si="10"/>
        <v/>
      </c>
      <c r="P84" s="9">
        <f t="shared" si="11"/>
        <v>-0.43</v>
      </c>
      <c r="Q84" s="9" t="str">
        <f t="shared" si="12"/>
        <v/>
      </c>
      <c r="R84" s="9">
        <f t="shared" si="13"/>
        <v>56612</v>
      </c>
      <c r="S84" s="9" t="str">
        <f t="shared" si="14"/>
        <v/>
      </c>
      <c r="T84" s="9" t="str">
        <f t="shared" si="15"/>
        <v>SPR16</v>
      </c>
      <c r="U84" s="9" t="str">
        <f t="shared" si="16"/>
        <v/>
      </c>
      <c r="V84" s="9" t="str">
        <f t="shared" si="17"/>
        <v/>
      </c>
      <c r="W84" s="11" t="str">
        <f t="shared" si="18"/>
        <v>SPR16</v>
      </c>
      <c r="X84" s="11" t="str">
        <f t="shared" si="19"/>
        <v/>
      </c>
    </row>
    <row r="85" spans="1:24" x14ac:dyDescent="0.25">
      <c r="A85" s="9" t="str">
        <f>IF([2]market_live!A85="","",[2]market_live!A85)</f>
        <v>PIDILITIND</v>
      </c>
      <c r="B85" s="9">
        <f>IF([2]market_live!B85="","",[2]market_live!B85)</f>
        <v>2685</v>
      </c>
      <c r="C85" s="9">
        <f>IF([2]market_live!C85="","",[2]market_live!C85)</f>
        <v>2710.4</v>
      </c>
      <c r="D85" s="9">
        <f>IF([2]market_live!D85="","",[2]market_live!D85)</f>
        <v>2675</v>
      </c>
      <c r="E85" s="9">
        <f>IF([2]market_live!E85="","",[2]market_live!E85)</f>
        <v>2687.7</v>
      </c>
      <c r="F85" s="9">
        <f>IF([2]market_live!F85="","",[2]market_live!F85)</f>
        <v>2676</v>
      </c>
      <c r="G85" s="9">
        <f>IF([2]market_live!G85="","",[2]market_live!G85)</f>
        <v>-11.7</v>
      </c>
      <c r="H85" s="9">
        <f>IF([2]market_live!H85="","",[2]market_live!H85)</f>
        <v>-0.44</v>
      </c>
      <c r="I85" s="9">
        <f>IF([2]market_live!I85="","",[2]market_live!I85)</f>
        <v>81777</v>
      </c>
      <c r="J85" s="9">
        <f>IF([2]market_live!J85="","",[2]market_live!J85)</f>
        <v>22</v>
      </c>
      <c r="K85" s="9">
        <f>IF([2]market_live!K85="","",[2]market_live!K85)</f>
        <v>2805</v>
      </c>
      <c r="L85" s="9">
        <f>IF([2]market_live!L85="","",[2]market_live!L85)</f>
        <v>2250.0500000000002</v>
      </c>
      <c r="M85" s="9">
        <f>IF([2]market_live!M85="","",[2]market_live!M85)</f>
        <v>4.01</v>
      </c>
      <c r="N85" s="9">
        <f>IF([2]market_live!N85="","",[2]market_live!N85)</f>
        <v>9.56</v>
      </c>
      <c r="O85" s="9" t="str">
        <f t="shared" si="10"/>
        <v/>
      </c>
      <c r="P85" s="9">
        <f t="shared" si="11"/>
        <v>-0.44</v>
      </c>
      <c r="Q85" s="9" t="str">
        <f t="shared" si="12"/>
        <v/>
      </c>
      <c r="R85" s="9">
        <f t="shared" si="13"/>
        <v>81777</v>
      </c>
      <c r="S85" s="9" t="str">
        <f t="shared" si="14"/>
        <v/>
      </c>
      <c r="T85" s="9" t="str">
        <f t="shared" si="15"/>
        <v>SPR18</v>
      </c>
      <c r="U85" s="9" t="str">
        <f t="shared" si="16"/>
        <v/>
      </c>
      <c r="V85" s="9" t="str">
        <f t="shared" si="17"/>
        <v/>
      </c>
      <c r="W85" s="11" t="str">
        <f t="shared" si="18"/>
        <v>SPR18</v>
      </c>
      <c r="X85" s="11" t="str">
        <f t="shared" si="19"/>
        <v/>
      </c>
    </row>
    <row r="86" spans="1:24" x14ac:dyDescent="0.25">
      <c r="A86" s="9" t="str">
        <f>IF([2]market_live!A86="","",[2]market_live!A86)</f>
        <v>TATAMOTORS</v>
      </c>
      <c r="B86" s="9">
        <f>IF([2]market_live!B86="","",[2]market_live!B86)</f>
        <v>826</v>
      </c>
      <c r="C86" s="9">
        <f>IF([2]market_live!C86="","",[2]market_live!C86)</f>
        <v>827</v>
      </c>
      <c r="D86" s="9">
        <f>IF([2]market_live!D86="","",[2]market_live!D86)</f>
        <v>817.05</v>
      </c>
      <c r="E86" s="9">
        <f>IF([2]market_live!E86="","",[2]market_live!E86)</f>
        <v>823.55</v>
      </c>
      <c r="F86" s="9">
        <f>IF([2]market_live!F86="","",[2]market_live!F86)</f>
        <v>819.95</v>
      </c>
      <c r="G86" s="9">
        <f>IF([2]market_live!G86="","",[2]market_live!G86)</f>
        <v>-3.6</v>
      </c>
      <c r="H86" s="9">
        <f>IF([2]market_live!H86="","",[2]market_live!H86)</f>
        <v>-0.44</v>
      </c>
      <c r="I86" s="9" t="str">
        <f>IF([2]market_live!I86="","",[2]market_live!I86)</f>
        <v>28,37,388</v>
      </c>
      <c r="J86" s="9">
        <f>IF([2]market_live!J86="","",[2]market_live!J86)</f>
        <v>233.08</v>
      </c>
      <c r="K86" s="9">
        <f>IF([2]market_live!K86="","",[2]market_live!K86)</f>
        <v>827</v>
      </c>
      <c r="L86" s="9">
        <f>IF([2]market_live!L86="","",[2]market_live!L86)</f>
        <v>400.1</v>
      </c>
      <c r="M86" s="9">
        <f>IF([2]market_live!M86="","",[2]market_live!M86)</f>
        <v>16.77</v>
      </c>
      <c r="N86" s="9">
        <f>IF([2]market_live!N86="","",[2]market_live!N86)</f>
        <v>105.5</v>
      </c>
      <c r="O86" s="9" t="str">
        <f t="shared" si="10"/>
        <v/>
      </c>
      <c r="P86" s="9">
        <f t="shared" si="11"/>
        <v>-0.44</v>
      </c>
      <c r="Q86" s="9" t="str">
        <f t="shared" si="12"/>
        <v/>
      </c>
      <c r="R86" s="9">
        <f t="shared" si="13"/>
        <v>2837388</v>
      </c>
      <c r="S86" s="9" t="str">
        <f t="shared" si="14"/>
        <v/>
      </c>
      <c r="T86" s="9" t="str">
        <f t="shared" si="15"/>
        <v>SPR18</v>
      </c>
      <c r="U86" s="9" t="str">
        <f t="shared" si="16"/>
        <v/>
      </c>
      <c r="V86" s="9" t="str">
        <f t="shared" si="17"/>
        <v>SOR20</v>
      </c>
      <c r="W86" s="11" t="str">
        <f t="shared" si="18"/>
        <v>SPR18</v>
      </c>
      <c r="X86" s="11" t="str">
        <f t="shared" si="19"/>
        <v>SOR20</v>
      </c>
    </row>
    <row r="87" spans="1:24" x14ac:dyDescent="0.25">
      <c r="A87" s="9" t="str">
        <f>IF([2]market_live!A87="","",[2]market_live!A87)</f>
        <v>MCX</v>
      </c>
      <c r="B87" s="9">
        <f>IF([2]market_live!B87="","",[2]market_live!B87)</f>
        <v>3216</v>
      </c>
      <c r="C87" s="9">
        <f>IF([2]market_live!C87="","",[2]market_live!C87)</f>
        <v>3243</v>
      </c>
      <c r="D87" s="9">
        <f>IF([2]market_live!D87="","",[2]market_live!D87)</f>
        <v>3168.9</v>
      </c>
      <c r="E87" s="9">
        <f>IF([2]market_live!E87="","",[2]market_live!E87)</f>
        <v>3200.9</v>
      </c>
      <c r="F87" s="9">
        <f>IF([2]market_live!F87="","",[2]market_live!F87)</f>
        <v>3185.25</v>
      </c>
      <c r="G87" s="9">
        <f>IF([2]market_live!G87="","",[2]market_live!G87)</f>
        <v>-15.65</v>
      </c>
      <c r="H87" s="9">
        <f>IF([2]market_live!H87="","",[2]market_live!H87)</f>
        <v>-0.49</v>
      </c>
      <c r="I87" s="9" t="str">
        <f>IF([2]market_live!I87="","",[2]market_live!I87)</f>
        <v>2,96,045</v>
      </c>
      <c r="J87" s="9">
        <f>IF([2]market_live!J87="","",[2]market_live!J87)</f>
        <v>94.75</v>
      </c>
      <c r="K87" s="9">
        <f>IF([2]market_live!K87="","",[2]market_live!K87)</f>
        <v>3344</v>
      </c>
      <c r="L87" s="9">
        <f>IF([2]market_live!L87="","",[2]market_live!L87)</f>
        <v>1285.05</v>
      </c>
      <c r="M87" s="9">
        <f>IF([2]market_live!M87="","",[2]market_live!M87)</f>
        <v>2.88</v>
      </c>
      <c r="N87" s="9">
        <f>IF([2]market_live!N87="","",[2]market_live!N87)</f>
        <v>99.93</v>
      </c>
      <c r="O87" s="9" t="str">
        <f t="shared" si="10"/>
        <v/>
      </c>
      <c r="P87" s="9">
        <f t="shared" si="11"/>
        <v>-0.49</v>
      </c>
      <c r="Q87" s="9" t="str">
        <f t="shared" si="12"/>
        <v/>
      </c>
      <c r="R87" s="9">
        <f t="shared" si="13"/>
        <v>296045</v>
      </c>
      <c r="S87" s="9" t="str">
        <f t="shared" si="14"/>
        <v/>
      </c>
      <c r="T87" s="9" t="str">
        <f t="shared" si="15"/>
        <v>SPR20</v>
      </c>
      <c r="U87" s="9" t="str">
        <f t="shared" si="16"/>
        <v/>
      </c>
      <c r="V87" s="9" t="str">
        <f t="shared" si="17"/>
        <v/>
      </c>
      <c r="W87" s="11" t="str">
        <f t="shared" si="18"/>
        <v>SPR20</v>
      </c>
      <c r="X87" s="11" t="str">
        <f t="shared" si="19"/>
        <v/>
      </c>
    </row>
    <row r="88" spans="1:24" x14ac:dyDescent="0.25">
      <c r="A88" s="9" t="str">
        <f>IF([2]market_live!A88="","",[2]market_live!A88)</f>
        <v>MGL</v>
      </c>
      <c r="B88" s="9">
        <f>IF([2]market_live!B88="","",[2]market_live!B88)</f>
        <v>1330.85</v>
      </c>
      <c r="C88" s="9">
        <f>IF([2]market_live!C88="","",[2]market_live!C88)</f>
        <v>1338.7</v>
      </c>
      <c r="D88" s="9">
        <f>IF([2]market_live!D88="","",[2]market_live!D88)</f>
        <v>1303.55</v>
      </c>
      <c r="E88" s="9">
        <f>IF([2]market_live!E88="","",[2]market_live!E88)</f>
        <v>1326</v>
      </c>
      <c r="F88" s="9">
        <f>IF([2]market_live!F88="","",[2]market_live!F88)</f>
        <v>1319.5</v>
      </c>
      <c r="G88" s="9">
        <f>IF([2]market_live!G88="","",[2]market_live!G88)</f>
        <v>-6.5</v>
      </c>
      <c r="H88" s="9">
        <f>IF([2]market_live!H88="","",[2]market_live!H88)</f>
        <v>-0.49</v>
      </c>
      <c r="I88" s="9" t="str">
        <f>IF([2]market_live!I88="","",[2]market_live!I88)</f>
        <v>2,73,628</v>
      </c>
      <c r="J88" s="9">
        <f>IF([2]market_live!J88="","",[2]market_live!J88)</f>
        <v>36.090000000000003</v>
      </c>
      <c r="K88" s="9">
        <f>IF([2]market_live!K88="","",[2]market_live!K88)</f>
        <v>1345</v>
      </c>
      <c r="L88" s="9">
        <f>IF([2]market_live!L88="","",[2]market_live!L88)</f>
        <v>830.5</v>
      </c>
      <c r="M88" s="9">
        <f>IF([2]market_live!M88="","",[2]market_live!M88)</f>
        <v>14.77</v>
      </c>
      <c r="N88" s="9">
        <f>IF([2]market_live!N88="","",[2]market_live!N88)</f>
        <v>54.27</v>
      </c>
      <c r="O88" s="9" t="str">
        <f t="shared" si="10"/>
        <v/>
      </c>
      <c r="P88" s="9">
        <f t="shared" si="11"/>
        <v>-0.49</v>
      </c>
      <c r="Q88" s="9" t="str">
        <f t="shared" si="12"/>
        <v/>
      </c>
      <c r="R88" s="9">
        <f t="shared" si="13"/>
        <v>273628</v>
      </c>
      <c r="S88" s="9" t="str">
        <f t="shared" si="14"/>
        <v/>
      </c>
      <c r="T88" s="9" t="str">
        <f t="shared" si="15"/>
        <v>SPR20</v>
      </c>
      <c r="U88" s="9" t="str">
        <f t="shared" si="16"/>
        <v/>
      </c>
      <c r="V88" s="9" t="str">
        <f t="shared" si="17"/>
        <v/>
      </c>
      <c r="W88" s="11" t="str">
        <f t="shared" si="18"/>
        <v>SPR20</v>
      </c>
      <c r="X88" s="11" t="str">
        <f t="shared" si="19"/>
        <v/>
      </c>
    </row>
    <row r="89" spans="1:24" x14ac:dyDescent="0.25">
      <c r="A89" s="9" t="str">
        <f>IF([2]market_live!A89="","",[2]market_live!A89)</f>
        <v>DRREDDY</v>
      </c>
      <c r="B89" s="9">
        <f>IF([2]market_live!B89="","",[2]market_live!B89)</f>
        <v>5698.2</v>
      </c>
      <c r="C89" s="9">
        <f>IF([2]market_live!C89="","",[2]market_live!C89)</f>
        <v>5700</v>
      </c>
      <c r="D89" s="9">
        <f>IF([2]market_live!D89="","",[2]market_live!D89)</f>
        <v>5630</v>
      </c>
      <c r="E89" s="9">
        <f>IF([2]market_live!E89="","",[2]market_live!E89)</f>
        <v>5668.2</v>
      </c>
      <c r="F89" s="9">
        <f>IF([2]market_live!F89="","",[2]market_live!F89)</f>
        <v>5638</v>
      </c>
      <c r="G89" s="9">
        <f>IF([2]market_live!G89="","",[2]market_live!G89)</f>
        <v>-30.2</v>
      </c>
      <c r="H89" s="9">
        <f>IF([2]market_live!H89="","",[2]market_live!H89)</f>
        <v>-0.53</v>
      </c>
      <c r="I89" s="9">
        <f>IF([2]market_live!I89="","",[2]market_live!I89)</f>
        <v>67138</v>
      </c>
      <c r="J89" s="9">
        <f>IF([2]market_live!J89="","",[2]market_live!J89)</f>
        <v>37.950000000000003</v>
      </c>
      <c r="K89" s="9">
        <f>IF([2]market_live!K89="","",[2]market_live!K89)</f>
        <v>5989.7</v>
      </c>
      <c r="L89" s="9">
        <f>IF([2]market_live!L89="","",[2]market_live!L89)</f>
        <v>4175.1000000000004</v>
      </c>
      <c r="M89" s="9">
        <f>IF([2]market_live!M89="","",[2]market_live!M89)</f>
        <v>1.6</v>
      </c>
      <c r="N89" s="9">
        <f>IF([2]market_live!N89="","",[2]market_live!N89)</f>
        <v>30.84</v>
      </c>
      <c r="O89" s="9" t="str">
        <f t="shared" si="10"/>
        <v/>
      </c>
      <c r="P89" s="9">
        <f t="shared" si="11"/>
        <v>-0.53</v>
      </c>
      <c r="Q89" s="9" t="str">
        <f t="shared" si="12"/>
        <v/>
      </c>
      <c r="R89" s="9">
        <f t="shared" si="13"/>
        <v>67138</v>
      </c>
      <c r="S89" s="9" t="str">
        <f t="shared" si="14"/>
        <v/>
      </c>
      <c r="T89" s="9" t="str">
        <f t="shared" si="15"/>
        <v>SPR22</v>
      </c>
      <c r="U89" s="9" t="str">
        <f t="shared" si="16"/>
        <v/>
      </c>
      <c r="V89" s="9" t="str">
        <f t="shared" si="17"/>
        <v/>
      </c>
      <c r="W89" s="11" t="str">
        <f t="shared" si="18"/>
        <v>SPR22</v>
      </c>
      <c r="X89" s="11" t="str">
        <f t="shared" si="19"/>
        <v/>
      </c>
    </row>
    <row r="90" spans="1:24" x14ac:dyDescent="0.25">
      <c r="A90" s="9" t="str">
        <f>IF([2]market_live!A90="","",[2]market_live!A90)</f>
        <v>GMRINFRA</v>
      </c>
      <c r="B90" s="9">
        <f>IF([2]market_live!B90="","",[2]market_live!B90)</f>
        <v>83</v>
      </c>
      <c r="C90" s="9">
        <f>IF([2]market_live!C90="","",[2]market_live!C90)</f>
        <v>84.5</v>
      </c>
      <c r="D90" s="9">
        <f>IF([2]market_live!D90="","",[2]market_live!D90)</f>
        <v>81.099999999999994</v>
      </c>
      <c r="E90" s="9">
        <f>IF([2]market_live!E90="","",[2]market_live!E90)</f>
        <v>82.5</v>
      </c>
      <c r="F90" s="9">
        <f>IF([2]market_live!F90="","",[2]market_live!F90)</f>
        <v>82.05</v>
      </c>
      <c r="G90" s="9">
        <f>IF([2]market_live!G90="","",[2]market_live!G90)</f>
        <v>-0.45</v>
      </c>
      <c r="H90" s="9">
        <f>IF([2]market_live!H90="","",[2]market_live!H90)</f>
        <v>-0.55000000000000004</v>
      </c>
      <c r="I90" s="9" t="str">
        <f>IF([2]market_live!I90="","",[2]market_live!I90)</f>
        <v>3,41,68,130</v>
      </c>
      <c r="J90" s="9">
        <f>IF([2]market_live!J90="","",[2]market_live!J90)</f>
        <v>282.19</v>
      </c>
      <c r="K90" s="9">
        <f>IF([2]market_live!K90="","",[2]market_live!K90)</f>
        <v>88.7</v>
      </c>
      <c r="L90" s="9">
        <f>IF([2]market_live!L90="","",[2]market_live!L90)</f>
        <v>36</v>
      </c>
      <c r="M90" s="9">
        <f>IF([2]market_live!M90="","",[2]market_live!M90)</f>
        <v>15.71</v>
      </c>
      <c r="N90" s="9">
        <f>IF([2]market_live!N90="","",[2]market_live!N90)</f>
        <v>104.71</v>
      </c>
      <c r="O90" s="9" t="str">
        <f t="shared" si="10"/>
        <v/>
      </c>
      <c r="P90" s="9">
        <f t="shared" si="11"/>
        <v>-0.55000000000000004</v>
      </c>
      <c r="Q90" s="9" t="str">
        <f t="shared" si="12"/>
        <v/>
      </c>
      <c r="R90" s="9">
        <f t="shared" si="13"/>
        <v>34168130</v>
      </c>
      <c r="S90" s="9" t="str">
        <f t="shared" si="14"/>
        <v/>
      </c>
      <c r="T90" s="9" t="str">
        <f t="shared" si="15"/>
        <v>SPR23</v>
      </c>
      <c r="U90" s="9" t="str">
        <f t="shared" si="16"/>
        <v/>
      </c>
      <c r="V90" s="9" t="str">
        <f t="shared" si="17"/>
        <v>SOR2</v>
      </c>
      <c r="W90" s="11" t="str">
        <f t="shared" si="18"/>
        <v>SPR23</v>
      </c>
      <c r="X90" s="11" t="str">
        <f t="shared" si="19"/>
        <v>SOR2</v>
      </c>
    </row>
    <row r="91" spans="1:24" x14ac:dyDescent="0.25">
      <c r="A91" s="9" t="str">
        <f>IF([2]market_live!A91="","",[2]market_live!A91)</f>
        <v>FEDERALBNK</v>
      </c>
      <c r="B91" s="9">
        <f>IF([2]market_live!B91="","",[2]market_live!B91)</f>
        <v>148</v>
      </c>
      <c r="C91" s="9">
        <f>IF([2]market_live!C91="","",[2]market_live!C91)</f>
        <v>148.1</v>
      </c>
      <c r="D91" s="9">
        <f>IF([2]market_live!D91="","",[2]market_live!D91)</f>
        <v>145.19999999999999</v>
      </c>
      <c r="E91" s="9">
        <f>IF([2]market_live!E91="","",[2]market_live!E91)</f>
        <v>146.55000000000001</v>
      </c>
      <c r="F91" s="9">
        <f>IF([2]market_live!F91="","",[2]market_live!F91)</f>
        <v>145.75</v>
      </c>
      <c r="G91" s="9">
        <f>IF([2]market_live!G91="","",[2]market_live!G91)</f>
        <v>-0.8</v>
      </c>
      <c r="H91" s="9">
        <f>IF([2]market_live!H91="","",[2]market_live!H91)</f>
        <v>-0.55000000000000004</v>
      </c>
      <c r="I91" s="9" t="str">
        <f>IF([2]market_live!I91="","",[2]market_live!I91)</f>
        <v>89,29,988</v>
      </c>
      <c r="J91" s="9">
        <f>IF([2]market_live!J91="","",[2]market_live!J91)</f>
        <v>130.47</v>
      </c>
      <c r="K91" s="9">
        <f>IF([2]market_live!K91="","",[2]market_live!K91)</f>
        <v>159.30000000000001</v>
      </c>
      <c r="L91" s="9">
        <f>IF([2]market_live!L91="","",[2]market_live!L91)</f>
        <v>121</v>
      </c>
      <c r="M91" s="9">
        <f>IF([2]market_live!M91="","",[2]market_live!M91)</f>
        <v>-4.34</v>
      </c>
      <c r="N91" s="9">
        <f>IF([2]market_live!N91="","",[2]market_live!N91)</f>
        <v>7.76</v>
      </c>
      <c r="O91" s="9" t="str">
        <f t="shared" si="10"/>
        <v/>
      </c>
      <c r="P91" s="9">
        <f t="shared" si="11"/>
        <v>-0.55000000000000004</v>
      </c>
      <c r="Q91" s="9" t="str">
        <f t="shared" si="12"/>
        <v/>
      </c>
      <c r="R91" s="9">
        <f t="shared" si="13"/>
        <v>8929988</v>
      </c>
      <c r="S91" s="9" t="str">
        <f t="shared" si="14"/>
        <v/>
      </c>
      <c r="T91" s="9" t="str">
        <f t="shared" si="15"/>
        <v>SPR23</v>
      </c>
      <c r="U91" s="9" t="str">
        <f t="shared" si="16"/>
        <v/>
      </c>
      <c r="V91" s="9" t="str">
        <f t="shared" si="17"/>
        <v>SOR9</v>
      </c>
      <c r="W91" s="11" t="str">
        <f t="shared" si="18"/>
        <v>SPR23</v>
      </c>
      <c r="X91" s="11" t="str">
        <f t="shared" si="19"/>
        <v>SOR9</v>
      </c>
    </row>
    <row r="92" spans="1:24" x14ac:dyDescent="0.25">
      <c r="A92" s="9" t="str">
        <f>IF([2]market_live!A92="","",[2]market_live!A92)</f>
        <v>SBICARD</v>
      </c>
      <c r="B92" s="9">
        <f>IF([2]market_live!B92="","",[2]market_live!B92)</f>
        <v>751.05</v>
      </c>
      <c r="C92" s="9">
        <f>IF([2]market_live!C92="","",[2]market_live!C92)</f>
        <v>752.65</v>
      </c>
      <c r="D92" s="9">
        <f>IF([2]market_live!D92="","",[2]market_live!D92)</f>
        <v>741.15</v>
      </c>
      <c r="E92" s="9">
        <f>IF([2]market_live!E92="","",[2]market_live!E92)</f>
        <v>749.2</v>
      </c>
      <c r="F92" s="9">
        <f>IF([2]market_live!F92="","",[2]market_live!F92)</f>
        <v>745</v>
      </c>
      <c r="G92" s="9">
        <f>IF([2]market_live!G92="","",[2]market_live!G92)</f>
        <v>-4.2</v>
      </c>
      <c r="H92" s="9">
        <f>IF([2]market_live!H92="","",[2]market_live!H92)</f>
        <v>-0.56000000000000005</v>
      </c>
      <c r="I92" s="9" t="str">
        <f>IF([2]market_live!I92="","",[2]market_live!I92)</f>
        <v>4,87,882</v>
      </c>
      <c r="J92" s="9">
        <f>IF([2]market_live!J92="","",[2]market_live!J92)</f>
        <v>36.44</v>
      </c>
      <c r="K92" s="9">
        <f>IF([2]market_live!K92="","",[2]market_live!K92)</f>
        <v>933</v>
      </c>
      <c r="L92" s="9">
        <f>IF([2]market_live!L92="","",[2]market_live!L92)</f>
        <v>695.55</v>
      </c>
      <c r="M92" s="9">
        <f>IF([2]market_live!M92="","",[2]market_live!M92)</f>
        <v>-1.4</v>
      </c>
      <c r="N92" s="9">
        <f>IF([2]market_live!N92="","",[2]market_live!N92)</f>
        <v>-2.59</v>
      </c>
      <c r="O92" s="9" t="str">
        <f t="shared" si="10"/>
        <v/>
      </c>
      <c r="P92" s="9">
        <f t="shared" si="11"/>
        <v>-0.56000000000000005</v>
      </c>
      <c r="Q92" s="9" t="str">
        <f t="shared" si="12"/>
        <v/>
      </c>
      <c r="R92" s="9">
        <f t="shared" si="13"/>
        <v>487882</v>
      </c>
      <c r="S92" s="9" t="str">
        <f t="shared" si="14"/>
        <v/>
      </c>
      <c r="T92" s="9" t="str">
        <f t="shared" si="15"/>
        <v>SPR25</v>
      </c>
      <c r="U92" s="9" t="str">
        <f t="shared" si="16"/>
        <v/>
      </c>
      <c r="V92" s="9" t="str">
        <f t="shared" si="17"/>
        <v/>
      </c>
      <c r="W92" s="11" t="str">
        <f t="shared" si="18"/>
        <v>SPR25</v>
      </c>
      <c r="X92" s="11" t="str">
        <f t="shared" si="19"/>
        <v/>
      </c>
    </row>
    <row r="93" spans="1:24" x14ac:dyDescent="0.25">
      <c r="A93" s="9" t="str">
        <f>IF([2]market_live!A93="","",[2]market_live!A93)</f>
        <v>SUNPHARMA</v>
      </c>
      <c r="B93" s="9">
        <f>IF([2]market_live!B93="","",[2]market_live!B93)</f>
        <v>1339</v>
      </c>
      <c r="C93" s="9">
        <f>IF([2]market_live!C93="","",[2]market_live!C93)</f>
        <v>1346.35</v>
      </c>
      <c r="D93" s="9">
        <f>IF([2]market_live!D93="","",[2]market_live!D93)</f>
        <v>1324.25</v>
      </c>
      <c r="E93" s="9">
        <f>IF([2]market_live!E93="","",[2]market_live!E93)</f>
        <v>1335.6</v>
      </c>
      <c r="F93" s="9">
        <f>IF([2]market_live!F93="","",[2]market_live!F93)</f>
        <v>1327.85</v>
      </c>
      <c r="G93" s="9">
        <f>IF([2]market_live!G93="","",[2]market_live!G93)</f>
        <v>-7.75</v>
      </c>
      <c r="H93" s="9">
        <f>IF([2]market_live!H93="","",[2]market_live!H93)</f>
        <v>-0.57999999999999996</v>
      </c>
      <c r="I93" s="9" t="str">
        <f>IF([2]market_live!I93="","",[2]market_live!I93)</f>
        <v>2,84,105</v>
      </c>
      <c r="J93" s="9">
        <f>IF([2]market_live!J93="","",[2]market_live!J93)</f>
        <v>37.86</v>
      </c>
      <c r="K93" s="9">
        <f>IF([2]market_live!K93="","",[2]market_live!K93)</f>
        <v>1346.35</v>
      </c>
      <c r="L93" s="9">
        <f>IF([2]market_live!L93="","",[2]market_live!L93)</f>
        <v>922.45</v>
      </c>
      <c r="M93" s="9">
        <f>IF([2]market_live!M93="","",[2]market_live!M93)</f>
        <v>8.4</v>
      </c>
      <c r="N93" s="9">
        <f>IF([2]market_live!N93="","",[2]market_live!N93)</f>
        <v>28.36</v>
      </c>
      <c r="O93" s="9" t="str">
        <f t="shared" si="10"/>
        <v/>
      </c>
      <c r="P93" s="9">
        <f t="shared" si="11"/>
        <v>-0.57999999999999996</v>
      </c>
      <c r="Q93" s="9" t="str">
        <f t="shared" si="12"/>
        <v/>
      </c>
      <c r="R93" s="9">
        <f t="shared" si="13"/>
        <v>284105</v>
      </c>
      <c r="S93" s="9" t="str">
        <f t="shared" si="14"/>
        <v/>
      </c>
      <c r="T93" s="9" t="str">
        <f t="shared" si="15"/>
        <v>SPR26</v>
      </c>
      <c r="U93" s="9" t="str">
        <f t="shared" si="16"/>
        <v/>
      </c>
      <c r="V93" s="9" t="str">
        <f t="shared" si="17"/>
        <v/>
      </c>
      <c r="W93" s="11" t="str">
        <f t="shared" si="18"/>
        <v>SPR26</v>
      </c>
      <c r="X93" s="11" t="str">
        <f t="shared" si="19"/>
        <v/>
      </c>
    </row>
    <row r="94" spans="1:24" x14ac:dyDescent="0.25">
      <c r="A94" s="9" t="str">
        <f>IF([2]market_live!A94="","",[2]market_live!A94)</f>
        <v>INFY</v>
      </c>
      <c r="B94" s="9">
        <f>IF([2]market_live!B94="","",[2]market_live!B94)</f>
        <v>1665.55</v>
      </c>
      <c r="C94" s="9">
        <f>IF([2]market_live!C94="","",[2]market_live!C94)</f>
        <v>1669.25</v>
      </c>
      <c r="D94" s="9">
        <f>IF([2]market_live!D94="","",[2]market_live!D94)</f>
        <v>1645</v>
      </c>
      <c r="E94" s="9">
        <f>IF([2]market_live!E94="","",[2]market_live!E94)</f>
        <v>1659.2</v>
      </c>
      <c r="F94" s="9">
        <f>IF([2]market_live!F94="","",[2]market_live!F94)</f>
        <v>1649.45</v>
      </c>
      <c r="G94" s="9">
        <f>IF([2]market_live!G94="","",[2]market_live!G94)</f>
        <v>-9.75</v>
      </c>
      <c r="H94" s="9">
        <f>IF([2]market_live!H94="","",[2]market_live!H94)</f>
        <v>-0.59</v>
      </c>
      <c r="I94" s="9" t="str">
        <f>IF([2]market_live!I94="","",[2]market_live!I94)</f>
        <v>11,58,144</v>
      </c>
      <c r="J94" s="9">
        <f>IF([2]market_live!J94="","",[2]market_live!J94)</f>
        <v>191.39</v>
      </c>
      <c r="K94" s="9">
        <f>IF([2]market_live!K94="","",[2]market_live!K94)</f>
        <v>1669.25</v>
      </c>
      <c r="L94" s="9">
        <f>IF([2]market_live!L94="","",[2]market_live!L94)</f>
        <v>1185.3</v>
      </c>
      <c r="M94" s="9">
        <f>IF([2]market_live!M94="","",[2]market_live!M94)</f>
        <v>7.99</v>
      </c>
      <c r="N94" s="9">
        <f>IF([2]market_live!N94="","",[2]market_live!N94)</f>
        <v>7.82</v>
      </c>
      <c r="O94" s="9" t="str">
        <f t="shared" si="10"/>
        <v/>
      </c>
      <c r="P94" s="9">
        <f t="shared" si="11"/>
        <v>-0.59</v>
      </c>
      <c r="Q94" s="9" t="str">
        <f t="shared" si="12"/>
        <v/>
      </c>
      <c r="R94" s="9">
        <f t="shared" si="13"/>
        <v>1158144</v>
      </c>
      <c r="S94" s="9" t="str">
        <f t="shared" si="14"/>
        <v/>
      </c>
      <c r="T94" s="9" t="str">
        <f t="shared" si="15"/>
        <v>SPR27</v>
      </c>
      <c r="U94" s="9" t="str">
        <f t="shared" si="16"/>
        <v/>
      </c>
      <c r="V94" s="9" t="str">
        <f t="shared" si="17"/>
        <v/>
      </c>
      <c r="W94" s="11" t="str">
        <f t="shared" si="18"/>
        <v>SPR27</v>
      </c>
      <c r="X94" s="11" t="str">
        <f t="shared" si="19"/>
        <v/>
      </c>
    </row>
    <row r="95" spans="1:24" x14ac:dyDescent="0.25">
      <c r="A95" s="9" t="str">
        <f>IF([2]market_live!A95="","",[2]market_live!A95)</f>
        <v>PIIND</v>
      </c>
      <c r="B95" s="9">
        <f>IF([2]market_live!B95="","",[2]market_live!B95)</f>
        <v>3426</v>
      </c>
      <c r="C95" s="9">
        <f>IF([2]market_live!C95="","",[2]market_live!C95)</f>
        <v>3428.55</v>
      </c>
      <c r="D95" s="9">
        <f>IF([2]market_live!D95="","",[2]market_live!D95)</f>
        <v>3380</v>
      </c>
      <c r="E95" s="9">
        <f>IF([2]market_live!E95="","",[2]market_live!E95)</f>
        <v>3405.4</v>
      </c>
      <c r="F95" s="9">
        <f>IF([2]market_live!F95="","",[2]market_live!F95)</f>
        <v>3385</v>
      </c>
      <c r="G95" s="9">
        <f>IF([2]market_live!G95="","",[2]market_live!G95)</f>
        <v>-20.399999999999999</v>
      </c>
      <c r="H95" s="9">
        <f>IF([2]market_live!H95="","",[2]market_live!H95)</f>
        <v>-0.6</v>
      </c>
      <c r="I95" s="9" t="str">
        <f>IF([2]market_live!I95="","",[2]market_live!I95)</f>
        <v>1,17,042</v>
      </c>
      <c r="J95" s="9">
        <f>IF([2]market_live!J95="","",[2]market_live!J95)</f>
        <v>39.69</v>
      </c>
      <c r="K95" s="9">
        <f>IF([2]market_live!K95="","",[2]market_live!K95)</f>
        <v>4011.15</v>
      </c>
      <c r="L95" s="9">
        <f>IF([2]market_live!L95="","",[2]market_live!L95)</f>
        <v>2868.9</v>
      </c>
      <c r="M95" s="9">
        <f>IF([2]market_live!M95="","",[2]market_live!M95)</f>
        <v>1.03</v>
      </c>
      <c r="N95" s="9">
        <f>IF([2]market_live!N95="","",[2]market_live!N95)</f>
        <v>4.8099999999999996</v>
      </c>
      <c r="O95" s="9" t="str">
        <f t="shared" si="10"/>
        <v/>
      </c>
      <c r="P95" s="9">
        <f t="shared" si="11"/>
        <v>-0.6</v>
      </c>
      <c r="Q95" s="9" t="str">
        <f t="shared" si="12"/>
        <v/>
      </c>
      <c r="R95" s="9">
        <f t="shared" si="13"/>
        <v>117042</v>
      </c>
      <c r="S95" s="9" t="str">
        <f t="shared" si="14"/>
        <v/>
      </c>
      <c r="T95" s="9" t="str">
        <f t="shared" si="15"/>
        <v>SPR28</v>
      </c>
      <c r="U95" s="9" t="str">
        <f t="shared" si="16"/>
        <v/>
      </c>
      <c r="V95" s="9" t="str">
        <f t="shared" si="17"/>
        <v/>
      </c>
      <c r="W95" s="11" t="str">
        <f t="shared" si="18"/>
        <v>SPR28</v>
      </c>
      <c r="X95" s="11" t="str">
        <f t="shared" si="19"/>
        <v/>
      </c>
    </row>
    <row r="96" spans="1:24" x14ac:dyDescent="0.25">
      <c r="A96" s="9" t="str">
        <f>IF([2]market_live!A96="","",[2]market_live!A96)</f>
        <v>CHOLAFIN</v>
      </c>
      <c r="B96" s="9">
        <f>IF([2]market_live!B96="","",[2]market_live!B96)</f>
        <v>1265.5</v>
      </c>
      <c r="C96" s="9">
        <f>IF([2]market_live!C96="","",[2]market_live!C96)</f>
        <v>1273</v>
      </c>
      <c r="D96" s="9">
        <f>IF([2]market_live!D96="","",[2]market_live!D96)</f>
        <v>1242.2</v>
      </c>
      <c r="E96" s="9">
        <f>IF([2]market_live!E96="","",[2]market_live!E96)</f>
        <v>1265.55</v>
      </c>
      <c r="F96" s="9">
        <f>IF([2]market_live!F96="","",[2]market_live!F96)</f>
        <v>1258</v>
      </c>
      <c r="G96" s="9">
        <f>IF([2]market_live!G96="","",[2]market_live!G96)</f>
        <v>-7.55</v>
      </c>
      <c r="H96" s="9">
        <f>IF([2]market_live!H96="","",[2]market_live!H96)</f>
        <v>-0.6</v>
      </c>
      <c r="I96" s="9" t="str">
        <f>IF([2]market_live!I96="","",[2]market_live!I96)</f>
        <v>2,74,689</v>
      </c>
      <c r="J96" s="9">
        <f>IF([2]market_live!J96="","",[2]market_live!J96)</f>
        <v>34.549999999999997</v>
      </c>
      <c r="K96" s="9">
        <f>IF([2]market_live!K96="","",[2]market_live!K96)</f>
        <v>1310</v>
      </c>
      <c r="L96" s="9">
        <f>IF([2]market_live!L96="","",[2]market_live!L96)</f>
        <v>689.15</v>
      </c>
      <c r="M96" s="9">
        <f>IF([2]market_live!M96="","",[2]market_live!M96)</f>
        <v>2.13</v>
      </c>
      <c r="N96" s="9">
        <f>IF([2]market_live!N96="","",[2]market_live!N96)</f>
        <v>80.47</v>
      </c>
      <c r="O96" s="9" t="str">
        <f t="shared" si="10"/>
        <v/>
      </c>
      <c r="P96" s="9">
        <f t="shared" si="11"/>
        <v>-0.6</v>
      </c>
      <c r="Q96" s="9" t="str">
        <f t="shared" si="12"/>
        <v/>
      </c>
      <c r="R96" s="9">
        <f t="shared" si="13"/>
        <v>274689</v>
      </c>
      <c r="S96" s="9" t="str">
        <f t="shared" si="14"/>
        <v/>
      </c>
      <c r="T96" s="9" t="str">
        <f t="shared" si="15"/>
        <v>SPR28</v>
      </c>
      <c r="U96" s="9" t="str">
        <f t="shared" si="16"/>
        <v/>
      </c>
      <c r="V96" s="9" t="str">
        <f t="shared" si="17"/>
        <v/>
      </c>
      <c r="W96" s="11" t="str">
        <f t="shared" si="18"/>
        <v>SPR28</v>
      </c>
      <c r="X96" s="11" t="str">
        <f t="shared" si="19"/>
        <v/>
      </c>
    </row>
    <row r="97" spans="1:24" x14ac:dyDescent="0.25">
      <c r="A97" s="9" t="str">
        <f>IF([2]market_live!A97="","",[2]market_live!A97)</f>
        <v>ICICIPRULI</v>
      </c>
      <c r="B97" s="9">
        <f>IF([2]market_live!B97="","",[2]market_live!B97)</f>
        <v>498.4</v>
      </c>
      <c r="C97" s="9">
        <f>IF([2]market_live!C97="","",[2]market_live!C97)</f>
        <v>498.8</v>
      </c>
      <c r="D97" s="9">
        <f>IF([2]market_live!D97="","",[2]market_live!D97)</f>
        <v>485.6</v>
      </c>
      <c r="E97" s="9">
        <f>IF([2]market_live!E97="","",[2]market_live!E97)</f>
        <v>494.6</v>
      </c>
      <c r="F97" s="9">
        <f>IF([2]market_live!F97="","",[2]market_live!F97)</f>
        <v>491.5</v>
      </c>
      <c r="G97" s="9">
        <f>IF([2]market_live!G97="","",[2]market_live!G97)</f>
        <v>-3.1</v>
      </c>
      <c r="H97" s="9">
        <f>IF([2]market_live!H97="","",[2]market_live!H97)</f>
        <v>-0.63</v>
      </c>
      <c r="I97" s="9" t="str">
        <f>IF([2]market_live!I97="","",[2]market_live!I97)</f>
        <v>6,61,315</v>
      </c>
      <c r="J97" s="9">
        <f>IF([2]market_live!J97="","",[2]market_live!J97)</f>
        <v>32.44</v>
      </c>
      <c r="K97" s="9">
        <f>IF([2]market_live!K97="","",[2]market_live!K97)</f>
        <v>615.6</v>
      </c>
      <c r="L97" s="9">
        <f>IF([2]market_live!L97="","",[2]market_live!L97)</f>
        <v>380.7</v>
      </c>
      <c r="M97" s="9">
        <f>IF([2]market_live!M97="","",[2]market_live!M97)</f>
        <v>-2.89</v>
      </c>
      <c r="N97" s="9">
        <f>IF([2]market_live!N97="","",[2]market_live!N97)</f>
        <v>2.31</v>
      </c>
      <c r="O97" s="9" t="str">
        <f t="shared" si="10"/>
        <v/>
      </c>
      <c r="P97" s="9">
        <f t="shared" si="11"/>
        <v>-0.63</v>
      </c>
      <c r="Q97" s="9" t="str">
        <f t="shared" si="12"/>
        <v/>
      </c>
      <c r="R97" s="9">
        <f t="shared" si="13"/>
        <v>661315</v>
      </c>
      <c r="S97" s="9" t="str">
        <f t="shared" si="14"/>
        <v/>
      </c>
      <c r="T97" s="9" t="str">
        <f t="shared" si="15"/>
        <v>SPR30</v>
      </c>
      <c r="U97" s="9" t="str">
        <f t="shared" si="16"/>
        <v/>
      </c>
      <c r="V97" s="9" t="str">
        <f t="shared" si="17"/>
        <v/>
      </c>
      <c r="W97" s="11" t="str">
        <f t="shared" si="18"/>
        <v>SPR30</v>
      </c>
      <c r="X97" s="11" t="str">
        <f t="shared" si="19"/>
        <v/>
      </c>
    </row>
    <row r="98" spans="1:24" x14ac:dyDescent="0.25">
      <c r="A98" s="9" t="str">
        <f>IF([2]market_live!A98="","",[2]market_live!A98)</f>
        <v>VEDL</v>
      </c>
      <c r="B98" s="9">
        <f>IF([2]market_live!B98="","",[2]market_live!B98)</f>
        <v>266.75</v>
      </c>
      <c r="C98" s="9">
        <f>IF([2]market_live!C98="","",[2]market_live!C98)</f>
        <v>267.75</v>
      </c>
      <c r="D98" s="9">
        <f>IF([2]market_live!D98="","",[2]market_live!D98)</f>
        <v>264.35000000000002</v>
      </c>
      <c r="E98" s="9">
        <f>IF([2]market_live!E98="","",[2]market_live!E98)</f>
        <v>266.45</v>
      </c>
      <c r="F98" s="9">
        <f>IF([2]market_live!F98="","",[2]market_live!F98)</f>
        <v>264.75</v>
      </c>
      <c r="G98" s="9">
        <f>IF([2]market_live!G98="","",[2]market_live!G98)</f>
        <v>-1.7</v>
      </c>
      <c r="H98" s="9">
        <f>IF([2]market_live!H98="","",[2]market_live!H98)</f>
        <v>-0.64</v>
      </c>
      <c r="I98" s="9" t="str">
        <f>IF([2]market_live!I98="","",[2]market_live!I98)</f>
        <v>29,43,766</v>
      </c>
      <c r="J98" s="9">
        <f>IF([2]market_live!J98="","",[2]market_live!J98)</f>
        <v>78.290000000000006</v>
      </c>
      <c r="K98" s="9">
        <f>IF([2]market_live!K98="","",[2]market_live!K98)</f>
        <v>340.75</v>
      </c>
      <c r="L98" s="9">
        <f>IF([2]market_live!L98="","",[2]market_live!L98)</f>
        <v>208</v>
      </c>
      <c r="M98" s="9">
        <f>IF([2]market_live!M98="","",[2]market_live!M98)</f>
        <v>5.97</v>
      </c>
      <c r="N98" s="9">
        <f>IF([2]market_live!N98="","",[2]market_live!N98)</f>
        <v>-19.45</v>
      </c>
      <c r="O98" s="9" t="str">
        <f t="shared" si="10"/>
        <v/>
      </c>
      <c r="P98" s="9">
        <f t="shared" si="11"/>
        <v>-0.64</v>
      </c>
      <c r="Q98" s="9" t="str">
        <f t="shared" si="12"/>
        <v/>
      </c>
      <c r="R98" s="9">
        <f t="shared" si="13"/>
        <v>2943766</v>
      </c>
      <c r="S98" s="9" t="str">
        <f t="shared" si="14"/>
        <v/>
      </c>
      <c r="T98" s="9" t="str">
        <f t="shared" si="15"/>
        <v/>
      </c>
      <c r="U98" s="9" t="str">
        <f t="shared" si="16"/>
        <v/>
      </c>
      <c r="V98" s="9" t="str">
        <f t="shared" si="17"/>
        <v>SOR19</v>
      </c>
      <c r="W98" s="11" t="str">
        <f t="shared" si="18"/>
        <v/>
      </c>
      <c r="X98" s="11" t="str">
        <f t="shared" si="19"/>
        <v>SOR19</v>
      </c>
    </row>
    <row r="99" spans="1:24" x14ac:dyDescent="0.25">
      <c r="A99" s="9" t="str">
        <f>IF([2]market_live!A99="","",[2]market_live!A99)</f>
        <v>COROMANDEL</v>
      </c>
      <c r="B99" s="9">
        <f>IF([2]market_live!B99="","",[2]market_live!B99)</f>
        <v>1186</v>
      </c>
      <c r="C99" s="9">
        <f>IF([2]market_live!C99="","",[2]market_live!C99)</f>
        <v>1186</v>
      </c>
      <c r="D99" s="9">
        <f>IF([2]market_live!D99="","",[2]market_live!D99)</f>
        <v>1170.05</v>
      </c>
      <c r="E99" s="9">
        <f>IF([2]market_live!E99="","",[2]market_live!E99)</f>
        <v>1182.7</v>
      </c>
      <c r="F99" s="9">
        <f>IF([2]market_live!F99="","",[2]market_live!F99)</f>
        <v>1175.0999999999999</v>
      </c>
      <c r="G99" s="9">
        <f>IF([2]market_live!G99="","",[2]market_live!G99)</f>
        <v>-7.6</v>
      </c>
      <c r="H99" s="9">
        <f>IF([2]market_live!H99="","",[2]market_live!H99)</f>
        <v>-0.64</v>
      </c>
      <c r="I99" s="9">
        <f>IF([2]market_live!I99="","",[2]market_live!I99)</f>
        <v>59844</v>
      </c>
      <c r="J99" s="9">
        <f>IF([2]market_live!J99="","",[2]market_live!J99)</f>
        <v>7.04</v>
      </c>
      <c r="K99" s="9">
        <f>IF([2]market_live!K99="","",[2]market_live!K99)</f>
        <v>1271.55</v>
      </c>
      <c r="L99" s="9">
        <f>IF([2]market_live!L99="","",[2]market_live!L99)</f>
        <v>838</v>
      </c>
      <c r="M99" s="9">
        <f>IF([2]market_live!M99="","",[2]market_live!M99)</f>
        <v>-0.43</v>
      </c>
      <c r="N99" s="9">
        <f>IF([2]market_live!N99="","",[2]market_live!N99)</f>
        <v>34.11</v>
      </c>
      <c r="O99" s="9" t="str">
        <f t="shared" si="10"/>
        <v/>
      </c>
      <c r="P99" s="9">
        <f t="shared" si="11"/>
        <v>-0.64</v>
      </c>
      <c r="Q99" s="9" t="str">
        <f t="shared" si="12"/>
        <v/>
      </c>
      <c r="R99" s="9">
        <f t="shared" si="13"/>
        <v>59844</v>
      </c>
      <c r="S99" s="9" t="str">
        <f t="shared" si="14"/>
        <v/>
      </c>
      <c r="T99" s="9" t="str">
        <f t="shared" si="15"/>
        <v/>
      </c>
      <c r="U99" s="9" t="str">
        <f t="shared" si="16"/>
        <v/>
      </c>
      <c r="V99" s="9" t="str">
        <f t="shared" si="17"/>
        <v/>
      </c>
      <c r="W99" s="11" t="str">
        <f t="shared" si="18"/>
        <v/>
      </c>
      <c r="X99" s="11" t="str">
        <f t="shared" si="19"/>
        <v/>
      </c>
    </row>
    <row r="100" spans="1:24" x14ac:dyDescent="0.25">
      <c r="A100" s="9" t="str">
        <f>IF([2]market_live!A100="","",[2]market_live!A100)</f>
        <v>GLENMARK</v>
      </c>
      <c r="B100" s="9">
        <f>IF([2]market_live!B100="","",[2]market_live!B100)</f>
        <v>884.9</v>
      </c>
      <c r="C100" s="9">
        <f>IF([2]market_live!C100="","",[2]market_live!C100)</f>
        <v>887</v>
      </c>
      <c r="D100" s="9">
        <f>IF([2]market_live!D100="","",[2]market_live!D100)</f>
        <v>870.45</v>
      </c>
      <c r="E100" s="9">
        <f>IF([2]market_live!E100="","",[2]market_live!E100)</f>
        <v>879.15</v>
      </c>
      <c r="F100" s="9">
        <f>IF([2]market_live!F100="","",[2]market_live!F100)</f>
        <v>873.5</v>
      </c>
      <c r="G100" s="9">
        <f>IF([2]market_live!G100="","",[2]market_live!G100)</f>
        <v>-5.65</v>
      </c>
      <c r="H100" s="9">
        <f>IF([2]market_live!H100="","",[2]market_live!H100)</f>
        <v>-0.64</v>
      </c>
      <c r="I100" s="9" t="str">
        <f>IF([2]market_live!I100="","",[2]market_live!I100)</f>
        <v>2,79,988</v>
      </c>
      <c r="J100" s="9">
        <f>IF([2]market_live!J100="","",[2]market_live!J100)</f>
        <v>24.62</v>
      </c>
      <c r="K100" s="9">
        <f>IF([2]market_live!K100="","",[2]market_live!K100)</f>
        <v>916.35</v>
      </c>
      <c r="L100" s="9">
        <f>IF([2]market_live!L100="","",[2]market_live!L100)</f>
        <v>369.05</v>
      </c>
      <c r="M100" s="9">
        <f>IF([2]market_live!M100="","",[2]market_live!M100)</f>
        <v>11.31</v>
      </c>
      <c r="N100" s="9">
        <f>IF([2]market_live!N100="","",[2]market_live!N100)</f>
        <v>108.68</v>
      </c>
      <c r="O100" s="9" t="str">
        <f t="shared" si="10"/>
        <v/>
      </c>
      <c r="P100" s="9">
        <f t="shared" si="11"/>
        <v>-0.64</v>
      </c>
      <c r="Q100" s="9" t="str">
        <f t="shared" si="12"/>
        <v/>
      </c>
      <c r="R100" s="9">
        <f t="shared" si="13"/>
        <v>279988</v>
      </c>
      <c r="S100" s="9" t="str">
        <f t="shared" si="14"/>
        <v/>
      </c>
      <c r="T100" s="9" t="str">
        <f t="shared" si="15"/>
        <v/>
      </c>
      <c r="U100" s="9" t="str">
        <f t="shared" si="16"/>
        <v/>
      </c>
      <c r="V100" s="9" t="str">
        <f t="shared" si="17"/>
        <v/>
      </c>
      <c r="W100" s="11" t="str">
        <f t="shared" si="18"/>
        <v/>
      </c>
      <c r="X100" s="11" t="str">
        <f t="shared" si="19"/>
        <v/>
      </c>
    </row>
    <row r="101" spans="1:24" x14ac:dyDescent="0.25">
      <c r="A101" s="9" t="str">
        <f>IF([2]market_live!A101="","",[2]market_live!A101)</f>
        <v>BHARATFORG</v>
      </c>
      <c r="B101" s="9">
        <f>IF([2]market_live!B101="","",[2]market_live!B101)</f>
        <v>1238</v>
      </c>
      <c r="C101" s="9">
        <f>IF([2]market_live!C101="","",[2]market_live!C101)</f>
        <v>1244.0999999999999</v>
      </c>
      <c r="D101" s="9">
        <f>IF([2]market_live!D101="","",[2]market_live!D101)</f>
        <v>1221.45</v>
      </c>
      <c r="E101" s="9">
        <f>IF([2]market_live!E101="","",[2]market_live!E101)</f>
        <v>1233.8499999999999</v>
      </c>
      <c r="F101" s="9">
        <f>IF([2]market_live!F101="","",[2]market_live!F101)</f>
        <v>1226</v>
      </c>
      <c r="G101" s="9">
        <f>IF([2]market_live!G101="","",[2]market_live!G101)</f>
        <v>-7.85</v>
      </c>
      <c r="H101" s="9">
        <f>IF([2]market_live!H101="","",[2]market_live!H101)</f>
        <v>-0.64</v>
      </c>
      <c r="I101" s="9" t="str">
        <f>IF([2]market_live!I101="","",[2]market_live!I101)</f>
        <v>1,51,211</v>
      </c>
      <c r="J101" s="9">
        <f>IF([2]market_live!J101="","",[2]market_live!J101)</f>
        <v>18.64</v>
      </c>
      <c r="K101" s="9">
        <f>IF([2]market_live!K101="","",[2]market_live!K101)</f>
        <v>1299</v>
      </c>
      <c r="L101" s="9">
        <f>IF([2]market_live!L101="","",[2]market_live!L101)</f>
        <v>743.55</v>
      </c>
      <c r="M101" s="9">
        <f>IF([2]market_live!M101="","",[2]market_live!M101)</f>
        <v>4.91</v>
      </c>
      <c r="N101" s="9">
        <f>IF([2]market_live!N101="","",[2]market_live!N101)</f>
        <v>41.12</v>
      </c>
      <c r="O101" s="9" t="str">
        <f t="shared" si="10"/>
        <v/>
      </c>
      <c r="P101" s="9">
        <f t="shared" si="11"/>
        <v>-0.64</v>
      </c>
      <c r="Q101" s="9" t="str">
        <f t="shared" si="12"/>
        <v/>
      </c>
      <c r="R101" s="9">
        <f t="shared" si="13"/>
        <v>151211</v>
      </c>
      <c r="S101" s="9" t="str">
        <f t="shared" si="14"/>
        <v/>
      </c>
      <c r="T101" s="9" t="str">
        <f t="shared" si="15"/>
        <v/>
      </c>
      <c r="U101" s="9" t="str">
        <f t="shared" si="16"/>
        <v/>
      </c>
      <c r="V101" s="9" t="str">
        <f t="shared" si="17"/>
        <v/>
      </c>
      <c r="W101" s="11" t="str">
        <f t="shared" si="18"/>
        <v/>
      </c>
      <c r="X101" s="11" t="str">
        <f t="shared" si="19"/>
        <v/>
      </c>
    </row>
    <row r="102" spans="1:24" x14ac:dyDescent="0.25">
      <c r="A102" s="9" t="str">
        <f>IF([2]market_live!A102="","",[2]market_live!A102)</f>
        <v>TITAN</v>
      </c>
      <c r="B102" s="9">
        <f>IF([2]market_live!B102="","",[2]market_live!B102)</f>
        <v>3833.95</v>
      </c>
      <c r="C102" s="9">
        <f>IF([2]market_live!C102="","",[2]market_live!C102)</f>
        <v>3834.4</v>
      </c>
      <c r="D102" s="9">
        <f>IF([2]market_live!D102="","",[2]market_live!D102)</f>
        <v>3780</v>
      </c>
      <c r="E102" s="9">
        <f>IF([2]market_live!E102="","",[2]market_live!E102)</f>
        <v>3810.6</v>
      </c>
      <c r="F102" s="9">
        <f>IF([2]market_live!F102="","",[2]market_live!F102)</f>
        <v>3786</v>
      </c>
      <c r="G102" s="9">
        <f>IF([2]market_live!G102="","",[2]market_live!G102)</f>
        <v>-24.6</v>
      </c>
      <c r="H102" s="9">
        <f>IF([2]market_live!H102="","",[2]market_live!H102)</f>
        <v>-0.65</v>
      </c>
      <c r="I102" s="9" t="str">
        <f>IF([2]market_live!I102="","",[2]market_live!I102)</f>
        <v>2,38,575</v>
      </c>
      <c r="J102" s="9">
        <f>IF([2]market_live!J102="","",[2]market_live!J102)</f>
        <v>90.77</v>
      </c>
      <c r="K102" s="9">
        <f>IF([2]market_live!K102="","",[2]market_live!K102)</f>
        <v>3861.5</v>
      </c>
      <c r="L102" s="9">
        <f>IF([2]market_live!L102="","",[2]market_live!L102)</f>
        <v>2269.6</v>
      </c>
      <c r="M102" s="9">
        <f>IF([2]market_live!M102="","",[2]market_live!M102)</f>
        <v>7.22</v>
      </c>
      <c r="N102" s="9">
        <f>IF([2]market_live!N102="","",[2]market_live!N102)</f>
        <v>59.77</v>
      </c>
      <c r="O102" s="9" t="str">
        <f t="shared" si="10"/>
        <v/>
      </c>
      <c r="P102" s="9">
        <f t="shared" si="11"/>
        <v>-0.65</v>
      </c>
      <c r="Q102" s="9" t="str">
        <f t="shared" si="12"/>
        <v/>
      </c>
      <c r="R102" s="9">
        <f t="shared" si="13"/>
        <v>238575</v>
      </c>
      <c r="S102" s="9" t="str">
        <f t="shared" si="14"/>
        <v/>
      </c>
      <c r="T102" s="9" t="str">
        <f t="shared" si="15"/>
        <v/>
      </c>
      <c r="U102" s="9" t="str">
        <f t="shared" si="16"/>
        <v/>
      </c>
      <c r="V102" s="9" t="str">
        <f t="shared" si="17"/>
        <v/>
      </c>
      <c r="W102" s="11" t="str">
        <f t="shared" si="18"/>
        <v/>
      </c>
      <c r="X102" s="11" t="str">
        <f t="shared" si="19"/>
        <v/>
      </c>
    </row>
    <row r="103" spans="1:24" x14ac:dyDescent="0.25">
      <c r="A103" s="9" t="str">
        <f>IF([2]market_live!A103="","",[2]market_live!A103)</f>
        <v>MARUTI</v>
      </c>
      <c r="B103" s="9">
        <f>IF([2]market_live!B103="","",[2]market_live!B103)</f>
        <v>10037.700000000001</v>
      </c>
      <c r="C103" s="9">
        <f>IF([2]market_live!C103="","",[2]market_live!C103)</f>
        <v>10067</v>
      </c>
      <c r="D103" s="9">
        <f>IF([2]market_live!D103="","",[2]market_live!D103)</f>
        <v>9938.9500000000007</v>
      </c>
      <c r="E103" s="9">
        <f>IF([2]market_live!E103="","",[2]market_live!E103)</f>
        <v>10037.700000000001</v>
      </c>
      <c r="F103" s="9">
        <f>IF([2]market_live!F103="","",[2]market_live!F103)</f>
        <v>9971</v>
      </c>
      <c r="G103" s="9">
        <f>IF([2]market_live!G103="","",[2]market_live!G103)</f>
        <v>-66.7</v>
      </c>
      <c r="H103" s="9">
        <f>IF([2]market_live!H103="","",[2]market_live!H103)</f>
        <v>-0.66</v>
      </c>
      <c r="I103" s="9">
        <f>IF([2]market_live!I103="","",[2]market_live!I103)</f>
        <v>92601</v>
      </c>
      <c r="J103" s="9">
        <f>IF([2]market_live!J103="","",[2]market_live!J103)</f>
        <v>92.61</v>
      </c>
      <c r="K103" s="9">
        <f>IF([2]market_live!K103="","",[2]market_live!K103)</f>
        <v>10932.85</v>
      </c>
      <c r="L103" s="9">
        <f>IF([2]market_live!L103="","",[2]market_live!L103)</f>
        <v>8130</v>
      </c>
      <c r="M103" s="9">
        <f>IF([2]market_live!M103="","",[2]market_live!M103)</f>
        <v>-0.43</v>
      </c>
      <c r="N103" s="9">
        <f>IF([2]market_live!N103="","",[2]market_live!N103)</f>
        <v>18.07</v>
      </c>
      <c r="O103" s="9" t="str">
        <f t="shared" si="10"/>
        <v/>
      </c>
      <c r="P103" s="9">
        <f t="shared" si="11"/>
        <v>-0.66</v>
      </c>
      <c r="Q103" s="9" t="str">
        <f t="shared" si="12"/>
        <v/>
      </c>
      <c r="R103" s="9">
        <f t="shared" si="13"/>
        <v>92601</v>
      </c>
      <c r="S103" s="9" t="str">
        <f t="shared" si="14"/>
        <v/>
      </c>
      <c r="T103" s="9" t="str">
        <f t="shared" si="15"/>
        <v/>
      </c>
      <c r="U103" s="9" t="str">
        <f t="shared" si="16"/>
        <v/>
      </c>
      <c r="V103" s="9" t="str">
        <f t="shared" si="17"/>
        <v/>
      </c>
      <c r="W103" s="11" t="str">
        <f t="shared" si="18"/>
        <v/>
      </c>
      <c r="X103" s="11" t="str">
        <f t="shared" si="19"/>
        <v/>
      </c>
    </row>
    <row r="104" spans="1:24" x14ac:dyDescent="0.25">
      <c r="A104" s="9" t="str">
        <f>IF([2]market_live!A104="","",[2]market_live!A104)</f>
        <v>BOSCHLTD</v>
      </c>
      <c r="B104" s="9">
        <f>IF([2]market_live!B104="","",[2]market_live!B104)</f>
        <v>23150</v>
      </c>
      <c r="C104" s="9">
        <f>IF([2]market_live!C104="","",[2]market_live!C104)</f>
        <v>23292</v>
      </c>
      <c r="D104" s="9">
        <f>IF([2]market_live!D104="","",[2]market_live!D104)</f>
        <v>22962</v>
      </c>
      <c r="E104" s="9">
        <f>IF([2]market_live!E104="","",[2]market_live!E104)</f>
        <v>23184.3</v>
      </c>
      <c r="F104" s="9">
        <f>IF([2]market_live!F104="","",[2]market_live!F104)</f>
        <v>23030</v>
      </c>
      <c r="G104" s="9">
        <f>IF([2]market_live!G104="","",[2]market_live!G104)</f>
        <v>-154.30000000000001</v>
      </c>
      <c r="H104" s="9">
        <f>IF([2]market_live!H104="","",[2]market_live!H104)</f>
        <v>-0.67</v>
      </c>
      <c r="I104" s="9">
        <f>IF([2]market_live!I104="","",[2]market_live!I104)</f>
        <v>45872</v>
      </c>
      <c r="J104" s="9">
        <f>IF([2]market_live!J104="","",[2]market_live!J104)</f>
        <v>105.93</v>
      </c>
      <c r="K104" s="9">
        <f>IF([2]market_live!K104="","",[2]market_live!K104)</f>
        <v>23568.95</v>
      </c>
      <c r="L104" s="9">
        <f>IF([2]market_live!L104="","",[2]market_live!L104)</f>
        <v>16366.05</v>
      </c>
      <c r="M104" s="9">
        <f>IF([2]market_live!M104="","",[2]market_live!M104)</f>
        <v>7.86</v>
      </c>
      <c r="N104" s="9">
        <f>IF([2]market_live!N104="","",[2]market_live!N104)</f>
        <v>35.26</v>
      </c>
      <c r="O104" s="9" t="str">
        <f t="shared" si="10"/>
        <v/>
      </c>
      <c r="P104" s="9">
        <f t="shared" si="11"/>
        <v>-0.67</v>
      </c>
      <c r="Q104" s="9" t="str">
        <f t="shared" si="12"/>
        <v/>
      </c>
      <c r="R104" s="9">
        <f t="shared" si="13"/>
        <v>45872</v>
      </c>
      <c r="S104" s="9" t="str">
        <f t="shared" si="14"/>
        <v/>
      </c>
      <c r="T104" s="9" t="str">
        <f t="shared" si="15"/>
        <v/>
      </c>
      <c r="U104" s="9" t="str">
        <f t="shared" si="16"/>
        <v/>
      </c>
      <c r="V104" s="9" t="str">
        <f t="shared" si="17"/>
        <v/>
      </c>
      <c r="W104" s="11" t="str">
        <f t="shared" si="18"/>
        <v/>
      </c>
      <c r="X104" s="11" t="str">
        <f t="shared" si="19"/>
        <v/>
      </c>
    </row>
    <row r="105" spans="1:24" x14ac:dyDescent="0.25">
      <c r="A105" s="9" t="str">
        <f>IF([2]market_live!A105="","",[2]market_live!A105)</f>
        <v>PAGEIND</v>
      </c>
      <c r="B105" s="9">
        <f>IF([2]market_live!B105="","",[2]market_live!B105)</f>
        <v>37710</v>
      </c>
      <c r="C105" s="9">
        <f>IF([2]market_live!C105="","",[2]market_live!C105)</f>
        <v>37900</v>
      </c>
      <c r="D105" s="9">
        <f>IF([2]market_live!D105="","",[2]market_live!D105)</f>
        <v>37300</v>
      </c>
      <c r="E105" s="9">
        <f>IF([2]market_live!E105="","",[2]market_live!E105)</f>
        <v>37654.1</v>
      </c>
      <c r="F105" s="9">
        <f>IF([2]market_live!F105="","",[2]market_live!F105)</f>
        <v>37400.15</v>
      </c>
      <c r="G105" s="9">
        <f>IF([2]market_live!G105="","",[2]market_live!G105)</f>
        <v>-253.95</v>
      </c>
      <c r="H105" s="9">
        <f>IF([2]market_live!H105="","",[2]market_live!H105)</f>
        <v>-0.67</v>
      </c>
      <c r="I105" s="9">
        <f>IF([2]market_live!I105="","",[2]market_live!I105)</f>
        <v>7676</v>
      </c>
      <c r="J105" s="9">
        <f>IF([2]market_live!J105="","",[2]market_live!J105)</f>
        <v>28.86</v>
      </c>
      <c r="K105" s="9">
        <f>IF([2]market_live!K105="","",[2]market_live!K105)</f>
        <v>43570</v>
      </c>
      <c r="L105" s="9">
        <f>IF([2]market_live!L105="","",[2]market_live!L105)</f>
        <v>34952.65</v>
      </c>
      <c r="M105" s="9">
        <f>IF([2]market_live!M105="","",[2]market_live!M105)</f>
        <v>1.73</v>
      </c>
      <c r="N105" s="9">
        <f>IF([2]market_live!N105="","",[2]market_live!N105)</f>
        <v>-7.37</v>
      </c>
      <c r="O105" s="9" t="str">
        <f t="shared" si="10"/>
        <v/>
      </c>
      <c r="P105" s="9">
        <f t="shared" si="11"/>
        <v>-0.67</v>
      </c>
      <c r="Q105" s="9" t="str">
        <f t="shared" si="12"/>
        <v/>
      </c>
      <c r="R105" s="9">
        <f t="shared" si="13"/>
        <v>7676</v>
      </c>
      <c r="S105" s="9" t="str">
        <f t="shared" si="14"/>
        <v/>
      </c>
      <c r="T105" s="9" t="str">
        <f t="shared" si="15"/>
        <v/>
      </c>
      <c r="U105" s="9" t="str">
        <f t="shared" si="16"/>
        <v/>
      </c>
      <c r="V105" s="9" t="str">
        <f t="shared" si="17"/>
        <v/>
      </c>
      <c r="W105" s="11" t="str">
        <f t="shared" si="18"/>
        <v/>
      </c>
      <c r="X105" s="11" t="str">
        <f t="shared" si="19"/>
        <v/>
      </c>
    </row>
    <row r="106" spans="1:24" x14ac:dyDescent="0.25">
      <c r="A106" s="9" t="str">
        <f>IF([2]market_live!A106="","",[2]market_live!A106)</f>
        <v>NAUKRI</v>
      </c>
      <c r="B106" s="9">
        <f>IF([2]market_live!B106="","",[2]market_live!B106)</f>
        <v>5150</v>
      </c>
      <c r="C106" s="9">
        <f>IF([2]market_live!C106="","",[2]market_live!C106)</f>
        <v>5187.6499999999996</v>
      </c>
      <c r="D106" s="9">
        <f>IF([2]market_live!D106="","",[2]market_live!D106)</f>
        <v>5010</v>
      </c>
      <c r="E106" s="9">
        <f>IF([2]market_live!E106="","",[2]market_live!E106)</f>
        <v>5097.95</v>
      </c>
      <c r="F106" s="9">
        <f>IF([2]market_live!F106="","",[2]market_live!F106)</f>
        <v>5063.3</v>
      </c>
      <c r="G106" s="9">
        <f>IF([2]market_live!G106="","",[2]market_live!G106)</f>
        <v>-34.65</v>
      </c>
      <c r="H106" s="9">
        <f>IF([2]market_live!H106="","",[2]market_live!H106)</f>
        <v>-0.68</v>
      </c>
      <c r="I106" s="9">
        <f>IF([2]market_live!I106="","",[2]market_live!I106)</f>
        <v>45235</v>
      </c>
      <c r="J106" s="9">
        <f>IF([2]market_live!J106="","",[2]market_live!J106)</f>
        <v>23</v>
      </c>
      <c r="K106" s="9">
        <f>IF([2]market_live!K106="","",[2]market_live!K106)</f>
        <v>5404.4</v>
      </c>
      <c r="L106" s="9">
        <f>IF([2]market_live!L106="","",[2]market_live!L106)</f>
        <v>3308.2</v>
      </c>
      <c r="M106" s="9">
        <f>IF([2]market_live!M106="","",[2]market_live!M106)</f>
        <v>2.0099999999999998</v>
      </c>
      <c r="N106" s="9">
        <f>IF([2]market_live!N106="","",[2]market_live!N106)</f>
        <v>37.18</v>
      </c>
      <c r="O106" s="9" t="str">
        <f t="shared" si="10"/>
        <v/>
      </c>
      <c r="P106" s="9">
        <f t="shared" si="11"/>
        <v>-0.68</v>
      </c>
      <c r="Q106" s="9" t="str">
        <f t="shared" si="12"/>
        <v/>
      </c>
      <c r="R106" s="9">
        <f t="shared" si="13"/>
        <v>45235</v>
      </c>
      <c r="S106" s="9" t="str">
        <f t="shared" si="14"/>
        <v/>
      </c>
      <c r="T106" s="9" t="str">
        <f t="shared" si="15"/>
        <v/>
      </c>
      <c r="U106" s="9" t="str">
        <f t="shared" si="16"/>
        <v/>
      </c>
      <c r="V106" s="9" t="str">
        <f t="shared" si="17"/>
        <v/>
      </c>
      <c r="W106" s="11" t="str">
        <f t="shared" si="18"/>
        <v/>
      </c>
      <c r="X106" s="11" t="str">
        <f t="shared" si="19"/>
        <v/>
      </c>
    </row>
    <row r="107" spans="1:24" x14ac:dyDescent="0.25">
      <c r="A107" s="9" t="str">
        <f>IF([2]market_live!A107="","",[2]market_live!A107)</f>
        <v>ITC</v>
      </c>
      <c r="B107" s="9">
        <f>IF([2]market_live!B107="","",[2]market_live!B107)</f>
        <v>473.4</v>
      </c>
      <c r="C107" s="9">
        <f>IF([2]market_live!C107="","",[2]market_live!C107)</f>
        <v>475</v>
      </c>
      <c r="D107" s="9">
        <f>IF([2]market_live!D107="","",[2]market_live!D107)</f>
        <v>468</v>
      </c>
      <c r="E107" s="9">
        <f>IF([2]market_live!E107="","",[2]market_live!E107)</f>
        <v>471.5</v>
      </c>
      <c r="F107" s="9">
        <f>IF([2]market_live!F107="","",[2]market_live!F107)</f>
        <v>468.3</v>
      </c>
      <c r="G107" s="9">
        <f>IF([2]market_live!G107="","",[2]market_live!G107)</f>
        <v>-3.2</v>
      </c>
      <c r="H107" s="9">
        <f>IF([2]market_live!H107="","",[2]market_live!H107)</f>
        <v>-0.68</v>
      </c>
      <c r="I107" s="9" t="str">
        <f>IF([2]market_live!I107="","",[2]market_live!I107)</f>
        <v>32,96,407</v>
      </c>
      <c r="J107" s="9">
        <f>IF([2]market_live!J107="","",[2]market_live!J107)</f>
        <v>155.38</v>
      </c>
      <c r="K107" s="9">
        <f>IF([2]market_live!K107="","",[2]market_live!K107)</f>
        <v>499.7</v>
      </c>
      <c r="L107" s="9">
        <f>IF([2]market_live!L107="","",[2]market_live!L107)</f>
        <v>329.1</v>
      </c>
      <c r="M107" s="9">
        <f>IF([2]market_live!M107="","",[2]market_live!M107)</f>
        <v>4.55</v>
      </c>
      <c r="N107" s="9">
        <f>IF([2]market_live!N107="","",[2]market_live!N107)</f>
        <v>41.95</v>
      </c>
      <c r="O107" s="9" t="str">
        <f t="shared" si="10"/>
        <v/>
      </c>
      <c r="P107" s="9">
        <f t="shared" si="11"/>
        <v>-0.68</v>
      </c>
      <c r="Q107" s="9" t="str">
        <f t="shared" si="12"/>
        <v/>
      </c>
      <c r="R107" s="9">
        <f t="shared" si="13"/>
        <v>3296407</v>
      </c>
      <c r="S107" s="9" t="str">
        <f t="shared" si="14"/>
        <v/>
      </c>
      <c r="T107" s="9" t="str">
        <f t="shared" si="15"/>
        <v/>
      </c>
      <c r="U107" s="9" t="str">
        <f t="shared" si="16"/>
        <v/>
      </c>
      <c r="V107" s="9" t="str">
        <f t="shared" si="17"/>
        <v>SOR16</v>
      </c>
      <c r="W107" s="11" t="str">
        <f t="shared" si="18"/>
        <v/>
      </c>
      <c r="X107" s="11" t="str">
        <f t="shared" si="19"/>
        <v>SOR16</v>
      </c>
    </row>
    <row r="108" spans="1:24" x14ac:dyDescent="0.25">
      <c r="A108" s="9" t="str">
        <f>IF([2]market_live!A108="","",[2]market_live!A108)</f>
        <v>RELIANCE</v>
      </c>
      <c r="B108" s="9">
        <f>IF([2]market_live!B108="","",[2]market_live!B108)</f>
        <v>2730</v>
      </c>
      <c r="C108" s="9">
        <f>IF([2]market_live!C108="","",[2]market_live!C108)</f>
        <v>2766.95</v>
      </c>
      <c r="D108" s="9">
        <f>IF([2]market_live!D108="","",[2]market_live!D108)</f>
        <v>2700</v>
      </c>
      <c r="E108" s="9">
        <f>IF([2]market_live!E108="","",[2]market_live!E108)</f>
        <v>2734.9</v>
      </c>
      <c r="F108" s="9">
        <f>IF([2]market_live!F108="","",[2]market_live!F108)</f>
        <v>2716</v>
      </c>
      <c r="G108" s="9">
        <f>IF([2]market_live!G108="","",[2]market_live!G108)</f>
        <v>-18.899999999999999</v>
      </c>
      <c r="H108" s="9">
        <f>IF([2]market_live!H108="","",[2]market_live!H108)</f>
        <v>-0.69</v>
      </c>
      <c r="I108" s="9" t="str">
        <f>IF([2]market_live!I108="","",[2]market_live!I108)</f>
        <v>36,41,697</v>
      </c>
      <c r="J108" s="9">
        <f>IF([2]market_live!J108="","",[2]market_live!J108)</f>
        <v>995.71</v>
      </c>
      <c r="K108" s="9">
        <f>IF([2]market_live!K108="","",[2]market_live!K108)</f>
        <v>2856</v>
      </c>
      <c r="L108" s="9">
        <f>IF([2]market_live!L108="","",[2]market_live!L108)</f>
        <v>2180</v>
      </c>
      <c r="M108" s="9">
        <f>IF([2]market_live!M108="","",[2]market_live!M108)</f>
        <v>8.2200000000000006</v>
      </c>
      <c r="N108" s="9">
        <f>IF([2]market_live!N108="","",[2]market_live!N108)</f>
        <v>10.63</v>
      </c>
      <c r="O108" s="9" t="str">
        <f t="shared" si="10"/>
        <v/>
      </c>
      <c r="P108" s="9">
        <f t="shared" si="11"/>
        <v>-0.69</v>
      </c>
      <c r="Q108" s="9" t="str">
        <f t="shared" si="12"/>
        <v/>
      </c>
      <c r="R108" s="9">
        <f t="shared" si="13"/>
        <v>3641697</v>
      </c>
      <c r="S108" s="9" t="str">
        <f t="shared" si="14"/>
        <v/>
      </c>
      <c r="T108" s="9" t="str">
        <f t="shared" si="15"/>
        <v/>
      </c>
      <c r="U108" s="9" t="str">
        <f t="shared" si="16"/>
        <v/>
      </c>
      <c r="V108" s="9" t="str">
        <f t="shared" si="17"/>
        <v>SOR15</v>
      </c>
      <c r="W108" s="11" t="str">
        <f t="shared" si="18"/>
        <v/>
      </c>
      <c r="X108" s="11" t="str">
        <f t="shared" si="19"/>
        <v>SOR15</v>
      </c>
    </row>
    <row r="109" spans="1:24" x14ac:dyDescent="0.25">
      <c r="A109" s="9" t="str">
        <f>IF([2]market_live!A109="","",[2]market_live!A109)</f>
        <v>TATAPOWER</v>
      </c>
      <c r="B109" s="9">
        <f>IF([2]market_live!B109="","",[2]market_live!B109)</f>
        <v>350</v>
      </c>
      <c r="C109" s="9">
        <f>IF([2]market_live!C109="","",[2]market_live!C109)</f>
        <v>351.8</v>
      </c>
      <c r="D109" s="9">
        <f>IF([2]market_live!D109="","",[2]market_live!D109)</f>
        <v>345</v>
      </c>
      <c r="E109" s="9">
        <f>IF([2]market_live!E109="","",[2]market_live!E109)</f>
        <v>348.65</v>
      </c>
      <c r="F109" s="9">
        <f>IF([2]market_live!F109="","",[2]market_live!F109)</f>
        <v>346.2</v>
      </c>
      <c r="G109" s="9">
        <f>IF([2]market_live!G109="","",[2]market_live!G109)</f>
        <v>-2.4500000000000002</v>
      </c>
      <c r="H109" s="9">
        <f>IF([2]market_live!H109="","",[2]market_live!H109)</f>
        <v>-0.7</v>
      </c>
      <c r="I109" s="9" t="str">
        <f>IF([2]market_live!I109="","",[2]market_live!I109)</f>
        <v>56,31,401</v>
      </c>
      <c r="J109" s="9">
        <f>IF([2]market_live!J109="","",[2]market_live!J109)</f>
        <v>195.93</v>
      </c>
      <c r="K109" s="9">
        <f>IF([2]market_live!K109="","",[2]market_live!K109)</f>
        <v>361.85</v>
      </c>
      <c r="L109" s="9">
        <f>IF([2]market_live!L109="","",[2]market_live!L109)</f>
        <v>182.35</v>
      </c>
      <c r="M109" s="9">
        <f>IF([2]market_live!M109="","",[2]market_live!M109)</f>
        <v>8.9</v>
      </c>
      <c r="N109" s="9">
        <f>IF([2]market_live!N109="","",[2]market_live!N109)</f>
        <v>69.819999999999993</v>
      </c>
      <c r="O109" s="9" t="str">
        <f t="shared" si="10"/>
        <v/>
      </c>
      <c r="P109" s="9">
        <f t="shared" si="11"/>
        <v>-0.7</v>
      </c>
      <c r="Q109" s="9" t="str">
        <f t="shared" si="12"/>
        <v/>
      </c>
      <c r="R109" s="9">
        <f t="shared" si="13"/>
        <v>5631401</v>
      </c>
      <c r="S109" s="9" t="str">
        <f t="shared" si="14"/>
        <v/>
      </c>
      <c r="T109" s="9" t="str">
        <f t="shared" si="15"/>
        <v/>
      </c>
      <c r="U109" s="9" t="str">
        <f t="shared" si="16"/>
        <v/>
      </c>
      <c r="V109" s="9" t="str">
        <f t="shared" si="17"/>
        <v>SOR12</v>
      </c>
      <c r="W109" s="11" t="str">
        <f t="shared" si="18"/>
        <v/>
      </c>
      <c r="X109" s="11" t="str">
        <f t="shared" si="19"/>
        <v>SOR12</v>
      </c>
    </row>
    <row r="110" spans="1:24" x14ac:dyDescent="0.25">
      <c r="A110" s="9" t="str">
        <f>IF([2]market_live!A110="","",[2]market_live!A110)</f>
        <v>TRENT</v>
      </c>
      <c r="B110" s="9">
        <f>IF([2]market_live!B110="","",[2]market_live!B110)</f>
        <v>3229</v>
      </c>
      <c r="C110" s="9">
        <f>IF([2]market_live!C110="","",[2]market_live!C110)</f>
        <v>3252.6</v>
      </c>
      <c r="D110" s="9">
        <f>IF([2]market_live!D110="","",[2]market_live!D110)</f>
        <v>3187</v>
      </c>
      <c r="E110" s="9">
        <f>IF([2]market_live!E110="","",[2]market_live!E110)</f>
        <v>3210.05</v>
      </c>
      <c r="F110" s="9">
        <f>IF([2]market_live!F110="","",[2]market_live!F110)</f>
        <v>3187</v>
      </c>
      <c r="G110" s="9">
        <f>IF([2]market_live!G110="","",[2]market_live!G110)</f>
        <v>-23.05</v>
      </c>
      <c r="H110" s="9">
        <f>IF([2]market_live!H110="","",[2]market_live!H110)</f>
        <v>-0.72</v>
      </c>
      <c r="I110" s="9" t="str">
        <f>IF([2]market_live!I110="","",[2]market_live!I110)</f>
        <v>1,96,720</v>
      </c>
      <c r="J110" s="9">
        <f>IF([2]market_live!J110="","",[2]market_live!J110)</f>
        <v>63.28</v>
      </c>
      <c r="K110" s="9">
        <f>IF([2]market_live!K110="","",[2]market_live!K110)</f>
        <v>3252.6</v>
      </c>
      <c r="L110" s="9">
        <f>IF([2]market_live!L110="","",[2]market_live!L110)</f>
        <v>1155</v>
      </c>
      <c r="M110" s="9">
        <f>IF([2]market_live!M110="","",[2]market_live!M110)</f>
        <v>8.85</v>
      </c>
      <c r="N110" s="9">
        <f>IF([2]market_live!N110="","",[2]market_live!N110)</f>
        <v>167.88</v>
      </c>
      <c r="O110" s="9" t="str">
        <f t="shared" si="10"/>
        <v/>
      </c>
      <c r="P110" s="9">
        <f t="shared" si="11"/>
        <v>-0.72</v>
      </c>
      <c r="Q110" s="9" t="str">
        <f t="shared" si="12"/>
        <v/>
      </c>
      <c r="R110" s="9">
        <f t="shared" si="13"/>
        <v>196720</v>
      </c>
      <c r="S110" s="9" t="str">
        <f t="shared" si="14"/>
        <v/>
      </c>
      <c r="T110" s="9" t="str">
        <f t="shared" si="15"/>
        <v/>
      </c>
      <c r="U110" s="9" t="str">
        <f t="shared" si="16"/>
        <v/>
      </c>
      <c r="V110" s="9" t="str">
        <f t="shared" si="17"/>
        <v/>
      </c>
      <c r="W110" s="11" t="str">
        <f t="shared" si="18"/>
        <v/>
      </c>
      <c r="X110" s="11" t="str">
        <f t="shared" si="19"/>
        <v/>
      </c>
    </row>
    <row r="111" spans="1:24" x14ac:dyDescent="0.25">
      <c r="A111" s="9" t="str">
        <f>IF([2]market_live!A111="","",[2]market_live!A111)</f>
        <v>ASIANPAINT</v>
      </c>
      <c r="B111" s="9">
        <f>IF([2]market_live!B111="","",[2]market_live!B111)</f>
        <v>3179.9</v>
      </c>
      <c r="C111" s="9">
        <f>IF([2]market_live!C111="","",[2]market_live!C111)</f>
        <v>3189.2</v>
      </c>
      <c r="D111" s="9">
        <f>IF([2]market_live!D111="","",[2]market_live!D111)</f>
        <v>3130.35</v>
      </c>
      <c r="E111" s="9">
        <f>IF([2]market_live!E111="","",[2]market_live!E111)</f>
        <v>3165.85</v>
      </c>
      <c r="F111" s="9">
        <f>IF([2]market_live!F111="","",[2]market_live!F111)</f>
        <v>3142.85</v>
      </c>
      <c r="G111" s="9">
        <f>IF([2]market_live!G111="","",[2]market_live!G111)</f>
        <v>-23</v>
      </c>
      <c r="H111" s="9">
        <f>IF([2]market_live!H111="","",[2]market_live!H111)</f>
        <v>-0.73</v>
      </c>
      <c r="I111" s="9" t="str">
        <f>IF([2]market_live!I111="","",[2]market_live!I111)</f>
        <v>2,75,937</v>
      </c>
      <c r="J111" s="9">
        <f>IF([2]market_live!J111="","",[2]market_live!J111)</f>
        <v>87.1</v>
      </c>
      <c r="K111" s="9">
        <f>IF([2]market_live!K111="","",[2]market_live!K111)</f>
        <v>3568</v>
      </c>
      <c r="L111" s="9">
        <f>IF([2]market_live!L111="","",[2]market_live!L111)</f>
        <v>2685.85</v>
      </c>
      <c r="M111" s="9">
        <f>IF([2]market_live!M111="","",[2]market_live!M111)</f>
        <v>-3.98</v>
      </c>
      <c r="N111" s="9">
        <f>IF([2]market_live!N111="","",[2]market_live!N111)</f>
        <v>10.46</v>
      </c>
      <c r="O111" s="9" t="str">
        <f t="shared" si="10"/>
        <v/>
      </c>
      <c r="P111" s="9">
        <f t="shared" si="11"/>
        <v>-0.73</v>
      </c>
      <c r="Q111" s="9" t="str">
        <f t="shared" si="12"/>
        <v/>
      </c>
      <c r="R111" s="9">
        <f t="shared" si="13"/>
        <v>275937</v>
      </c>
      <c r="S111" s="9" t="str">
        <f t="shared" si="14"/>
        <v/>
      </c>
      <c r="T111" s="9" t="str">
        <f t="shared" si="15"/>
        <v/>
      </c>
      <c r="U111" s="9" t="str">
        <f t="shared" si="16"/>
        <v/>
      </c>
      <c r="V111" s="9" t="str">
        <f t="shared" si="17"/>
        <v/>
      </c>
      <c r="W111" s="11" t="str">
        <f t="shared" si="18"/>
        <v/>
      </c>
      <c r="X111" s="11" t="str">
        <f t="shared" si="19"/>
        <v/>
      </c>
    </row>
    <row r="112" spans="1:24" x14ac:dyDescent="0.25">
      <c r="A112" s="9" t="str">
        <f>IF([2]market_live!A112="","",[2]market_live!A112)</f>
        <v>BATAINDIA</v>
      </c>
      <c r="B112" s="9">
        <f>IF([2]market_live!B112="","",[2]market_live!B112)</f>
        <v>1531.4</v>
      </c>
      <c r="C112" s="9">
        <f>IF([2]market_live!C112="","",[2]market_live!C112)</f>
        <v>1531.8</v>
      </c>
      <c r="D112" s="9">
        <f>IF([2]market_live!D112="","",[2]market_live!D112)</f>
        <v>1502</v>
      </c>
      <c r="E112" s="9">
        <f>IF([2]market_live!E112="","",[2]market_live!E112)</f>
        <v>1515.8</v>
      </c>
      <c r="F112" s="9">
        <f>IF([2]market_live!F112="","",[2]market_live!F112)</f>
        <v>1504.75</v>
      </c>
      <c r="G112" s="9">
        <f>IF([2]market_live!G112="","",[2]market_live!G112)</f>
        <v>-11.05</v>
      </c>
      <c r="H112" s="9">
        <f>IF([2]market_live!H112="","",[2]market_live!H112)</f>
        <v>-0.73</v>
      </c>
      <c r="I112" s="9" t="str">
        <f>IF([2]market_live!I112="","",[2]market_live!I112)</f>
        <v>1,20,444</v>
      </c>
      <c r="J112" s="9">
        <f>IF([2]market_live!J112="","",[2]market_live!J112)</f>
        <v>18.25</v>
      </c>
      <c r="K112" s="9">
        <f>IF([2]market_live!K112="","",[2]market_live!K112)</f>
        <v>1771.45</v>
      </c>
      <c r="L112" s="9">
        <f>IF([2]market_live!L112="","",[2]market_live!L112)</f>
        <v>1381.05</v>
      </c>
      <c r="M112" s="9">
        <f>IF([2]market_live!M112="","",[2]market_live!M112)</f>
        <v>-7.19</v>
      </c>
      <c r="N112" s="9">
        <f>IF([2]market_live!N112="","",[2]market_live!N112)</f>
        <v>-4.41</v>
      </c>
      <c r="O112" s="9" t="str">
        <f t="shared" si="10"/>
        <v/>
      </c>
      <c r="P112" s="9">
        <f t="shared" si="11"/>
        <v>-0.73</v>
      </c>
      <c r="Q112" s="9" t="str">
        <f t="shared" si="12"/>
        <v/>
      </c>
      <c r="R112" s="9">
        <f t="shared" si="13"/>
        <v>120444</v>
      </c>
      <c r="S112" s="9" t="str">
        <f t="shared" si="14"/>
        <v/>
      </c>
      <c r="T112" s="9" t="str">
        <f t="shared" si="15"/>
        <v/>
      </c>
      <c r="U112" s="9" t="str">
        <f t="shared" si="16"/>
        <v/>
      </c>
      <c r="V112" s="9" t="str">
        <f t="shared" si="17"/>
        <v/>
      </c>
      <c r="W112" s="11" t="str">
        <f t="shared" si="18"/>
        <v/>
      </c>
      <c r="X112" s="11" t="str">
        <f t="shared" si="19"/>
        <v/>
      </c>
    </row>
    <row r="113" spans="1:24" x14ac:dyDescent="0.25">
      <c r="A113" s="9" t="str">
        <f>IF([2]market_live!A113="","",[2]market_live!A113)</f>
        <v>BAJAJ-AUTO</v>
      </c>
      <c r="B113" s="9">
        <f>IF([2]market_live!B113="","",[2]market_live!B113)</f>
        <v>7170</v>
      </c>
      <c r="C113" s="9">
        <f>IF([2]market_live!C113="","",[2]market_live!C113)</f>
        <v>7189</v>
      </c>
      <c r="D113" s="9">
        <f>IF([2]market_live!D113="","",[2]market_live!D113)</f>
        <v>7050</v>
      </c>
      <c r="E113" s="9">
        <f>IF([2]market_live!E113="","",[2]market_live!E113)</f>
        <v>7136.55</v>
      </c>
      <c r="F113" s="9">
        <f>IF([2]market_live!F113="","",[2]market_live!F113)</f>
        <v>7084</v>
      </c>
      <c r="G113" s="9">
        <f>IF([2]market_live!G113="","",[2]market_live!G113)</f>
        <v>-52.55</v>
      </c>
      <c r="H113" s="9">
        <f>IF([2]market_live!H113="","",[2]market_live!H113)</f>
        <v>-0.74</v>
      </c>
      <c r="I113" s="9">
        <f>IF([2]market_live!I113="","",[2]market_live!I113)</f>
        <v>91479</v>
      </c>
      <c r="J113" s="9">
        <f>IF([2]market_live!J113="","",[2]market_live!J113)</f>
        <v>65.239999999999995</v>
      </c>
      <c r="K113" s="9">
        <f>IF([2]market_live!K113="","",[2]market_live!K113)</f>
        <v>7419</v>
      </c>
      <c r="L113" s="9">
        <f>IF([2]market_live!L113="","",[2]market_live!L113)</f>
        <v>3551.25</v>
      </c>
      <c r="M113" s="9">
        <f>IF([2]market_live!M113="","",[2]market_live!M113)</f>
        <v>12.13</v>
      </c>
      <c r="N113" s="9">
        <f>IF([2]market_live!N113="","",[2]market_live!N113)</f>
        <v>99.57</v>
      </c>
      <c r="O113" s="9" t="str">
        <f t="shared" si="10"/>
        <v/>
      </c>
      <c r="P113" s="9">
        <f t="shared" si="11"/>
        <v>-0.74</v>
      </c>
      <c r="Q113" s="9" t="str">
        <f t="shared" si="12"/>
        <v/>
      </c>
      <c r="R113" s="9">
        <f t="shared" si="13"/>
        <v>91479</v>
      </c>
      <c r="S113" s="9" t="str">
        <f t="shared" si="14"/>
        <v/>
      </c>
      <c r="T113" s="9" t="str">
        <f t="shared" si="15"/>
        <v/>
      </c>
      <c r="U113" s="9" t="str">
        <f t="shared" si="16"/>
        <v/>
      </c>
      <c r="V113" s="9" t="str">
        <f t="shared" si="17"/>
        <v/>
      </c>
      <c r="W113" s="11" t="str">
        <f t="shared" si="18"/>
        <v/>
      </c>
      <c r="X113" s="11" t="str">
        <f t="shared" si="19"/>
        <v/>
      </c>
    </row>
    <row r="114" spans="1:24" x14ac:dyDescent="0.25">
      <c r="A114" s="9" t="str">
        <f>IF([2]market_live!A114="","",[2]market_live!A114)</f>
        <v>BIOCON</v>
      </c>
      <c r="B114" s="9">
        <f>IF([2]market_live!B114="","",[2]market_live!B114)</f>
        <v>277</v>
      </c>
      <c r="C114" s="9">
        <f>IF([2]market_live!C114="","",[2]market_live!C114)</f>
        <v>278.75</v>
      </c>
      <c r="D114" s="9">
        <f>IF([2]market_live!D114="","",[2]market_live!D114)</f>
        <v>271.5</v>
      </c>
      <c r="E114" s="9">
        <f>IF([2]market_live!E114="","",[2]market_live!E114)</f>
        <v>276.10000000000002</v>
      </c>
      <c r="F114" s="9">
        <f>IF([2]market_live!F114="","",[2]market_live!F114)</f>
        <v>274</v>
      </c>
      <c r="G114" s="9">
        <f>IF([2]market_live!G114="","",[2]market_live!G114)</f>
        <v>-2.1</v>
      </c>
      <c r="H114" s="9">
        <f>IF([2]market_live!H114="","",[2]market_live!H114)</f>
        <v>-0.76</v>
      </c>
      <c r="I114" s="9" t="str">
        <f>IF([2]market_live!I114="","",[2]market_live!I114)</f>
        <v>22,87,845</v>
      </c>
      <c r="J114" s="9">
        <f>IF([2]market_live!J114="","",[2]market_live!J114)</f>
        <v>63.03</v>
      </c>
      <c r="K114" s="9">
        <f>IF([2]market_live!K114="","",[2]market_live!K114)</f>
        <v>294.5</v>
      </c>
      <c r="L114" s="9">
        <f>IF([2]market_live!L114="","",[2]market_live!L114)</f>
        <v>191.55</v>
      </c>
      <c r="M114" s="9">
        <f>IF([2]market_live!M114="","",[2]market_live!M114)</f>
        <v>13.81</v>
      </c>
      <c r="N114" s="9">
        <f>IF([2]market_live!N114="","",[2]market_live!N114)</f>
        <v>10.79</v>
      </c>
      <c r="O114" s="9" t="str">
        <f t="shared" si="10"/>
        <v/>
      </c>
      <c r="P114" s="9">
        <f t="shared" si="11"/>
        <v>-0.76</v>
      </c>
      <c r="Q114" s="9" t="str">
        <f t="shared" si="12"/>
        <v/>
      </c>
      <c r="R114" s="9">
        <f t="shared" si="13"/>
        <v>2287845</v>
      </c>
      <c r="S114" s="9" t="str">
        <f t="shared" si="14"/>
        <v/>
      </c>
      <c r="T114" s="9" t="str">
        <f t="shared" si="15"/>
        <v/>
      </c>
      <c r="U114" s="9" t="str">
        <f t="shared" si="16"/>
        <v/>
      </c>
      <c r="V114" s="9" t="str">
        <f t="shared" si="17"/>
        <v>SOR23</v>
      </c>
      <c r="W114" s="11" t="str">
        <f t="shared" si="18"/>
        <v/>
      </c>
      <c r="X114" s="11" t="str">
        <f t="shared" si="19"/>
        <v>SOR23</v>
      </c>
    </row>
    <row r="115" spans="1:24" x14ac:dyDescent="0.25">
      <c r="A115" s="9" t="str">
        <f>IF([2]market_live!A115="","",[2]market_live!A115)</f>
        <v>L&amp;TFH</v>
      </c>
      <c r="B115" s="9">
        <f>IF([2]market_live!B115="","",[2]market_live!B115)</f>
        <v>169.2</v>
      </c>
      <c r="C115" s="9">
        <f>IF([2]market_live!C115="","",[2]market_live!C115)</f>
        <v>169.8</v>
      </c>
      <c r="D115" s="9">
        <f>IF([2]market_live!D115="","",[2]market_live!D115)</f>
        <v>166.65</v>
      </c>
      <c r="E115" s="9">
        <f>IF([2]market_live!E115="","",[2]market_live!E115)</f>
        <v>168.3</v>
      </c>
      <c r="F115" s="9">
        <f>IF([2]market_live!F115="","",[2]market_live!F115)</f>
        <v>167</v>
      </c>
      <c r="G115" s="9">
        <f>IF([2]market_live!G115="","",[2]market_live!G115)</f>
        <v>-1.3</v>
      </c>
      <c r="H115" s="9">
        <f>IF([2]market_live!H115="","",[2]market_live!H115)</f>
        <v>-0.77</v>
      </c>
      <c r="I115" s="9" t="str">
        <f>IF([2]market_live!I115="","",[2]market_live!I115)</f>
        <v>22,09,825</v>
      </c>
      <c r="J115" s="9">
        <f>IF([2]market_live!J115="","",[2]market_live!J115)</f>
        <v>37.04</v>
      </c>
      <c r="K115" s="9">
        <f>IF([2]market_live!K115="","",[2]market_live!K115)</f>
        <v>174.95</v>
      </c>
      <c r="L115" s="9">
        <f>IF([2]market_live!L115="","",[2]market_live!L115)</f>
        <v>78.95</v>
      </c>
      <c r="M115" s="9">
        <f>IF([2]market_live!M115="","",[2]market_live!M115)</f>
        <v>12.13</v>
      </c>
      <c r="N115" s="9">
        <f>IF([2]market_live!N115="","",[2]market_live!N115)</f>
        <v>75.59</v>
      </c>
      <c r="O115" s="9" t="str">
        <f t="shared" si="10"/>
        <v/>
      </c>
      <c r="P115" s="9">
        <f t="shared" si="11"/>
        <v>-0.77</v>
      </c>
      <c r="Q115" s="9" t="str">
        <f t="shared" si="12"/>
        <v/>
      </c>
      <c r="R115" s="9">
        <f t="shared" si="13"/>
        <v>2209825</v>
      </c>
      <c r="S115" s="9" t="str">
        <f t="shared" si="14"/>
        <v/>
      </c>
      <c r="T115" s="9" t="str">
        <f t="shared" si="15"/>
        <v/>
      </c>
      <c r="U115" s="9" t="str">
        <f t="shared" si="16"/>
        <v/>
      </c>
      <c r="V115" s="9" t="str">
        <f t="shared" si="17"/>
        <v>SOR25</v>
      </c>
      <c r="W115" s="11" t="str">
        <f t="shared" si="18"/>
        <v/>
      </c>
      <c r="X115" s="11" t="str">
        <f t="shared" si="19"/>
        <v>SOR25</v>
      </c>
    </row>
    <row r="116" spans="1:24" x14ac:dyDescent="0.25">
      <c r="A116" s="9" t="str">
        <f>IF([2]market_live!A116="","",[2]market_live!A116)</f>
        <v>GNFC</v>
      </c>
      <c r="B116" s="9">
        <f>IF([2]market_live!B116="","",[2]market_live!B116)</f>
        <v>746</v>
      </c>
      <c r="C116" s="9">
        <f>IF([2]market_live!C116="","",[2]market_live!C116)</f>
        <v>764</v>
      </c>
      <c r="D116" s="9">
        <f>IF([2]market_live!D116="","",[2]market_live!D116)</f>
        <v>738.9</v>
      </c>
      <c r="E116" s="9">
        <f>IF([2]market_live!E116="","",[2]market_live!E116)</f>
        <v>745.35</v>
      </c>
      <c r="F116" s="9">
        <f>IF([2]market_live!F116="","",[2]market_live!F116)</f>
        <v>739.5</v>
      </c>
      <c r="G116" s="9">
        <f>IF([2]market_live!G116="","",[2]market_live!G116)</f>
        <v>-5.85</v>
      </c>
      <c r="H116" s="9">
        <f>IF([2]market_live!H116="","",[2]market_live!H116)</f>
        <v>-0.78</v>
      </c>
      <c r="I116" s="9" t="str">
        <f>IF([2]market_live!I116="","",[2]market_live!I116)</f>
        <v>12,84,653</v>
      </c>
      <c r="J116" s="9">
        <f>IF([2]market_live!J116="","",[2]market_live!J116)</f>
        <v>96.72</v>
      </c>
      <c r="K116" s="9">
        <f>IF([2]market_live!K116="","",[2]market_live!K116)</f>
        <v>814.9</v>
      </c>
      <c r="L116" s="9">
        <f>IF([2]market_live!L116="","",[2]market_live!L116)</f>
        <v>484.45</v>
      </c>
      <c r="M116" s="9">
        <f>IF([2]market_live!M116="","",[2]market_live!M116)</f>
        <v>5.04</v>
      </c>
      <c r="N116" s="9">
        <f>IF([2]market_live!N116="","",[2]market_live!N116)</f>
        <v>32.64</v>
      </c>
      <c r="O116" s="9" t="str">
        <f t="shared" si="10"/>
        <v/>
      </c>
      <c r="P116" s="9">
        <f t="shared" si="11"/>
        <v>-0.78</v>
      </c>
      <c r="Q116" s="9" t="str">
        <f t="shared" si="12"/>
        <v/>
      </c>
      <c r="R116" s="9">
        <f t="shared" si="13"/>
        <v>1284653</v>
      </c>
      <c r="S116" s="9" t="str">
        <f t="shared" si="14"/>
        <v/>
      </c>
      <c r="T116" s="9" t="str">
        <f t="shared" si="15"/>
        <v/>
      </c>
      <c r="U116" s="9" t="str">
        <f t="shared" si="16"/>
        <v/>
      </c>
      <c r="V116" s="9" t="str">
        <f t="shared" si="17"/>
        <v>SOR29</v>
      </c>
      <c r="W116" s="11" t="str">
        <f t="shared" si="18"/>
        <v/>
      </c>
      <c r="X116" s="11" t="str">
        <f t="shared" si="19"/>
        <v>SOR29</v>
      </c>
    </row>
    <row r="117" spans="1:24" x14ac:dyDescent="0.25">
      <c r="A117" s="9" t="str">
        <f>IF([2]market_live!A117="","",[2]market_live!A117)</f>
        <v>INDIACEM</v>
      </c>
      <c r="B117" s="9">
        <f>IF([2]market_live!B117="","",[2]market_live!B117)</f>
        <v>254.4</v>
      </c>
      <c r="C117" s="9">
        <f>IF([2]market_live!C117="","",[2]market_live!C117)</f>
        <v>254.95</v>
      </c>
      <c r="D117" s="9">
        <f>IF([2]market_live!D117="","",[2]market_live!D117)</f>
        <v>248.65</v>
      </c>
      <c r="E117" s="9">
        <f>IF([2]market_live!E117="","",[2]market_live!E117)</f>
        <v>253.1</v>
      </c>
      <c r="F117" s="9">
        <f>IF([2]market_live!F117="","",[2]market_live!F117)</f>
        <v>251.1</v>
      </c>
      <c r="G117" s="9">
        <f>IF([2]market_live!G117="","",[2]market_live!G117)</f>
        <v>-2</v>
      </c>
      <c r="H117" s="9">
        <f>IF([2]market_live!H117="","",[2]market_live!H117)</f>
        <v>-0.79</v>
      </c>
      <c r="I117" s="9" t="str">
        <f>IF([2]market_live!I117="","",[2]market_live!I117)</f>
        <v>18,48,883</v>
      </c>
      <c r="J117" s="9">
        <f>IF([2]market_live!J117="","",[2]market_live!J117)</f>
        <v>46.66</v>
      </c>
      <c r="K117" s="9">
        <f>IF([2]market_live!K117="","",[2]market_live!K117)</f>
        <v>277</v>
      </c>
      <c r="L117" s="9">
        <f>IF([2]market_live!L117="","",[2]market_live!L117)</f>
        <v>167.2</v>
      </c>
      <c r="M117" s="9">
        <f>IF([2]market_live!M117="","",[2]market_live!M117)</f>
        <v>1.99</v>
      </c>
      <c r="N117" s="9">
        <f>IF([2]market_live!N117="","",[2]market_live!N117)</f>
        <v>17.260000000000002</v>
      </c>
      <c r="O117" s="9" t="str">
        <f t="shared" si="10"/>
        <v/>
      </c>
      <c r="P117" s="9">
        <f t="shared" si="11"/>
        <v>-0.79</v>
      </c>
      <c r="Q117" s="9" t="str">
        <f t="shared" si="12"/>
        <v/>
      </c>
      <c r="R117" s="9">
        <f t="shared" si="13"/>
        <v>1848883</v>
      </c>
      <c r="S117" s="9" t="str">
        <f t="shared" si="14"/>
        <v/>
      </c>
      <c r="T117" s="9" t="str">
        <f t="shared" si="15"/>
        <v/>
      </c>
      <c r="U117" s="9" t="str">
        <f t="shared" si="16"/>
        <v/>
      </c>
      <c r="V117" s="9" t="str">
        <f t="shared" si="17"/>
        <v>SOR27</v>
      </c>
      <c r="W117" s="11" t="str">
        <f t="shared" si="18"/>
        <v/>
      </c>
      <c r="X117" s="11" t="str">
        <f t="shared" si="19"/>
        <v>SOR27</v>
      </c>
    </row>
    <row r="118" spans="1:24" x14ac:dyDescent="0.25">
      <c r="A118" s="9" t="str">
        <f>IF([2]market_live!A118="","",[2]market_live!A118)</f>
        <v>DABUR</v>
      </c>
      <c r="B118" s="9">
        <f>IF([2]market_live!B118="","",[2]market_live!B118)</f>
        <v>543</v>
      </c>
      <c r="C118" s="9">
        <f>IF([2]market_live!C118="","",[2]market_live!C118)</f>
        <v>545.25</v>
      </c>
      <c r="D118" s="9">
        <f>IF([2]market_live!D118="","",[2]market_live!D118)</f>
        <v>535.65</v>
      </c>
      <c r="E118" s="9">
        <f>IF([2]market_live!E118="","",[2]market_live!E118)</f>
        <v>542.29999999999995</v>
      </c>
      <c r="F118" s="9">
        <f>IF([2]market_live!F118="","",[2]market_live!F118)</f>
        <v>538</v>
      </c>
      <c r="G118" s="9">
        <f>IF([2]market_live!G118="","",[2]market_live!G118)</f>
        <v>-4.3</v>
      </c>
      <c r="H118" s="9">
        <f>IF([2]market_live!H118="","",[2]market_live!H118)</f>
        <v>-0.79</v>
      </c>
      <c r="I118" s="9" t="str">
        <f>IF([2]market_live!I118="","",[2]market_live!I118)</f>
        <v>4,58,895</v>
      </c>
      <c r="J118" s="9">
        <f>IF([2]market_live!J118="","",[2]market_live!J118)</f>
        <v>24.75</v>
      </c>
      <c r="K118" s="9">
        <f>IF([2]market_live!K118="","",[2]market_live!K118)</f>
        <v>597.1</v>
      </c>
      <c r="L118" s="9">
        <f>IF([2]market_live!L118="","",[2]market_live!L118)</f>
        <v>503.65</v>
      </c>
      <c r="M118" s="9">
        <f>IF([2]market_live!M118="","",[2]market_live!M118)</f>
        <v>1.37</v>
      </c>
      <c r="N118" s="9">
        <f>IF([2]market_live!N118="","",[2]market_live!N118)</f>
        <v>-2.2799999999999998</v>
      </c>
      <c r="O118" s="9" t="str">
        <f t="shared" si="10"/>
        <v/>
      </c>
      <c r="P118" s="9">
        <f t="shared" si="11"/>
        <v>-0.79</v>
      </c>
      <c r="Q118" s="9" t="str">
        <f t="shared" si="12"/>
        <v/>
      </c>
      <c r="R118" s="9">
        <f t="shared" si="13"/>
        <v>458895</v>
      </c>
      <c r="S118" s="9" t="str">
        <f t="shared" si="14"/>
        <v/>
      </c>
      <c r="T118" s="9" t="str">
        <f t="shared" si="15"/>
        <v/>
      </c>
      <c r="U118" s="9" t="str">
        <f t="shared" si="16"/>
        <v/>
      </c>
      <c r="V118" s="9" t="str">
        <f t="shared" si="17"/>
        <v/>
      </c>
      <c r="W118" s="11" t="str">
        <f t="shared" si="18"/>
        <v/>
      </c>
      <c r="X118" s="11" t="str">
        <f t="shared" si="19"/>
        <v/>
      </c>
    </row>
    <row r="119" spans="1:24" x14ac:dyDescent="0.25">
      <c r="A119" s="9" t="str">
        <f>IF([2]market_live!A119="","",[2]market_live!A119)</f>
        <v>SRF</v>
      </c>
      <c r="B119" s="9">
        <f>IF([2]market_live!B119="","",[2]market_live!B119)</f>
        <v>2315</v>
      </c>
      <c r="C119" s="9">
        <f>IF([2]market_live!C119="","",[2]market_live!C119)</f>
        <v>2334.85</v>
      </c>
      <c r="D119" s="9">
        <f>IF([2]market_live!D119="","",[2]market_live!D119)</f>
        <v>2287</v>
      </c>
      <c r="E119" s="9">
        <f>IF([2]market_live!E119="","",[2]market_live!E119)</f>
        <v>2309</v>
      </c>
      <c r="F119" s="9">
        <f>IF([2]market_live!F119="","",[2]market_live!F119)</f>
        <v>2290.5</v>
      </c>
      <c r="G119" s="9">
        <f>IF([2]market_live!G119="","",[2]market_live!G119)</f>
        <v>-18.5</v>
      </c>
      <c r="H119" s="9">
        <f>IF([2]market_live!H119="","",[2]market_live!H119)</f>
        <v>-0.8</v>
      </c>
      <c r="I119" s="9" t="str">
        <f>IF([2]market_live!I119="","",[2]market_live!I119)</f>
        <v>1,52,834</v>
      </c>
      <c r="J119" s="9">
        <f>IF([2]market_live!J119="","",[2]market_live!J119)</f>
        <v>35.14</v>
      </c>
      <c r="K119" s="9">
        <f>IF([2]market_live!K119="","",[2]market_live!K119)</f>
        <v>2636</v>
      </c>
      <c r="L119" s="9">
        <f>IF([2]market_live!L119="","",[2]market_live!L119)</f>
        <v>2040</v>
      </c>
      <c r="M119" s="9">
        <f>IF([2]market_live!M119="","",[2]market_live!M119)</f>
        <v>-2.62</v>
      </c>
      <c r="N119" s="9">
        <f>IF([2]market_live!N119="","",[2]market_live!N119)</f>
        <v>8.0299999999999994</v>
      </c>
      <c r="O119" s="9" t="str">
        <f t="shared" si="10"/>
        <v/>
      </c>
      <c r="P119" s="9">
        <f t="shared" si="11"/>
        <v>-0.8</v>
      </c>
      <c r="Q119" s="9" t="str">
        <f t="shared" si="12"/>
        <v/>
      </c>
      <c r="R119" s="9">
        <f t="shared" si="13"/>
        <v>152834</v>
      </c>
      <c r="S119" s="9" t="str">
        <f t="shared" si="14"/>
        <v/>
      </c>
      <c r="T119" s="9" t="str">
        <f t="shared" si="15"/>
        <v/>
      </c>
      <c r="U119" s="9" t="str">
        <f t="shared" si="16"/>
        <v/>
      </c>
      <c r="V119" s="9" t="str">
        <f t="shared" si="17"/>
        <v/>
      </c>
      <c r="W119" s="11" t="str">
        <f t="shared" si="18"/>
        <v/>
      </c>
      <c r="X119" s="11" t="str">
        <f t="shared" si="19"/>
        <v/>
      </c>
    </row>
    <row r="120" spans="1:24" x14ac:dyDescent="0.25">
      <c r="A120" s="9" t="str">
        <f>IF([2]market_live!A120="","",[2]market_live!A120)</f>
        <v>ICICIGI</v>
      </c>
      <c r="B120" s="9">
        <f>IF([2]market_live!B120="","",[2]market_live!B120)</f>
        <v>1490</v>
      </c>
      <c r="C120" s="9">
        <f>IF([2]market_live!C120="","",[2]market_live!C120)</f>
        <v>1490</v>
      </c>
      <c r="D120" s="9">
        <f>IF([2]market_live!D120="","",[2]market_live!D120)</f>
        <v>1456.2</v>
      </c>
      <c r="E120" s="9">
        <f>IF([2]market_live!E120="","",[2]market_live!E120)</f>
        <v>1486.95</v>
      </c>
      <c r="F120" s="9">
        <f>IF([2]market_live!F120="","",[2]market_live!F120)</f>
        <v>1475</v>
      </c>
      <c r="G120" s="9">
        <f>IF([2]market_live!G120="","",[2]market_live!G120)</f>
        <v>-11.95</v>
      </c>
      <c r="H120" s="9">
        <f>IF([2]market_live!H120="","",[2]market_live!H120)</f>
        <v>-0.8</v>
      </c>
      <c r="I120" s="9" t="str">
        <f>IF([2]market_live!I120="","",[2]market_live!I120)</f>
        <v>1,77,982</v>
      </c>
      <c r="J120" s="9">
        <f>IF([2]market_live!J120="","",[2]market_live!J120)</f>
        <v>26.17</v>
      </c>
      <c r="K120" s="9">
        <f>IF([2]market_live!K120="","",[2]market_live!K120)</f>
        <v>1502</v>
      </c>
      <c r="L120" s="9">
        <f>IF([2]market_live!L120="","",[2]market_live!L120)</f>
        <v>1049.05</v>
      </c>
      <c r="M120" s="9">
        <f>IF([2]market_live!M120="","",[2]market_live!M120)</f>
        <v>5.22</v>
      </c>
      <c r="N120" s="9">
        <f>IF([2]market_live!N120="","",[2]market_live!N120)</f>
        <v>27.13</v>
      </c>
      <c r="O120" s="9" t="str">
        <f t="shared" si="10"/>
        <v/>
      </c>
      <c r="P120" s="9">
        <f t="shared" si="11"/>
        <v>-0.8</v>
      </c>
      <c r="Q120" s="9" t="str">
        <f t="shared" si="12"/>
        <v/>
      </c>
      <c r="R120" s="9">
        <f t="shared" si="13"/>
        <v>177982</v>
      </c>
      <c r="S120" s="9" t="str">
        <f t="shared" si="14"/>
        <v/>
      </c>
      <c r="T120" s="9" t="str">
        <f t="shared" si="15"/>
        <v/>
      </c>
      <c r="U120" s="9" t="str">
        <f t="shared" si="16"/>
        <v/>
      </c>
      <c r="V120" s="9" t="str">
        <f t="shared" si="17"/>
        <v/>
      </c>
      <c r="W120" s="11" t="str">
        <f t="shared" si="18"/>
        <v/>
      </c>
      <c r="X120" s="11" t="str">
        <f t="shared" si="19"/>
        <v/>
      </c>
    </row>
    <row r="121" spans="1:24" x14ac:dyDescent="0.25">
      <c r="A121" s="9" t="str">
        <f>IF([2]market_live!A121="","",[2]market_live!A121)</f>
        <v>ABB</v>
      </c>
      <c r="B121" s="9">
        <f>IF([2]market_live!B121="","",[2]market_live!B121)</f>
        <v>4845</v>
      </c>
      <c r="C121" s="9">
        <f>IF([2]market_live!C121="","",[2]market_live!C121)</f>
        <v>4845</v>
      </c>
      <c r="D121" s="9">
        <f>IF([2]market_live!D121="","",[2]market_live!D121)</f>
        <v>4730</v>
      </c>
      <c r="E121" s="9">
        <f>IF([2]market_live!E121="","",[2]market_live!E121)</f>
        <v>4820.45</v>
      </c>
      <c r="F121" s="9">
        <f>IF([2]market_live!F121="","",[2]market_live!F121)</f>
        <v>4780</v>
      </c>
      <c r="G121" s="9">
        <f>IF([2]market_live!G121="","",[2]market_live!G121)</f>
        <v>-40.450000000000003</v>
      </c>
      <c r="H121" s="9">
        <f>IF([2]market_live!H121="","",[2]market_live!H121)</f>
        <v>-0.84</v>
      </c>
      <c r="I121" s="9">
        <f>IF([2]market_live!I121="","",[2]market_live!I121)</f>
        <v>49467</v>
      </c>
      <c r="J121" s="9">
        <f>IF([2]market_live!J121="","",[2]market_live!J121)</f>
        <v>23.69</v>
      </c>
      <c r="K121" s="9">
        <f>IF([2]market_live!K121="","",[2]market_live!K121)</f>
        <v>4990.05</v>
      </c>
      <c r="L121" s="9">
        <f>IF([2]market_live!L121="","",[2]market_live!L121)</f>
        <v>2752.05</v>
      </c>
      <c r="M121" s="9">
        <f>IF([2]market_live!M121="","",[2]market_live!M121)</f>
        <v>4.47</v>
      </c>
      <c r="N121" s="9">
        <f>IF([2]market_live!N121="","",[2]market_live!N121)</f>
        <v>65.16</v>
      </c>
      <c r="O121" s="9" t="str">
        <f t="shared" si="10"/>
        <v/>
      </c>
      <c r="P121" s="9">
        <f t="shared" si="11"/>
        <v>-0.84</v>
      </c>
      <c r="Q121" s="9" t="str">
        <f t="shared" si="12"/>
        <v/>
      </c>
      <c r="R121" s="9">
        <f t="shared" si="13"/>
        <v>49467</v>
      </c>
      <c r="S121" s="9" t="str">
        <f t="shared" si="14"/>
        <v/>
      </c>
      <c r="T121" s="9" t="str">
        <f t="shared" si="15"/>
        <v/>
      </c>
      <c r="U121" s="9" t="str">
        <f t="shared" si="16"/>
        <v/>
      </c>
      <c r="V121" s="9" t="str">
        <f t="shared" si="17"/>
        <v/>
      </c>
      <c r="W121" s="11" t="str">
        <f t="shared" si="18"/>
        <v/>
      </c>
      <c r="X121" s="11" t="str">
        <f t="shared" si="19"/>
        <v/>
      </c>
    </row>
    <row r="122" spans="1:24" x14ac:dyDescent="0.25">
      <c r="A122" s="9" t="str">
        <f>IF([2]market_live!A122="","",[2]market_live!A122)</f>
        <v>BERGEPAINT</v>
      </c>
      <c r="B122" s="9">
        <f>IF([2]market_live!B122="","",[2]market_live!B122)</f>
        <v>582</v>
      </c>
      <c r="C122" s="9">
        <f>IF([2]market_live!C122="","",[2]market_live!C122)</f>
        <v>584.20000000000005</v>
      </c>
      <c r="D122" s="9">
        <f>IF([2]market_live!D122="","",[2]market_live!D122)</f>
        <v>574</v>
      </c>
      <c r="E122" s="9">
        <f>IF([2]market_live!E122="","",[2]market_live!E122)</f>
        <v>579.35</v>
      </c>
      <c r="F122" s="9">
        <f>IF([2]market_live!F122="","",[2]market_live!F122)</f>
        <v>574.5</v>
      </c>
      <c r="G122" s="9">
        <f>IF([2]market_live!G122="","",[2]market_live!G122)</f>
        <v>-4.8499999999999996</v>
      </c>
      <c r="H122" s="9">
        <f>IF([2]market_live!H122="","",[2]market_live!H122)</f>
        <v>-0.84</v>
      </c>
      <c r="I122" s="9" t="str">
        <f>IF([2]market_live!I122="","",[2]market_live!I122)</f>
        <v>1,84,216</v>
      </c>
      <c r="J122" s="9">
        <f>IF([2]market_live!J122="","",[2]market_live!J122)</f>
        <v>10.65</v>
      </c>
      <c r="K122" s="9">
        <f>IF([2]market_live!K122="","",[2]market_live!K122)</f>
        <v>679.75</v>
      </c>
      <c r="L122" s="9">
        <f>IF([2]market_live!L122="","",[2]market_live!L122)</f>
        <v>439.29</v>
      </c>
      <c r="M122" s="9">
        <f>IF([2]market_live!M122="","",[2]market_live!M122)</f>
        <v>1.19</v>
      </c>
      <c r="N122" s="9">
        <f>IF([2]market_live!N122="","",[2]market_live!N122)</f>
        <v>2.79</v>
      </c>
      <c r="O122" s="9" t="str">
        <f t="shared" si="10"/>
        <v/>
      </c>
      <c r="P122" s="9">
        <f t="shared" si="11"/>
        <v>-0.84</v>
      </c>
      <c r="Q122" s="9" t="str">
        <f t="shared" si="12"/>
        <v/>
      </c>
      <c r="R122" s="9">
        <f t="shared" si="13"/>
        <v>184216</v>
      </c>
      <c r="S122" s="9" t="str">
        <f t="shared" si="14"/>
        <v/>
      </c>
      <c r="T122" s="9" t="str">
        <f t="shared" si="15"/>
        <v/>
      </c>
      <c r="U122" s="9" t="str">
        <f t="shared" si="16"/>
        <v/>
      </c>
      <c r="V122" s="9" t="str">
        <f t="shared" si="17"/>
        <v/>
      </c>
      <c r="W122" s="11" t="str">
        <f t="shared" si="18"/>
        <v/>
      </c>
      <c r="X122" s="11" t="str">
        <f t="shared" si="19"/>
        <v/>
      </c>
    </row>
    <row r="123" spans="1:24" x14ac:dyDescent="0.25">
      <c r="A123" s="9" t="str">
        <f>IF([2]market_live!A123="","",[2]market_live!A123)</f>
        <v>HAL</v>
      </c>
      <c r="B123" s="9">
        <f>IF([2]market_live!B123="","",[2]market_live!B123)</f>
        <v>3038.75</v>
      </c>
      <c r="C123" s="9">
        <f>IF([2]market_live!C123="","",[2]market_live!C123)</f>
        <v>3038.75</v>
      </c>
      <c r="D123" s="9">
        <f>IF([2]market_live!D123="","",[2]market_live!D123)</f>
        <v>2990.55</v>
      </c>
      <c r="E123" s="9">
        <f>IF([2]market_live!E123="","",[2]market_live!E123)</f>
        <v>3028.15</v>
      </c>
      <c r="F123" s="9">
        <f>IF([2]market_live!F123="","",[2]market_live!F123)</f>
        <v>3002</v>
      </c>
      <c r="G123" s="9">
        <f>IF([2]market_live!G123="","",[2]market_live!G123)</f>
        <v>-26.15</v>
      </c>
      <c r="H123" s="9">
        <f>IF([2]market_live!H123="","",[2]market_live!H123)</f>
        <v>-0.86</v>
      </c>
      <c r="I123" s="9" t="str">
        <f>IF([2]market_live!I123="","",[2]market_live!I123)</f>
        <v>5,31,714</v>
      </c>
      <c r="J123" s="9">
        <f>IF([2]market_live!J123="","",[2]market_live!J123)</f>
        <v>160.13999999999999</v>
      </c>
      <c r="K123" s="9">
        <f>IF([2]market_live!K123="","",[2]market_live!K123)</f>
        <v>3079</v>
      </c>
      <c r="L123" s="9">
        <f>IF([2]market_live!L123="","",[2]market_live!L123)</f>
        <v>1150</v>
      </c>
      <c r="M123" s="9">
        <f>IF([2]market_live!M123="","",[2]market_live!M123)</f>
        <v>13.59</v>
      </c>
      <c r="N123" s="9">
        <f>IF([2]market_live!N123="","",[2]market_live!N123)</f>
        <v>23.46</v>
      </c>
      <c r="O123" s="9" t="str">
        <f t="shared" si="10"/>
        <v/>
      </c>
      <c r="P123" s="9">
        <f t="shared" si="11"/>
        <v>-0.86</v>
      </c>
      <c r="Q123" s="9" t="str">
        <f t="shared" si="12"/>
        <v/>
      </c>
      <c r="R123" s="9">
        <f t="shared" si="13"/>
        <v>531714</v>
      </c>
      <c r="S123" s="9" t="str">
        <f t="shared" si="14"/>
        <v/>
      </c>
      <c r="T123" s="9" t="str">
        <f t="shared" si="15"/>
        <v/>
      </c>
      <c r="U123" s="9" t="str">
        <f t="shared" si="16"/>
        <v/>
      </c>
      <c r="V123" s="9" t="str">
        <f t="shared" si="17"/>
        <v/>
      </c>
      <c r="W123" s="11" t="str">
        <f t="shared" si="18"/>
        <v/>
      </c>
      <c r="X123" s="11" t="str">
        <f t="shared" si="19"/>
        <v/>
      </c>
    </row>
    <row r="124" spans="1:24" x14ac:dyDescent="0.25">
      <c r="A124" s="9" t="str">
        <f>IF([2]market_live!A124="","",[2]market_live!A124)</f>
        <v>HAVELLS</v>
      </c>
      <c r="B124" s="9">
        <f>IF([2]market_live!B124="","",[2]market_live!B124)</f>
        <v>1388.45</v>
      </c>
      <c r="C124" s="9">
        <f>IF([2]market_live!C124="","",[2]market_live!C124)</f>
        <v>1393.9</v>
      </c>
      <c r="D124" s="9">
        <f>IF([2]market_live!D124="","",[2]market_live!D124)</f>
        <v>1370</v>
      </c>
      <c r="E124" s="9">
        <f>IF([2]market_live!E124="","",[2]market_live!E124)</f>
        <v>1381.95</v>
      </c>
      <c r="F124" s="9">
        <f>IF([2]market_live!F124="","",[2]market_live!F124)</f>
        <v>1370</v>
      </c>
      <c r="G124" s="9">
        <f>IF([2]market_live!G124="","",[2]market_live!G124)</f>
        <v>-11.95</v>
      </c>
      <c r="H124" s="9">
        <f>IF([2]market_live!H124="","",[2]market_live!H124)</f>
        <v>-0.86</v>
      </c>
      <c r="I124" s="9" t="str">
        <f>IF([2]market_live!I124="","",[2]market_live!I124)</f>
        <v>1,50,156</v>
      </c>
      <c r="J124" s="9">
        <f>IF([2]market_live!J124="","",[2]market_live!J124)</f>
        <v>20.74</v>
      </c>
      <c r="K124" s="9">
        <f>IF([2]market_live!K124="","",[2]market_live!K124)</f>
        <v>1472</v>
      </c>
      <c r="L124" s="9">
        <f>IF([2]market_live!L124="","",[2]market_live!L124)</f>
        <v>1131.8</v>
      </c>
      <c r="M124" s="9">
        <f>IF([2]market_live!M124="","",[2]market_live!M124)</f>
        <v>3.47</v>
      </c>
      <c r="N124" s="9">
        <f>IF([2]market_live!N124="","",[2]market_live!N124)</f>
        <v>14.64</v>
      </c>
      <c r="O124" s="9" t="str">
        <f t="shared" si="10"/>
        <v/>
      </c>
      <c r="P124" s="9">
        <f t="shared" si="11"/>
        <v>-0.86</v>
      </c>
      <c r="Q124" s="9" t="str">
        <f t="shared" si="12"/>
        <v/>
      </c>
      <c r="R124" s="9">
        <f t="shared" si="13"/>
        <v>150156</v>
      </c>
      <c r="S124" s="9" t="str">
        <f t="shared" si="14"/>
        <v/>
      </c>
      <c r="T124" s="9" t="str">
        <f t="shared" si="15"/>
        <v/>
      </c>
      <c r="U124" s="9" t="str">
        <f t="shared" si="16"/>
        <v/>
      </c>
      <c r="V124" s="9" t="str">
        <f t="shared" si="17"/>
        <v/>
      </c>
      <c r="W124" s="11" t="str">
        <f t="shared" si="18"/>
        <v/>
      </c>
      <c r="X124" s="11" t="str">
        <f t="shared" si="19"/>
        <v/>
      </c>
    </row>
    <row r="125" spans="1:24" x14ac:dyDescent="0.25">
      <c r="A125" s="9" t="str">
        <f>IF([2]market_live!A125="","",[2]market_live!A125)</f>
        <v>ULTRACEMCO</v>
      </c>
      <c r="B125" s="9">
        <f>IF([2]market_live!B125="","",[2]market_live!B125)</f>
        <v>10200</v>
      </c>
      <c r="C125" s="9">
        <f>IF([2]market_live!C125="","",[2]market_live!C125)</f>
        <v>10200</v>
      </c>
      <c r="D125" s="9">
        <f>IF([2]market_live!D125="","",[2]market_live!D125)</f>
        <v>9906</v>
      </c>
      <c r="E125" s="9">
        <f>IF([2]market_live!E125="","",[2]market_live!E125)</f>
        <v>10093.700000000001</v>
      </c>
      <c r="F125" s="9">
        <f>IF([2]market_live!F125="","",[2]market_live!F125)</f>
        <v>10005</v>
      </c>
      <c r="G125" s="9">
        <f>IF([2]market_live!G125="","",[2]market_live!G125)</f>
        <v>-88.7</v>
      </c>
      <c r="H125" s="9">
        <f>IF([2]market_live!H125="","",[2]market_live!H125)</f>
        <v>-0.88</v>
      </c>
      <c r="I125" s="9" t="str">
        <f>IF([2]market_live!I125="","",[2]market_live!I125)</f>
        <v>1,38,261</v>
      </c>
      <c r="J125" s="9">
        <f>IF([2]market_live!J125="","",[2]market_live!J125)</f>
        <v>138.72999999999999</v>
      </c>
      <c r="K125" s="9">
        <f>IF([2]market_live!K125="","",[2]market_live!K125)</f>
        <v>10526</v>
      </c>
      <c r="L125" s="9">
        <f>IF([2]market_live!L125="","",[2]market_live!L125)</f>
        <v>6604.1</v>
      </c>
      <c r="M125" s="9">
        <f>IF([2]market_live!M125="","",[2]market_live!M125)</f>
        <v>2.09</v>
      </c>
      <c r="N125" s="9">
        <f>IF([2]market_live!N125="","",[2]market_live!N125)</f>
        <v>39.950000000000003</v>
      </c>
      <c r="O125" s="9" t="str">
        <f t="shared" si="10"/>
        <v/>
      </c>
      <c r="P125" s="9">
        <f t="shared" si="11"/>
        <v>-0.88</v>
      </c>
      <c r="Q125" s="9" t="str">
        <f t="shared" si="12"/>
        <v/>
      </c>
      <c r="R125" s="9">
        <f t="shared" si="13"/>
        <v>138261</v>
      </c>
      <c r="S125" s="9" t="str">
        <f t="shared" si="14"/>
        <v/>
      </c>
      <c r="T125" s="9" t="str">
        <f t="shared" si="15"/>
        <v/>
      </c>
      <c r="U125" s="9" t="str">
        <f t="shared" si="16"/>
        <v/>
      </c>
      <c r="V125" s="9" t="str">
        <f t="shared" si="17"/>
        <v/>
      </c>
      <c r="W125" s="11" t="str">
        <f t="shared" si="18"/>
        <v/>
      </c>
      <c r="X125" s="11" t="str">
        <f t="shared" si="19"/>
        <v/>
      </c>
    </row>
    <row r="126" spans="1:24" x14ac:dyDescent="0.25">
      <c r="A126" s="9" t="str">
        <f>IF([2]market_live!A126="","",[2]market_live!A126)</f>
        <v>LICHSGFIN</v>
      </c>
      <c r="B126" s="9">
        <f>IF([2]market_live!B126="","",[2]market_live!B126)</f>
        <v>586</v>
      </c>
      <c r="C126" s="9">
        <f>IF([2]market_live!C126="","",[2]market_live!C126)</f>
        <v>588.85</v>
      </c>
      <c r="D126" s="9">
        <f>IF([2]market_live!D126="","",[2]market_live!D126)</f>
        <v>576</v>
      </c>
      <c r="E126" s="9">
        <f>IF([2]market_live!E126="","",[2]market_live!E126)</f>
        <v>584.35</v>
      </c>
      <c r="F126" s="9">
        <f>IF([2]market_live!F126="","",[2]market_live!F126)</f>
        <v>579.20000000000005</v>
      </c>
      <c r="G126" s="9">
        <f>IF([2]market_live!G126="","",[2]market_live!G126)</f>
        <v>-5.15</v>
      </c>
      <c r="H126" s="9">
        <f>IF([2]market_live!H126="","",[2]market_live!H126)</f>
        <v>-0.88</v>
      </c>
      <c r="I126" s="9" t="str">
        <f>IF([2]market_live!I126="","",[2]market_live!I126)</f>
        <v>8,86,694</v>
      </c>
      <c r="J126" s="9">
        <f>IF([2]market_live!J126="","",[2]market_live!J126)</f>
        <v>51.54</v>
      </c>
      <c r="K126" s="9">
        <f>IF([2]market_live!K126="","",[2]market_live!K126)</f>
        <v>590</v>
      </c>
      <c r="L126" s="9">
        <f>IF([2]market_live!L126="","",[2]market_live!L126)</f>
        <v>315.10000000000002</v>
      </c>
      <c r="M126" s="9">
        <f>IF([2]market_live!M126="","",[2]market_live!M126)</f>
        <v>13.79</v>
      </c>
      <c r="N126" s="9">
        <f>IF([2]market_live!N126="","",[2]market_live!N126)</f>
        <v>49.2</v>
      </c>
      <c r="O126" s="9" t="str">
        <f t="shared" si="10"/>
        <v/>
      </c>
      <c r="P126" s="9">
        <f t="shared" si="11"/>
        <v>-0.88</v>
      </c>
      <c r="Q126" s="9" t="str">
        <f t="shared" si="12"/>
        <v/>
      </c>
      <c r="R126" s="9">
        <f t="shared" si="13"/>
        <v>886694</v>
      </c>
      <c r="S126" s="9" t="str">
        <f t="shared" si="14"/>
        <v/>
      </c>
      <c r="T126" s="9" t="str">
        <f t="shared" si="15"/>
        <v/>
      </c>
      <c r="U126" s="9" t="str">
        <f t="shared" si="16"/>
        <v/>
      </c>
      <c r="V126" s="9" t="str">
        <f t="shared" si="17"/>
        <v/>
      </c>
      <c r="W126" s="11" t="str">
        <f t="shared" si="18"/>
        <v/>
      </c>
      <c r="X126" s="11" t="str">
        <f t="shared" si="19"/>
        <v/>
      </c>
    </row>
    <row r="127" spans="1:24" x14ac:dyDescent="0.25">
      <c r="A127" s="9" t="str">
        <f>IF([2]market_live!A127="","",[2]market_live!A127)</f>
        <v>MARICO</v>
      </c>
      <c r="B127" s="9">
        <f>IF([2]market_live!B127="","",[2]market_live!B127)</f>
        <v>530</v>
      </c>
      <c r="C127" s="9">
        <f>IF([2]market_live!C127="","",[2]market_live!C127)</f>
        <v>530.9</v>
      </c>
      <c r="D127" s="9">
        <f>IF([2]market_live!D127="","",[2]market_live!D127)</f>
        <v>523</v>
      </c>
      <c r="E127" s="9">
        <f>IF([2]market_live!E127="","",[2]market_live!E127)</f>
        <v>530.25</v>
      </c>
      <c r="F127" s="9">
        <f>IF([2]market_live!F127="","",[2]market_live!F127)</f>
        <v>525.5</v>
      </c>
      <c r="G127" s="9">
        <f>IF([2]market_live!G127="","",[2]market_live!G127)</f>
        <v>-4.75</v>
      </c>
      <c r="H127" s="9">
        <f>IF([2]market_live!H127="","",[2]market_live!H127)</f>
        <v>-0.9</v>
      </c>
      <c r="I127" s="9" t="str">
        <f>IF([2]market_live!I127="","",[2]market_live!I127)</f>
        <v>3,22,899</v>
      </c>
      <c r="J127" s="9">
        <f>IF([2]market_live!J127="","",[2]market_live!J127)</f>
        <v>16.98</v>
      </c>
      <c r="K127" s="9">
        <f>IF([2]market_live!K127="","",[2]market_live!K127)</f>
        <v>595</v>
      </c>
      <c r="L127" s="9">
        <f>IF([2]market_live!L127="","",[2]market_live!L127)</f>
        <v>462.7</v>
      </c>
      <c r="M127" s="9">
        <f>IF([2]market_live!M127="","",[2]market_live!M127)</f>
        <v>-0.19</v>
      </c>
      <c r="N127" s="9">
        <f>IF([2]market_live!N127="","",[2]market_live!N127)</f>
        <v>5.76</v>
      </c>
      <c r="O127" s="9" t="str">
        <f t="shared" si="10"/>
        <v/>
      </c>
      <c r="P127" s="9">
        <f t="shared" si="11"/>
        <v>-0.9</v>
      </c>
      <c r="Q127" s="9" t="str">
        <f t="shared" si="12"/>
        <v/>
      </c>
      <c r="R127" s="9">
        <f t="shared" si="13"/>
        <v>322899</v>
      </c>
      <c r="S127" s="9" t="str">
        <f t="shared" si="14"/>
        <v/>
      </c>
      <c r="T127" s="9" t="str">
        <f t="shared" si="15"/>
        <v/>
      </c>
      <c r="U127" s="9" t="str">
        <f t="shared" si="16"/>
        <v/>
      </c>
      <c r="V127" s="9" t="str">
        <f t="shared" si="17"/>
        <v/>
      </c>
      <c r="W127" s="11" t="str">
        <f t="shared" si="18"/>
        <v/>
      </c>
      <c r="X127" s="11" t="str">
        <f t="shared" si="19"/>
        <v/>
      </c>
    </row>
    <row r="128" spans="1:24" x14ac:dyDescent="0.25">
      <c r="A128" s="9" t="str">
        <f>IF([2]market_live!A128="","",[2]market_live!A128)</f>
        <v>TATACONSUM</v>
      </c>
      <c r="B128" s="9">
        <f>IF([2]market_live!B128="","",[2]market_live!B128)</f>
        <v>1168</v>
      </c>
      <c r="C128" s="9">
        <f>IF([2]market_live!C128="","",[2]market_live!C128)</f>
        <v>1169</v>
      </c>
      <c r="D128" s="9">
        <f>IF([2]market_live!D128="","",[2]market_live!D128)</f>
        <v>1148.0999999999999</v>
      </c>
      <c r="E128" s="9">
        <f>IF([2]market_live!E128="","",[2]market_live!E128)</f>
        <v>1161.7</v>
      </c>
      <c r="F128" s="9">
        <f>IF([2]market_live!F128="","",[2]market_live!F128)</f>
        <v>1151</v>
      </c>
      <c r="G128" s="9">
        <f>IF([2]market_live!G128="","",[2]market_live!G128)</f>
        <v>-10.7</v>
      </c>
      <c r="H128" s="9">
        <f>IF([2]market_live!H128="","",[2]market_live!H128)</f>
        <v>-0.92</v>
      </c>
      <c r="I128" s="9" t="str">
        <f>IF([2]market_live!I128="","",[2]market_live!I128)</f>
        <v>3,32,777</v>
      </c>
      <c r="J128" s="9">
        <f>IF([2]market_live!J128="","",[2]market_live!J128)</f>
        <v>38.479999999999997</v>
      </c>
      <c r="K128" s="9">
        <f>IF([2]market_live!K128="","",[2]market_live!K128)</f>
        <v>1190.95</v>
      </c>
      <c r="L128" s="9">
        <f>IF([2]market_live!L128="","",[2]market_live!L128)</f>
        <v>686.6</v>
      </c>
      <c r="M128" s="9">
        <f>IF([2]market_live!M128="","",[2]market_live!M128)</f>
        <v>18.989999999999998</v>
      </c>
      <c r="N128" s="9">
        <f>IF([2]market_live!N128="","",[2]market_live!N128)</f>
        <v>57.31</v>
      </c>
      <c r="O128" s="9" t="str">
        <f t="shared" si="10"/>
        <v/>
      </c>
      <c r="P128" s="9">
        <f t="shared" si="11"/>
        <v>-0.92</v>
      </c>
      <c r="Q128" s="9" t="str">
        <f t="shared" si="12"/>
        <v/>
      </c>
      <c r="R128" s="9">
        <f t="shared" si="13"/>
        <v>332777</v>
      </c>
      <c r="S128" s="9" t="str">
        <f t="shared" si="14"/>
        <v/>
      </c>
      <c r="T128" s="9" t="str">
        <f t="shared" si="15"/>
        <v/>
      </c>
      <c r="U128" s="9" t="str">
        <f t="shared" si="16"/>
        <v/>
      </c>
      <c r="V128" s="9" t="str">
        <f t="shared" si="17"/>
        <v/>
      </c>
      <c r="W128" s="11" t="str">
        <f t="shared" si="18"/>
        <v/>
      </c>
      <c r="X128" s="11" t="str">
        <f t="shared" si="19"/>
        <v/>
      </c>
    </row>
    <row r="129" spans="1:24" x14ac:dyDescent="0.25">
      <c r="A129" s="9" t="str">
        <f>IF([2]market_live!A129="","",[2]market_live!A129)</f>
        <v>DIVISLAB</v>
      </c>
      <c r="B129" s="9">
        <f>IF([2]market_live!B129="","",[2]market_live!B129)</f>
        <v>3720</v>
      </c>
      <c r="C129" s="9">
        <f>IF([2]market_live!C129="","",[2]market_live!C129)</f>
        <v>3727.65</v>
      </c>
      <c r="D129" s="9">
        <f>IF([2]market_live!D129="","",[2]market_live!D129)</f>
        <v>3637.05</v>
      </c>
      <c r="E129" s="9">
        <f>IF([2]market_live!E129="","",[2]market_live!E129)</f>
        <v>3693.8</v>
      </c>
      <c r="F129" s="9">
        <f>IF([2]market_live!F129="","",[2]market_live!F129)</f>
        <v>3656</v>
      </c>
      <c r="G129" s="9">
        <f>IF([2]market_live!G129="","",[2]market_live!G129)</f>
        <v>-37.799999999999997</v>
      </c>
      <c r="H129" s="9">
        <f>IF([2]market_live!H129="","",[2]market_live!H129)</f>
        <v>-1.02</v>
      </c>
      <c r="I129" s="9" t="str">
        <f>IF([2]market_live!I129="","",[2]market_live!I129)</f>
        <v>1,13,402</v>
      </c>
      <c r="J129" s="9">
        <f>IF([2]market_live!J129="","",[2]market_live!J129)</f>
        <v>41.7</v>
      </c>
      <c r="K129" s="9">
        <f>IF([2]market_live!K129="","",[2]market_live!K129)</f>
        <v>4074.4</v>
      </c>
      <c r="L129" s="9">
        <f>IF([2]market_live!L129="","",[2]market_live!L129)</f>
        <v>2730</v>
      </c>
      <c r="M129" s="9">
        <f>IF([2]market_live!M129="","",[2]market_live!M129)</f>
        <v>2.04</v>
      </c>
      <c r="N129" s="9">
        <f>IF([2]market_live!N129="","",[2]market_live!N129)</f>
        <v>9.2200000000000006</v>
      </c>
      <c r="O129" s="9" t="str">
        <f t="shared" si="10"/>
        <v/>
      </c>
      <c r="P129" s="9">
        <f t="shared" si="11"/>
        <v>-1.02</v>
      </c>
      <c r="Q129" s="9" t="str">
        <f t="shared" si="12"/>
        <v/>
      </c>
      <c r="R129" s="9">
        <f t="shared" si="13"/>
        <v>113402</v>
      </c>
      <c r="S129" s="9" t="str">
        <f t="shared" si="14"/>
        <v/>
      </c>
      <c r="T129" s="9" t="str">
        <f t="shared" si="15"/>
        <v/>
      </c>
      <c r="U129" s="9" t="str">
        <f t="shared" si="16"/>
        <v/>
      </c>
      <c r="V129" s="9" t="str">
        <f t="shared" si="17"/>
        <v/>
      </c>
      <c r="W129" s="11" t="str">
        <f t="shared" si="18"/>
        <v/>
      </c>
      <c r="X129" s="11" t="str">
        <f t="shared" si="19"/>
        <v/>
      </c>
    </row>
    <row r="130" spans="1:24" x14ac:dyDescent="0.25">
      <c r="A130" s="9" t="str">
        <f>IF([2]market_live!A130="","",[2]market_live!A130)</f>
        <v>IGL</v>
      </c>
      <c r="B130" s="9">
        <f>IF([2]market_live!B130="","",[2]market_live!B130)</f>
        <v>448.95</v>
      </c>
      <c r="C130" s="9">
        <f>IF([2]market_live!C130="","",[2]market_live!C130)</f>
        <v>449.85</v>
      </c>
      <c r="D130" s="9">
        <f>IF([2]market_live!D130="","",[2]market_live!D130)</f>
        <v>441.5</v>
      </c>
      <c r="E130" s="9">
        <f>IF([2]market_live!E130="","",[2]market_live!E130)</f>
        <v>446.2</v>
      </c>
      <c r="F130" s="9">
        <f>IF([2]market_live!F130="","",[2]market_live!F130)</f>
        <v>441.55</v>
      </c>
      <c r="G130" s="9">
        <f>IF([2]market_live!G130="","",[2]market_live!G130)</f>
        <v>-4.6500000000000004</v>
      </c>
      <c r="H130" s="9">
        <f>IF([2]market_live!H130="","",[2]market_live!H130)</f>
        <v>-1.04</v>
      </c>
      <c r="I130" s="9" t="str">
        <f>IF([2]market_live!I130="","",[2]market_live!I130)</f>
        <v>9,81,125</v>
      </c>
      <c r="J130" s="9">
        <f>IF([2]market_live!J130="","",[2]market_live!J130)</f>
        <v>43.64</v>
      </c>
      <c r="K130" s="9">
        <f>IF([2]market_live!K130="","",[2]market_live!K130)</f>
        <v>515.70000000000005</v>
      </c>
      <c r="L130" s="9">
        <f>IF([2]market_live!L130="","",[2]market_live!L130)</f>
        <v>375.7</v>
      </c>
      <c r="M130" s="9">
        <f>IF([2]market_live!M130="","",[2]market_live!M130)</f>
        <v>12.01</v>
      </c>
      <c r="N130" s="9">
        <f>IF([2]market_live!N130="","",[2]market_live!N130)</f>
        <v>6.39</v>
      </c>
      <c r="O130" s="9" t="str">
        <f t="shared" si="10"/>
        <v/>
      </c>
      <c r="P130" s="9">
        <f t="shared" si="11"/>
        <v>-1.04</v>
      </c>
      <c r="Q130" s="9" t="str">
        <f t="shared" si="12"/>
        <v/>
      </c>
      <c r="R130" s="9">
        <f t="shared" si="13"/>
        <v>981125</v>
      </c>
      <c r="S130" s="9" t="str">
        <f t="shared" si="14"/>
        <v/>
      </c>
      <c r="T130" s="9" t="str">
        <f t="shared" si="15"/>
        <v/>
      </c>
      <c r="U130" s="9" t="str">
        <f t="shared" si="16"/>
        <v/>
      </c>
      <c r="V130" s="9" t="str">
        <f t="shared" si="17"/>
        <v/>
      </c>
      <c r="W130" s="11" t="str">
        <f t="shared" si="18"/>
        <v/>
      </c>
      <c r="X130" s="11" t="str">
        <f t="shared" si="19"/>
        <v/>
      </c>
    </row>
    <row r="131" spans="1:24" x14ac:dyDescent="0.25">
      <c r="A131" s="9" t="str">
        <f>IF([2]market_live!A131="","",[2]market_live!A131)</f>
        <v>BHEL</v>
      </c>
      <c r="B131" s="9">
        <f>IF([2]market_live!B131="","",[2]market_live!B131)</f>
        <v>224.5</v>
      </c>
      <c r="C131" s="9">
        <f>IF([2]market_live!C131="","",[2]market_live!C131)</f>
        <v>225.5</v>
      </c>
      <c r="D131" s="9">
        <f>IF([2]market_live!D131="","",[2]market_live!D131)</f>
        <v>217.85</v>
      </c>
      <c r="E131" s="9">
        <f>IF([2]market_live!E131="","",[2]market_live!E131)</f>
        <v>222.25</v>
      </c>
      <c r="F131" s="9">
        <f>IF([2]market_live!F131="","",[2]market_live!F131)</f>
        <v>219.9</v>
      </c>
      <c r="G131" s="9">
        <f>IF([2]market_live!G131="","",[2]market_live!G131)</f>
        <v>-2.35</v>
      </c>
      <c r="H131" s="9">
        <f>IF([2]market_live!H131="","",[2]market_live!H131)</f>
        <v>-1.06</v>
      </c>
      <c r="I131" s="9" t="str">
        <f>IF([2]market_live!I131="","",[2]market_live!I131)</f>
        <v>2,33,02,300</v>
      </c>
      <c r="J131" s="9">
        <f>IF([2]market_live!J131="","",[2]market_live!J131)</f>
        <v>516.12</v>
      </c>
      <c r="K131" s="9">
        <f>IF([2]market_live!K131="","",[2]market_live!K131)</f>
        <v>225.5</v>
      </c>
      <c r="L131" s="9">
        <f>IF([2]market_live!L131="","",[2]market_live!L131)</f>
        <v>66.3</v>
      </c>
      <c r="M131" s="9">
        <f>IF([2]market_live!M131="","",[2]market_live!M131)</f>
        <v>29.22</v>
      </c>
      <c r="N131" s="9">
        <f>IF([2]market_live!N131="","",[2]market_live!N131)</f>
        <v>177.81</v>
      </c>
      <c r="O131" s="9" t="str">
        <f t="shared" ref="O131:O194" si="20">IF(H131&gt;0,H131,"")</f>
        <v/>
      </c>
      <c r="P131" s="9">
        <f t="shared" ref="P131:P194" si="21">IF(H131&lt;=0,H131,"")</f>
        <v>-1.06</v>
      </c>
      <c r="Q131" s="9" t="str">
        <f t="shared" ref="Q131:Q194" si="22">IF(O131="","",_xlfn.NUMBERVALUE(I131))</f>
        <v/>
      </c>
      <c r="R131" s="9">
        <f t="shared" ref="R131:R194" si="23">IF(P131="","",_xlfn.NUMBERVALUE(I131))</f>
        <v>23302300</v>
      </c>
      <c r="S131" s="9" t="str">
        <f t="shared" ref="S131:S194" si="24">IF("LPR"&amp;IFERROR(IF(_xlfn.RANK.EQ(O131,O:O)&gt;30,"",_xlfn.RANK.EQ(O131,O:O)),"")="LPR","","LPR"&amp;IFERROR(IF(_xlfn.RANK.EQ(O131,O:O)&gt;30,"",_xlfn.RANK.EQ(O131,O:O)),""))</f>
        <v/>
      </c>
      <c r="T131" s="9" t="str">
        <f t="shared" ref="T131:T194" si="25">IF("SPR"&amp;IFERROR(IF(_xlfn.RANK.EQ(P131,P:P)&gt;30,"",_xlfn.RANK.EQ(P131,P:P)),"")="SPR","","SPR"&amp;IFERROR(IF(_xlfn.RANK.EQ(P131,P:P)&gt;30,"",_xlfn.RANK.EQ(P131,P:P)),""))</f>
        <v/>
      </c>
      <c r="U131" s="9" t="str">
        <f t="shared" ref="U131:U194" si="26">IF("LOR"&amp;IFERROR(IF(_xlfn.RANK.EQ(Q131,Q:Q)&gt;30,"",_xlfn.RANK.EQ(Q131,Q:Q)),"")="LOR","","LOR"&amp;IFERROR(IF(_xlfn.RANK.EQ(Q131,Q:Q)&gt;30,"",_xlfn.RANK.EQ(Q131,Q:Q)),""))</f>
        <v/>
      </c>
      <c r="V131" s="9" t="str">
        <f t="shared" ref="V131:V194" si="27">IF("SOR"&amp;IFERROR(IF(_xlfn.RANK.EQ(R131,R:R)&gt;30,"",_xlfn.RANK.EQ(R131,R:R)),"")="SOR","","SOR"&amp;IFERROR(IF(_xlfn.RANK.EQ(R131,R:R)&gt;30,"",_xlfn.RANK.EQ(R131,R:R)),""))</f>
        <v>SOR4</v>
      </c>
      <c r="W131" s="11" t="str">
        <f t="shared" ref="W131:W194" si="28">TRIM(S131&amp;T131)</f>
        <v/>
      </c>
      <c r="X131" s="11" t="str">
        <f t="shared" ref="X131:X194" si="29">TRIM(U131&amp;V131)</f>
        <v>SOR4</v>
      </c>
    </row>
    <row r="132" spans="1:24" x14ac:dyDescent="0.25">
      <c r="A132" s="9" t="str">
        <f>IF([2]market_live!A132="","",[2]market_live!A132)</f>
        <v>DLF</v>
      </c>
      <c r="B132" s="9">
        <f>IF([2]market_live!B132="","",[2]market_live!B132)</f>
        <v>783.65</v>
      </c>
      <c r="C132" s="9">
        <f>IF([2]market_live!C132="","",[2]market_live!C132)</f>
        <v>788.55</v>
      </c>
      <c r="D132" s="9">
        <f>IF([2]market_live!D132="","",[2]market_live!D132)</f>
        <v>769</v>
      </c>
      <c r="E132" s="9">
        <f>IF([2]market_live!E132="","",[2]market_live!E132)</f>
        <v>785.55</v>
      </c>
      <c r="F132" s="9">
        <f>IF([2]market_live!F132="","",[2]market_live!F132)</f>
        <v>777</v>
      </c>
      <c r="G132" s="9">
        <f>IF([2]market_live!G132="","",[2]market_live!G132)</f>
        <v>-8.5500000000000007</v>
      </c>
      <c r="H132" s="9">
        <f>IF([2]market_live!H132="","",[2]market_live!H132)</f>
        <v>-1.0900000000000001</v>
      </c>
      <c r="I132" s="9" t="str">
        <f>IF([2]market_live!I132="","",[2]market_live!I132)</f>
        <v>39,60,173</v>
      </c>
      <c r="J132" s="9">
        <f>IF([2]market_live!J132="","",[2]market_live!J132)</f>
        <v>307.27</v>
      </c>
      <c r="K132" s="9">
        <f>IF([2]market_live!K132="","",[2]market_live!K132)</f>
        <v>815.75</v>
      </c>
      <c r="L132" s="9">
        <f>IF([2]market_live!L132="","",[2]market_live!L132)</f>
        <v>336.5</v>
      </c>
      <c r="M132" s="9">
        <f>IF([2]market_live!M132="","",[2]market_live!M132)</f>
        <v>16.32</v>
      </c>
      <c r="N132" s="9">
        <f>IF([2]market_live!N132="","",[2]market_live!N132)</f>
        <v>109.26</v>
      </c>
      <c r="O132" s="9" t="str">
        <f t="shared" si="20"/>
        <v/>
      </c>
      <c r="P132" s="9">
        <f t="shared" si="21"/>
        <v>-1.0900000000000001</v>
      </c>
      <c r="Q132" s="9" t="str">
        <f t="shared" si="22"/>
        <v/>
      </c>
      <c r="R132" s="9">
        <f t="shared" si="23"/>
        <v>3960173</v>
      </c>
      <c r="S132" s="9" t="str">
        <f t="shared" si="24"/>
        <v/>
      </c>
      <c r="T132" s="9" t="str">
        <f t="shared" si="25"/>
        <v/>
      </c>
      <c r="U132" s="9" t="str">
        <f t="shared" si="26"/>
        <v/>
      </c>
      <c r="V132" s="9" t="str">
        <f t="shared" si="27"/>
        <v>SOR14</v>
      </c>
      <c r="W132" s="11" t="str">
        <f t="shared" si="28"/>
        <v/>
      </c>
      <c r="X132" s="11" t="str">
        <f t="shared" si="29"/>
        <v>SOR14</v>
      </c>
    </row>
    <row r="133" spans="1:24" x14ac:dyDescent="0.25">
      <c r="A133" s="9" t="str">
        <f>IF([2]market_live!A133="","",[2]market_live!A133)</f>
        <v>SUNTV</v>
      </c>
      <c r="B133" s="9">
        <f>IF([2]market_live!B133="","",[2]market_live!B133)</f>
        <v>673</v>
      </c>
      <c r="C133" s="9">
        <f>IF([2]market_live!C133="","",[2]market_live!C133)</f>
        <v>673</v>
      </c>
      <c r="D133" s="9">
        <f>IF([2]market_live!D133="","",[2]market_live!D133)</f>
        <v>661.2</v>
      </c>
      <c r="E133" s="9">
        <f>IF([2]market_live!E133="","",[2]market_live!E133)</f>
        <v>669.4</v>
      </c>
      <c r="F133" s="9">
        <f>IF([2]market_live!F133="","",[2]market_live!F133)</f>
        <v>662</v>
      </c>
      <c r="G133" s="9">
        <f>IF([2]market_live!G133="","",[2]market_live!G133)</f>
        <v>-7.4</v>
      </c>
      <c r="H133" s="9">
        <f>IF([2]market_live!H133="","",[2]market_live!H133)</f>
        <v>-1.1100000000000001</v>
      </c>
      <c r="I133" s="9" t="str">
        <f>IF([2]market_live!I133="","",[2]market_live!I133)</f>
        <v>1,39,942</v>
      </c>
      <c r="J133" s="9">
        <f>IF([2]market_live!J133="","",[2]market_live!J133)</f>
        <v>9.34</v>
      </c>
      <c r="K133" s="9">
        <f>IF([2]market_live!K133="","",[2]market_live!K133)</f>
        <v>734.9</v>
      </c>
      <c r="L133" s="9">
        <f>IF([2]market_live!L133="","",[2]market_live!L133)</f>
        <v>393.8</v>
      </c>
      <c r="M133" s="9">
        <f>IF([2]market_live!M133="","",[2]market_live!M133)</f>
        <v>-1.26</v>
      </c>
      <c r="N133" s="9">
        <f>IF([2]market_live!N133="","",[2]market_live!N133)</f>
        <v>37.409999999999997</v>
      </c>
      <c r="O133" s="9" t="str">
        <f t="shared" si="20"/>
        <v/>
      </c>
      <c r="P133" s="9">
        <f t="shared" si="21"/>
        <v>-1.1100000000000001</v>
      </c>
      <c r="Q133" s="9" t="str">
        <f t="shared" si="22"/>
        <v/>
      </c>
      <c r="R133" s="9">
        <f t="shared" si="23"/>
        <v>139942</v>
      </c>
      <c r="S133" s="9" t="str">
        <f t="shared" si="24"/>
        <v/>
      </c>
      <c r="T133" s="9" t="str">
        <f t="shared" si="25"/>
        <v/>
      </c>
      <c r="U133" s="9" t="str">
        <f t="shared" si="26"/>
        <v/>
      </c>
      <c r="V133" s="9" t="str">
        <f t="shared" si="27"/>
        <v/>
      </c>
      <c r="W133" s="11" t="str">
        <f t="shared" si="28"/>
        <v/>
      </c>
      <c r="X133" s="11" t="str">
        <f t="shared" si="29"/>
        <v/>
      </c>
    </row>
    <row r="134" spans="1:24" x14ac:dyDescent="0.25">
      <c r="A134" s="9" t="str">
        <f>IF([2]market_live!A134="","",[2]market_live!A134)</f>
        <v>HDFCLIFE</v>
      </c>
      <c r="B134" s="9">
        <f>IF([2]market_live!B134="","",[2]market_live!B134)</f>
        <v>618</v>
      </c>
      <c r="C134" s="9">
        <f>IF([2]market_live!C134="","",[2]market_live!C134)</f>
        <v>619.5</v>
      </c>
      <c r="D134" s="9">
        <f>IF([2]market_live!D134="","",[2]market_live!D134)</f>
        <v>607.35</v>
      </c>
      <c r="E134" s="9">
        <f>IF([2]market_live!E134="","",[2]market_live!E134)</f>
        <v>615.9</v>
      </c>
      <c r="F134" s="9">
        <f>IF([2]market_live!F134="","",[2]market_live!F134)</f>
        <v>609</v>
      </c>
      <c r="G134" s="9">
        <f>IF([2]market_live!G134="","",[2]market_live!G134)</f>
        <v>-6.9</v>
      </c>
      <c r="H134" s="9">
        <f>IF([2]market_live!H134="","",[2]market_live!H134)</f>
        <v>-1.1200000000000001</v>
      </c>
      <c r="I134" s="9" t="str">
        <f>IF([2]market_live!I134="","",[2]market_live!I134)</f>
        <v>11,94,291</v>
      </c>
      <c r="J134" s="9">
        <f>IF([2]market_live!J134="","",[2]market_live!J134)</f>
        <v>73.040000000000006</v>
      </c>
      <c r="K134" s="9">
        <f>IF([2]market_live!K134="","",[2]market_live!K134)</f>
        <v>710.6</v>
      </c>
      <c r="L134" s="9">
        <f>IF([2]market_live!L134="","",[2]market_live!L134)</f>
        <v>457.8</v>
      </c>
      <c r="M134" s="9">
        <f>IF([2]market_live!M134="","",[2]market_live!M134)</f>
        <v>-4.38</v>
      </c>
      <c r="N134" s="9">
        <f>IF([2]market_live!N134="","",[2]market_live!N134)</f>
        <v>1.76</v>
      </c>
      <c r="O134" s="9" t="str">
        <f t="shared" si="20"/>
        <v/>
      </c>
      <c r="P134" s="9">
        <f t="shared" si="21"/>
        <v>-1.1200000000000001</v>
      </c>
      <c r="Q134" s="9" t="str">
        <f t="shared" si="22"/>
        <v/>
      </c>
      <c r="R134" s="9">
        <f t="shared" si="23"/>
        <v>1194291</v>
      </c>
      <c r="S134" s="9" t="str">
        <f t="shared" si="24"/>
        <v/>
      </c>
      <c r="T134" s="9" t="str">
        <f t="shared" si="25"/>
        <v/>
      </c>
      <c r="U134" s="9" t="str">
        <f t="shared" si="26"/>
        <v/>
      </c>
      <c r="V134" s="9" t="str">
        <f t="shared" si="27"/>
        <v>SOR30</v>
      </c>
      <c r="W134" s="11" t="str">
        <f t="shared" si="28"/>
        <v/>
      </c>
      <c r="X134" s="11" t="str">
        <f t="shared" si="29"/>
        <v>SOR30</v>
      </c>
    </row>
    <row r="135" spans="1:24" x14ac:dyDescent="0.25">
      <c r="A135" s="9" t="str">
        <f>IF([2]market_live!A135="","",[2]market_live!A135)</f>
        <v>CIPLA</v>
      </c>
      <c r="B135" s="9">
        <f>IF([2]market_live!B135="","",[2]market_live!B135)</f>
        <v>1335.65</v>
      </c>
      <c r="C135" s="9">
        <f>IF([2]market_live!C135="","",[2]market_live!C135)</f>
        <v>1337.95</v>
      </c>
      <c r="D135" s="9">
        <f>IF([2]market_live!D135="","",[2]market_live!D135)</f>
        <v>1307.05</v>
      </c>
      <c r="E135" s="9">
        <f>IF([2]market_live!E135="","",[2]market_live!E135)</f>
        <v>1327.95</v>
      </c>
      <c r="F135" s="9">
        <f>IF([2]market_live!F135="","",[2]market_live!F135)</f>
        <v>1313</v>
      </c>
      <c r="G135" s="9">
        <f>IF([2]market_live!G135="","",[2]market_live!G135)</f>
        <v>-14.95</v>
      </c>
      <c r="H135" s="9">
        <f>IF([2]market_live!H135="","",[2]market_live!H135)</f>
        <v>-1.1299999999999999</v>
      </c>
      <c r="I135" s="9" t="str">
        <f>IF([2]market_live!I135="","",[2]market_live!I135)</f>
        <v>3,53,704</v>
      </c>
      <c r="J135" s="9">
        <f>IF([2]market_live!J135="","",[2]market_live!J135)</f>
        <v>46.79</v>
      </c>
      <c r="K135" s="9">
        <f>IF([2]market_live!K135="","",[2]market_live!K135)</f>
        <v>1340</v>
      </c>
      <c r="L135" s="9">
        <f>IF([2]market_live!L135="","",[2]market_live!L135)</f>
        <v>852</v>
      </c>
      <c r="M135" s="9">
        <f>IF([2]market_live!M135="","",[2]market_live!M135)</f>
        <v>7.42</v>
      </c>
      <c r="N135" s="9">
        <f>IF([2]market_live!N135="","",[2]market_live!N135)</f>
        <v>24.71</v>
      </c>
      <c r="O135" s="9" t="str">
        <f t="shared" si="20"/>
        <v/>
      </c>
      <c r="P135" s="9">
        <f t="shared" si="21"/>
        <v>-1.1299999999999999</v>
      </c>
      <c r="Q135" s="9" t="str">
        <f t="shared" si="22"/>
        <v/>
      </c>
      <c r="R135" s="9">
        <f t="shared" si="23"/>
        <v>353704</v>
      </c>
      <c r="S135" s="9" t="str">
        <f t="shared" si="24"/>
        <v/>
      </c>
      <c r="T135" s="9" t="str">
        <f t="shared" si="25"/>
        <v/>
      </c>
      <c r="U135" s="9" t="str">
        <f t="shared" si="26"/>
        <v/>
      </c>
      <c r="V135" s="9" t="str">
        <f t="shared" si="27"/>
        <v/>
      </c>
      <c r="W135" s="11" t="str">
        <f t="shared" si="28"/>
        <v/>
      </c>
      <c r="X135" s="11" t="str">
        <f t="shared" si="29"/>
        <v/>
      </c>
    </row>
    <row r="136" spans="1:24" x14ac:dyDescent="0.25">
      <c r="A136" s="9" t="str">
        <f>IF([2]market_live!A136="","",[2]market_live!A136)</f>
        <v>TVSMOTOR</v>
      </c>
      <c r="B136" s="9">
        <f>IF([2]market_live!B136="","",[2]market_live!B136)</f>
        <v>2047</v>
      </c>
      <c r="C136" s="9">
        <f>IF([2]market_live!C136="","",[2]market_live!C136)</f>
        <v>2053</v>
      </c>
      <c r="D136" s="9">
        <f>IF([2]market_live!D136="","",[2]market_live!D136)</f>
        <v>1997.65</v>
      </c>
      <c r="E136" s="9">
        <f>IF([2]market_live!E136="","",[2]market_live!E136)</f>
        <v>2037</v>
      </c>
      <c r="F136" s="9">
        <f>IF([2]market_live!F136="","",[2]market_live!F136)</f>
        <v>2013.9</v>
      </c>
      <c r="G136" s="9">
        <f>IF([2]market_live!G136="","",[2]market_live!G136)</f>
        <v>-23.1</v>
      </c>
      <c r="H136" s="9">
        <f>IF([2]market_live!H136="","",[2]market_live!H136)</f>
        <v>-1.1299999999999999</v>
      </c>
      <c r="I136" s="9" t="str">
        <f>IF([2]market_live!I136="","",[2]market_live!I136)</f>
        <v>2,08,112</v>
      </c>
      <c r="J136" s="9">
        <f>IF([2]market_live!J136="","",[2]market_live!J136)</f>
        <v>42</v>
      </c>
      <c r="K136" s="9">
        <f>IF([2]market_live!K136="","",[2]market_live!K136)</f>
        <v>2108.9499999999998</v>
      </c>
      <c r="L136" s="9">
        <f>IF([2]market_live!L136="","",[2]market_live!L136)</f>
        <v>967.55</v>
      </c>
      <c r="M136" s="9">
        <f>IF([2]market_live!M136="","",[2]market_live!M136)</f>
        <v>4.5</v>
      </c>
      <c r="N136" s="9">
        <f>IF([2]market_live!N136="","",[2]market_live!N136)</f>
        <v>100.88</v>
      </c>
      <c r="O136" s="9" t="str">
        <f t="shared" si="20"/>
        <v/>
      </c>
      <c r="P136" s="9">
        <f t="shared" si="21"/>
        <v>-1.1299999999999999</v>
      </c>
      <c r="Q136" s="9" t="str">
        <f t="shared" si="22"/>
        <v/>
      </c>
      <c r="R136" s="9">
        <f t="shared" si="23"/>
        <v>208112</v>
      </c>
      <c r="S136" s="9" t="str">
        <f t="shared" si="24"/>
        <v/>
      </c>
      <c r="T136" s="9" t="str">
        <f t="shared" si="25"/>
        <v/>
      </c>
      <c r="U136" s="9" t="str">
        <f t="shared" si="26"/>
        <v/>
      </c>
      <c r="V136" s="9" t="str">
        <f t="shared" si="27"/>
        <v/>
      </c>
      <c r="W136" s="11" t="str">
        <f t="shared" si="28"/>
        <v/>
      </c>
      <c r="X136" s="11" t="str">
        <f t="shared" si="29"/>
        <v/>
      </c>
    </row>
    <row r="137" spans="1:24" x14ac:dyDescent="0.25">
      <c r="A137" s="9" t="str">
        <f>IF([2]market_live!A137="","",[2]market_live!A137)</f>
        <v>BAJAJFINSV</v>
      </c>
      <c r="B137" s="9">
        <f>IF([2]market_live!B137="","",[2]market_live!B137)</f>
        <v>1600.5</v>
      </c>
      <c r="C137" s="9">
        <f>IF([2]market_live!C137="","",[2]market_live!C137)</f>
        <v>1610.95</v>
      </c>
      <c r="D137" s="9">
        <f>IF([2]market_live!D137="","",[2]market_live!D137)</f>
        <v>1577.75</v>
      </c>
      <c r="E137" s="9">
        <f>IF([2]market_live!E137="","",[2]market_live!E137)</f>
        <v>1600.5</v>
      </c>
      <c r="F137" s="9">
        <f>IF([2]market_live!F137="","",[2]market_live!F137)</f>
        <v>1581.95</v>
      </c>
      <c r="G137" s="9">
        <f>IF([2]market_live!G137="","",[2]market_live!G137)</f>
        <v>-18.55</v>
      </c>
      <c r="H137" s="9">
        <f>IF([2]market_live!H137="","",[2]market_live!H137)</f>
        <v>-1.1599999999999999</v>
      </c>
      <c r="I137" s="9" t="str">
        <f>IF([2]market_live!I137="","",[2]market_live!I137)</f>
        <v>4,04,125</v>
      </c>
      <c r="J137" s="9">
        <f>IF([2]market_live!J137="","",[2]market_live!J137)</f>
        <v>64.36</v>
      </c>
      <c r="K137" s="9">
        <f>IF([2]market_live!K137="","",[2]market_live!K137)</f>
        <v>1741</v>
      </c>
      <c r="L137" s="9">
        <f>IF([2]market_live!L137="","",[2]market_live!L137)</f>
        <v>1215</v>
      </c>
      <c r="M137" s="9">
        <f>IF([2]market_live!M137="","",[2]market_live!M137)</f>
        <v>-4.78</v>
      </c>
      <c r="N137" s="9">
        <f>IF([2]market_live!N137="","",[2]market_live!N137)</f>
        <v>18.11</v>
      </c>
      <c r="O137" s="9" t="str">
        <f t="shared" si="20"/>
        <v/>
      </c>
      <c r="P137" s="9">
        <f t="shared" si="21"/>
        <v>-1.1599999999999999</v>
      </c>
      <c r="Q137" s="9" t="str">
        <f t="shared" si="22"/>
        <v/>
      </c>
      <c r="R137" s="9">
        <f t="shared" si="23"/>
        <v>404125</v>
      </c>
      <c r="S137" s="9" t="str">
        <f t="shared" si="24"/>
        <v/>
      </c>
      <c r="T137" s="9" t="str">
        <f t="shared" si="25"/>
        <v/>
      </c>
      <c r="U137" s="9" t="str">
        <f t="shared" si="26"/>
        <v/>
      </c>
      <c r="V137" s="9" t="str">
        <f t="shared" si="27"/>
        <v/>
      </c>
      <c r="W137" s="11" t="str">
        <f t="shared" si="28"/>
        <v/>
      </c>
      <c r="X137" s="11" t="str">
        <f t="shared" si="29"/>
        <v/>
      </c>
    </row>
    <row r="138" spans="1:24" x14ac:dyDescent="0.25">
      <c r="A138" s="9" t="str">
        <f>IF([2]market_live!A138="","",[2]market_live!A138)</f>
        <v>GRANULES</v>
      </c>
      <c r="B138" s="9">
        <f>IF([2]market_live!B138="","",[2]market_live!B138)</f>
        <v>422.2</v>
      </c>
      <c r="C138" s="9">
        <f>IF([2]market_live!C138="","",[2]market_live!C138)</f>
        <v>425</v>
      </c>
      <c r="D138" s="9">
        <f>IF([2]market_live!D138="","",[2]market_live!D138)</f>
        <v>415</v>
      </c>
      <c r="E138" s="9">
        <f>IF([2]market_live!E138="","",[2]market_live!E138)</f>
        <v>422.2</v>
      </c>
      <c r="F138" s="9">
        <f>IF([2]market_live!F138="","",[2]market_live!F138)</f>
        <v>417.15</v>
      </c>
      <c r="G138" s="9">
        <f>IF([2]market_live!G138="","",[2]market_live!G138)</f>
        <v>-5.05</v>
      </c>
      <c r="H138" s="9">
        <f>IF([2]market_live!H138="","",[2]market_live!H138)</f>
        <v>-1.2</v>
      </c>
      <c r="I138" s="9" t="str">
        <f>IF([2]market_live!I138="","",[2]market_live!I138)</f>
        <v>5,69,266</v>
      </c>
      <c r="J138" s="9">
        <f>IF([2]market_live!J138="","",[2]market_live!J138)</f>
        <v>23.92</v>
      </c>
      <c r="K138" s="9">
        <f>IF([2]market_live!K138="","",[2]market_live!K138)</f>
        <v>435.4</v>
      </c>
      <c r="L138" s="9">
        <f>IF([2]market_live!L138="","",[2]market_live!L138)</f>
        <v>267.75</v>
      </c>
      <c r="M138" s="9">
        <f>IF([2]market_live!M138="","",[2]market_live!M138)</f>
        <v>12.23</v>
      </c>
      <c r="N138" s="9">
        <f>IF([2]market_live!N138="","",[2]market_live!N138)</f>
        <v>35.58</v>
      </c>
      <c r="O138" s="9" t="str">
        <f t="shared" si="20"/>
        <v/>
      </c>
      <c r="P138" s="9">
        <f t="shared" si="21"/>
        <v>-1.2</v>
      </c>
      <c r="Q138" s="9" t="str">
        <f t="shared" si="22"/>
        <v/>
      </c>
      <c r="R138" s="9">
        <f t="shared" si="23"/>
        <v>569266</v>
      </c>
      <c r="S138" s="9" t="str">
        <f t="shared" si="24"/>
        <v/>
      </c>
      <c r="T138" s="9" t="str">
        <f t="shared" si="25"/>
        <v/>
      </c>
      <c r="U138" s="9" t="str">
        <f t="shared" si="26"/>
        <v/>
      </c>
      <c r="V138" s="9" t="str">
        <f t="shared" si="27"/>
        <v/>
      </c>
      <c r="W138" s="11" t="str">
        <f t="shared" si="28"/>
        <v/>
      </c>
      <c r="X138" s="11" t="str">
        <f t="shared" si="29"/>
        <v/>
      </c>
    </row>
    <row r="139" spans="1:24" x14ac:dyDescent="0.25">
      <c r="A139" s="9" t="str">
        <f>IF([2]market_live!A139="","",[2]market_live!A139)</f>
        <v>JSWSTEEL</v>
      </c>
      <c r="B139" s="9">
        <f>IF([2]market_live!B139="","",[2]market_live!B139)</f>
        <v>822</v>
      </c>
      <c r="C139" s="9">
        <f>IF([2]market_live!C139="","",[2]market_live!C139)</f>
        <v>822.8</v>
      </c>
      <c r="D139" s="9">
        <f>IF([2]market_live!D139="","",[2]market_live!D139)</f>
        <v>806.2</v>
      </c>
      <c r="E139" s="9">
        <f>IF([2]market_live!E139="","",[2]market_live!E139)</f>
        <v>816.65</v>
      </c>
      <c r="F139" s="9">
        <f>IF([2]market_live!F139="","",[2]market_live!F139)</f>
        <v>806.7</v>
      </c>
      <c r="G139" s="9">
        <f>IF([2]market_live!G139="","",[2]market_live!G139)</f>
        <v>-9.9499999999999993</v>
      </c>
      <c r="H139" s="9">
        <f>IF([2]market_live!H139="","",[2]market_live!H139)</f>
        <v>-1.22</v>
      </c>
      <c r="I139" s="9" t="str">
        <f>IF([2]market_live!I139="","",[2]market_live!I139)</f>
        <v>5,06,539</v>
      </c>
      <c r="J139" s="9">
        <f>IF([2]market_live!J139="","",[2]market_live!J139)</f>
        <v>41.12</v>
      </c>
      <c r="K139" s="9">
        <f>IF([2]market_live!K139="","",[2]market_live!K139)</f>
        <v>895.75</v>
      </c>
      <c r="L139" s="9">
        <f>IF([2]market_live!L139="","",[2]market_live!L139)</f>
        <v>649.04999999999995</v>
      </c>
      <c r="M139" s="9">
        <f>IF([2]market_live!M139="","",[2]market_live!M139)</f>
        <v>-3.04</v>
      </c>
      <c r="N139" s="9">
        <f>IF([2]market_live!N139="","",[2]market_live!N139)</f>
        <v>7.45</v>
      </c>
      <c r="O139" s="9" t="str">
        <f t="shared" si="20"/>
        <v/>
      </c>
      <c r="P139" s="9">
        <f t="shared" si="21"/>
        <v>-1.22</v>
      </c>
      <c r="Q139" s="9" t="str">
        <f t="shared" si="22"/>
        <v/>
      </c>
      <c r="R139" s="9">
        <f t="shared" si="23"/>
        <v>506539</v>
      </c>
      <c r="S139" s="9" t="str">
        <f t="shared" si="24"/>
        <v/>
      </c>
      <c r="T139" s="9" t="str">
        <f t="shared" si="25"/>
        <v/>
      </c>
      <c r="U139" s="9" t="str">
        <f t="shared" si="26"/>
        <v/>
      </c>
      <c r="V139" s="9" t="str">
        <f t="shared" si="27"/>
        <v/>
      </c>
      <c r="W139" s="11" t="str">
        <f t="shared" si="28"/>
        <v/>
      </c>
      <c r="X139" s="11" t="str">
        <f t="shared" si="29"/>
        <v/>
      </c>
    </row>
    <row r="140" spans="1:24" x14ac:dyDescent="0.25">
      <c r="A140" s="9" t="str">
        <f>IF([2]market_live!A140="","",[2]market_live!A140)</f>
        <v>MANAPPURAM</v>
      </c>
      <c r="B140" s="9">
        <f>IF([2]market_live!B140="","",[2]market_live!B140)</f>
        <v>178.45</v>
      </c>
      <c r="C140" s="9">
        <f>IF([2]market_live!C140="","",[2]market_live!C140)</f>
        <v>179.55</v>
      </c>
      <c r="D140" s="9">
        <f>IF([2]market_live!D140="","",[2]market_live!D140)</f>
        <v>174.8</v>
      </c>
      <c r="E140" s="9">
        <f>IF([2]market_live!E140="","",[2]market_live!E140)</f>
        <v>178.4</v>
      </c>
      <c r="F140" s="9">
        <f>IF([2]market_live!F140="","",[2]market_live!F140)</f>
        <v>176.2</v>
      </c>
      <c r="G140" s="9">
        <f>IF([2]market_live!G140="","",[2]market_live!G140)</f>
        <v>-2.2000000000000002</v>
      </c>
      <c r="H140" s="9">
        <f>IF([2]market_live!H140="","",[2]market_live!H140)</f>
        <v>-1.23</v>
      </c>
      <c r="I140" s="9" t="str">
        <f>IF([2]market_live!I140="","",[2]market_live!I140)</f>
        <v>24,61,229</v>
      </c>
      <c r="J140" s="9">
        <f>IF([2]market_live!J140="","",[2]market_live!J140)</f>
        <v>43.4</v>
      </c>
      <c r="K140" s="9">
        <f>IF([2]market_live!K140="","",[2]market_live!K140)</f>
        <v>182.25</v>
      </c>
      <c r="L140" s="9">
        <f>IF([2]market_live!L140="","",[2]market_live!L140)</f>
        <v>101.15</v>
      </c>
      <c r="M140" s="9">
        <f>IF([2]market_live!M140="","",[2]market_live!M140)</f>
        <v>8.68</v>
      </c>
      <c r="N140" s="9">
        <f>IF([2]market_live!N140="","",[2]market_live!N140)</f>
        <v>57.04</v>
      </c>
      <c r="O140" s="9" t="str">
        <f t="shared" si="20"/>
        <v/>
      </c>
      <c r="P140" s="9">
        <f t="shared" si="21"/>
        <v>-1.23</v>
      </c>
      <c r="Q140" s="9" t="str">
        <f t="shared" si="22"/>
        <v/>
      </c>
      <c r="R140" s="9">
        <f t="shared" si="23"/>
        <v>2461229</v>
      </c>
      <c r="S140" s="9" t="str">
        <f t="shared" si="24"/>
        <v/>
      </c>
      <c r="T140" s="9" t="str">
        <f t="shared" si="25"/>
        <v/>
      </c>
      <c r="U140" s="9" t="str">
        <f t="shared" si="26"/>
        <v/>
      </c>
      <c r="V140" s="9" t="str">
        <f t="shared" si="27"/>
        <v>SOR22</v>
      </c>
      <c r="W140" s="11" t="str">
        <f t="shared" si="28"/>
        <v/>
      </c>
      <c r="X140" s="11" t="str">
        <f t="shared" si="29"/>
        <v>SOR22</v>
      </c>
    </row>
    <row r="141" spans="1:24" x14ac:dyDescent="0.25">
      <c r="A141" s="9" t="str">
        <f>IF([2]market_live!A141="","",[2]market_live!A141)</f>
        <v>OBEROIRLTY</v>
      </c>
      <c r="B141" s="9">
        <f>IF([2]market_live!B141="","",[2]market_live!B141)</f>
        <v>1525</v>
      </c>
      <c r="C141" s="9">
        <f>IF([2]market_live!C141="","",[2]market_live!C141)</f>
        <v>1538.85</v>
      </c>
      <c r="D141" s="9">
        <f>IF([2]market_live!D141="","",[2]market_live!D141)</f>
        <v>1491</v>
      </c>
      <c r="E141" s="9">
        <f>IF([2]market_live!E141="","",[2]market_live!E141)</f>
        <v>1519</v>
      </c>
      <c r="F141" s="9">
        <f>IF([2]market_live!F141="","",[2]market_live!F141)</f>
        <v>1500</v>
      </c>
      <c r="G141" s="9">
        <f>IF([2]market_live!G141="","",[2]market_live!G141)</f>
        <v>-19</v>
      </c>
      <c r="H141" s="9">
        <f>IF([2]market_live!H141="","",[2]market_live!H141)</f>
        <v>-1.25</v>
      </c>
      <c r="I141" s="9" t="str">
        <f>IF([2]market_live!I141="","",[2]market_live!I141)</f>
        <v>2,93,269</v>
      </c>
      <c r="J141" s="9">
        <f>IF([2]market_live!J141="","",[2]market_live!J141)</f>
        <v>44.1</v>
      </c>
      <c r="K141" s="9">
        <f>IF([2]market_live!K141="","",[2]market_live!K141)</f>
        <v>1585.55</v>
      </c>
      <c r="L141" s="9">
        <f>IF([2]market_live!L141="","",[2]market_live!L141)</f>
        <v>790.1</v>
      </c>
      <c r="M141" s="9">
        <f>IF([2]market_live!M141="","",[2]market_live!M141)</f>
        <v>9.98</v>
      </c>
      <c r="N141" s="9">
        <f>IF([2]market_live!N141="","",[2]market_live!N141)</f>
        <v>80.47</v>
      </c>
      <c r="O141" s="9" t="str">
        <f t="shared" si="20"/>
        <v/>
      </c>
      <c r="P141" s="9">
        <f t="shared" si="21"/>
        <v>-1.25</v>
      </c>
      <c r="Q141" s="9" t="str">
        <f t="shared" si="22"/>
        <v/>
      </c>
      <c r="R141" s="9">
        <f t="shared" si="23"/>
        <v>293269</v>
      </c>
      <c r="S141" s="9" t="str">
        <f t="shared" si="24"/>
        <v/>
      </c>
      <c r="T141" s="9" t="str">
        <f t="shared" si="25"/>
        <v/>
      </c>
      <c r="U141" s="9" t="str">
        <f t="shared" si="26"/>
        <v/>
      </c>
      <c r="V141" s="9" t="str">
        <f t="shared" si="27"/>
        <v/>
      </c>
      <c r="W141" s="11" t="str">
        <f t="shared" si="28"/>
        <v/>
      </c>
      <c r="X141" s="11" t="str">
        <f t="shared" si="29"/>
        <v/>
      </c>
    </row>
    <row r="142" spans="1:24" x14ac:dyDescent="0.25">
      <c r="A142" s="9" t="str">
        <f>IF([2]market_live!A142="","",[2]market_live!A142)</f>
        <v>DIXON</v>
      </c>
      <c r="B142" s="9">
        <f>IF([2]market_live!B142="","",[2]market_live!B142)</f>
        <v>6121</v>
      </c>
      <c r="C142" s="9">
        <f>IF([2]market_live!C142="","",[2]market_live!C142)</f>
        <v>6175</v>
      </c>
      <c r="D142" s="9">
        <f>IF([2]market_live!D142="","",[2]market_live!D142)</f>
        <v>6005</v>
      </c>
      <c r="E142" s="9">
        <f>IF([2]market_live!E142="","",[2]market_live!E142)</f>
        <v>6100.2</v>
      </c>
      <c r="F142" s="9">
        <f>IF([2]market_live!F142="","",[2]market_live!F142)</f>
        <v>6021.95</v>
      </c>
      <c r="G142" s="9">
        <f>IF([2]market_live!G142="","",[2]market_live!G142)</f>
        <v>-78.25</v>
      </c>
      <c r="H142" s="9">
        <f>IF([2]market_live!H142="","",[2]market_live!H142)</f>
        <v>-1.28</v>
      </c>
      <c r="I142" s="9" t="str">
        <f>IF([2]market_live!I142="","",[2]market_live!I142)</f>
        <v>1,93,637</v>
      </c>
      <c r="J142" s="9">
        <f>IF([2]market_live!J142="","",[2]market_live!J142)</f>
        <v>117.63</v>
      </c>
      <c r="K142" s="9">
        <f>IF([2]market_live!K142="","",[2]market_live!K142)</f>
        <v>6765</v>
      </c>
      <c r="L142" s="9">
        <f>IF([2]market_live!L142="","",[2]market_live!L142)</f>
        <v>2553</v>
      </c>
      <c r="M142" s="9">
        <f>IF([2]market_live!M142="","",[2]market_live!M142)</f>
        <v>-2.69</v>
      </c>
      <c r="N142" s="9">
        <f>IF([2]market_live!N142="","",[2]market_live!N142)</f>
        <v>72.069999999999993</v>
      </c>
      <c r="O142" s="9" t="str">
        <f t="shared" si="20"/>
        <v/>
      </c>
      <c r="P142" s="9">
        <f t="shared" si="21"/>
        <v>-1.28</v>
      </c>
      <c r="Q142" s="9" t="str">
        <f t="shared" si="22"/>
        <v/>
      </c>
      <c r="R142" s="9">
        <f t="shared" si="23"/>
        <v>193637</v>
      </c>
      <c r="S142" s="9" t="str">
        <f t="shared" si="24"/>
        <v/>
      </c>
      <c r="T142" s="9" t="str">
        <f t="shared" si="25"/>
        <v/>
      </c>
      <c r="U142" s="9" t="str">
        <f t="shared" si="26"/>
        <v/>
      </c>
      <c r="V142" s="9" t="str">
        <f t="shared" si="27"/>
        <v/>
      </c>
      <c r="W142" s="11" t="str">
        <f t="shared" si="28"/>
        <v/>
      </c>
      <c r="X142" s="11" t="str">
        <f t="shared" si="29"/>
        <v/>
      </c>
    </row>
    <row r="143" spans="1:24" x14ac:dyDescent="0.25">
      <c r="A143" s="9" t="str">
        <f>IF([2]market_live!A143="","",[2]market_live!A143)</f>
        <v>GAIL</v>
      </c>
      <c r="B143" s="9">
        <f>IF([2]market_live!B143="","",[2]market_live!B143)</f>
        <v>170.25</v>
      </c>
      <c r="C143" s="9">
        <f>IF([2]market_live!C143="","",[2]market_live!C143)</f>
        <v>171.8</v>
      </c>
      <c r="D143" s="9">
        <f>IF([2]market_live!D143="","",[2]market_live!D143)</f>
        <v>165.5</v>
      </c>
      <c r="E143" s="9">
        <f>IF([2]market_live!E143="","",[2]market_live!E143)</f>
        <v>168.3</v>
      </c>
      <c r="F143" s="9">
        <f>IF([2]market_live!F143="","",[2]market_live!F143)</f>
        <v>166.15</v>
      </c>
      <c r="G143" s="9">
        <f>IF([2]market_live!G143="","",[2]market_live!G143)</f>
        <v>-2.15</v>
      </c>
      <c r="H143" s="9">
        <f>IF([2]market_live!H143="","",[2]market_live!H143)</f>
        <v>-1.28</v>
      </c>
      <c r="I143" s="9" t="str">
        <f>IF([2]market_live!I143="","",[2]market_live!I143)</f>
        <v>2,60,69,183</v>
      </c>
      <c r="J143" s="9">
        <f>IF([2]market_live!J143="","",[2]market_live!J143)</f>
        <v>439.53</v>
      </c>
      <c r="K143" s="9">
        <f>IF([2]market_live!K143="","",[2]market_live!K143)</f>
        <v>171.8</v>
      </c>
      <c r="L143" s="9">
        <f>IF([2]market_live!L143="","",[2]market_live!L143)</f>
        <v>91.05</v>
      </c>
      <c r="M143" s="9">
        <f>IF([2]market_live!M143="","",[2]market_live!M143)</f>
        <v>22.18</v>
      </c>
      <c r="N143" s="9">
        <f>IF([2]market_live!N143="","",[2]market_live!N143)</f>
        <v>72.44</v>
      </c>
      <c r="O143" s="9" t="str">
        <f t="shared" si="20"/>
        <v/>
      </c>
      <c r="P143" s="9">
        <f t="shared" si="21"/>
        <v>-1.28</v>
      </c>
      <c r="Q143" s="9" t="str">
        <f t="shared" si="22"/>
        <v/>
      </c>
      <c r="R143" s="9">
        <f t="shared" si="23"/>
        <v>26069183</v>
      </c>
      <c r="S143" s="9" t="str">
        <f t="shared" si="24"/>
        <v/>
      </c>
      <c r="T143" s="9" t="str">
        <f t="shared" si="25"/>
        <v/>
      </c>
      <c r="U143" s="9" t="str">
        <f t="shared" si="26"/>
        <v/>
      </c>
      <c r="V143" s="9" t="str">
        <f t="shared" si="27"/>
        <v>SOR3</v>
      </c>
      <c r="W143" s="11" t="str">
        <f t="shared" si="28"/>
        <v/>
      </c>
      <c r="X143" s="11" t="str">
        <f t="shared" si="29"/>
        <v>SOR3</v>
      </c>
    </row>
    <row r="144" spans="1:24" x14ac:dyDescent="0.25">
      <c r="A144" s="9" t="str">
        <f>IF([2]market_live!A144="","",[2]market_live!A144)</f>
        <v>CUMMINSIND</v>
      </c>
      <c r="B144" s="9">
        <f>IF([2]market_live!B144="","",[2]market_live!B144)</f>
        <v>2114</v>
      </c>
      <c r="C144" s="9">
        <f>IF([2]market_live!C144="","",[2]market_live!C144)</f>
        <v>2126.4499999999998</v>
      </c>
      <c r="D144" s="9">
        <f>IF([2]market_live!D144="","",[2]market_live!D144)</f>
        <v>2073.8000000000002</v>
      </c>
      <c r="E144" s="9">
        <f>IF([2]market_live!E144="","",[2]market_live!E144)</f>
        <v>2112.4499999999998</v>
      </c>
      <c r="F144" s="9">
        <f>IF([2]market_live!F144="","",[2]market_live!F144)</f>
        <v>2085.3000000000002</v>
      </c>
      <c r="G144" s="9">
        <f>IF([2]market_live!G144="","",[2]market_live!G144)</f>
        <v>-27.15</v>
      </c>
      <c r="H144" s="9">
        <f>IF([2]market_live!H144="","",[2]market_live!H144)</f>
        <v>-1.29</v>
      </c>
      <c r="I144" s="9" t="str">
        <f>IF([2]market_live!I144="","",[2]market_live!I144)</f>
        <v>1,02,973</v>
      </c>
      <c r="J144" s="9">
        <f>IF([2]market_live!J144="","",[2]market_live!J144)</f>
        <v>21.53</v>
      </c>
      <c r="K144" s="9">
        <f>IF([2]market_live!K144="","",[2]market_live!K144)</f>
        <v>2126.4499999999998</v>
      </c>
      <c r="L144" s="9">
        <f>IF([2]market_live!L144="","",[2]market_live!L144)</f>
        <v>1358.4</v>
      </c>
      <c r="M144" s="9">
        <f>IF([2]market_live!M144="","",[2]market_live!M144)</f>
        <v>10.68</v>
      </c>
      <c r="N144" s="9">
        <f>IF([2]market_live!N144="","",[2]market_live!N144)</f>
        <v>44.77</v>
      </c>
      <c r="O144" s="9" t="str">
        <f t="shared" si="20"/>
        <v/>
      </c>
      <c r="P144" s="9">
        <f t="shared" si="21"/>
        <v>-1.29</v>
      </c>
      <c r="Q144" s="9" t="str">
        <f t="shared" si="22"/>
        <v/>
      </c>
      <c r="R144" s="9">
        <f t="shared" si="23"/>
        <v>102973</v>
      </c>
      <c r="S144" s="9" t="str">
        <f t="shared" si="24"/>
        <v/>
      </c>
      <c r="T144" s="9" t="str">
        <f t="shared" si="25"/>
        <v/>
      </c>
      <c r="U144" s="9" t="str">
        <f t="shared" si="26"/>
        <v/>
      </c>
      <c r="V144" s="9" t="str">
        <f t="shared" si="27"/>
        <v/>
      </c>
      <c r="W144" s="11" t="str">
        <f t="shared" si="28"/>
        <v/>
      </c>
      <c r="X144" s="11" t="str">
        <f t="shared" si="29"/>
        <v/>
      </c>
    </row>
    <row r="145" spans="1:24" x14ac:dyDescent="0.25">
      <c r="A145" s="9" t="str">
        <f>IF([2]market_live!A145="","",[2]market_live!A145)</f>
        <v>ASTRAL</v>
      </c>
      <c r="B145" s="9">
        <f>IF([2]market_live!B145="","",[2]market_live!B145)</f>
        <v>1855.2</v>
      </c>
      <c r="C145" s="9">
        <f>IF([2]market_live!C145="","",[2]market_live!C145)</f>
        <v>1866</v>
      </c>
      <c r="D145" s="9">
        <f>IF([2]market_live!D145="","",[2]market_live!D145)</f>
        <v>1815.2</v>
      </c>
      <c r="E145" s="9">
        <f>IF([2]market_live!E145="","",[2]market_live!E145)</f>
        <v>1850.75</v>
      </c>
      <c r="F145" s="9">
        <f>IF([2]market_live!F145="","",[2]market_live!F145)</f>
        <v>1826.95</v>
      </c>
      <c r="G145" s="9">
        <f>IF([2]market_live!G145="","",[2]market_live!G145)</f>
        <v>-23.8</v>
      </c>
      <c r="H145" s="9">
        <f>IF([2]market_live!H145="","",[2]market_live!H145)</f>
        <v>-1.29</v>
      </c>
      <c r="I145" s="9" t="str">
        <f>IF([2]market_live!I145="","",[2]market_live!I145)</f>
        <v>1,95,543</v>
      </c>
      <c r="J145" s="9">
        <f>IF([2]market_live!J145="","",[2]market_live!J145)</f>
        <v>35.97</v>
      </c>
      <c r="K145" s="9">
        <f>IF([2]market_live!K145="","",[2]market_live!K145)</f>
        <v>2058</v>
      </c>
      <c r="L145" s="9">
        <f>IF([2]market_live!L145="","",[2]market_live!L145)</f>
        <v>1297.8</v>
      </c>
      <c r="M145" s="9">
        <f>IF([2]market_live!M145="","",[2]market_live!M145)</f>
        <v>-0.76</v>
      </c>
      <c r="N145" s="9">
        <f>IF([2]market_live!N145="","",[2]market_live!N145)</f>
        <v>-7.84</v>
      </c>
      <c r="O145" s="9" t="str">
        <f t="shared" si="20"/>
        <v/>
      </c>
      <c r="P145" s="9">
        <f t="shared" si="21"/>
        <v>-1.29</v>
      </c>
      <c r="Q145" s="9" t="str">
        <f t="shared" si="22"/>
        <v/>
      </c>
      <c r="R145" s="9">
        <f t="shared" si="23"/>
        <v>195543</v>
      </c>
      <c r="S145" s="9" t="str">
        <f t="shared" si="24"/>
        <v/>
      </c>
      <c r="T145" s="9" t="str">
        <f t="shared" si="25"/>
        <v/>
      </c>
      <c r="U145" s="9" t="str">
        <f t="shared" si="26"/>
        <v/>
      </c>
      <c r="V145" s="9" t="str">
        <f t="shared" si="27"/>
        <v/>
      </c>
      <c r="W145" s="11" t="str">
        <f t="shared" si="28"/>
        <v/>
      </c>
      <c r="X145" s="11" t="str">
        <f t="shared" si="29"/>
        <v/>
      </c>
    </row>
    <row r="146" spans="1:24" x14ac:dyDescent="0.25">
      <c r="A146" s="9" t="str">
        <f>IF([2]market_live!A146="","",[2]market_live!A146)</f>
        <v>AARTIIND</v>
      </c>
      <c r="B146" s="9">
        <f>IF([2]market_live!B146="","",[2]market_live!B146)</f>
        <v>684.6</v>
      </c>
      <c r="C146" s="9">
        <f>IF([2]market_live!C146="","",[2]market_live!C146)</f>
        <v>688.95</v>
      </c>
      <c r="D146" s="9">
        <f>IF([2]market_live!D146="","",[2]market_live!D146)</f>
        <v>659.05</v>
      </c>
      <c r="E146" s="9">
        <f>IF([2]market_live!E146="","",[2]market_live!E146)</f>
        <v>678.9</v>
      </c>
      <c r="F146" s="9">
        <f>IF([2]market_live!F146="","",[2]market_live!F146)</f>
        <v>670</v>
      </c>
      <c r="G146" s="9">
        <f>IF([2]market_live!G146="","",[2]market_live!G146)</f>
        <v>-8.9</v>
      </c>
      <c r="H146" s="9">
        <f>IF([2]market_live!H146="","",[2]market_live!H146)</f>
        <v>-1.31</v>
      </c>
      <c r="I146" s="9" t="str">
        <f>IF([2]market_live!I146="","",[2]market_live!I146)</f>
        <v>32,67,220</v>
      </c>
      <c r="J146" s="9">
        <f>IF([2]market_live!J146="","",[2]market_live!J146)</f>
        <v>219.84</v>
      </c>
      <c r="K146" s="9">
        <f>IF([2]market_live!K146="","",[2]market_live!K146)</f>
        <v>691.75</v>
      </c>
      <c r="L146" s="9">
        <f>IF([2]market_live!L146="","",[2]market_live!L146)</f>
        <v>438</v>
      </c>
      <c r="M146" s="9">
        <f>IF([2]market_live!M146="","",[2]market_live!M146)</f>
        <v>18.36</v>
      </c>
      <c r="N146" s="9">
        <f>IF([2]market_live!N146="","",[2]market_live!N146)</f>
        <v>19.46</v>
      </c>
      <c r="O146" s="9" t="str">
        <f t="shared" si="20"/>
        <v/>
      </c>
      <c r="P146" s="9">
        <f t="shared" si="21"/>
        <v>-1.31</v>
      </c>
      <c r="Q146" s="9" t="str">
        <f t="shared" si="22"/>
        <v/>
      </c>
      <c r="R146" s="9">
        <f t="shared" si="23"/>
        <v>3267220</v>
      </c>
      <c r="S146" s="9" t="str">
        <f t="shared" si="24"/>
        <v/>
      </c>
      <c r="T146" s="9" t="str">
        <f t="shared" si="25"/>
        <v/>
      </c>
      <c r="U146" s="9" t="str">
        <f t="shared" si="26"/>
        <v/>
      </c>
      <c r="V146" s="9" t="str">
        <f t="shared" si="27"/>
        <v>SOR17</v>
      </c>
      <c r="W146" s="11" t="str">
        <f t="shared" si="28"/>
        <v/>
      </c>
      <c r="X146" s="11" t="str">
        <f t="shared" si="29"/>
        <v>SOR17</v>
      </c>
    </row>
    <row r="147" spans="1:24" x14ac:dyDescent="0.25">
      <c r="A147" s="9" t="str">
        <f>IF([2]market_live!A147="","",[2]market_live!A147)</f>
        <v>MFSL</v>
      </c>
      <c r="B147" s="9">
        <f>IF([2]market_live!B147="","",[2]market_live!B147)</f>
        <v>911.05</v>
      </c>
      <c r="C147" s="9">
        <f>IF([2]market_live!C147="","",[2]market_live!C147)</f>
        <v>915.2</v>
      </c>
      <c r="D147" s="9">
        <f>IF([2]market_live!D147="","",[2]market_live!D147)</f>
        <v>885.1</v>
      </c>
      <c r="E147" s="9">
        <f>IF([2]market_live!E147="","",[2]market_live!E147)</f>
        <v>905.7</v>
      </c>
      <c r="F147" s="9">
        <f>IF([2]market_live!F147="","",[2]market_live!F147)</f>
        <v>893.75</v>
      </c>
      <c r="G147" s="9">
        <f>IF([2]market_live!G147="","",[2]market_live!G147)</f>
        <v>-11.95</v>
      </c>
      <c r="H147" s="9">
        <f>IF([2]market_live!H147="","",[2]market_live!H147)</f>
        <v>-1.32</v>
      </c>
      <c r="I147" s="9" t="str">
        <f>IF([2]market_live!I147="","",[2]market_live!I147)</f>
        <v>3,01,224</v>
      </c>
      <c r="J147" s="9">
        <f>IF([2]market_live!J147="","",[2]market_live!J147)</f>
        <v>26.99</v>
      </c>
      <c r="K147" s="9">
        <f>IF([2]market_live!K147="","",[2]market_live!K147)</f>
        <v>1067.5</v>
      </c>
      <c r="L147" s="9">
        <f>IF([2]market_live!L147="","",[2]market_live!L147)</f>
        <v>599.1</v>
      </c>
      <c r="M147" s="9">
        <f>IF([2]market_live!M147="","",[2]market_live!M147)</f>
        <v>-2.94</v>
      </c>
      <c r="N147" s="9">
        <f>IF([2]market_live!N147="","",[2]market_live!N147)</f>
        <v>7.88</v>
      </c>
      <c r="O147" s="9" t="str">
        <f t="shared" si="20"/>
        <v/>
      </c>
      <c r="P147" s="9">
        <f t="shared" si="21"/>
        <v>-1.32</v>
      </c>
      <c r="Q147" s="9" t="str">
        <f t="shared" si="22"/>
        <v/>
      </c>
      <c r="R147" s="9">
        <f t="shared" si="23"/>
        <v>301224</v>
      </c>
      <c r="S147" s="9" t="str">
        <f t="shared" si="24"/>
        <v/>
      </c>
      <c r="T147" s="9" t="str">
        <f t="shared" si="25"/>
        <v/>
      </c>
      <c r="U147" s="9" t="str">
        <f t="shared" si="26"/>
        <v/>
      </c>
      <c r="V147" s="9" t="str">
        <f t="shared" si="27"/>
        <v/>
      </c>
      <c r="W147" s="11" t="str">
        <f t="shared" si="28"/>
        <v/>
      </c>
      <c r="X147" s="11" t="str">
        <f t="shared" si="29"/>
        <v/>
      </c>
    </row>
    <row r="148" spans="1:24" x14ac:dyDescent="0.25">
      <c r="A148" s="9" t="str">
        <f>IF([2]market_live!A148="","",[2]market_live!A148)</f>
        <v>NESTLEIND</v>
      </c>
      <c r="B148" s="9">
        <f>IF([2]market_live!B148="","",[2]market_live!B148)</f>
        <v>2520</v>
      </c>
      <c r="C148" s="9">
        <f>IF([2]market_live!C148="","",[2]market_live!C148)</f>
        <v>2525</v>
      </c>
      <c r="D148" s="9">
        <f>IF([2]market_live!D148="","",[2]market_live!D148)</f>
        <v>2470.8000000000002</v>
      </c>
      <c r="E148" s="9">
        <f>IF([2]market_live!E148="","",[2]market_live!E148)</f>
        <v>2514.15</v>
      </c>
      <c r="F148" s="9">
        <f>IF([2]market_live!F148="","",[2]market_live!F148)</f>
        <v>2480</v>
      </c>
      <c r="G148" s="9">
        <f>IF([2]market_live!G148="","",[2]market_live!G148)</f>
        <v>-34.15</v>
      </c>
      <c r="H148" s="9">
        <f>IF([2]market_live!H148="","",[2]market_live!H148)</f>
        <v>-1.36</v>
      </c>
      <c r="I148" s="9" t="str">
        <f>IF([2]market_live!I148="","",[2]market_live!I148)</f>
        <v>4,45,592</v>
      </c>
      <c r="J148" s="9">
        <f>IF([2]market_live!J148="","",[2]market_live!J148)</f>
        <v>110.91</v>
      </c>
      <c r="K148" s="9">
        <f>IF([2]market_live!K148="","",[2]market_live!K148)</f>
        <v>2769.3</v>
      </c>
      <c r="L148" s="9">
        <f>IF([2]market_live!L148="","",[2]market_live!L148)</f>
        <v>1788</v>
      </c>
      <c r="M148" s="9">
        <f>IF([2]market_live!M148="","",[2]market_live!M148)</f>
        <v>-89.98</v>
      </c>
      <c r="N148" s="9">
        <f>IF([2]market_live!N148="","",[2]market_live!N148)</f>
        <v>-87.23</v>
      </c>
      <c r="O148" s="9" t="str">
        <f t="shared" si="20"/>
        <v/>
      </c>
      <c r="P148" s="9">
        <f t="shared" si="21"/>
        <v>-1.36</v>
      </c>
      <c r="Q148" s="9" t="str">
        <f t="shared" si="22"/>
        <v/>
      </c>
      <c r="R148" s="9">
        <f t="shared" si="23"/>
        <v>445592</v>
      </c>
      <c r="S148" s="9" t="str">
        <f t="shared" si="24"/>
        <v/>
      </c>
      <c r="T148" s="9" t="str">
        <f t="shared" si="25"/>
        <v/>
      </c>
      <c r="U148" s="9" t="str">
        <f t="shared" si="26"/>
        <v/>
      </c>
      <c r="V148" s="9" t="str">
        <f t="shared" si="27"/>
        <v/>
      </c>
      <c r="W148" s="11" t="str">
        <f t="shared" si="28"/>
        <v/>
      </c>
      <c r="X148" s="11" t="str">
        <f t="shared" si="29"/>
        <v/>
      </c>
    </row>
    <row r="149" spans="1:24" x14ac:dyDescent="0.25">
      <c r="A149" s="9" t="str">
        <f>IF([2]market_live!A149="","",[2]market_live!A149)</f>
        <v>WIPRO</v>
      </c>
      <c r="B149" s="9">
        <f>IF([2]market_live!B149="","",[2]market_live!B149)</f>
        <v>486.4</v>
      </c>
      <c r="C149" s="9">
        <f>IF([2]market_live!C149="","",[2]market_live!C149)</f>
        <v>488.9</v>
      </c>
      <c r="D149" s="9">
        <f>IF([2]market_live!D149="","",[2]market_live!D149)</f>
        <v>469.05</v>
      </c>
      <c r="E149" s="9">
        <f>IF([2]market_live!E149="","",[2]market_live!E149)</f>
        <v>485.05</v>
      </c>
      <c r="F149" s="9">
        <f>IF([2]market_live!F149="","",[2]market_live!F149)</f>
        <v>478.3</v>
      </c>
      <c r="G149" s="9">
        <f>IF([2]market_live!G149="","",[2]market_live!G149)</f>
        <v>-6.75</v>
      </c>
      <c r="H149" s="9">
        <f>IF([2]market_live!H149="","",[2]market_live!H149)</f>
        <v>-1.39</v>
      </c>
      <c r="I149" s="9" t="str">
        <f>IF([2]market_live!I149="","",[2]market_live!I149)</f>
        <v>60,45,801</v>
      </c>
      <c r="J149" s="9">
        <f>IF([2]market_live!J149="","",[2]market_live!J149)</f>
        <v>289.88</v>
      </c>
      <c r="K149" s="9">
        <f>IF([2]market_live!K149="","",[2]market_live!K149)</f>
        <v>529</v>
      </c>
      <c r="L149" s="9">
        <f>IF([2]market_live!L149="","",[2]market_live!L149)</f>
        <v>352</v>
      </c>
      <c r="M149" s="9">
        <f>IF([2]market_live!M149="","",[2]market_live!M149)</f>
        <v>12.29</v>
      </c>
      <c r="N149" s="9">
        <f>IF([2]market_live!N149="","",[2]market_live!N149)</f>
        <v>20.239999999999998</v>
      </c>
      <c r="O149" s="9" t="str">
        <f t="shared" si="20"/>
        <v/>
      </c>
      <c r="P149" s="9">
        <f t="shared" si="21"/>
        <v>-1.39</v>
      </c>
      <c r="Q149" s="9" t="str">
        <f t="shared" si="22"/>
        <v/>
      </c>
      <c r="R149" s="9">
        <f t="shared" si="23"/>
        <v>6045801</v>
      </c>
      <c r="S149" s="9" t="str">
        <f t="shared" si="24"/>
        <v/>
      </c>
      <c r="T149" s="9" t="str">
        <f t="shared" si="25"/>
        <v/>
      </c>
      <c r="U149" s="9" t="str">
        <f t="shared" si="26"/>
        <v/>
      </c>
      <c r="V149" s="9" t="str">
        <f t="shared" si="27"/>
        <v>SOR11</v>
      </c>
      <c r="W149" s="11" t="str">
        <f t="shared" si="28"/>
        <v/>
      </c>
      <c r="X149" s="11" t="str">
        <f t="shared" si="29"/>
        <v>SOR11</v>
      </c>
    </row>
    <row r="150" spans="1:24" x14ac:dyDescent="0.25">
      <c r="A150" s="9" t="str">
        <f>IF([2]market_live!A150="","",[2]market_live!A150)</f>
        <v>LUPIN</v>
      </c>
      <c r="B150" s="9">
        <f>IF([2]market_live!B150="","",[2]market_live!B150)</f>
        <v>1436</v>
      </c>
      <c r="C150" s="9">
        <f>IF([2]market_live!C150="","",[2]market_live!C150)</f>
        <v>1448.8</v>
      </c>
      <c r="D150" s="9">
        <f>IF([2]market_live!D150="","",[2]market_live!D150)</f>
        <v>1406.05</v>
      </c>
      <c r="E150" s="9">
        <f>IF([2]market_live!E150="","",[2]market_live!E150)</f>
        <v>1430.25</v>
      </c>
      <c r="F150" s="9">
        <f>IF([2]market_live!F150="","",[2]market_live!F150)</f>
        <v>1410</v>
      </c>
      <c r="G150" s="9">
        <f>IF([2]market_live!G150="","",[2]market_live!G150)</f>
        <v>-20.25</v>
      </c>
      <c r="H150" s="9">
        <f>IF([2]market_live!H150="","",[2]market_live!H150)</f>
        <v>-1.42</v>
      </c>
      <c r="I150" s="9" t="str">
        <f>IF([2]market_live!I150="","",[2]market_live!I150)</f>
        <v>2,57,322</v>
      </c>
      <c r="J150" s="9">
        <f>IF([2]market_live!J150="","",[2]market_live!J150)</f>
        <v>36.729999999999997</v>
      </c>
      <c r="K150" s="9">
        <f>IF([2]market_live!K150="","",[2]market_live!K150)</f>
        <v>1448.8</v>
      </c>
      <c r="L150" s="9">
        <f>IF([2]market_live!L150="","",[2]market_live!L150)</f>
        <v>628</v>
      </c>
      <c r="M150" s="9">
        <f>IF([2]market_live!M150="","",[2]market_live!M150)</f>
        <v>16.510000000000002</v>
      </c>
      <c r="N150" s="9">
        <f>IF([2]market_live!N150="","",[2]market_live!N150)</f>
        <v>88.29</v>
      </c>
      <c r="O150" s="9" t="str">
        <f t="shared" si="20"/>
        <v/>
      </c>
      <c r="P150" s="9">
        <f t="shared" si="21"/>
        <v>-1.42</v>
      </c>
      <c r="Q150" s="9" t="str">
        <f t="shared" si="22"/>
        <v/>
      </c>
      <c r="R150" s="9">
        <f t="shared" si="23"/>
        <v>257322</v>
      </c>
      <c r="S150" s="9" t="str">
        <f t="shared" si="24"/>
        <v/>
      </c>
      <c r="T150" s="9" t="str">
        <f t="shared" si="25"/>
        <v/>
      </c>
      <c r="U150" s="9" t="str">
        <f t="shared" si="26"/>
        <v/>
      </c>
      <c r="V150" s="9" t="str">
        <f t="shared" si="27"/>
        <v/>
      </c>
      <c r="W150" s="11" t="str">
        <f t="shared" si="28"/>
        <v/>
      </c>
      <c r="X150" s="11" t="str">
        <f t="shared" si="29"/>
        <v/>
      </c>
    </row>
    <row r="151" spans="1:24" x14ac:dyDescent="0.25">
      <c r="A151" s="9" t="str">
        <f>IF([2]market_live!A151="","",[2]market_live!A151)</f>
        <v>GODREJPROP</v>
      </c>
      <c r="B151" s="9">
        <f>IF([2]market_live!B151="","",[2]market_live!B151)</f>
        <v>2340</v>
      </c>
      <c r="C151" s="9">
        <f>IF([2]market_live!C151="","",[2]market_live!C151)</f>
        <v>2355.9499999999998</v>
      </c>
      <c r="D151" s="9">
        <f>IF([2]market_live!D151="","",[2]market_live!D151)</f>
        <v>2295.0500000000002</v>
      </c>
      <c r="E151" s="9">
        <f>IF([2]market_live!E151="","",[2]market_live!E151)</f>
        <v>2343.4</v>
      </c>
      <c r="F151" s="9">
        <f>IF([2]market_live!F151="","",[2]market_live!F151)</f>
        <v>2310</v>
      </c>
      <c r="G151" s="9">
        <f>IF([2]market_live!G151="","",[2]market_live!G151)</f>
        <v>-33.4</v>
      </c>
      <c r="H151" s="9">
        <f>IF([2]market_live!H151="","",[2]market_live!H151)</f>
        <v>-1.43</v>
      </c>
      <c r="I151" s="9" t="str">
        <f>IF([2]market_live!I151="","",[2]market_live!I151)</f>
        <v>1,78,508</v>
      </c>
      <c r="J151" s="9">
        <f>IF([2]market_live!J151="","",[2]market_live!J151)</f>
        <v>41.31</v>
      </c>
      <c r="K151" s="9">
        <f>IF([2]market_live!K151="","",[2]market_live!K151)</f>
        <v>2357.1999999999998</v>
      </c>
      <c r="L151" s="9">
        <f>IF([2]market_live!L151="","",[2]market_live!L151)</f>
        <v>1005</v>
      </c>
      <c r="M151" s="9">
        <f>IF([2]market_live!M151="","",[2]market_live!M151)</f>
        <v>23.94</v>
      </c>
      <c r="N151" s="9">
        <f>IF([2]market_live!N151="","",[2]market_live!N151)</f>
        <v>86.69</v>
      </c>
      <c r="O151" s="9" t="str">
        <f t="shared" si="20"/>
        <v/>
      </c>
      <c r="P151" s="9">
        <f t="shared" si="21"/>
        <v>-1.43</v>
      </c>
      <c r="Q151" s="9" t="str">
        <f t="shared" si="22"/>
        <v/>
      </c>
      <c r="R151" s="9">
        <f t="shared" si="23"/>
        <v>178508</v>
      </c>
      <c r="S151" s="9" t="str">
        <f t="shared" si="24"/>
        <v/>
      </c>
      <c r="T151" s="9" t="str">
        <f t="shared" si="25"/>
        <v/>
      </c>
      <c r="U151" s="9" t="str">
        <f t="shared" si="26"/>
        <v/>
      </c>
      <c r="V151" s="9" t="str">
        <f t="shared" si="27"/>
        <v/>
      </c>
      <c r="W151" s="11" t="str">
        <f t="shared" si="28"/>
        <v/>
      </c>
      <c r="X151" s="11" t="str">
        <f t="shared" si="29"/>
        <v/>
      </c>
    </row>
    <row r="152" spans="1:24" x14ac:dyDescent="0.25">
      <c r="A152" s="9" t="str">
        <f>IF([2]market_live!A152="","",[2]market_live!A152)</f>
        <v>METROPOLIS</v>
      </c>
      <c r="B152" s="9">
        <f>IF([2]market_live!B152="","",[2]market_live!B152)</f>
        <v>1604</v>
      </c>
      <c r="C152" s="9">
        <f>IF([2]market_live!C152="","",[2]market_live!C152)</f>
        <v>1615.85</v>
      </c>
      <c r="D152" s="9">
        <f>IF([2]market_live!D152="","",[2]market_live!D152)</f>
        <v>1545.05</v>
      </c>
      <c r="E152" s="9">
        <f>IF([2]market_live!E152="","",[2]market_live!E152)</f>
        <v>1603.5</v>
      </c>
      <c r="F152" s="9">
        <f>IF([2]market_live!F152="","",[2]market_live!F152)</f>
        <v>1580</v>
      </c>
      <c r="G152" s="9">
        <f>IF([2]market_live!G152="","",[2]market_live!G152)</f>
        <v>-23.5</v>
      </c>
      <c r="H152" s="9">
        <f>IF([2]market_live!H152="","",[2]market_live!H152)</f>
        <v>-1.47</v>
      </c>
      <c r="I152" s="9" t="str">
        <f>IF([2]market_live!I152="","",[2]market_live!I152)</f>
        <v>3,01,513</v>
      </c>
      <c r="J152" s="9">
        <f>IF([2]market_live!J152="","",[2]market_live!J152)</f>
        <v>47.36</v>
      </c>
      <c r="K152" s="9">
        <f>IF([2]market_live!K152="","",[2]market_live!K152)</f>
        <v>1754.85</v>
      </c>
      <c r="L152" s="9">
        <f>IF([2]market_live!L152="","",[2]market_live!L152)</f>
        <v>1171.3499999999999</v>
      </c>
      <c r="M152" s="9">
        <f>IF([2]market_live!M152="","",[2]market_live!M152)</f>
        <v>0.6</v>
      </c>
      <c r="N152" s="9">
        <f>IF([2]market_live!N152="","",[2]market_live!N152)</f>
        <v>18.079999999999998</v>
      </c>
      <c r="O152" s="9" t="str">
        <f t="shared" si="20"/>
        <v/>
      </c>
      <c r="P152" s="9">
        <f t="shared" si="21"/>
        <v>-1.47</v>
      </c>
      <c r="Q152" s="9" t="str">
        <f t="shared" si="22"/>
        <v/>
      </c>
      <c r="R152" s="9">
        <f t="shared" si="23"/>
        <v>301513</v>
      </c>
      <c r="S152" s="9" t="str">
        <f t="shared" si="24"/>
        <v/>
      </c>
      <c r="T152" s="9" t="str">
        <f t="shared" si="25"/>
        <v/>
      </c>
      <c r="U152" s="9" t="str">
        <f t="shared" si="26"/>
        <v/>
      </c>
      <c r="V152" s="9" t="str">
        <f t="shared" si="27"/>
        <v/>
      </c>
      <c r="W152" s="11" t="str">
        <f t="shared" si="28"/>
        <v/>
      </c>
      <c r="X152" s="11" t="str">
        <f t="shared" si="29"/>
        <v/>
      </c>
    </row>
    <row r="153" spans="1:24" x14ac:dyDescent="0.25">
      <c r="A153" s="9" t="str">
        <f>IF([2]market_live!A153="","",[2]market_live!A153)</f>
        <v>ESCORTS</v>
      </c>
      <c r="B153" s="9">
        <f>IF([2]market_live!B153="","",[2]market_live!B153)</f>
        <v>3000</v>
      </c>
      <c r="C153" s="9">
        <f>IF([2]market_live!C153="","",[2]market_live!C153)</f>
        <v>3007.15</v>
      </c>
      <c r="D153" s="9">
        <f>IF([2]market_live!D153="","",[2]market_live!D153)</f>
        <v>2922.95</v>
      </c>
      <c r="E153" s="9">
        <f>IF([2]market_live!E153="","",[2]market_live!E153)</f>
        <v>2979.9</v>
      </c>
      <c r="F153" s="9">
        <f>IF([2]market_live!F153="","",[2]market_live!F153)</f>
        <v>2935.9</v>
      </c>
      <c r="G153" s="9">
        <f>IF([2]market_live!G153="","",[2]market_live!G153)</f>
        <v>-44</v>
      </c>
      <c r="H153" s="9">
        <f>IF([2]market_live!H153="","",[2]market_live!H153)</f>
        <v>-1.48</v>
      </c>
      <c r="I153" s="9">
        <f>IF([2]market_live!I153="","",[2]market_live!I153)</f>
        <v>98482</v>
      </c>
      <c r="J153" s="9">
        <f>IF([2]market_live!J153="","",[2]market_live!J153)</f>
        <v>29.29</v>
      </c>
      <c r="K153" s="9">
        <f>IF([2]market_live!K153="","",[2]market_live!K153)</f>
        <v>3440.15</v>
      </c>
      <c r="L153" s="9">
        <f>IF([2]market_live!L153="","",[2]market_live!L153)</f>
        <v>1807.7</v>
      </c>
      <c r="M153" s="9">
        <f>IF([2]market_live!M153="","",[2]market_live!M153)</f>
        <v>-0.03</v>
      </c>
      <c r="N153" s="9">
        <f>IF([2]market_live!N153="","",[2]market_live!N153)</f>
        <v>41.79</v>
      </c>
      <c r="O153" s="9" t="str">
        <f t="shared" si="20"/>
        <v/>
      </c>
      <c r="P153" s="9">
        <f t="shared" si="21"/>
        <v>-1.48</v>
      </c>
      <c r="Q153" s="9" t="str">
        <f t="shared" si="22"/>
        <v/>
      </c>
      <c r="R153" s="9">
        <f t="shared" si="23"/>
        <v>98482</v>
      </c>
      <c r="S153" s="9" t="str">
        <f t="shared" si="24"/>
        <v/>
      </c>
      <c r="T153" s="9" t="str">
        <f t="shared" si="25"/>
        <v/>
      </c>
      <c r="U153" s="9" t="str">
        <f t="shared" si="26"/>
        <v/>
      </c>
      <c r="V153" s="9" t="str">
        <f t="shared" si="27"/>
        <v/>
      </c>
      <c r="W153" s="11" t="str">
        <f t="shared" si="28"/>
        <v/>
      </c>
      <c r="X153" s="11" t="str">
        <f t="shared" si="29"/>
        <v/>
      </c>
    </row>
    <row r="154" spans="1:24" x14ac:dyDescent="0.25">
      <c r="A154" s="9" t="str">
        <f>IF([2]market_live!A154="","",[2]market_live!A154)</f>
        <v>HCLTECH</v>
      </c>
      <c r="B154" s="9">
        <f>IF([2]market_live!B154="","",[2]market_live!B154)</f>
        <v>1580</v>
      </c>
      <c r="C154" s="9">
        <f>IF([2]market_live!C154="","",[2]market_live!C154)</f>
        <v>1580</v>
      </c>
      <c r="D154" s="9">
        <f>IF([2]market_live!D154="","",[2]market_live!D154)</f>
        <v>1537.05</v>
      </c>
      <c r="E154" s="9">
        <f>IF([2]market_live!E154="","",[2]market_live!E154)</f>
        <v>1567.95</v>
      </c>
      <c r="F154" s="9">
        <f>IF([2]market_live!F154="","",[2]market_live!F154)</f>
        <v>1544</v>
      </c>
      <c r="G154" s="9">
        <f>IF([2]market_live!G154="","",[2]market_live!G154)</f>
        <v>-23.95</v>
      </c>
      <c r="H154" s="9">
        <f>IF([2]market_live!H154="","",[2]market_live!H154)</f>
        <v>-1.53</v>
      </c>
      <c r="I154" s="9" t="str">
        <f>IF([2]market_live!I154="","",[2]market_live!I154)</f>
        <v>9,61,332</v>
      </c>
      <c r="J154" s="9">
        <f>IF([2]market_live!J154="","",[2]market_live!J154)</f>
        <v>149.34</v>
      </c>
      <c r="K154" s="9">
        <f>IF([2]market_live!K154="","",[2]market_live!K154)</f>
        <v>1619.6</v>
      </c>
      <c r="L154" s="9">
        <f>IF([2]market_live!L154="","",[2]market_live!L154)</f>
        <v>1016.25</v>
      </c>
      <c r="M154" s="9">
        <f>IF([2]market_live!M154="","",[2]market_live!M154)</f>
        <v>8.89</v>
      </c>
      <c r="N154" s="9">
        <f>IF([2]market_live!N154="","",[2]market_live!N154)</f>
        <v>41.08</v>
      </c>
      <c r="O154" s="9" t="str">
        <f t="shared" si="20"/>
        <v/>
      </c>
      <c r="P154" s="9">
        <f t="shared" si="21"/>
        <v>-1.53</v>
      </c>
      <c r="Q154" s="9" t="str">
        <f t="shared" si="22"/>
        <v/>
      </c>
      <c r="R154" s="9">
        <f t="shared" si="23"/>
        <v>961332</v>
      </c>
      <c r="S154" s="9" t="str">
        <f t="shared" si="24"/>
        <v/>
      </c>
      <c r="T154" s="9" t="str">
        <f t="shared" si="25"/>
        <v/>
      </c>
      <c r="U154" s="9" t="str">
        <f t="shared" si="26"/>
        <v/>
      </c>
      <c r="V154" s="9" t="str">
        <f t="shared" si="27"/>
        <v/>
      </c>
      <c r="W154" s="11" t="str">
        <f t="shared" si="28"/>
        <v/>
      </c>
      <c r="X154" s="11" t="str">
        <f t="shared" si="29"/>
        <v/>
      </c>
    </row>
    <row r="155" spans="1:24" x14ac:dyDescent="0.25">
      <c r="A155" s="9" t="str">
        <f>IF([2]market_live!A155="","",[2]market_live!A155)</f>
        <v>SIEMENS</v>
      </c>
      <c r="B155" s="9">
        <f>IF([2]market_live!B155="","",[2]market_live!B155)</f>
        <v>4165</v>
      </c>
      <c r="C155" s="9">
        <f>IF([2]market_live!C155="","",[2]market_live!C155)</f>
        <v>4165</v>
      </c>
      <c r="D155" s="9">
        <f>IF([2]market_live!D155="","",[2]market_live!D155)</f>
        <v>4051.05</v>
      </c>
      <c r="E155" s="9">
        <f>IF([2]market_live!E155="","",[2]market_live!E155)</f>
        <v>4141.5</v>
      </c>
      <c r="F155" s="9">
        <f>IF([2]market_live!F155="","",[2]market_live!F155)</f>
        <v>4078.05</v>
      </c>
      <c r="G155" s="9">
        <f>IF([2]market_live!G155="","",[2]market_live!G155)</f>
        <v>-63.45</v>
      </c>
      <c r="H155" s="9">
        <f>IF([2]market_live!H155="","",[2]market_live!H155)</f>
        <v>-1.53</v>
      </c>
      <c r="I155" s="9">
        <f>IF([2]market_live!I155="","",[2]market_live!I155)</f>
        <v>50912</v>
      </c>
      <c r="J155" s="9">
        <f>IF([2]market_live!J155="","",[2]market_live!J155)</f>
        <v>20.9</v>
      </c>
      <c r="K155" s="9">
        <f>IF([2]market_live!K155="","",[2]market_live!K155)</f>
        <v>4245</v>
      </c>
      <c r="L155" s="9">
        <f>IF([2]market_live!L155="","",[2]market_live!L155)</f>
        <v>2891.4</v>
      </c>
      <c r="M155" s="9">
        <f>IF([2]market_live!M155="","",[2]market_live!M155)</f>
        <v>5.94</v>
      </c>
      <c r="N155" s="9">
        <f>IF([2]market_live!N155="","",[2]market_live!N155)</f>
        <v>35.89</v>
      </c>
      <c r="O155" s="9" t="str">
        <f t="shared" si="20"/>
        <v/>
      </c>
      <c r="P155" s="9">
        <f t="shared" si="21"/>
        <v>-1.53</v>
      </c>
      <c r="Q155" s="9" t="str">
        <f t="shared" si="22"/>
        <v/>
      </c>
      <c r="R155" s="9">
        <f t="shared" si="23"/>
        <v>50912</v>
      </c>
      <c r="S155" s="9" t="str">
        <f t="shared" si="24"/>
        <v/>
      </c>
      <c r="T155" s="9" t="str">
        <f t="shared" si="25"/>
        <v/>
      </c>
      <c r="U155" s="9" t="str">
        <f t="shared" si="26"/>
        <v/>
      </c>
      <c r="V155" s="9" t="str">
        <f t="shared" si="27"/>
        <v/>
      </c>
      <c r="W155" s="11" t="str">
        <f t="shared" si="28"/>
        <v/>
      </c>
      <c r="X155" s="11" t="str">
        <f t="shared" si="29"/>
        <v/>
      </c>
    </row>
    <row r="156" spans="1:24" x14ac:dyDescent="0.25">
      <c r="A156" s="9" t="str">
        <f>IF([2]market_live!A156="","",[2]market_live!A156)</f>
        <v>SYNGENE</v>
      </c>
      <c r="B156" s="9">
        <f>IF([2]market_live!B156="","",[2]market_live!B156)</f>
        <v>696</v>
      </c>
      <c r="C156" s="9">
        <f>IF([2]market_live!C156="","",[2]market_live!C156)</f>
        <v>700.9</v>
      </c>
      <c r="D156" s="9">
        <f>IF([2]market_live!D156="","",[2]market_live!D156)</f>
        <v>681.5</v>
      </c>
      <c r="E156" s="9">
        <f>IF([2]market_live!E156="","",[2]market_live!E156)</f>
        <v>696</v>
      </c>
      <c r="F156" s="9">
        <f>IF([2]market_live!F156="","",[2]market_live!F156)</f>
        <v>684.95</v>
      </c>
      <c r="G156" s="9">
        <f>IF([2]market_live!G156="","",[2]market_live!G156)</f>
        <v>-11.05</v>
      </c>
      <c r="H156" s="9">
        <f>IF([2]market_live!H156="","",[2]market_live!H156)</f>
        <v>-1.59</v>
      </c>
      <c r="I156" s="9" t="str">
        <f>IF([2]market_live!I156="","",[2]market_live!I156)</f>
        <v>3,21,868</v>
      </c>
      <c r="J156" s="9">
        <f>IF([2]market_live!J156="","",[2]market_live!J156)</f>
        <v>22.15</v>
      </c>
      <c r="K156" s="9">
        <f>IF([2]market_live!K156="","",[2]market_live!K156)</f>
        <v>860.25</v>
      </c>
      <c r="L156" s="9">
        <f>IF([2]market_live!L156="","",[2]market_live!L156)</f>
        <v>545</v>
      </c>
      <c r="M156" s="9">
        <f>IF([2]market_live!M156="","",[2]market_live!M156)</f>
        <v>0.97</v>
      </c>
      <c r="N156" s="9">
        <f>IF([2]market_live!N156="","",[2]market_live!N156)</f>
        <v>15.55</v>
      </c>
      <c r="O156" s="9" t="str">
        <f t="shared" si="20"/>
        <v/>
      </c>
      <c r="P156" s="9">
        <f t="shared" si="21"/>
        <v>-1.59</v>
      </c>
      <c r="Q156" s="9" t="str">
        <f t="shared" si="22"/>
        <v/>
      </c>
      <c r="R156" s="9">
        <f t="shared" si="23"/>
        <v>321868</v>
      </c>
      <c r="S156" s="9" t="str">
        <f t="shared" si="24"/>
        <v/>
      </c>
      <c r="T156" s="9" t="str">
        <f t="shared" si="25"/>
        <v/>
      </c>
      <c r="U156" s="9" t="str">
        <f t="shared" si="26"/>
        <v/>
      </c>
      <c r="V156" s="9" t="str">
        <f t="shared" si="27"/>
        <v/>
      </c>
      <c r="W156" s="11" t="str">
        <f t="shared" si="28"/>
        <v/>
      </c>
      <c r="X156" s="11" t="str">
        <f t="shared" si="29"/>
        <v/>
      </c>
    </row>
    <row r="157" spans="1:24" x14ac:dyDescent="0.25">
      <c r="A157" s="9" t="str">
        <f>IF([2]market_live!A157="","",[2]market_live!A157)</f>
        <v>MUTHOOTFIN</v>
      </c>
      <c r="B157" s="9">
        <f>IF([2]market_live!B157="","",[2]market_live!B157)</f>
        <v>1446.3</v>
      </c>
      <c r="C157" s="9">
        <f>IF([2]market_live!C157="","",[2]market_live!C157)</f>
        <v>1446.3</v>
      </c>
      <c r="D157" s="9">
        <f>IF([2]market_live!D157="","",[2]market_live!D157)</f>
        <v>1406</v>
      </c>
      <c r="E157" s="9">
        <f>IF([2]market_live!E157="","",[2]market_live!E157)</f>
        <v>1431.1</v>
      </c>
      <c r="F157" s="9">
        <f>IF([2]market_live!F157="","",[2]market_live!F157)</f>
        <v>1408.3</v>
      </c>
      <c r="G157" s="9">
        <f>IF([2]market_live!G157="","",[2]market_live!G157)</f>
        <v>-22.8</v>
      </c>
      <c r="H157" s="9">
        <f>IF([2]market_live!H157="","",[2]market_live!H157)</f>
        <v>-1.59</v>
      </c>
      <c r="I157" s="9">
        <f>IF([2]market_live!I157="","",[2]market_live!I157)</f>
        <v>89960</v>
      </c>
      <c r="J157" s="9">
        <f>IF([2]market_live!J157="","",[2]market_live!J157)</f>
        <v>12.76</v>
      </c>
      <c r="K157" s="9">
        <f>IF([2]market_live!K157="","",[2]market_live!K157)</f>
        <v>1537.35</v>
      </c>
      <c r="L157" s="9">
        <f>IF([2]market_live!L157="","",[2]market_live!L157)</f>
        <v>911.25</v>
      </c>
      <c r="M157" s="9">
        <f>IF([2]market_live!M157="","",[2]market_live!M157)</f>
        <v>-0.85</v>
      </c>
      <c r="N157" s="9">
        <f>IF([2]market_live!N157="","",[2]market_live!N157)</f>
        <v>36.25</v>
      </c>
      <c r="O157" s="9" t="str">
        <f t="shared" si="20"/>
        <v/>
      </c>
      <c r="P157" s="9">
        <f t="shared" si="21"/>
        <v>-1.59</v>
      </c>
      <c r="Q157" s="9" t="str">
        <f t="shared" si="22"/>
        <v/>
      </c>
      <c r="R157" s="9">
        <f t="shared" si="23"/>
        <v>89960</v>
      </c>
      <c r="S157" s="9" t="str">
        <f t="shared" si="24"/>
        <v/>
      </c>
      <c r="T157" s="9" t="str">
        <f t="shared" si="25"/>
        <v/>
      </c>
      <c r="U157" s="9" t="str">
        <f t="shared" si="26"/>
        <v/>
      </c>
      <c r="V157" s="9" t="str">
        <f t="shared" si="27"/>
        <v/>
      </c>
      <c r="W157" s="11" t="str">
        <f t="shared" si="28"/>
        <v/>
      </c>
      <c r="X157" s="11" t="str">
        <f t="shared" si="29"/>
        <v/>
      </c>
    </row>
    <row r="158" spans="1:24" x14ac:dyDescent="0.25">
      <c r="A158" s="9" t="str">
        <f>IF([2]market_live!A158="","",[2]market_live!A158)</f>
        <v>DEEPAKNTR</v>
      </c>
      <c r="B158" s="9">
        <f>IF([2]market_live!B158="","",[2]market_live!B158)</f>
        <v>2361.1999999999998</v>
      </c>
      <c r="C158" s="9">
        <f>IF([2]market_live!C158="","",[2]market_live!C158)</f>
        <v>2387.15</v>
      </c>
      <c r="D158" s="9">
        <f>IF([2]market_live!D158="","",[2]market_live!D158)</f>
        <v>2295.35</v>
      </c>
      <c r="E158" s="9">
        <f>IF([2]market_live!E158="","",[2]market_live!E158)</f>
        <v>2356.6999999999998</v>
      </c>
      <c r="F158" s="9">
        <f>IF([2]market_live!F158="","",[2]market_live!F158)</f>
        <v>2319</v>
      </c>
      <c r="G158" s="9">
        <f>IF([2]market_live!G158="","",[2]market_live!G158)</f>
        <v>-37.700000000000003</v>
      </c>
      <c r="H158" s="9">
        <f>IF([2]market_live!H158="","",[2]market_live!H158)</f>
        <v>-1.6</v>
      </c>
      <c r="I158" s="9" t="str">
        <f>IF([2]market_live!I158="","",[2]market_live!I158)</f>
        <v>1,46,780</v>
      </c>
      <c r="J158" s="9">
        <f>IF([2]market_live!J158="","",[2]market_live!J158)</f>
        <v>34.15</v>
      </c>
      <c r="K158" s="9">
        <f>IF([2]market_live!K158="","",[2]market_live!K158)</f>
        <v>2521.15</v>
      </c>
      <c r="L158" s="9">
        <f>IF([2]market_live!L158="","",[2]market_live!L158)</f>
        <v>1730</v>
      </c>
      <c r="M158" s="9">
        <f>IF([2]market_live!M158="","",[2]market_live!M158)</f>
        <v>6.28</v>
      </c>
      <c r="N158" s="9">
        <f>IF([2]market_live!N158="","",[2]market_live!N158)</f>
        <v>22.4</v>
      </c>
      <c r="O158" s="9" t="str">
        <f t="shared" si="20"/>
        <v/>
      </c>
      <c r="P158" s="9">
        <f t="shared" si="21"/>
        <v>-1.6</v>
      </c>
      <c r="Q158" s="9" t="str">
        <f t="shared" si="22"/>
        <v/>
      </c>
      <c r="R158" s="9">
        <f t="shared" si="23"/>
        <v>146780</v>
      </c>
      <c r="S158" s="9" t="str">
        <f t="shared" si="24"/>
        <v/>
      </c>
      <c r="T158" s="9" t="str">
        <f t="shared" si="25"/>
        <v/>
      </c>
      <c r="U158" s="9" t="str">
        <f t="shared" si="26"/>
        <v/>
      </c>
      <c r="V158" s="9" t="str">
        <f t="shared" si="27"/>
        <v/>
      </c>
      <c r="W158" s="11" t="str">
        <f t="shared" si="28"/>
        <v/>
      </c>
      <c r="X158" s="11" t="str">
        <f t="shared" si="29"/>
        <v/>
      </c>
    </row>
    <row r="159" spans="1:24" x14ac:dyDescent="0.25">
      <c r="A159" s="9" t="str">
        <f>IF([2]market_live!A159="","",[2]market_live!A159)</f>
        <v>INDUSINDBK</v>
      </c>
      <c r="B159" s="9">
        <f>IF([2]market_live!B159="","",[2]market_live!B159)</f>
        <v>1570</v>
      </c>
      <c r="C159" s="9">
        <f>IF([2]market_live!C159="","",[2]market_live!C159)</f>
        <v>1571.9</v>
      </c>
      <c r="D159" s="9">
        <f>IF([2]market_live!D159="","",[2]market_live!D159)</f>
        <v>1530</v>
      </c>
      <c r="E159" s="9">
        <f>IF([2]market_live!E159="","",[2]market_live!E159)</f>
        <v>1561.1</v>
      </c>
      <c r="F159" s="9">
        <f>IF([2]market_live!F159="","",[2]market_live!F159)</f>
        <v>1536</v>
      </c>
      <c r="G159" s="9">
        <f>IF([2]market_live!G159="","",[2]market_live!G159)</f>
        <v>-25.1</v>
      </c>
      <c r="H159" s="9">
        <f>IF([2]market_live!H159="","",[2]market_live!H159)</f>
        <v>-1.61</v>
      </c>
      <c r="I159" s="9" t="str">
        <f>IF([2]market_live!I159="","",[2]market_live!I159)</f>
        <v>31,58,588</v>
      </c>
      <c r="J159" s="9">
        <f>IF([2]market_live!J159="","",[2]market_live!J159)</f>
        <v>487.84</v>
      </c>
      <c r="K159" s="9">
        <f>IF([2]market_live!K159="","",[2]market_live!K159)</f>
        <v>1694.5</v>
      </c>
      <c r="L159" s="9">
        <f>IF([2]market_live!L159="","",[2]market_live!L159)</f>
        <v>990</v>
      </c>
      <c r="M159" s="9">
        <f>IF([2]market_live!M159="","",[2]market_live!M159)</f>
        <v>0.32</v>
      </c>
      <c r="N159" s="9">
        <f>IF([2]market_live!N159="","",[2]market_live!N159)</f>
        <v>30.03</v>
      </c>
      <c r="O159" s="9" t="str">
        <f t="shared" si="20"/>
        <v/>
      </c>
      <c r="P159" s="9">
        <f t="shared" si="21"/>
        <v>-1.61</v>
      </c>
      <c r="Q159" s="9" t="str">
        <f t="shared" si="22"/>
        <v/>
      </c>
      <c r="R159" s="9">
        <f t="shared" si="23"/>
        <v>3158588</v>
      </c>
      <c r="S159" s="9" t="str">
        <f t="shared" si="24"/>
        <v/>
      </c>
      <c r="T159" s="9" t="str">
        <f t="shared" si="25"/>
        <v/>
      </c>
      <c r="U159" s="9" t="str">
        <f t="shared" si="26"/>
        <v/>
      </c>
      <c r="V159" s="9" t="str">
        <f t="shared" si="27"/>
        <v>SOR18</v>
      </c>
      <c r="W159" s="11" t="str">
        <f t="shared" si="28"/>
        <v/>
      </c>
      <c r="X159" s="11" t="str">
        <f t="shared" si="29"/>
        <v>SOR18</v>
      </c>
    </row>
    <row r="160" spans="1:24" x14ac:dyDescent="0.25">
      <c r="A160" s="9" t="str">
        <f>IF([2]market_live!A160="","",[2]market_live!A160)</f>
        <v>LALPATHLAB</v>
      </c>
      <c r="B160" s="9">
        <f>IF([2]market_live!B160="","",[2]market_live!B160)</f>
        <v>2451</v>
      </c>
      <c r="C160" s="9">
        <f>IF([2]market_live!C160="","",[2]market_live!C160)</f>
        <v>2469.5</v>
      </c>
      <c r="D160" s="9">
        <f>IF([2]market_live!D160="","",[2]market_live!D160)</f>
        <v>2405</v>
      </c>
      <c r="E160" s="9">
        <f>IF([2]market_live!E160="","",[2]market_live!E160)</f>
        <v>2447.9499999999998</v>
      </c>
      <c r="F160" s="9">
        <f>IF([2]market_live!F160="","",[2]market_live!F160)</f>
        <v>2407.9499999999998</v>
      </c>
      <c r="G160" s="9">
        <f>IF([2]market_live!G160="","",[2]market_live!G160)</f>
        <v>-40</v>
      </c>
      <c r="H160" s="9">
        <f>IF([2]market_live!H160="","",[2]market_live!H160)</f>
        <v>-1.63</v>
      </c>
      <c r="I160" s="9">
        <f>IF([2]market_live!I160="","",[2]market_live!I160)</f>
        <v>90442</v>
      </c>
      <c r="J160" s="9">
        <f>IF([2]market_live!J160="","",[2]market_live!J160)</f>
        <v>22.03</v>
      </c>
      <c r="K160" s="9">
        <f>IF([2]market_live!K160="","",[2]market_live!K160)</f>
        <v>2767.1</v>
      </c>
      <c r="L160" s="9">
        <f>IF([2]market_live!L160="","",[2]market_live!L160)</f>
        <v>1762.05</v>
      </c>
      <c r="M160" s="9">
        <f>IF([2]market_live!M160="","",[2]market_live!M160)</f>
        <v>-0.88</v>
      </c>
      <c r="N160" s="9">
        <f>IF([2]market_live!N160="","",[2]market_live!N160)</f>
        <v>15.02</v>
      </c>
      <c r="O160" s="9" t="str">
        <f t="shared" si="20"/>
        <v/>
      </c>
      <c r="P160" s="9">
        <f t="shared" si="21"/>
        <v>-1.63</v>
      </c>
      <c r="Q160" s="9" t="str">
        <f t="shared" si="22"/>
        <v/>
      </c>
      <c r="R160" s="9">
        <f t="shared" si="23"/>
        <v>90442</v>
      </c>
      <c r="S160" s="9" t="str">
        <f t="shared" si="24"/>
        <v/>
      </c>
      <c r="T160" s="9" t="str">
        <f t="shared" si="25"/>
        <v/>
      </c>
      <c r="U160" s="9" t="str">
        <f t="shared" si="26"/>
        <v/>
      </c>
      <c r="V160" s="9" t="str">
        <f t="shared" si="27"/>
        <v/>
      </c>
      <c r="W160" s="11" t="str">
        <f t="shared" si="28"/>
        <v/>
      </c>
      <c r="X160" s="11" t="str">
        <f t="shared" si="29"/>
        <v/>
      </c>
    </row>
    <row r="161" spans="1:24" x14ac:dyDescent="0.25">
      <c r="A161" s="9" t="str">
        <f>IF([2]market_live!A161="","",[2]market_live!A161)</f>
        <v>ZEEL</v>
      </c>
      <c r="B161" s="9">
        <f>IF([2]market_live!B161="","",[2]market_live!B161)</f>
        <v>237</v>
      </c>
      <c r="C161" s="9">
        <f>IF([2]market_live!C161="","",[2]market_live!C161)</f>
        <v>242.6</v>
      </c>
      <c r="D161" s="9">
        <f>IF([2]market_live!D161="","",[2]market_live!D161)</f>
        <v>230</v>
      </c>
      <c r="E161" s="9">
        <f>IF([2]market_live!E161="","",[2]market_live!E161)</f>
        <v>235</v>
      </c>
      <c r="F161" s="9">
        <f>IF([2]market_live!F161="","",[2]market_live!F161)</f>
        <v>231</v>
      </c>
      <c r="G161" s="9">
        <f>IF([2]market_live!G161="","",[2]market_live!G161)</f>
        <v>-4</v>
      </c>
      <c r="H161" s="9">
        <f>IF([2]market_live!H161="","",[2]market_live!H161)</f>
        <v>-1.7</v>
      </c>
      <c r="I161" s="9" t="str">
        <f>IF([2]market_live!I161="","",[2]market_live!I161)</f>
        <v>1,87,67,517</v>
      </c>
      <c r="J161" s="9">
        <f>IF([2]market_live!J161="","",[2]market_live!J161)</f>
        <v>442.99</v>
      </c>
      <c r="K161" s="9">
        <f>IF([2]market_live!K161="","",[2]market_live!K161)</f>
        <v>299.7</v>
      </c>
      <c r="L161" s="9">
        <f>IF([2]market_live!L161="","",[2]market_live!L161)</f>
        <v>170.1</v>
      </c>
      <c r="M161" s="9">
        <f>IF([2]market_live!M161="","",[2]market_live!M161)</f>
        <v>-6.73</v>
      </c>
      <c r="N161" s="9">
        <f>IF([2]market_live!N161="","",[2]market_live!N161)</f>
        <v>4.72</v>
      </c>
      <c r="O161" s="9" t="str">
        <f t="shared" si="20"/>
        <v/>
      </c>
      <c r="P161" s="9">
        <f t="shared" si="21"/>
        <v>-1.7</v>
      </c>
      <c r="Q161" s="9" t="str">
        <f t="shared" si="22"/>
        <v/>
      </c>
      <c r="R161" s="9">
        <f t="shared" si="23"/>
        <v>18767517</v>
      </c>
      <c r="S161" s="9" t="str">
        <f t="shared" si="24"/>
        <v/>
      </c>
      <c r="T161" s="9" t="str">
        <f t="shared" si="25"/>
        <v/>
      </c>
      <c r="U161" s="9" t="str">
        <f t="shared" si="26"/>
        <v/>
      </c>
      <c r="V161" s="9" t="str">
        <f t="shared" si="27"/>
        <v>SOR5</v>
      </c>
      <c r="W161" s="11" t="str">
        <f t="shared" si="28"/>
        <v/>
      </c>
      <c r="X161" s="11" t="str">
        <f t="shared" si="29"/>
        <v>SOR5</v>
      </c>
    </row>
    <row r="162" spans="1:24" x14ac:dyDescent="0.25">
      <c r="A162" s="9" t="str">
        <f>IF([2]market_live!A162="","",[2]market_live!A162)</f>
        <v>JUBLFOOD</v>
      </c>
      <c r="B162" s="9">
        <f>IF([2]market_live!B162="","",[2]market_live!B162)</f>
        <v>532</v>
      </c>
      <c r="C162" s="9">
        <f>IF([2]market_live!C162="","",[2]market_live!C162)</f>
        <v>535.85</v>
      </c>
      <c r="D162" s="9">
        <f>IF([2]market_live!D162="","",[2]market_live!D162)</f>
        <v>521.85</v>
      </c>
      <c r="E162" s="9">
        <f>IF([2]market_live!E162="","",[2]market_live!E162)</f>
        <v>531.65</v>
      </c>
      <c r="F162" s="9">
        <f>IF([2]market_live!F162="","",[2]market_live!F162)</f>
        <v>522.5</v>
      </c>
      <c r="G162" s="9">
        <f>IF([2]market_live!G162="","",[2]market_live!G162)</f>
        <v>-9.15</v>
      </c>
      <c r="H162" s="9">
        <f>IF([2]market_live!H162="","",[2]market_live!H162)</f>
        <v>-1.72</v>
      </c>
      <c r="I162" s="9" t="str">
        <f>IF([2]market_live!I162="","",[2]market_live!I162)</f>
        <v>6,57,049</v>
      </c>
      <c r="J162" s="9">
        <f>IF([2]market_live!J162="","",[2]market_live!J162)</f>
        <v>34.61</v>
      </c>
      <c r="K162" s="9">
        <f>IF([2]market_live!K162="","",[2]market_live!K162)</f>
        <v>586.95000000000005</v>
      </c>
      <c r="L162" s="9">
        <f>IF([2]market_live!L162="","",[2]market_live!L162)</f>
        <v>412.1</v>
      </c>
      <c r="M162" s="9">
        <f>IF([2]market_live!M162="","",[2]market_live!M162)</f>
        <v>-5.46</v>
      </c>
      <c r="N162" s="9">
        <f>IF([2]market_live!N162="","",[2]market_live!N162)</f>
        <v>4.1399999999999997</v>
      </c>
      <c r="O162" s="9" t="str">
        <f t="shared" si="20"/>
        <v/>
      </c>
      <c r="P162" s="9">
        <f t="shared" si="21"/>
        <v>-1.72</v>
      </c>
      <c r="Q162" s="9" t="str">
        <f t="shared" si="22"/>
        <v/>
      </c>
      <c r="R162" s="9">
        <f t="shared" si="23"/>
        <v>657049</v>
      </c>
      <c r="S162" s="9" t="str">
        <f t="shared" si="24"/>
        <v/>
      </c>
      <c r="T162" s="9" t="str">
        <f t="shared" si="25"/>
        <v/>
      </c>
      <c r="U162" s="9" t="str">
        <f t="shared" si="26"/>
        <v/>
      </c>
      <c r="V162" s="9" t="str">
        <f t="shared" si="27"/>
        <v/>
      </c>
      <c r="W162" s="11" t="str">
        <f t="shared" si="28"/>
        <v/>
      </c>
      <c r="X162" s="11" t="str">
        <f t="shared" si="29"/>
        <v/>
      </c>
    </row>
    <row r="163" spans="1:24" x14ac:dyDescent="0.25">
      <c r="A163" s="9" t="str">
        <f>IF([2]market_live!A163="","",[2]market_live!A163)</f>
        <v>ZYDUSLIFE</v>
      </c>
      <c r="B163" s="9">
        <f>IF([2]market_live!B163="","",[2]market_live!B163)</f>
        <v>725.25</v>
      </c>
      <c r="C163" s="9">
        <f>IF([2]market_live!C163="","",[2]market_live!C163)</f>
        <v>725.95</v>
      </c>
      <c r="D163" s="9">
        <f>IF([2]market_live!D163="","",[2]market_live!D163)</f>
        <v>701.1</v>
      </c>
      <c r="E163" s="9">
        <f>IF([2]market_live!E163="","",[2]market_live!E163)</f>
        <v>720.55</v>
      </c>
      <c r="F163" s="9">
        <f>IF([2]market_live!F163="","",[2]market_live!F163)</f>
        <v>707.9</v>
      </c>
      <c r="G163" s="9">
        <f>IF([2]market_live!G163="","",[2]market_live!G163)</f>
        <v>-12.65</v>
      </c>
      <c r="H163" s="9">
        <f>IF([2]market_live!H163="","",[2]market_live!H163)</f>
        <v>-1.76</v>
      </c>
      <c r="I163" s="9" t="str">
        <f>IF([2]market_live!I163="","",[2]market_live!I163)</f>
        <v>4,43,774</v>
      </c>
      <c r="J163" s="9">
        <f>IF([2]market_live!J163="","",[2]market_live!J163)</f>
        <v>31.49</v>
      </c>
      <c r="K163" s="9">
        <f>IF([2]market_live!K163="","",[2]market_live!K163)</f>
        <v>727.5</v>
      </c>
      <c r="L163" s="9">
        <f>IF([2]market_live!L163="","",[2]market_live!L163)</f>
        <v>421.3</v>
      </c>
      <c r="M163" s="9">
        <f>IF([2]market_live!M163="","",[2]market_live!M163)</f>
        <v>8.56</v>
      </c>
      <c r="N163" s="9">
        <f>IF([2]market_live!N163="","",[2]market_live!N163)</f>
        <v>63.08</v>
      </c>
      <c r="O163" s="9" t="str">
        <f t="shared" si="20"/>
        <v/>
      </c>
      <c r="P163" s="9">
        <f t="shared" si="21"/>
        <v>-1.76</v>
      </c>
      <c r="Q163" s="9" t="str">
        <f t="shared" si="22"/>
        <v/>
      </c>
      <c r="R163" s="9">
        <f t="shared" si="23"/>
        <v>443774</v>
      </c>
      <c r="S163" s="9" t="str">
        <f t="shared" si="24"/>
        <v/>
      </c>
      <c r="T163" s="9" t="str">
        <f t="shared" si="25"/>
        <v/>
      </c>
      <c r="U163" s="9" t="str">
        <f t="shared" si="26"/>
        <v/>
      </c>
      <c r="V163" s="9" t="str">
        <f t="shared" si="27"/>
        <v/>
      </c>
      <c r="W163" s="11" t="str">
        <f t="shared" si="28"/>
        <v/>
      </c>
      <c r="X163" s="11" t="str">
        <f t="shared" si="29"/>
        <v/>
      </c>
    </row>
    <row r="164" spans="1:24" x14ac:dyDescent="0.25">
      <c r="A164" s="9" t="str">
        <f>IF([2]market_live!A164="","",[2]market_live!A164)</f>
        <v>EXIDEIND</v>
      </c>
      <c r="B164" s="9">
        <f>IF([2]market_live!B164="","",[2]market_live!B164)</f>
        <v>329.3</v>
      </c>
      <c r="C164" s="9">
        <f>IF([2]market_live!C164="","",[2]market_live!C164)</f>
        <v>330</v>
      </c>
      <c r="D164" s="9">
        <f>IF([2]market_live!D164="","",[2]market_live!D164)</f>
        <v>320.5</v>
      </c>
      <c r="E164" s="9">
        <f>IF([2]market_live!E164="","",[2]market_live!E164)</f>
        <v>327.2</v>
      </c>
      <c r="F164" s="9">
        <f>IF([2]market_live!F164="","",[2]market_live!F164)</f>
        <v>321.35000000000002</v>
      </c>
      <c r="G164" s="9">
        <f>IF([2]market_live!G164="","",[2]market_live!G164)</f>
        <v>-5.85</v>
      </c>
      <c r="H164" s="9">
        <f>IF([2]market_live!H164="","",[2]market_live!H164)</f>
        <v>-1.79</v>
      </c>
      <c r="I164" s="9" t="str">
        <f>IF([2]market_live!I164="","",[2]market_live!I164)</f>
        <v>18,68,766</v>
      </c>
      <c r="J164" s="9">
        <f>IF([2]market_live!J164="","",[2]market_live!J164)</f>
        <v>60.57</v>
      </c>
      <c r="K164" s="9">
        <f>IF([2]market_live!K164="","",[2]market_live!K164)</f>
        <v>341.8</v>
      </c>
      <c r="L164" s="9">
        <f>IF([2]market_live!L164="","",[2]market_live!L164)</f>
        <v>170.5</v>
      </c>
      <c r="M164" s="9">
        <f>IF([2]market_live!M164="","",[2]market_live!M164)</f>
        <v>13.85</v>
      </c>
      <c r="N164" s="9">
        <f>IF([2]market_live!N164="","",[2]market_live!N164)</f>
        <v>72.66</v>
      </c>
      <c r="O164" s="9" t="str">
        <f t="shared" si="20"/>
        <v/>
      </c>
      <c r="P164" s="9">
        <f t="shared" si="21"/>
        <v>-1.79</v>
      </c>
      <c r="Q164" s="9" t="str">
        <f t="shared" si="22"/>
        <v/>
      </c>
      <c r="R164" s="9">
        <f t="shared" si="23"/>
        <v>1868766</v>
      </c>
      <c r="S164" s="9" t="str">
        <f t="shared" si="24"/>
        <v/>
      </c>
      <c r="T164" s="9" t="str">
        <f t="shared" si="25"/>
        <v/>
      </c>
      <c r="U164" s="9" t="str">
        <f t="shared" si="26"/>
        <v/>
      </c>
      <c r="V164" s="9" t="str">
        <f t="shared" si="27"/>
        <v>SOR26</v>
      </c>
      <c r="W164" s="11" t="str">
        <f t="shared" si="28"/>
        <v/>
      </c>
      <c r="X164" s="11" t="str">
        <f t="shared" si="29"/>
        <v>SOR26</v>
      </c>
    </row>
    <row r="165" spans="1:24" x14ac:dyDescent="0.25">
      <c r="A165" s="9" t="str">
        <f>IF([2]market_live!A165="","",[2]market_live!A165)</f>
        <v>COFORGE</v>
      </c>
      <c r="B165" s="9">
        <f>IF([2]market_live!B165="","",[2]market_live!B165)</f>
        <v>6474.95</v>
      </c>
      <c r="C165" s="9">
        <f>IF([2]market_live!C165="","",[2]market_live!C165)</f>
        <v>6513.95</v>
      </c>
      <c r="D165" s="9">
        <f>IF([2]market_live!D165="","",[2]market_live!D165)</f>
        <v>6264.2</v>
      </c>
      <c r="E165" s="9">
        <f>IF([2]market_live!E165="","",[2]market_live!E165)</f>
        <v>6415.35</v>
      </c>
      <c r="F165" s="9">
        <f>IF([2]market_live!F165="","",[2]market_live!F165)</f>
        <v>6300</v>
      </c>
      <c r="G165" s="9">
        <f>IF([2]market_live!G165="","",[2]market_live!G165)</f>
        <v>-115.35</v>
      </c>
      <c r="H165" s="9">
        <f>IF([2]market_live!H165="","",[2]market_live!H165)</f>
        <v>-1.8</v>
      </c>
      <c r="I165" s="9" t="str">
        <f>IF([2]market_live!I165="","",[2]market_live!I165)</f>
        <v>1,91,502</v>
      </c>
      <c r="J165" s="9">
        <f>IF([2]market_live!J165="","",[2]market_live!J165)</f>
        <v>121.42</v>
      </c>
      <c r="K165" s="9">
        <f>IF([2]market_live!K165="","",[2]market_live!K165)</f>
        <v>6789</v>
      </c>
      <c r="L165" s="9">
        <f>IF([2]market_live!L165="","",[2]market_live!L165)</f>
        <v>3564.75</v>
      </c>
      <c r="M165" s="9">
        <f>IF([2]market_live!M165="","",[2]market_live!M165)</f>
        <v>6.23</v>
      </c>
      <c r="N165" s="9">
        <f>IF([2]market_live!N165="","",[2]market_live!N165)</f>
        <v>61.74</v>
      </c>
      <c r="O165" s="9" t="str">
        <f t="shared" si="20"/>
        <v/>
      </c>
      <c r="P165" s="9">
        <f t="shared" si="21"/>
        <v>-1.8</v>
      </c>
      <c r="Q165" s="9" t="str">
        <f t="shared" si="22"/>
        <v/>
      </c>
      <c r="R165" s="9">
        <f t="shared" si="23"/>
        <v>191502</v>
      </c>
      <c r="S165" s="9" t="str">
        <f t="shared" si="24"/>
        <v/>
      </c>
      <c r="T165" s="9" t="str">
        <f t="shared" si="25"/>
        <v/>
      </c>
      <c r="U165" s="9" t="str">
        <f t="shared" si="26"/>
        <v/>
      </c>
      <c r="V165" s="9" t="str">
        <f t="shared" si="27"/>
        <v/>
      </c>
      <c r="W165" s="11" t="str">
        <f t="shared" si="28"/>
        <v/>
      </c>
      <c r="X165" s="11" t="str">
        <f t="shared" si="29"/>
        <v/>
      </c>
    </row>
    <row r="166" spans="1:24" x14ac:dyDescent="0.25">
      <c r="A166" s="9" t="str">
        <f>IF([2]market_live!A166="","",[2]market_live!A166)</f>
        <v>MOTHERSON</v>
      </c>
      <c r="B166" s="9">
        <f>IF([2]market_live!B166="","",[2]market_live!B166)</f>
        <v>110.35</v>
      </c>
      <c r="C166" s="9">
        <f>IF([2]market_live!C166="","",[2]market_live!C166)</f>
        <v>110.35</v>
      </c>
      <c r="D166" s="9">
        <f>IF([2]market_live!D166="","",[2]market_live!D166)</f>
        <v>107</v>
      </c>
      <c r="E166" s="9">
        <f>IF([2]market_live!E166="","",[2]market_live!E166)</f>
        <v>109.55</v>
      </c>
      <c r="F166" s="9">
        <f>IF([2]market_live!F166="","",[2]market_live!F166)</f>
        <v>107.5</v>
      </c>
      <c r="G166" s="9">
        <f>IF([2]market_live!G166="","",[2]market_live!G166)</f>
        <v>-2.0499999999999998</v>
      </c>
      <c r="H166" s="9">
        <f>IF([2]market_live!H166="","",[2]market_live!H166)</f>
        <v>-1.87</v>
      </c>
      <c r="I166" s="9" t="str">
        <f>IF([2]market_live!I166="","",[2]market_live!I166)</f>
        <v>71,05,249</v>
      </c>
      <c r="J166" s="9">
        <f>IF([2]market_live!J166="","",[2]market_live!J166)</f>
        <v>76.989999999999995</v>
      </c>
      <c r="K166" s="9">
        <f>IF([2]market_live!K166="","",[2]market_live!K166)</f>
        <v>111.3</v>
      </c>
      <c r="L166" s="9">
        <f>IF([2]market_live!L166="","",[2]market_live!L166)</f>
        <v>61.8</v>
      </c>
      <c r="M166" s="9">
        <f>IF([2]market_live!M166="","",[2]market_live!M166)</f>
        <v>18.82</v>
      </c>
      <c r="N166" s="9">
        <f>IF([2]market_live!N166="","",[2]market_live!N166)</f>
        <v>47.44</v>
      </c>
      <c r="O166" s="9" t="str">
        <f t="shared" si="20"/>
        <v/>
      </c>
      <c r="P166" s="9">
        <f t="shared" si="21"/>
        <v>-1.87</v>
      </c>
      <c r="Q166" s="9" t="str">
        <f t="shared" si="22"/>
        <v/>
      </c>
      <c r="R166" s="9">
        <f t="shared" si="23"/>
        <v>7105249</v>
      </c>
      <c r="S166" s="9" t="str">
        <f t="shared" si="24"/>
        <v/>
      </c>
      <c r="T166" s="9" t="str">
        <f t="shared" si="25"/>
        <v/>
      </c>
      <c r="U166" s="9" t="str">
        <f t="shared" si="26"/>
        <v/>
      </c>
      <c r="V166" s="9" t="str">
        <f t="shared" si="27"/>
        <v>SOR10</v>
      </c>
      <c r="W166" s="11" t="str">
        <f t="shared" si="28"/>
        <v/>
      </c>
      <c r="X166" s="11" t="str">
        <f t="shared" si="29"/>
        <v>SOR10</v>
      </c>
    </row>
    <row r="167" spans="1:24" x14ac:dyDescent="0.25">
      <c r="A167" s="9" t="str">
        <f>IF([2]market_live!A167="","",[2]market_live!A167)</f>
        <v>M&amp;M</v>
      </c>
      <c r="B167" s="9">
        <f>IF([2]market_live!B167="","",[2]market_live!B167)</f>
        <v>1660.5</v>
      </c>
      <c r="C167" s="9">
        <f>IF([2]market_live!C167="","",[2]market_live!C167)</f>
        <v>1673.95</v>
      </c>
      <c r="D167" s="9">
        <f>IF([2]market_live!D167="","",[2]market_live!D167)</f>
        <v>1616</v>
      </c>
      <c r="E167" s="9">
        <f>IF([2]market_live!E167="","",[2]market_live!E167)</f>
        <v>1655.55</v>
      </c>
      <c r="F167" s="9">
        <f>IF([2]market_live!F167="","",[2]market_live!F167)</f>
        <v>1624</v>
      </c>
      <c r="G167" s="9">
        <f>IF([2]market_live!G167="","",[2]market_live!G167)</f>
        <v>-31.55</v>
      </c>
      <c r="H167" s="9">
        <f>IF([2]market_live!H167="","",[2]market_live!H167)</f>
        <v>-1.91</v>
      </c>
      <c r="I167" s="9" t="str">
        <f>IF([2]market_live!I167="","",[2]market_live!I167)</f>
        <v>7,11,300</v>
      </c>
      <c r="J167" s="9">
        <f>IF([2]market_live!J167="","",[2]market_live!J167)</f>
        <v>116.59</v>
      </c>
      <c r="K167" s="9">
        <f>IF([2]market_live!K167="","",[2]market_live!K167)</f>
        <v>1758</v>
      </c>
      <c r="L167" s="9">
        <f>IF([2]market_live!L167="","",[2]market_live!L167)</f>
        <v>1123.4000000000001</v>
      </c>
      <c r="M167" s="9">
        <f>IF([2]market_live!M167="","",[2]market_live!M167)</f>
        <v>0.52</v>
      </c>
      <c r="N167" s="9">
        <f>IF([2]market_live!N167="","",[2]market_live!N167)</f>
        <v>25.46</v>
      </c>
      <c r="O167" s="9" t="str">
        <f t="shared" si="20"/>
        <v/>
      </c>
      <c r="P167" s="9">
        <f t="shared" si="21"/>
        <v>-1.91</v>
      </c>
      <c r="Q167" s="9" t="str">
        <f t="shared" si="22"/>
        <v/>
      </c>
      <c r="R167" s="9">
        <f t="shared" si="23"/>
        <v>711300</v>
      </c>
      <c r="S167" s="9" t="str">
        <f t="shared" si="24"/>
        <v/>
      </c>
      <c r="T167" s="9" t="str">
        <f t="shared" si="25"/>
        <v/>
      </c>
      <c r="U167" s="9" t="str">
        <f t="shared" si="26"/>
        <v/>
      </c>
      <c r="V167" s="9" t="str">
        <f t="shared" si="27"/>
        <v/>
      </c>
      <c r="W167" s="11" t="str">
        <f t="shared" si="28"/>
        <v/>
      </c>
      <c r="X167" s="11" t="str">
        <f t="shared" si="29"/>
        <v/>
      </c>
    </row>
    <row r="168" spans="1:24" x14ac:dyDescent="0.25">
      <c r="A168" s="9" t="str">
        <f>IF([2]market_live!A168="","",[2]market_live!A168)</f>
        <v>INDIAMART</v>
      </c>
      <c r="B168" s="9">
        <f>IF([2]market_live!B168="","",[2]market_live!B168)</f>
        <v>2654</v>
      </c>
      <c r="C168" s="9">
        <f>IF([2]market_live!C168="","",[2]market_live!C168)</f>
        <v>2654</v>
      </c>
      <c r="D168" s="9">
        <f>IF([2]market_live!D168="","",[2]market_live!D168)</f>
        <v>2551</v>
      </c>
      <c r="E168" s="9">
        <f>IF([2]market_live!E168="","",[2]market_live!E168)</f>
        <v>2633.5</v>
      </c>
      <c r="F168" s="9">
        <f>IF([2]market_live!F168="","",[2]market_live!F168)</f>
        <v>2582</v>
      </c>
      <c r="G168" s="9">
        <f>IF([2]market_live!G168="","",[2]market_live!G168)</f>
        <v>-51.5</v>
      </c>
      <c r="H168" s="9">
        <f>IF([2]market_live!H168="","",[2]market_live!H168)</f>
        <v>-1.96</v>
      </c>
      <c r="I168" s="9" t="str">
        <f>IF([2]market_live!I168="","",[2]market_live!I168)</f>
        <v>2,14,466</v>
      </c>
      <c r="J168" s="9">
        <f>IF([2]market_live!J168="","",[2]market_live!J168)</f>
        <v>55.38</v>
      </c>
      <c r="K168" s="9">
        <f>IF([2]market_live!K168="","",[2]market_live!K168)</f>
        <v>3335.55</v>
      </c>
      <c r="L168" s="9">
        <f>IF([2]market_live!L168="","",[2]market_live!L168)</f>
        <v>2185.5</v>
      </c>
      <c r="M168" s="9">
        <f>IF([2]market_live!M168="","",[2]market_live!M168)</f>
        <v>-1.77</v>
      </c>
      <c r="N168" s="9">
        <f>IF([2]market_live!N168="","",[2]market_live!N168)</f>
        <v>-41.21</v>
      </c>
      <c r="O168" s="9" t="str">
        <f t="shared" si="20"/>
        <v/>
      </c>
      <c r="P168" s="9">
        <f t="shared" si="21"/>
        <v>-1.96</v>
      </c>
      <c r="Q168" s="9" t="str">
        <f t="shared" si="22"/>
        <v/>
      </c>
      <c r="R168" s="9">
        <f t="shared" si="23"/>
        <v>214466</v>
      </c>
      <c r="S168" s="9" t="str">
        <f t="shared" si="24"/>
        <v/>
      </c>
      <c r="T168" s="9" t="str">
        <f t="shared" si="25"/>
        <v/>
      </c>
      <c r="U168" s="9" t="str">
        <f t="shared" si="26"/>
        <v/>
      </c>
      <c r="V168" s="9" t="str">
        <f t="shared" si="27"/>
        <v/>
      </c>
      <c r="W168" s="11" t="str">
        <f t="shared" si="28"/>
        <v/>
      </c>
      <c r="X168" s="11" t="str">
        <f t="shared" si="29"/>
        <v/>
      </c>
    </row>
    <row r="169" spans="1:24" x14ac:dyDescent="0.25">
      <c r="A169" s="9" t="str">
        <f>IF([2]market_live!A169="","",[2]market_live!A169)</f>
        <v>INDUSTOWER</v>
      </c>
      <c r="B169" s="9">
        <f>IF([2]market_live!B169="","",[2]market_live!B169)</f>
        <v>222.7</v>
      </c>
      <c r="C169" s="9">
        <f>IF([2]market_live!C169="","",[2]market_live!C169)</f>
        <v>222.7</v>
      </c>
      <c r="D169" s="9">
        <f>IF([2]market_live!D169="","",[2]market_live!D169)</f>
        <v>214.25</v>
      </c>
      <c r="E169" s="9">
        <f>IF([2]market_live!E169="","",[2]market_live!E169)</f>
        <v>220.35</v>
      </c>
      <c r="F169" s="9">
        <f>IF([2]market_live!F169="","",[2]market_live!F169)</f>
        <v>216</v>
      </c>
      <c r="G169" s="9">
        <f>IF([2]market_live!G169="","",[2]market_live!G169)</f>
        <v>-4.3499999999999996</v>
      </c>
      <c r="H169" s="9">
        <f>IF([2]market_live!H169="","",[2]market_live!H169)</f>
        <v>-1.97</v>
      </c>
      <c r="I169" s="9" t="str">
        <f>IF([2]market_live!I169="","",[2]market_live!I169)</f>
        <v>46,57,009</v>
      </c>
      <c r="J169" s="9">
        <f>IF([2]market_live!J169="","",[2]market_live!J169)</f>
        <v>101.62</v>
      </c>
      <c r="K169" s="9">
        <f>IF([2]market_live!K169="","",[2]market_live!K169)</f>
        <v>229.95</v>
      </c>
      <c r="L169" s="9">
        <f>IF([2]market_live!L169="","",[2]market_live!L169)</f>
        <v>135.15</v>
      </c>
      <c r="M169" s="9">
        <f>IF([2]market_live!M169="","",[2]market_live!M169)</f>
        <v>21.98</v>
      </c>
      <c r="N169" s="9">
        <f>IF([2]market_live!N169="","",[2]market_live!N169)</f>
        <v>24.99</v>
      </c>
      <c r="O169" s="9" t="str">
        <f t="shared" si="20"/>
        <v/>
      </c>
      <c r="P169" s="9">
        <f t="shared" si="21"/>
        <v>-1.97</v>
      </c>
      <c r="Q169" s="9" t="str">
        <f t="shared" si="22"/>
        <v/>
      </c>
      <c r="R169" s="9">
        <f t="shared" si="23"/>
        <v>4657009</v>
      </c>
      <c r="S169" s="9" t="str">
        <f t="shared" si="24"/>
        <v/>
      </c>
      <c r="T169" s="9" t="str">
        <f t="shared" si="25"/>
        <v/>
      </c>
      <c r="U169" s="9" t="str">
        <f t="shared" si="26"/>
        <v/>
      </c>
      <c r="V169" s="9" t="str">
        <f t="shared" si="27"/>
        <v>SOR13</v>
      </c>
      <c r="W169" s="11" t="str">
        <f t="shared" si="28"/>
        <v/>
      </c>
      <c r="X169" s="11" t="str">
        <f t="shared" si="29"/>
        <v>SOR13</v>
      </c>
    </row>
    <row r="170" spans="1:24" x14ac:dyDescent="0.25">
      <c r="A170" s="9" t="str">
        <f>IF([2]market_live!A170="","",[2]market_live!A170)</f>
        <v>JKCEMENT</v>
      </c>
      <c r="B170" s="9">
        <f>IF([2]market_live!B170="","",[2]market_live!B170)</f>
        <v>4100</v>
      </c>
      <c r="C170" s="9">
        <f>IF([2]market_live!C170="","",[2]market_live!C170)</f>
        <v>4211.25</v>
      </c>
      <c r="D170" s="9">
        <f>IF([2]market_live!D170="","",[2]market_live!D170)</f>
        <v>3866.2</v>
      </c>
      <c r="E170" s="9">
        <f>IF([2]market_live!E170="","",[2]market_live!E170)</f>
        <v>4053.25</v>
      </c>
      <c r="F170" s="9">
        <f>IF([2]market_live!F170="","",[2]market_live!F170)</f>
        <v>3972.85</v>
      </c>
      <c r="G170" s="9">
        <f>IF([2]market_live!G170="","",[2]market_live!G170)</f>
        <v>-80.400000000000006</v>
      </c>
      <c r="H170" s="9">
        <f>IF([2]market_live!H170="","",[2]market_live!H170)</f>
        <v>-1.98</v>
      </c>
      <c r="I170" s="9" t="str">
        <f>IF([2]market_live!I170="","",[2]market_live!I170)</f>
        <v>9,60,142</v>
      </c>
      <c r="J170" s="9">
        <f>IF([2]market_live!J170="","",[2]market_live!J170)</f>
        <v>395.27</v>
      </c>
      <c r="K170" s="9">
        <f>IF([2]market_live!K170="","",[2]market_live!K170)</f>
        <v>4211.25</v>
      </c>
      <c r="L170" s="9">
        <f>IF([2]market_live!L170="","",[2]market_live!L170)</f>
        <v>2540</v>
      </c>
      <c r="M170" s="9">
        <f>IF([2]market_live!M170="","",[2]market_live!M170)</f>
        <v>7.47</v>
      </c>
      <c r="N170" s="9">
        <f>IF([2]market_live!N170="","",[2]market_live!N170)</f>
        <v>39.39</v>
      </c>
      <c r="O170" s="9" t="str">
        <f t="shared" si="20"/>
        <v/>
      </c>
      <c r="P170" s="9">
        <f t="shared" si="21"/>
        <v>-1.98</v>
      </c>
      <c r="Q170" s="9" t="str">
        <f t="shared" si="22"/>
        <v/>
      </c>
      <c r="R170" s="9">
        <f t="shared" si="23"/>
        <v>960142</v>
      </c>
      <c r="S170" s="9" t="str">
        <f t="shared" si="24"/>
        <v/>
      </c>
      <c r="T170" s="9" t="str">
        <f t="shared" si="25"/>
        <v/>
      </c>
      <c r="U170" s="9" t="str">
        <f t="shared" si="26"/>
        <v/>
      </c>
      <c r="V170" s="9" t="str">
        <f t="shared" si="27"/>
        <v/>
      </c>
      <c r="W170" s="11" t="str">
        <f t="shared" si="28"/>
        <v/>
      </c>
      <c r="X170" s="11" t="str">
        <f t="shared" si="29"/>
        <v/>
      </c>
    </row>
    <row r="171" spans="1:24" x14ac:dyDescent="0.25">
      <c r="A171" s="9" t="str">
        <f>IF([2]market_live!A171="","",[2]market_live!A171)</f>
        <v>ATUL</v>
      </c>
      <c r="B171" s="9">
        <f>IF([2]market_live!B171="","",[2]market_live!B171)</f>
        <v>6590</v>
      </c>
      <c r="C171" s="9">
        <f>IF([2]market_live!C171="","",[2]market_live!C171)</f>
        <v>6625.5</v>
      </c>
      <c r="D171" s="9">
        <f>IF([2]market_live!D171="","",[2]market_live!D171)</f>
        <v>6452</v>
      </c>
      <c r="E171" s="9">
        <f>IF([2]market_live!E171="","",[2]market_live!E171)</f>
        <v>6602.25</v>
      </c>
      <c r="F171" s="9">
        <f>IF([2]market_live!F171="","",[2]market_live!F171)</f>
        <v>6470</v>
      </c>
      <c r="G171" s="9">
        <f>IF([2]market_live!G171="","",[2]market_live!G171)</f>
        <v>-132.25</v>
      </c>
      <c r="H171" s="9">
        <f>IF([2]market_live!H171="","",[2]market_live!H171)</f>
        <v>-2</v>
      </c>
      <c r="I171" s="9">
        <f>IF([2]market_live!I171="","",[2]market_live!I171)</f>
        <v>35385</v>
      </c>
      <c r="J171" s="9">
        <f>IF([2]market_live!J171="","",[2]market_live!J171)</f>
        <v>23.04</v>
      </c>
      <c r="K171" s="9">
        <f>IF([2]market_live!K171="","",[2]market_live!K171)</f>
        <v>7778.95</v>
      </c>
      <c r="L171" s="9">
        <f>IF([2]market_live!L171="","",[2]market_live!L171)</f>
        <v>6122.05</v>
      </c>
      <c r="M171" s="9">
        <f>IF([2]market_live!M171="","",[2]market_live!M171)</f>
        <v>-3.15</v>
      </c>
      <c r="N171" s="9">
        <f>IF([2]market_live!N171="","",[2]market_live!N171)</f>
        <v>-14.83</v>
      </c>
      <c r="O171" s="9" t="str">
        <f t="shared" si="20"/>
        <v/>
      </c>
      <c r="P171" s="9">
        <f t="shared" si="21"/>
        <v>-2</v>
      </c>
      <c r="Q171" s="9" t="str">
        <f t="shared" si="22"/>
        <v/>
      </c>
      <c r="R171" s="9">
        <f t="shared" si="23"/>
        <v>35385</v>
      </c>
      <c r="S171" s="9" t="str">
        <f t="shared" si="24"/>
        <v/>
      </c>
      <c r="T171" s="9" t="str">
        <f t="shared" si="25"/>
        <v/>
      </c>
      <c r="U171" s="9" t="str">
        <f t="shared" si="26"/>
        <v/>
      </c>
      <c r="V171" s="9" t="str">
        <f t="shared" si="27"/>
        <v/>
      </c>
      <c r="W171" s="11" t="str">
        <f t="shared" si="28"/>
        <v/>
      </c>
      <c r="X171" s="11" t="str">
        <f t="shared" si="29"/>
        <v/>
      </c>
    </row>
    <row r="172" spans="1:24" x14ac:dyDescent="0.25">
      <c r="A172" s="9" t="str">
        <f>IF([2]market_live!A172="","",[2]market_live!A172)</f>
        <v>POLYCAB</v>
      </c>
      <c r="B172" s="9">
        <f>IF([2]market_live!B172="","",[2]market_live!B172)</f>
        <v>4450</v>
      </c>
      <c r="C172" s="9">
        <f>IF([2]market_live!C172="","",[2]market_live!C172)</f>
        <v>4450</v>
      </c>
      <c r="D172" s="9">
        <f>IF([2]market_live!D172="","",[2]market_live!D172)</f>
        <v>4321</v>
      </c>
      <c r="E172" s="9">
        <f>IF([2]market_live!E172="","",[2]market_live!E172)</f>
        <v>4422.7</v>
      </c>
      <c r="F172" s="9">
        <f>IF([2]market_live!F172="","",[2]market_live!F172)</f>
        <v>4333</v>
      </c>
      <c r="G172" s="9">
        <f>IF([2]market_live!G172="","",[2]market_live!G172)</f>
        <v>-89.7</v>
      </c>
      <c r="H172" s="9">
        <f>IF([2]market_live!H172="","",[2]market_live!H172)</f>
        <v>-2.0299999999999998</v>
      </c>
      <c r="I172" s="9" t="str">
        <f>IF([2]market_live!I172="","",[2]market_live!I172)</f>
        <v>5,12,155</v>
      </c>
      <c r="J172" s="9">
        <f>IF([2]market_live!J172="","",[2]market_live!J172)</f>
        <v>224.44</v>
      </c>
      <c r="K172" s="9">
        <f>IF([2]market_live!K172="","",[2]market_live!K172)</f>
        <v>5733</v>
      </c>
      <c r="L172" s="9">
        <f>IF([2]market_live!L172="","",[2]market_live!L172)</f>
        <v>2722.85</v>
      </c>
      <c r="M172" s="9">
        <f>IF([2]market_live!M172="","",[2]market_live!M172)</f>
        <v>-19.559999999999999</v>
      </c>
      <c r="N172" s="9">
        <f>IF([2]market_live!N172="","",[2]market_live!N172)</f>
        <v>56.36</v>
      </c>
      <c r="O172" s="9" t="str">
        <f t="shared" si="20"/>
        <v/>
      </c>
      <c r="P172" s="9">
        <f t="shared" si="21"/>
        <v>-2.0299999999999998</v>
      </c>
      <c r="Q172" s="9" t="str">
        <f t="shared" si="22"/>
        <v/>
      </c>
      <c r="R172" s="9">
        <f t="shared" si="23"/>
        <v>512155</v>
      </c>
      <c r="S172" s="9" t="str">
        <f t="shared" si="24"/>
        <v/>
      </c>
      <c r="T172" s="9" t="str">
        <f t="shared" si="25"/>
        <v/>
      </c>
      <c r="U172" s="9" t="str">
        <f t="shared" si="26"/>
        <v/>
      </c>
      <c r="V172" s="9" t="str">
        <f t="shared" si="27"/>
        <v/>
      </c>
      <c r="W172" s="11" t="str">
        <f t="shared" si="28"/>
        <v/>
      </c>
      <c r="X172" s="11" t="str">
        <f t="shared" si="29"/>
        <v/>
      </c>
    </row>
    <row r="173" spans="1:24" x14ac:dyDescent="0.25">
      <c r="A173" s="9" t="str">
        <f>IF([2]market_live!A173="","",[2]market_live!A173)</f>
        <v>TATACHEM</v>
      </c>
      <c r="B173" s="9">
        <f>IF([2]market_live!B173="","",[2]market_live!B173)</f>
        <v>1077.3</v>
      </c>
      <c r="C173" s="9">
        <f>IF([2]market_live!C173="","",[2]market_live!C173)</f>
        <v>1085.6500000000001</v>
      </c>
      <c r="D173" s="9">
        <f>IF([2]market_live!D173="","",[2]market_live!D173)</f>
        <v>1001.7</v>
      </c>
      <c r="E173" s="9">
        <f>IF([2]market_live!E173="","",[2]market_live!E173)</f>
        <v>1075.25</v>
      </c>
      <c r="F173" s="9">
        <f>IF([2]market_live!F173="","",[2]market_live!F173)</f>
        <v>1053</v>
      </c>
      <c r="G173" s="9">
        <f>IF([2]market_live!G173="","",[2]market_live!G173)</f>
        <v>-22.25</v>
      </c>
      <c r="H173" s="9">
        <f>IF([2]market_live!H173="","",[2]market_live!H173)</f>
        <v>-2.0699999999999998</v>
      </c>
      <c r="I173" s="9" t="str">
        <f>IF([2]market_live!I173="","",[2]market_live!I173)</f>
        <v>8,25,794</v>
      </c>
      <c r="J173" s="9">
        <f>IF([2]market_live!J173="","",[2]market_live!J173)</f>
        <v>86.87</v>
      </c>
      <c r="K173" s="9">
        <f>IF([2]market_live!K173="","",[2]market_live!K173)</f>
        <v>1141</v>
      </c>
      <c r="L173" s="9">
        <f>IF([2]market_live!L173="","",[2]market_live!L173)</f>
        <v>912</v>
      </c>
      <c r="M173" s="9">
        <f>IF([2]market_live!M173="","",[2]market_live!M173)</f>
        <v>8.76</v>
      </c>
      <c r="N173" s="9">
        <f>IF([2]market_live!N173="","",[2]market_live!N173)</f>
        <v>9.67</v>
      </c>
      <c r="O173" s="9" t="str">
        <f t="shared" si="20"/>
        <v/>
      </c>
      <c r="P173" s="9">
        <f t="shared" si="21"/>
        <v>-2.0699999999999998</v>
      </c>
      <c r="Q173" s="9" t="str">
        <f t="shared" si="22"/>
        <v/>
      </c>
      <c r="R173" s="9">
        <f t="shared" si="23"/>
        <v>825794</v>
      </c>
      <c r="S173" s="9" t="str">
        <f t="shared" si="24"/>
        <v/>
      </c>
      <c r="T173" s="9" t="str">
        <f t="shared" si="25"/>
        <v/>
      </c>
      <c r="U173" s="9" t="str">
        <f t="shared" si="26"/>
        <v/>
      </c>
      <c r="V173" s="9" t="str">
        <f t="shared" si="27"/>
        <v/>
      </c>
      <c r="W173" s="11" t="str">
        <f t="shared" si="28"/>
        <v/>
      </c>
      <c r="X173" s="11" t="str">
        <f t="shared" si="29"/>
        <v/>
      </c>
    </row>
    <row r="174" spans="1:24" x14ac:dyDescent="0.25">
      <c r="A174" s="9" t="str">
        <f>IF([2]market_live!A174="","",[2]market_live!A174)</f>
        <v>TCS</v>
      </c>
      <c r="B174" s="9">
        <f>IF([2]market_live!B174="","",[2]market_live!B174)</f>
        <v>3948</v>
      </c>
      <c r="C174" s="9">
        <f>IF([2]market_live!C174="","",[2]market_live!C174)</f>
        <v>3955.65</v>
      </c>
      <c r="D174" s="9">
        <f>IF([2]market_live!D174="","",[2]market_live!D174)</f>
        <v>3855.55</v>
      </c>
      <c r="E174" s="9">
        <f>IF([2]market_live!E174="","",[2]market_live!E174)</f>
        <v>3943.05</v>
      </c>
      <c r="F174" s="9">
        <f>IF([2]market_live!F174="","",[2]market_live!F174)</f>
        <v>3859.3</v>
      </c>
      <c r="G174" s="9">
        <f>IF([2]market_live!G174="","",[2]market_live!G174)</f>
        <v>-83.75</v>
      </c>
      <c r="H174" s="9">
        <f>IF([2]market_live!H174="","",[2]market_live!H174)</f>
        <v>-2.12</v>
      </c>
      <c r="I174" s="9" t="str">
        <f>IF([2]market_live!I174="","",[2]market_live!I174)</f>
        <v>5,16,477</v>
      </c>
      <c r="J174" s="9">
        <f>IF([2]market_live!J174="","",[2]market_live!J174)</f>
        <v>201.26</v>
      </c>
      <c r="K174" s="9">
        <f>IF([2]market_live!K174="","",[2]market_live!K174)</f>
        <v>3965</v>
      </c>
      <c r="L174" s="9">
        <f>IF([2]market_live!L174="","",[2]market_live!L174)</f>
        <v>3070.25</v>
      </c>
      <c r="M174" s="9">
        <f>IF([2]market_live!M174="","",[2]market_live!M174)</f>
        <v>4.3099999999999996</v>
      </c>
      <c r="N174" s="9">
        <f>IF([2]market_live!N174="","",[2]market_live!N174)</f>
        <v>16.899999999999999</v>
      </c>
      <c r="O174" s="9" t="str">
        <f t="shared" si="20"/>
        <v/>
      </c>
      <c r="P174" s="9">
        <f t="shared" si="21"/>
        <v>-2.12</v>
      </c>
      <c r="Q174" s="9" t="str">
        <f t="shared" si="22"/>
        <v/>
      </c>
      <c r="R174" s="9">
        <f t="shared" si="23"/>
        <v>516477</v>
      </c>
      <c r="S174" s="9" t="str">
        <f t="shared" si="24"/>
        <v/>
      </c>
      <c r="T174" s="9" t="str">
        <f t="shared" si="25"/>
        <v/>
      </c>
      <c r="U174" s="9" t="str">
        <f t="shared" si="26"/>
        <v/>
      </c>
      <c r="V174" s="9" t="str">
        <f t="shared" si="27"/>
        <v/>
      </c>
      <c r="W174" s="11" t="str">
        <f t="shared" si="28"/>
        <v/>
      </c>
      <c r="X174" s="11" t="str">
        <f t="shared" si="29"/>
        <v/>
      </c>
    </row>
    <row r="175" spans="1:24" x14ac:dyDescent="0.25">
      <c r="A175" s="9" t="str">
        <f>IF([2]market_live!A175="","",[2]market_live!A175)</f>
        <v>HDFCAMC</v>
      </c>
      <c r="B175" s="9">
        <f>IF([2]market_live!B175="","",[2]market_live!B175)</f>
        <v>3499</v>
      </c>
      <c r="C175" s="9">
        <f>IF([2]market_live!C175="","",[2]market_live!C175)</f>
        <v>3510.9</v>
      </c>
      <c r="D175" s="9">
        <f>IF([2]market_live!D175="","",[2]market_live!D175)</f>
        <v>3395.4</v>
      </c>
      <c r="E175" s="9">
        <f>IF([2]market_live!E175="","",[2]market_live!E175)</f>
        <v>3478.7</v>
      </c>
      <c r="F175" s="9">
        <f>IF([2]market_live!F175="","",[2]market_live!F175)</f>
        <v>3402.05</v>
      </c>
      <c r="G175" s="9">
        <f>IF([2]market_live!G175="","",[2]market_live!G175)</f>
        <v>-76.650000000000006</v>
      </c>
      <c r="H175" s="9">
        <f>IF([2]market_live!H175="","",[2]market_live!H175)</f>
        <v>-2.2000000000000002</v>
      </c>
      <c r="I175" s="9" t="str">
        <f>IF([2]market_live!I175="","",[2]market_live!I175)</f>
        <v>1,50,014</v>
      </c>
      <c r="J175" s="9">
        <f>IF([2]market_live!J175="","",[2]market_live!J175)</f>
        <v>51.55</v>
      </c>
      <c r="K175" s="9">
        <f>IF([2]market_live!K175="","",[2]market_live!K175)</f>
        <v>3560</v>
      </c>
      <c r="L175" s="9">
        <f>IF([2]market_live!L175="","",[2]market_live!L175)</f>
        <v>1589.5</v>
      </c>
      <c r="M175" s="9">
        <f>IF([2]market_live!M175="","",[2]market_live!M175)</f>
        <v>11.62</v>
      </c>
      <c r="N175" s="9">
        <f>IF([2]market_live!N175="","",[2]market_live!N175)</f>
        <v>68.72</v>
      </c>
      <c r="O175" s="9" t="str">
        <f t="shared" si="20"/>
        <v/>
      </c>
      <c r="P175" s="9">
        <f t="shared" si="21"/>
        <v>-2.2000000000000002</v>
      </c>
      <c r="Q175" s="9" t="str">
        <f t="shared" si="22"/>
        <v/>
      </c>
      <c r="R175" s="9">
        <f t="shared" si="23"/>
        <v>150014</v>
      </c>
      <c r="S175" s="9" t="str">
        <f t="shared" si="24"/>
        <v/>
      </c>
      <c r="T175" s="9" t="str">
        <f t="shared" si="25"/>
        <v/>
      </c>
      <c r="U175" s="9" t="str">
        <f t="shared" si="26"/>
        <v/>
      </c>
      <c r="V175" s="9" t="str">
        <f t="shared" si="27"/>
        <v/>
      </c>
      <c r="W175" s="11" t="str">
        <f t="shared" si="28"/>
        <v/>
      </c>
      <c r="X175" s="11" t="str">
        <f t="shared" si="29"/>
        <v/>
      </c>
    </row>
    <row r="176" spans="1:24" x14ac:dyDescent="0.25">
      <c r="A176" s="9" t="str">
        <f>IF([2]market_live!A176="","",[2]market_live!A176)</f>
        <v>VOLTAS</v>
      </c>
      <c r="B176" s="9">
        <f>IF([2]market_live!B176="","",[2]market_live!B176)</f>
        <v>1058.95</v>
      </c>
      <c r="C176" s="9">
        <f>IF([2]market_live!C176="","",[2]market_live!C176)</f>
        <v>1059.95</v>
      </c>
      <c r="D176" s="9">
        <f>IF([2]market_live!D176="","",[2]market_live!D176)</f>
        <v>1020.5</v>
      </c>
      <c r="E176" s="9">
        <f>IF([2]market_live!E176="","",[2]market_live!E176)</f>
        <v>1051.0999999999999</v>
      </c>
      <c r="F176" s="9">
        <f>IF([2]market_live!F176="","",[2]market_live!F176)</f>
        <v>1028</v>
      </c>
      <c r="G176" s="9">
        <f>IF([2]market_live!G176="","",[2]market_live!G176)</f>
        <v>-23.1</v>
      </c>
      <c r="H176" s="9">
        <f>IF([2]market_live!H176="","",[2]market_live!H176)</f>
        <v>-2.2000000000000002</v>
      </c>
      <c r="I176" s="9" t="str">
        <f>IF([2]market_live!I176="","",[2]market_live!I176)</f>
        <v>3,71,204</v>
      </c>
      <c r="J176" s="9">
        <f>IF([2]market_live!J176="","",[2]market_live!J176)</f>
        <v>38.54</v>
      </c>
      <c r="K176" s="9">
        <f>IF([2]market_live!K176="","",[2]market_live!K176)</f>
        <v>1068.25</v>
      </c>
      <c r="L176" s="9">
        <f>IF([2]market_live!L176="","",[2]market_live!L176)</f>
        <v>737.2</v>
      </c>
      <c r="M176" s="9">
        <f>IF([2]market_live!M176="","",[2]market_live!M176)</f>
        <v>13.26</v>
      </c>
      <c r="N176" s="9">
        <f>IF([2]market_live!N176="","",[2]market_live!N176)</f>
        <v>33.119999999999997</v>
      </c>
      <c r="O176" s="9" t="str">
        <f t="shared" si="20"/>
        <v/>
      </c>
      <c r="P176" s="9">
        <f t="shared" si="21"/>
        <v>-2.2000000000000002</v>
      </c>
      <c r="Q176" s="9" t="str">
        <f t="shared" si="22"/>
        <v/>
      </c>
      <c r="R176" s="9">
        <f t="shared" si="23"/>
        <v>371204</v>
      </c>
      <c r="S176" s="9" t="str">
        <f t="shared" si="24"/>
        <v/>
      </c>
      <c r="T176" s="9" t="str">
        <f t="shared" si="25"/>
        <v/>
      </c>
      <c r="U176" s="9" t="str">
        <f t="shared" si="26"/>
        <v/>
      </c>
      <c r="V176" s="9" t="str">
        <f t="shared" si="27"/>
        <v/>
      </c>
      <c r="W176" s="11" t="str">
        <f t="shared" si="28"/>
        <v/>
      </c>
      <c r="X176" s="11" t="str">
        <f t="shared" si="29"/>
        <v/>
      </c>
    </row>
    <row r="177" spans="1:24" x14ac:dyDescent="0.25">
      <c r="A177" s="9" t="str">
        <f>IF([2]market_live!A177="","",[2]market_live!A177)</f>
        <v>ALKEM</v>
      </c>
      <c r="B177" s="9">
        <f>IF([2]market_live!B177="","",[2]market_live!B177)</f>
        <v>4966</v>
      </c>
      <c r="C177" s="9">
        <f>IF([2]market_live!C177="","",[2]market_live!C177)</f>
        <v>4979</v>
      </c>
      <c r="D177" s="9">
        <f>IF([2]market_live!D177="","",[2]market_live!D177)</f>
        <v>4849</v>
      </c>
      <c r="E177" s="9">
        <f>IF([2]market_live!E177="","",[2]market_live!E177)</f>
        <v>4964.3</v>
      </c>
      <c r="F177" s="9">
        <f>IF([2]market_live!F177="","",[2]market_live!F177)</f>
        <v>4853.25</v>
      </c>
      <c r="G177" s="9">
        <f>IF([2]market_live!G177="","",[2]market_live!G177)</f>
        <v>-111.05</v>
      </c>
      <c r="H177" s="9">
        <f>IF([2]market_live!H177="","",[2]market_live!H177)</f>
        <v>-2.2400000000000002</v>
      </c>
      <c r="I177" s="9">
        <f>IF([2]market_live!I177="","",[2]market_live!I177)</f>
        <v>24505</v>
      </c>
      <c r="J177" s="9">
        <f>IF([2]market_live!J177="","",[2]market_live!J177)</f>
        <v>12.01</v>
      </c>
      <c r="K177" s="9">
        <f>IF([2]market_live!K177="","",[2]market_live!K177)</f>
        <v>5315.5</v>
      </c>
      <c r="L177" s="9">
        <f>IF([2]market_live!L177="","",[2]market_live!L177)</f>
        <v>2980</v>
      </c>
      <c r="M177" s="9">
        <f>IF([2]market_live!M177="","",[2]market_live!M177)</f>
        <v>1.78</v>
      </c>
      <c r="N177" s="9">
        <f>IF([2]market_live!N177="","",[2]market_live!N177)</f>
        <v>63.67</v>
      </c>
      <c r="O177" s="9" t="str">
        <f t="shared" si="20"/>
        <v/>
      </c>
      <c r="P177" s="9">
        <f t="shared" si="21"/>
        <v>-2.2400000000000002</v>
      </c>
      <c r="Q177" s="9" t="str">
        <f t="shared" si="22"/>
        <v/>
      </c>
      <c r="R177" s="9">
        <f t="shared" si="23"/>
        <v>24505</v>
      </c>
      <c r="S177" s="9" t="str">
        <f t="shared" si="24"/>
        <v/>
      </c>
      <c r="T177" s="9" t="str">
        <f t="shared" si="25"/>
        <v/>
      </c>
      <c r="U177" s="9" t="str">
        <f t="shared" si="26"/>
        <v/>
      </c>
      <c r="V177" s="9" t="str">
        <f t="shared" si="27"/>
        <v/>
      </c>
      <c r="W177" s="11" t="str">
        <f t="shared" si="28"/>
        <v/>
      </c>
      <c r="X177" s="11" t="str">
        <f t="shared" si="29"/>
        <v/>
      </c>
    </row>
    <row r="178" spans="1:24" x14ac:dyDescent="0.25">
      <c r="A178" s="9" t="str">
        <f>IF([2]market_live!A178="","",[2]market_live!A178)</f>
        <v>LAURUSLABS</v>
      </c>
      <c r="B178" s="9">
        <f>IF([2]market_live!B178="","",[2]market_live!B178)</f>
        <v>412</v>
      </c>
      <c r="C178" s="9">
        <f>IF([2]market_live!C178="","",[2]market_live!C178)</f>
        <v>414.15</v>
      </c>
      <c r="D178" s="9">
        <f>IF([2]market_live!D178="","",[2]market_live!D178)</f>
        <v>399.4</v>
      </c>
      <c r="E178" s="9">
        <f>IF([2]market_live!E178="","",[2]market_live!E178)</f>
        <v>412.2</v>
      </c>
      <c r="F178" s="9">
        <f>IF([2]market_live!F178="","",[2]market_live!F178)</f>
        <v>402</v>
      </c>
      <c r="G178" s="9">
        <f>IF([2]market_live!G178="","",[2]market_live!G178)</f>
        <v>-10.199999999999999</v>
      </c>
      <c r="H178" s="9">
        <f>IF([2]market_live!H178="","",[2]market_live!H178)</f>
        <v>-2.4700000000000002</v>
      </c>
      <c r="I178" s="9" t="str">
        <f>IF([2]market_live!I178="","",[2]market_live!I178)</f>
        <v>10,19,091</v>
      </c>
      <c r="J178" s="9">
        <f>IF([2]market_live!J178="","",[2]market_live!J178)</f>
        <v>41.27</v>
      </c>
      <c r="K178" s="9">
        <f>IF([2]market_live!K178="","",[2]market_live!K178)</f>
        <v>444.7</v>
      </c>
      <c r="L178" s="9">
        <f>IF([2]market_live!L178="","",[2]market_live!L178)</f>
        <v>278.85000000000002</v>
      </c>
      <c r="M178" s="9">
        <f>IF([2]market_live!M178="","",[2]market_live!M178)</f>
        <v>6.16</v>
      </c>
      <c r="N178" s="9">
        <f>IF([2]market_live!N178="","",[2]market_live!N178)</f>
        <v>17.22</v>
      </c>
      <c r="O178" s="9" t="str">
        <f t="shared" si="20"/>
        <v/>
      </c>
      <c r="P178" s="9">
        <f t="shared" si="21"/>
        <v>-2.4700000000000002</v>
      </c>
      <c r="Q178" s="9" t="str">
        <f t="shared" si="22"/>
        <v/>
      </c>
      <c r="R178" s="9">
        <f t="shared" si="23"/>
        <v>1019091</v>
      </c>
      <c r="S178" s="9" t="str">
        <f t="shared" si="24"/>
        <v/>
      </c>
      <c r="T178" s="9" t="str">
        <f t="shared" si="25"/>
        <v/>
      </c>
      <c r="U178" s="9" t="str">
        <f t="shared" si="26"/>
        <v/>
      </c>
      <c r="V178" s="9" t="str">
        <f t="shared" si="27"/>
        <v/>
      </c>
      <c r="W178" s="11" t="str">
        <f t="shared" si="28"/>
        <v/>
      </c>
      <c r="X178" s="11" t="str">
        <f t="shared" si="29"/>
        <v/>
      </c>
    </row>
    <row r="179" spans="1:24" x14ac:dyDescent="0.25">
      <c r="A179" s="9" t="str">
        <f>IF([2]market_live!A179="","",[2]market_live!A179)</f>
        <v>IPCALAB</v>
      </c>
      <c r="B179" s="9">
        <f>IF([2]market_live!B179="","",[2]market_live!B179)</f>
        <v>1100</v>
      </c>
      <c r="C179" s="9">
        <f>IF([2]market_live!C179="","",[2]market_live!C179)</f>
        <v>1107.5</v>
      </c>
      <c r="D179" s="9">
        <f>IF([2]market_live!D179="","",[2]market_live!D179)</f>
        <v>1072</v>
      </c>
      <c r="E179" s="9">
        <f>IF([2]market_live!E179="","",[2]market_live!E179)</f>
        <v>1099.95</v>
      </c>
      <c r="F179" s="9">
        <f>IF([2]market_live!F179="","",[2]market_live!F179)</f>
        <v>1072</v>
      </c>
      <c r="G179" s="9">
        <f>IF([2]market_live!G179="","",[2]market_live!G179)</f>
        <v>-27.95</v>
      </c>
      <c r="H179" s="9">
        <f>IF([2]market_live!H179="","",[2]market_live!H179)</f>
        <v>-2.54</v>
      </c>
      <c r="I179" s="9" t="str">
        <f>IF([2]market_live!I179="","",[2]market_live!I179)</f>
        <v>1,19,400</v>
      </c>
      <c r="J179" s="9">
        <f>IF([2]market_live!J179="","",[2]market_live!J179)</f>
        <v>12.94</v>
      </c>
      <c r="K179" s="9">
        <f>IF([2]market_live!K179="","",[2]market_live!K179)</f>
        <v>1161.8499999999999</v>
      </c>
      <c r="L179" s="9">
        <f>IF([2]market_live!L179="","",[2]market_live!L179)</f>
        <v>669.8</v>
      </c>
      <c r="M179" s="9">
        <f>IF([2]market_live!M179="","",[2]market_live!M179)</f>
        <v>3.62</v>
      </c>
      <c r="N179" s="9">
        <f>IF([2]market_live!N179="","",[2]market_live!N179)</f>
        <v>26.17</v>
      </c>
      <c r="O179" s="9" t="str">
        <f t="shared" si="20"/>
        <v/>
      </c>
      <c r="P179" s="9">
        <f t="shared" si="21"/>
        <v>-2.54</v>
      </c>
      <c r="Q179" s="9" t="str">
        <f t="shared" si="22"/>
        <v/>
      </c>
      <c r="R179" s="9">
        <f t="shared" si="23"/>
        <v>119400</v>
      </c>
      <c r="S179" s="9" t="str">
        <f t="shared" si="24"/>
        <v/>
      </c>
      <c r="T179" s="9" t="str">
        <f t="shared" si="25"/>
        <v/>
      </c>
      <c r="U179" s="9" t="str">
        <f t="shared" si="26"/>
        <v/>
      </c>
      <c r="V179" s="9" t="str">
        <f t="shared" si="27"/>
        <v/>
      </c>
      <c r="W179" s="11" t="str">
        <f t="shared" si="28"/>
        <v/>
      </c>
      <c r="X179" s="11" t="str">
        <f t="shared" si="29"/>
        <v/>
      </c>
    </row>
    <row r="180" spans="1:24" x14ac:dyDescent="0.25">
      <c r="A180" s="9" t="str">
        <f>IF([2]market_live!A180="","",[2]market_live!A180)</f>
        <v>ABBOTINDIA</v>
      </c>
      <c r="B180" s="9">
        <f>IF([2]market_live!B180="","",[2]market_live!B180)</f>
        <v>25899.95</v>
      </c>
      <c r="C180" s="9">
        <f>IF([2]market_live!C180="","",[2]market_live!C180)</f>
        <v>25949.9</v>
      </c>
      <c r="D180" s="9">
        <f>IF([2]market_live!D180="","",[2]market_live!D180)</f>
        <v>24832.05</v>
      </c>
      <c r="E180" s="9">
        <f>IF([2]market_live!E180="","",[2]market_live!E180)</f>
        <v>25867</v>
      </c>
      <c r="F180" s="9">
        <f>IF([2]market_live!F180="","",[2]market_live!F180)</f>
        <v>25200</v>
      </c>
      <c r="G180" s="9">
        <f>IF([2]market_live!G180="","",[2]market_live!G180)</f>
        <v>-667</v>
      </c>
      <c r="H180" s="9">
        <f>IF([2]market_live!H180="","",[2]market_live!H180)</f>
        <v>-2.58</v>
      </c>
      <c r="I180" s="9">
        <f>IF([2]market_live!I180="","",[2]market_live!I180)</f>
        <v>22332</v>
      </c>
      <c r="J180" s="9">
        <f>IF([2]market_live!J180="","",[2]market_live!J180)</f>
        <v>56.15</v>
      </c>
      <c r="K180" s="9">
        <f>IF([2]market_live!K180="","",[2]market_live!K180)</f>
        <v>26381.65</v>
      </c>
      <c r="L180" s="9">
        <f>IF([2]market_live!L180="","",[2]market_live!L180)</f>
        <v>19900</v>
      </c>
      <c r="M180" s="9">
        <f>IF([2]market_live!M180="","",[2]market_live!M180)</f>
        <v>16.86</v>
      </c>
      <c r="N180" s="9">
        <f>IF([2]market_live!N180="","",[2]market_live!N180)</f>
        <v>17.579999999999998</v>
      </c>
      <c r="O180" s="9" t="str">
        <f t="shared" si="20"/>
        <v/>
      </c>
      <c r="P180" s="9">
        <f t="shared" si="21"/>
        <v>-2.58</v>
      </c>
      <c r="Q180" s="9" t="str">
        <f t="shared" si="22"/>
        <v/>
      </c>
      <c r="R180" s="9">
        <f t="shared" si="23"/>
        <v>22332</v>
      </c>
      <c r="S180" s="9" t="str">
        <f t="shared" si="24"/>
        <v/>
      </c>
      <c r="T180" s="9" t="str">
        <f t="shared" si="25"/>
        <v/>
      </c>
      <c r="U180" s="9" t="str">
        <f t="shared" si="26"/>
        <v/>
      </c>
      <c r="V180" s="9" t="str">
        <f t="shared" si="27"/>
        <v/>
      </c>
      <c r="W180" s="11" t="str">
        <f t="shared" si="28"/>
        <v/>
      </c>
      <c r="X180" s="11" t="str">
        <f t="shared" si="29"/>
        <v/>
      </c>
    </row>
    <row r="181" spans="1:24" x14ac:dyDescent="0.25">
      <c r="A181" s="9" t="str">
        <f>IF([2]market_live!A181="","",[2]market_live!A181)</f>
        <v>OFSS</v>
      </c>
      <c r="B181" s="9">
        <f>IF([2]market_live!B181="","",[2]market_live!B181)</f>
        <v>6949.95</v>
      </c>
      <c r="C181" s="9">
        <f>IF([2]market_live!C181="","",[2]market_live!C181)</f>
        <v>6980</v>
      </c>
      <c r="D181" s="9">
        <f>IF([2]market_live!D181="","",[2]market_live!D181)</f>
        <v>6622</v>
      </c>
      <c r="E181" s="9">
        <f>IF([2]market_live!E181="","",[2]market_live!E181)</f>
        <v>6877.1</v>
      </c>
      <c r="F181" s="9">
        <f>IF([2]market_live!F181="","",[2]market_live!F181)</f>
        <v>6698</v>
      </c>
      <c r="G181" s="9">
        <f>IF([2]market_live!G181="","",[2]market_live!G181)</f>
        <v>-179.1</v>
      </c>
      <c r="H181" s="9">
        <f>IF([2]market_live!H181="","",[2]market_live!H181)</f>
        <v>-2.6</v>
      </c>
      <c r="I181" s="9" t="str">
        <f>IF([2]market_live!I181="","",[2]market_live!I181)</f>
        <v>4,39,220</v>
      </c>
      <c r="J181" s="9">
        <f>IF([2]market_live!J181="","",[2]market_live!J181)</f>
        <v>296.98</v>
      </c>
      <c r="K181" s="9">
        <f>IF([2]market_live!K181="","",[2]market_live!K181)</f>
        <v>7173.4</v>
      </c>
      <c r="L181" s="9">
        <f>IF([2]market_live!L181="","",[2]market_live!L181)</f>
        <v>3012.25</v>
      </c>
      <c r="M181" s="9">
        <f>IF([2]market_live!M181="","",[2]market_live!M181)</f>
        <v>64.239999999999995</v>
      </c>
      <c r="N181" s="9">
        <f>IF([2]market_live!N181="","",[2]market_live!N181)</f>
        <v>122.17</v>
      </c>
      <c r="O181" s="9" t="str">
        <f t="shared" si="20"/>
        <v/>
      </c>
      <c r="P181" s="9">
        <f t="shared" si="21"/>
        <v>-2.6</v>
      </c>
      <c r="Q181" s="9" t="str">
        <f t="shared" si="22"/>
        <v/>
      </c>
      <c r="R181" s="9">
        <f t="shared" si="23"/>
        <v>439220</v>
      </c>
      <c r="S181" s="9" t="str">
        <f t="shared" si="24"/>
        <v/>
      </c>
      <c r="T181" s="9" t="str">
        <f t="shared" si="25"/>
        <v/>
      </c>
      <c r="U181" s="9" t="str">
        <f t="shared" si="26"/>
        <v/>
      </c>
      <c r="V181" s="9" t="str">
        <f t="shared" si="27"/>
        <v/>
      </c>
      <c r="W181" s="11" t="str">
        <f t="shared" si="28"/>
        <v/>
      </c>
      <c r="X181" s="11" t="str">
        <f t="shared" si="29"/>
        <v/>
      </c>
    </row>
    <row r="182" spans="1:24" x14ac:dyDescent="0.25">
      <c r="A182" s="9" t="str">
        <f>IF([2]market_live!A182="","",[2]market_live!A182)</f>
        <v>GODREJCP</v>
      </c>
      <c r="B182" s="9">
        <f>IF([2]market_live!B182="","",[2]market_live!B182)</f>
        <v>1155</v>
      </c>
      <c r="C182" s="9">
        <f>IF([2]market_live!C182="","",[2]market_live!C182)</f>
        <v>1155</v>
      </c>
      <c r="D182" s="9">
        <f>IF([2]market_live!D182="","",[2]market_live!D182)</f>
        <v>1116</v>
      </c>
      <c r="E182" s="9">
        <f>IF([2]market_live!E182="","",[2]market_live!E182)</f>
        <v>1149.25</v>
      </c>
      <c r="F182" s="9">
        <f>IF([2]market_live!F182="","",[2]market_live!F182)</f>
        <v>1118</v>
      </c>
      <c r="G182" s="9">
        <f>IF([2]market_live!G182="","",[2]market_live!G182)</f>
        <v>-31.25</v>
      </c>
      <c r="H182" s="9">
        <f>IF([2]market_live!H182="","",[2]market_live!H182)</f>
        <v>-2.72</v>
      </c>
      <c r="I182" s="9" t="str">
        <f>IF([2]market_live!I182="","",[2]market_live!I182)</f>
        <v>2,28,455</v>
      </c>
      <c r="J182" s="9">
        <f>IF([2]market_live!J182="","",[2]market_live!J182)</f>
        <v>25.9</v>
      </c>
      <c r="K182" s="9">
        <f>IF([2]market_live!K182="","",[2]market_live!K182)</f>
        <v>1230</v>
      </c>
      <c r="L182" s="9">
        <f>IF([2]market_live!L182="","",[2]market_live!L182)</f>
        <v>891.75</v>
      </c>
      <c r="M182" s="9">
        <f>IF([2]market_live!M182="","",[2]market_live!M182)</f>
        <v>9.42</v>
      </c>
      <c r="N182" s="9">
        <f>IF([2]market_live!N182="","",[2]market_live!N182)</f>
        <v>23.68</v>
      </c>
      <c r="O182" s="9" t="str">
        <f t="shared" si="20"/>
        <v/>
      </c>
      <c r="P182" s="9">
        <f t="shared" si="21"/>
        <v>-2.72</v>
      </c>
      <c r="Q182" s="9" t="str">
        <f t="shared" si="22"/>
        <v/>
      </c>
      <c r="R182" s="9">
        <f t="shared" si="23"/>
        <v>228455</v>
      </c>
      <c r="S182" s="9" t="str">
        <f t="shared" si="24"/>
        <v/>
      </c>
      <c r="T182" s="9" t="str">
        <f t="shared" si="25"/>
        <v/>
      </c>
      <c r="U182" s="9" t="str">
        <f t="shared" si="26"/>
        <v/>
      </c>
      <c r="V182" s="9" t="str">
        <f t="shared" si="27"/>
        <v/>
      </c>
      <c r="W182" s="11" t="str">
        <f t="shared" si="28"/>
        <v/>
      </c>
      <c r="X182" s="11" t="str">
        <f t="shared" si="29"/>
        <v/>
      </c>
    </row>
    <row r="183" spans="1:24" x14ac:dyDescent="0.25">
      <c r="A183" s="9" t="str">
        <f>IF([2]market_live!A183="","",[2]market_live!A183)</f>
        <v>CANFINHOME</v>
      </c>
      <c r="B183" s="9">
        <f>IF([2]market_live!B183="","",[2]market_live!B183)</f>
        <v>797.05</v>
      </c>
      <c r="C183" s="9">
        <f>IF([2]market_live!C183="","",[2]market_live!C183)</f>
        <v>809.95</v>
      </c>
      <c r="D183" s="9">
        <f>IF([2]market_live!D183="","",[2]market_live!D183)</f>
        <v>765</v>
      </c>
      <c r="E183" s="9">
        <f>IF([2]market_live!E183="","",[2]market_live!E183)</f>
        <v>794.15</v>
      </c>
      <c r="F183" s="9">
        <f>IF([2]market_live!F183="","",[2]market_live!F183)</f>
        <v>768.9</v>
      </c>
      <c r="G183" s="9">
        <f>IF([2]market_live!G183="","",[2]market_live!G183)</f>
        <v>-25.25</v>
      </c>
      <c r="H183" s="9">
        <f>IF([2]market_live!H183="","",[2]market_live!H183)</f>
        <v>-3.18</v>
      </c>
      <c r="I183" s="9" t="str">
        <f>IF([2]market_live!I183="","",[2]market_live!I183)</f>
        <v>22,16,237</v>
      </c>
      <c r="J183" s="9">
        <f>IF([2]market_live!J183="","",[2]market_live!J183)</f>
        <v>174.06</v>
      </c>
      <c r="K183" s="9">
        <f>IF([2]market_live!K183="","",[2]market_live!K183)</f>
        <v>909.8</v>
      </c>
      <c r="L183" s="9">
        <f>IF([2]market_live!L183="","",[2]market_live!L183)</f>
        <v>508.55</v>
      </c>
      <c r="M183" s="9">
        <f>IF([2]market_live!M183="","",[2]market_live!M183)</f>
        <v>5.35</v>
      </c>
      <c r="N183" s="9">
        <f>IF([2]market_live!N183="","",[2]market_live!N183)</f>
        <v>49.74</v>
      </c>
      <c r="O183" s="9" t="str">
        <f t="shared" si="20"/>
        <v/>
      </c>
      <c r="P183" s="9">
        <f t="shared" si="21"/>
        <v>-3.18</v>
      </c>
      <c r="Q183" s="9" t="str">
        <f t="shared" si="22"/>
        <v/>
      </c>
      <c r="R183" s="9">
        <f t="shared" si="23"/>
        <v>2216237</v>
      </c>
      <c r="S183" s="9" t="str">
        <f t="shared" si="24"/>
        <v/>
      </c>
      <c r="T183" s="9" t="str">
        <f t="shared" si="25"/>
        <v/>
      </c>
      <c r="U183" s="9" t="str">
        <f t="shared" si="26"/>
        <v/>
      </c>
      <c r="V183" s="9" t="str">
        <f t="shared" si="27"/>
        <v>SOR24</v>
      </c>
      <c r="W183" s="11" t="str">
        <f t="shared" si="28"/>
        <v/>
      </c>
      <c r="X183" s="11" t="str">
        <f t="shared" si="29"/>
        <v>SOR24</v>
      </c>
    </row>
    <row r="184" spans="1:24" x14ac:dyDescent="0.25">
      <c r="A184" s="9" t="str">
        <f>IF([2]market_live!A184="","",[2]market_live!A184)</f>
        <v>HINDUNILVR</v>
      </c>
      <c r="B184" s="9">
        <f>IF([2]market_live!B184="","",[2]market_live!B184)</f>
        <v>2519.9499999999998</v>
      </c>
      <c r="C184" s="9">
        <f>IF([2]market_live!C184="","",[2]market_live!C184)</f>
        <v>2523</v>
      </c>
      <c r="D184" s="9">
        <f>IF([2]market_live!D184="","",[2]market_live!D184)</f>
        <v>2466.1</v>
      </c>
      <c r="E184" s="9">
        <f>IF([2]market_live!E184="","",[2]market_live!E184)</f>
        <v>2565.4</v>
      </c>
      <c r="F184" s="9">
        <f>IF([2]market_live!F184="","",[2]market_live!F184)</f>
        <v>2470</v>
      </c>
      <c r="G184" s="9">
        <f>IF([2]market_live!G184="","",[2]market_live!G184)</f>
        <v>-95.4</v>
      </c>
      <c r="H184" s="9">
        <f>IF([2]market_live!H184="","",[2]market_live!H184)</f>
        <v>-3.72</v>
      </c>
      <c r="I184" s="9" t="str">
        <f>IF([2]market_live!I184="","",[2]market_live!I184)</f>
        <v>24,67,648</v>
      </c>
      <c r="J184" s="9">
        <f>IF([2]market_live!J184="","",[2]market_live!J184)</f>
        <v>613.34</v>
      </c>
      <c r="K184" s="9">
        <f>IF([2]market_live!K184="","",[2]market_live!K184)</f>
        <v>2769.65</v>
      </c>
      <c r="L184" s="9">
        <f>IF([2]market_live!L184="","",[2]market_live!L184)</f>
        <v>2393</v>
      </c>
      <c r="M184" s="9">
        <f>IF([2]market_live!M184="","",[2]market_live!M184)</f>
        <v>0.31</v>
      </c>
      <c r="N184" s="9">
        <f>IF([2]market_live!N184="","",[2]market_live!N184)</f>
        <v>-3.18</v>
      </c>
      <c r="O184" s="9" t="str">
        <f t="shared" si="20"/>
        <v/>
      </c>
      <c r="P184" s="9">
        <f t="shared" si="21"/>
        <v>-3.72</v>
      </c>
      <c r="Q184" s="9" t="str">
        <f t="shared" si="22"/>
        <v/>
      </c>
      <c r="R184" s="9">
        <f t="shared" si="23"/>
        <v>2467648</v>
      </c>
      <c r="S184" s="9" t="str">
        <f t="shared" si="24"/>
        <v/>
      </c>
      <c r="T184" s="9" t="str">
        <f t="shared" si="25"/>
        <v/>
      </c>
      <c r="U184" s="9" t="str">
        <f t="shared" si="26"/>
        <v/>
      </c>
      <c r="V184" s="9" t="str">
        <f t="shared" si="27"/>
        <v>SOR21</v>
      </c>
      <c r="W184" s="11" t="str">
        <f t="shared" si="28"/>
        <v/>
      </c>
      <c r="X184" s="11" t="str">
        <f t="shared" si="29"/>
        <v>SOR21</v>
      </c>
    </row>
    <row r="185" spans="1:24" x14ac:dyDescent="0.25">
      <c r="A185" s="9" t="str">
        <f>IF([2]market_live!A185="","",[2]market_live!A185)</f>
        <v/>
      </c>
      <c r="B185" s="9" t="str">
        <f>IF([2]market_live!B185="","",[2]market_live!B185)</f>
        <v/>
      </c>
      <c r="C185" s="9" t="str">
        <f>IF([2]market_live!C185="","",[2]market_live!C185)</f>
        <v/>
      </c>
      <c r="D185" s="9" t="str">
        <f>IF([2]market_live!D185="","",[2]market_live!D185)</f>
        <v/>
      </c>
      <c r="E185" s="9" t="str">
        <f>IF([2]market_live!E185="","",[2]market_live!E185)</f>
        <v/>
      </c>
      <c r="F185" s="9" t="str">
        <f>IF([2]market_live!F185="","",[2]market_live!F185)</f>
        <v/>
      </c>
      <c r="G185" s="9" t="str">
        <f>IF([2]market_live!G185="","",[2]market_live!G185)</f>
        <v/>
      </c>
      <c r="H185" s="9" t="str">
        <f>IF([2]market_live!H185="","",[2]market_live!H185)</f>
        <v/>
      </c>
      <c r="I185" s="9" t="str">
        <f>IF([2]market_live!I185="","",[2]market_live!I185)</f>
        <v/>
      </c>
      <c r="J185" s="9" t="str">
        <f>IF([2]market_live!J185="","",[2]market_live!J185)</f>
        <v/>
      </c>
      <c r="K185" s="9" t="str">
        <f>IF([2]market_live!K185="","",[2]market_live!K185)</f>
        <v/>
      </c>
      <c r="L185" s="9" t="str">
        <f>IF([2]market_live!L185="","",[2]market_live!L185)</f>
        <v/>
      </c>
      <c r="M185" s="9" t="str">
        <f>IF([2]market_live!M185="","",[2]market_live!M185)</f>
        <v/>
      </c>
      <c r="N185" s="9" t="str">
        <f>IF([2]market_live!N185="","",[2]market_live!N185)</f>
        <v/>
      </c>
      <c r="O185" s="9" t="str">
        <f t="shared" si="20"/>
        <v/>
      </c>
      <c r="P185" s="9" t="str">
        <f t="shared" si="21"/>
        <v/>
      </c>
      <c r="Q185" s="9" t="str">
        <f t="shared" si="22"/>
        <v/>
      </c>
      <c r="R185" s="9" t="str">
        <f t="shared" si="23"/>
        <v/>
      </c>
      <c r="S185" s="9" t="str">
        <f t="shared" si="24"/>
        <v/>
      </c>
      <c r="T185" s="9" t="str">
        <f t="shared" si="25"/>
        <v/>
      </c>
      <c r="U185" s="9" t="str">
        <f t="shared" si="26"/>
        <v/>
      </c>
      <c r="V185" s="9" t="str">
        <f t="shared" si="27"/>
        <v/>
      </c>
      <c r="W185" s="11" t="str">
        <f t="shared" si="28"/>
        <v/>
      </c>
      <c r="X185" s="11" t="str">
        <f t="shared" si="29"/>
        <v/>
      </c>
    </row>
    <row r="186" spans="1:24" x14ac:dyDescent="0.25">
      <c r="A186" s="9" t="str">
        <f>IF([2]market_live!A186="","",[2]market_live!A186)</f>
        <v/>
      </c>
      <c r="B186" s="9" t="str">
        <f>IF([2]market_live!B186="","",[2]market_live!B186)</f>
        <v/>
      </c>
      <c r="C186" s="9" t="str">
        <f>IF([2]market_live!C186="","",[2]market_live!C186)</f>
        <v/>
      </c>
      <c r="D186" s="9" t="str">
        <f>IF([2]market_live!D186="","",[2]market_live!D186)</f>
        <v/>
      </c>
      <c r="E186" s="9" t="str">
        <f>IF([2]market_live!E186="","",[2]market_live!E186)</f>
        <v/>
      </c>
      <c r="F186" s="9" t="str">
        <f>IF([2]market_live!F186="","",[2]market_live!F186)</f>
        <v/>
      </c>
      <c r="G186" s="9" t="str">
        <f>IF([2]market_live!G186="","",[2]market_live!G186)</f>
        <v/>
      </c>
      <c r="H186" s="9" t="str">
        <f>IF([2]market_live!H186="","",[2]market_live!H186)</f>
        <v/>
      </c>
      <c r="I186" s="9" t="str">
        <f>IF([2]market_live!I186="","",[2]market_live!I186)</f>
        <v/>
      </c>
      <c r="J186" s="9" t="str">
        <f>IF([2]market_live!J186="","",[2]market_live!J186)</f>
        <v/>
      </c>
      <c r="K186" s="9" t="str">
        <f>IF([2]market_live!K186="","",[2]market_live!K186)</f>
        <v/>
      </c>
      <c r="L186" s="9" t="str">
        <f>IF([2]market_live!L186="","",[2]market_live!L186)</f>
        <v/>
      </c>
      <c r="M186" s="9" t="str">
        <f>IF([2]market_live!M186="","",[2]market_live!M186)</f>
        <v/>
      </c>
      <c r="N186" s="9" t="str">
        <f>IF([2]market_live!N186="","",[2]market_live!N186)</f>
        <v/>
      </c>
      <c r="O186" s="9" t="str">
        <f t="shared" si="20"/>
        <v/>
      </c>
      <c r="P186" s="9" t="str">
        <f t="shared" si="21"/>
        <v/>
      </c>
      <c r="Q186" s="9" t="str">
        <f t="shared" si="22"/>
        <v/>
      </c>
      <c r="R186" s="9" t="str">
        <f t="shared" si="23"/>
        <v/>
      </c>
      <c r="S186" s="9" t="str">
        <f t="shared" si="24"/>
        <v/>
      </c>
      <c r="T186" s="9" t="str">
        <f t="shared" si="25"/>
        <v/>
      </c>
      <c r="U186" s="9" t="str">
        <f t="shared" si="26"/>
        <v/>
      </c>
      <c r="V186" s="9" t="str">
        <f t="shared" si="27"/>
        <v/>
      </c>
      <c r="W186" s="11" t="str">
        <f t="shared" si="28"/>
        <v/>
      </c>
      <c r="X186" s="11" t="str">
        <f t="shared" si="29"/>
        <v/>
      </c>
    </row>
    <row r="187" spans="1:24" x14ac:dyDescent="0.25">
      <c r="A187" s="9" t="str">
        <f>IF([2]market_live!A187="","",[2]market_live!A187)</f>
        <v/>
      </c>
      <c r="B187" s="9" t="str">
        <f>IF([2]market_live!B187="","",[2]market_live!B187)</f>
        <v/>
      </c>
      <c r="C187" s="9" t="str">
        <f>IF([2]market_live!C187="","",[2]market_live!C187)</f>
        <v/>
      </c>
      <c r="D187" s="9" t="str">
        <f>IF([2]market_live!D187="","",[2]market_live!D187)</f>
        <v/>
      </c>
      <c r="E187" s="9" t="str">
        <f>IF([2]market_live!E187="","",[2]market_live!E187)</f>
        <v/>
      </c>
      <c r="F187" s="9" t="str">
        <f>IF([2]market_live!F187="","",[2]market_live!F187)</f>
        <v/>
      </c>
      <c r="G187" s="9" t="str">
        <f>IF([2]market_live!G187="","",[2]market_live!G187)</f>
        <v/>
      </c>
      <c r="H187" s="9" t="str">
        <f>IF([2]market_live!H187="","",[2]market_live!H187)</f>
        <v/>
      </c>
      <c r="I187" s="9" t="str">
        <f>IF([2]market_live!I187="","",[2]market_live!I187)</f>
        <v/>
      </c>
      <c r="J187" s="9" t="str">
        <f>IF([2]market_live!J187="","",[2]market_live!J187)</f>
        <v/>
      </c>
      <c r="K187" s="9" t="str">
        <f>IF([2]market_live!K187="","",[2]market_live!K187)</f>
        <v/>
      </c>
      <c r="L187" s="9" t="str">
        <f>IF([2]market_live!L187="","",[2]market_live!L187)</f>
        <v/>
      </c>
      <c r="M187" s="9" t="str">
        <f>IF([2]market_live!M187="","",[2]market_live!M187)</f>
        <v/>
      </c>
      <c r="N187" s="9" t="str">
        <f>IF([2]market_live!N187="","",[2]market_live!N187)</f>
        <v/>
      </c>
      <c r="O187" s="9" t="str">
        <f t="shared" si="20"/>
        <v/>
      </c>
      <c r="P187" s="9" t="str">
        <f t="shared" si="21"/>
        <v/>
      </c>
      <c r="Q187" s="9" t="str">
        <f t="shared" si="22"/>
        <v/>
      </c>
      <c r="R187" s="9" t="str">
        <f t="shared" si="23"/>
        <v/>
      </c>
      <c r="S187" s="9" t="str">
        <f t="shared" si="24"/>
        <v/>
      </c>
      <c r="T187" s="9" t="str">
        <f t="shared" si="25"/>
        <v/>
      </c>
      <c r="U187" s="9" t="str">
        <f t="shared" si="26"/>
        <v/>
      </c>
      <c r="V187" s="9" t="str">
        <f t="shared" si="27"/>
        <v/>
      </c>
      <c r="W187" s="11" t="str">
        <f t="shared" si="28"/>
        <v/>
      </c>
      <c r="X187" s="11" t="str">
        <f t="shared" si="29"/>
        <v/>
      </c>
    </row>
    <row r="188" spans="1:24" x14ac:dyDescent="0.25">
      <c r="A188" s="9" t="str">
        <f>IF([2]market_live!A188="","",[2]market_live!A188)</f>
        <v/>
      </c>
      <c r="B188" s="9" t="str">
        <f>IF([2]market_live!B188="","",[2]market_live!B188)</f>
        <v/>
      </c>
      <c r="C188" s="9" t="str">
        <f>IF([2]market_live!C188="","",[2]market_live!C188)</f>
        <v/>
      </c>
      <c r="D188" s="9" t="str">
        <f>IF([2]market_live!D188="","",[2]market_live!D188)</f>
        <v/>
      </c>
      <c r="E188" s="9" t="str">
        <f>IF([2]market_live!E188="","",[2]market_live!E188)</f>
        <v/>
      </c>
      <c r="F188" s="9" t="str">
        <f>IF([2]market_live!F188="","",[2]market_live!F188)</f>
        <v/>
      </c>
      <c r="G188" s="9" t="str">
        <f>IF([2]market_live!G188="","",[2]market_live!G188)</f>
        <v/>
      </c>
      <c r="H188" s="9" t="str">
        <f>IF([2]market_live!H188="","",[2]market_live!H188)</f>
        <v/>
      </c>
      <c r="I188" s="9" t="str">
        <f>IF([2]market_live!I188="","",[2]market_live!I188)</f>
        <v/>
      </c>
      <c r="J188" s="9" t="str">
        <f>IF([2]market_live!J188="","",[2]market_live!J188)</f>
        <v/>
      </c>
      <c r="K188" s="9" t="str">
        <f>IF([2]market_live!K188="","",[2]market_live!K188)</f>
        <v/>
      </c>
      <c r="L188" s="9" t="str">
        <f>IF([2]market_live!L188="","",[2]market_live!L188)</f>
        <v/>
      </c>
      <c r="M188" s="9" t="str">
        <f>IF([2]market_live!M188="","",[2]market_live!M188)</f>
        <v/>
      </c>
      <c r="N188" s="9" t="str">
        <f>IF([2]market_live!N188="","",[2]market_live!N188)</f>
        <v/>
      </c>
      <c r="O188" s="9" t="str">
        <f t="shared" si="20"/>
        <v/>
      </c>
      <c r="P188" s="9" t="str">
        <f t="shared" si="21"/>
        <v/>
      </c>
      <c r="Q188" s="9" t="str">
        <f t="shared" si="22"/>
        <v/>
      </c>
      <c r="R188" s="9" t="str">
        <f t="shared" si="23"/>
        <v/>
      </c>
      <c r="S188" s="9" t="str">
        <f t="shared" si="24"/>
        <v/>
      </c>
      <c r="T188" s="9" t="str">
        <f t="shared" si="25"/>
        <v/>
      </c>
      <c r="U188" s="9" t="str">
        <f t="shared" si="26"/>
        <v/>
      </c>
      <c r="V188" s="9" t="str">
        <f t="shared" si="27"/>
        <v/>
      </c>
      <c r="W188" s="11" t="str">
        <f t="shared" si="28"/>
        <v/>
      </c>
      <c r="X188" s="11" t="str">
        <f t="shared" si="29"/>
        <v/>
      </c>
    </row>
    <row r="189" spans="1:24" x14ac:dyDescent="0.25">
      <c r="A189" s="9" t="str">
        <f>IF([2]market_live!A189="","",[2]market_live!A189)</f>
        <v/>
      </c>
      <c r="B189" s="9" t="str">
        <f>IF([2]market_live!B189="","",[2]market_live!B189)</f>
        <v/>
      </c>
      <c r="C189" s="9" t="str">
        <f>IF([2]market_live!C189="","",[2]market_live!C189)</f>
        <v/>
      </c>
      <c r="D189" s="9" t="str">
        <f>IF([2]market_live!D189="","",[2]market_live!D189)</f>
        <v/>
      </c>
      <c r="E189" s="9" t="str">
        <f>IF([2]market_live!E189="","",[2]market_live!E189)</f>
        <v/>
      </c>
      <c r="F189" s="9" t="str">
        <f>IF([2]market_live!F189="","",[2]market_live!F189)</f>
        <v/>
      </c>
      <c r="G189" s="9" t="str">
        <f>IF([2]market_live!G189="","",[2]market_live!G189)</f>
        <v/>
      </c>
      <c r="H189" s="9" t="str">
        <f>IF([2]market_live!H189="","",[2]market_live!H189)</f>
        <v/>
      </c>
      <c r="I189" s="9" t="str">
        <f>IF([2]market_live!I189="","",[2]market_live!I189)</f>
        <v/>
      </c>
      <c r="J189" s="9" t="str">
        <f>IF([2]market_live!J189="","",[2]market_live!J189)</f>
        <v/>
      </c>
      <c r="K189" s="9" t="str">
        <f>IF([2]market_live!K189="","",[2]market_live!K189)</f>
        <v/>
      </c>
      <c r="L189" s="9" t="str">
        <f>IF([2]market_live!L189="","",[2]market_live!L189)</f>
        <v/>
      </c>
      <c r="M189" s="9" t="str">
        <f>IF([2]market_live!M189="","",[2]market_live!M189)</f>
        <v/>
      </c>
      <c r="N189" s="9" t="str">
        <f>IF([2]market_live!N189="","",[2]market_live!N189)</f>
        <v/>
      </c>
      <c r="O189" s="9" t="str">
        <f t="shared" si="20"/>
        <v/>
      </c>
      <c r="P189" s="9" t="str">
        <f t="shared" si="21"/>
        <v/>
      </c>
      <c r="Q189" s="9" t="str">
        <f t="shared" si="22"/>
        <v/>
      </c>
      <c r="R189" s="9" t="str">
        <f t="shared" si="23"/>
        <v/>
      </c>
      <c r="S189" s="9" t="str">
        <f t="shared" si="24"/>
        <v/>
      </c>
      <c r="T189" s="9" t="str">
        <f t="shared" si="25"/>
        <v/>
      </c>
      <c r="U189" s="9" t="str">
        <f t="shared" si="26"/>
        <v/>
      </c>
      <c r="V189" s="9" t="str">
        <f t="shared" si="27"/>
        <v/>
      </c>
      <c r="W189" s="11" t="str">
        <f t="shared" si="28"/>
        <v/>
      </c>
      <c r="X189" s="11" t="str">
        <f t="shared" si="29"/>
        <v/>
      </c>
    </row>
    <row r="190" spans="1:24" x14ac:dyDescent="0.25">
      <c r="A190" s="9" t="str">
        <f>IF([2]market_live!A190="","",[2]market_live!A190)</f>
        <v/>
      </c>
      <c r="B190" s="9" t="str">
        <f>IF([2]market_live!B190="","",[2]market_live!B190)</f>
        <v/>
      </c>
      <c r="C190" s="9" t="str">
        <f>IF([2]market_live!C190="","",[2]market_live!C190)</f>
        <v/>
      </c>
      <c r="D190" s="9" t="str">
        <f>IF([2]market_live!D190="","",[2]market_live!D190)</f>
        <v/>
      </c>
      <c r="E190" s="9" t="str">
        <f>IF([2]market_live!E190="","",[2]market_live!E190)</f>
        <v/>
      </c>
      <c r="F190" s="9" t="str">
        <f>IF([2]market_live!F190="","",[2]market_live!F190)</f>
        <v/>
      </c>
      <c r="G190" s="9" t="str">
        <f>IF([2]market_live!G190="","",[2]market_live!G190)</f>
        <v/>
      </c>
      <c r="H190" s="9" t="str">
        <f>IF([2]market_live!H190="","",[2]market_live!H190)</f>
        <v/>
      </c>
      <c r="I190" s="9" t="str">
        <f>IF([2]market_live!I190="","",[2]market_live!I190)</f>
        <v/>
      </c>
      <c r="J190" s="9" t="str">
        <f>IF([2]market_live!J190="","",[2]market_live!J190)</f>
        <v/>
      </c>
      <c r="K190" s="9" t="str">
        <f>IF([2]market_live!K190="","",[2]market_live!K190)</f>
        <v/>
      </c>
      <c r="L190" s="9" t="str">
        <f>IF([2]market_live!L190="","",[2]market_live!L190)</f>
        <v/>
      </c>
      <c r="M190" s="9" t="str">
        <f>IF([2]market_live!M190="","",[2]market_live!M190)</f>
        <v/>
      </c>
      <c r="N190" s="9" t="str">
        <f>IF([2]market_live!N190="","",[2]market_live!N190)</f>
        <v/>
      </c>
      <c r="O190" s="9" t="str">
        <f t="shared" si="20"/>
        <v/>
      </c>
      <c r="P190" s="9" t="str">
        <f t="shared" si="21"/>
        <v/>
      </c>
      <c r="Q190" s="9" t="str">
        <f t="shared" si="22"/>
        <v/>
      </c>
      <c r="R190" s="9" t="str">
        <f t="shared" si="23"/>
        <v/>
      </c>
      <c r="S190" s="9" t="str">
        <f t="shared" si="24"/>
        <v/>
      </c>
      <c r="T190" s="9" t="str">
        <f t="shared" si="25"/>
        <v/>
      </c>
      <c r="U190" s="9" t="str">
        <f t="shared" si="26"/>
        <v/>
      </c>
      <c r="V190" s="9" t="str">
        <f t="shared" si="27"/>
        <v/>
      </c>
      <c r="W190" s="11" t="str">
        <f t="shared" si="28"/>
        <v/>
      </c>
      <c r="X190" s="11" t="str">
        <f t="shared" si="29"/>
        <v/>
      </c>
    </row>
    <row r="191" spans="1:24" x14ac:dyDescent="0.25">
      <c r="A191" s="9" t="str">
        <f>IF([2]market_live!A191="","",[2]market_live!A191)</f>
        <v/>
      </c>
      <c r="B191" s="9" t="str">
        <f>IF([2]market_live!B191="","",[2]market_live!B191)</f>
        <v/>
      </c>
      <c r="C191" s="9" t="str">
        <f>IF([2]market_live!C191="","",[2]market_live!C191)</f>
        <v/>
      </c>
      <c r="D191" s="9" t="str">
        <f>IF([2]market_live!D191="","",[2]market_live!D191)</f>
        <v/>
      </c>
      <c r="E191" s="9" t="str">
        <f>IF([2]market_live!E191="","",[2]market_live!E191)</f>
        <v/>
      </c>
      <c r="F191" s="9" t="str">
        <f>IF([2]market_live!F191="","",[2]market_live!F191)</f>
        <v/>
      </c>
      <c r="G191" s="9" t="str">
        <f>IF([2]market_live!G191="","",[2]market_live!G191)</f>
        <v/>
      </c>
      <c r="H191" s="9" t="str">
        <f>IF([2]market_live!H191="","",[2]market_live!H191)</f>
        <v/>
      </c>
      <c r="I191" s="9" t="str">
        <f>IF([2]market_live!I191="","",[2]market_live!I191)</f>
        <v/>
      </c>
      <c r="J191" s="9" t="str">
        <f>IF([2]market_live!J191="","",[2]market_live!J191)</f>
        <v/>
      </c>
      <c r="K191" s="9" t="str">
        <f>IF([2]market_live!K191="","",[2]market_live!K191)</f>
        <v/>
      </c>
      <c r="L191" s="9" t="str">
        <f>IF([2]market_live!L191="","",[2]market_live!L191)</f>
        <v/>
      </c>
      <c r="M191" s="9" t="str">
        <f>IF([2]market_live!M191="","",[2]market_live!M191)</f>
        <v/>
      </c>
      <c r="N191" s="9" t="str">
        <f>IF([2]market_live!N191="","",[2]market_live!N191)</f>
        <v/>
      </c>
      <c r="O191" s="9" t="str">
        <f t="shared" si="20"/>
        <v/>
      </c>
      <c r="P191" s="9" t="str">
        <f t="shared" si="21"/>
        <v/>
      </c>
      <c r="Q191" s="9" t="str">
        <f t="shared" si="22"/>
        <v/>
      </c>
      <c r="R191" s="9" t="str">
        <f t="shared" si="23"/>
        <v/>
      </c>
      <c r="S191" s="9" t="str">
        <f t="shared" si="24"/>
        <v/>
      </c>
      <c r="T191" s="9" t="str">
        <f t="shared" si="25"/>
        <v/>
      </c>
      <c r="U191" s="9" t="str">
        <f t="shared" si="26"/>
        <v/>
      </c>
      <c r="V191" s="9" t="str">
        <f t="shared" si="27"/>
        <v/>
      </c>
      <c r="W191" s="11" t="str">
        <f t="shared" si="28"/>
        <v/>
      </c>
      <c r="X191" s="11" t="str">
        <f t="shared" si="29"/>
        <v/>
      </c>
    </row>
    <row r="192" spans="1:24" x14ac:dyDescent="0.25">
      <c r="A192" s="9" t="str">
        <f>IF([2]market_live!A192="","",[2]market_live!A192)</f>
        <v/>
      </c>
      <c r="B192" s="9" t="str">
        <f>IF([2]market_live!B192="","",[2]market_live!B192)</f>
        <v/>
      </c>
      <c r="C192" s="9" t="str">
        <f>IF([2]market_live!C192="","",[2]market_live!C192)</f>
        <v/>
      </c>
      <c r="D192" s="9" t="str">
        <f>IF([2]market_live!D192="","",[2]market_live!D192)</f>
        <v/>
      </c>
      <c r="E192" s="9" t="str">
        <f>IF([2]market_live!E192="","",[2]market_live!E192)</f>
        <v/>
      </c>
      <c r="F192" s="9" t="str">
        <f>IF([2]market_live!F192="","",[2]market_live!F192)</f>
        <v/>
      </c>
      <c r="G192" s="9" t="str">
        <f>IF([2]market_live!G192="","",[2]market_live!G192)</f>
        <v/>
      </c>
      <c r="H192" s="9" t="str">
        <f>IF([2]market_live!H192="","",[2]market_live!H192)</f>
        <v/>
      </c>
      <c r="I192" s="9" t="str">
        <f>IF([2]market_live!I192="","",[2]market_live!I192)</f>
        <v/>
      </c>
      <c r="J192" s="9" t="str">
        <f>IF([2]market_live!J192="","",[2]market_live!J192)</f>
        <v/>
      </c>
      <c r="K192" s="9" t="str">
        <f>IF([2]market_live!K192="","",[2]market_live!K192)</f>
        <v/>
      </c>
      <c r="L192" s="9" t="str">
        <f>IF([2]market_live!L192="","",[2]market_live!L192)</f>
        <v/>
      </c>
      <c r="M192" s="9" t="str">
        <f>IF([2]market_live!M192="","",[2]market_live!M192)</f>
        <v/>
      </c>
      <c r="N192" s="9" t="str">
        <f>IF([2]market_live!N192="","",[2]market_live!N192)</f>
        <v/>
      </c>
      <c r="O192" s="9" t="str">
        <f t="shared" si="20"/>
        <v/>
      </c>
      <c r="P192" s="9" t="str">
        <f t="shared" si="21"/>
        <v/>
      </c>
      <c r="Q192" s="9" t="str">
        <f t="shared" si="22"/>
        <v/>
      </c>
      <c r="R192" s="9" t="str">
        <f t="shared" si="23"/>
        <v/>
      </c>
      <c r="S192" s="9" t="str">
        <f t="shared" si="24"/>
        <v/>
      </c>
      <c r="T192" s="9" t="str">
        <f t="shared" si="25"/>
        <v/>
      </c>
      <c r="U192" s="9" t="str">
        <f t="shared" si="26"/>
        <v/>
      </c>
      <c r="V192" s="9" t="str">
        <f t="shared" si="27"/>
        <v/>
      </c>
      <c r="W192" s="11" t="str">
        <f t="shared" si="28"/>
        <v/>
      </c>
      <c r="X192" s="11" t="str">
        <f t="shared" si="29"/>
        <v/>
      </c>
    </row>
    <row r="193" spans="1:24" x14ac:dyDescent="0.25">
      <c r="A193" s="9" t="str">
        <f>IF([2]market_live!A193="","",[2]market_live!A193)</f>
        <v/>
      </c>
      <c r="B193" s="9" t="str">
        <f>IF([2]market_live!B193="","",[2]market_live!B193)</f>
        <v/>
      </c>
      <c r="C193" s="9" t="str">
        <f>IF([2]market_live!C193="","",[2]market_live!C193)</f>
        <v/>
      </c>
      <c r="D193" s="9" t="str">
        <f>IF([2]market_live!D193="","",[2]market_live!D193)</f>
        <v/>
      </c>
      <c r="E193" s="9" t="str">
        <f>IF([2]market_live!E193="","",[2]market_live!E193)</f>
        <v/>
      </c>
      <c r="F193" s="9" t="str">
        <f>IF([2]market_live!F193="","",[2]market_live!F193)</f>
        <v/>
      </c>
      <c r="G193" s="9" t="str">
        <f>IF([2]market_live!G193="","",[2]market_live!G193)</f>
        <v/>
      </c>
      <c r="H193" s="9" t="str">
        <f>IF([2]market_live!H193="","",[2]market_live!H193)</f>
        <v/>
      </c>
      <c r="I193" s="9" t="str">
        <f>IF([2]market_live!I193="","",[2]market_live!I193)</f>
        <v/>
      </c>
      <c r="J193" s="9" t="str">
        <f>IF([2]market_live!J193="","",[2]market_live!J193)</f>
        <v/>
      </c>
      <c r="K193" s="9" t="str">
        <f>IF([2]market_live!K193="","",[2]market_live!K193)</f>
        <v/>
      </c>
      <c r="L193" s="9" t="str">
        <f>IF([2]market_live!L193="","",[2]market_live!L193)</f>
        <v/>
      </c>
      <c r="M193" s="9" t="str">
        <f>IF([2]market_live!M193="","",[2]market_live!M193)</f>
        <v/>
      </c>
      <c r="N193" s="9" t="str">
        <f>IF([2]market_live!N193="","",[2]market_live!N193)</f>
        <v/>
      </c>
      <c r="O193" s="9" t="str">
        <f t="shared" si="20"/>
        <v/>
      </c>
      <c r="P193" s="9" t="str">
        <f t="shared" si="21"/>
        <v/>
      </c>
      <c r="Q193" s="9" t="str">
        <f t="shared" si="22"/>
        <v/>
      </c>
      <c r="R193" s="9" t="str">
        <f t="shared" si="23"/>
        <v/>
      </c>
      <c r="S193" s="9" t="str">
        <f t="shared" si="24"/>
        <v/>
      </c>
      <c r="T193" s="9" t="str">
        <f t="shared" si="25"/>
        <v/>
      </c>
      <c r="U193" s="9" t="str">
        <f t="shared" si="26"/>
        <v/>
      </c>
      <c r="V193" s="9" t="str">
        <f t="shared" si="27"/>
        <v/>
      </c>
      <c r="W193" s="11" t="str">
        <f t="shared" si="28"/>
        <v/>
      </c>
      <c r="X193" s="11" t="str">
        <f t="shared" si="29"/>
        <v/>
      </c>
    </row>
    <row r="194" spans="1:24" x14ac:dyDescent="0.25">
      <c r="A194" s="9" t="str">
        <f>IF([2]market_live!A194="","",[2]market_live!A194)</f>
        <v/>
      </c>
      <c r="B194" s="9" t="str">
        <f>IF([2]market_live!B194="","",[2]market_live!B194)</f>
        <v/>
      </c>
      <c r="C194" s="9" t="str">
        <f>IF([2]market_live!C194="","",[2]market_live!C194)</f>
        <v/>
      </c>
      <c r="D194" s="9" t="str">
        <f>IF([2]market_live!D194="","",[2]market_live!D194)</f>
        <v/>
      </c>
      <c r="E194" s="9" t="str">
        <f>IF([2]market_live!E194="","",[2]market_live!E194)</f>
        <v/>
      </c>
      <c r="F194" s="9" t="str">
        <f>IF([2]market_live!F194="","",[2]market_live!F194)</f>
        <v/>
      </c>
      <c r="G194" s="9" t="str">
        <f>IF([2]market_live!G194="","",[2]market_live!G194)</f>
        <v/>
      </c>
      <c r="H194" s="9" t="str">
        <f>IF([2]market_live!H194="","",[2]market_live!H194)</f>
        <v/>
      </c>
      <c r="I194" s="9" t="str">
        <f>IF([2]market_live!I194="","",[2]market_live!I194)</f>
        <v/>
      </c>
      <c r="J194" s="9" t="str">
        <f>IF([2]market_live!J194="","",[2]market_live!J194)</f>
        <v/>
      </c>
      <c r="K194" s="9" t="str">
        <f>IF([2]market_live!K194="","",[2]market_live!K194)</f>
        <v/>
      </c>
      <c r="L194" s="9" t="str">
        <f>IF([2]market_live!L194="","",[2]market_live!L194)</f>
        <v/>
      </c>
      <c r="M194" s="9" t="str">
        <f>IF([2]market_live!M194="","",[2]market_live!M194)</f>
        <v/>
      </c>
      <c r="N194" s="9" t="str">
        <f>IF([2]market_live!N194="","",[2]market_live!N194)</f>
        <v/>
      </c>
      <c r="O194" s="9" t="str">
        <f t="shared" si="20"/>
        <v/>
      </c>
      <c r="P194" s="9" t="str">
        <f t="shared" si="21"/>
        <v/>
      </c>
      <c r="Q194" s="9" t="str">
        <f t="shared" si="22"/>
        <v/>
      </c>
      <c r="R194" s="9" t="str">
        <f t="shared" si="23"/>
        <v/>
      </c>
      <c r="S194" s="9" t="str">
        <f t="shared" si="24"/>
        <v/>
      </c>
      <c r="T194" s="9" t="str">
        <f t="shared" si="25"/>
        <v/>
      </c>
      <c r="U194" s="9" t="str">
        <f t="shared" si="26"/>
        <v/>
      </c>
      <c r="V194" s="9" t="str">
        <f t="shared" si="27"/>
        <v/>
      </c>
      <c r="W194" s="11" t="str">
        <f t="shared" si="28"/>
        <v/>
      </c>
      <c r="X194" s="11" t="str">
        <f t="shared" si="29"/>
        <v/>
      </c>
    </row>
    <row r="195" spans="1:24" x14ac:dyDescent="0.25">
      <c r="A195" s="9" t="str">
        <f>IF([2]market_live!A195="","",[2]market_live!A195)</f>
        <v/>
      </c>
      <c r="B195" s="9" t="str">
        <f>IF([2]market_live!B195="","",[2]market_live!B195)</f>
        <v/>
      </c>
      <c r="C195" s="9" t="str">
        <f>IF([2]market_live!C195="","",[2]market_live!C195)</f>
        <v/>
      </c>
      <c r="D195" s="9" t="str">
        <f>IF([2]market_live!D195="","",[2]market_live!D195)</f>
        <v/>
      </c>
      <c r="E195" s="9" t="str">
        <f>IF([2]market_live!E195="","",[2]market_live!E195)</f>
        <v/>
      </c>
      <c r="F195" s="9" t="str">
        <f>IF([2]market_live!F195="","",[2]market_live!F195)</f>
        <v/>
      </c>
      <c r="G195" s="9" t="str">
        <f>IF([2]market_live!G195="","",[2]market_live!G195)</f>
        <v/>
      </c>
      <c r="H195" s="9" t="str">
        <f>IF([2]market_live!H195="","",[2]market_live!H195)</f>
        <v/>
      </c>
      <c r="I195" s="9" t="str">
        <f>IF([2]market_live!I195="","",[2]market_live!I195)</f>
        <v/>
      </c>
      <c r="J195" s="9" t="str">
        <f>IF([2]market_live!J195="","",[2]market_live!J195)</f>
        <v/>
      </c>
      <c r="K195" s="9" t="str">
        <f>IF([2]market_live!K195="","",[2]market_live!K195)</f>
        <v/>
      </c>
      <c r="L195" s="9" t="str">
        <f>IF([2]market_live!L195="","",[2]market_live!L195)</f>
        <v/>
      </c>
      <c r="M195" s="9" t="str">
        <f>IF([2]market_live!M195="","",[2]market_live!M195)</f>
        <v/>
      </c>
      <c r="N195" s="9" t="str">
        <f>IF([2]market_live!N195="","",[2]market_live!N195)</f>
        <v/>
      </c>
      <c r="O195" s="9" t="str">
        <f t="shared" ref="O195:O200" si="30">IF(H195&gt;0,H195,"")</f>
        <v/>
      </c>
      <c r="P195" s="9" t="str">
        <f t="shared" ref="P195:P200" si="31">IF(H195&lt;=0,H195,"")</f>
        <v/>
      </c>
      <c r="Q195" s="9" t="str">
        <f t="shared" ref="Q195:Q200" si="32">IF(O195="","",_xlfn.NUMBERVALUE(I195))</f>
        <v/>
      </c>
      <c r="R195" s="9" t="str">
        <f t="shared" ref="R195:R200" si="33">IF(P195="","",_xlfn.NUMBERVALUE(I195))</f>
        <v/>
      </c>
      <c r="S195" s="9" t="str">
        <f t="shared" ref="S195:S200" si="34">IF("LPR"&amp;IFERROR(IF(_xlfn.RANK.EQ(O195,O:O)&gt;30,"",_xlfn.RANK.EQ(O195,O:O)),"")="LPR","","LPR"&amp;IFERROR(IF(_xlfn.RANK.EQ(O195,O:O)&gt;30,"",_xlfn.RANK.EQ(O195,O:O)),""))</f>
        <v/>
      </c>
      <c r="T195" s="9" t="str">
        <f t="shared" ref="T195:T200" si="35">IF("SPR"&amp;IFERROR(IF(_xlfn.RANK.EQ(P195,P:P)&gt;30,"",_xlfn.RANK.EQ(P195,P:P)),"")="SPR","","SPR"&amp;IFERROR(IF(_xlfn.RANK.EQ(P195,P:P)&gt;30,"",_xlfn.RANK.EQ(P195,P:P)),""))</f>
        <v/>
      </c>
      <c r="U195" s="9" t="str">
        <f t="shared" ref="U195:U200" si="36">IF("LOR"&amp;IFERROR(IF(_xlfn.RANK.EQ(Q195,Q:Q)&gt;30,"",_xlfn.RANK.EQ(Q195,Q:Q)),"")="LOR","","LOR"&amp;IFERROR(IF(_xlfn.RANK.EQ(Q195,Q:Q)&gt;30,"",_xlfn.RANK.EQ(Q195,Q:Q)),""))</f>
        <v/>
      </c>
      <c r="V195" s="9" t="str">
        <f t="shared" ref="V195:V200" si="37">IF("SOR"&amp;IFERROR(IF(_xlfn.RANK.EQ(R195,R:R)&gt;30,"",_xlfn.RANK.EQ(R195,R:R)),"")="SOR","","SOR"&amp;IFERROR(IF(_xlfn.RANK.EQ(R195,R:R)&gt;30,"",_xlfn.RANK.EQ(R195,R:R)),""))</f>
        <v/>
      </c>
      <c r="W195" s="11" t="str">
        <f t="shared" ref="W195:W200" si="38">TRIM(S195&amp;T195)</f>
        <v/>
      </c>
      <c r="X195" s="11" t="str">
        <f t="shared" ref="X195:X200" si="39">TRIM(U195&amp;V195)</f>
        <v/>
      </c>
    </row>
    <row r="196" spans="1:24" x14ac:dyDescent="0.25">
      <c r="A196" s="9" t="str">
        <f>IF([2]market_live!A196="","",[2]market_live!A196)</f>
        <v/>
      </c>
      <c r="B196" s="9" t="str">
        <f>IF([2]market_live!B196="","",[2]market_live!B196)</f>
        <v/>
      </c>
      <c r="C196" s="9" t="str">
        <f>IF([2]market_live!C196="","",[2]market_live!C196)</f>
        <v/>
      </c>
      <c r="D196" s="9" t="str">
        <f>IF([2]market_live!D196="","",[2]market_live!D196)</f>
        <v/>
      </c>
      <c r="E196" s="9" t="str">
        <f>IF([2]market_live!E196="","",[2]market_live!E196)</f>
        <v/>
      </c>
      <c r="F196" s="9" t="str">
        <f>IF([2]market_live!F196="","",[2]market_live!F196)</f>
        <v/>
      </c>
      <c r="G196" s="9" t="str">
        <f>IF([2]market_live!G196="","",[2]market_live!G196)</f>
        <v/>
      </c>
      <c r="H196" s="9" t="str">
        <f>IF([2]market_live!H196="","",[2]market_live!H196)</f>
        <v/>
      </c>
      <c r="I196" s="9" t="str">
        <f>IF([2]market_live!I196="","",[2]market_live!I196)</f>
        <v/>
      </c>
      <c r="J196" s="9" t="str">
        <f>IF([2]market_live!J196="","",[2]market_live!J196)</f>
        <v/>
      </c>
      <c r="K196" s="9" t="str">
        <f>IF([2]market_live!K196="","",[2]market_live!K196)</f>
        <v/>
      </c>
      <c r="L196" s="9" t="str">
        <f>IF([2]market_live!L196="","",[2]market_live!L196)</f>
        <v/>
      </c>
      <c r="M196" s="9" t="str">
        <f>IF([2]market_live!M196="","",[2]market_live!M196)</f>
        <v/>
      </c>
      <c r="N196" s="9" t="str">
        <f>IF([2]market_live!N196="","",[2]market_live!N196)</f>
        <v/>
      </c>
      <c r="O196" s="9" t="str">
        <f t="shared" si="30"/>
        <v/>
      </c>
      <c r="P196" s="9" t="str">
        <f t="shared" si="31"/>
        <v/>
      </c>
      <c r="Q196" s="9" t="str">
        <f t="shared" si="32"/>
        <v/>
      </c>
      <c r="R196" s="9" t="str">
        <f t="shared" si="33"/>
        <v/>
      </c>
      <c r="S196" s="9" t="str">
        <f t="shared" si="34"/>
        <v/>
      </c>
      <c r="T196" s="9" t="str">
        <f t="shared" si="35"/>
        <v/>
      </c>
      <c r="U196" s="9" t="str">
        <f t="shared" si="36"/>
        <v/>
      </c>
      <c r="V196" s="9" t="str">
        <f t="shared" si="37"/>
        <v/>
      </c>
      <c r="W196" s="11" t="str">
        <f t="shared" si="38"/>
        <v/>
      </c>
      <c r="X196" s="11" t="str">
        <f t="shared" si="39"/>
        <v/>
      </c>
    </row>
    <row r="197" spans="1:24" x14ac:dyDescent="0.25">
      <c r="A197" s="9" t="str">
        <f>IF([2]market_live!A197="","",[2]market_live!A197)</f>
        <v/>
      </c>
      <c r="B197" s="9" t="str">
        <f>IF([2]market_live!B197="","",[2]market_live!B197)</f>
        <v/>
      </c>
      <c r="C197" s="9" t="str">
        <f>IF([2]market_live!C197="","",[2]market_live!C197)</f>
        <v/>
      </c>
      <c r="D197" s="9" t="str">
        <f>IF([2]market_live!D197="","",[2]market_live!D197)</f>
        <v/>
      </c>
      <c r="E197" s="9" t="str">
        <f>IF([2]market_live!E197="","",[2]market_live!E197)</f>
        <v/>
      </c>
      <c r="F197" s="9" t="str">
        <f>IF([2]market_live!F197="","",[2]market_live!F197)</f>
        <v/>
      </c>
      <c r="G197" s="9" t="str">
        <f>IF([2]market_live!G197="","",[2]market_live!G197)</f>
        <v/>
      </c>
      <c r="H197" s="9" t="str">
        <f>IF([2]market_live!H197="","",[2]market_live!H197)</f>
        <v/>
      </c>
      <c r="I197" s="9" t="str">
        <f>IF([2]market_live!I197="","",[2]market_live!I197)</f>
        <v/>
      </c>
      <c r="J197" s="9" t="str">
        <f>IF([2]market_live!J197="","",[2]market_live!J197)</f>
        <v/>
      </c>
      <c r="K197" s="9" t="str">
        <f>IF([2]market_live!K197="","",[2]market_live!K197)</f>
        <v/>
      </c>
      <c r="L197" s="9" t="str">
        <f>IF([2]market_live!L197="","",[2]market_live!L197)</f>
        <v/>
      </c>
      <c r="M197" s="9" t="str">
        <f>IF([2]market_live!M197="","",[2]market_live!M197)</f>
        <v/>
      </c>
      <c r="N197" s="9" t="str">
        <f>IF([2]market_live!N197="","",[2]market_live!N197)</f>
        <v/>
      </c>
      <c r="O197" s="9" t="str">
        <f t="shared" si="30"/>
        <v/>
      </c>
      <c r="P197" s="9" t="str">
        <f t="shared" si="31"/>
        <v/>
      </c>
      <c r="Q197" s="9" t="str">
        <f t="shared" si="32"/>
        <v/>
      </c>
      <c r="R197" s="9" t="str">
        <f t="shared" si="33"/>
        <v/>
      </c>
      <c r="S197" s="9" t="str">
        <f t="shared" si="34"/>
        <v/>
      </c>
      <c r="T197" s="9" t="str">
        <f t="shared" si="35"/>
        <v/>
      </c>
      <c r="U197" s="9" t="str">
        <f t="shared" si="36"/>
        <v/>
      </c>
      <c r="V197" s="9" t="str">
        <f t="shared" si="37"/>
        <v/>
      </c>
      <c r="W197" s="11" t="str">
        <f t="shared" si="38"/>
        <v/>
      </c>
      <c r="X197" s="11" t="str">
        <f t="shared" si="39"/>
        <v/>
      </c>
    </row>
    <row r="198" spans="1:24" x14ac:dyDescent="0.25">
      <c r="A198" s="9" t="str">
        <f>IF([2]market_live!A198="","",[2]market_live!A198)</f>
        <v/>
      </c>
      <c r="B198" s="9" t="str">
        <f>IF([2]market_live!B198="","",[2]market_live!B198)</f>
        <v/>
      </c>
      <c r="C198" s="9" t="str">
        <f>IF([2]market_live!C198="","",[2]market_live!C198)</f>
        <v/>
      </c>
      <c r="D198" s="9" t="str">
        <f>IF([2]market_live!D198="","",[2]market_live!D198)</f>
        <v/>
      </c>
      <c r="E198" s="9" t="str">
        <f>IF([2]market_live!E198="","",[2]market_live!E198)</f>
        <v/>
      </c>
      <c r="F198" s="9" t="str">
        <f>IF([2]market_live!F198="","",[2]market_live!F198)</f>
        <v/>
      </c>
      <c r="G198" s="9" t="str">
        <f>IF([2]market_live!G198="","",[2]market_live!G198)</f>
        <v/>
      </c>
      <c r="H198" s="9" t="str">
        <f>IF([2]market_live!H198="","",[2]market_live!H198)</f>
        <v/>
      </c>
      <c r="I198" s="9" t="str">
        <f>IF([2]market_live!I198="","",[2]market_live!I198)</f>
        <v/>
      </c>
      <c r="J198" s="9" t="str">
        <f>IF([2]market_live!J198="","",[2]market_live!J198)</f>
        <v/>
      </c>
      <c r="K198" s="9" t="str">
        <f>IF([2]market_live!K198="","",[2]market_live!K198)</f>
        <v/>
      </c>
      <c r="L198" s="9" t="str">
        <f>IF([2]market_live!L198="","",[2]market_live!L198)</f>
        <v/>
      </c>
      <c r="M198" s="9" t="str">
        <f>IF([2]market_live!M198="","",[2]market_live!M198)</f>
        <v/>
      </c>
      <c r="N198" s="9" t="str">
        <f>IF([2]market_live!N198="","",[2]market_live!N198)</f>
        <v/>
      </c>
      <c r="O198" s="9" t="str">
        <f t="shared" si="30"/>
        <v/>
      </c>
      <c r="P198" s="9" t="str">
        <f t="shared" si="31"/>
        <v/>
      </c>
      <c r="Q198" s="9" t="str">
        <f t="shared" si="32"/>
        <v/>
      </c>
      <c r="R198" s="9" t="str">
        <f t="shared" si="33"/>
        <v/>
      </c>
      <c r="S198" s="9" t="str">
        <f t="shared" si="34"/>
        <v/>
      </c>
      <c r="T198" s="9" t="str">
        <f t="shared" si="35"/>
        <v/>
      </c>
      <c r="U198" s="9" t="str">
        <f t="shared" si="36"/>
        <v/>
      </c>
      <c r="V198" s="9" t="str">
        <f t="shared" si="37"/>
        <v/>
      </c>
      <c r="W198" s="11" t="str">
        <f t="shared" si="38"/>
        <v/>
      </c>
      <c r="X198" s="11" t="str">
        <f t="shared" si="39"/>
        <v/>
      </c>
    </row>
    <row r="199" spans="1:24" x14ac:dyDescent="0.25">
      <c r="A199" s="9" t="str">
        <f>IF([2]market_live!A199="","",[2]market_live!A199)</f>
        <v/>
      </c>
      <c r="B199" s="9" t="str">
        <f>IF([2]market_live!B199="","",[2]market_live!B199)</f>
        <v/>
      </c>
      <c r="C199" s="9" t="str">
        <f>IF([2]market_live!C199="","",[2]market_live!C199)</f>
        <v/>
      </c>
      <c r="D199" s="9" t="str">
        <f>IF([2]market_live!D199="","",[2]market_live!D199)</f>
        <v/>
      </c>
      <c r="E199" s="9" t="str">
        <f>IF([2]market_live!E199="","",[2]market_live!E199)</f>
        <v/>
      </c>
      <c r="F199" s="9" t="str">
        <f>IF([2]market_live!F199="","",[2]market_live!F199)</f>
        <v/>
      </c>
      <c r="G199" s="9" t="str">
        <f>IF([2]market_live!G199="","",[2]market_live!G199)</f>
        <v/>
      </c>
      <c r="H199" s="9" t="str">
        <f>IF([2]market_live!H199="","",[2]market_live!H199)</f>
        <v/>
      </c>
      <c r="I199" s="9" t="str">
        <f>IF([2]market_live!I199="","",[2]market_live!I199)</f>
        <v/>
      </c>
      <c r="J199" s="9" t="str">
        <f>IF([2]market_live!J199="","",[2]market_live!J199)</f>
        <v/>
      </c>
      <c r="K199" s="9" t="str">
        <f>IF([2]market_live!K199="","",[2]market_live!K199)</f>
        <v/>
      </c>
      <c r="L199" s="9" t="str">
        <f>IF([2]market_live!L199="","",[2]market_live!L199)</f>
        <v/>
      </c>
      <c r="M199" s="9" t="str">
        <f>IF([2]market_live!M199="","",[2]market_live!M199)</f>
        <v/>
      </c>
      <c r="N199" s="9" t="str">
        <f>IF([2]market_live!N199="","",[2]market_live!N199)</f>
        <v/>
      </c>
      <c r="O199" s="9" t="str">
        <f t="shared" si="30"/>
        <v/>
      </c>
      <c r="P199" s="9" t="str">
        <f t="shared" si="31"/>
        <v/>
      </c>
      <c r="Q199" s="9" t="str">
        <f t="shared" si="32"/>
        <v/>
      </c>
      <c r="R199" s="9" t="str">
        <f t="shared" si="33"/>
        <v/>
      </c>
      <c r="S199" s="9" t="str">
        <f t="shared" si="34"/>
        <v/>
      </c>
      <c r="T199" s="9" t="str">
        <f t="shared" si="35"/>
        <v/>
      </c>
      <c r="U199" s="9" t="str">
        <f t="shared" si="36"/>
        <v/>
      </c>
      <c r="V199" s="9" t="str">
        <f t="shared" si="37"/>
        <v/>
      </c>
      <c r="W199" s="11" t="str">
        <f t="shared" si="38"/>
        <v/>
      </c>
      <c r="X199" s="11" t="str">
        <f t="shared" si="39"/>
        <v/>
      </c>
    </row>
    <row r="200" spans="1:24" x14ac:dyDescent="0.25">
      <c r="A200" s="9" t="str">
        <f>IF([2]market_live!A200="","",[2]market_live!A200)</f>
        <v/>
      </c>
      <c r="B200" s="9" t="str">
        <f>IF([2]market_live!B200="","",[2]market_live!B200)</f>
        <v/>
      </c>
      <c r="C200" s="9" t="str">
        <f>IF([2]market_live!C200="","",[2]market_live!C200)</f>
        <v/>
      </c>
      <c r="D200" s="9" t="str">
        <f>IF([2]market_live!D200="","",[2]market_live!D200)</f>
        <v/>
      </c>
      <c r="E200" s="9" t="str">
        <f>IF([2]market_live!E200="","",[2]market_live!E200)</f>
        <v/>
      </c>
      <c r="F200" s="9" t="str">
        <f>IF([2]market_live!F200="","",[2]market_live!F200)</f>
        <v/>
      </c>
      <c r="G200" s="9" t="str">
        <f>IF([2]market_live!G200="","",[2]market_live!G200)</f>
        <v/>
      </c>
      <c r="H200" s="9" t="str">
        <f>IF([2]market_live!H200="","",[2]market_live!H200)</f>
        <v/>
      </c>
      <c r="I200" s="9" t="str">
        <f>IF([2]market_live!I200="","",[2]market_live!I200)</f>
        <v/>
      </c>
      <c r="J200" s="9" t="str">
        <f>IF([2]market_live!J200="","",[2]market_live!J200)</f>
        <v/>
      </c>
      <c r="K200" s="9" t="str">
        <f>IF([2]market_live!K200="","",[2]market_live!K200)</f>
        <v/>
      </c>
      <c r="L200" s="9" t="str">
        <f>IF([2]market_live!L200="","",[2]market_live!L200)</f>
        <v/>
      </c>
      <c r="M200" s="9" t="str">
        <f>IF([2]market_live!M200="","",[2]market_live!M200)</f>
        <v/>
      </c>
      <c r="N200" s="9" t="str">
        <f>IF([2]market_live!N200="","",[2]market_live!N200)</f>
        <v/>
      </c>
      <c r="O200" s="9" t="str">
        <f t="shared" si="30"/>
        <v/>
      </c>
      <c r="P200" s="9" t="str">
        <f t="shared" si="31"/>
        <v/>
      </c>
      <c r="Q200" s="9" t="str">
        <f t="shared" si="32"/>
        <v/>
      </c>
      <c r="R200" s="9" t="str">
        <f t="shared" si="33"/>
        <v/>
      </c>
      <c r="S200" s="9" t="str">
        <f t="shared" si="34"/>
        <v/>
      </c>
      <c r="T200" s="9" t="str">
        <f t="shared" si="35"/>
        <v/>
      </c>
      <c r="U200" s="9" t="str">
        <f t="shared" si="36"/>
        <v/>
      </c>
      <c r="V200" s="9" t="str">
        <f t="shared" si="37"/>
        <v/>
      </c>
      <c r="W200" s="11" t="str">
        <f t="shared" si="38"/>
        <v/>
      </c>
      <c r="X200" s="11" t="str">
        <f t="shared" si="39"/>
        <v/>
      </c>
    </row>
    <row r="201" spans="1:24" s="10" customFormat="1" x14ac:dyDescent="0.25">
      <c r="W201" s="11"/>
      <c r="X201"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790F7-2E47-4A36-9E6B-35067BC52D55}">
  <dimension ref="A1:G201"/>
  <sheetViews>
    <sheetView workbookViewId="0">
      <selection activeCell="L32" sqref="L32"/>
    </sheetView>
  </sheetViews>
  <sheetFormatPr defaultRowHeight="15" x14ac:dyDescent="0.25"/>
  <cols>
    <col min="1" max="2" width="20.42578125" bestFit="1" customWidth="1"/>
  </cols>
  <sheetData>
    <row r="1" spans="1:7" x14ac:dyDescent="0.25">
      <c r="A1" t="str">
        <f>IF([3]Sheet1!A1="","",[3]Sheet1!A1)</f>
        <v>code</v>
      </c>
      <c r="B1" t="str">
        <f>IF([3]Sheet1!B1="","",[3]Sheet1!B1)</f>
        <v>code_TV</v>
      </c>
      <c r="C1" t="str">
        <f>IF([3]Sheet1!C1="","",[3]Sheet1!C1)</f>
        <v>RegrVWAPCross</v>
      </c>
      <c r="D1" t="str">
        <f>IF([3]Sheet1!D1="","",[3]Sheet1!D1)</f>
        <v>GreenRedCloud</v>
      </c>
      <c r="E1" t="str">
        <f>IF([3]Sheet1!E1="","",[3]Sheet1!E1)</f>
        <v>VSLRT</v>
      </c>
      <c r="F1" t="str">
        <f>IF([3]Sheet1!F1="","",[3]Sheet1!F1)</f>
        <v/>
      </c>
      <c r="G1" t="str">
        <f>IF([3]Sheet1!G1="","",[3]Sheet1!G1)</f>
        <v/>
      </c>
    </row>
    <row r="2" spans="1:7" x14ac:dyDescent="0.25">
      <c r="A2" t="str">
        <f>IF([3]Sheet1!A2="","",[3]Sheet1!A2)</f>
        <v>BANKNIFTY</v>
      </c>
      <c r="B2" t="str">
        <f>IF([3]Sheet1!B2="","",[3]Sheet1!B2)</f>
        <v>NSE:BANKNIFTY1!</v>
      </c>
      <c r="C2">
        <f>IF([3]Sheet1!C2="","",[3]Sheet1!C2)</f>
        <v>0</v>
      </c>
      <c r="D2">
        <f>IF([3]Sheet1!D2="","",[3]Sheet1!D2)</f>
        <v>1</v>
      </c>
      <c r="E2">
        <f>IF([3]Sheet1!E2="","",[3]Sheet1!E2)</f>
        <v>0</v>
      </c>
      <c r="F2" t="str">
        <f>IF([3]Sheet1!F2="","",[3]Sheet1!F2)</f>
        <v/>
      </c>
      <c r="G2" t="str">
        <f>IF([3]Sheet1!G2="","",[3]Sheet1!G2)</f>
        <v/>
      </c>
    </row>
    <row r="3" spans="1:7" x14ac:dyDescent="0.25">
      <c r="A3" t="str">
        <f>IF([3]Sheet1!A3="","",[3]Sheet1!A3)</f>
        <v>FINNIFTY</v>
      </c>
      <c r="B3" t="str">
        <f>IF([3]Sheet1!B3="","",[3]Sheet1!B3)</f>
        <v>NSE:FINNIFTY1!</v>
      </c>
      <c r="C3">
        <f>IF([3]Sheet1!C3="","",[3]Sheet1!C3)</f>
        <v>0</v>
      </c>
      <c r="D3">
        <f>IF([3]Sheet1!D3="","",[3]Sheet1!D3)</f>
        <v>0</v>
      </c>
      <c r="E3">
        <f>IF([3]Sheet1!E3="","",[3]Sheet1!E3)</f>
        <v>0</v>
      </c>
      <c r="F3" t="str">
        <f>IF([3]Sheet1!F3="","",[3]Sheet1!F3)</f>
        <v/>
      </c>
      <c r="G3" t="str">
        <f>IF([3]Sheet1!G3="","",[3]Sheet1!G3)</f>
        <v/>
      </c>
    </row>
    <row r="4" spans="1:7" x14ac:dyDescent="0.25">
      <c r="A4" t="str">
        <f>IF([3]Sheet1!A4="","",[3]Sheet1!A4)</f>
        <v>MIDCPNIFTY</v>
      </c>
      <c r="B4" t="str">
        <f>IF([3]Sheet1!B4="","",[3]Sheet1!B4)</f>
        <v>NSE:MIDCPNIFTY1!</v>
      </c>
      <c r="C4">
        <f>IF([3]Sheet1!C4="","",[3]Sheet1!C4)</f>
        <v>0</v>
      </c>
      <c r="D4">
        <f>IF([3]Sheet1!D4="","",[3]Sheet1!D4)</f>
        <v>0</v>
      </c>
      <c r="E4">
        <f>IF([3]Sheet1!E4="","",[3]Sheet1!E4)</f>
        <v>0</v>
      </c>
      <c r="F4" t="str">
        <f>IF([3]Sheet1!F4="","",[3]Sheet1!F4)</f>
        <v/>
      </c>
      <c r="G4" t="str">
        <f>IF([3]Sheet1!G4="","",[3]Sheet1!G4)</f>
        <v/>
      </c>
    </row>
    <row r="5" spans="1:7" x14ac:dyDescent="0.25">
      <c r="A5" t="str">
        <f>IF([3]Sheet1!A5="","",[3]Sheet1!A5)</f>
        <v>NIFTY</v>
      </c>
      <c r="B5" t="str">
        <f>IF([3]Sheet1!B5="","",[3]Sheet1!B5)</f>
        <v>NSE:NIFTY1!</v>
      </c>
      <c r="C5">
        <f>IF([3]Sheet1!C5="","",[3]Sheet1!C5)</f>
        <v>0</v>
      </c>
      <c r="D5">
        <f>IF([3]Sheet1!D5="","",[3]Sheet1!D5)</f>
        <v>0</v>
      </c>
      <c r="E5">
        <f>IF([3]Sheet1!E5="","",[3]Sheet1!E5)</f>
        <v>0</v>
      </c>
      <c r="F5" t="str">
        <f>IF([3]Sheet1!F5="","",[3]Sheet1!F5)</f>
        <v/>
      </c>
      <c r="G5" t="str">
        <f>IF([3]Sheet1!G5="","",[3]Sheet1!G5)</f>
        <v/>
      </c>
    </row>
    <row r="6" spans="1:7" x14ac:dyDescent="0.25">
      <c r="A6" t="str">
        <f>IF([3]Sheet1!A6="","",[3]Sheet1!A6)</f>
        <v>AARTIIND</v>
      </c>
      <c r="B6" t="str">
        <f>IF([3]Sheet1!B6="","",[3]Sheet1!B6)</f>
        <v>NSE:AARTIIND1!</v>
      </c>
      <c r="C6">
        <f>IF([3]Sheet1!C6="","",[3]Sheet1!C6)</f>
        <v>0</v>
      </c>
      <c r="D6">
        <f>IF([3]Sheet1!D6="","",[3]Sheet1!D6)</f>
        <v>1</v>
      </c>
      <c r="E6">
        <f>IF([3]Sheet1!E6="","",[3]Sheet1!E6)</f>
        <v>0</v>
      </c>
      <c r="F6" t="str">
        <f>IF([3]Sheet1!F6="","",[3]Sheet1!F6)</f>
        <v/>
      </c>
      <c r="G6" t="str">
        <f>IF([3]Sheet1!G6="","",[3]Sheet1!G6)</f>
        <v/>
      </c>
    </row>
    <row r="7" spans="1:7" x14ac:dyDescent="0.25">
      <c r="A7" t="str">
        <f>IF([3]Sheet1!A7="","",[3]Sheet1!A7)</f>
        <v>ABB</v>
      </c>
      <c r="B7" t="str">
        <f>IF([3]Sheet1!B7="","",[3]Sheet1!B7)</f>
        <v>NSE:ABB1!</v>
      </c>
      <c r="C7">
        <f>IF([3]Sheet1!C7="","",[3]Sheet1!C7)</f>
        <v>0</v>
      </c>
      <c r="D7">
        <f>IF([3]Sheet1!D7="","",[3]Sheet1!D7)</f>
        <v>0</v>
      </c>
      <c r="E7">
        <f>IF([3]Sheet1!E7="","",[3]Sheet1!E7)</f>
        <v>0</v>
      </c>
      <c r="F7" t="str">
        <f>IF([3]Sheet1!F7="","",[3]Sheet1!F7)</f>
        <v/>
      </c>
      <c r="G7" t="str">
        <f>IF([3]Sheet1!G7="","",[3]Sheet1!G7)</f>
        <v/>
      </c>
    </row>
    <row r="8" spans="1:7" x14ac:dyDescent="0.25">
      <c r="A8" t="str">
        <f>IF([3]Sheet1!A8="","",[3]Sheet1!A8)</f>
        <v>ABBOTINDIA</v>
      </c>
      <c r="B8" t="str">
        <f>IF([3]Sheet1!B8="","",[3]Sheet1!B8)</f>
        <v>NSE:ABBOTINDIA1!</v>
      </c>
      <c r="C8">
        <f>IF([3]Sheet1!C8="","",[3]Sheet1!C8)</f>
        <v>0</v>
      </c>
      <c r="D8">
        <f>IF([3]Sheet1!D8="","",[3]Sheet1!D8)</f>
        <v>0</v>
      </c>
      <c r="E8">
        <f>IF([3]Sheet1!E8="","",[3]Sheet1!E8)</f>
        <v>0</v>
      </c>
      <c r="F8" t="str">
        <f>IF([3]Sheet1!F8="","",[3]Sheet1!F8)</f>
        <v/>
      </c>
      <c r="G8" t="str">
        <f>IF([3]Sheet1!G8="","",[3]Sheet1!G8)</f>
        <v/>
      </c>
    </row>
    <row r="9" spans="1:7" x14ac:dyDescent="0.25">
      <c r="A9" t="str">
        <f>IF([3]Sheet1!A9="","",[3]Sheet1!A9)</f>
        <v>ABCAPITAL</v>
      </c>
      <c r="B9" t="str">
        <f>IF([3]Sheet1!B9="","",[3]Sheet1!B9)</f>
        <v>NSE:ABCAPITAL1!</v>
      </c>
      <c r="C9">
        <f>IF([3]Sheet1!C9="","",[3]Sheet1!C9)</f>
        <v>0</v>
      </c>
      <c r="D9">
        <f>IF([3]Sheet1!D9="","",[3]Sheet1!D9)</f>
        <v>0</v>
      </c>
      <c r="E9">
        <f>IF([3]Sheet1!E9="","",[3]Sheet1!E9)</f>
        <v>0</v>
      </c>
      <c r="F9" t="str">
        <f>IF([3]Sheet1!F9="","",[3]Sheet1!F9)</f>
        <v/>
      </c>
      <c r="G9" t="str">
        <f>IF([3]Sheet1!G9="","",[3]Sheet1!G9)</f>
        <v/>
      </c>
    </row>
    <row r="10" spans="1:7" x14ac:dyDescent="0.25">
      <c r="A10" t="str">
        <f>IF([3]Sheet1!A10="","",[3]Sheet1!A10)</f>
        <v>ABFRL</v>
      </c>
      <c r="B10" t="str">
        <f>IF([3]Sheet1!B10="","",[3]Sheet1!B10)</f>
        <v>NSE:ABFRL1!</v>
      </c>
      <c r="C10">
        <f>IF([3]Sheet1!C10="","",[3]Sheet1!C10)</f>
        <v>0</v>
      </c>
      <c r="D10">
        <f>IF([3]Sheet1!D10="","",[3]Sheet1!D10)</f>
        <v>0</v>
      </c>
      <c r="E10">
        <f>IF([3]Sheet1!E10="","",[3]Sheet1!E10)</f>
        <v>0</v>
      </c>
      <c r="F10" t="str">
        <f>IF([3]Sheet1!F10="","",[3]Sheet1!F10)</f>
        <v/>
      </c>
      <c r="G10" t="str">
        <f>IF([3]Sheet1!G10="","",[3]Sheet1!G10)</f>
        <v/>
      </c>
    </row>
    <row r="11" spans="1:7" x14ac:dyDescent="0.25">
      <c r="A11" t="str">
        <f>IF([3]Sheet1!A11="","",[3]Sheet1!A11)</f>
        <v>ACC</v>
      </c>
      <c r="B11" t="str">
        <f>IF([3]Sheet1!B11="","",[3]Sheet1!B11)</f>
        <v>NSE:ACC1!</v>
      </c>
      <c r="C11">
        <f>IF([3]Sheet1!C11="","",[3]Sheet1!C11)</f>
        <v>0</v>
      </c>
      <c r="D11">
        <f>IF([3]Sheet1!D11="","",[3]Sheet1!D11)</f>
        <v>1</v>
      </c>
      <c r="E11">
        <f>IF([3]Sheet1!E11="","",[3]Sheet1!E11)</f>
        <v>0</v>
      </c>
      <c r="F11" t="str">
        <f>IF([3]Sheet1!F11="","",[3]Sheet1!F11)</f>
        <v/>
      </c>
      <c r="G11" t="str">
        <f>IF([3]Sheet1!G11="","",[3]Sheet1!G11)</f>
        <v/>
      </c>
    </row>
    <row r="12" spans="1:7" x14ac:dyDescent="0.25">
      <c r="A12" t="str">
        <f>IF([3]Sheet1!A12="","",[3]Sheet1!A12)</f>
        <v>ADANIENT</v>
      </c>
      <c r="B12" t="str">
        <f>IF([3]Sheet1!B12="","",[3]Sheet1!B12)</f>
        <v>NSE:ADANIENT1!</v>
      </c>
      <c r="C12">
        <f>IF([3]Sheet1!C12="","",[3]Sheet1!C12)</f>
        <v>0</v>
      </c>
      <c r="D12">
        <f>IF([3]Sheet1!D12="","",[3]Sheet1!D12)</f>
        <v>1</v>
      </c>
      <c r="E12">
        <f>IF([3]Sheet1!E12="","",[3]Sheet1!E12)</f>
        <v>0</v>
      </c>
      <c r="F12" t="str">
        <f>IF([3]Sheet1!F12="","",[3]Sheet1!F12)</f>
        <v/>
      </c>
      <c r="G12" t="str">
        <f>IF([3]Sheet1!G12="","",[3]Sheet1!G12)</f>
        <v/>
      </c>
    </row>
    <row r="13" spans="1:7" x14ac:dyDescent="0.25">
      <c r="A13" t="str">
        <f>IF([3]Sheet1!A13="","",[3]Sheet1!A13)</f>
        <v>ADANIPORTS</v>
      </c>
      <c r="B13" t="str">
        <f>IF([3]Sheet1!B13="","",[3]Sheet1!B13)</f>
        <v>NSE:ADANIPORTS1!</v>
      </c>
      <c r="C13">
        <f>IF([3]Sheet1!C13="","",[3]Sheet1!C13)</f>
        <v>0</v>
      </c>
      <c r="D13">
        <f>IF([3]Sheet1!D13="","",[3]Sheet1!D13)</f>
        <v>1</v>
      </c>
      <c r="E13">
        <f>IF([3]Sheet1!E13="","",[3]Sheet1!E13)</f>
        <v>0</v>
      </c>
      <c r="F13" t="str">
        <f>IF([3]Sheet1!F13="","",[3]Sheet1!F13)</f>
        <v/>
      </c>
      <c r="G13" t="str">
        <f>IF([3]Sheet1!G13="","",[3]Sheet1!G13)</f>
        <v/>
      </c>
    </row>
    <row r="14" spans="1:7" x14ac:dyDescent="0.25">
      <c r="A14" t="str">
        <f>IF([3]Sheet1!A14="","",[3]Sheet1!A14)</f>
        <v>ALKEM</v>
      </c>
      <c r="B14" t="str">
        <f>IF([3]Sheet1!B14="","",[3]Sheet1!B14)</f>
        <v>NSE:ALKEM1!</v>
      </c>
      <c r="C14">
        <f>IF([3]Sheet1!C14="","",[3]Sheet1!C14)</f>
        <v>0</v>
      </c>
      <c r="D14">
        <f>IF([3]Sheet1!D14="","",[3]Sheet1!D14)</f>
        <v>0</v>
      </c>
      <c r="E14">
        <f>IF([3]Sheet1!E14="","",[3]Sheet1!E14)</f>
        <v>0</v>
      </c>
      <c r="F14" t="str">
        <f>IF([3]Sheet1!F14="","",[3]Sheet1!F14)</f>
        <v/>
      </c>
      <c r="G14" t="str">
        <f>IF([3]Sheet1!G14="","",[3]Sheet1!G14)</f>
        <v/>
      </c>
    </row>
    <row r="15" spans="1:7" x14ac:dyDescent="0.25">
      <c r="A15" t="str">
        <f>IF([3]Sheet1!A15="","",[3]Sheet1!A15)</f>
        <v>AMBUJACEM</v>
      </c>
      <c r="B15" t="str">
        <f>IF([3]Sheet1!B15="","",[3]Sheet1!B15)</f>
        <v>NSE:AMBUJACEM1!</v>
      </c>
      <c r="C15">
        <f>IF([3]Sheet1!C15="","",[3]Sheet1!C15)</f>
        <v>0</v>
      </c>
      <c r="D15">
        <f>IF([3]Sheet1!D15="","",[3]Sheet1!D15)</f>
        <v>1</v>
      </c>
      <c r="E15">
        <f>IF([3]Sheet1!E15="","",[3]Sheet1!E15)</f>
        <v>0</v>
      </c>
      <c r="F15" t="str">
        <f>IF([3]Sheet1!F15="","",[3]Sheet1!F15)</f>
        <v/>
      </c>
      <c r="G15" t="str">
        <f>IF([3]Sheet1!G15="","",[3]Sheet1!G15)</f>
        <v/>
      </c>
    </row>
    <row r="16" spans="1:7" x14ac:dyDescent="0.25">
      <c r="A16" t="str">
        <f>IF([3]Sheet1!A16="","",[3]Sheet1!A16)</f>
        <v>APOLLOHOSP</v>
      </c>
      <c r="B16" t="str">
        <f>IF([3]Sheet1!B16="","",[3]Sheet1!B16)</f>
        <v>NSE:APOLLOHOSP1!</v>
      </c>
      <c r="C16">
        <f>IF([3]Sheet1!C16="","",[3]Sheet1!C16)</f>
        <v>0</v>
      </c>
      <c r="D16">
        <f>IF([3]Sheet1!D16="","",[3]Sheet1!D16)</f>
        <v>1</v>
      </c>
      <c r="E16">
        <f>IF([3]Sheet1!E16="","",[3]Sheet1!E16)</f>
        <v>0</v>
      </c>
      <c r="F16" t="str">
        <f>IF([3]Sheet1!F16="","",[3]Sheet1!F16)</f>
        <v/>
      </c>
      <c r="G16" t="str">
        <f>IF([3]Sheet1!G16="","",[3]Sheet1!G16)</f>
        <v/>
      </c>
    </row>
    <row r="17" spans="1:7" x14ac:dyDescent="0.25">
      <c r="A17" t="str">
        <f>IF([3]Sheet1!A17="","",[3]Sheet1!A17)</f>
        <v>APOLLOTYRE</v>
      </c>
      <c r="B17" t="str">
        <f>IF([3]Sheet1!B17="","",[3]Sheet1!B17)</f>
        <v>NSE:APOLLOTYRE1!</v>
      </c>
      <c r="C17">
        <f>IF([3]Sheet1!C17="","",[3]Sheet1!C17)</f>
        <v>0</v>
      </c>
      <c r="D17">
        <f>IF([3]Sheet1!D17="","",[3]Sheet1!D17)</f>
        <v>0</v>
      </c>
      <c r="E17">
        <f>IF([3]Sheet1!E17="","",[3]Sheet1!E17)</f>
        <v>0</v>
      </c>
      <c r="F17" t="str">
        <f>IF([3]Sheet1!F17="","",[3]Sheet1!F17)</f>
        <v/>
      </c>
      <c r="G17" t="str">
        <f>IF([3]Sheet1!G17="","",[3]Sheet1!G17)</f>
        <v/>
      </c>
    </row>
    <row r="18" spans="1:7" x14ac:dyDescent="0.25">
      <c r="A18" t="str">
        <f>IF([3]Sheet1!A18="","",[3]Sheet1!A18)</f>
        <v>ASHOKLEY</v>
      </c>
      <c r="B18" t="str">
        <f>IF([3]Sheet1!B18="","",[3]Sheet1!B18)</f>
        <v>NSE:ASHOKLEY1!</v>
      </c>
      <c r="C18">
        <f>IF([3]Sheet1!C18="","",[3]Sheet1!C18)</f>
        <v>0</v>
      </c>
      <c r="D18">
        <f>IF([3]Sheet1!D18="","",[3]Sheet1!D18)</f>
        <v>1</v>
      </c>
      <c r="E18">
        <f>IF([3]Sheet1!E18="","",[3]Sheet1!E18)</f>
        <v>0</v>
      </c>
      <c r="F18" t="str">
        <f>IF([3]Sheet1!F18="","",[3]Sheet1!F18)</f>
        <v/>
      </c>
      <c r="G18" t="str">
        <f>IF([3]Sheet1!G18="","",[3]Sheet1!G18)</f>
        <v/>
      </c>
    </row>
    <row r="19" spans="1:7" x14ac:dyDescent="0.25">
      <c r="A19" t="str">
        <f>IF([3]Sheet1!A19="","",[3]Sheet1!A19)</f>
        <v>ASIANPAINT</v>
      </c>
      <c r="B19" t="str">
        <f>IF([3]Sheet1!B19="","",[3]Sheet1!B19)</f>
        <v>NSE:ASIANPAINT1!</v>
      </c>
      <c r="C19">
        <f>IF([3]Sheet1!C19="","",[3]Sheet1!C19)</f>
        <v>0</v>
      </c>
      <c r="D19">
        <f>IF([3]Sheet1!D19="","",[3]Sheet1!D19)</f>
        <v>-1</v>
      </c>
      <c r="E19">
        <f>IF([3]Sheet1!E19="","",[3]Sheet1!E19)</f>
        <v>0</v>
      </c>
      <c r="F19" t="str">
        <f>IF([3]Sheet1!F19="","",[3]Sheet1!F19)</f>
        <v/>
      </c>
      <c r="G19" t="str">
        <f>IF([3]Sheet1!G19="","",[3]Sheet1!G19)</f>
        <v/>
      </c>
    </row>
    <row r="20" spans="1:7" x14ac:dyDescent="0.25">
      <c r="A20" t="str">
        <f>IF([3]Sheet1!A20="","",[3]Sheet1!A20)</f>
        <v>ASTRAL</v>
      </c>
      <c r="B20" t="str">
        <f>IF([3]Sheet1!B20="","",[3]Sheet1!B20)</f>
        <v>NSE:ASTRAL1!</v>
      </c>
      <c r="C20">
        <f>IF([3]Sheet1!C20="","",[3]Sheet1!C20)</f>
        <v>0</v>
      </c>
      <c r="D20">
        <f>IF([3]Sheet1!D20="","",[3]Sheet1!D20)</f>
        <v>1</v>
      </c>
      <c r="E20">
        <f>IF([3]Sheet1!E20="","",[3]Sheet1!E20)</f>
        <v>0</v>
      </c>
      <c r="F20" t="str">
        <f>IF([3]Sheet1!F20="","",[3]Sheet1!F20)</f>
        <v/>
      </c>
      <c r="G20" t="str">
        <f>IF([3]Sheet1!G20="","",[3]Sheet1!G20)</f>
        <v/>
      </c>
    </row>
    <row r="21" spans="1:7" x14ac:dyDescent="0.25">
      <c r="A21" t="str">
        <f>IF([3]Sheet1!A21="","",[3]Sheet1!A21)</f>
        <v>ATUL</v>
      </c>
      <c r="B21" t="str">
        <f>IF([3]Sheet1!B21="","",[3]Sheet1!B21)</f>
        <v>NSE:ATUL1!</v>
      </c>
      <c r="C21">
        <f>IF([3]Sheet1!C21="","",[3]Sheet1!C21)</f>
        <v>0</v>
      </c>
      <c r="D21">
        <f>IF([3]Sheet1!D21="","",[3]Sheet1!D21)</f>
        <v>0</v>
      </c>
      <c r="E21">
        <f>IF([3]Sheet1!E21="","",[3]Sheet1!E21)</f>
        <v>0</v>
      </c>
      <c r="F21" t="str">
        <f>IF([3]Sheet1!F21="","",[3]Sheet1!F21)</f>
        <v/>
      </c>
      <c r="G21" t="str">
        <f>IF([3]Sheet1!G21="","",[3]Sheet1!G21)</f>
        <v/>
      </c>
    </row>
    <row r="22" spans="1:7" x14ac:dyDescent="0.25">
      <c r="A22" t="str">
        <f>IF([3]Sheet1!A22="","",[3]Sheet1!A22)</f>
        <v>AUBANK</v>
      </c>
      <c r="B22" t="str">
        <f>IF([3]Sheet1!B22="","",[3]Sheet1!B22)</f>
        <v>NSE:AUBANK1!</v>
      </c>
      <c r="C22">
        <f>IF([3]Sheet1!C22="","",[3]Sheet1!C22)</f>
        <v>1</v>
      </c>
      <c r="D22">
        <f>IF([3]Sheet1!D22="","",[3]Sheet1!D22)</f>
        <v>1</v>
      </c>
      <c r="E22">
        <f>IF([3]Sheet1!E22="","",[3]Sheet1!E22)</f>
        <v>0</v>
      </c>
      <c r="F22" t="str">
        <f>IF([3]Sheet1!F22="","",[3]Sheet1!F22)</f>
        <v/>
      </c>
      <c r="G22" t="str">
        <f>IF([3]Sheet1!G22="","",[3]Sheet1!G22)</f>
        <v/>
      </c>
    </row>
    <row r="23" spans="1:7" x14ac:dyDescent="0.25">
      <c r="A23" t="str">
        <f>IF([3]Sheet1!A23="","",[3]Sheet1!A23)</f>
        <v>AUROPHARMA</v>
      </c>
      <c r="B23" t="str">
        <f>IF([3]Sheet1!B23="","",[3]Sheet1!B23)</f>
        <v>NSE:AUROPHARMA1!</v>
      </c>
      <c r="C23">
        <f>IF([3]Sheet1!C23="","",[3]Sheet1!C23)</f>
        <v>0</v>
      </c>
      <c r="D23">
        <f>IF([3]Sheet1!D23="","",[3]Sheet1!D23)</f>
        <v>1</v>
      </c>
      <c r="E23">
        <f>IF([3]Sheet1!E23="","",[3]Sheet1!E23)</f>
        <v>0</v>
      </c>
      <c r="F23" t="str">
        <f>IF([3]Sheet1!F23="","",[3]Sheet1!F23)</f>
        <v/>
      </c>
      <c r="G23" t="str">
        <f>IF([3]Sheet1!G23="","",[3]Sheet1!G23)</f>
        <v/>
      </c>
    </row>
    <row r="24" spans="1:7" x14ac:dyDescent="0.25">
      <c r="A24" t="str">
        <f>IF([3]Sheet1!A24="","",[3]Sheet1!A24)</f>
        <v>AXISBANK</v>
      </c>
      <c r="B24" t="str">
        <f>IF([3]Sheet1!B24="","",[3]Sheet1!B24)</f>
        <v>NSE:AXISBANK1!</v>
      </c>
      <c r="C24">
        <f>IF([3]Sheet1!C24="","",[3]Sheet1!C24)</f>
        <v>0</v>
      </c>
      <c r="D24">
        <f>IF([3]Sheet1!D24="","",[3]Sheet1!D24)</f>
        <v>-1</v>
      </c>
      <c r="E24">
        <f>IF([3]Sheet1!E24="","",[3]Sheet1!E24)</f>
        <v>0</v>
      </c>
      <c r="F24" t="str">
        <f>IF([3]Sheet1!F24="","",[3]Sheet1!F24)</f>
        <v/>
      </c>
      <c r="G24" t="str">
        <f>IF([3]Sheet1!G24="","",[3]Sheet1!G24)</f>
        <v/>
      </c>
    </row>
    <row r="25" spans="1:7" x14ac:dyDescent="0.25">
      <c r="A25" t="str">
        <f>IF([3]Sheet1!A25="","",[3]Sheet1!A25)</f>
        <v>BAJAJ-AUTO</v>
      </c>
      <c r="B25" t="str">
        <f>IF([3]Sheet1!B25="","",[3]Sheet1!B25)</f>
        <v>NSE:BAJAJ_AUTO1!</v>
      </c>
      <c r="C25">
        <f>IF([3]Sheet1!C25="","",[3]Sheet1!C25)</f>
        <v>0</v>
      </c>
      <c r="D25">
        <f>IF([3]Sheet1!D25="","",[3]Sheet1!D25)</f>
        <v>-1</v>
      </c>
      <c r="E25">
        <f>IF([3]Sheet1!E25="","",[3]Sheet1!E25)</f>
        <v>0</v>
      </c>
      <c r="F25" t="str">
        <f>IF([3]Sheet1!F25="","",[3]Sheet1!F25)</f>
        <v/>
      </c>
      <c r="G25" t="str">
        <f>IF([3]Sheet1!G25="","",[3]Sheet1!G25)</f>
        <v/>
      </c>
    </row>
    <row r="26" spans="1:7" x14ac:dyDescent="0.25">
      <c r="A26" t="str">
        <f>IF([3]Sheet1!A26="","",[3]Sheet1!A26)</f>
        <v>BAJAJFINSV</v>
      </c>
      <c r="B26" t="str">
        <f>IF([3]Sheet1!B26="","",[3]Sheet1!B26)</f>
        <v>NSE:BAJAJFINSV1!</v>
      </c>
      <c r="C26">
        <f>IF([3]Sheet1!C26="","",[3]Sheet1!C26)</f>
        <v>0</v>
      </c>
      <c r="D26">
        <f>IF([3]Sheet1!D26="","",[3]Sheet1!D26)</f>
        <v>-1</v>
      </c>
      <c r="E26">
        <f>IF([3]Sheet1!E26="","",[3]Sheet1!E26)</f>
        <v>0</v>
      </c>
      <c r="F26" t="str">
        <f>IF([3]Sheet1!F26="","",[3]Sheet1!F26)</f>
        <v/>
      </c>
      <c r="G26" t="str">
        <f>IF([3]Sheet1!G26="","",[3]Sheet1!G26)</f>
        <v/>
      </c>
    </row>
    <row r="27" spans="1:7" x14ac:dyDescent="0.25">
      <c r="A27" t="str">
        <f>IF([3]Sheet1!A27="","",[3]Sheet1!A27)</f>
        <v>BAJFINANCE</v>
      </c>
      <c r="B27" t="str">
        <f>IF([3]Sheet1!B27="","",[3]Sheet1!B27)</f>
        <v>NSE:BAJFINANCE1!</v>
      </c>
      <c r="C27">
        <f>IF([3]Sheet1!C27="","",[3]Sheet1!C27)</f>
        <v>0</v>
      </c>
      <c r="D27">
        <f>IF([3]Sheet1!D27="","",[3]Sheet1!D27)</f>
        <v>1</v>
      </c>
      <c r="E27">
        <f>IF([3]Sheet1!E27="","",[3]Sheet1!E27)</f>
        <v>0</v>
      </c>
      <c r="F27" t="str">
        <f>IF([3]Sheet1!F27="","",[3]Sheet1!F27)</f>
        <v/>
      </c>
      <c r="G27" t="str">
        <f>IF([3]Sheet1!G27="","",[3]Sheet1!G27)</f>
        <v/>
      </c>
    </row>
    <row r="28" spans="1:7" x14ac:dyDescent="0.25">
      <c r="A28" t="str">
        <f>IF([3]Sheet1!A28="","",[3]Sheet1!A28)</f>
        <v>BALKRISIND</v>
      </c>
      <c r="B28" t="str">
        <f>IF([3]Sheet1!B28="","",[3]Sheet1!B28)</f>
        <v>NSE:BALKRISIND1!</v>
      </c>
      <c r="C28">
        <f>IF([3]Sheet1!C28="","",[3]Sheet1!C28)</f>
        <v>0</v>
      </c>
      <c r="D28">
        <f>IF([3]Sheet1!D28="","",[3]Sheet1!D28)</f>
        <v>0</v>
      </c>
      <c r="E28">
        <f>IF([3]Sheet1!E28="","",[3]Sheet1!E28)</f>
        <v>0</v>
      </c>
      <c r="F28" t="str">
        <f>IF([3]Sheet1!F28="","",[3]Sheet1!F28)</f>
        <v/>
      </c>
      <c r="G28" t="str">
        <f>IF([3]Sheet1!G28="","",[3]Sheet1!G28)</f>
        <v/>
      </c>
    </row>
    <row r="29" spans="1:7" x14ac:dyDescent="0.25">
      <c r="A29" t="str">
        <f>IF([3]Sheet1!A29="","",[3]Sheet1!A29)</f>
        <v>BALRAMCHIN</v>
      </c>
      <c r="B29" t="str">
        <f>IF([3]Sheet1!B29="","",[3]Sheet1!B29)</f>
        <v>NSE:BALRAMCHIN1!</v>
      </c>
      <c r="C29">
        <f>IF([3]Sheet1!C29="","",[3]Sheet1!C29)</f>
        <v>0</v>
      </c>
      <c r="D29">
        <f>IF([3]Sheet1!D29="","",[3]Sheet1!D29)</f>
        <v>0</v>
      </c>
      <c r="E29">
        <f>IF([3]Sheet1!E29="","",[3]Sheet1!E29)</f>
        <v>0</v>
      </c>
      <c r="F29" t="str">
        <f>IF([3]Sheet1!F29="","",[3]Sheet1!F29)</f>
        <v/>
      </c>
      <c r="G29" t="str">
        <f>IF([3]Sheet1!G29="","",[3]Sheet1!G29)</f>
        <v/>
      </c>
    </row>
    <row r="30" spans="1:7" x14ac:dyDescent="0.25">
      <c r="A30" t="str">
        <f>IF([3]Sheet1!A30="","",[3]Sheet1!A30)</f>
        <v>BANDHANBNK</v>
      </c>
      <c r="B30" t="str">
        <f>IF([3]Sheet1!B30="","",[3]Sheet1!B30)</f>
        <v>NSE:BANDHANBNK1!</v>
      </c>
      <c r="C30">
        <f>IF([3]Sheet1!C30="","",[3]Sheet1!C30)</f>
        <v>0</v>
      </c>
      <c r="D30">
        <f>IF([3]Sheet1!D30="","",[3]Sheet1!D30)</f>
        <v>1</v>
      </c>
      <c r="E30">
        <f>IF([3]Sheet1!E30="","",[3]Sheet1!E30)</f>
        <v>0</v>
      </c>
      <c r="F30" t="str">
        <f>IF([3]Sheet1!F30="","",[3]Sheet1!F30)</f>
        <v/>
      </c>
      <c r="G30" t="str">
        <f>IF([3]Sheet1!G30="","",[3]Sheet1!G30)</f>
        <v/>
      </c>
    </row>
    <row r="31" spans="1:7" x14ac:dyDescent="0.25">
      <c r="A31" t="str">
        <f>IF([3]Sheet1!A31="","",[3]Sheet1!A31)</f>
        <v>BANKBARODA</v>
      </c>
      <c r="B31" t="str">
        <f>IF([3]Sheet1!B31="","",[3]Sheet1!B31)</f>
        <v>NSE:BANKBARODA1!</v>
      </c>
      <c r="C31">
        <f>IF([3]Sheet1!C31="","",[3]Sheet1!C31)</f>
        <v>0</v>
      </c>
      <c r="D31">
        <f>IF([3]Sheet1!D31="","",[3]Sheet1!D31)</f>
        <v>1</v>
      </c>
      <c r="E31">
        <f>IF([3]Sheet1!E31="","",[3]Sheet1!E31)</f>
        <v>0</v>
      </c>
      <c r="F31" t="str">
        <f>IF([3]Sheet1!F31="","",[3]Sheet1!F31)</f>
        <v/>
      </c>
      <c r="G31" t="str">
        <f>IF([3]Sheet1!G31="","",[3]Sheet1!G31)</f>
        <v/>
      </c>
    </row>
    <row r="32" spans="1:7" x14ac:dyDescent="0.25">
      <c r="A32" t="str">
        <f>IF([3]Sheet1!A32="","",[3]Sheet1!A32)</f>
        <v>BATAINDIA</v>
      </c>
      <c r="B32" t="str">
        <f>IF([3]Sheet1!B32="","",[3]Sheet1!B32)</f>
        <v>NSE:BATAINDIA1!</v>
      </c>
      <c r="C32">
        <f>IF([3]Sheet1!C32="","",[3]Sheet1!C32)</f>
        <v>0</v>
      </c>
      <c r="D32">
        <f>IF([3]Sheet1!D32="","",[3]Sheet1!D32)</f>
        <v>-1</v>
      </c>
      <c r="E32">
        <f>IF([3]Sheet1!E32="","",[3]Sheet1!E32)</f>
        <v>0</v>
      </c>
      <c r="F32" t="str">
        <f>IF([3]Sheet1!F32="","",[3]Sheet1!F32)</f>
        <v/>
      </c>
      <c r="G32" t="str">
        <f>IF([3]Sheet1!G32="","",[3]Sheet1!G32)</f>
        <v/>
      </c>
    </row>
    <row r="33" spans="1:7" x14ac:dyDescent="0.25">
      <c r="A33" t="str">
        <f>IF([3]Sheet1!A33="","",[3]Sheet1!A33)</f>
        <v>BEL</v>
      </c>
      <c r="B33" t="str">
        <f>IF([3]Sheet1!B33="","",[3]Sheet1!B33)</f>
        <v>NSE:BEL1!</v>
      </c>
      <c r="C33">
        <f>IF([3]Sheet1!C33="","",[3]Sheet1!C33)</f>
        <v>0</v>
      </c>
      <c r="D33">
        <f>IF([3]Sheet1!D33="","",[3]Sheet1!D33)</f>
        <v>1</v>
      </c>
      <c r="E33">
        <f>IF([3]Sheet1!E33="","",[3]Sheet1!E33)</f>
        <v>0</v>
      </c>
      <c r="F33" t="str">
        <f>IF([3]Sheet1!F33="","",[3]Sheet1!F33)</f>
        <v/>
      </c>
      <c r="G33" t="str">
        <f>IF([3]Sheet1!G33="","",[3]Sheet1!G33)</f>
        <v/>
      </c>
    </row>
    <row r="34" spans="1:7" x14ac:dyDescent="0.25">
      <c r="A34" t="str">
        <f>IF([3]Sheet1!A34="","",[3]Sheet1!A34)</f>
        <v>BERGEPAINT</v>
      </c>
      <c r="B34" t="str">
        <f>IF([3]Sheet1!B34="","",[3]Sheet1!B34)</f>
        <v>NSE:BERGEPAINT1!</v>
      </c>
      <c r="C34">
        <f>IF([3]Sheet1!C34="","",[3]Sheet1!C34)</f>
        <v>0</v>
      </c>
      <c r="D34">
        <f>IF([3]Sheet1!D34="","",[3]Sheet1!D34)</f>
        <v>0</v>
      </c>
      <c r="E34">
        <f>IF([3]Sheet1!E34="","",[3]Sheet1!E34)</f>
        <v>0</v>
      </c>
      <c r="F34" t="str">
        <f>IF([3]Sheet1!F34="","",[3]Sheet1!F34)</f>
        <v/>
      </c>
      <c r="G34" t="str">
        <f>IF([3]Sheet1!G34="","",[3]Sheet1!G34)</f>
        <v/>
      </c>
    </row>
    <row r="35" spans="1:7" x14ac:dyDescent="0.25">
      <c r="A35" t="str">
        <f>IF([3]Sheet1!A35="","",[3]Sheet1!A35)</f>
        <v>BHARATFORG</v>
      </c>
      <c r="B35" t="str">
        <f>IF([3]Sheet1!B35="","",[3]Sheet1!B35)</f>
        <v>NSE:BHARATFORG1!</v>
      </c>
      <c r="C35">
        <f>IF([3]Sheet1!C35="","",[3]Sheet1!C35)</f>
        <v>0</v>
      </c>
      <c r="D35">
        <f>IF([3]Sheet1!D35="","",[3]Sheet1!D35)</f>
        <v>0</v>
      </c>
      <c r="E35">
        <f>IF([3]Sheet1!E35="","",[3]Sheet1!E35)</f>
        <v>0</v>
      </c>
      <c r="F35" t="str">
        <f>IF([3]Sheet1!F35="","",[3]Sheet1!F35)</f>
        <v/>
      </c>
      <c r="G35" t="str">
        <f>IF([3]Sheet1!G35="","",[3]Sheet1!G35)</f>
        <v/>
      </c>
    </row>
    <row r="36" spans="1:7" x14ac:dyDescent="0.25">
      <c r="A36" t="str">
        <f>IF([3]Sheet1!A36="","",[3]Sheet1!A36)</f>
        <v>BHARTIARTL</v>
      </c>
      <c r="B36" t="str">
        <f>IF([3]Sheet1!B36="","",[3]Sheet1!B36)</f>
        <v>NSE:BHARTIARTL1!</v>
      </c>
      <c r="C36">
        <f>IF([3]Sheet1!C36="","",[3]Sheet1!C36)</f>
        <v>0</v>
      </c>
      <c r="D36">
        <f>IF([3]Sheet1!D36="","",[3]Sheet1!D36)</f>
        <v>0</v>
      </c>
      <c r="E36">
        <f>IF([3]Sheet1!E36="","",[3]Sheet1!E36)</f>
        <v>0</v>
      </c>
      <c r="F36" t="str">
        <f>IF([3]Sheet1!F36="","",[3]Sheet1!F36)</f>
        <v/>
      </c>
      <c r="G36" t="str">
        <f>IF([3]Sheet1!G36="","",[3]Sheet1!G36)</f>
        <v/>
      </c>
    </row>
    <row r="37" spans="1:7" x14ac:dyDescent="0.25">
      <c r="A37" t="str">
        <f>IF([3]Sheet1!A37="","",[3]Sheet1!A37)</f>
        <v>BHEL</v>
      </c>
      <c r="B37" t="str">
        <f>IF([3]Sheet1!B37="","",[3]Sheet1!B37)</f>
        <v>NSE:BHEL1!</v>
      </c>
      <c r="C37">
        <f>IF([3]Sheet1!C37="","",[3]Sheet1!C37)</f>
        <v>0</v>
      </c>
      <c r="D37">
        <f>IF([3]Sheet1!D37="","",[3]Sheet1!D37)</f>
        <v>0</v>
      </c>
      <c r="E37">
        <f>IF([3]Sheet1!E37="","",[3]Sheet1!E37)</f>
        <v>0</v>
      </c>
      <c r="F37" t="str">
        <f>IF([3]Sheet1!F37="","",[3]Sheet1!F37)</f>
        <v/>
      </c>
      <c r="G37" t="str">
        <f>IF([3]Sheet1!G37="","",[3]Sheet1!G37)</f>
        <v/>
      </c>
    </row>
    <row r="38" spans="1:7" x14ac:dyDescent="0.25">
      <c r="A38" t="str">
        <f>IF([3]Sheet1!A38="","",[3]Sheet1!A38)</f>
        <v>BIOCON</v>
      </c>
      <c r="B38" t="str">
        <f>IF([3]Sheet1!B38="","",[3]Sheet1!B38)</f>
        <v>NSE:BIOCON1!</v>
      </c>
      <c r="C38">
        <f>IF([3]Sheet1!C38="","",[3]Sheet1!C38)</f>
        <v>0</v>
      </c>
      <c r="D38">
        <f>IF([3]Sheet1!D38="","",[3]Sheet1!D38)</f>
        <v>0</v>
      </c>
      <c r="E38">
        <f>IF([3]Sheet1!E38="","",[3]Sheet1!E38)</f>
        <v>0</v>
      </c>
      <c r="F38" t="str">
        <f>IF([3]Sheet1!F38="","",[3]Sheet1!F38)</f>
        <v/>
      </c>
      <c r="G38" t="str">
        <f>IF([3]Sheet1!G38="","",[3]Sheet1!G38)</f>
        <v/>
      </c>
    </row>
    <row r="39" spans="1:7" x14ac:dyDescent="0.25">
      <c r="A39" t="str">
        <f>IF([3]Sheet1!A39="","",[3]Sheet1!A39)</f>
        <v>BOSCHLTD</v>
      </c>
      <c r="B39" t="str">
        <f>IF([3]Sheet1!B39="","",[3]Sheet1!B39)</f>
        <v>NSE:BOSCHLTD1!</v>
      </c>
      <c r="C39">
        <f>IF([3]Sheet1!C39="","",[3]Sheet1!C39)</f>
        <v>0</v>
      </c>
      <c r="D39">
        <f>IF([3]Sheet1!D39="","",[3]Sheet1!D39)</f>
        <v>0</v>
      </c>
      <c r="E39">
        <f>IF([3]Sheet1!E39="","",[3]Sheet1!E39)</f>
        <v>0</v>
      </c>
      <c r="F39" t="str">
        <f>IF([3]Sheet1!F39="","",[3]Sheet1!F39)</f>
        <v/>
      </c>
      <c r="G39" t="str">
        <f>IF([3]Sheet1!G39="","",[3]Sheet1!G39)</f>
        <v/>
      </c>
    </row>
    <row r="40" spans="1:7" x14ac:dyDescent="0.25">
      <c r="A40" t="str">
        <f>IF([3]Sheet1!A40="","",[3]Sheet1!A40)</f>
        <v>BPCL</v>
      </c>
      <c r="B40" t="str">
        <f>IF([3]Sheet1!B40="","",[3]Sheet1!B40)</f>
        <v>NSE:BPCL1!</v>
      </c>
      <c r="C40">
        <f>IF([3]Sheet1!C40="","",[3]Sheet1!C40)</f>
        <v>0</v>
      </c>
      <c r="D40">
        <f>IF([3]Sheet1!D40="","",[3]Sheet1!D40)</f>
        <v>0</v>
      </c>
      <c r="E40">
        <f>IF([3]Sheet1!E40="","",[3]Sheet1!E40)</f>
        <v>0</v>
      </c>
      <c r="F40" t="str">
        <f>IF([3]Sheet1!F40="","",[3]Sheet1!F40)</f>
        <v/>
      </c>
      <c r="G40" t="str">
        <f>IF([3]Sheet1!G40="","",[3]Sheet1!G40)</f>
        <v/>
      </c>
    </row>
    <row r="41" spans="1:7" x14ac:dyDescent="0.25">
      <c r="A41" t="str">
        <f>IF([3]Sheet1!A41="","",[3]Sheet1!A41)</f>
        <v>BRITANNIA</v>
      </c>
      <c r="B41" t="str">
        <f>IF([3]Sheet1!B41="","",[3]Sheet1!B41)</f>
        <v>NSE:BRITANNIA1!</v>
      </c>
      <c r="C41">
        <f>IF([3]Sheet1!C41="","",[3]Sheet1!C41)</f>
        <v>0</v>
      </c>
      <c r="D41">
        <f>IF([3]Sheet1!D41="","",[3]Sheet1!D41)</f>
        <v>0</v>
      </c>
      <c r="E41">
        <f>IF([3]Sheet1!E41="","",[3]Sheet1!E41)</f>
        <v>0</v>
      </c>
      <c r="F41" t="str">
        <f>IF([3]Sheet1!F41="","",[3]Sheet1!F41)</f>
        <v/>
      </c>
      <c r="G41" t="str">
        <f>IF([3]Sheet1!G41="","",[3]Sheet1!G41)</f>
        <v/>
      </c>
    </row>
    <row r="42" spans="1:7" x14ac:dyDescent="0.25">
      <c r="A42" t="str">
        <f>IF([3]Sheet1!A42="","",[3]Sheet1!A42)</f>
        <v>BSOFT</v>
      </c>
      <c r="B42" t="str">
        <f>IF([3]Sheet1!B42="","",[3]Sheet1!B42)</f>
        <v>NSE:BSOFT1!</v>
      </c>
      <c r="C42">
        <f>IF([3]Sheet1!C42="","",[3]Sheet1!C42)</f>
        <v>0</v>
      </c>
      <c r="D42">
        <f>IF([3]Sheet1!D42="","",[3]Sheet1!D42)</f>
        <v>0</v>
      </c>
      <c r="E42">
        <f>IF([3]Sheet1!E42="","",[3]Sheet1!E42)</f>
        <v>0</v>
      </c>
      <c r="F42" t="str">
        <f>IF([3]Sheet1!F42="","",[3]Sheet1!F42)</f>
        <v/>
      </c>
      <c r="G42" t="str">
        <f>IF([3]Sheet1!G42="","",[3]Sheet1!G42)</f>
        <v/>
      </c>
    </row>
    <row r="43" spans="1:7" x14ac:dyDescent="0.25">
      <c r="A43" t="str">
        <f>IF([3]Sheet1!A43="","",[3]Sheet1!A43)</f>
        <v>CANBK</v>
      </c>
      <c r="B43" t="str">
        <f>IF([3]Sheet1!B43="","",[3]Sheet1!B43)</f>
        <v>NSE:CANBK1!</v>
      </c>
      <c r="C43">
        <f>IF([3]Sheet1!C43="","",[3]Sheet1!C43)</f>
        <v>0</v>
      </c>
      <c r="D43">
        <f>IF([3]Sheet1!D43="","",[3]Sheet1!D43)</f>
        <v>0</v>
      </c>
      <c r="E43">
        <f>IF([3]Sheet1!E43="","",[3]Sheet1!E43)</f>
        <v>0</v>
      </c>
      <c r="F43" t="str">
        <f>IF([3]Sheet1!F43="","",[3]Sheet1!F43)</f>
        <v/>
      </c>
      <c r="G43" t="str">
        <f>IF([3]Sheet1!G43="","",[3]Sheet1!G43)</f>
        <v/>
      </c>
    </row>
    <row r="44" spans="1:7" x14ac:dyDescent="0.25">
      <c r="A44" t="str">
        <f>IF([3]Sheet1!A44="","",[3]Sheet1!A44)</f>
        <v>CANFINHOME</v>
      </c>
      <c r="B44" t="str">
        <f>IF([3]Sheet1!B44="","",[3]Sheet1!B44)</f>
        <v>NSE:CANFINHOME1!</v>
      </c>
      <c r="C44">
        <f>IF([3]Sheet1!C44="","",[3]Sheet1!C44)</f>
        <v>0</v>
      </c>
      <c r="D44">
        <f>IF([3]Sheet1!D44="","",[3]Sheet1!D44)</f>
        <v>0</v>
      </c>
      <c r="E44">
        <f>IF([3]Sheet1!E44="","",[3]Sheet1!E44)</f>
        <v>0</v>
      </c>
      <c r="F44" t="str">
        <f>IF([3]Sheet1!F44="","",[3]Sheet1!F44)</f>
        <v/>
      </c>
      <c r="G44" t="str">
        <f>IF([3]Sheet1!G44="","",[3]Sheet1!G44)</f>
        <v/>
      </c>
    </row>
    <row r="45" spans="1:7" x14ac:dyDescent="0.25">
      <c r="A45" t="str">
        <f>IF([3]Sheet1!A45="","",[3]Sheet1!A45)</f>
        <v>CHAMBLFERT</v>
      </c>
      <c r="B45" t="str">
        <f>IF([3]Sheet1!B45="","",[3]Sheet1!B45)</f>
        <v>NSE:CHAMBLFERT1!</v>
      </c>
      <c r="C45">
        <f>IF([3]Sheet1!C45="","",[3]Sheet1!C45)</f>
        <v>0</v>
      </c>
      <c r="D45">
        <f>IF([3]Sheet1!D45="","",[3]Sheet1!D45)</f>
        <v>0</v>
      </c>
      <c r="E45">
        <f>IF([3]Sheet1!E45="","",[3]Sheet1!E45)</f>
        <v>0</v>
      </c>
      <c r="F45" t="str">
        <f>IF([3]Sheet1!F45="","",[3]Sheet1!F45)</f>
        <v/>
      </c>
      <c r="G45" t="str">
        <f>IF([3]Sheet1!G45="","",[3]Sheet1!G45)</f>
        <v/>
      </c>
    </row>
    <row r="46" spans="1:7" x14ac:dyDescent="0.25">
      <c r="A46" t="str">
        <f>IF([3]Sheet1!A46="","",[3]Sheet1!A46)</f>
        <v>CHOLAFIN</v>
      </c>
      <c r="B46" t="str">
        <f>IF([3]Sheet1!B46="","",[3]Sheet1!B46)</f>
        <v>NSE:CHOLAFIN1!</v>
      </c>
      <c r="C46">
        <f>IF([3]Sheet1!C46="","",[3]Sheet1!C46)</f>
        <v>0</v>
      </c>
      <c r="D46">
        <f>IF([3]Sheet1!D46="","",[3]Sheet1!D46)</f>
        <v>0</v>
      </c>
      <c r="E46">
        <f>IF([3]Sheet1!E46="","",[3]Sheet1!E46)</f>
        <v>0</v>
      </c>
      <c r="F46" t="str">
        <f>IF([3]Sheet1!F46="","",[3]Sheet1!F46)</f>
        <v/>
      </c>
      <c r="G46" t="str">
        <f>IF([3]Sheet1!G46="","",[3]Sheet1!G46)</f>
        <v/>
      </c>
    </row>
    <row r="47" spans="1:7" x14ac:dyDescent="0.25">
      <c r="A47" t="str">
        <f>IF([3]Sheet1!A47="","",[3]Sheet1!A47)</f>
        <v>CIPLA</v>
      </c>
      <c r="B47" t="str">
        <f>IF([3]Sheet1!B47="","",[3]Sheet1!B47)</f>
        <v>NSE:CIPLA1!</v>
      </c>
      <c r="C47">
        <f>IF([3]Sheet1!C47="","",[3]Sheet1!C47)</f>
        <v>0</v>
      </c>
      <c r="D47">
        <f>IF([3]Sheet1!D47="","",[3]Sheet1!D47)</f>
        <v>0</v>
      </c>
      <c r="E47">
        <f>IF([3]Sheet1!E47="","",[3]Sheet1!E47)</f>
        <v>0</v>
      </c>
      <c r="F47" t="str">
        <f>IF([3]Sheet1!F47="","",[3]Sheet1!F47)</f>
        <v/>
      </c>
      <c r="G47" t="str">
        <f>IF([3]Sheet1!G47="","",[3]Sheet1!G47)</f>
        <v/>
      </c>
    </row>
    <row r="48" spans="1:7" x14ac:dyDescent="0.25">
      <c r="A48" t="str">
        <f>IF([3]Sheet1!A48="","",[3]Sheet1!A48)</f>
        <v>COALINDIA</v>
      </c>
      <c r="B48" t="str">
        <f>IF([3]Sheet1!B48="","",[3]Sheet1!B48)</f>
        <v>NSE:COALINDIA1!</v>
      </c>
      <c r="C48">
        <f>IF([3]Sheet1!C48="","",[3]Sheet1!C48)</f>
        <v>0</v>
      </c>
      <c r="D48">
        <f>IF([3]Sheet1!D48="","",[3]Sheet1!D48)</f>
        <v>0</v>
      </c>
      <c r="E48">
        <f>IF([3]Sheet1!E48="","",[3]Sheet1!E48)</f>
        <v>0</v>
      </c>
      <c r="F48" t="str">
        <f>IF([3]Sheet1!F48="","",[3]Sheet1!F48)</f>
        <v/>
      </c>
      <c r="G48" t="str">
        <f>IF([3]Sheet1!G48="","",[3]Sheet1!G48)</f>
        <v/>
      </c>
    </row>
    <row r="49" spans="1:7" x14ac:dyDescent="0.25">
      <c r="A49" t="str">
        <f>IF([3]Sheet1!A49="","",[3]Sheet1!A49)</f>
        <v>COFORGE</v>
      </c>
      <c r="B49" t="str">
        <f>IF([3]Sheet1!B49="","",[3]Sheet1!B49)</f>
        <v>NSE:COFORGE1!</v>
      </c>
      <c r="C49">
        <f>IF([3]Sheet1!C49="","",[3]Sheet1!C49)</f>
        <v>0</v>
      </c>
      <c r="D49">
        <f>IF([3]Sheet1!D49="","",[3]Sheet1!D49)</f>
        <v>0</v>
      </c>
      <c r="E49">
        <f>IF([3]Sheet1!E49="","",[3]Sheet1!E49)</f>
        <v>0</v>
      </c>
      <c r="F49" t="str">
        <f>IF([3]Sheet1!F49="","",[3]Sheet1!F49)</f>
        <v/>
      </c>
      <c r="G49" t="str">
        <f>IF([3]Sheet1!G49="","",[3]Sheet1!G49)</f>
        <v/>
      </c>
    </row>
    <row r="50" spans="1:7" x14ac:dyDescent="0.25">
      <c r="A50" t="str">
        <f>IF([3]Sheet1!A50="","",[3]Sheet1!A50)</f>
        <v>COLPAL</v>
      </c>
      <c r="B50" t="str">
        <f>IF([3]Sheet1!B50="","",[3]Sheet1!B50)</f>
        <v>NSE:COLPAL1!</v>
      </c>
      <c r="C50">
        <f>IF([3]Sheet1!C50="","",[3]Sheet1!C50)</f>
        <v>0</v>
      </c>
      <c r="D50">
        <f>IF([3]Sheet1!D50="","",[3]Sheet1!D50)</f>
        <v>0</v>
      </c>
      <c r="E50">
        <f>IF([3]Sheet1!E50="","",[3]Sheet1!E50)</f>
        <v>0</v>
      </c>
      <c r="F50" t="str">
        <f>IF([3]Sheet1!F50="","",[3]Sheet1!F50)</f>
        <v/>
      </c>
      <c r="G50" t="str">
        <f>IF([3]Sheet1!G50="","",[3]Sheet1!G50)</f>
        <v/>
      </c>
    </row>
    <row r="51" spans="1:7" x14ac:dyDescent="0.25">
      <c r="A51" t="str">
        <f>IF([3]Sheet1!A51="","",[3]Sheet1!A51)</f>
        <v>CONCOR</v>
      </c>
      <c r="B51" t="str">
        <f>IF([3]Sheet1!B51="","",[3]Sheet1!B51)</f>
        <v>NSE:CONCOR1!</v>
      </c>
      <c r="C51">
        <f>IF([3]Sheet1!C51="","",[3]Sheet1!C51)</f>
        <v>0</v>
      </c>
      <c r="D51">
        <f>IF([3]Sheet1!D51="","",[3]Sheet1!D51)</f>
        <v>0</v>
      </c>
      <c r="E51">
        <f>IF([3]Sheet1!E51="","",[3]Sheet1!E51)</f>
        <v>0</v>
      </c>
      <c r="F51" t="str">
        <f>IF([3]Sheet1!F51="","",[3]Sheet1!F51)</f>
        <v/>
      </c>
      <c r="G51" t="str">
        <f>IF([3]Sheet1!G51="","",[3]Sheet1!G51)</f>
        <v/>
      </c>
    </row>
    <row r="52" spans="1:7" x14ac:dyDescent="0.25">
      <c r="A52" t="str">
        <f>IF([3]Sheet1!A52="","",[3]Sheet1!A52)</f>
        <v>COROMANDEL</v>
      </c>
      <c r="B52" t="str">
        <f>IF([3]Sheet1!B52="","",[3]Sheet1!B52)</f>
        <v>NSE:COROMANDEL1!</v>
      </c>
      <c r="C52">
        <f>IF([3]Sheet1!C52="","",[3]Sheet1!C52)</f>
        <v>0</v>
      </c>
      <c r="D52">
        <f>IF([3]Sheet1!D52="","",[3]Sheet1!D52)</f>
        <v>0</v>
      </c>
      <c r="E52">
        <f>IF([3]Sheet1!E52="","",[3]Sheet1!E52)</f>
        <v>0</v>
      </c>
      <c r="F52" t="str">
        <f>IF([3]Sheet1!F52="","",[3]Sheet1!F52)</f>
        <v/>
      </c>
      <c r="G52" t="str">
        <f>IF([3]Sheet1!G52="","",[3]Sheet1!G52)</f>
        <v/>
      </c>
    </row>
    <row r="53" spans="1:7" x14ac:dyDescent="0.25">
      <c r="A53" t="str">
        <f>IF([3]Sheet1!A53="","",[3]Sheet1!A53)</f>
        <v>CROMPTON</v>
      </c>
      <c r="B53" t="str">
        <f>IF([3]Sheet1!B53="","",[3]Sheet1!B53)</f>
        <v>NSE:CROMPTON1!</v>
      </c>
      <c r="C53">
        <f>IF([3]Sheet1!C53="","",[3]Sheet1!C53)</f>
        <v>0</v>
      </c>
      <c r="D53">
        <f>IF([3]Sheet1!D53="","",[3]Sheet1!D53)</f>
        <v>0</v>
      </c>
      <c r="E53">
        <f>IF([3]Sheet1!E53="","",[3]Sheet1!E53)</f>
        <v>0</v>
      </c>
      <c r="F53" t="str">
        <f>IF([3]Sheet1!F53="","",[3]Sheet1!F53)</f>
        <v/>
      </c>
      <c r="G53" t="str">
        <f>IF([3]Sheet1!G53="","",[3]Sheet1!G53)</f>
        <v/>
      </c>
    </row>
    <row r="54" spans="1:7" x14ac:dyDescent="0.25">
      <c r="A54" t="str">
        <f>IF([3]Sheet1!A54="","",[3]Sheet1!A54)</f>
        <v>CUB</v>
      </c>
      <c r="B54" t="str">
        <f>IF([3]Sheet1!B54="","",[3]Sheet1!B54)</f>
        <v>NSE:CUB1!</v>
      </c>
      <c r="C54">
        <f>IF([3]Sheet1!C54="","",[3]Sheet1!C54)</f>
        <v>0</v>
      </c>
      <c r="D54">
        <f>IF([3]Sheet1!D54="","",[3]Sheet1!D54)</f>
        <v>0</v>
      </c>
      <c r="E54">
        <f>IF([3]Sheet1!E54="","",[3]Sheet1!E54)</f>
        <v>0</v>
      </c>
      <c r="F54" t="str">
        <f>IF([3]Sheet1!F54="","",[3]Sheet1!F54)</f>
        <v/>
      </c>
      <c r="G54" t="str">
        <f>IF([3]Sheet1!G54="","",[3]Sheet1!G54)</f>
        <v/>
      </c>
    </row>
    <row r="55" spans="1:7" x14ac:dyDescent="0.25">
      <c r="A55" t="str">
        <f>IF([3]Sheet1!A55="","",[3]Sheet1!A55)</f>
        <v>CUMMINSIND</v>
      </c>
      <c r="B55" t="str">
        <f>IF([3]Sheet1!B55="","",[3]Sheet1!B55)</f>
        <v>NSE:CUMMINSIND1!</v>
      </c>
      <c r="C55">
        <f>IF([3]Sheet1!C55="","",[3]Sheet1!C55)</f>
        <v>0</v>
      </c>
      <c r="D55">
        <f>IF([3]Sheet1!D55="","",[3]Sheet1!D55)</f>
        <v>0</v>
      </c>
      <c r="E55">
        <f>IF([3]Sheet1!E55="","",[3]Sheet1!E55)</f>
        <v>0</v>
      </c>
      <c r="F55" t="str">
        <f>IF([3]Sheet1!F55="","",[3]Sheet1!F55)</f>
        <v/>
      </c>
      <c r="G55" t="str">
        <f>IF([3]Sheet1!G55="","",[3]Sheet1!G55)</f>
        <v/>
      </c>
    </row>
    <row r="56" spans="1:7" x14ac:dyDescent="0.25">
      <c r="A56" t="str">
        <f>IF([3]Sheet1!A56="","",[3]Sheet1!A56)</f>
        <v>DABUR</v>
      </c>
      <c r="B56" t="str">
        <f>IF([3]Sheet1!B56="","",[3]Sheet1!B56)</f>
        <v>NSE:DABUR1!</v>
      </c>
      <c r="C56">
        <f>IF([3]Sheet1!C56="","",[3]Sheet1!C56)</f>
        <v>0</v>
      </c>
      <c r="D56">
        <f>IF([3]Sheet1!D56="","",[3]Sheet1!D56)</f>
        <v>0</v>
      </c>
      <c r="E56">
        <f>IF([3]Sheet1!E56="","",[3]Sheet1!E56)</f>
        <v>0</v>
      </c>
      <c r="F56" t="str">
        <f>IF([3]Sheet1!F56="","",[3]Sheet1!F56)</f>
        <v/>
      </c>
      <c r="G56" t="str">
        <f>IF([3]Sheet1!G56="","",[3]Sheet1!G56)</f>
        <v/>
      </c>
    </row>
    <row r="57" spans="1:7" x14ac:dyDescent="0.25">
      <c r="A57" t="str">
        <f>IF([3]Sheet1!A57="","",[3]Sheet1!A57)</f>
        <v>DALBHARAT</v>
      </c>
      <c r="B57" t="str">
        <f>IF([3]Sheet1!B57="","",[3]Sheet1!B57)</f>
        <v>NSE:DALBHARAT1!</v>
      </c>
      <c r="C57">
        <f>IF([3]Sheet1!C57="","",[3]Sheet1!C57)</f>
        <v>0</v>
      </c>
      <c r="D57">
        <f>IF([3]Sheet1!D57="","",[3]Sheet1!D57)</f>
        <v>0</v>
      </c>
      <c r="E57">
        <f>IF([3]Sheet1!E57="","",[3]Sheet1!E57)</f>
        <v>0</v>
      </c>
      <c r="F57" t="str">
        <f>IF([3]Sheet1!F57="","",[3]Sheet1!F57)</f>
        <v/>
      </c>
      <c r="G57" t="str">
        <f>IF([3]Sheet1!G57="","",[3]Sheet1!G57)</f>
        <v/>
      </c>
    </row>
    <row r="58" spans="1:7" x14ac:dyDescent="0.25">
      <c r="A58" t="str">
        <f>IF([3]Sheet1!A58="","",[3]Sheet1!A58)</f>
        <v>DEEPAKNTR</v>
      </c>
      <c r="B58" t="str">
        <f>IF([3]Sheet1!B58="","",[3]Sheet1!B58)</f>
        <v>NSE:DEEPAKNTR1!</v>
      </c>
      <c r="C58">
        <f>IF([3]Sheet1!C58="","",[3]Sheet1!C58)</f>
        <v>0</v>
      </c>
      <c r="D58">
        <f>IF([3]Sheet1!D58="","",[3]Sheet1!D58)</f>
        <v>0</v>
      </c>
      <c r="E58">
        <f>IF([3]Sheet1!E58="","",[3]Sheet1!E58)</f>
        <v>0</v>
      </c>
      <c r="F58" t="str">
        <f>IF([3]Sheet1!F58="","",[3]Sheet1!F58)</f>
        <v/>
      </c>
      <c r="G58" t="str">
        <f>IF([3]Sheet1!G58="","",[3]Sheet1!G58)</f>
        <v/>
      </c>
    </row>
    <row r="59" spans="1:7" x14ac:dyDescent="0.25">
      <c r="A59" t="str">
        <f>IF([3]Sheet1!A59="","",[3]Sheet1!A59)</f>
        <v>DELTACORP</v>
      </c>
      <c r="B59" t="str">
        <f>IF([3]Sheet1!B59="","",[3]Sheet1!B59)</f>
        <v>NSE:DELTACORP1!</v>
      </c>
      <c r="C59">
        <f>IF([3]Sheet1!C59="","",[3]Sheet1!C59)</f>
        <v>0</v>
      </c>
      <c r="D59">
        <f>IF([3]Sheet1!D59="","",[3]Sheet1!D59)</f>
        <v>0</v>
      </c>
      <c r="E59">
        <f>IF([3]Sheet1!E59="","",[3]Sheet1!E59)</f>
        <v>0</v>
      </c>
      <c r="F59" t="str">
        <f>IF([3]Sheet1!F59="","",[3]Sheet1!F59)</f>
        <v/>
      </c>
      <c r="G59" t="str">
        <f>IF([3]Sheet1!G59="","",[3]Sheet1!G59)</f>
        <v/>
      </c>
    </row>
    <row r="60" spans="1:7" x14ac:dyDescent="0.25">
      <c r="A60" t="str">
        <f>IF([3]Sheet1!A60="","",[3]Sheet1!A60)</f>
        <v>DIVISLAB</v>
      </c>
      <c r="B60" t="str">
        <f>IF([3]Sheet1!B60="","",[3]Sheet1!B60)</f>
        <v>NSE:DIVISLAB1!</v>
      </c>
      <c r="C60">
        <f>IF([3]Sheet1!C60="","",[3]Sheet1!C60)</f>
        <v>0</v>
      </c>
      <c r="D60">
        <f>IF([3]Sheet1!D60="","",[3]Sheet1!D60)</f>
        <v>0</v>
      </c>
      <c r="E60">
        <f>IF([3]Sheet1!E60="","",[3]Sheet1!E60)</f>
        <v>0</v>
      </c>
      <c r="F60" t="str">
        <f>IF([3]Sheet1!F60="","",[3]Sheet1!F60)</f>
        <v/>
      </c>
      <c r="G60" t="str">
        <f>IF([3]Sheet1!G60="","",[3]Sheet1!G60)</f>
        <v/>
      </c>
    </row>
    <row r="61" spans="1:7" x14ac:dyDescent="0.25">
      <c r="A61" t="str">
        <f>IF([3]Sheet1!A61="","",[3]Sheet1!A61)</f>
        <v>DIXON</v>
      </c>
      <c r="B61" t="str">
        <f>IF([3]Sheet1!B61="","",[3]Sheet1!B61)</f>
        <v>NSE:DIXON1!</v>
      </c>
      <c r="C61">
        <f>IF([3]Sheet1!C61="","",[3]Sheet1!C61)</f>
        <v>0</v>
      </c>
      <c r="D61">
        <f>IF([3]Sheet1!D61="","",[3]Sheet1!D61)</f>
        <v>0</v>
      </c>
      <c r="E61">
        <f>IF([3]Sheet1!E61="","",[3]Sheet1!E61)</f>
        <v>0</v>
      </c>
      <c r="F61" t="str">
        <f>IF([3]Sheet1!F61="","",[3]Sheet1!F61)</f>
        <v/>
      </c>
      <c r="G61" t="str">
        <f>IF([3]Sheet1!G61="","",[3]Sheet1!G61)</f>
        <v/>
      </c>
    </row>
    <row r="62" spans="1:7" x14ac:dyDescent="0.25">
      <c r="A62" t="str">
        <f>IF([3]Sheet1!A62="","",[3]Sheet1!A62)</f>
        <v>DLF</v>
      </c>
      <c r="B62" t="str">
        <f>IF([3]Sheet1!B62="","",[3]Sheet1!B62)</f>
        <v>NSE:DLF1!</v>
      </c>
      <c r="C62">
        <f>IF([3]Sheet1!C62="","",[3]Sheet1!C62)</f>
        <v>0</v>
      </c>
      <c r="D62">
        <f>IF([3]Sheet1!D62="","",[3]Sheet1!D62)</f>
        <v>0</v>
      </c>
      <c r="E62">
        <f>IF([3]Sheet1!E62="","",[3]Sheet1!E62)</f>
        <v>0</v>
      </c>
      <c r="F62" t="str">
        <f>IF([3]Sheet1!F62="","",[3]Sheet1!F62)</f>
        <v/>
      </c>
      <c r="G62" t="str">
        <f>IF([3]Sheet1!G62="","",[3]Sheet1!G62)</f>
        <v/>
      </c>
    </row>
    <row r="63" spans="1:7" x14ac:dyDescent="0.25">
      <c r="A63" t="str">
        <f>IF([3]Sheet1!A63="","",[3]Sheet1!A63)</f>
        <v>DRREDDY</v>
      </c>
      <c r="B63" t="str">
        <f>IF([3]Sheet1!B63="","",[3]Sheet1!B63)</f>
        <v>NSE:DRREDDY1!</v>
      </c>
      <c r="C63">
        <f>IF([3]Sheet1!C63="","",[3]Sheet1!C63)</f>
        <v>0</v>
      </c>
      <c r="D63">
        <f>IF([3]Sheet1!D63="","",[3]Sheet1!D63)</f>
        <v>0</v>
      </c>
      <c r="E63">
        <f>IF([3]Sheet1!E63="","",[3]Sheet1!E63)</f>
        <v>0</v>
      </c>
      <c r="F63" t="str">
        <f>IF([3]Sheet1!F63="","",[3]Sheet1!F63)</f>
        <v/>
      </c>
      <c r="G63" t="str">
        <f>IF([3]Sheet1!G63="","",[3]Sheet1!G63)</f>
        <v/>
      </c>
    </row>
    <row r="64" spans="1:7" x14ac:dyDescent="0.25">
      <c r="A64" t="str">
        <f>IF([3]Sheet1!A64="","",[3]Sheet1!A64)</f>
        <v>EICHERMOT</v>
      </c>
      <c r="B64" t="str">
        <f>IF([3]Sheet1!B64="","",[3]Sheet1!B64)</f>
        <v>NSE:EICHERMOT1!</v>
      </c>
      <c r="C64">
        <f>IF([3]Sheet1!C64="","",[3]Sheet1!C64)</f>
        <v>0</v>
      </c>
      <c r="D64">
        <f>IF([3]Sheet1!D64="","",[3]Sheet1!D64)</f>
        <v>0</v>
      </c>
      <c r="E64">
        <f>IF([3]Sheet1!E64="","",[3]Sheet1!E64)</f>
        <v>0</v>
      </c>
      <c r="F64" t="str">
        <f>IF([3]Sheet1!F64="","",[3]Sheet1!F64)</f>
        <v/>
      </c>
      <c r="G64" t="str">
        <f>IF([3]Sheet1!G64="","",[3]Sheet1!G64)</f>
        <v/>
      </c>
    </row>
    <row r="65" spans="1:7" x14ac:dyDescent="0.25">
      <c r="A65" t="str">
        <f>IF([3]Sheet1!A65="","",[3]Sheet1!A65)</f>
        <v>ESCORTS</v>
      </c>
      <c r="B65" t="str">
        <f>IF([3]Sheet1!B65="","",[3]Sheet1!B65)</f>
        <v>NSE:ESCORTS1!</v>
      </c>
      <c r="C65">
        <f>IF([3]Sheet1!C65="","",[3]Sheet1!C65)</f>
        <v>0</v>
      </c>
      <c r="D65">
        <f>IF([3]Sheet1!D65="","",[3]Sheet1!D65)</f>
        <v>0</v>
      </c>
      <c r="E65">
        <f>IF([3]Sheet1!E65="","",[3]Sheet1!E65)</f>
        <v>0</v>
      </c>
      <c r="F65" t="str">
        <f>IF([3]Sheet1!F65="","",[3]Sheet1!F65)</f>
        <v/>
      </c>
      <c r="G65" t="str">
        <f>IF([3]Sheet1!G65="","",[3]Sheet1!G65)</f>
        <v/>
      </c>
    </row>
    <row r="66" spans="1:7" x14ac:dyDescent="0.25">
      <c r="A66" t="str">
        <f>IF([3]Sheet1!A66="","",[3]Sheet1!A66)</f>
        <v>EXIDEIND</v>
      </c>
      <c r="B66" t="str">
        <f>IF([3]Sheet1!B66="","",[3]Sheet1!B66)</f>
        <v>NSE:EXIDEIND1!</v>
      </c>
      <c r="C66">
        <f>IF([3]Sheet1!C66="","",[3]Sheet1!C66)</f>
        <v>0</v>
      </c>
      <c r="D66">
        <f>IF([3]Sheet1!D66="","",[3]Sheet1!D66)</f>
        <v>0</v>
      </c>
      <c r="E66">
        <f>IF([3]Sheet1!E66="","",[3]Sheet1!E66)</f>
        <v>0</v>
      </c>
      <c r="F66" t="str">
        <f>IF([3]Sheet1!F66="","",[3]Sheet1!F66)</f>
        <v/>
      </c>
      <c r="G66" t="str">
        <f>IF([3]Sheet1!G66="","",[3]Sheet1!G66)</f>
        <v/>
      </c>
    </row>
    <row r="67" spans="1:7" x14ac:dyDescent="0.25">
      <c r="A67" t="str">
        <f>IF([3]Sheet1!A67="","",[3]Sheet1!A67)</f>
        <v>FEDERALBNK</v>
      </c>
      <c r="B67" t="str">
        <f>IF([3]Sheet1!B67="","",[3]Sheet1!B67)</f>
        <v>NSE:FEDERALBNK1!</v>
      </c>
      <c r="C67">
        <f>IF([3]Sheet1!C67="","",[3]Sheet1!C67)</f>
        <v>0</v>
      </c>
      <c r="D67">
        <f>IF([3]Sheet1!D67="","",[3]Sheet1!D67)</f>
        <v>0</v>
      </c>
      <c r="E67">
        <f>IF([3]Sheet1!E67="","",[3]Sheet1!E67)</f>
        <v>0</v>
      </c>
      <c r="F67" t="str">
        <f>IF([3]Sheet1!F67="","",[3]Sheet1!F67)</f>
        <v/>
      </c>
      <c r="G67" t="str">
        <f>IF([3]Sheet1!G67="","",[3]Sheet1!G67)</f>
        <v/>
      </c>
    </row>
    <row r="68" spans="1:7" x14ac:dyDescent="0.25">
      <c r="A68" t="str">
        <f>IF([3]Sheet1!A68="","",[3]Sheet1!A68)</f>
        <v>GAIL</v>
      </c>
      <c r="B68" t="str">
        <f>IF([3]Sheet1!B68="","",[3]Sheet1!B68)</f>
        <v>NSE:GAIL1!</v>
      </c>
      <c r="C68">
        <f>IF([3]Sheet1!C68="","",[3]Sheet1!C68)</f>
        <v>0</v>
      </c>
      <c r="D68">
        <f>IF([3]Sheet1!D68="","",[3]Sheet1!D68)</f>
        <v>0</v>
      </c>
      <c r="E68">
        <f>IF([3]Sheet1!E68="","",[3]Sheet1!E68)</f>
        <v>0</v>
      </c>
      <c r="F68" t="str">
        <f>IF([3]Sheet1!F68="","",[3]Sheet1!F68)</f>
        <v/>
      </c>
      <c r="G68" t="str">
        <f>IF([3]Sheet1!G68="","",[3]Sheet1!G68)</f>
        <v/>
      </c>
    </row>
    <row r="69" spans="1:7" x14ac:dyDescent="0.25">
      <c r="A69" t="str">
        <f>IF([3]Sheet1!A69="","",[3]Sheet1!A69)</f>
        <v>GLENMARK</v>
      </c>
      <c r="B69" t="str">
        <f>IF([3]Sheet1!B69="","",[3]Sheet1!B69)</f>
        <v>NSE:GLENMARK1!</v>
      </c>
      <c r="C69">
        <f>IF([3]Sheet1!C69="","",[3]Sheet1!C69)</f>
        <v>0</v>
      </c>
      <c r="D69">
        <f>IF([3]Sheet1!D69="","",[3]Sheet1!D69)</f>
        <v>0</v>
      </c>
      <c r="E69">
        <f>IF([3]Sheet1!E69="","",[3]Sheet1!E69)</f>
        <v>0</v>
      </c>
      <c r="F69" t="str">
        <f>IF([3]Sheet1!F69="","",[3]Sheet1!F69)</f>
        <v/>
      </c>
      <c r="G69" t="str">
        <f>IF([3]Sheet1!G69="","",[3]Sheet1!G69)</f>
        <v/>
      </c>
    </row>
    <row r="70" spans="1:7" x14ac:dyDescent="0.25">
      <c r="A70" t="str">
        <f>IF([3]Sheet1!A70="","",[3]Sheet1!A70)</f>
        <v>GMRINFRA</v>
      </c>
      <c r="B70" t="str">
        <f>IF([3]Sheet1!B70="","",[3]Sheet1!B70)</f>
        <v>NSE:GMRINFRA1!</v>
      </c>
      <c r="C70">
        <f>IF([3]Sheet1!C70="","",[3]Sheet1!C70)</f>
        <v>0</v>
      </c>
      <c r="D70">
        <f>IF([3]Sheet1!D70="","",[3]Sheet1!D70)</f>
        <v>0</v>
      </c>
      <c r="E70">
        <f>IF([3]Sheet1!E70="","",[3]Sheet1!E70)</f>
        <v>0</v>
      </c>
      <c r="F70" t="str">
        <f>IF([3]Sheet1!F70="","",[3]Sheet1!F70)</f>
        <v/>
      </c>
      <c r="G70" t="str">
        <f>IF([3]Sheet1!G70="","",[3]Sheet1!G70)</f>
        <v/>
      </c>
    </row>
    <row r="71" spans="1:7" x14ac:dyDescent="0.25">
      <c r="A71" t="str">
        <f>IF([3]Sheet1!A71="","",[3]Sheet1!A71)</f>
        <v>GNFC</v>
      </c>
      <c r="B71" t="str">
        <f>IF([3]Sheet1!B71="","",[3]Sheet1!B71)</f>
        <v>NSE:GNFC1!</v>
      </c>
      <c r="C71">
        <f>IF([3]Sheet1!C71="","",[3]Sheet1!C71)</f>
        <v>0</v>
      </c>
      <c r="D71">
        <f>IF([3]Sheet1!D71="","",[3]Sheet1!D71)</f>
        <v>0</v>
      </c>
      <c r="E71">
        <f>IF([3]Sheet1!E71="","",[3]Sheet1!E71)</f>
        <v>0</v>
      </c>
      <c r="F71" t="str">
        <f>IF([3]Sheet1!F71="","",[3]Sheet1!F71)</f>
        <v/>
      </c>
      <c r="G71" t="str">
        <f>IF([3]Sheet1!G71="","",[3]Sheet1!G71)</f>
        <v/>
      </c>
    </row>
    <row r="72" spans="1:7" x14ac:dyDescent="0.25">
      <c r="A72" t="str">
        <f>IF([3]Sheet1!A72="","",[3]Sheet1!A72)</f>
        <v>GODREJCP</v>
      </c>
      <c r="B72" t="str">
        <f>IF([3]Sheet1!B72="","",[3]Sheet1!B72)</f>
        <v>NSE:GODREJCP1!</v>
      </c>
      <c r="C72">
        <f>IF([3]Sheet1!C72="","",[3]Sheet1!C72)</f>
        <v>0</v>
      </c>
      <c r="D72">
        <f>IF([3]Sheet1!D72="","",[3]Sheet1!D72)</f>
        <v>0</v>
      </c>
      <c r="E72">
        <f>IF([3]Sheet1!E72="","",[3]Sheet1!E72)</f>
        <v>0</v>
      </c>
      <c r="F72" t="str">
        <f>IF([3]Sheet1!F72="","",[3]Sheet1!F72)</f>
        <v/>
      </c>
      <c r="G72" t="str">
        <f>IF([3]Sheet1!G72="","",[3]Sheet1!G72)</f>
        <v/>
      </c>
    </row>
    <row r="73" spans="1:7" x14ac:dyDescent="0.25">
      <c r="A73" t="str">
        <f>IF([3]Sheet1!A73="","",[3]Sheet1!A73)</f>
        <v>GODREJPROP</v>
      </c>
      <c r="B73" t="str">
        <f>IF([3]Sheet1!B73="","",[3]Sheet1!B73)</f>
        <v>NSE:GODREJPROP1!</v>
      </c>
      <c r="C73">
        <f>IF([3]Sheet1!C73="","",[3]Sheet1!C73)</f>
        <v>0</v>
      </c>
      <c r="D73">
        <f>IF([3]Sheet1!D73="","",[3]Sheet1!D73)</f>
        <v>0</v>
      </c>
      <c r="E73">
        <f>IF([3]Sheet1!E73="","",[3]Sheet1!E73)</f>
        <v>0</v>
      </c>
      <c r="F73" t="str">
        <f>IF([3]Sheet1!F73="","",[3]Sheet1!F73)</f>
        <v/>
      </c>
      <c r="G73" t="str">
        <f>IF([3]Sheet1!G73="","",[3]Sheet1!G73)</f>
        <v/>
      </c>
    </row>
    <row r="74" spans="1:7" x14ac:dyDescent="0.25">
      <c r="A74" t="str">
        <f>IF([3]Sheet1!A74="","",[3]Sheet1!A74)</f>
        <v>GRANULES</v>
      </c>
      <c r="B74" t="str">
        <f>IF([3]Sheet1!B74="","",[3]Sheet1!B74)</f>
        <v>NSE:GRANULES1!</v>
      </c>
      <c r="C74">
        <f>IF([3]Sheet1!C74="","",[3]Sheet1!C74)</f>
        <v>0</v>
      </c>
      <c r="D74">
        <f>IF([3]Sheet1!D74="","",[3]Sheet1!D74)</f>
        <v>0</v>
      </c>
      <c r="E74">
        <f>IF([3]Sheet1!E74="","",[3]Sheet1!E74)</f>
        <v>0</v>
      </c>
      <c r="F74" t="str">
        <f>IF([3]Sheet1!F74="","",[3]Sheet1!F74)</f>
        <v/>
      </c>
      <c r="G74" t="str">
        <f>IF([3]Sheet1!G74="","",[3]Sheet1!G74)</f>
        <v/>
      </c>
    </row>
    <row r="75" spans="1:7" x14ac:dyDescent="0.25">
      <c r="A75" t="str">
        <f>IF([3]Sheet1!A75="","",[3]Sheet1!A75)</f>
        <v>GRASIM</v>
      </c>
      <c r="B75" t="str">
        <f>IF([3]Sheet1!B75="","",[3]Sheet1!B75)</f>
        <v>NSE:GRASIM1!</v>
      </c>
      <c r="C75">
        <f>IF([3]Sheet1!C75="","",[3]Sheet1!C75)</f>
        <v>0</v>
      </c>
      <c r="D75">
        <f>IF([3]Sheet1!D75="","",[3]Sheet1!D75)</f>
        <v>0</v>
      </c>
      <c r="E75">
        <f>IF([3]Sheet1!E75="","",[3]Sheet1!E75)</f>
        <v>0</v>
      </c>
      <c r="F75" t="str">
        <f>IF([3]Sheet1!F75="","",[3]Sheet1!F75)</f>
        <v/>
      </c>
      <c r="G75" t="str">
        <f>IF([3]Sheet1!G75="","",[3]Sheet1!G75)</f>
        <v/>
      </c>
    </row>
    <row r="76" spans="1:7" x14ac:dyDescent="0.25">
      <c r="A76" t="str">
        <f>IF([3]Sheet1!A76="","",[3]Sheet1!A76)</f>
        <v>GUJGASLTD</v>
      </c>
      <c r="B76" t="str">
        <f>IF([3]Sheet1!B76="","",[3]Sheet1!B76)</f>
        <v>NSE:GUJGASLTD1!</v>
      </c>
      <c r="C76">
        <f>IF([3]Sheet1!C76="","",[3]Sheet1!C76)</f>
        <v>0</v>
      </c>
      <c r="D76">
        <f>IF([3]Sheet1!D76="","",[3]Sheet1!D76)</f>
        <v>0</v>
      </c>
      <c r="E76">
        <f>IF([3]Sheet1!E76="","",[3]Sheet1!E76)</f>
        <v>0</v>
      </c>
      <c r="F76" t="str">
        <f>IF([3]Sheet1!F76="","",[3]Sheet1!F76)</f>
        <v/>
      </c>
      <c r="G76" t="str">
        <f>IF([3]Sheet1!G76="","",[3]Sheet1!G76)</f>
        <v/>
      </c>
    </row>
    <row r="77" spans="1:7" x14ac:dyDescent="0.25">
      <c r="A77" t="str">
        <f>IF([3]Sheet1!A77="","",[3]Sheet1!A77)</f>
        <v>HAL</v>
      </c>
      <c r="B77" t="str">
        <f>IF([3]Sheet1!B77="","",[3]Sheet1!B77)</f>
        <v>NSE:HAL1!</v>
      </c>
      <c r="C77">
        <f>IF([3]Sheet1!C77="","",[3]Sheet1!C77)</f>
        <v>0</v>
      </c>
      <c r="D77">
        <f>IF([3]Sheet1!D77="","",[3]Sheet1!D77)</f>
        <v>0</v>
      </c>
      <c r="E77">
        <f>IF([3]Sheet1!E77="","",[3]Sheet1!E77)</f>
        <v>0</v>
      </c>
      <c r="F77" t="str">
        <f>IF([3]Sheet1!F77="","",[3]Sheet1!F77)</f>
        <v/>
      </c>
      <c r="G77" t="str">
        <f>IF([3]Sheet1!G77="","",[3]Sheet1!G77)</f>
        <v/>
      </c>
    </row>
    <row r="78" spans="1:7" x14ac:dyDescent="0.25">
      <c r="A78" t="str">
        <f>IF([3]Sheet1!A78="","",[3]Sheet1!A78)</f>
        <v>HAVELLS</v>
      </c>
      <c r="B78" t="str">
        <f>IF([3]Sheet1!B78="","",[3]Sheet1!B78)</f>
        <v>NSE:HAVELLS1!</v>
      </c>
      <c r="C78">
        <f>IF([3]Sheet1!C78="","",[3]Sheet1!C78)</f>
        <v>0</v>
      </c>
      <c r="D78">
        <f>IF([3]Sheet1!D78="","",[3]Sheet1!D78)</f>
        <v>0</v>
      </c>
      <c r="E78">
        <f>IF([3]Sheet1!E78="","",[3]Sheet1!E78)</f>
        <v>0</v>
      </c>
      <c r="F78" t="str">
        <f>IF([3]Sheet1!F78="","",[3]Sheet1!F78)</f>
        <v/>
      </c>
      <c r="G78" t="str">
        <f>IF([3]Sheet1!G78="","",[3]Sheet1!G78)</f>
        <v/>
      </c>
    </row>
    <row r="79" spans="1:7" x14ac:dyDescent="0.25">
      <c r="A79" t="str">
        <f>IF([3]Sheet1!A79="","",[3]Sheet1!A79)</f>
        <v>HCLTECH</v>
      </c>
      <c r="B79" t="str">
        <f>IF([3]Sheet1!B79="","",[3]Sheet1!B79)</f>
        <v>NSE:HCLTECH1!</v>
      </c>
      <c r="C79">
        <f>IF([3]Sheet1!C79="","",[3]Sheet1!C79)</f>
        <v>0</v>
      </c>
      <c r="D79">
        <f>IF([3]Sheet1!D79="","",[3]Sheet1!D79)</f>
        <v>0</v>
      </c>
      <c r="E79">
        <f>IF([3]Sheet1!E79="","",[3]Sheet1!E79)</f>
        <v>0</v>
      </c>
      <c r="F79" t="str">
        <f>IF([3]Sheet1!F79="","",[3]Sheet1!F79)</f>
        <v/>
      </c>
      <c r="G79" t="str">
        <f>IF([3]Sheet1!G79="","",[3]Sheet1!G79)</f>
        <v/>
      </c>
    </row>
    <row r="80" spans="1:7" x14ac:dyDescent="0.25">
      <c r="A80" t="str">
        <f>IF([3]Sheet1!A80="","",[3]Sheet1!A80)</f>
        <v>HDFCAMC</v>
      </c>
      <c r="B80" t="str">
        <f>IF([3]Sheet1!B80="","",[3]Sheet1!B80)</f>
        <v>NSE:HDFCAMC1!</v>
      </c>
      <c r="C80">
        <f>IF([3]Sheet1!C80="","",[3]Sheet1!C80)</f>
        <v>0</v>
      </c>
      <c r="D80">
        <f>IF([3]Sheet1!D80="","",[3]Sheet1!D80)</f>
        <v>0</v>
      </c>
      <c r="E80">
        <f>IF([3]Sheet1!E80="","",[3]Sheet1!E80)</f>
        <v>0</v>
      </c>
      <c r="F80" t="str">
        <f>IF([3]Sheet1!F80="","",[3]Sheet1!F80)</f>
        <v/>
      </c>
      <c r="G80" t="str">
        <f>IF([3]Sheet1!G80="","",[3]Sheet1!G80)</f>
        <v/>
      </c>
    </row>
    <row r="81" spans="1:7" x14ac:dyDescent="0.25">
      <c r="A81" t="str">
        <f>IF([3]Sheet1!A81="","",[3]Sheet1!A81)</f>
        <v>HDFCBANK</v>
      </c>
      <c r="B81" t="str">
        <f>IF([3]Sheet1!B81="","",[3]Sheet1!B81)</f>
        <v>NSE:HDFCBANK1!</v>
      </c>
      <c r="C81">
        <f>IF([3]Sheet1!C81="","",[3]Sheet1!C81)</f>
        <v>0</v>
      </c>
      <c r="D81">
        <f>IF([3]Sheet1!D81="","",[3]Sheet1!D81)</f>
        <v>0</v>
      </c>
      <c r="E81">
        <f>IF([3]Sheet1!E81="","",[3]Sheet1!E81)</f>
        <v>0</v>
      </c>
      <c r="F81" t="str">
        <f>IF([3]Sheet1!F81="","",[3]Sheet1!F81)</f>
        <v/>
      </c>
      <c r="G81" t="str">
        <f>IF([3]Sheet1!G81="","",[3]Sheet1!G81)</f>
        <v/>
      </c>
    </row>
    <row r="82" spans="1:7" x14ac:dyDescent="0.25">
      <c r="A82" t="str">
        <f>IF([3]Sheet1!A82="","",[3]Sheet1!A82)</f>
        <v>HDFCLIFE</v>
      </c>
      <c r="B82" t="str">
        <f>IF([3]Sheet1!B82="","",[3]Sheet1!B82)</f>
        <v>NSE:HDFCLIFE1!</v>
      </c>
      <c r="C82">
        <f>IF([3]Sheet1!C82="","",[3]Sheet1!C82)</f>
        <v>0</v>
      </c>
      <c r="D82">
        <f>IF([3]Sheet1!D82="","",[3]Sheet1!D82)</f>
        <v>0</v>
      </c>
      <c r="E82">
        <f>IF([3]Sheet1!E82="","",[3]Sheet1!E82)</f>
        <v>0</v>
      </c>
      <c r="F82" t="str">
        <f>IF([3]Sheet1!F82="","",[3]Sheet1!F82)</f>
        <v/>
      </c>
      <c r="G82" t="str">
        <f>IF([3]Sheet1!G82="","",[3]Sheet1!G82)</f>
        <v/>
      </c>
    </row>
    <row r="83" spans="1:7" x14ac:dyDescent="0.25">
      <c r="A83" t="str">
        <f>IF([3]Sheet1!A83="","",[3]Sheet1!A83)</f>
        <v>HEROMOTOCO</v>
      </c>
      <c r="B83" t="str">
        <f>IF([3]Sheet1!B83="","",[3]Sheet1!B83)</f>
        <v>NSE:HEROMOTOCO1!</v>
      </c>
      <c r="C83">
        <f>IF([3]Sheet1!C83="","",[3]Sheet1!C83)</f>
        <v>0</v>
      </c>
      <c r="D83">
        <f>IF([3]Sheet1!D83="","",[3]Sheet1!D83)</f>
        <v>0</v>
      </c>
      <c r="E83">
        <f>IF([3]Sheet1!E83="","",[3]Sheet1!E83)</f>
        <v>0</v>
      </c>
      <c r="F83" t="str">
        <f>IF([3]Sheet1!F83="","",[3]Sheet1!F83)</f>
        <v/>
      </c>
      <c r="G83" t="str">
        <f>IF([3]Sheet1!G83="","",[3]Sheet1!G83)</f>
        <v/>
      </c>
    </row>
    <row r="84" spans="1:7" x14ac:dyDescent="0.25">
      <c r="A84" t="str">
        <f>IF([3]Sheet1!A84="","",[3]Sheet1!A84)</f>
        <v>HINDALCO</v>
      </c>
      <c r="B84" t="str">
        <f>IF([3]Sheet1!B84="","",[3]Sheet1!B84)</f>
        <v>NSE:HINDALCO1!</v>
      </c>
      <c r="C84">
        <f>IF([3]Sheet1!C84="","",[3]Sheet1!C84)</f>
        <v>0</v>
      </c>
      <c r="D84">
        <f>IF([3]Sheet1!D84="","",[3]Sheet1!D84)</f>
        <v>0</v>
      </c>
      <c r="E84">
        <f>IF([3]Sheet1!E84="","",[3]Sheet1!E84)</f>
        <v>0</v>
      </c>
      <c r="F84" t="str">
        <f>IF([3]Sheet1!F84="","",[3]Sheet1!F84)</f>
        <v/>
      </c>
      <c r="G84" t="str">
        <f>IF([3]Sheet1!G84="","",[3]Sheet1!G84)</f>
        <v/>
      </c>
    </row>
    <row r="85" spans="1:7" x14ac:dyDescent="0.25">
      <c r="A85" t="str">
        <f>IF([3]Sheet1!A85="","",[3]Sheet1!A85)</f>
        <v>HINDCOPPER</v>
      </c>
      <c r="B85" t="str">
        <f>IF([3]Sheet1!B85="","",[3]Sheet1!B85)</f>
        <v>NSE:HINDCOPPER1!</v>
      </c>
      <c r="C85">
        <f>IF([3]Sheet1!C85="","",[3]Sheet1!C85)</f>
        <v>0</v>
      </c>
      <c r="D85">
        <f>IF([3]Sheet1!D85="","",[3]Sheet1!D85)</f>
        <v>0</v>
      </c>
      <c r="E85">
        <f>IF([3]Sheet1!E85="","",[3]Sheet1!E85)</f>
        <v>0</v>
      </c>
      <c r="F85" t="str">
        <f>IF([3]Sheet1!F85="","",[3]Sheet1!F85)</f>
        <v/>
      </c>
      <c r="G85" t="str">
        <f>IF([3]Sheet1!G85="","",[3]Sheet1!G85)</f>
        <v/>
      </c>
    </row>
    <row r="86" spans="1:7" x14ac:dyDescent="0.25">
      <c r="A86" t="str">
        <f>IF([3]Sheet1!A86="","",[3]Sheet1!A86)</f>
        <v>HINDPETRO</v>
      </c>
      <c r="B86" t="str">
        <f>IF([3]Sheet1!B86="","",[3]Sheet1!B86)</f>
        <v>NSE:HINDPETRO1!</v>
      </c>
      <c r="C86">
        <f>IF([3]Sheet1!C86="","",[3]Sheet1!C86)</f>
        <v>0</v>
      </c>
      <c r="D86">
        <f>IF([3]Sheet1!D86="","",[3]Sheet1!D86)</f>
        <v>0</v>
      </c>
      <c r="E86">
        <f>IF([3]Sheet1!E86="","",[3]Sheet1!E86)</f>
        <v>0</v>
      </c>
      <c r="F86" t="str">
        <f>IF([3]Sheet1!F86="","",[3]Sheet1!F86)</f>
        <v/>
      </c>
      <c r="G86" t="str">
        <f>IF([3]Sheet1!G86="","",[3]Sheet1!G86)</f>
        <v/>
      </c>
    </row>
    <row r="87" spans="1:7" x14ac:dyDescent="0.25">
      <c r="A87" t="str">
        <f>IF([3]Sheet1!A87="","",[3]Sheet1!A87)</f>
        <v>HINDUNILVR</v>
      </c>
      <c r="B87" t="str">
        <f>IF([3]Sheet1!B87="","",[3]Sheet1!B87)</f>
        <v>NSE:HINDUNILVR1!</v>
      </c>
      <c r="C87">
        <f>IF([3]Sheet1!C87="","",[3]Sheet1!C87)</f>
        <v>0</v>
      </c>
      <c r="D87">
        <f>IF([3]Sheet1!D87="","",[3]Sheet1!D87)</f>
        <v>0</v>
      </c>
      <c r="E87">
        <f>IF([3]Sheet1!E87="","",[3]Sheet1!E87)</f>
        <v>0</v>
      </c>
      <c r="F87" t="str">
        <f>IF([3]Sheet1!F87="","",[3]Sheet1!F87)</f>
        <v/>
      </c>
      <c r="G87" t="str">
        <f>IF([3]Sheet1!G87="","",[3]Sheet1!G87)</f>
        <v/>
      </c>
    </row>
    <row r="88" spans="1:7" x14ac:dyDescent="0.25">
      <c r="A88" t="str">
        <f>IF([3]Sheet1!A88="","",[3]Sheet1!A88)</f>
        <v>IBULHSGFIN</v>
      </c>
      <c r="B88" t="str">
        <f>IF([3]Sheet1!B88="","",[3]Sheet1!B88)</f>
        <v>NSE:IBULHSGFIN1!</v>
      </c>
      <c r="C88">
        <f>IF([3]Sheet1!C88="","",[3]Sheet1!C88)</f>
        <v>0</v>
      </c>
      <c r="D88">
        <f>IF([3]Sheet1!D88="","",[3]Sheet1!D88)</f>
        <v>0</v>
      </c>
      <c r="E88">
        <f>IF([3]Sheet1!E88="","",[3]Sheet1!E88)</f>
        <v>0</v>
      </c>
      <c r="F88" t="str">
        <f>IF([3]Sheet1!F88="","",[3]Sheet1!F88)</f>
        <v/>
      </c>
      <c r="G88" t="str">
        <f>IF([3]Sheet1!G88="","",[3]Sheet1!G88)</f>
        <v/>
      </c>
    </row>
    <row r="89" spans="1:7" x14ac:dyDescent="0.25">
      <c r="A89" t="str">
        <f>IF([3]Sheet1!A89="","",[3]Sheet1!A89)</f>
        <v>ICICIBANK</v>
      </c>
      <c r="B89" t="str">
        <f>IF([3]Sheet1!B89="","",[3]Sheet1!B89)</f>
        <v>NSE:ICICIBANK1!</v>
      </c>
      <c r="C89">
        <f>IF([3]Sheet1!C89="","",[3]Sheet1!C89)</f>
        <v>0</v>
      </c>
      <c r="D89">
        <f>IF([3]Sheet1!D89="","",[3]Sheet1!D89)</f>
        <v>0</v>
      </c>
      <c r="E89">
        <f>IF([3]Sheet1!E89="","",[3]Sheet1!E89)</f>
        <v>0</v>
      </c>
      <c r="F89" t="str">
        <f>IF([3]Sheet1!F89="","",[3]Sheet1!F89)</f>
        <v/>
      </c>
      <c r="G89" t="str">
        <f>IF([3]Sheet1!G89="","",[3]Sheet1!G89)</f>
        <v/>
      </c>
    </row>
    <row r="90" spans="1:7" x14ac:dyDescent="0.25">
      <c r="A90" t="str">
        <f>IF([3]Sheet1!A90="","",[3]Sheet1!A90)</f>
        <v>ICICIGI</v>
      </c>
      <c r="B90" t="str">
        <f>IF([3]Sheet1!B90="","",[3]Sheet1!B90)</f>
        <v>NSE:ICICIGI1!</v>
      </c>
      <c r="C90">
        <f>IF([3]Sheet1!C90="","",[3]Sheet1!C90)</f>
        <v>0</v>
      </c>
      <c r="D90">
        <f>IF([3]Sheet1!D90="","",[3]Sheet1!D90)</f>
        <v>0</v>
      </c>
      <c r="E90">
        <f>IF([3]Sheet1!E90="","",[3]Sheet1!E90)</f>
        <v>0</v>
      </c>
      <c r="F90" t="str">
        <f>IF([3]Sheet1!F90="","",[3]Sheet1!F90)</f>
        <v/>
      </c>
      <c r="G90" t="str">
        <f>IF([3]Sheet1!G90="","",[3]Sheet1!G90)</f>
        <v/>
      </c>
    </row>
    <row r="91" spans="1:7" x14ac:dyDescent="0.25">
      <c r="A91" t="str">
        <f>IF([3]Sheet1!A91="","",[3]Sheet1!A91)</f>
        <v>ICICIPRULI</v>
      </c>
      <c r="B91" t="str">
        <f>IF([3]Sheet1!B91="","",[3]Sheet1!B91)</f>
        <v>NSE:ICICIPRULI1!</v>
      </c>
      <c r="C91">
        <f>IF([3]Sheet1!C91="","",[3]Sheet1!C91)</f>
        <v>0</v>
      </c>
      <c r="D91">
        <f>IF([3]Sheet1!D91="","",[3]Sheet1!D91)</f>
        <v>0</v>
      </c>
      <c r="E91">
        <f>IF([3]Sheet1!E91="","",[3]Sheet1!E91)</f>
        <v>0</v>
      </c>
      <c r="F91" t="str">
        <f>IF([3]Sheet1!F91="","",[3]Sheet1!F91)</f>
        <v/>
      </c>
      <c r="G91" t="str">
        <f>IF([3]Sheet1!G91="","",[3]Sheet1!G91)</f>
        <v/>
      </c>
    </row>
    <row r="92" spans="1:7" x14ac:dyDescent="0.25">
      <c r="A92" t="str">
        <f>IF([3]Sheet1!A92="","",[3]Sheet1!A92)</f>
        <v>IDEA</v>
      </c>
      <c r="B92" t="str">
        <f>IF([3]Sheet1!B92="","",[3]Sheet1!B92)</f>
        <v>NSE:IDEA1!</v>
      </c>
      <c r="C92">
        <f>IF([3]Sheet1!C92="","",[3]Sheet1!C92)</f>
        <v>0</v>
      </c>
      <c r="D92">
        <f>IF([3]Sheet1!D92="","",[3]Sheet1!D92)</f>
        <v>0</v>
      </c>
      <c r="E92">
        <f>IF([3]Sheet1!E92="","",[3]Sheet1!E92)</f>
        <v>0</v>
      </c>
      <c r="F92" t="str">
        <f>IF([3]Sheet1!F92="","",[3]Sheet1!F92)</f>
        <v/>
      </c>
      <c r="G92" t="str">
        <f>IF([3]Sheet1!G92="","",[3]Sheet1!G92)</f>
        <v/>
      </c>
    </row>
    <row r="93" spans="1:7" x14ac:dyDescent="0.25">
      <c r="A93" t="str">
        <f>IF([3]Sheet1!A93="","",[3]Sheet1!A93)</f>
        <v>IDFC</v>
      </c>
      <c r="B93" t="str">
        <f>IF([3]Sheet1!B93="","",[3]Sheet1!B93)</f>
        <v>NSE:IDFC1!</v>
      </c>
      <c r="C93">
        <f>IF([3]Sheet1!C93="","",[3]Sheet1!C93)</f>
        <v>0</v>
      </c>
      <c r="D93">
        <f>IF([3]Sheet1!D93="","",[3]Sheet1!D93)</f>
        <v>0</v>
      </c>
      <c r="E93">
        <f>IF([3]Sheet1!E93="","",[3]Sheet1!E93)</f>
        <v>0</v>
      </c>
      <c r="F93" t="str">
        <f>IF([3]Sheet1!F93="","",[3]Sheet1!F93)</f>
        <v/>
      </c>
      <c r="G93" t="str">
        <f>IF([3]Sheet1!G93="","",[3]Sheet1!G93)</f>
        <v/>
      </c>
    </row>
    <row r="94" spans="1:7" x14ac:dyDescent="0.25">
      <c r="A94" t="str">
        <f>IF([3]Sheet1!A94="","",[3]Sheet1!A94)</f>
        <v>IDFCFIRSTB</v>
      </c>
      <c r="B94" t="str">
        <f>IF([3]Sheet1!B94="","",[3]Sheet1!B94)</f>
        <v>NSE:IDFCFIRSTB1!</v>
      </c>
      <c r="C94">
        <f>IF([3]Sheet1!C94="","",[3]Sheet1!C94)</f>
        <v>0</v>
      </c>
      <c r="D94">
        <f>IF([3]Sheet1!D94="","",[3]Sheet1!D94)</f>
        <v>0</v>
      </c>
      <c r="E94">
        <f>IF([3]Sheet1!E94="","",[3]Sheet1!E94)</f>
        <v>0</v>
      </c>
      <c r="F94" t="str">
        <f>IF([3]Sheet1!F94="","",[3]Sheet1!F94)</f>
        <v/>
      </c>
      <c r="G94" t="str">
        <f>IF([3]Sheet1!G94="","",[3]Sheet1!G94)</f>
        <v/>
      </c>
    </row>
    <row r="95" spans="1:7" x14ac:dyDescent="0.25">
      <c r="A95" t="str">
        <f>IF([3]Sheet1!A95="","",[3]Sheet1!A95)</f>
        <v>IEX</v>
      </c>
      <c r="B95" t="str">
        <f>IF([3]Sheet1!B95="","",[3]Sheet1!B95)</f>
        <v>NSE:IEX1!</v>
      </c>
      <c r="C95">
        <f>IF([3]Sheet1!C95="","",[3]Sheet1!C95)</f>
        <v>0</v>
      </c>
      <c r="D95">
        <f>IF([3]Sheet1!D95="","",[3]Sheet1!D95)</f>
        <v>0</v>
      </c>
      <c r="E95">
        <f>IF([3]Sheet1!E95="","",[3]Sheet1!E95)</f>
        <v>0</v>
      </c>
      <c r="F95" t="str">
        <f>IF([3]Sheet1!F95="","",[3]Sheet1!F95)</f>
        <v/>
      </c>
      <c r="G95" t="str">
        <f>IF([3]Sheet1!G95="","",[3]Sheet1!G95)</f>
        <v/>
      </c>
    </row>
    <row r="96" spans="1:7" x14ac:dyDescent="0.25">
      <c r="A96" t="str">
        <f>IF([3]Sheet1!A96="","",[3]Sheet1!A96)</f>
        <v>IGL</v>
      </c>
      <c r="B96" t="str">
        <f>IF([3]Sheet1!B96="","",[3]Sheet1!B96)</f>
        <v>NSE:IGL1!</v>
      </c>
      <c r="C96">
        <f>IF([3]Sheet1!C96="","",[3]Sheet1!C96)</f>
        <v>0</v>
      </c>
      <c r="D96">
        <f>IF([3]Sheet1!D96="","",[3]Sheet1!D96)</f>
        <v>0</v>
      </c>
      <c r="E96">
        <f>IF([3]Sheet1!E96="","",[3]Sheet1!E96)</f>
        <v>0</v>
      </c>
      <c r="F96" t="str">
        <f>IF([3]Sheet1!F96="","",[3]Sheet1!F96)</f>
        <v/>
      </c>
      <c r="G96" t="str">
        <f>IF([3]Sheet1!G96="","",[3]Sheet1!G96)</f>
        <v/>
      </c>
    </row>
    <row r="97" spans="1:7" x14ac:dyDescent="0.25">
      <c r="A97" t="str">
        <f>IF([3]Sheet1!A97="","",[3]Sheet1!A97)</f>
        <v>INDHOTEL</v>
      </c>
      <c r="B97" t="str">
        <f>IF([3]Sheet1!B97="","",[3]Sheet1!B97)</f>
        <v>NSE:INDHOTEL1!</v>
      </c>
      <c r="C97">
        <f>IF([3]Sheet1!C97="","",[3]Sheet1!C97)</f>
        <v>0</v>
      </c>
      <c r="D97">
        <f>IF([3]Sheet1!D97="","",[3]Sheet1!D97)</f>
        <v>0</v>
      </c>
      <c r="E97">
        <f>IF([3]Sheet1!E97="","",[3]Sheet1!E97)</f>
        <v>0</v>
      </c>
      <c r="F97" t="str">
        <f>IF([3]Sheet1!F97="","",[3]Sheet1!F97)</f>
        <v/>
      </c>
      <c r="G97" t="str">
        <f>IF([3]Sheet1!G97="","",[3]Sheet1!G97)</f>
        <v/>
      </c>
    </row>
    <row r="98" spans="1:7" x14ac:dyDescent="0.25">
      <c r="A98" t="str">
        <f>IF([3]Sheet1!A98="","",[3]Sheet1!A98)</f>
        <v>INDIACEM</v>
      </c>
      <c r="B98" t="str">
        <f>IF([3]Sheet1!B98="","",[3]Sheet1!B98)</f>
        <v>NSE:INDIACEM1!</v>
      </c>
      <c r="C98">
        <f>IF([3]Sheet1!C98="","",[3]Sheet1!C98)</f>
        <v>0</v>
      </c>
      <c r="D98">
        <f>IF([3]Sheet1!D98="","",[3]Sheet1!D98)</f>
        <v>0</v>
      </c>
      <c r="E98">
        <f>IF([3]Sheet1!E98="","",[3]Sheet1!E98)</f>
        <v>0</v>
      </c>
      <c r="F98" t="str">
        <f>IF([3]Sheet1!F98="","",[3]Sheet1!F98)</f>
        <v/>
      </c>
      <c r="G98" t="str">
        <f>IF([3]Sheet1!G98="","",[3]Sheet1!G98)</f>
        <v/>
      </c>
    </row>
    <row r="99" spans="1:7" x14ac:dyDescent="0.25">
      <c r="A99" t="str">
        <f>IF([3]Sheet1!A99="","",[3]Sheet1!A99)</f>
        <v>INDIAMART</v>
      </c>
      <c r="B99" t="str">
        <f>IF([3]Sheet1!B99="","",[3]Sheet1!B99)</f>
        <v>NSE:INDIAMART1!</v>
      </c>
      <c r="C99">
        <f>IF([3]Sheet1!C99="","",[3]Sheet1!C99)</f>
        <v>0</v>
      </c>
      <c r="D99">
        <f>IF([3]Sheet1!D99="","",[3]Sheet1!D99)</f>
        <v>0</v>
      </c>
      <c r="E99">
        <f>IF([3]Sheet1!E99="","",[3]Sheet1!E99)</f>
        <v>0</v>
      </c>
      <c r="F99" t="str">
        <f>IF([3]Sheet1!F99="","",[3]Sheet1!F99)</f>
        <v/>
      </c>
      <c r="G99" t="str">
        <f>IF([3]Sheet1!G99="","",[3]Sheet1!G99)</f>
        <v/>
      </c>
    </row>
    <row r="100" spans="1:7" x14ac:dyDescent="0.25">
      <c r="A100" t="str">
        <f>IF([3]Sheet1!A100="","",[3]Sheet1!A100)</f>
        <v>INDIGO</v>
      </c>
      <c r="B100" t="str">
        <f>IF([3]Sheet1!B100="","",[3]Sheet1!B100)</f>
        <v>NSE:INDIGO1!</v>
      </c>
      <c r="C100">
        <f>IF([3]Sheet1!C100="","",[3]Sheet1!C100)</f>
        <v>0</v>
      </c>
      <c r="D100">
        <f>IF([3]Sheet1!D100="","",[3]Sheet1!D100)</f>
        <v>0</v>
      </c>
      <c r="E100">
        <f>IF([3]Sheet1!E100="","",[3]Sheet1!E100)</f>
        <v>0</v>
      </c>
      <c r="F100" t="str">
        <f>IF([3]Sheet1!F100="","",[3]Sheet1!F100)</f>
        <v/>
      </c>
      <c r="G100" t="str">
        <f>IF([3]Sheet1!G100="","",[3]Sheet1!G100)</f>
        <v/>
      </c>
    </row>
    <row r="101" spans="1:7" x14ac:dyDescent="0.25">
      <c r="A101" t="str">
        <f>IF([3]Sheet1!A101="","",[3]Sheet1!A101)</f>
        <v>INDUSINDBK</v>
      </c>
      <c r="B101" t="str">
        <f>IF([3]Sheet1!B101="","",[3]Sheet1!B101)</f>
        <v>NSE:INDUSINDBK1!</v>
      </c>
      <c r="C101">
        <f>IF([3]Sheet1!C101="","",[3]Sheet1!C101)</f>
        <v>0</v>
      </c>
      <c r="D101">
        <f>IF([3]Sheet1!D101="","",[3]Sheet1!D101)</f>
        <v>0</v>
      </c>
      <c r="E101">
        <f>IF([3]Sheet1!E101="","",[3]Sheet1!E101)</f>
        <v>0</v>
      </c>
      <c r="F101" t="str">
        <f>IF([3]Sheet1!F101="","",[3]Sheet1!F101)</f>
        <v/>
      </c>
      <c r="G101" t="str">
        <f>IF([3]Sheet1!G101="","",[3]Sheet1!G101)</f>
        <v/>
      </c>
    </row>
    <row r="102" spans="1:7" x14ac:dyDescent="0.25">
      <c r="A102" t="str">
        <f>IF([3]Sheet1!A102="","",[3]Sheet1!A102)</f>
        <v>INDUSTOWER</v>
      </c>
      <c r="B102" t="str">
        <f>IF([3]Sheet1!B102="","",[3]Sheet1!B102)</f>
        <v>NSE:INDUSTOWER1!</v>
      </c>
      <c r="C102">
        <f>IF([3]Sheet1!C102="","",[3]Sheet1!C102)</f>
        <v>0</v>
      </c>
      <c r="D102">
        <f>IF([3]Sheet1!D102="","",[3]Sheet1!D102)</f>
        <v>0</v>
      </c>
      <c r="E102">
        <f>IF([3]Sheet1!E102="","",[3]Sheet1!E102)</f>
        <v>0</v>
      </c>
      <c r="F102" t="str">
        <f>IF([3]Sheet1!F102="","",[3]Sheet1!F102)</f>
        <v/>
      </c>
      <c r="G102" t="str">
        <f>IF([3]Sheet1!G102="","",[3]Sheet1!G102)</f>
        <v/>
      </c>
    </row>
    <row r="103" spans="1:7" x14ac:dyDescent="0.25">
      <c r="A103" t="str">
        <f>IF([3]Sheet1!A103="","",[3]Sheet1!A103)</f>
        <v>INFY</v>
      </c>
      <c r="B103" t="str">
        <f>IF([3]Sheet1!B103="","",[3]Sheet1!B103)</f>
        <v>NSE:INFY1!</v>
      </c>
      <c r="C103">
        <f>IF([3]Sheet1!C103="","",[3]Sheet1!C103)</f>
        <v>0</v>
      </c>
      <c r="D103">
        <f>IF([3]Sheet1!D103="","",[3]Sheet1!D103)</f>
        <v>0</v>
      </c>
      <c r="E103">
        <f>IF([3]Sheet1!E103="","",[3]Sheet1!E103)</f>
        <v>0</v>
      </c>
      <c r="F103" t="str">
        <f>IF([3]Sheet1!F103="","",[3]Sheet1!F103)</f>
        <v/>
      </c>
      <c r="G103" t="str">
        <f>IF([3]Sheet1!G103="","",[3]Sheet1!G103)</f>
        <v/>
      </c>
    </row>
    <row r="104" spans="1:7" x14ac:dyDescent="0.25">
      <c r="A104" t="str">
        <f>IF([3]Sheet1!A104="","",[3]Sheet1!A104)</f>
        <v>IOC</v>
      </c>
      <c r="B104" t="str">
        <f>IF([3]Sheet1!B104="","",[3]Sheet1!B104)</f>
        <v>NSE:IOC1!</v>
      </c>
      <c r="C104">
        <f>IF([3]Sheet1!C104="","",[3]Sheet1!C104)</f>
        <v>0</v>
      </c>
      <c r="D104">
        <f>IF([3]Sheet1!D104="","",[3]Sheet1!D104)</f>
        <v>0</v>
      </c>
      <c r="E104">
        <f>IF([3]Sheet1!E104="","",[3]Sheet1!E104)</f>
        <v>0</v>
      </c>
      <c r="F104" t="str">
        <f>IF([3]Sheet1!F104="","",[3]Sheet1!F104)</f>
        <v/>
      </c>
      <c r="G104" t="str">
        <f>IF([3]Sheet1!G104="","",[3]Sheet1!G104)</f>
        <v/>
      </c>
    </row>
    <row r="105" spans="1:7" x14ac:dyDescent="0.25">
      <c r="A105" t="str">
        <f>IF([3]Sheet1!A105="","",[3]Sheet1!A105)</f>
        <v>IPCALAB</v>
      </c>
      <c r="B105" t="str">
        <f>IF([3]Sheet1!B105="","",[3]Sheet1!B105)</f>
        <v>NSE:IPCALAB1!</v>
      </c>
      <c r="C105">
        <f>IF([3]Sheet1!C105="","",[3]Sheet1!C105)</f>
        <v>0</v>
      </c>
      <c r="D105">
        <f>IF([3]Sheet1!D105="","",[3]Sheet1!D105)</f>
        <v>0</v>
      </c>
      <c r="E105">
        <f>IF([3]Sheet1!E105="","",[3]Sheet1!E105)</f>
        <v>0</v>
      </c>
      <c r="F105" t="str">
        <f>IF([3]Sheet1!F105="","",[3]Sheet1!F105)</f>
        <v/>
      </c>
      <c r="G105" t="str">
        <f>IF([3]Sheet1!G105="","",[3]Sheet1!G105)</f>
        <v/>
      </c>
    </row>
    <row r="106" spans="1:7" x14ac:dyDescent="0.25">
      <c r="A106" t="str">
        <f>IF([3]Sheet1!A106="","",[3]Sheet1!A106)</f>
        <v>IRCTC</v>
      </c>
      <c r="B106" t="str">
        <f>IF([3]Sheet1!B106="","",[3]Sheet1!B106)</f>
        <v>NSE:IRCTC1!</v>
      </c>
      <c r="C106">
        <f>IF([3]Sheet1!C106="","",[3]Sheet1!C106)</f>
        <v>0</v>
      </c>
      <c r="D106">
        <f>IF([3]Sheet1!D106="","",[3]Sheet1!D106)</f>
        <v>0</v>
      </c>
      <c r="E106">
        <f>IF([3]Sheet1!E106="","",[3]Sheet1!E106)</f>
        <v>0</v>
      </c>
      <c r="F106" t="str">
        <f>IF([3]Sheet1!F106="","",[3]Sheet1!F106)</f>
        <v/>
      </c>
      <c r="G106" t="str">
        <f>IF([3]Sheet1!G106="","",[3]Sheet1!G106)</f>
        <v/>
      </c>
    </row>
    <row r="107" spans="1:7" x14ac:dyDescent="0.25">
      <c r="A107" t="str">
        <f>IF([3]Sheet1!A107="","",[3]Sheet1!A107)</f>
        <v>ITC</v>
      </c>
      <c r="B107" t="str">
        <f>IF([3]Sheet1!B107="","",[3]Sheet1!B107)</f>
        <v>NSE:ITC1!</v>
      </c>
      <c r="C107">
        <f>IF([3]Sheet1!C107="","",[3]Sheet1!C107)</f>
        <v>0</v>
      </c>
      <c r="D107">
        <f>IF([3]Sheet1!D107="","",[3]Sheet1!D107)</f>
        <v>0</v>
      </c>
      <c r="E107">
        <f>IF([3]Sheet1!E107="","",[3]Sheet1!E107)</f>
        <v>0</v>
      </c>
      <c r="F107" t="str">
        <f>IF([3]Sheet1!F107="","",[3]Sheet1!F107)</f>
        <v/>
      </c>
      <c r="G107" t="str">
        <f>IF([3]Sheet1!G107="","",[3]Sheet1!G107)</f>
        <v/>
      </c>
    </row>
    <row r="108" spans="1:7" x14ac:dyDescent="0.25">
      <c r="A108" t="str">
        <f>IF([3]Sheet1!A108="","",[3]Sheet1!A108)</f>
        <v>JINDALSTEL</v>
      </c>
      <c r="B108" t="str">
        <f>IF([3]Sheet1!B108="","",[3]Sheet1!B108)</f>
        <v>NSE:JINDALSTEL1!</v>
      </c>
      <c r="C108">
        <f>IF([3]Sheet1!C108="","",[3]Sheet1!C108)</f>
        <v>0</v>
      </c>
      <c r="D108">
        <f>IF([3]Sheet1!D108="","",[3]Sheet1!D108)</f>
        <v>0</v>
      </c>
      <c r="E108">
        <f>IF([3]Sheet1!E108="","",[3]Sheet1!E108)</f>
        <v>0</v>
      </c>
      <c r="F108" t="str">
        <f>IF([3]Sheet1!F108="","",[3]Sheet1!F108)</f>
        <v/>
      </c>
      <c r="G108" t="str">
        <f>IF([3]Sheet1!G108="","",[3]Sheet1!G108)</f>
        <v/>
      </c>
    </row>
    <row r="109" spans="1:7" x14ac:dyDescent="0.25">
      <c r="A109" t="str">
        <f>IF([3]Sheet1!A109="","",[3]Sheet1!A109)</f>
        <v>JKCEMENT</v>
      </c>
      <c r="B109" t="str">
        <f>IF([3]Sheet1!B109="","",[3]Sheet1!B109)</f>
        <v>NSE:JKCEMENT1!</v>
      </c>
      <c r="C109">
        <f>IF([3]Sheet1!C109="","",[3]Sheet1!C109)</f>
        <v>0</v>
      </c>
      <c r="D109">
        <f>IF([3]Sheet1!D109="","",[3]Sheet1!D109)</f>
        <v>0</v>
      </c>
      <c r="E109">
        <f>IF([3]Sheet1!E109="","",[3]Sheet1!E109)</f>
        <v>0</v>
      </c>
      <c r="F109" t="str">
        <f>IF([3]Sheet1!F109="","",[3]Sheet1!F109)</f>
        <v/>
      </c>
      <c r="G109" t="str">
        <f>IF([3]Sheet1!G109="","",[3]Sheet1!G109)</f>
        <v/>
      </c>
    </row>
    <row r="110" spans="1:7" x14ac:dyDescent="0.25">
      <c r="A110" t="str">
        <f>IF([3]Sheet1!A110="","",[3]Sheet1!A110)</f>
        <v>JSWSTEEL</v>
      </c>
      <c r="B110" t="str">
        <f>IF([3]Sheet1!B110="","",[3]Sheet1!B110)</f>
        <v>NSE:JSWSTEEL1!</v>
      </c>
      <c r="C110">
        <f>IF([3]Sheet1!C110="","",[3]Sheet1!C110)</f>
        <v>0</v>
      </c>
      <c r="D110">
        <f>IF([3]Sheet1!D110="","",[3]Sheet1!D110)</f>
        <v>0</v>
      </c>
      <c r="E110">
        <f>IF([3]Sheet1!E110="","",[3]Sheet1!E110)</f>
        <v>0</v>
      </c>
      <c r="F110" t="str">
        <f>IF([3]Sheet1!F110="","",[3]Sheet1!F110)</f>
        <v/>
      </c>
      <c r="G110" t="str">
        <f>IF([3]Sheet1!G110="","",[3]Sheet1!G110)</f>
        <v/>
      </c>
    </row>
    <row r="111" spans="1:7" x14ac:dyDescent="0.25">
      <c r="A111" t="str">
        <f>IF([3]Sheet1!A111="","",[3]Sheet1!A111)</f>
        <v>JUBLFOOD</v>
      </c>
      <c r="B111" t="str">
        <f>IF([3]Sheet1!B111="","",[3]Sheet1!B111)</f>
        <v>NSE:JUBLFOOD1!</v>
      </c>
      <c r="C111">
        <f>IF([3]Sheet1!C111="","",[3]Sheet1!C111)</f>
        <v>0</v>
      </c>
      <c r="D111">
        <f>IF([3]Sheet1!D111="","",[3]Sheet1!D111)</f>
        <v>0</v>
      </c>
      <c r="E111">
        <f>IF([3]Sheet1!E111="","",[3]Sheet1!E111)</f>
        <v>0</v>
      </c>
      <c r="F111" t="str">
        <f>IF([3]Sheet1!F111="","",[3]Sheet1!F111)</f>
        <v/>
      </c>
      <c r="G111" t="str">
        <f>IF([3]Sheet1!G111="","",[3]Sheet1!G111)</f>
        <v/>
      </c>
    </row>
    <row r="112" spans="1:7" x14ac:dyDescent="0.25">
      <c r="A112" t="str">
        <f>IF([3]Sheet1!A112="","",[3]Sheet1!A112)</f>
        <v>KOTAKBANK</v>
      </c>
      <c r="B112" t="str">
        <f>IF([3]Sheet1!B112="","",[3]Sheet1!B112)</f>
        <v>NSE:KOTAKBANK1!</v>
      </c>
      <c r="C112">
        <f>IF([3]Sheet1!C112="","",[3]Sheet1!C112)</f>
        <v>0</v>
      </c>
      <c r="D112">
        <f>IF([3]Sheet1!D112="","",[3]Sheet1!D112)</f>
        <v>0</v>
      </c>
      <c r="E112">
        <f>IF([3]Sheet1!E112="","",[3]Sheet1!E112)</f>
        <v>0</v>
      </c>
      <c r="F112" t="str">
        <f>IF([3]Sheet1!F112="","",[3]Sheet1!F112)</f>
        <v/>
      </c>
      <c r="G112" t="str">
        <f>IF([3]Sheet1!G112="","",[3]Sheet1!G112)</f>
        <v/>
      </c>
    </row>
    <row r="113" spans="1:7" x14ac:dyDescent="0.25">
      <c r="A113" t="str">
        <f>IF([3]Sheet1!A113="","",[3]Sheet1!A113)</f>
        <v>L&amp;TFH</v>
      </c>
      <c r="B113" t="str">
        <f>IF([3]Sheet1!B113="","",[3]Sheet1!B113)</f>
        <v>NSE:L_TFH1!</v>
      </c>
      <c r="C113">
        <f>IF([3]Sheet1!C113="","",[3]Sheet1!C113)</f>
        <v>0</v>
      </c>
      <c r="D113">
        <f>IF([3]Sheet1!D113="","",[3]Sheet1!D113)</f>
        <v>0</v>
      </c>
      <c r="E113">
        <f>IF([3]Sheet1!E113="","",[3]Sheet1!E113)</f>
        <v>0</v>
      </c>
      <c r="F113" t="str">
        <f>IF([3]Sheet1!F113="","",[3]Sheet1!F113)</f>
        <v/>
      </c>
      <c r="G113" t="str">
        <f>IF([3]Sheet1!G113="","",[3]Sheet1!G113)</f>
        <v/>
      </c>
    </row>
    <row r="114" spans="1:7" x14ac:dyDescent="0.25">
      <c r="A114" t="str">
        <f>IF([3]Sheet1!A114="","",[3]Sheet1!A114)</f>
        <v>LALPATHLAB</v>
      </c>
      <c r="B114" t="str">
        <f>IF([3]Sheet1!B114="","",[3]Sheet1!B114)</f>
        <v>NSE:LALPATHLAB1!</v>
      </c>
      <c r="C114">
        <f>IF([3]Sheet1!C114="","",[3]Sheet1!C114)</f>
        <v>0</v>
      </c>
      <c r="D114">
        <f>IF([3]Sheet1!D114="","",[3]Sheet1!D114)</f>
        <v>0</v>
      </c>
      <c r="E114">
        <f>IF([3]Sheet1!E114="","",[3]Sheet1!E114)</f>
        <v>0</v>
      </c>
      <c r="F114" t="str">
        <f>IF([3]Sheet1!F114="","",[3]Sheet1!F114)</f>
        <v/>
      </c>
      <c r="G114" t="str">
        <f>IF([3]Sheet1!G114="","",[3]Sheet1!G114)</f>
        <v/>
      </c>
    </row>
    <row r="115" spans="1:7" x14ac:dyDescent="0.25">
      <c r="A115" t="str">
        <f>IF([3]Sheet1!A115="","",[3]Sheet1!A115)</f>
        <v>LAURUSLABS</v>
      </c>
      <c r="B115" t="str">
        <f>IF([3]Sheet1!B115="","",[3]Sheet1!B115)</f>
        <v>NSE:LAURUSLABS1!</v>
      </c>
      <c r="C115">
        <f>IF([3]Sheet1!C115="","",[3]Sheet1!C115)</f>
        <v>0</v>
      </c>
      <c r="D115">
        <f>IF([3]Sheet1!D115="","",[3]Sheet1!D115)</f>
        <v>0</v>
      </c>
      <c r="E115">
        <f>IF([3]Sheet1!E115="","",[3]Sheet1!E115)</f>
        <v>0</v>
      </c>
      <c r="F115" t="str">
        <f>IF([3]Sheet1!F115="","",[3]Sheet1!F115)</f>
        <v/>
      </c>
      <c r="G115" t="str">
        <f>IF([3]Sheet1!G115="","",[3]Sheet1!G115)</f>
        <v/>
      </c>
    </row>
    <row r="116" spans="1:7" x14ac:dyDescent="0.25">
      <c r="A116" t="str">
        <f>IF([3]Sheet1!A116="","",[3]Sheet1!A116)</f>
        <v>LICHSGFIN</v>
      </c>
      <c r="B116" t="str">
        <f>IF([3]Sheet1!B116="","",[3]Sheet1!B116)</f>
        <v>NSE:LICHSGFIN1!</v>
      </c>
      <c r="C116">
        <f>IF([3]Sheet1!C116="","",[3]Sheet1!C116)</f>
        <v>0</v>
      </c>
      <c r="D116">
        <f>IF([3]Sheet1!D116="","",[3]Sheet1!D116)</f>
        <v>0</v>
      </c>
      <c r="E116">
        <f>IF([3]Sheet1!E116="","",[3]Sheet1!E116)</f>
        <v>0</v>
      </c>
      <c r="F116" t="str">
        <f>IF([3]Sheet1!F116="","",[3]Sheet1!F116)</f>
        <v/>
      </c>
      <c r="G116" t="str">
        <f>IF([3]Sheet1!G116="","",[3]Sheet1!G116)</f>
        <v/>
      </c>
    </row>
    <row r="117" spans="1:7" x14ac:dyDescent="0.25">
      <c r="A117" t="str">
        <f>IF([3]Sheet1!A117="","",[3]Sheet1!A117)</f>
        <v>LT</v>
      </c>
      <c r="B117" t="str">
        <f>IF([3]Sheet1!B117="","",[3]Sheet1!B117)</f>
        <v>NSE:LT1!</v>
      </c>
      <c r="C117">
        <f>IF([3]Sheet1!C117="","",[3]Sheet1!C117)</f>
        <v>0</v>
      </c>
      <c r="D117">
        <f>IF([3]Sheet1!D117="","",[3]Sheet1!D117)</f>
        <v>0</v>
      </c>
      <c r="E117">
        <f>IF([3]Sheet1!E117="","",[3]Sheet1!E117)</f>
        <v>0</v>
      </c>
      <c r="F117" t="str">
        <f>IF([3]Sheet1!F117="","",[3]Sheet1!F117)</f>
        <v/>
      </c>
      <c r="G117" t="str">
        <f>IF([3]Sheet1!G117="","",[3]Sheet1!G117)</f>
        <v/>
      </c>
    </row>
    <row r="118" spans="1:7" x14ac:dyDescent="0.25">
      <c r="A118" t="str">
        <f>IF([3]Sheet1!A118="","",[3]Sheet1!A118)</f>
        <v>LTIM</v>
      </c>
      <c r="B118" t="str">
        <f>IF([3]Sheet1!B118="","",[3]Sheet1!B118)</f>
        <v>NSE:LTIM1!</v>
      </c>
      <c r="C118">
        <f>IF([3]Sheet1!C118="","",[3]Sheet1!C118)</f>
        <v>0</v>
      </c>
      <c r="D118">
        <f>IF([3]Sheet1!D118="","",[3]Sheet1!D118)</f>
        <v>0</v>
      </c>
      <c r="E118">
        <f>IF([3]Sheet1!E118="","",[3]Sheet1!E118)</f>
        <v>0</v>
      </c>
      <c r="F118" t="str">
        <f>IF([3]Sheet1!F118="","",[3]Sheet1!F118)</f>
        <v/>
      </c>
      <c r="G118" t="str">
        <f>IF([3]Sheet1!G118="","",[3]Sheet1!G118)</f>
        <v/>
      </c>
    </row>
    <row r="119" spans="1:7" x14ac:dyDescent="0.25">
      <c r="A119" t="str">
        <f>IF([3]Sheet1!A119="","",[3]Sheet1!A119)</f>
        <v>LTTS</v>
      </c>
      <c r="B119" t="str">
        <f>IF([3]Sheet1!B119="","",[3]Sheet1!B119)</f>
        <v>NSE:LTTS1!</v>
      </c>
      <c r="C119">
        <f>IF([3]Sheet1!C119="","",[3]Sheet1!C119)</f>
        <v>0</v>
      </c>
      <c r="D119">
        <f>IF([3]Sheet1!D119="","",[3]Sheet1!D119)</f>
        <v>0</v>
      </c>
      <c r="E119">
        <f>IF([3]Sheet1!E119="","",[3]Sheet1!E119)</f>
        <v>0</v>
      </c>
      <c r="F119" t="str">
        <f>IF([3]Sheet1!F119="","",[3]Sheet1!F119)</f>
        <v/>
      </c>
      <c r="G119" t="str">
        <f>IF([3]Sheet1!G119="","",[3]Sheet1!G119)</f>
        <v/>
      </c>
    </row>
    <row r="120" spans="1:7" x14ac:dyDescent="0.25">
      <c r="A120" t="str">
        <f>IF([3]Sheet1!A120="","",[3]Sheet1!A120)</f>
        <v>LUPIN</v>
      </c>
      <c r="B120" t="str">
        <f>IF([3]Sheet1!B120="","",[3]Sheet1!B120)</f>
        <v>NSE:LUPIN1!</v>
      </c>
      <c r="C120">
        <f>IF([3]Sheet1!C120="","",[3]Sheet1!C120)</f>
        <v>0</v>
      </c>
      <c r="D120">
        <f>IF([3]Sheet1!D120="","",[3]Sheet1!D120)</f>
        <v>0</v>
      </c>
      <c r="E120">
        <f>IF([3]Sheet1!E120="","",[3]Sheet1!E120)</f>
        <v>0</v>
      </c>
      <c r="F120" t="str">
        <f>IF([3]Sheet1!F120="","",[3]Sheet1!F120)</f>
        <v/>
      </c>
      <c r="G120" t="str">
        <f>IF([3]Sheet1!G120="","",[3]Sheet1!G120)</f>
        <v/>
      </c>
    </row>
    <row r="121" spans="1:7" x14ac:dyDescent="0.25">
      <c r="A121" t="str">
        <f>IF([3]Sheet1!A121="","",[3]Sheet1!A121)</f>
        <v>M&amp;M</v>
      </c>
      <c r="B121" t="str">
        <f>IF([3]Sheet1!B121="","",[3]Sheet1!B121)</f>
        <v>NSE:M_M1!</v>
      </c>
      <c r="C121">
        <f>IF([3]Sheet1!C121="","",[3]Sheet1!C121)</f>
        <v>0</v>
      </c>
      <c r="D121">
        <f>IF([3]Sheet1!D121="","",[3]Sheet1!D121)</f>
        <v>0</v>
      </c>
      <c r="E121">
        <f>IF([3]Sheet1!E121="","",[3]Sheet1!E121)</f>
        <v>0</v>
      </c>
      <c r="F121" t="str">
        <f>IF([3]Sheet1!F121="","",[3]Sheet1!F121)</f>
        <v/>
      </c>
      <c r="G121" t="str">
        <f>IF([3]Sheet1!G121="","",[3]Sheet1!G121)</f>
        <v/>
      </c>
    </row>
    <row r="122" spans="1:7" x14ac:dyDescent="0.25">
      <c r="A122" t="str">
        <f>IF([3]Sheet1!A122="","",[3]Sheet1!A122)</f>
        <v>M&amp;MFIN</v>
      </c>
      <c r="B122" t="str">
        <f>IF([3]Sheet1!B122="","",[3]Sheet1!B122)</f>
        <v>NSE:M_MFIN1!</v>
      </c>
      <c r="C122">
        <f>IF([3]Sheet1!C122="","",[3]Sheet1!C122)</f>
        <v>0</v>
      </c>
      <c r="D122">
        <f>IF([3]Sheet1!D122="","",[3]Sheet1!D122)</f>
        <v>0</v>
      </c>
      <c r="E122">
        <f>IF([3]Sheet1!E122="","",[3]Sheet1!E122)</f>
        <v>0</v>
      </c>
      <c r="F122" t="str">
        <f>IF([3]Sheet1!F122="","",[3]Sheet1!F122)</f>
        <v/>
      </c>
      <c r="G122" t="str">
        <f>IF([3]Sheet1!G122="","",[3]Sheet1!G122)</f>
        <v/>
      </c>
    </row>
    <row r="123" spans="1:7" x14ac:dyDescent="0.25">
      <c r="A123" t="str">
        <f>IF([3]Sheet1!A123="","",[3]Sheet1!A123)</f>
        <v>MANAPPURAM</v>
      </c>
      <c r="B123" t="str">
        <f>IF([3]Sheet1!B123="","",[3]Sheet1!B123)</f>
        <v>NSE:MANAPPURAM1!</v>
      </c>
      <c r="C123">
        <f>IF([3]Sheet1!C123="","",[3]Sheet1!C123)</f>
        <v>0</v>
      </c>
      <c r="D123">
        <f>IF([3]Sheet1!D123="","",[3]Sheet1!D123)</f>
        <v>0</v>
      </c>
      <c r="E123">
        <f>IF([3]Sheet1!E123="","",[3]Sheet1!E123)</f>
        <v>0</v>
      </c>
      <c r="F123" t="str">
        <f>IF([3]Sheet1!F123="","",[3]Sheet1!F123)</f>
        <v/>
      </c>
      <c r="G123" t="str">
        <f>IF([3]Sheet1!G123="","",[3]Sheet1!G123)</f>
        <v/>
      </c>
    </row>
    <row r="124" spans="1:7" x14ac:dyDescent="0.25">
      <c r="A124" t="str">
        <f>IF([3]Sheet1!A124="","",[3]Sheet1!A124)</f>
        <v>MARICO</v>
      </c>
      <c r="B124" t="str">
        <f>IF([3]Sheet1!B124="","",[3]Sheet1!B124)</f>
        <v>NSE:MARICO1!</v>
      </c>
      <c r="C124">
        <f>IF([3]Sheet1!C124="","",[3]Sheet1!C124)</f>
        <v>0</v>
      </c>
      <c r="D124">
        <f>IF([3]Sheet1!D124="","",[3]Sheet1!D124)</f>
        <v>0</v>
      </c>
      <c r="E124">
        <f>IF([3]Sheet1!E124="","",[3]Sheet1!E124)</f>
        <v>0</v>
      </c>
      <c r="F124" t="str">
        <f>IF([3]Sheet1!F124="","",[3]Sheet1!F124)</f>
        <v/>
      </c>
      <c r="G124" t="str">
        <f>IF([3]Sheet1!G124="","",[3]Sheet1!G124)</f>
        <v/>
      </c>
    </row>
    <row r="125" spans="1:7" x14ac:dyDescent="0.25">
      <c r="A125" t="str">
        <f>IF([3]Sheet1!A125="","",[3]Sheet1!A125)</f>
        <v>MARUTI</v>
      </c>
      <c r="B125" t="str">
        <f>IF([3]Sheet1!B125="","",[3]Sheet1!B125)</f>
        <v>NSE:MARUTI1!</v>
      </c>
      <c r="C125">
        <f>IF([3]Sheet1!C125="","",[3]Sheet1!C125)</f>
        <v>0</v>
      </c>
      <c r="D125">
        <f>IF([3]Sheet1!D125="","",[3]Sheet1!D125)</f>
        <v>0</v>
      </c>
      <c r="E125">
        <f>IF([3]Sheet1!E125="","",[3]Sheet1!E125)</f>
        <v>0</v>
      </c>
      <c r="F125" t="str">
        <f>IF([3]Sheet1!F125="","",[3]Sheet1!F125)</f>
        <v/>
      </c>
      <c r="G125" t="str">
        <f>IF([3]Sheet1!G125="","",[3]Sheet1!G125)</f>
        <v/>
      </c>
    </row>
    <row r="126" spans="1:7" x14ac:dyDescent="0.25">
      <c r="A126" t="str">
        <f>IF([3]Sheet1!A126="","",[3]Sheet1!A126)</f>
        <v>MCDOWELL-N</v>
      </c>
      <c r="B126" t="str">
        <f>IF([3]Sheet1!B126="","",[3]Sheet1!B126)</f>
        <v>NSE:MCDOWELL_N1!</v>
      </c>
      <c r="C126">
        <f>IF([3]Sheet1!C126="","",[3]Sheet1!C126)</f>
        <v>0</v>
      </c>
      <c r="D126">
        <f>IF([3]Sheet1!D126="","",[3]Sheet1!D126)</f>
        <v>0</v>
      </c>
      <c r="E126">
        <f>IF([3]Sheet1!E126="","",[3]Sheet1!E126)</f>
        <v>0</v>
      </c>
      <c r="F126" t="str">
        <f>IF([3]Sheet1!F126="","",[3]Sheet1!F126)</f>
        <v/>
      </c>
      <c r="G126" t="str">
        <f>IF([3]Sheet1!G126="","",[3]Sheet1!G126)</f>
        <v/>
      </c>
    </row>
    <row r="127" spans="1:7" x14ac:dyDescent="0.25">
      <c r="A127" t="str">
        <f>IF([3]Sheet1!A127="","",[3]Sheet1!A127)</f>
        <v>MCX</v>
      </c>
      <c r="B127" t="str">
        <f>IF([3]Sheet1!B127="","",[3]Sheet1!B127)</f>
        <v>NSE:MCX1!</v>
      </c>
      <c r="C127">
        <f>IF([3]Sheet1!C127="","",[3]Sheet1!C127)</f>
        <v>0</v>
      </c>
      <c r="D127">
        <f>IF([3]Sheet1!D127="","",[3]Sheet1!D127)</f>
        <v>0</v>
      </c>
      <c r="E127">
        <f>IF([3]Sheet1!E127="","",[3]Sheet1!E127)</f>
        <v>0</v>
      </c>
      <c r="F127" t="str">
        <f>IF([3]Sheet1!F127="","",[3]Sheet1!F127)</f>
        <v/>
      </c>
      <c r="G127" t="str">
        <f>IF([3]Sheet1!G127="","",[3]Sheet1!G127)</f>
        <v/>
      </c>
    </row>
    <row r="128" spans="1:7" x14ac:dyDescent="0.25">
      <c r="A128" t="str">
        <f>IF([3]Sheet1!A128="","",[3]Sheet1!A128)</f>
        <v>METROPOLIS</v>
      </c>
      <c r="B128" t="str">
        <f>IF([3]Sheet1!B128="","",[3]Sheet1!B128)</f>
        <v>NSE:METROPOLIS1!</v>
      </c>
      <c r="C128">
        <f>IF([3]Sheet1!C128="","",[3]Sheet1!C128)</f>
        <v>0</v>
      </c>
      <c r="D128">
        <f>IF([3]Sheet1!D128="","",[3]Sheet1!D128)</f>
        <v>0</v>
      </c>
      <c r="E128">
        <f>IF([3]Sheet1!E128="","",[3]Sheet1!E128)</f>
        <v>0</v>
      </c>
      <c r="F128" t="str">
        <f>IF([3]Sheet1!F128="","",[3]Sheet1!F128)</f>
        <v/>
      </c>
      <c r="G128" t="str">
        <f>IF([3]Sheet1!G128="","",[3]Sheet1!G128)</f>
        <v/>
      </c>
    </row>
    <row r="129" spans="1:7" x14ac:dyDescent="0.25">
      <c r="A129" t="str">
        <f>IF([3]Sheet1!A129="","",[3]Sheet1!A129)</f>
        <v>MFSL</v>
      </c>
      <c r="B129" t="str">
        <f>IF([3]Sheet1!B129="","",[3]Sheet1!B129)</f>
        <v>NSE:MFSL1!</v>
      </c>
      <c r="C129">
        <f>IF([3]Sheet1!C129="","",[3]Sheet1!C129)</f>
        <v>0</v>
      </c>
      <c r="D129">
        <f>IF([3]Sheet1!D129="","",[3]Sheet1!D129)</f>
        <v>0</v>
      </c>
      <c r="E129">
        <f>IF([3]Sheet1!E129="","",[3]Sheet1!E129)</f>
        <v>0</v>
      </c>
      <c r="F129" t="str">
        <f>IF([3]Sheet1!F129="","",[3]Sheet1!F129)</f>
        <v/>
      </c>
      <c r="G129" t="str">
        <f>IF([3]Sheet1!G129="","",[3]Sheet1!G129)</f>
        <v/>
      </c>
    </row>
    <row r="130" spans="1:7" x14ac:dyDescent="0.25">
      <c r="A130" t="str">
        <f>IF([3]Sheet1!A130="","",[3]Sheet1!A130)</f>
        <v>MGL</v>
      </c>
      <c r="B130" t="str">
        <f>IF([3]Sheet1!B130="","",[3]Sheet1!B130)</f>
        <v>NSE:MGL1!</v>
      </c>
      <c r="C130">
        <f>IF([3]Sheet1!C130="","",[3]Sheet1!C130)</f>
        <v>0</v>
      </c>
      <c r="D130">
        <f>IF([3]Sheet1!D130="","",[3]Sheet1!D130)</f>
        <v>0</v>
      </c>
      <c r="E130">
        <f>IF([3]Sheet1!E130="","",[3]Sheet1!E130)</f>
        <v>0</v>
      </c>
      <c r="F130" t="str">
        <f>IF([3]Sheet1!F130="","",[3]Sheet1!F130)</f>
        <v/>
      </c>
      <c r="G130" t="str">
        <f>IF([3]Sheet1!G130="","",[3]Sheet1!G130)</f>
        <v/>
      </c>
    </row>
    <row r="131" spans="1:7" x14ac:dyDescent="0.25">
      <c r="A131" t="str">
        <f>IF([3]Sheet1!A131="","",[3]Sheet1!A131)</f>
        <v>MOTHERSON</v>
      </c>
      <c r="B131" t="str">
        <f>IF([3]Sheet1!B131="","",[3]Sheet1!B131)</f>
        <v>NSE:MOTHERSON1!</v>
      </c>
      <c r="C131">
        <f>IF([3]Sheet1!C131="","",[3]Sheet1!C131)</f>
        <v>0</v>
      </c>
      <c r="D131">
        <f>IF([3]Sheet1!D131="","",[3]Sheet1!D131)</f>
        <v>0</v>
      </c>
      <c r="E131">
        <f>IF([3]Sheet1!E131="","",[3]Sheet1!E131)</f>
        <v>0</v>
      </c>
      <c r="F131" t="str">
        <f>IF([3]Sheet1!F131="","",[3]Sheet1!F131)</f>
        <v/>
      </c>
      <c r="G131" t="str">
        <f>IF([3]Sheet1!G131="","",[3]Sheet1!G131)</f>
        <v/>
      </c>
    </row>
    <row r="132" spans="1:7" x14ac:dyDescent="0.25">
      <c r="A132" t="str">
        <f>IF([3]Sheet1!A132="","",[3]Sheet1!A132)</f>
        <v>MPHASIS</v>
      </c>
      <c r="B132" t="str">
        <f>IF([3]Sheet1!B132="","",[3]Sheet1!B132)</f>
        <v>NSE:MPHASIS1!</v>
      </c>
      <c r="C132">
        <f>IF([3]Sheet1!C132="","",[3]Sheet1!C132)</f>
        <v>0</v>
      </c>
      <c r="D132">
        <f>IF([3]Sheet1!D132="","",[3]Sheet1!D132)</f>
        <v>0</v>
      </c>
      <c r="E132">
        <f>IF([3]Sheet1!E132="","",[3]Sheet1!E132)</f>
        <v>0</v>
      </c>
      <c r="F132" t="str">
        <f>IF([3]Sheet1!F132="","",[3]Sheet1!F132)</f>
        <v/>
      </c>
      <c r="G132" t="str">
        <f>IF([3]Sheet1!G132="","",[3]Sheet1!G132)</f>
        <v/>
      </c>
    </row>
    <row r="133" spans="1:7" x14ac:dyDescent="0.25">
      <c r="A133" t="str">
        <f>IF([3]Sheet1!A133="","",[3]Sheet1!A133)</f>
        <v>MRF</v>
      </c>
      <c r="B133" t="str">
        <f>IF([3]Sheet1!B133="","",[3]Sheet1!B133)</f>
        <v>NSE:MRF1!</v>
      </c>
      <c r="C133">
        <f>IF([3]Sheet1!C133="","",[3]Sheet1!C133)</f>
        <v>0</v>
      </c>
      <c r="D133">
        <f>IF([3]Sheet1!D133="","",[3]Sheet1!D133)</f>
        <v>0</v>
      </c>
      <c r="E133">
        <f>IF([3]Sheet1!E133="","",[3]Sheet1!E133)</f>
        <v>0</v>
      </c>
      <c r="F133" t="str">
        <f>IF([3]Sheet1!F133="","",[3]Sheet1!F133)</f>
        <v/>
      </c>
      <c r="G133" t="str">
        <f>IF([3]Sheet1!G133="","",[3]Sheet1!G133)</f>
        <v/>
      </c>
    </row>
    <row r="134" spans="1:7" x14ac:dyDescent="0.25">
      <c r="A134" t="str">
        <f>IF([3]Sheet1!A134="","",[3]Sheet1!A134)</f>
        <v>MUTHOOTFIN</v>
      </c>
      <c r="B134" t="str">
        <f>IF([3]Sheet1!B134="","",[3]Sheet1!B134)</f>
        <v>NSE:MUTHOOTFIN1!</v>
      </c>
      <c r="C134">
        <f>IF([3]Sheet1!C134="","",[3]Sheet1!C134)</f>
        <v>0</v>
      </c>
      <c r="D134">
        <f>IF([3]Sheet1!D134="","",[3]Sheet1!D134)</f>
        <v>0</v>
      </c>
      <c r="E134">
        <f>IF([3]Sheet1!E134="","",[3]Sheet1!E134)</f>
        <v>0</v>
      </c>
      <c r="F134" t="str">
        <f>IF([3]Sheet1!F134="","",[3]Sheet1!F134)</f>
        <v/>
      </c>
      <c r="G134" t="str">
        <f>IF([3]Sheet1!G134="","",[3]Sheet1!G134)</f>
        <v/>
      </c>
    </row>
    <row r="135" spans="1:7" x14ac:dyDescent="0.25">
      <c r="A135" t="str">
        <f>IF([3]Sheet1!A135="","",[3]Sheet1!A135)</f>
        <v>NATIONALUM</v>
      </c>
      <c r="B135" t="str">
        <f>IF([3]Sheet1!B135="","",[3]Sheet1!B135)</f>
        <v>NSE:NATIONALUM1!</v>
      </c>
      <c r="C135">
        <f>IF([3]Sheet1!C135="","",[3]Sheet1!C135)</f>
        <v>0</v>
      </c>
      <c r="D135">
        <f>IF([3]Sheet1!D135="","",[3]Sheet1!D135)</f>
        <v>0</v>
      </c>
      <c r="E135">
        <f>IF([3]Sheet1!E135="","",[3]Sheet1!E135)</f>
        <v>0</v>
      </c>
      <c r="F135" t="str">
        <f>IF([3]Sheet1!F135="","",[3]Sheet1!F135)</f>
        <v/>
      </c>
      <c r="G135" t="str">
        <f>IF([3]Sheet1!G135="","",[3]Sheet1!G135)</f>
        <v/>
      </c>
    </row>
    <row r="136" spans="1:7" x14ac:dyDescent="0.25">
      <c r="A136" t="str">
        <f>IF([3]Sheet1!A136="","",[3]Sheet1!A136)</f>
        <v>NAUKRI</v>
      </c>
      <c r="B136" t="str">
        <f>IF([3]Sheet1!B136="","",[3]Sheet1!B136)</f>
        <v>NSE:NAUKRI1!</v>
      </c>
      <c r="C136">
        <f>IF([3]Sheet1!C136="","",[3]Sheet1!C136)</f>
        <v>0</v>
      </c>
      <c r="D136">
        <f>IF([3]Sheet1!D136="","",[3]Sheet1!D136)</f>
        <v>0</v>
      </c>
      <c r="E136">
        <f>IF([3]Sheet1!E136="","",[3]Sheet1!E136)</f>
        <v>0</v>
      </c>
      <c r="F136" t="str">
        <f>IF([3]Sheet1!F136="","",[3]Sheet1!F136)</f>
        <v/>
      </c>
      <c r="G136" t="str">
        <f>IF([3]Sheet1!G136="","",[3]Sheet1!G136)</f>
        <v/>
      </c>
    </row>
    <row r="137" spans="1:7" x14ac:dyDescent="0.25">
      <c r="A137" t="str">
        <f>IF([3]Sheet1!A137="","",[3]Sheet1!A137)</f>
        <v>NAVINFLUOR</v>
      </c>
      <c r="B137" t="str">
        <f>IF([3]Sheet1!B137="","",[3]Sheet1!B137)</f>
        <v>NSE:NAVINFLUOR1!</v>
      </c>
      <c r="C137">
        <f>IF([3]Sheet1!C137="","",[3]Sheet1!C137)</f>
        <v>0</v>
      </c>
      <c r="D137">
        <f>IF([3]Sheet1!D137="","",[3]Sheet1!D137)</f>
        <v>0</v>
      </c>
      <c r="E137">
        <f>IF([3]Sheet1!E137="","",[3]Sheet1!E137)</f>
        <v>0</v>
      </c>
      <c r="F137" t="str">
        <f>IF([3]Sheet1!F137="","",[3]Sheet1!F137)</f>
        <v/>
      </c>
      <c r="G137" t="str">
        <f>IF([3]Sheet1!G137="","",[3]Sheet1!G137)</f>
        <v/>
      </c>
    </row>
    <row r="138" spans="1:7" x14ac:dyDescent="0.25">
      <c r="A138" t="str">
        <f>IF([3]Sheet1!A138="","",[3]Sheet1!A138)</f>
        <v>NESTLEIND</v>
      </c>
      <c r="B138" t="str">
        <f>IF([3]Sheet1!B138="","",[3]Sheet1!B138)</f>
        <v>NSE:NESTLEIND1!</v>
      </c>
      <c r="C138">
        <f>IF([3]Sheet1!C138="","",[3]Sheet1!C138)</f>
        <v>0</v>
      </c>
      <c r="D138">
        <f>IF([3]Sheet1!D138="","",[3]Sheet1!D138)</f>
        <v>0</v>
      </c>
      <c r="E138">
        <f>IF([3]Sheet1!E138="","",[3]Sheet1!E138)</f>
        <v>0</v>
      </c>
      <c r="F138" t="str">
        <f>IF([3]Sheet1!F138="","",[3]Sheet1!F138)</f>
        <v/>
      </c>
      <c r="G138" t="str">
        <f>IF([3]Sheet1!G138="","",[3]Sheet1!G138)</f>
        <v/>
      </c>
    </row>
    <row r="139" spans="1:7" x14ac:dyDescent="0.25">
      <c r="A139" t="str">
        <f>IF([3]Sheet1!A139="","",[3]Sheet1!A139)</f>
        <v>NMDC</v>
      </c>
      <c r="B139" t="str">
        <f>IF([3]Sheet1!B139="","",[3]Sheet1!B139)</f>
        <v>NSE:NMDC1!</v>
      </c>
      <c r="C139">
        <f>IF([3]Sheet1!C139="","",[3]Sheet1!C139)</f>
        <v>0</v>
      </c>
      <c r="D139">
        <f>IF([3]Sheet1!D139="","",[3]Sheet1!D139)</f>
        <v>0</v>
      </c>
      <c r="E139">
        <f>IF([3]Sheet1!E139="","",[3]Sheet1!E139)</f>
        <v>0</v>
      </c>
      <c r="F139" t="str">
        <f>IF([3]Sheet1!F139="","",[3]Sheet1!F139)</f>
        <v/>
      </c>
      <c r="G139" t="str">
        <f>IF([3]Sheet1!G139="","",[3]Sheet1!G139)</f>
        <v/>
      </c>
    </row>
    <row r="140" spans="1:7" x14ac:dyDescent="0.25">
      <c r="A140" t="str">
        <f>IF([3]Sheet1!A140="","",[3]Sheet1!A140)</f>
        <v>NTPC</v>
      </c>
      <c r="B140" t="str">
        <f>IF([3]Sheet1!B140="","",[3]Sheet1!B140)</f>
        <v>NSE:NTPC1!</v>
      </c>
      <c r="C140">
        <f>IF([3]Sheet1!C140="","",[3]Sheet1!C140)</f>
        <v>0</v>
      </c>
      <c r="D140">
        <f>IF([3]Sheet1!D140="","",[3]Sheet1!D140)</f>
        <v>0</v>
      </c>
      <c r="E140">
        <f>IF([3]Sheet1!E140="","",[3]Sheet1!E140)</f>
        <v>0</v>
      </c>
      <c r="F140" t="str">
        <f>IF([3]Sheet1!F140="","",[3]Sheet1!F140)</f>
        <v/>
      </c>
      <c r="G140" t="str">
        <f>IF([3]Sheet1!G140="","",[3]Sheet1!G140)</f>
        <v/>
      </c>
    </row>
    <row r="141" spans="1:7" x14ac:dyDescent="0.25">
      <c r="A141" t="str">
        <f>IF([3]Sheet1!A141="","",[3]Sheet1!A141)</f>
        <v>OBEROIRLTY</v>
      </c>
      <c r="B141" t="str">
        <f>IF([3]Sheet1!B141="","",[3]Sheet1!B141)</f>
        <v>NSE:OBEROIRLTY1!</v>
      </c>
      <c r="C141">
        <f>IF([3]Sheet1!C141="","",[3]Sheet1!C141)</f>
        <v>0</v>
      </c>
      <c r="D141">
        <f>IF([3]Sheet1!D141="","",[3]Sheet1!D141)</f>
        <v>0</v>
      </c>
      <c r="E141">
        <f>IF([3]Sheet1!E141="","",[3]Sheet1!E141)</f>
        <v>0</v>
      </c>
      <c r="F141" t="str">
        <f>IF([3]Sheet1!F141="","",[3]Sheet1!F141)</f>
        <v/>
      </c>
      <c r="G141" t="str">
        <f>IF([3]Sheet1!G141="","",[3]Sheet1!G141)</f>
        <v/>
      </c>
    </row>
    <row r="142" spans="1:7" x14ac:dyDescent="0.25">
      <c r="A142" t="str">
        <f>IF([3]Sheet1!A142="","",[3]Sheet1!A142)</f>
        <v>OFSS</v>
      </c>
      <c r="B142" t="str">
        <f>IF([3]Sheet1!B142="","",[3]Sheet1!B142)</f>
        <v>NSE:OFSS1!</v>
      </c>
      <c r="C142">
        <f>IF([3]Sheet1!C142="","",[3]Sheet1!C142)</f>
        <v>0</v>
      </c>
      <c r="D142">
        <f>IF([3]Sheet1!D142="","",[3]Sheet1!D142)</f>
        <v>0</v>
      </c>
      <c r="E142">
        <f>IF([3]Sheet1!E142="","",[3]Sheet1!E142)</f>
        <v>0</v>
      </c>
      <c r="F142" t="str">
        <f>IF([3]Sheet1!F142="","",[3]Sheet1!F142)</f>
        <v/>
      </c>
      <c r="G142" t="str">
        <f>IF([3]Sheet1!G142="","",[3]Sheet1!G142)</f>
        <v/>
      </c>
    </row>
    <row r="143" spans="1:7" x14ac:dyDescent="0.25">
      <c r="A143" t="str">
        <f>IF([3]Sheet1!A143="","",[3]Sheet1!A143)</f>
        <v>ONGC</v>
      </c>
      <c r="B143" t="str">
        <f>IF([3]Sheet1!B143="","",[3]Sheet1!B143)</f>
        <v>NSE:ONGC1!</v>
      </c>
      <c r="C143">
        <f>IF([3]Sheet1!C143="","",[3]Sheet1!C143)</f>
        <v>0</v>
      </c>
      <c r="D143">
        <f>IF([3]Sheet1!D143="","",[3]Sheet1!D143)</f>
        <v>0</v>
      </c>
      <c r="E143">
        <f>IF([3]Sheet1!E143="","",[3]Sheet1!E143)</f>
        <v>0</v>
      </c>
      <c r="F143" t="str">
        <f>IF([3]Sheet1!F143="","",[3]Sheet1!F143)</f>
        <v/>
      </c>
      <c r="G143" t="str">
        <f>IF([3]Sheet1!G143="","",[3]Sheet1!G143)</f>
        <v/>
      </c>
    </row>
    <row r="144" spans="1:7" x14ac:dyDescent="0.25">
      <c r="A144" t="str">
        <f>IF([3]Sheet1!A144="","",[3]Sheet1!A144)</f>
        <v>PAGEIND</v>
      </c>
      <c r="B144" t="str">
        <f>IF([3]Sheet1!B144="","",[3]Sheet1!B144)</f>
        <v>NSE:PAGEIND1!</v>
      </c>
      <c r="C144">
        <f>IF([3]Sheet1!C144="","",[3]Sheet1!C144)</f>
        <v>0</v>
      </c>
      <c r="D144">
        <f>IF([3]Sheet1!D144="","",[3]Sheet1!D144)</f>
        <v>0</v>
      </c>
      <c r="E144">
        <f>IF([3]Sheet1!E144="","",[3]Sheet1!E144)</f>
        <v>0</v>
      </c>
      <c r="F144" t="str">
        <f>IF([3]Sheet1!F144="","",[3]Sheet1!F144)</f>
        <v/>
      </c>
      <c r="G144" t="str">
        <f>IF([3]Sheet1!G144="","",[3]Sheet1!G144)</f>
        <v/>
      </c>
    </row>
    <row r="145" spans="1:7" x14ac:dyDescent="0.25">
      <c r="A145" t="str">
        <f>IF([3]Sheet1!A145="","",[3]Sheet1!A145)</f>
        <v>PEL</v>
      </c>
      <c r="B145" t="str">
        <f>IF([3]Sheet1!B145="","",[3]Sheet1!B145)</f>
        <v>NSE:PEL1!</v>
      </c>
      <c r="C145">
        <f>IF([3]Sheet1!C145="","",[3]Sheet1!C145)</f>
        <v>0</v>
      </c>
      <c r="D145">
        <f>IF([3]Sheet1!D145="","",[3]Sheet1!D145)</f>
        <v>0</v>
      </c>
      <c r="E145">
        <f>IF([3]Sheet1!E145="","",[3]Sheet1!E145)</f>
        <v>0</v>
      </c>
      <c r="F145" t="str">
        <f>IF([3]Sheet1!F145="","",[3]Sheet1!F145)</f>
        <v/>
      </c>
      <c r="G145" t="str">
        <f>IF([3]Sheet1!G145="","",[3]Sheet1!G145)</f>
        <v/>
      </c>
    </row>
    <row r="146" spans="1:7" x14ac:dyDescent="0.25">
      <c r="A146" t="str">
        <f>IF([3]Sheet1!A146="","",[3]Sheet1!A146)</f>
        <v>PERSISTENT</v>
      </c>
      <c r="B146" t="str">
        <f>IF([3]Sheet1!B146="","",[3]Sheet1!B146)</f>
        <v>NSE:PERSISTENT1!</v>
      </c>
      <c r="C146">
        <f>IF([3]Sheet1!C146="","",[3]Sheet1!C146)</f>
        <v>0</v>
      </c>
      <c r="D146">
        <f>IF([3]Sheet1!D146="","",[3]Sheet1!D146)</f>
        <v>0</v>
      </c>
      <c r="E146">
        <f>IF([3]Sheet1!E146="","",[3]Sheet1!E146)</f>
        <v>0</v>
      </c>
      <c r="F146" t="str">
        <f>IF([3]Sheet1!F146="","",[3]Sheet1!F146)</f>
        <v/>
      </c>
      <c r="G146" t="str">
        <f>IF([3]Sheet1!G146="","",[3]Sheet1!G146)</f>
        <v/>
      </c>
    </row>
    <row r="147" spans="1:7" x14ac:dyDescent="0.25">
      <c r="A147" t="str">
        <f>IF([3]Sheet1!A147="","",[3]Sheet1!A147)</f>
        <v>PETRONET</v>
      </c>
      <c r="B147" t="str">
        <f>IF([3]Sheet1!B147="","",[3]Sheet1!B147)</f>
        <v>NSE:PETRONET1!</v>
      </c>
      <c r="C147">
        <f>IF([3]Sheet1!C147="","",[3]Sheet1!C147)</f>
        <v>0</v>
      </c>
      <c r="D147">
        <f>IF([3]Sheet1!D147="","",[3]Sheet1!D147)</f>
        <v>0</v>
      </c>
      <c r="E147">
        <f>IF([3]Sheet1!E147="","",[3]Sheet1!E147)</f>
        <v>0</v>
      </c>
      <c r="F147" t="str">
        <f>IF([3]Sheet1!F147="","",[3]Sheet1!F147)</f>
        <v/>
      </c>
      <c r="G147" t="str">
        <f>IF([3]Sheet1!G147="","",[3]Sheet1!G147)</f>
        <v/>
      </c>
    </row>
    <row r="148" spans="1:7" x14ac:dyDescent="0.25">
      <c r="A148" t="str">
        <f>IF([3]Sheet1!A148="","",[3]Sheet1!A148)</f>
        <v>PFC</v>
      </c>
      <c r="B148" t="str">
        <f>IF([3]Sheet1!B148="","",[3]Sheet1!B148)</f>
        <v>NSE:PFC1!</v>
      </c>
      <c r="C148">
        <f>IF([3]Sheet1!C148="","",[3]Sheet1!C148)</f>
        <v>0</v>
      </c>
      <c r="D148">
        <f>IF([3]Sheet1!D148="","",[3]Sheet1!D148)</f>
        <v>0</v>
      </c>
      <c r="E148">
        <f>IF([3]Sheet1!E148="","",[3]Sheet1!E148)</f>
        <v>0</v>
      </c>
      <c r="F148" t="str">
        <f>IF([3]Sheet1!F148="","",[3]Sheet1!F148)</f>
        <v/>
      </c>
      <c r="G148" t="str">
        <f>IF([3]Sheet1!G148="","",[3]Sheet1!G148)</f>
        <v/>
      </c>
    </row>
    <row r="149" spans="1:7" x14ac:dyDescent="0.25">
      <c r="A149" t="str">
        <f>IF([3]Sheet1!A149="","",[3]Sheet1!A149)</f>
        <v>PIDILITIND</v>
      </c>
      <c r="B149" t="str">
        <f>IF([3]Sheet1!B149="","",[3]Sheet1!B149)</f>
        <v>NSE:PIDILITIND1!</v>
      </c>
      <c r="C149">
        <f>IF([3]Sheet1!C149="","",[3]Sheet1!C149)</f>
        <v>0</v>
      </c>
      <c r="D149">
        <f>IF([3]Sheet1!D149="","",[3]Sheet1!D149)</f>
        <v>0</v>
      </c>
      <c r="E149">
        <f>IF([3]Sheet1!E149="","",[3]Sheet1!E149)</f>
        <v>0</v>
      </c>
      <c r="F149" t="str">
        <f>IF([3]Sheet1!F149="","",[3]Sheet1!F149)</f>
        <v/>
      </c>
      <c r="G149" t="str">
        <f>IF([3]Sheet1!G149="","",[3]Sheet1!G149)</f>
        <v/>
      </c>
    </row>
    <row r="150" spans="1:7" x14ac:dyDescent="0.25">
      <c r="A150" t="str">
        <f>IF([3]Sheet1!A150="","",[3]Sheet1!A150)</f>
        <v>PIIND</v>
      </c>
      <c r="B150" t="str">
        <f>IF([3]Sheet1!B150="","",[3]Sheet1!B150)</f>
        <v>NSE:PIIND1!</v>
      </c>
      <c r="C150">
        <f>IF([3]Sheet1!C150="","",[3]Sheet1!C150)</f>
        <v>0</v>
      </c>
      <c r="D150">
        <f>IF([3]Sheet1!D150="","",[3]Sheet1!D150)</f>
        <v>0</v>
      </c>
      <c r="E150">
        <f>IF([3]Sheet1!E150="","",[3]Sheet1!E150)</f>
        <v>0</v>
      </c>
      <c r="F150" t="str">
        <f>IF([3]Sheet1!F150="","",[3]Sheet1!F150)</f>
        <v/>
      </c>
      <c r="G150" t="str">
        <f>IF([3]Sheet1!G150="","",[3]Sheet1!G150)</f>
        <v/>
      </c>
    </row>
    <row r="151" spans="1:7" x14ac:dyDescent="0.25">
      <c r="A151" t="str">
        <f>IF([3]Sheet1!A151="","",[3]Sheet1!A151)</f>
        <v>PNB</v>
      </c>
      <c r="B151" t="str">
        <f>IF([3]Sheet1!B151="","",[3]Sheet1!B151)</f>
        <v>NSE:PNB1!</v>
      </c>
      <c r="C151">
        <f>IF([3]Sheet1!C151="","",[3]Sheet1!C151)</f>
        <v>0</v>
      </c>
      <c r="D151">
        <f>IF([3]Sheet1!D151="","",[3]Sheet1!D151)</f>
        <v>0</v>
      </c>
      <c r="E151">
        <f>IF([3]Sheet1!E151="","",[3]Sheet1!E151)</f>
        <v>0</v>
      </c>
      <c r="F151" t="str">
        <f>IF([3]Sheet1!F151="","",[3]Sheet1!F151)</f>
        <v/>
      </c>
      <c r="G151" t="str">
        <f>IF([3]Sheet1!G151="","",[3]Sheet1!G151)</f>
        <v/>
      </c>
    </row>
    <row r="152" spans="1:7" x14ac:dyDescent="0.25">
      <c r="A152" t="str">
        <f>IF([3]Sheet1!A152="","",[3]Sheet1!A152)</f>
        <v>POLYCAB</v>
      </c>
      <c r="B152" t="str">
        <f>IF([3]Sheet1!B152="","",[3]Sheet1!B152)</f>
        <v>NSE:POLYCAB1!</v>
      </c>
      <c r="C152">
        <f>IF([3]Sheet1!C152="","",[3]Sheet1!C152)</f>
        <v>0</v>
      </c>
      <c r="D152">
        <f>IF([3]Sheet1!D152="","",[3]Sheet1!D152)</f>
        <v>0</v>
      </c>
      <c r="E152">
        <f>IF([3]Sheet1!E152="","",[3]Sheet1!E152)</f>
        <v>0</v>
      </c>
      <c r="F152" t="str">
        <f>IF([3]Sheet1!F152="","",[3]Sheet1!F152)</f>
        <v/>
      </c>
      <c r="G152" t="str">
        <f>IF([3]Sheet1!G152="","",[3]Sheet1!G152)</f>
        <v/>
      </c>
    </row>
    <row r="153" spans="1:7" x14ac:dyDescent="0.25">
      <c r="A153" t="str">
        <f>IF([3]Sheet1!A153="","",[3]Sheet1!A153)</f>
        <v>POWERGRID</v>
      </c>
      <c r="B153" t="str">
        <f>IF([3]Sheet1!B153="","",[3]Sheet1!B153)</f>
        <v>NSE:POWERGRID1!</v>
      </c>
      <c r="C153">
        <f>IF([3]Sheet1!C153="","",[3]Sheet1!C153)</f>
        <v>0</v>
      </c>
      <c r="D153">
        <f>IF([3]Sheet1!D153="","",[3]Sheet1!D153)</f>
        <v>0</v>
      </c>
      <c r="E153">
        <f>IF([3]Sheet1!E153="","",[3]Sheet1!E153)</f>
        <v>0</v>
      </c>
      <c r="F153" t="str">
        <f>IF([3]Sheet1!F153="","",[3]Sheet1!F153)</f>
        <v/>
      </c>
      <c r="G153" t="str">
        <f>IF([3]Sheet1!G153="","",[3]Sheet1!G153)</f>
        <v/>
      </c>
    </row>
    <row r="154" spans="1:7" x14ac:dyDescent="0.25">
      <c r="A154" t="str">
        <f>IF([3]Sheet1!A154="","",[3]Sheet1!A154)</f>
        <v>PVRINOX</v>
      </c>
      <c r="B154" t="str">
        <f>IF([3]Sheet1!B154="","",[3]Sheet1!B154)</f>
        <v>NSE:PVRINOX1!</v>
      </c>
      <c r="C154">
        <f>IF([3]Sheet1!C154="","",[3]Sheet1!C154)</f>
        <v>0</v>
      </c>
      <c r="D154">
        <f>IF([3]Sheet1!D154="","",[3]Sheet1!D154)</f>
        <v>0</v>
      </c>
      <c r="E154">
        <f>IF([3]Sheet1!E154="","",[3]Sheet1!E154)</f>
        <v>0</v>
      </c>
      <c r="F154" t="str">
        <f>IF([3]Sheet1!F154="","",[3]Sheet1!F154)</f>
        <v/>
      </c>
      <c r="G154" t="str">
        <f>IF([3]Sheet1!G154="","",[3]Sheet1!G154)</f>
        <v/>
      </c>
    </row>
    <row r="155" spans="1:7" x14ac:dyDescent="0.25">
      <c r="A155" t="str">
        <f>IF([3]Sheet1!A155="","",[3]Sheet1!A155)</f>
        <v>RAMCOCEM</v>
      </c>
      <c r="B155" t="str">
        <f>IF([3]Sheet1!B155="","",[3]Sheet1!B155)</f>
        <v>NSE:RAMCOCEM1!</v>
      </c>
      <c r="C155">
        <f>IF([3]Sheet1!C155="","",[3]Sheet1!C155)</f>
        <v>0</v>
      </c>
      <c r="D155">
        <f>IF([3]Sheet1!D155="","",[3]Sheet1!D155)</f>
        <v>0</v>
      </c>
      <c r="E155">
        <f>IF([3]Sheet1!E155="","",[3]Sheet1!E155)</f>
        <v>0</v>
      </c>
      <c r="F155" t="str">
        <f>IF([3]Sheet1!F155="","",[3]Sheet1!F155)</f>
        <v/>
      </c>
      <c r="G155" t="str">
        <f>IF([3]Sheet1!G155="","",[3]Sheet1!G155)</f>
        <v/>
      </c>
    </row>
    <row r="156" spans="1:7" x14ac:dyDescent="0.25">
      <c r="A156" t="str">
        <f>IF([3]Sheet1!A156="","",[3]Sheet1!A156)</f>
        <v>RBLBANK</v>
      </c>
      <c r="B156" t="str">
        <f>IF([3]Sheet1!B156="","",[3]Sheet1!B156)</f>
        <v>NSE:RBLBANK1!</v>
      </c>
      <c r="C156">
        <f>IF([3]Sheet1!C156="","",[3]Sheet1!C156)</f>
        <v>0</v>
      </c>
      <c r="D156">
        <f>IF([3]Sheet1!D156="","",[3]Sheet1!D156)</f>
        <v>0</v>
      </c>
      <c r="E156">
        <f>IF([3]Sheet1!E156="","",[3]Sheet1!E156)</f>
        <v>0</v>
      </c>
      <c r="F156" t="str">
        <f>IF([3]Sheet1!F156="","",[3]Sheet1!F156)</f>
        <v/>
      </c>
      <c r="G156" t="str">
        <f>IF([3]Sheet1!G156="","",[3]Sheet1!G156)</f>
        <v/>
      </c>
    </row>
    <row r="157" spans="1:7" x14ac:dyDescent="0.25">
      <c r="A157" t="str">
        <f>IF([3]Sheet1!A157="","",[3]Sheet1!A157)</f>
        <v>RECLTD</v>
      </c>
      <c r="B157" t="str">
        <f>IF([3]Sheet1!B157="","",[3]Sheet1!B157)</f>
        <v>NSE:RECLTD1!</v>
      </c>
      <c r="C157">
        <f>IF([3]Sheet1!C157="","",[3]Sheet1!C157)</f>
        <v>0</v>
      </c>
      <c r="D157">
        <f>IF([3]Sheet1!D157="","",[3]Sheet1!D157)</f>
        <v>0</v>
      </c>
      <c r="E157">
        <f>IF([3]Sheet1!E157="","",[3]Sheet1!E157)</f>
        <v>0</v>
      </c>
      <c r="F157" t="str">
        <f>IF([3]Sheet1!F157="","",[3]Sheet1!F157)</f>
        <v/>
      </c>
      <c r="G157" t="str">
        <f>IF([3]Sheet1!G157="","",[3]Sheet1!G157)</f>
        <v/>
      </c>
    </row>
    <row r="158" spans="1:7" x14ac:dyDescent="0.25">
      <c r="A158" t="str">
        <f>IF([3]Sheet1!A158="","",[3]Sheet1!A158)</f>
        <v>RELIANCE</v>
      </c>
      <c r="B158" t="str">
        <f>IF([3]Sheet1!B158="","",[3]Sheet1!B158)</f>
        <v>NSE:RELIANCE1!</v>
      </c>
      <c r="C158">
        <f>IF([3]Sheet1!C158="","",[3]Sheet1!C158)</f>
        <v>0</v>
      </c>
      <c r="D158">
        <f>IF([3]Sheet1!D158="","",[3]Sheet1!D158)</f>
        <v>0</v>
      </c>
      <c r="E158">
        <f>IF([3]Sheet1!E158="","",[3]Sheet1!E158)</f>
        <v>0</v>
      </c>
      <c r="F158" t="str">
        <f>IF([3]Sheet1!F158="","",[3]Sheet1!F158)</f>
        <v/>
      </c>
      <c r="G158" t="str">
        <f>IF([3]Sheet1!G158="","",[3]Sheet1!G158)</f>
        <v/>
      </c>
    </row>
    <row r="159" spans="1:7" x14ac:dyDescent="0.25">
      <c r="A159" t="str">
        <f>IF([3]Sheet1!A159="","",[3]Sheet1!A159)</f>
        <v>SAIL</v>
      </c>
      <c r="B159" t="str">
        <f>IF([3]Sheet1!B159="","",[3]Sheet1!B159)</f>
        <v>NSE:SAIL1!</v>
      </c>
      <c r="C159">
        <f>IF([3]Sheet1!C159="","",[3]Sheet1!C159)</f>
        <v>0</v>
      </c>
      <c r="D159">
        <f>IF([3]Sheet1!D159="","",[3]Sheet1!D159)</f>
        <v>0</v>
      </c>
      <c r="E159">
        <f>IF([3]Sheet1!E159="","",[3]Sheet1!E159)</f>
        <v>0</v>
      </c>
      <c r="F159" t="str">
        <f>IF([3]Sheet1!F159="","",[3]Sheet1!F159)</f>
        <v/>
      </c>
      <c r="G159" t="str">
        <f>IF([3]Sheet1!G159="","",[3]Sheet1!G159)</f>
        <v/>
      </c>
    </row>
    <row r="160" spans="1:7" x14ac:dyDescent="0.25">
      <c r="A160" t="str">
        <f>IF([3]Sheet1!A160="","",[3]Sheet1!A160)</f>
        <v>SBICARD</v>
      </c>
      <c r="B160" t="str">
        <f>IF([3]Sheet1!B160="","",[3]Sheet1!B160)</f>
        <v>NSE:SBICARD1!</v>
      </c>
      <c r="C160">
        <f>IF([3]Sheet1!C160="","",[3]Sheet1!C160)</f>
        <v>0</v>
      </c>
      <c r="D160">
        <f>IF([3]Sheet1!D160="","",[3]Sheet1!D160)</f>
        <v>0</v>
      </c>
      <c r="E160">
        <f>IF([3]Sheet1!E160="","",[3]Sheet1!E160)</f>
        <v>0</v>
      </c>
      <c r="F160" t="str">
        <f>IF([3]Sheet1!F160="","",[3]Sheet1!F160)</f>
        <v/>
      </c>
      <c r="G160" t="str">
        <f>IF([3]Sheet1!G160="","",[3]Sheet1!G160)</f>
        <v/>
      </c>
    </row>
    <row r="161" spans="1:7" x14ac:dyDescent="0.25">
      <c r="A161" t="str">
        <f>IF([3]Sheet1!A161="","",[3]Sheet1!A161)</f>
        <v>SBILIFE</v>
      </c>
      <c r="B161" t="str">
        <f>IF([3]Sheet1!B161="","",[3]Sheet1!B161)</f>
        <v>NSE:SBILIFE1!</v>
      </c>
      <c r="C161">
        <f>IF([3]Sheet1!C161="","",[3]Sheet1!C161)</f>
        <v>0</v>
      </c>
      <c r="D161">
        <f>IF([3]Sheet1!D161="","",[3]Sheet1!D161)</f>
        <v>0</v>
      </c>
      <c r="E161">
        <f>IF([3]Sheet1!E161="","",[3]Sheet1!E161)</f>
        <v>0</v>
      </c>
      <c r="F161" t="str">
        <f>IF([3]Sheet1!F161="","",[3]Sheet1!F161)</f>
        <v/>
      </c>
      <c r="G161" t="str">
        <f>IF([3]Sheet1!G161="","",[3]Sheet1!G161)</f>
        <v/>
      </c>
    </row>
    <row r="162" spans="1:7" x14ac:dyDescent="0.25">
      <c r="A162" t="str">
        <f>IF([3]Sheet1!A162="","",[3]Sheet1!A162)</f>
        <v>SBIN</v>
      </c>
      <c r="B162" t="str">
        <f>IF([3]Sheet1!B162="","",[3]Sheet1!B162)</f>
        <v>NSE:SBIN1!</v>
      </c>
      <c r="C162">
        <f>IF([3]Sheet1!C162="","",[3]Sheet1!C162)</f>
        <v>0</v>
      </c>
      <c r="D162">
        <f>IF([3]Sheet1!D162="","",[3]Sheet1!D162)</f>
        <v>0</v>
      </c>
      <c r="E162">
        <f>IF([3]Sheet1!E162="","",[3]Sheet1!E162)</f>
        <v>0</v>
      </c>
      <c r="F162" t="str">
        <f>IF([3]Sheet1!F162="","",[3]Sheet1!F162)</f>
        <v/>
      </c>
      <c r="G162" t="str">
        <f>IF([3]Sheet1!G162="","",[3]Sheet1!G162)</f>
        <v/>
      </c>
    </row>
    <row r="163" spans="1:7" x14ac:dyDescent="0.25">
      <c r="A163" t="str">
        <f>IF([3]Sheet1!A163="","",[3]Sheet1!A163)</f>
        <v>SHREECEM</v>
      </c>
      <c r="B163" t="str">
        <f>IF([3]Sheet1!B163="","",[3]Sheet1!B163)</f>
        <v>NSE:SHREECEM1!</v>
      </c>
      <c r="C163">
        <f>IF([3]Sheet1!C163="","",[3]Sheet1!C163)</f>
        <v>0</v>
      </c>
      <c r="D163">
        <f>IF([3]Sheet1!D163="","",[3]Sheet1!D163)</f>
        <v>0</v>
      </c>
      <c r="E163">
        <f>IF([3]Sheet1!E163="","",[3]Sheet1!E163)</f>
        <v>0</v>
      </c>
      <c r="F163" t="str">
        <f>IF([3]Sheet1!F163="","",[3]Sheet1!F163)</f>
        <v/>
      </c>
      <c r="G163" t="str">
        <f>IF([3]Sheet1!G163="","",[3]Sheet1!G163)</f>
        <v/>
      </c>
    </row>
    <row r="164" spans="1:7" x14ac:dyDescent="0.25">
      <c r="A164" t="str">
        <f>IF([3]Sheet1!A164="","",[3]Sheet1!A164)</f>
        <v>SHRIRAMFIN</v>
      </c>
      <c r="B164" t="str">
        <f>IF([3]Sheet1!B164="","",[3]Sheet1!B164)</f>
        <v>NSE:SHRIRAMFIN1!</v>
      </c>
      <c r="C164">
        <f>IF([3]Sheet1!C164="","",[3]Sheet1!C164)</f>
        <v>0</v>
      </c>
      <c r="D164">
        <f>IF([3]Sheet1!D164="","",[3]Sheet1!D164)</f>
        <v>0</v>
      </c>
      <c r="E164">
        <f>IF([3]Sheet1!E164="","",[3]Sheet1!E164)</f>
        <v>0</v>
      </c>
      <c r="F164" t="str">
        <f>IF([3]Sheet1!F164="","",[3]Sheet1!F164)</f>
        <v/>
      </c>
      <c r="G164" t="str">
        <f>IF([3]Sheet1!G164="","",[3]Sheet1!G164)</f>
        <v/>
      </c>
    </row>
    <row r="165" spans="1:7" x14ac:dyDescent="0.25">
      <c r="A165" t="str">
        <f>IF([3]Sheet1!A165="","",[3]Sheet1!A165)</f>
        <v>SIEMENS</v>
      </c>
      <c r="B165" t="str">
        <f>IF([3]Sheet1!B165="","",[3]Sheet1!B165)</f>
        <v>NSE:SIEMENS1!</v>
      </c>
      <c r="C165">
        <f>IF([3]Sheet1!C165="","",[3]Sheet1!C165)</f>
        <v>0</v>
      </c>
      <c r="D165">
        <f>IF([3]Sheet1!D165="","",[3]Sheet1!D165)</f>
        <v>0</v>
      </c>
      <c r="E165">
        <f>IF([3]Sheet1!E165="","",[3]Sheet1!E165)</f>
        <v>0</v>
      </c>
      <c r="F165" t="str">
        <f>IF([3]Sheet1!F165="","",[3]Sheet1!F165)</f>
        <v/>
      </c>
      <c r="G165" t="str">
        <f>IF([3]Sheet1!G165="","",[3]Sheet1!G165)</f>
        <v/>
      </c>
    </row>
    <row r="166" spans="1:7" x14ac:dyDescent="0.25">
      <c r="A166" t="str">
        <f>IF([3]Sheet1!A166="","",[3]Sheet1!A166)</f>
        <v>SRF</v>
      </c>
      <c r="B166" t="str">
        <f>IF([3]Sheet1!B166="","",[3]Sheet1!B166)</f>
        <v>NSE:SRF1!</v>
      </c>
      <c r="C166">
        <f>IF([3]Sheet1!C166="","",[3]Sheet1!C166)</f>
        <v>0</v>
      </c>
      <c r="D166">
        <f>IF([3]Sheet1!D166="","",[3]Sheet1!D166)</f>
        <v>0</v>
      </c>
      <c r="E166">
        <f>IF([3]Sheet1!E166="","",[3]Sheet1!E166)</f>
        <v>0</v>
      </c>
      <c r="F166" t="str">
        <f>IF([3]Sheet1!F166="","",[3]Sheet1!F166)</f>
        <v/>
      </c>
      <c r="G166" t="str">
        <f>IF([3]Sheet1!G166="","",[3]Sheet1!G166)</f>
        <v/>
      </c>
    </row>
    <row r="167" spans="1:7" x14ac:dyDescent="0.25">
      <c r="A167" t="str">
        <f>IF([3]Sheet1!A167="","",[3]Sheet1!A167)</f>
        <v>SUNPHARMA</v>
      </c>
      <c r="B167" t="str">
        <f>IF([3]Sheet1!B167="","",[3]Sheet1!B167)</f>
        <v>NSE:SUNPHARMA1!</v>
      </c>
      <c r="C167">
        <f>IF([3]Sheet1!C167="","",[3]Sheet1!C167)</f>
        <v>0</v>
      </c>
      <c r="D167">
        <f>IF([3]Sheet1!D167="","",[3]Sheet1!D167)</f>
        <v>0</v>
      </c>
      <c r="E167">
        <f>IF([3]Sheet1!E167="","",[3]Sheet1!E167)</f>
        <v>0</v>
      </c>
      <c r="F167" t="str">
        <f>IF([3]Sheet1!F167="","",[3]Sheet1!F167)</f>
        <v/>
      </c>
      <c r="G167" t="str">
        <f>IF([3]Sheet1!G167="","",[3]Sheet1!G167)</f>
        <v/>
      </c>
    </row>
    <row r="168" spans="1:7" x14ac:dyDescent="0.25">
      <c r="A168" t="str">
        <f>IF([3]Sheet1!A168="","",[3]Sheet1!A168)</f>
        <v>SUNTV</v>
      </c>
      <c r="B168" t="str">
        <f>IF([3]Sheet1!B168="","",[3]Sheet1!B168)</f>
        <v>NSE:SUNTV1!</v>
      </c>
      <c r="C168">
        <f>IF([3]Sheet1!C168="","",[3]Sheet1!C168)</f>
        <v>0</v>
      </c>
      <c r="D168">
        <f>IF([3]Sheet1!D168="","",[3]Sheet1!D168)</f>
        <v>0</v>
      </c>
      <c r="E168">
        <f>IF([3]Sheet1!E168="","",[3]Sheet1!E168)</f>
        <v>0</v>
      </c>
      <c r="F168" t="str">
        <f>IF([3]Sheet1!F168="","",[3]Sheet1!F168)</f>
        <v/>
      </c>
      <c r="G168" t="str">
        <f>IF([3]Sheet1!G168="","",[3]Sheet1!G168)</f>
        <v/>
      </c>
    </row>
    <row r="169" spans="1:7" x14ac:dyDescent="0.25">
      <c r="A169" t="str">
        <f>IF([3]Sheet1!A169="","",[3]Sheet1!A169)</f>
        <v>SYNGENE</v>
      </c>
      <c r="B169" t="str">
        <f>IF([3]Sheet1!B169="","",[3]Sheet1!B169)</f>
        <v>NSE:SYNGENE1!</v>
      </c>
      <c r="C169">
        <f>IF([3]Sheet1!C169="","",[3]Sheet1!C169)</f>
        <v>0</v>
      </c>
      <c r="D169">
        <f>IF([3]Sheet1!D169="","",[3]Sheet1!D169)</f>
        <v>0</v>
      </c>
      <c r="E169">
        <f>IF([3]Sheet1!E169="","",[3]Sheet1!E169)</f>
        <v>0</v>
      </c>
      <c r="F169" t="str">
        <f>IF([3]Sheet1!F169="","",[3]Sheet1!F169)</f>
        <v/>
      </c>
      <c r="G169" t="str">
        <f>IF([3]Sheet1!G169="","",[3]Sheet1!G169)</f>
        <v/>
      </c>
    </row>
    <row r="170" spans="1:7" x14ac:dyDescent="0.25">
      <c r="A170" t="str">
        <f>IF([3]Sheet1!A170="","",[3]Sheet1!A170)</f>
        <v>TATACHEM</v>
      </c>
      <c r="B170" t="str">
        <f>IF([3]Sheet1!B170="","",[3]Sheet1!B170)</f>
        <v>NSE:TATACHEM1!</v>
      </c>
      <c r="C170">
        <f>IF([3]Sheet1!C170="","",[3]Sheet1!C170)</f>
        <v>0</v>
      </c>
      <c r="D170">
        <f>IF([3]Sheet1!D170="","",[3]Sheet1!D170)</f>
        <v>0</v>
      </c>
      <c r="E170">
        <f>IF([3]Sheet1!E170="","",[3]Sheet1!E170)</f>
        <v>0</v>
      </c>
      <c r="F170" t="str">
        <f>IF([3]Sheet1!F170="","",[3]Sheet1!F170)</f>
        <v/>
      </c>
      <c r="G170" t="str">
        <f>IF([3]Sheet1!G170="","",[3]Sheet1!G170)</f>
        <v/>
      </c>
    </row>
    <row r="171" spans="1:7" x14ac:dyDescent="0.25">
      <c r="A171" t="str">
        <f>IF([3]Sheet1!A171="","",[3]Sheet1!A171)</f>
        <v>TATACOMM</v>
      </c>
      <c r="B171" t="str">
        <f>IF([3]Sheet1!B171="","",[3]Sheet1!B171)</f>
        <v>NSE:TATACOMM1!</v>
      </c>
      <c r="C171">
        <f>IF([3]Sheet1!C171="","",[3]Sheet1!C171)</f>
        <v>0</v>
      </c>
      <c r="D171">
        <f>IF([3]Sheet1!D171="","",[3]Sheet1!D171)</f>
        <v>0</v>
      </c>
      <c r="E171">
        <f>IF([3]Sheet1!E171="","",[3]Sheet1!E171)</f>
        <v>0</v>
      </c>
      <c r="F171" t="str">
        <f>IF([3]Sheet1!F171="","",[3]Sheet1!F171)</f>
        <v/>
      </c>
      <c r="G171" t="str">
        <f>IF([3]Sheet1!G171="","",[3]Sheet1!G171)</f>
        <v/>
      </c>
    </row>
    <row r="172" spans="1:7" x14ac:dyDescent="0.25">
      <c r="A172" t="str">
        <f>IF([3]Sheet1!A172="","",[3]Sheet1!A172)</f>
        <v>TATACONSUM</v>
      </c>
      <c r="B172" t="str">
        <f>IF([3]Sheet1!B172="","",[3]Sheet1!B172)</f>
        <v>NSE:TATACONSUM1!</v>
      </c>
      <c r="C172">
        <f>IF([3]Sheet1!C172="","",[3]Sheet1!C172)</f>
        <v>0</v>
      </c>
      <c r="D172">
        <f>IF([3]Sheet1!D172="","",[3]Sheet1!D172)</f>
        <v>0</v>
      </c>
      <c r="E172">
        <f>IF([3]Sheet1!E172="","",[3]Sheet1!E172)</f>
        <v>0</v>
      </c>
      <c r="F172" t="str">
        <f>IF([3]Sheet1!F172="","",[3]Sheet1!F172)</f>
        <v/>
      </c>
      <c r="G172" t="str">
        <f>IF([3]Sheet1!G172="","",[3]Sheet1!G172)</f>
        <v/>
      </c>
    </row>
    <row r="173" spans="1:7" x14ac:dyDescent="0.25">
      <c r="A173" t="str">
        <f>IF([3]Sheet1!A173="","",[3]Sheet1!A173)</f>
        <v>TATAMOTORS</v>
      </c>
      <c r="B173" t="str">
        <f>IF([3]Sheet1!B173="","",[3]Sheet1!B173)</f>
        <v>NSE:TATAMOTORS1!</v>
      </c>
      <c r="C173">
        <f>IF([3]Sheet1!C173="","",[3]Sheet1!C173)</f>
        <v>0</v>
      </c>
      <c r="D173">
        <f>IF([3]Sheet1!D173="","",[3]Sheet1!D173)</f>
        <v>0</v>
      </c>
      <c r="E173">
        <f>IF([3]Sheet1!E173="","",[3]Sheet1!E173)</f>
        <v>0</v>
      </c>
      <c r="F173" t="str">
        <f>IF([3]Sheet1!F173="","",[3]Sheet1!F173)</f>
        <v/>
      </c>
      <c r="G173" t="str">
        <f>IF([3]Sheet1!G173="","",[3]Sheet1!G173)</f>
        <v/>
      </c>
    </row>
    <row r="174" spans="1:7" x14ac:dyDescent="0.25">
      <c r="A174" t="str">
        <f>IF([3]Sheet1!A174="","",[3]Sheet1!A174)</f>
        <v>TATAPOWER</v>
      </c>
      <c r="B174" t="str">
        <f>IF([3]Sheet1!B174="","",[3]Sheet1!B174)</f>
        <v>NSE:TATAPOWER1!</v>
      </c>
      <c r="C174">
        <f>IF([3]Sheet1!C174="","",[3]Sheet1!C174)</f>
        <v>0</v>
      </c>
      <c r="D174">
        <f>IF([3]Sheet1!D174="","",[3]Sheet1!D174)</f>
        <v>0</v>
      </c>
      <c r="E174">
        <f>IF([3]Sheet1!E174="","",[3]Sheet1!E174)</f>
        <v>0</v>
      </c>
      <c r="F174" t="str">
        <f>IF([3]Sheet1!F174="","",[3]Sheet1!F174)</f>
        <v/>
      </c>
      <c r="G174" t="str">
        <f>IF([3]Sheet1!G174="","",[3]Sheet1!G174)</f>
        <v/>
      </c>
    </row>
    <row r="175" spans="1:7" x14ac:dyDescent="0.25">
      <c r="A175" t="str">
        <f>IF([3]Sheet1!A175="","",[3]Sheet1!A175)</f>
        <v>TATASTEEL</v>
      </c>
      <c r="B175" t="str">
        <f>IF([3]Sheet1!B175="","",[3]Sheet1!B175)</f>
        <v>NSE:TATASTEEL1!</v>
      </c>
      <c r="C175">
        <f>IF([3]Sheet1!C175="","",[3]Sheet1!C175)</f>
        <v>0</v>
      </c>
      <c r="D175">
        <f>IF([3]Sheet1!D175="","",[3]Sheet1!D175)</f>
        <v>0</v>
      </c>
      <c r="E175">
        <f>IF([3]Sheet1!E175="","",[3]Sheet1!E175)</f>
        <v>0</v>
      </c>
      <c r="F175" t="str">
        <f>IF([3]Sheet1!F175="","",[3]Sheet1!F175)</f>
        <v/>
      </c>
      <c r="G175" t="str">
        <f>IF([3]Sheet1!G175="","",[3]Sheet1!G175)</f>
        <v/>
      </c>
    </row>
    <row r="176" spans="1:7" x14ac:dyDescent="0.25">
      <c r="A176" t="str">
        <f>IF([3]Sheet1!A176="","",[3]Sheet1!A176)</f>
        <v>TCS</v>
      </c>
      <c r="B176" t="str">
        <f>IF([3]Sheet1!B176="","",[3]Sheet1!B176)</f>
        <v>NSE:TCS1!</v>
      </c>
      <c r="C176">
        <f>IF([3]Sheet1!C176="","",[3]Sheet1!C176)</f>
        <v>0</v>
      </c>
      <c r="D176">
        <f>IF([3]Sheet1!D176="","",[3]Sheet1!D176)</f>
        <v>0</v>
      </c>
      <c r="E176">
        <f>IF([3]Sheet1!E176="","",[3]Sheet1!E176)</f>
        <v>0</v>
      </c>
      <c r="F176" t="str">
        <f>IF([3]Sheet1!F176="","",[3]Sheet1!F176)</f>
        <v/>
      </c>
      <c r="G176" t="str">
        <f>IF([3]Sheet1!G176="","",[3]Sheet1!G176)</f>
        <v/>
      </c>
    </row>
    <row r="177" spans="1:7" x14ac:dyDescent="0.25">
      <c r="A177" t="str">
        <f>IF([3]Sheet1!A177="","",[3]Sheet1!A177)</f>
        <v>TECHM</v>
      </c>
      <c r="B177" t="str">
        <f>IF([3]Sheet1!B177="","",[3]Sheet1!B177)</f>
        <v>NSE:TECHM1!</v>
      </c>
      <c r="C177">
        <f>IF([3]Sheet1!C177="","",[3]Sheet1!C177)</f>
        <v>0</v>
      </c>
      <c r="D177">
        <f>IF([3]Sheet1!D177="","",[3]Sheet1!D177)</f>
        <v>0</v>
      </c>
      <c r="E177">
        <f>IF([3]Sheet1!E177="","",[3]Sheet1!E177)</f>
        <v>0</v>
      </c>
      <c r="F177" t="str">
        <f>IF([3]Sheet1!F177="","",[3]Sheet1!F177)</f>
        <v/>
      </c>
      <c r="G177" t="str">
        <f>IF([3]Sheet1!G177="","",[3]Sheet1!G177)</f>
        <v/>
      </c>
    </row>
    <row r="178" spans="1:7" x14ac:dyDescent="0.25">
      <c r="A178" t="str">
        <f>IF([3]Sheet1!A178="","",[3]Sheet1!A178)</f>
        <v>TITAN</v>
      </c>
      <c r="B178" t="str">
        <f>IF([3]Sheet1!B178="","",[3]Sheet1!B178)</f>
        <v>NSE:TITAN1!</v>
      </c>
      <c r="C178">
        <f>IF([3]Sheet1!C178="","",[3]Sheet1!C178)</f>
        <v>0</v>
      </c>
      <c r="D178">
        <f>IF([3]Sheet1!D178="","",[3]Sheet1!D178)</f>
        <v>0</v>
      </c>
      <c r="E178">
        <f>IF([3]Sheet1!E178="","",[3]Sheet1!E178)</f>
        <v>0</v>
      </c>
      <c r="F178" t="str">
        <f>IF([3]Sheet1!F178="","",[3]Sheet1!F178)</f>
        <v/>
      </c>
      <c r="G178" t="str">
        <f>IF([3]Sheet1!G178="","",[3]Sheet1!G178)</f>
        <v/>
      </c>
    </row>
    <row r="179" spans="1:7" x14ac:dyDescent="0.25">
      <c r="A179" t="str">
        <f>IF([3]Sheet1!A179="","",[3]Sheet1!A179)</f>
        <v>TORNTPHARM</v>
      </c>
      <c r="B179" t="str">
        <f>IF([3]Sheet1!B179="","",[3]Sheet1!B179)</f>
        <v>NSE:TORNTPHARM1!</v>
      </c>
      <c r="C179">
        <f>IF([3]Sheet1!C179="","",[3]Sheet1!C179)</f>
        <v>0</v>
      </c>
      <c r="D179">
        <f>IF([3]Sheet1!D179="","",[3]Sheet1!D179)</f>
        <v>0</v>
      </c>
      <c r="E179">
        <f>IF([3]Sheet1!E179="","",[3]Sheet1!E179)</f>
        <v>0</v>
      </c>
      <c r="F179" t="str">
        <f>IF([3]Sheet1!F179="","",[3]Sheet1!F179)</f>
        <v/>
      </c>
      <c r="G179" t="str">
        <f>IF([3]Sheet1!G179="","",[3]Sheet1!G179)</f>
        <v/>
      </c>
    </row>
    <row r="180" spans="1:7" x14ac:dyDescent="0.25">
      <c r="A180" t="str">
        <f>IF([3]Sheet1!A180="","",[3]Sheet1!A180)</f>
        <v>TRENT</v>
      </c>
      <c r="B180" t="str">
        <f>IF([3]Sheet1!B180="","",[3]Sheet1!B180)</f>
        <v>NSE:TRENT1!</v>
      </c>
      <c r="C180">
        <f>IF([3]Sheet1!C180="","",[3]Sheet1!C180)</f>
        <v>0</v>
      </c>
      <c r="D180">
        <f>IF([3]Sheet1!D180="","",[3]Sheet1!D180)</f>
        <v>0</v>
      </c>
      <c r="E180">
        <f>IF([3]Sheet1!E180="","",[3]Sheet1!E180)</f>
        <v>0</v>
      </c>
      <c r="F180" t="str">
        <f>IF([3]Sheet1!F180="","",[3]Sheet1!F180)</f>
        <v/>
      </c>
      <c r="G180" t="str">
        <f>IF([3]Sheet1!G180="","",[3]Sheet1!G180)</f>
        <v/>
      </c>
    </row>
    <row r="181" spans="1:7" x14ac:dyDescent="0.25">
      <c r="A181" t="str">
        <f>IF([3]Sheet1!A181="","",[3]Sheet1!A181)</f>
        <v>TVSMOTOR</v>
      </c>
      <c r="B181" t="str">
        <f>IF([3]Sheet1!B181="","",[3]Sheet1!B181)</f>
        <v>NSE:TVSMOTOR1!</v>
      </c>
      <c r="C181">
        <f>IF([3]Sheet1!C181="","",[3]Sheet1!C181)</f>
        <v>0</v>
      </c>
      <c r="D181">
        <f>IF([3]Sheet1!D181="","",[3]Sheet1!D181)</f>
        <v>0</v>
      </c>
      <c r="E181">
        <f>IF([3]Sheet1!E181="","",[3]Sheet1!E181)</f>
        <v>0</v>
      </c>
      <c r="F181" t="str">
        <f>IF([3]Sheet1!F181="","",[3]Sheet1!F181)</f>
        <v/>
      </c>
      <c r="G181" t="str">
        <f>IF([3]Sheet1!G181="","",[3]Sheet1!G181)</f>
        <v/>
      </c>
    </row>
    <row r="182" spans="1:7" x14ac:dyDescent="0.25">
      <c r="A182" t="str">
        <f>IF([3]Sheet1!A182="","",[3]Sheet1!A182)</f>
        <v>UBL</v>
      </c>
      <c r="B182" t="str">
        <f>IF([3]Sheet1!B182="","",[3]Sheet1!B182)</f>
        <v>NSE:UBL1!</v>
      </c>
      <c r="C182">
        <f>IF([3]Sheet1!C182="","",[3]Sheet1!C182)</f>
        <v>0</v>
      </c>
      <c r="D182">
        <f>IF([3]Sheet1!D182="","",[3]Sheet1!D182)</f>
        <v>0</v>
      </c>
      <c r="E182">
        <f>IF([3]Sheet1!E182="","",[3]Sheet1!E182)</f>
        <v>0</v>
      </c>
      <c r="F182" t="str">
        <f>IF([3]Sheet1!F182="","",[3]Sheet1!F182)</f>
        <v/>
      </c>
      <c r="G182" t="str">
        <f>IF([3]Sheet1!G182="","",[3]Sheet1!G182)</f>
        <v/>
      </c>
    </row>
    <row r="183" spans="1:7" x14ac:dyDescent="0.25">
      <c r="A183" t="str">
        <f>IF([3]Sheet1!A183="","",[3]Sheet1!A183)</f>
        <v>ULTRACEMCO</v>
      </c>
      <c r="B183" t="str">
        <f>IF([3]Sheet1!B183="","",[3]Sheet1!B183)</f>
        <v>NSE:ULTRACEMCO1!</v>
      </c>
      <c r="C183">
        <f>IF([3]Sheet1!C183="","",[3]Sheet1!C183)</f>
        <v>0</v>
      </c>
      <c r="D183">
        <f>IF([3]Sheet1!D183="","",[3]Sheet1!D183)</f>
        <v>0</v>
      </c>
      <c r="E183">
        <f>IF([3]Sheet1!E183="","",[3]Sheet1!E183)</f>
        <v>0</v>
      </c>
      <c r="F183" t="str">
        <f>IF([3]Sheet1!F183="","",[3]Sheet1!F183)</f>
        <v/>
      </c>
      <c r="G183" t="str">
        <f>IF([3]Sheet1!G183="","",[3]Sheet1!G183)</f>
        <v/>
      </c>
    </row>
    <row r="184" spans="1:7" x14ac:dyDescent="0.25">
      <c r="A184" t="str">
        <f>IF([3]Sheet1!A184="","",[3]Sheet1!A184)</f>
        <v>UPL</v>
      </c>
      <c r="B184" t="str">
        <f>IF([3]Sheet1!B184="","",[3]Sheet1!B184)</f>
        <v>NSE:UPL1!</v>
      </c>
      <c r="C184">
        <f>IF([3]Sheet1!C184="","",[3]Sheet1!C184)</f>
        <v>0</v>
      </c>
      <c r="D184">
        <f>IF([3]Sheet1!D184="","",[3]Sheet1!D184)</f>
        <v>0</v>
      </c>
      <c r="E184">
        <f>IF([3]Sheet1!E184="","",[3]Sheet1!E184)</f>
        <v>0</v>
      </c>
      <c r="F184" t="str">
        <f>IF([3]Sheet1!F184="","",[3]Sheet1!F184)</f>
        <v/>
      </c>
      <c r="G184" t="str">
        <f>IF([3]Sheet1!G184="","",[3]Sheet1!G184)</f>
        <v/>
      </c>
    </row>
    <row r="185" spans="1:7" x14ac:dyDescent="0.25">
      <c r="A185" t="str">
        <f>IF([3]Sheet1!A185="","",[3]Sheet1!A185)</f>
        <v>VEDL</v>
      </c>
      <c r="B185" t="str">
        <f>IF([3]Sheet1!B185="","",[3]Sheet1!B185)</f>
        <v>NSE:VEDL1!</v>
      </c>
      <c r="C185">
        <f>IF([3]Sheet1!C185="","",[3]Sheet1!C185)</f>
        <v>0</v>
      </c>
      <c r="D185">
        <f>IF([3]Sheet1!D185="","",[3]Sheet1!D185)</f>
        <v>0</v>
      </c>
      <c r="E185">
        <f>IF([3]Sheet1!E185="","",[3]Sheet1!E185)</f>
        <v>0</v>
      </c>
      <c r="F185" t="str">
        <f>IF([3]Sheet1!F185="","",[3]Sheet1!F185)</f>
        <v/>
      </c>
      <c r="G185" t="str">
        <f>IF([3]Sheet1!G185="","",[3]Sheet1!G185)</f>
        <v/>
      </c>
    </row>
    <row r="186" spans="1:7" x14ac:dyDescent="0.25">
      <c r="A186" t="str">
        <f>IF([3]Sheet1!A186="","",[3]Sheet1!A186)</f>
        <v>VOLTAS</v>
      </c>
      <c r="B186" t="str">
        <f>IF([3]Sheet1!B186="","",[3]Sheet1!B186)</f>
        <v>NSE:VOLTAS1!</v>
      </c>
      <c r="C186">
        <f>IF([3]Sheet1!C186="","",[3]Sheet1!C186)</f>
        <v>0</v>
      </c>
      <c r="D186">
        <f>IF([3]Sheet1!D186="","",[3]Sheet1!D186)</f>
        <v>0</v>
      </c>
      <c r="E186">
        <f>IF([3]Sheet1!E186="","",[3]Sheet1!E186)</f>
        <v>0</v>
      </c>
      <c r="F186" t="str">
        <f>IF([3]Sheet1!F186="","",[3]Sheet1!F186)</f>
        <v/>
      </c>
      <c r="G186" t="str">
        <f>IF([3]Sheet1!G186="","",[3]Sheet1!G186)</f>
        <v/>
      </c>
    </row>
    <row r="187" spans="1:7" x14ac:dyDescent="0.25">
      <c r="A187" t="str">
        <f>IF([3]Sheet1!A187="","",[3]Sheet1!A187)</f>
        <v>WIPRO</v>
      </c>
      <c r="B187" t="str">
        <f>IF([3]Sheet1!B187="","",[3]Sheet1!B187)</f>
        <v>NSE:WIPRO1!</v>
      </c>
      <c r="C187">
        <f>IF([3]Sheet1!C187="","",[3]Sheet1!C187)</f>
        <v>0</v>
      </c>
      <c r="D187">
        <f>IF([3]Sheet1!D187="","",[3]Sheet1!D187)</f>
        <v>0</v>
      </c>
      <c r="E187">
        <f>IF([3]Sheet1!E187="","",[3]Sheet1!E187)</f>
        <v>0</v>
      </c>
      <c r="F187" t="str">
        <f>IF([3]Sheet1!F187="","",[3]Sheet1!F187)</f>
        <v/>
      </c>
      <c r="G187" t="str">
        <f>IF([3]Sheet1!G187="","",[3]Sheet1!G187)</f>
        <v/>
      </c>
    </row>
    <row r="188" spans="1:7" x14ac:dyDescent="0.25">
      <c r="A188" t="str">
        <f>IF([3]Sheet1!A188="","",[3]Sheet1!A188)</f>
        <v>ZEEL</v>
      </c>
      <c r="B188" t="str">
        <f>IF([3]Sheet1!B188="","",[3]Sheet1!B188)</f>
        <v>NSE:ZEEL1!</v>
      </c>
      <c r="C188">
        <f>IF([3]Sheet1!C188="","",[3]Sheet1!C188)</f>
        <v>0</v>
      </c>
      <c r="D188">
        <f>IF([3]Sheet1!D188="","",[3]Sheet1!D188)</f>
        <v>0</v>
      </c>
      <c r="E188">
        <f>IF([3]Sheet1!E188="","",[3]Sheet1!E188)</f>
        <v>0</v>
      </c>
      <c r="F188" t="str">
        <f>IF([3]Sheet1!F188="","",[3]Sheet1!F188)</f>
        <v/>
      </c>
      <c r="G188" t="str">
        <f>IF([3]Sheet1!G188="","",[3]Sheet1!G188)</f>
        <v/>
      </c>
    </row>
    <row r="189" spans="1:7" x14ac:dyDescent="0.25">
      <c r="A189" t="str">
        <f>IF([3]Sheet1!A189="","",[3]Sheet1!A189)</f>
        <v>ZYDUSLIFE</v>
      </c>
      <c r="B189" t="str">
        <f>IF([3]Sheet1!B189="","",[3]Sheet1!B189)</f>
        <v>NSE:ZYDUSLIFE1!</v>
      </c>
      <c r="C189">
        <f>IF([3]Sheet1!C189="","",[3]Sheet1!C189)</f>
        <v>0</v>
      </c>
      <c r="D189">
        <f>IF([3]Sheet1!D189="","",[3]Sheet1!D189)</f>
        <v>0</v>
      </c>
      <c r="E189">
        <f>IF([3]Sheet1!E189="","",[3]Sheet1!E189)</f>
        <v>0</v>
      </c>
      <c r="F189" t="str">
        <f>IF([3]Sheet1!F189="","",[3]Sheet1!F189)</f>
        <v/>
      </c>
      <c r="G189" t="str">
        <f>IF([3]Sheet1!G189="","",[3]Sheet1!G189)</f>
        <v/>
      </c>
    </row>
    <row r="190" spans="1:7" x14ac:dyDescent="0.25">
      <c r="A190" t="str">
        <f>IF([3]Sheet1!A190="","",[3]Sheet1!A190)</f>
        <v/>
      </c>
      <c r="B190" t="str">
        <f>IF([3]Sheet1!B190="","",[3]Sheet1!B190)</f>
        <v/>
      </c>
      <c r="C190">
        <f>IF([3]Sheet1!C190="","",[3]Sheet1!C190)</f>
        <v>0</v>
      </c>
      <c r="D190">
        <f>IF([3]Sheet1!D190="","",[3]Sheet1!D190)</f>
        <v>0</v>
      </c>
      <c r="E190">
        <f>IF([3]Sheet1!E190="","",[3]Sheet1!E190)</f>
        <v>0</v>
      </c>
      <c r="F190" t="str">
        <f>IF([3]Sheet1!F190="","",[3]Sheet1!F190)</f>
        <v/>
      </c>
      <c r="G190" t="str">
        <f>IF([3]Sheet1!G190="","",[3]Sheet1!G190)</f>
        <v/>
      </c>
    </row>
    <row r="191" spans="1:7" x14ac:dyDescent="0.25">
      <c r="A191" t="str">
        <f>IF([3]Sheet1!A191="","",[3]Sheet1!A191)</f>
        <v/>
      </c>
      <c r="B191" t="str">
        <f>IF([3]Sheet1!B191="","",[3]Sheet1!B191)</f>
        <v/>
      </c>
      <c r="C191">
        <f>IF([3]Sheet1!C191="","",[3]Sheet1!C191)</f>
        <v>0</v>
      </c>
      <c r="D191">
        <f>IF([3]Sheet1!D191="","",[3]Sheet1!D191)</f>
        <v>0</v>
      </c>
      <c r="E191">
        <f>IF([3]Sheet1!E191="","",[3]Sheet1!E191)</f>
        <v>0</v>
      </c>
      <c r="F191" t="str">
        <f>IF([3]Sheet1!F191="","",[3]Sheet1!F191)</f>
        <v/>
      </c>
      <c r="G191" t="str">
        <f>IF([3]Sheet1!G191="","",[3]Sheet1!G191)</f>
        <v/>
      </c>
    </row>
    <row r="192" spans="1:7" x14ac:dyDescent="0.25">
      <c r="A192" t="str">
        <f>IF([3]Sheet1!A192="","",[3]Sheet1!A192)</f>
        <v/>
      </c>
      <c r="B192" t="str">
        <f>IF([3]Sheet1!B192="","",[3]Sheet1!B192)</f>
        <v/>
      </c>
      <c r="C192">
        <f>IF([3]Sheet1!C192="","",[3]Sheet1!C192)</f>
        <v>0</v>
      </c>
      <c r="D192">
        <f>IF([3]Sheet1!D192="","",[3]Sheet1!D192)</f>
        <v>0</v>
      </c>
      <c r="E192">
        <f>IF([3]Sheet1!E192="","",[3]Sheet1!E192)</f>
        <v>0</v>
      </c>
      <c r="F192" t="str">
        <f>IF([3]Sheet1!F192="","",[3]Sheet1!F192)</f>
        <v/>
      </c>
      <c r="G192" t="str">
        <f>IF([3]Sheet1!G192="","",[3]Sheet1!G192)</f>
        <v/>
      </c>
    </row>
    <row r="193" spans="1:7" x14ac:dyDescent="0.25">
      <c r="A193" t="str">
        <f>IF([3]Sheet1!A193="","",[3]Sheet1!A193)</f>
        <v/>
      </c>
      <c r="B193" t="str">
        <f>IF([3]Sheet1!B193="","",[3]Sheet1!B193)</f>
        <v/>
      </c>
      <c r="C193">
        <f>IF([3]Sheet1!C193="","",[3]Sheet1!C193)</f>
        <v>0</v>
      </c>
      <c r="D193">
        <f>IF([3]Sheet1!D193="","",[3]Sheet1!D193)</f>
        <v>0</v>
      </c>
      <c r="E193">
        <f>IF([3]Sheet1!E193="","",[3]Sheet1!E193)</f>
        <v>0</v>
      </c>
      <c r="F193" t="str">
        <f>IF([3]Sheet1!F193="","",[3]Sheet1!F193)</f>
        <v/>
      </c>
      <c r="G193" t="str">
        <f>IF([3]Sheet1!G193="","",[3]Sheet1!G193)</f>
        <v/>
      </c>
    </row>
    <row r="194" spans="1:7" x14ac:dyDescent="0.25">
      <c r="A194" t="str">
        <f>IF([3]Sheet1!A194="","",[3]Sheet1!A194)</f>
        <v/>
      </c>
      <c r="B194" t="str">
        <f>IF([3]Sheet1!B194="","",[3]Sheet1!B194)</f>
        <v/>
      </c>
      <c r="C194">
        <f>IF([3]Sheet1!C194="","",[3]Sheet1!C194)</f>
        <v>0</v>
      </c>
      <c r="D194">
        <f>IF([3]Sheet1!D194="","",[3]Sheet1!D194)</f>
        <v>0</v>
      </c>
      <c r="E194">
        <f>IF([3]Sheet1!E194="","",[3]Sheet1!E194)</f>
        <v>0</v>
      </c>
      <c r="F194" t="str">
        <f>IF([3]Sheet1!F194="","",[3]Sheet1!F194)</f>
        <v/>
      </c>
      <c r="G194" t="str">
        <f>IF([3]Sheet1!G194="","",[3]Sheet1!G194)</f>
        <v/>
      </c>
    </row>
    <row r="195" spans="1:7" x14ac:dyDescent="0.25">
      <c r="A195" t="str">
        <f>IF([3]Sheet1!A195="","",[3]Sheet1!A195)</f>
        <v/>
      </c>
      <c r="B195" t="str">
        <f>IF([3]Sheet1!B195="","",[3]Sheet1!B195)</f>
        <v/>
      </c>
      <c r="C195">
        <f>IF([3]Sheet1!C195="","",[3]Sheet1!C195)</f>
        <v>0</v>
      </c>
      <c r="D195">
        <f>IF([3]Sheet1!D195="","",[3]Sheet1!D195)</f>
        <v>0</v>
      </c>
      <c r="E195">
        <f>IF([3]Sheet1!E195="","",[3]Sheet1!E195)</f>
        <v>0</v>
      </c>
      <c r="F195" t="str">
        <f>IF([3]Sheet1!F195="","",[3]Sheet1!F195)</f>
        <v/>
      </c>
      <c r="G195" t="str">
        <f>IF([3]Sheet1!G195="","",[3]Sheet1!G195)</f>
        <v/>
      </c>
    </row>
    <row r="196" spans="1:7" x14ac:dyDescent="0.25">
      <c r="A196" t="str">
        <f>IF([3]Sheet1!A196="","",[3]Sheet1!A196)</f>
        <v/>
      </c>
      <c r="B196" t="str">
        <f>IF([3]Sheet1!B196="","",[3]Sheet1!B196)</f>
        <v/>
      </c>
      <c r="C196">
        <f>IF([3]Sheet1!C196="","",[3]Sheet1!C196)</f>
        <v>0</v>
      </c>
      <c r="D196">
        <f>IF([3]Sheet1!D196="","",[3]Sheet1!D196)</f>
        <v>0</v>
      </c>
      <c r="E196">
        <f>IF([3]Sheet1!E196="","",[3]Sheet1!E196)</f>
        <v>0</v>
      </c>
      <c r="F196" t="str">
        <f>IF([3]Sheet1!F196="","",[3]Sheet1!F196)</f>
        <v/>
      </c>
      <c r="G196" t="str">
        <f>IF([3]Sheet1!G196="","",[3]Sheet1!G196)</f>
        <v/>
      </c>
    </row>
    <row r="197" spans="1:7" x14ac:dyDescent="0.25">
      <c r="A197" t="str">
        <f>IF([3]Sheet1!A197="","",[3]Sheet1!A197)</f>
        <v/>
      </c>
      <c r="B197" t="str">
        <f>IF([3]Sheet1!B197="","",[3]Sheet1!B197)</f>
        <v/>
      </c>
      <c r="C197">
        <f>IF([3]Sheet1!C197="","",[3]Sheet1!C197)</f>
        <v>0</v>
      </c>
      <c r="D197">
        <f>IF([3]Sheet1!D197="","",[3]Sheet1!D197)</f>
        <v>0</v>
      </c>
      <c r="E197">
        <f>IF([3]Sheet1!E197="","",[3]Sheet1!E197)</f>
        <v>0</v>
      </c>
      <c r="F197" t="str">
        <f>IF([3]Sheet1!F197="","",[3]Sheet1!F197)</f>
        <v/>
      </c>
      <c r="G197" t="str">
        <f>IF([3]Sheet1!G197="","",[3]Sheet1!G197)</f>
        <v/>
      </c>
    </row>
    <row r="198" spans="1:7" x14ac:dyDescent="0.25">
      <c r="A198" t="str">
        <f>IF([3]Sheet1!A198="","",[3]Sheet1!A198)</f>
        <v/>
      </c>
      <c r="B198" t="str">
        <f>IF([3]Sheet1!B198="","",[3]Sheet1!B198)</f>
        <v/>
      </c>
      <c r="C198">
        <f>IF([3]Sheet1!C198="","",[3]Sheet1!C198)</f>
        <v>0</v>
      </c>
      <c r="D198">
        <f>IF([3]Sheet1!D198="","",[3]Sheet1!D198)</f>
        <v>0</v>
      </c>
      <c r="E198">
        <f>IF([3]Sheet1!E198="","",[3]Sheet1!E198)</f>
        <v>0</v>
      </c>
      <c r="F198" t="str">
        <f>IF([3]Sheet1!F198="","",[3]Sheet1!F198)</f>
        <v/>
      </c>
      <c r="G198" t="str">
        <f>IF([3]Sheet1!G198="","",[3]Sheet1!G198)</f>
        <v/>
      </c>
    </row>
    <row r="199" spans="1:7" x14ac:dyDescent="0.25">
      <c r="A199" t="str">
        <f>IF([3]Sheet1!A199="","",[3]Sheet1!A199)</f>
        <v/>
      </c>
      <c r="B199" t="str">
        <f>IF([3]Sheet1!B199="","",[3]Sheet1!B199)</f>
        <v/>
      </c>
      <c r="C199">
        <f>IF([3]Sheet1!C199="","",[3]Sheet1!C199)</f>
        <v>0</v>
      </c>
      <c r="D199">
        <f>IF([3]Sheet1!D199="","",[3]Sheet1!D199)</f>
        <v>0</v>
      </c>
      <c r="E199">
        <f>IF([3]Sheet1!E199="","",[3]Sheet1!E199)</f>
        <v>0</v>
      </c>
      <c r="F199" t="str">
        <f>IF([3]Sheet1!F199="","",[3]Sheet1!F199)</f>
        <v/>
      </c>
      <c r="G199" t="str">
        <f>IF([3]Sheet1!G199="","",[3]Sheet1!G199)</f>
        <v/>
      </c>
    </row>
    <row r="200" spans="1:7" x14ac:dyDescent="0.25">
      <c r="A200" t="str">
        <f>IF([3]Sheet1!A200="","",[3]Sheet1!A200)</f>
        <v/>
      </c>
      <c r="B200" t="str">
        <f>IF([3]Sheet1!B200="","",[3]Sheet1!B200)</f>
        <v/>
      </c>
      <c r="C200">
        <f>IF([3]Sheet1!C200="","",[3]Sheet1!C200)</f>
        <v>0</v>
      </c>
      <c r="D200">
        <f>IF([3]Sheet1!D200="","",[3]Sheet1!D200)</f>
        <v>0</v>
      </c>
      <c r="E200">
        <f>IF([3]Sheet1!E200="","",[3]Sheet1!E200)</f>
        <v>0</v>
      </c>
      <c r="F200" t="str">
        <f>IF([3]Sheet1!F200="","",[3]Sheet1!F200)</f>
        <v/>
      </c>
      <c r="G200" t="str">
        <f>IF([3]Sheet1!G200="","",[3]Sheet1!G200)</f>
        <v/>
      </c>
    </row>
    <row r="201" spans="1:7" s="4" customFormat="1" x14ac:dyDescent="0.25"/>
  </sheetData>
  <autoFilter ref="A1:G201" xr:uid="{E79790F7-2E47-4A36-9E6B-35067BC52D55}"/>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3E1F3-1545-4B72-AA02-F9B1E1C30161}">
  <dimension ref="A1"/>
  <sheetViews>
    <sheetView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F0B74-5334-4338-A694-F28F4F3665DD}">
  <dimension ref="A1:I17"/>
  <sheetViews>
    <sheetView workbookViewId="0">
      <selection activeCell="F5" sqref="F5"/>
    </sheetView>
  </sheetViews>
  <sheetFormatPr defaultRowHeight="15" x14ac:dyDescent="0.25"/>
  <cols>
    <col min="1" max="1" width="63.28515625" customWidth="1"/>
    <col min="2" max="2" width="27" customWidth="1"/>
    <col min="3" max="3" width="20.28515625" customWidth="1"/>
    <col min="4" max="4" width="15.28515625" customWidth="1"/>
    <col min="5" max="5" width="16.140625" customWidth="1"/>
    <col min="6" max="6" width="62.5703125" customWidth="1"/>
  </cols>
  <sheetData>
    <row r="1" spans="1:9" x14ac:dyDescent="0.25">
      <c r="A1" t="s">
        <v>12</v>
      </c>
      <c r="I1" t="s">
        <v>52</v>
      </c>
    </row>
    <row r="2" spans="1:9" x14ac:dyDescent="0.25">
      <c r="B2" t="s">
        <v>13</v>
      </c>
      <c r="C2" t="s">
        <v>14</v>
      </c>
      <c r="D2" t="s">
        <v>15</v>
      </c>
      <c r="E2" t="s">
        <v>16</v>
      </c>
      <c r="F2" t="s">
        <v>17</v>
      </c>
    </row>
    <row r="3" spans="1:9" ht="75" x14ac:dyDescent="0.25">
      <c r="A3" t="s">
        <v>18</v>
      </c>
      <c r="B3" t="s">
        <v>19</v>
      </c>
      <c r="C3" t="s">
        <v>20</v>
      </c>
      <c r="D3" t="s">
        <v>21</v>
      </c>
      <c r="F3" s="5" t="s">
        <v>22</v>
      </c>
    </row>
    <row r="4" spans="1:9" x14ac:dyDescent="0.25">
      <c r="B4" t="s">
        <v>51</v>
      </c>
      <c r="C4" t="s">
        <v>39</v>
      </c>
      <c r="D4" t="s">
        <v>40</v>
      </c>
      <c r="F4" s="5"/>
    </row>
    <row r="5" spans="1:9" ht="60" x14ac:dyDescent="0.25">
      <c r="A5" t="s">
        <v>23</v>
      </c>
      <c r="B5" t="s">
        <v>26</v>
      </c>
      <c r="C5" t="s">
        <v>20</v>
      </c>
      <c r="D5" t="s">
        <v>21</v>
      </c>
      <c r="F5" s="5" t="s">
        <v>24</v>
      </c>
    </row>
    <row r="6" spans="1:9" x14ac:dyDescent="0.25">
      <c r="A6" t="s">
        <v>25</v>
      </c>
    </row>
    <row r="7" spans="1:9" x14ac:dyDescent="0.25">
      <c r="A7" s="6" t="s">
        <v>27</v>
      </c>
      <c r="B7" s="7" t="s">
        <v>31</v>
      </c>
      <c r="C7" t="s">
        <v>32</v>
      </c>
      <c r="D7" t="s">
        <v>33</v>
      </c>
    </row>
    <row r="8" spans="1:9" x14ac:dyDescent="0.25">
      <c r="A8" s="6" t="s">
        <v>28</v>
      </c>
      <c r="B8" s="7" t="s">
        <v>34</v>
      </c>
      <c r="C8" t="s">
        <v>32</v>
      </c>
      <c r="D8" t="s">
        <v>33</v>
      </c>
    </row>
    <row r="9" spans="1:9" x14ac:dyDescent="0.25">
      <c r="A9" s="6" t="s">
        <v>29</v>
      </c>
      <c r="B9" s="7" t="s">
        <v>35</v>
      </c>
      <c r="C9" t="s">
        <v>36</v>
      </c>
      <c r="D9" t="s">
        <v>37</v>
      </c>
    </row>
    <row r="10" spans="1:9" x14ac:dyDescent="0.25">
      <c r="A10" s="6" t="s">
        <v>30</v>
      </c>
    </row>
    <row r="11" spans="1:9" x14ac:dyDescent="0.25">
      <c r="A11" s="6" t="s">
        <v>27</v>
      </c>
      <c r="B11" s="7" t="s">
        <v>42</v>
      </c>
      <c r="C11" t="s">
        <v>20</v>
      </c>
      <c r="D11" t="s">
        <v>21</v>
      </c>
    </row>
    <row r="12" spans="1:9" ht="45" x14ac:dyDescent="0.25">
      <c r="A12" s="6" t="s">
        <v>28</v>
      </c>
      <c r="B12" s="7" t="s">
        <v>38</v>
      </c>
      <c r="C12" t="s">
        <v>39</v>
      </c>
      <c r="D12" t="s">
        <v>40</v>
      </c>
      <c r="F12" s="5" t="s">
        <v>41</v>
      </c>
    </row>
    <row r="13" spans="1:9" x14ac:dyDescent="0.25">
      <c r="A13" s="6" t="s">
        <v>43</v>
      </c>
      <c r="B13" s="7" t="s">
        <v>44</v>
      </c>
      <c r="C13" t="s">
        <v>21</v>
      </c>
      <c r="F13" t="s">
        <v>21</v>
      </c>
    </row>
    <row r="14" spans="1:9" x14ac:dyDescent="0.25">
      <c r="B14" s="7" t="s">
        <v>45</v>
      </c>
      <c r="C14" t="s">
        <v>20</v>
      </c>
    </row>
    <row r="15" spans="1:9" x14ac:dyDescent="0.25">
      <c r="A15" s="6" t="s">
        <v>46</v>
      </c>
      <c r="B15" s="7" t="s">
        <v>47</v>
      </c>
      <c r="C15" t="s">
        <v>48</v>
      </c>
    </row>
    <row r="16" spans="1:9" x14ac:dyDescent="0.25">
      <c r="B16" s="7" t="s">
        <v>49</v>
      </c>
      <c r="C16" t="s">
        <v>39</v>
      </c>
      <c r="D16" t="s">
        <v>40</v>
      </c>
    </row>
    <row r="17" spans="1:1" x14ac:dyDescent="0.25">
      <c r="A17" s="6" t="s">
        <v>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TradingView_FinalDF</vt:lpstr>
      <vt:lpstr>DASHBOARD</vt:lpstr>
      <vt:lpstr>DF-Integrated_Final</vt:lpstr>
      <vt:lpstr>Current_DFs&gt;&gt;</vt:lpstr>
      <vt:lpstr>Final_DF</vt:lpstr>
      <vt:lpstr>Postmarket</vt:lpstr>
      <vt:lpstr>VSLRT</vt:lpstr>
      <vt:lpstr>Other&gt;&gt;&gt;</vt:lpstr>
      <vt:lpstr>Analysis Checklist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Yusuf Kapadia</dc:creator>
  <cp:lastModifiedBy>Yusuf Kapadia</cp:lastModifiedBy>
  <cp:lastPrinted>2023-11-27T03:42:08Z</cp:lastPrinted>
  <dcterms:created xsi:type="dcterms:W3CDTF">2023-10-06T15:13:25Z</dcterms:created>
  <dcterms:modified xsi:type="dcterms:W3CDTF">2024-01-20T19:59:53Z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3f93e5f-d3c2-49a7-ba94-15405423c204_Enabled">
    <vt:lpwstr>true</vt:lpwstr>
  </property>
  <property fmtid="{D5CDD505-2E9C-101B-9397-08002B2CF9AE}" pid="3" name="MSIP_Label_23f93e5f-d3c2-49a7-ba94-15405423c204_SetDate">
    <vt:lpwstr>2023-10-06T15:13:26Z</vt:lpwstr>
  </property>
  <property fmtid="{D5CDD505-2E9C-101B-9397-08002B2CF9AE}" pid="4" name="MSIP_Label_23f93e5f-d3c2-49a7-ba94-15405423c204_Method">
    <vt:lpwstr>Standard</vt:lpwstr>
  </property>
  <property fmtid="{D5CDD505-2E9C-101B-9397-08002B2CF9AE}" pid="5" name="MSIP_Label_23f93e5f-d3c2-49a7-ba94-15405423c204_Name">
    <vt:lpwstr>SE Internal</vt:lpwstr>
  </property>
  <property fmtid="{D5CDD505-2E9C-101B-9397-08002B2CF9AE}" pid="6" name="MSIP_Label_23f93e5f-d3c2-49a7-ba94-15405423c204_SiteId">
    <vt:lpwstr>6e51e1ad-c54b-4b39-b598-0ffe9ae68fef</vt:lpwstr>
  </property>
  <property fmtid="{D5CDD505-2E9C-101B-9397-08002B2CF9AE}" pid="7" name="MSIP_Label_23f93e5f-d3c2-49a7-ba94-15405423c204_ActionId">
    <vt:lpwstr>ae905be6-6a20-4f6c-b3ba-9fe6b4e7758a</vt:lpwstr>
  </property>
  <property fmtid="{D5CDD505-2E9C-101B-9397-08002B2CF9AE}" pid="8" name="MSIP_Label_23f93e5f-d3c2-49a7-ba94-15405423c204_ContentBits">
    <vt:lpwstr>2</vt:lpwstr>
  </property>
</Properties>
</file>